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workbookProtection workbookAlgorithmName="SHA-512" workbookHashValue="GZigZY/wK4BJb+cRdB6oOxTCE9F8EGXK6sRp9016bF4hMBmfVJJDhoF0a1qt/Kx/9rKVDaXELrLl/ow5I9WX3Q==" workbookSaltValue="cy4EhfwaJMqCR+QoSk6JwQ==" workbookSpinCount="100000" lockStructure="1"/>
  <bookViews>
    <workbookView showSheetTabs="0" xWindow="-15" yWindow="585" windowWidth="14520" windowHeight="11760" tabRatio="800"/>
  </bookViews>
  <sheets>
    <sheet name="Intro" sheetId="59" r:id="rId1"/>
    <sheet name="Trend chart" sheetId="36" r:id="rId2"/>
    <sheet name="Area chart" sheetId="37" r:id="rId3"/>
    <sheet name="TechGuide" sheetId="58" r:id="rId4"/>
    <sheet name="InterpretGuide" sheetId="41" r:id="rId5"/>
    <sheet name="CopyingInstruct" sheetId="42" r:id="rId6"/>
    <sheet name="Trend controls" sheetId="49" state="hidden" r:id="rId7"/>
    <sheet name="Area controls" sheetId="57" state="hidden" r:id="rId8"/>
    <sheet name="All Data" sheetId="50" state="hidden" r:id="rId9"/>
  </sheets>
  <definedNames>
    <definedName name="_Sort" localSheetId="2" hidden="1">#REF!</definedName>
    <definedName name="_Sort" localSheetId="7" hidden="1">#REF!</definedName>
    <definedName name="_Sort" localSheetId="5" hidden="1">#REF!</definedName>
    <definedName name="_Sort" localSheetId="4" hidden="1">#REF!</definedName>
    <definedName name="_Sort" localSheetId="0" hidden="1">#REF!</definedName>
    <definedName name="_Sort" localSheetId="3" hidden="1">#REF!</definedName>
    <definedName name="_Sort" localSheetId="1" hidden="1">#REF!</definedName>
    <definedName name="_Sort" hidden="1">#REF!</definedName>
  </definedNames>
  <calcPr calcId="162913"/>
</workbook>
</file>

<file path=xl/calcChain.xml><?xml version="1.0" encoding="utf-8"?>
<calcChain xmlns="http://schemas.openxmlformats.org/spreadsheetml/2006/main">
  <c r="L18" i="37" l="1"/>
  <c r="C6" i="49"/>
  <c r="O20" i="57"/>
  <c r="L41" i="37" l="1"/>
  <c r="L43" i="37"/>
  <c r="L13" i="37"/>
  <c r="L14" i="37"/>
  <c r="L15" i="37"/>
  <c r="L16" i="37"/>
  <c r="L17" i="37"/>
  <c r="L19" i="37"/>
  <c r="L20" i="37"/>
  <c r="L21" i="37"/>
  <c r="L22" i="37"/>
  <c r="L23" i="37"/>
  <c r="L24" i="37"/>
  <c r="L25" i="37"/>
  <c r="L26" i="37"/>
  <c r="L27" i="37"/>
  <c r="L28" i="37"/>
  <c r="L29" i="37"/>
  <c r="L30" i="37"/>
  <c r="L31" i="37"/>
  <c r="L32" i="37"/>
  <c r="L33" i="37"/>
  <c r="L35" i="37"/>
  <c r="L36" i="37"/>
  <c r="L37" i="37"/>
  <c r="L38" i="37"/>
  <c r="L39" i="37"/>
  <c r="L40" i="37"/>
  <c r="L12" i="37"/>
  <c r="F37" i="57"/>
  <c r="L45" i="37" s="1"/>
  <c r="F40" i="57"/>
  <c r="C7" i="57"/>
  <c r="F38" i="57" s="1"/>
  <c r="M10" i="37" s="1"/>
  <c r="D6" i="57"/>
  <c r="C6" i="57"/>
  <c r="B6" i="57"/>
  <c r="D5" i="57"/>
  <c r="C5" i="57"/>
  <c r="B5" i="57"/>
  <c r="D4" i="57"/>
  <c r="C4" i="57"/>
  <c r="B4" i="57"/>
  <c r="F39" i="57" s="1"/>
  <c r="D61" i="57" l="1"/>
  <c r="F34" i="57"/>
  <c r="L9" i="37" s="1"/>
  <c r="G24" i="57"/>
  <c r="G25" i="57"/>
  <c r="G26" i="57"/>
  <c r="G27" i="57"/>
  <c r="G28" i="57"/>
  <c r="G29" i="57"/>
  <c r="G30" i="57"/>
  <c r="G31" i="57"/>
  <c r="E13" i="57"/>
  <c r="G13" i="57" s="1"/>
  <c r="E17" i="57"/>
  <c r="G17" i="57" s="1"/>
  <c r="E12" i="57"/>
  <c r="G12" i="57" s="1"/>
  <c r="E14" i="57"/>
  <c r="G14" i="57" s="1"/>
  <c r="E16" i="57"/>
  <c r="G16" i="57" s="1"/>
  <c r="E18" i="57"/>
  <c r="G18" i="57" s="1"/>
  <c r="E11" i="57"/>
  <c r="G11" i="57" s="1"/>
  <c r="E15" i="57"/>
  <c r="G15" i="57" s="1"/>
  <c r="F35" i="57"/>
  <c r="D86" i="57"/>
  <c r="D79" i="57"/>
  <c r="D71" i="57"/>
  <c r="D64" i="57"/>
  <c r="D56" i="57"/>
  <c r="D78" i="57"/>
  <c r="D57" i="57"/>
  <c r="D65" i="57"/>
  <c r="D67" i="57"/>
  <c r="D59" i="57"/>
  <c r="D83" i="57"/>
  <c r="D68" i="57"/>
  <c r="D62" i="57"/>
  <c r="D55" i="57"/>
  <c r="D76" i="57"/>
  <c r="D74" i="57"/>
  <c r="D72" i="57"/>
  <c r="D70" i="57"/>
  <c r="D82" i="57"/>
  <c r="D81" i="57"/>
  <c r="D80" i="57"/>
  <c r="D58" i="57"/>
  <c r="D75" i="57"/>
  <c r="D73" i="57"/>
  <c r="D84" i="57"/>
  <c r="D69" i="57"/>
  <c r="D66" i="57"/>
  <c r="D63" i="57"/>
  <c r="D60" i="57"/>
  <c r="F37" i="49" l="1"/>
  <c r="C7" i="49"/>
  <c r="F38" i="49" s="1"/>
  <c r="D6" i="49"/>
  <c r="B6" i="49"/>
  <c r="D5" i="49"/>
  <c r="C5" i="49"/>
  <c r="B5" i="49"/>
  <c r="E18" i="49" s="1"/>
  <c r="D4" i="49"/>
  <c r="C4" i="49"/>
  <c r="B4" i="49"/>
  <c r="F39" i="49" s="1"/>
  <c r="J61" i="57" l="1"/>
  <c r="K61" i="57"/>
  <c r="E61" i="57"/>
  <c r="M18" i="37" s="1"/>
  <c r="F61" i="57"/>
  <c r="N18" i="37" s="1"/>
  <c r="I61" i="57"/>
  <c r="G61" i="57"/>
  <c r="O18" i="37" s="1"/>
  <c r="H61" i="57"/>
  <c r="J28" i="57"/>
  <c r="I24" i="57"/>
  <c r="H24" i="57"/>
  <c r="N29" i="57"/>
  <c r="H29" i="57"/>
  <c r="K25" i="57"/>
  <c r="L25" i="57"/>
  <c r="J30" i="57"/>
  <c r="I26" i="57"/>
  <c r="H26" i="57"/>
  <c r="N31" i="57"/>
  <c r="L31" i="57"/>
  <c r="K27" i="57"/>
  <c r="M27" i="57"/>
  <c r="K12" i="57"/>
  <c r="J15" i="57"/>
  <c r="I15" i="57"/>
  <c r="K16" i="57"/>
  <c r="L16" i="57"/>
  <c r="H13" i="57"/>
  <c r="N13" i="57"/>
  <c r="H18" i="57"/>
  <c r="J17" i="57"/>
  <c r="M17" i="57"/>
  <c r="J11" i="57"/>
  <c r="I11" i="57"/>
  <c r="H14" i="57"/>
  <c r="I14" i="57"/>
  <c r="K28" i="57"/>
  <c r="L28" i="57"/>
  <c r="J24" i="57"/>
  <c r="I29" i="57"/>
  <c r="M29" i="57"/>
  <c r="N25" i="57"/>
  <c r="H25" i="57"/>
  <c r="K30" i="57"/>
  <c r="L30" i="57"/>
  <c r="J26" i="57"/>
  <c r="I31" i="57"/>
  <c r="H31" i="57"/>
  <c r="N27" i="57"/>
  <c r="L27" i="57"/>
  <c r="H12" i="57"/>
  <c r="N12" i="57"/>
  <c r="L15" i="57"/>
  <c r="H16" i="57"/>
  <c r="N16" i="57"/>
  <c r="K13" i="57"/>
  <c r="L13" i="57"/>
  <c r="N18" i="57"/>
  <c r="M18" i="57"/>
  <c r="H17" i="57"/>
  <c r="N11" i="57"/>
  <c r="L11" i="57"/>
  <c r="K14" i="57"/>
  <c r="L14" i="57"/>
  <c r="N28" i="57"/>
  <c r="M28" i="57"/>
  <c r="K24" i="57"/>
  <c r="L24" i="57"/>
  <c r="J29" i="57"/>
  <c r="I25" i="57"/>
  <c r="M25" i="57"/>
  <c r="N30" i="57"/>
  <c r="M30" i="57"/>
  <c r="K26" i="57"/>
  <c r="M26" i="57"/>
  <c r="J31" i="57"/>
  <c r="I27" i="57"/>
  <c r="H27" i="57"/>
  <c r="J12" i="57"/>
  <c r="I12" i="57"/>
  <c r="M15" i="57"/>
  <c r="N15" i="57"/>
  <c r="I16" i="57"/>
  <c r="J13" i="57"/>
  <c r="M13" i="57"/>
  <c r="K18" i="57"/>
  <c r="L18" i="57"/>
  <c r="I17" i="57"/>
  <c r="N17" i="57"/>
  <c r="M11" i="57"/>
  <c r="J14" i="57"/>
  <c r="N14" i="57"/>
  <c r="I28" i="57"/>
  <c r="H28" i="57"/>
  <c r="N24" i="57"/>
  <c r="M24" i="57"/>
  <c r="K29" i="57"/>
  <c r="L29" i="57"/>
  <c r="J25" i="57"/>
  <c r="I30" i="57"/>
  <c r="H30" i="57"/>
  <c r="N26" i="57"/>
  <c r="L26" i="57"/>
  <c r="K31" i="57"/>
  <c r="M31" i="57"/>
  <c r="J27" i="57"/>
  <c r="L12" i="57"/>
  <c r="M12" i="57"/>
  <c r="K15" i="57"/>
  <c r="H15" i="57"/>
  <c r="M16" i="57"/>
  <c r="J16" i="57"/>
  <c r="I13" i="57"/>
  <c r="J18" i="57"/>
  <c r="I18" i="57"/>
  <c r="K17" i="57"/>
  <c r="L17" i="57"/>
  <c r="K11" i="57"/>
  <c r="H11" i="57"/>
  <c r="M14" i="57"/>
  <c r="F34" i="49"/>
  <c r="I75" i="57"/>
  <c r="G57" i="57"/>
  <c r="O14" i="37" s="1"/>
  <c r="G68" i="57"/>
  <c r="O25" i="37" s="1"/>
  <c r="K84" i="57"/>
  <c r="G67" i="57"/>
  <c r="O24" i="37" s="1"/>
  <c r="E74" i="57"/>
  <c r="M31" i="37" s="1"/>
  <c r="G55" i="57"/>
  <c r="O12" i="37" s="1"/>
  <c r="K56" i="57"/>
  <c r="H86" i="57"/>
  <c r="F86" i="57"/>
  <c r="N43" i="37" s="1"/>
  <c r="K79" i="57"/>
  <c r="H65" i="57"/>
  <c r="J67" i="57"/>
  <c r="F80" i="57"/>
  <c r="N37" i="37" s="1"/>
  <c r="I64" i="57"/>
  <c r="I78" i="57"/>
  <c r="E58" i="57"/>
  <c r="M15" i="37" s="1"/>
  <c r="K78" i="57"/>
  <c r="J57" i="57"/>
  <c r="J71" i="57"/>
  <c r="F71" i="57"/>
  <c r="N28" i="37" s="1"/>
  <c r="E75" i="57"/>
  <c r="M32" i="37" s="1"/>
  <c r="K71" i="57"/>
  <c r="F75" i="57"/>
  <c r="N32" i="37" s="1"/>
  <c r="F83" i="57"/>
  <c r="N40" i="37" s="1"/>
  <c r="E78" i="57"/>
  <c r="M35" i="37" s="1"/>
  <c r="J64" i="57"/>
  <c r="H64" i="57"/>
  <c r="F59" i="57"/>
  <c r="N16" i="37" s="1"/>
  <c r="G78" i="57"/>
  <c r="O35" i="37" s="1"/>
  <c r="I80" i="57"/>
  <c r="K73" i="57"/>
  <c r="E73" i="57"/>
  <c r="M30" i="37" s="1"/>
  <c r="J73" i="57"/>
  <c r="E67" i="57"/>
  <c r="M24" i="37" s="1"/>
  <c r="K80" i="57"/>
  <c r="E62" i="57"/>
  <c r="M19" i="37" s="1"/>
  <c r="I59" i="57"/>
  <c r="H69" i="57"/>
  <c r="E82" i="57"/>
  <c r="M39" i="37" s="1"/>
  <c r="H62" i="57"/>
  <c r="J82" i="57"/>
  <c r="G84" i="57"/>
  <c r="O41" i="37" s="1"/>
  <c r="K58" i="57"/>
  <c r="H70" i="57"/>
  <c r="J66" i="57"/>
  <c r="I60" i="57"/>
  <c r="H75" i="57"/>
  <c r="F60" i="57"/>
  <c r="N17" i="37" s="1"/>
  <c r="H73" i="57"/>
  <c r="I58" i="57"/>
  <c r="F68" i="57"/>
  <c r="N25" i="37" s="1"/>
  <c r="J84" i="57"/>
  <c r="F84" i="57"/>
  <c r="N41" i="37" s="1"/>
  <c r="G65" i="57"/>
  <c r="O22" i="37" s="1"/>
  <c r="G66" i="57"/>
  <c r="O23" i="37" s="1"/>
  <c r="G83" i="57"/>
  <c r="O40" i="37" s="1"/>
  <c r="F73" i="57"/>
  <c r="N30" i="37" s="1"/>
  <c r="G60" i="57"/>
  <c r="O17" i="37" s="1"/>
  <c r="G62" i="57"/>
  <c r="O19" i="37" s="1"/>
  <c r="G70" i="57"/>
  <c r="O27" i="37" s="1"/>
  <c r="G79" i="57"/>
  <c r="G86" i="57"/>
  <c r="K86" i="57"/>
  <c r="J86" i="57"/>
  <c r="F81" i="57"/>
  <c r="N38" i="37" s="1"/>
  <c r="F56" i="57"/>
  <c r="N13" i="37" s="1"/>
  <c r="E84" i="57"/>
  <c r="M41" i="37" s="1"/>
  <c r="K65" i="57"/>
  <c r="J65" i="57"/>
  <c r="J79" i="57"/>
  <c r="H79" i="57"/>
  <c r="E81" i="57"/>
  <c r="M38" i="37" s="1"/>
  <c r="I74" i="57"/>
  <c r="E76" i="57"/>
  <c r="M33" i="37" s="1"/>
  <c r="E66" i="57"/>
  <c r="M23" i="37" s="1"/>
  <c r="K66" i="57"/>
  <c r="J83" i="57"/>
  <c r="E71" i="57"/>
  <c r="M28" i="37" s="1"/>
  <c r="H71" i="57"/>
  <c r="E69" i="57"/>
  <c r="M26" i="37" s="1"/>
  <c r="I73" i="57"/>
  <c r="E65" i="57"/>
  <c r="M22" i="37" s="1"/>
  <c r="F69" i="57"/>
  <c r="N26" i="37" s="1"/>
  <c r="F72" i="57"/>
  <c r="N29" i="37" s="1"/>
  <c r="K62" i="57"/>
  <c r="E70" i="57"/>
  <c r="M27" i="37" s="1"/>
  <c r="F62" i="57"/>
  <c r="N19" i="37" s="1"/>
  <c r="K63" i="57"/>
  <c r="F67" i="57"/>
  <c r="N24" i="37" s="1"/>
  <c r="E59" i="57"/>
  <c r="M16" i="37" s="1"/>
  <c r="J63" i="57"/>
  <c r="I69" i="57"/>
  <c r="K76" i="57"/>
  <c r="I68" i="57"/>
  <c r="F66" i="57"/>
  <c r="N23" i="37" s="1"/>
  <c r="I82" i="57"/>
  <c r="H76" i="57"/>
  <c r="H81" i="57"/>
  <c r="J81" i="57"/>
  <c r="J75" i="57"/>
  <c r="G75" i="57"/>
  <c r="O32" i="37" s="1"/>
  <c r="F58" i="57"/>
  <c r="N15" i="37" s="1"/>
  <c r="G73" i="57"/>
  <c r="O30" i="37" s="1"/>
  <c r="J74" i="57"/>
  <c r="G81" i="57"/>
  <c r="O38" i="37" s="1"/>
  <c r="I76" i="57"/>
  <c r="G63" i="57"/>
  <c r="O20" i="37" s="1"/>
  <c r="E72" i="57"/>
  <c r="M29" i="37" s="1"/>
  <c r="I86" i="57"/>
  <c r="G58" i="57"/>
  <c r="O15" i="37" s="1"/>
  <c r="H78" i="57"/>
  <c r="H56" i="57"/>
  <c r="I62" i="57"/>
  <c r="J56" i="57"/>
  <c r="K74" i="57"/>
  <c r="E56" i="57"/>
  <c r="M13" i="37" s="1"/>
  <c r="K67" i="57"/>
  <c r="H67" i="57"/>
  <c r="K64" i="57"/>
  <c r="J55" i="57"/>
  <c r="I79" i="57"/>
  <c r="E83" i="57"/>
  <c r="M40" i="37" s="1"/>
  <c r="F82" i="57"/>
  <c r="N39" i="37" s="1"/>
  <c r="K75" i="57"/>
  <c r="I71" i="57"/>
  <c r="F57" i="57"/>
  <c r="N14" i="37" s="1"/>
  <c r="H63" i="57"/>
  <c r="K83" i="57"/>
  <c r="H57" i="57"/>
  <c r="E64" i="57"/>
  <c r="M21" i="37" s="1"/>
  <c r="I65" i="57"/>
  <c r="K81" i="57"/>
  <c r="F65" i="57"/>
  <c r="N22" i="37" s="1"/>
  <c r="H59" i="57"/>
  <c r="K59" i="57"/>
  <c r="E63" i="57"/>
  <c r="M20" i="37" s="1"/>
  <c r="F55" i="57"/>
  <c r="N12" i="37" s="1"/>
  <c r="H55" i="57"/>
  <c r="J62" i="57"/>
  <c r="E55" i="57"/>
  <c r="M12" i="37" s="1"/>
  <c r="J80" i="57"/>
  <c r="E68" i="57"/>
  <c r="M25" i="37" s="1"/>
  <c r="K69" i="57"/>
  <c r="J76" i="57"/>
  <c r="G76" i="57"/>
  <c r="O33" i="37" s="1"/>
  <c r="H58" i="57"/>
  <c r="I84" i="57"/>
  <c r="H74" i="57"/>
  <c r="I70" i="57"/>
  <c r="G82" i="57"/>
  <c r="O39" i="37" s="1"/>
  <c r="G71" i="57"/>
  <c r="O28" i="37" s="1"/>
  <c r="G80" i="57"/>
  <c r="O37" i="37" s="1"/>
  <c r="G56" i="57"/>
  <c r="O13" i="37" s="1"/>
  <c r="G64" i="57"/>
  <c r="O21" i="37" s="1"/>
  <c r="G69" i="57"/>
  <c r="O26" i="37" s="1"/>
  <c r="G59" i="57"/>
  <c r="O16" i="37" s="1"/>
  <c r="J72" i="57"/>
  <c r="E80" i="57"/>
  <c r="M37" i="37" s="1"/>
  <c r="E86" i="57"/>
  <c r="M43" i="37" s="1"/>
  <c r="F78" i="57"/>
  <c r="N35" i="37" s="1"/>
  <c r="K60" i="57"/>
  <c r="I67" i="57"/>
  <c r="I56" i="57"/>
  <c r="E79" i="57"/>
  <c r="F79" i="57"/>
  <c r="K82" i="57"/>
  <c r="F64" i="57"/>
  <c r="N21" i="37" s="1"/>
  <c r="K57" i="57"/>
  <c r="F76" i="57"/>
  <c r="N33" i="37" s="1"/>
  <c r="H66" i="57"/>
  <c r="E57" i="57"/>
  <c r="M14" i="37" s="1"/>
  <c r="I83" i="57"/>
  <c r="I57" i="57"/>
  <c r="K55" i="57"/>
  <c r="F74" i="57"/>
  <c r="N31" i="37" s="1"/>
  <c r="J78" i="57"/>
  <c r="F63" i="57"/>
  <c r="N20" i="37" s="1"/>
  <c r="H83" i="57"/>
  <c r="I72" i="57"/>
  <c r="E60" i="57"/>
  <c r="M17" i="37" s="1"/>
  <c r="H60" i="57"/>
  <c r="I55" i="57"/>
  <c r="H80" i="57"/>
  <c r="K72" i="57"/>
  <c r="J59" i="57"/>
  <c r="I63" i="57"/>
  <c r="J68" i="57"/>
  <c r="H82" i="57"/>
  <c r="H68" i="57"/>
  <c r="J69" i="57"/>
  <c r="H84" i="57"/>
  <c r="K70" i="57"/>
  <c r="J58" i="57"/>
  <c r="J70" i="57"/>
  <c r="I66" i="57"/>
  <c r="G74" i="57"/>
  <c r="O31" i="37" s="1"/>
  <c r="F70" i="57"/>
  <c r="N27" i="37" s="1"/>
  <c r="G72" i="57"/>
  <c r="O29" i="37" s="1"/>
  <c r="I81" i="57"/>
  <c r="K68" i="57"/>
  <c r="J60" i="57"/>
  <c r="H72" i="57"/>
  <c r="G29" i="36"/>
  <c r="F41" i="36"/>
  <c r="G30" i="36"/>
  <c r="L30" i="36"/>
  <c r="G28" i="49"/>
  <c r="G29" i="49"/>
  <c r="G27" i="49"/>
  <c r="G31" i="49"/>
  <c r="G26" i="49"/>
  <c r="G30" i="49"/>
  <c r="G25" i="49"/>
  <c r="G24" i="49"/>
  <c r="G18" i="49"/>
  <c r="E13" i="49"/>
  <c r="G13" i="49" s="1"/>
  <c r="E11" i="49"/>
  <c r="E17" i="49"/>
  <c r="G17" i="49" s="1"/>
  <c r="E15" i="49"/>
  <c r="G15" i="49" s="1"/>
  <c r="E12" i="49"/>
  <c r="G12" i="49" s="1"/>
  <c r="E14" i="49"/>
  <c r="G14" i="49" s="1"/>
  <c r="E16" i="49"/>
  <c r="G16" i="49" s="1"/>
  <c r="F35" i="49"/>
  <c r="P18" i="37" l="1"/>
  <c r="N61" i="57"/>
  <c r="Q61" i="57" s="1"/>
  <c r="L61" i="57"/>
  <c r="Q18" i="37" s="1"/>
  <c r="M36" i="37"/>
  <c r="P19" i="37"/>
  <c r="O36" i="37"/>
  <c r="N36" i="37"/>
  <c r="L62" i="57"/>
  <c r="Q19" i="37" s="1"/>
  <c r="F89" i="57"/>
  <c r="P31" i="37"/>
  <c r="P16" i="37"/>
  <c r="P29" i="37"/>
  <c r="P12" i="37"/>
  <c r="P32" i="37"/>
  <c r="L82" i="57"/>
  <c r="Q39" i="37" s="1"/>
  <c r="L58" i="57"/>
  <c r="Q15" i="37" s="1"/>
  <c r="L63" i="57"/>
  <c r="Q20" i="37" s="1"/>
  <c r="L67" i="57"/>
  <c r="Q24" i="37" s="1"/>
  <c r="L71" i="57"/>
  <c r="Q28" i="37" s="1"/>
  <c r="L75" i="57"/>
  <c r="Q32" i="37" s="1"/>
  <c r="L55" i="57"/>
  <c r="Q12" i="37" s="1"/>
  <c r="L79" i="57"/>
  <c r="L68" i="57"/>
  <c r="Q25" i="37" s="1"/>
  <c r="L76" i="57"/>
  <c r="Q33" i="37" s="1"/>
  <c r="L81" i="57"/>
  <c r="Q38" i="37" s="1"/>
  <c r="L78" i="57"/>
  <c r="Q35" i="37" s="1"/>
  <c r="L66" i="57"/>
  <c r="Q23" i="37" s="1"/>
  <c r="L70" i="57"/>
  <c r="Q27" i="37" s="1"/>
  <c r="L74" i="57"/>
  <c r="Q31" i="37" s="1"/>
  <c r="L57" i="57"/>
  <c r="Q14" i="37" s="1"/>
  <c r="L80" i="57"/>
  <c r="Q37" i="37" s="1"/>
  <c r="L84" i="57"/>
  <c r="Q41" i="37" s="1"/>
  <c r="L60" i="57"/>
  <c r="Q17" i="37" s="1"/>
  <c r="L65" i="57"/>
  <c r="Q22" i="37" s="1"/>
  <c r="L69" i="57"/>
  <c r="Q26" i="37" s="1"/>
  <c r="L73" i="57"/>
  <c r="Q30" i="37" s="1"/>
  <c r="L56" i="57"/>
  <c r="Q13" i="37" s="1"/>
  <c r="L83" i="57"/>
  <c r="Q40" i="37" s="1"/>
  <c r="L59" i="57"/>
  <c r="Q16" i="37" s="1"/>
  <c r="L64" i="57"/>
  <c r="Q21" i="37" s="1"/>
  <c r="L72" i="57"/>
  <c r="Q29" i="37" s="1"/>
  <c r="P25" i="37"/>
  <c r="P20" i="37"/>
  <c r="P13" i="37"/>
  <c r="P39" i="37"/>
  <c r="P41" i="37"/>
  <c r="P37" i="37"/>
  <c r="P28" i="37"/>
  <c r="P36" i="37"/>
  <c r="P26" i="37"/>
  <c r="P17" i="37"/>
  <c r="P33" i="37"/>
  <c r="P21" i="37"/>
  <c r="P35" i="37"/>
  <c r="P22" i="37"/>
  <c r="N58" i="57"/>
  <c r="Q58" i="57" s="1"/>
  <c r="N70" i="57"/>
  <c r="Q70" i="57" s="1"/>
  <c r="N79" i="57"/>
  <c r="Q79" i="57" s="1"/>
  <c r="R79" i="57" s="1"/>
  <c r="N72" i="57"/>
  <c r="Q72" i="57" s="1"/>
  <c r="N63" i="57"/>
  <c r="Q63" i="57" s="1"/>
  <c r="N75" i="57"/>
  <c r="Q75" i="57" s="1"/>
  <c r="N65" i="57"/>
  <c r="Q65" i="57" s="1"/>
  <c r="N78" i="57"/>
  <c r="Q78" i="57" s="1"/>
  <c r="N82" i="57"/>
  <c r="Q82" i="57" s="1"/>
  <c r="N60" i="57"/>
  <c r="Q60" i="57" s="1"/>
  <c r="R60" i="57" s="1"/>
  <c r="N62" i="57"/>
  <c r="Q62" i="57" s="1"/>
  <c r="N86" i="57"/>
  <c r="N56" i="57"/>
  <c r="Q56" i="57" s="1"/>
  <c r="N59" i="57"/>
  <c r="Q59" i="57" s="1"/>
  <c r="O43" i="37"/>
  <c r="N80" i="57"/>
  <c r="Q80" i="57" s="1"/>
  <c r="R80" i="57" s="1"/>
  <c r="N73" i="57"/>
  <c r="Q73" i="57" s="1"/>
  <c r="R73" i="57" s="1"/>
  <c r="N64" i="57"/>
  <c r="Q64" i="57" s="1"/>
  <c r="N76" i="57"/>
  <c r="Q76" i="57" s="1"/>
  <c r="N66" i="57"/>
  <c r="Q66" i="57" s="1"/>
  <c r="R66" i="57" s="1"/>
  <c r="N55" i="57"/>
  <c r="Q55" i="57" s="1"/>
  <c r="N68" i="57"/>
  <c r="Q68" i="57" s="1"/>
  <c r="N57" i="57"/>
  <c r="Q57" i="57" s="1"/>
  <c r="R57" i="57" s="1"/>
  <c r="N83" i="57"/>
  <c r="Q83" i="57" s="1"/>
  <c r="N84" i="57"/>
  <c r="Q84" i="57" s="1"/>
  <c r="R84" i="57" s="1"/>
  <c r="N74" i="57"/>
  <c r="Q74" i="57" s="1"/>
  <c r="R74" i="57" s="1"/>
  <c r="N81" i="57"/>
  <c r="Q81" i="57" s="1"/>
  <c r="N67" i="57"/>
  <c r="Q67" i="57" s="1"/>
  <c r="N69" i="57"/>
  <c r="Q69" i="57" s="1"/>
  <c r="N71" i="57"/>
  <c r="Q71" i="57" s="1"/>
  <c r="P40" i="37"/>
  <c r="P23" i="37"/>
  <c r="P14" i="37"/>
  <c r="P38" i="37"/>
  <c r="P27" i="37"/>
  <c r="P43" i="37"/>
  <c r="P15" i="37"/>
  <c r="P24" i="37"/>
  <c r="P30" i="37"/>
  <c r="F28" i="36"/>
  <c r="G11" i="49"/>
  <c r="H11" i="49" s="1"/>
  <c r="G32" i="36" s="1"/>
  <c r="K25" i="49"/>
  <c r="M25" i="49"/>
  <c r="L25" i="49"/>
  <c r="J25" i="49"/>
  <c r="N33" i="36" s="1"/>
  <c r="N25" i="49"/>
  <c r="I25" i="49"/>
  <c r="M33" i="36" s="1"/>
  <c r="H25" i="49"/>
  <c r="L33" i="36" s="1"/>
  <c r="I27" i="49"/>
  <c r="M35" i="36" s="1"/>
  <c r="M27" i="49"/>
  <c r="N27" i="49"/>
  <c r="H27" i="49"/>
  <c r="L35" i="36" s="1"/>
  <c r="L27" i="49"/>
  <c r="K27" i="49"/>
  <c r="J27" i="49"/>
  <c r="N35" i="36" s="1"/>
  <c r="H14" i="49"/>
  <c r="G35" i="36" s="1"/>
  <c r="L14" i="49"/>
  <c r="I14" i="49"/>
  <c r="H35" i="36" s="1"/>
  <c r="K14" i="49"/>
  <c r="J14" i="49"/>
  <c r="I35" i="36" s="1"/>
  <c r="N14" i="49"/>
  <c r="M14" i="49"/>
  <c r="K17" i="49"/>
  <c r="L17" i="49"/>
  <c r="J17" i="49"/>
  <c r="I38" i="36" s="1"/>
  <c r="N17" i="49"/>
  <c r="I17" i="49"/>
  <c r="H38" i="36" s="1"/>
  <c r="M17" i="49"/>
  <c r="H17" i="49"/>
  <c r="G38" i="36" s="1"/>
  <c r="L24" i="49"/>
  <c r="H24" i="49"/>
  <c r="L32" i="36" s="1"/>
  <c r="K24" i="49"/>
  <c r="M24" i="49"/>
  <c r="I24" i="49"/>
  <c r="M32" i="36" s="1"/>
  <c r="N24" i="49"/>
  <c r="J24" i="49"/>
  <c r="N32" i="36" s="1"/>
  <c r="I31" i="49"/>
  <c r="M39" i="36" s="1"/>
  <c r="M31" i="49"/>
  <c r="J31" i="49"/>
  <c r="N39" i="36" s="1"/>
  <c r="H31" i="49"/>
  <c r="L39" i="36" s="1"/>
  <c r="L31" i="49"/>
  <c r="K31" i="49"/>
  <c r="N31" i="49"/>
  <c r="J16" i="49"/>
  <c r="I37" i="36" s="1"/>
  <c r="N16" i="49"/>
  <c r="K16" i="49"/>
  <c r="I16" i="49"/>
  <c r="H37" i="36" s="1"/>
  <c r="M16" i="49"/>
  <c r="H16" i="49"/>
  <c r="G37" i="36" s="1"/>
  <c r="L16" i="49"/>
  <c r="I15" i="49"/>
  <c r="H36" i="36" s="1"/>
  <c r="M15" i="49"/>
  <c r="J15" i="49"/>
  <c r="I36" i="36" s="1"/>
  <c r="H15" i="49"/>
  <c r="G36" i="36" s="1"/>
  <c r="L15" i="49"/>
  <c r="K15" i="49"/>
  <c r="N15" i="49"/>
  <c r="I18" i="49"/>
  <c r="H39" i="36" s="1"/>
  <c r="M18" i="49"/>
  <c r="N18" i="49"/>
  <c r="L18" i="49"/>
  <c r="K18" i="49"/>
  <c r="H18" i="49"/>
  <c r="G39" i="36" s="1"/>
  <c r="J18" i="49"/>
  <c r="I39" i="36" s="1"/>
  <c r="H26" i="49"/>
  <c r="L34" i="36" s="1"/>
  <c r="L26" i="49"/>
  <c r="M26" i="49"/>
  <c r="K26" i="49"/>
  <c r="J26" i="49"/>
  <c r="N34" i="36" s="1"/>
  <c r="N26" i="49"/>
  <c r="I26" i="49"/>
  <c r="M34" i="36" s="1"/>
  <c r="J28" i="49"/>
  <c r="N36" i="36" s="1"/>
  <c r="N28" i="49"/>
  <c r="I28" i="49"/>
  <c r="M36" i="36" s="1"/>
  <c r="M28" i="49"/>
  <c r="H28" i="49"/>
  <c r="L36" i="36" s="1"/>
  <c r="L28" i="49"/>
  <c r="K28" i="49"/>
  <c r="J12" i="49"/>
  <c r="I33" i="36" s="1"/>
  <c r="N12" i="49"/>
  <c r="K12" i="49"/>
  <c r="I12" i="49"/>
  <c r="H33" i="36" s="1"/>
  <c r="M12" i="49"/>
  <c r="H12" i="49"/>
  <c r="G33" i="36" s="1"/>
  <c r="L12" i="49"/>
  <c r="K13" i="49"/>
  <c r="J13" i="49"/>
  <c r="I34" i="36" s="1"/>
  <c r="N13" i="49"/>
  <c r="I13" i="49"/>
  <c r="H34" i="36" s="1"/>
  <c r="M13" i="49"/>
  <c r="H13" i="49"/>
  <c r="G34" i="36" s="1"/>
  <c r="L13" i="49"/>
  <c r="H30" i="49"/>
  <c r="L38" i="36" s="1"/>
  <c r="L30" i="49"/>
  <c r="I30" i="49"/>
  <c r="M38" i="36" s="1"/>
  <c r="K30" i="49"/>
  <c r="J30" i="49"/>
  <c r="N38" i="36" s="1"/>
  <c r="N30" i="49"/>
  <c r="M30" i="49"/>
  <c r="K29" i="49"/>
  <c r="H29" i="49"/>
  <c r="L37" i="36" s="1"/>
  <c r="J29" i="49"/>
  <c r="N37" i="36" s="1"/>
  <c r="N29" i="49"/>
  <c r="I29" i="49"/>
  <c r="M37" i="36" s="1"/>
  <c r="M29" i="49"/>
  <c r="L29" i="49"/>
  <c r="R65" i="57" l="1"/>
  <c r="R61" i="57"/>
  <c r="R81" i="57"/>
  <c r="R72" i="57"/>
  <c r="R55" i="57"/>
  <c r="R56" i="57"/>
  <c r="R63" i="57"/>
  <c r="Q36" i="37"/>
  <c r="R64" i="57"/>
  <c r="R70" i="57"/>
  <c r="R67" i="57"/>
  <c r="R78" i="57"/>
  <c r="R69" i="57"/>
  <c r="R59" i="57"/>
  <c r="R75" i="57"/>
  <c r="R62" i="57"/>
  <c r="R68" i="57"/>
  <c r="R83" i="57"/>
  <c r="R71" i="57"/>
  <c r="R82" i="57"/>
  <c r="R58" i="57"/>
  <c r="R76" i="57"/>
  <c r="O32" i="36"/>
  <c r="O37" i="36"/>
  <c r="O38" i="36"/>
  <c r="O34" i="36"/>
  <c r="O36" i="36"/>
  <c r="O39" i="36"/>
  <c r="O35" i="36"/>
  <c r="O33" i="36"/>
  <c r="J34" i="36"/>
  <c r="J36" i="36"/>
  <c r="M11" i="49"/>
  <c r="K11" i="49"/>
  <c r="J39" i="36"/>
  <c r="J37" i="36"/>
  <c r="I11" i="49"/>
  <c r="H32" i="36" s="1"/>
  <c r="J38" i="36"/>
  <c r="J35" i="36"/>
  <c r="N11" i="49"/>
  <c r="L11" i="49"/>
  <c r="J33" i="36"/>
  <c r="J11" i="49"/>
  <c r="I32" i="36" s="1"/>
  <c r="O20" i="49"/>
  <c r="F40" i="49" s="1"/>
  <c r="J32" i="36" l="1"/>
</calcChain>
</file>

<file path=xl/sharedStrings.xml><?xml version="1.0" encoding="utf-8"?>
<sst xmlns="http://schemas.openxmlformats.org/spreadsheetml/2006/main" count="35162" uniqueCount="8584">
  <si>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</si>
  <si>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</si>
  <si>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</si>
  <si>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</si>
  <si>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</si>
  <si>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</si>
  <si>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</si>
  <si>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</si>
  <si>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</si>
  <si>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</si>
  <si>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</si>
  <si>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</si>
  <si>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</si>
  <si>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</si>
  <si>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</si>
  <si>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</si>
  <si>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</si>
  <si>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</si>
  <si>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</si>
  <si>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</si>
  <si>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</si>
  <si>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</si>
  <si>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 2017 Public Health Wales NHS Trust</t>
  </si>
  <si>
    <t>Current selection (list number)</t>
  </si>
  <si>
    <t>Current selection</t>
  </si>
  <si>
    <t>LCL</t>
  </si>
  <si>
    <t>UCL</t>
  </si>
  <si>
    <t>Values for list boxes:</t>
  </si>
  <si>
    <t>ShortAreaName</t>
  </si>
  <si>
    <t>lookup</t>
  </si>
  <si>
    <t>crude</t>
  </si>
  <si>
    <t>EASR</t>
  </si>
  <si>
    <t>caveat?</t>
  </si>
  <si>
    <t>Isle of Anglesey</t>
  </si>
  <si>
    <t>2008 - 2010</t>
  </si>
  <si>
    <t>Gwynedd</t>
  </si>
  <si>
    <t>2007 - 2009</t>
  </si>
  <si>
    <t>Conwy</t>
  </si>
  <si>
    <t>2006 - 2008</t>
  </si>
  <si>
    <t>Denbighshire</t>
  </si>
  <si>
    <t>Flintshire</t>
  </si>
  <si>
    <t>Wrexham</t>
  </si>
  <si>
    <t>Powys</t>
  </si>
  <si>
    <t>Ceredigion</t>
  </si>
  <si>
    <t>Pembrokeshire</t>
  </si>
  <si>
    <t>Carmarthenshire</t>
  </si>
  <si>
    <t>Smoking-attributable hospital admissions</t>
  </si>
  <si>
    <t>SAA</t>
  </si>
  <si>
    <t>admissions</t>
  </si>
  <si>
    <t>aged 35+</t>
  </si>
  <si>
    <t>Swansea</t>
  </si>
  <si>
    <t>Smoking-attributable mortality</t>
  </si>
  <si>
    <t>SAM</t>
  </si>
  <si>
    <t>deaths</t>
  </si>
  <si>
    <t>Neath Port Talbot</t>
  </si>
  <si>
    <t>Bridgend</t>
  </si>
  <si>
    <t>Cardiff</t>
  </si>
  <si>
    <t>Rhondda Cynon Taf</t>
  </si>
  <si>
    <t>Merthyr Tydfil</t>
  </si>
  <si>
    <t>Caerphilly</t>
  </si>
  <si>
    <t>Persons</t>
  </si>
  <si>
    <t>Person</t>
  </si>
  <si>
    <t>all persons</t>
  </si>
  <si>
    <t>Blaenau Gwent</t>
  </si>
  <si>
    <t>Males</t>
  </si>
  <si>
    <t>Male</t>
  </si>
  <si>
    <t>males</t>
  </si>
  <si>
    <t>Torfaen</t>
  </si>
  <si>
    <t>Females</t>
  </si>
  <si>
    <t>Female</t>
  </si>
  <si>
    <t>females</t>
  </si>
  <si>
    <t>Monmouthshire</t>
  </si>
  <si>
    <t>Newport</t>
  </si>
  <si>
    <t>Betsi Cadwaladr</t>
  </si>
  <si>
    <t>Betsi Cadwaladr UHB</t>
  </si>
  <si>
    <t>Hywel Dda</t>
  </si>
  <si>
    <t>Powys THB</t>
  </si>
  <si>
    <t>ABM</t>
  </si>
  <si>
    <t>Cardiff &amp; Vale</t>
  </si>
  <si>
    <t>Cwm Taf</t>
  </si>
  <si>
    <t>Cardiff &amp; Vale UHB</t>
  </si>
  <si>
    <t>Aneurin Bevan</t>
  </si>
  <si>
    <t>Wales</t>
  </si>
  <si>
    <t>Chart title</t>
  </si>
  <si>
    <t>Source</t>
  </si>
  <si>
    <t>Chart source</t>
  </si>
  <si>
    <t>Table column</t>
  </si>
  <si>
    <t>Caveat required?</t>
  </si>
  <si>
    <t>Current selection (for lookup)</t>
  </si>
  <si>
    <t>Selected area</t>
  </si>
  <si>
    <t>for lookup</t>
  </si>
  <si>
    <t>period</t>
  </si>
  <si>
    <t>ann avg</t>
  </si>
  <si>
    <t>EASR error +</t>
  </si>
  <si>
    <t>EASR error -</t>
  </si>
  <si>
    <t>HB</t>
  </si>
  <si>
    <t xml:space="preserve">  Isle of Anglesey</t>
  </si>
  <si>
    <t>LA</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</si>
  <si>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</si>
  <si>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</si>
  <si>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</si>
  <si>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</si>
  <si>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</si>
  <si>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</si>
  <si>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</si>
  <si>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</si>
  <si>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</si>
  <si>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</si>
  <si>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</si>
  <si>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 xml:space="preserve">  Cardiff</t>
  </si>
  <si>
    <t xml:space="preserve">  Rhondda Cynon Taf</t>
  </si>
  <si>
    <t xml:space="preserve">  Merthyr Tydfil</t>
  </si>
  <si>
    <t xml:space="preserve">  Caerphilly</t>
  </si>
  <si>
    <t xml:space="preserve">  Blaenau Gwent</t>
  </si>
  <si>
    <t>Average deaths/ adms per year label</t>
  </si>
  <si>
    <t xml:space="preserve">  Torfaen</t>
  </si>
  <si>
    <t xml:space="preserve">  Monmouthshire</t>
  </si>
  <si>
    <t xml:space="preserve">  Newport</t>
  </si>
  <si>
    <t>Chart legend</t>
  </si>
  <si>
    <t>AreaName</t>
  </si>
  <si>
    <t>total_admissions</t>
  </si>
  <si>
    <t>average_annual_admissions</t>
  </si>
  <si>
    <t>crude_rate_per_100000</t>
  </si>
  <si>
    <t>EASR_per_100000</t>
  </si>
  <si>
    <t>EASR_LCL_Dobson</t>
  </si>
  <si>
    <t>EASR_UCL_Dobson</t>
  </si>
  <si>
    <t>error + (for chart)</t>
  </si>
  <si>
    <t>error - (for chart)</t>
  </si>
  <si>
    <t>2009 - 2011</t>
  </si>
  <si>
    <t>2010 - 2012</t>
  </si>
  <si>
    <t>2011 - 2013</t>
  </si>
  <si>
    <t>2012 - 2014</t>
  </si>
  <si>
    <t>2013 - 2015</t>
  </si>
  <si>
    <t>WIMD fifth</t>
  </si>
  <si>
    <t>Gender</t>
  </si>
  <si>
    <t>Vale of Glamorgan</t>
  </si>
  <si>
    <t xml:space="preserve">  Vale of Glamorgan</t>
  </si>
  <si>
    <t>Cwm Taf UHB</t>
  </si>
  <si>
    <t>Aneurin Bevan UHB</t>
  </si>
  <si>
    <t>Hywel Dda UHB</t>
  </si>
  <si>
    <t>2006-08</t>
  </si>
  <si>
    <t>2007-09</t>
  </si>
  <si>
    <t>2008-10</t>
  </si>
  <si>
    <t>2009-11</t>
  </si>
  <si>
    <t>2010-12</t>
  </si>
  <si>
    <t>2011-13</t>
  </si>
  <si>
    <t>2012-14</t>
  </si>
  <si>
    <t>2013-15</t>
  </si>
  <si>
    <t>Crude rate</t>
  </si>
  <si>
    <t>Year</t>
  </si>
  <si>
    <t>Chart axis</t>
  </si>
  <si>
    <t>Compared to Wales</t>
  </si>
  <si>
    <t>Wales EASR</t>
  </si>
  <si>
    <t>For table</t>
  </si>
  <si>
    <t>Graph Wales label</t>
  </si>
  <si>
    <r>
      <t>The estimated number and age-standardised rate of hospital admissions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hospital admission in smokers and ex-smokers than in people who have never smoked.</t>
    </r>
  </si>
  <si>
    <r>
      <t>The estimated number and age-standardised rate of deaths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death in smokers and ex-smokers than in people who have never smoked.</t>
    </r>
  </si>
  <si>
    <r>
      <rPr>
        <b/>
        <sz val="9"/>
        <rFont val="Verdana"/>
        <family val="2"/>
      </rPr>
      <t>Non-fatal diseases</t>
    </r>
    <r>
      <rPr>
        <sz val="9"/>
        <rFont val="Verdana"/>
        <family val="2"/>
      </rPr>
      <t xml:space="preserve">
   K50 Crohn’s disease
   K05 Periodonitis
   H25 Age-related cataract (ages 45+ only)
   S72.0-S72.2 Hip fracture (aged 55+ only)
   O03 Spontaneous abortion</t>
    </r>
  </si>
  <si>
    <t>2. Dobson AJ et al. Confidence intervals for weighted sums of Poisson parameters. Stat Med 1991;10(3):457-462.</t>
  </si>
  <si>
    <r>
      <t xml:space="preserve">EASR per 100,000
</t>
    </r>
    <r>
      <rPr>
        <sz val="8"/>
        <color rgb="FF000080"/>
        <rFont val="Verdana"/>
        <family val="2"/>
      </rPr>
      <t>(95% confidence interval)</t>
    </r>
  </si>
  <si>
    <t>ABM UHB</t>
  </si>
  <si>
    <t>Area</t>
  </si>
  <si>
    <t>Sig QC</t>
  </si>
  <si>
    <t>2006-08 to 2013-15 (rolling 3-year rates)</t>
  </si>
  <si>
    <r>
      <rPr>
        <b/>
        <sz val="9"/>
        <rFont val="Verdana"/>
        <family val="2"/>
      </rPr>
      <t>Numerator:</t>
    </r>
    <r>
      <rPr>
        <sz val="9"/>
        <rFont val="Verdana"/>
        <family val="2"/>
      </rPr>
      <t xml:space="preserve"> Patient Episode Database for Wales (PEDW), NHS Wales Informatics Service (NWIS)</t>
    </r>
    <r>
      <rPr>
        <sz val="9"/>
        <color rgb="FFFF0000"/>
        <rFont val="Verdana"/>
        <family val="2"/>
      </rPr>
      <t/>
    </r>
  </si>
  <si>
    <t>[Accessed 16/02/2017]</t>
  </si>
  <si>
    <r>
      <t>Counts of hospital admissions (inpatients and day cases) between 2006 and 2015 were extracted from PEDW, where the primary diagnosis in the first episode of the hospital spell was in the following list of ICD-10 codes</t>
    </r>
    <r>
      <rPr>
        <vertAlign val="superscript"/>
        <sz val="9"/>
        <rFont val="Verdana"/>
        <family val="2"/>
      </rPr>
      <t>1</t>
    </r>
    <r>
      <rPr>
        <sz val="9"/>
        <rFont val="Verdana"/>
        <family val="2"/>
      </rPr>
      <t xml:space="preserve">. </t>
    </r>
  </si>
  <si>
    <r>
      <rPr>
        <b/>
        <sz val="9"/>
        <rFont val="Verdana"/>
        <family val="2"/>
      </rPr>
      <t>Denominator:</t>
    </r>
    <r>
      <rPr>
        <sz val="9"/>
        <rFont val="Verdana"/>
        <family val="2"/>
      </rPr>
      <t xml:space="preserve"> Mid-year population estimates, Office for National Statistics (ONS)</t>
    </r>
  </si>
  <si>
    <r>
      <rPr>
        <b/>
        <sz val="9"/>
        <rFont val="Verdana"/>
        <family val="2"/>
      </rPr>
      <t>Numerator:</t>
    </r>
    <r>
      <rPr>
        <sz val="9"/>
        <rFont val="Verdana"/>
        <family val="2"/>
      </rPr>
      <t xml:space="preserve"> Public Health Mortality (PHM), Office for National Statistics (ONS)</t>
    </r>
    <r>
      <rPr>
        <sz val="9"/>
        <color rgb="FFFF0000"/>
        <rFont val="Verdana"/>
        <family val="2"/>
      </rPr>
      <t/>
    </r>
  </si>
  <si>
    <t>Individual patients can be counted multiple times under the method employed. Therefore, this indicator is a better estimate of the burden of smoking on the health service than of the burden of smoking-attributable disease in the population.</t>
  </si>
  <si>
    <t>The accuracy of these estimates of smoking-attributable admissions is influenced by the following factors:</t>
  </si>
  <si>
    <t>The registration of death is mandatory in the UK, so the dataset should be a near complete record of mortality. Mortality counts from the PHM were based on the original underlying cause of death for which there is nearly 100 per cent coverage on the mortality register.</t>
  </si>
  <si>
    <t>Produced by Public Health Wales Observatory, using PEDW (NWIS), MYE (ONS) &amp; WHS (WG)</t>
  </si>
  <si>
    <t>Produced by Public Health Wales Observatory, using PHM &amp; MYE (ONS) &amp; WHS (WG)</t>
  </si>
  <si>
    <t>Indicator: Smoking-attributable hospital admissions</t>
  </si>
  <si>
    <t>Crude rates per 100,000 population were calculated by dividing the total count in the three year period by the total population in the same period and then multiplying by 100,000.</t>
  </si>
  <si>
    <t>Males, females and persons; all Wales residents aged 35 and over</t>
  </si>
  <si>
    <r>
      <t>Smoking prevalence data for calculating smoking-attributable fractions: Welsh Health Survey 2014-15 (WG) 
Relative risks of admission, by disease, for smokers and ex-smokers compared to people who have never smoked: NHS Information Centre</t>
    </r>
    <r>
      <rPr>
        <vertAlign val="superscript"/>
        <sz val="9"/>
        <rFont val="Verdana"/>
        <family val="2"/>
      </rPr>
      <t>1</t>
    </r>
  </si>
  <si>
    <t>Local authority, health board and Wales</t>
  </si>
  <si>
    <r>
      <rPr>
        <b/>
        <sz val="9"/>
        <color theme="1"/>
        <rFont val="Verdana"/>
        <family val="2"/>
      </rPr>
      <t>Fatal diseases</t>
    </r>
    <r>
      <rPr>
        <sz val="9"/>
        <color theme="1"/>
        <rFont val="Verdana"/>
        <family val="2"/>
      </rPr>
      <t xml:space="preserve">
</t>
    </r>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</si>
  <si>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r>
      <rPr>
        <i/>
        <sz val="9"/>
        <rFont val="Verdana"/>
        <family val="2"/>
      </rPr>
      <t>Respiratory diseases</t>
    </r>
    <r>
      <rPr>
        <sz val="9"/>
        <rFont val="Verdana"/>
        <family val="2"/>
      </rPr>
      <t xml:space="preserve">
   J10–J18 Pneumonia, influenza
   J40–J43 Bronchitis, emphysema
   J44 Chronic airway obstruction
</t>
    </r>
    <r>
      <rPr>
        <i/>
        <sz val="9"/>
        <rFont val="Verdana"/>
        <family val="2"/>
      </rPr>
      <t>Digestive diseases</t>
    </r>
    <r>
      <rPr>
        <sz val="9"/>
        <rFont val="Verdana"/>
        <family val="2"/>
      </rPr>
      <t xml:space="preserve">
   K25-K27 Stomach/duodenal ulcer</t>
    </r>
  </si>
  <si>
    <r>
      <rPr>
        <i/>
        <sz val="9"/>
        <color theme="1"/>
        <rFont val="Verdana"/>
        <family val="2"/>
      </rPr>
      <t>Cardiovascular diseases</t>
    </r>
    <r>
      <rPr>
        <sz val="9"/>
        <color theme="1"/>
        <rFont val="Verdana"/>
        <family val="2"/>
      </rPr>
      <t xml:space="preserve">
   I20–I25 Ischaemic heart disease
   I00–I09, I26–I51 Other heart disease
   I60–I69 Cerebrovascular disease
   I70 Atherosclerosis
   I71 Aortic aneurysm
   I72–I78 Other arterial diseases</t>
    </r>
  </si>
  <si>
    <t xml:space="preserve">http://content.digital.nhs.uk/catalogue/pub17526/stat-smok-eng-2015-rep.pdf </t>
  </si>
  <si>
    <t>1. Health &amp; Social Care Information Centre. Statistics on Smoking: England, 2015. UK; 2015.</t>
  </si>
  <si>
    <t>These counts of hospital admissions were then multiplied by the attributable fractions, to give an estimated number of admissions attributable to smoking. For example 60% of admissions from aortic aneurysms counted in women aged 50-54 were considered to be attributable to smoking.</t>
  </si>
  <si>
    <t>Definition</t>
  </si>
  <si>
    <t>Demography</t>
  </si>
  <si>
    <t>Period</t>
  </si>
  <si>
    <t>Data source</t>
  </si>
  <si>
    <t>Geography</t>
  </si>
  <si>
    <t>How is it calculated?</t>
  </si>
  <si>
    <t>References</t>
  </si>
  <si>
    <t>Indicator: Smoking-attributable mortality</t>
  </si>
  <si>
    <r>
      <t>Smoking prevalence data for calculating smoking-attributable fractions: Welsh Health Survey 2014-15 (Welsh Government) 
Relative risks of admission, by disease, for smokers and ex-smokers compared to people who have never smoked: NHS Information Centre</t>
    </r>
    <r>
      <rPr>
        <vertAlign val="superscript"/>
        <sz val="9"/>
        <rFont val="Verdana"/>
        <family val="2"/>
      </rPr>
      <t>1</t>
    </r>
  </si>
  <si>
    <r>
      <t>Counts of deaths registered between 2006 and 2015 were extracted from PHM, where the underlying cause of death was in the following list of ICD-10 codes</t>
    </r>
    <r>
      <rPr>
        <vertAlign val="superscript"/>
        <sz val="9"/>
        <rFont val="Verdana"/>
        <family val="2"/>
      </rPr>
      <t>1</t>
    </r>
    <r>
      <rPr>
        <sz val="9"/>
        <rFont val="Verdana"/>
        <family val="2"/>
      </rPr>
      <t xml:space="preserve">. </t>
    </r>
  </si>
  <si>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</si>
  <si>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t>These counts of deaths were then multiplied by the attributable fractions, to give an estimated number of admissions attributable to smoking. For example, 50% of deaths from stomach or duodenal ulcers counted in men aged 65-69 were considered to be attributable to smoking.</t>
  </si>
  <si>
    <t>Comparability ratios relating to ICD-10 coding changes in 2010 and 2013 have not been applied.  The impact of these changes is likely to be very small.</t>
  </si>
  <si>
    <t>• The relative risks are based on the American Cancer Prevention Society II study (1982-88) and assume that the impact of smoking on mortality in that population is the same as its impact on the population of Wales in 2006-2015.</t>
  </si>
  <si>
    <t>• Smoking prevalence is estimated using survey data. Smoking status is self-reported and as such there is likely to be some responder bias. Sample sizes may also be comparatively small for some areas and age groups.</t>
  </si>
  <si>
    <t>• A single set of attributable fractions was used for the trend analyses (2006-08 to 2013-15) using smoking prevalence from the combined 2014 and 2015 Welsh Health Surveys, despite known changes in smoking prevalence over this period. This is standard practice but is likely to underestimate attributable mortality in the early part of this period when smoking prevalence was higher than in 2014-15.</t>
  </si>
  <si>
    <t>The 95 per cent confidence intervals are indications of the natural variation that would be expected around a rate. See interpretation guide for more information.</t>
  </si>
  <si>
    <r>
      <t>Using a method proposed by Dobson et al</t>
    </r>
    <r>
      <rPr>
        <vertAlign val="superscript"/>
        <sz val="9"/>
        <color theme="1"/>
        <rFont val="Verdana"/>
        <family val="2"/>
      </rPr>
      <t>2</t>
    </r>
    <r>
      <rPr>
        <sz val="9"/>
        <color theme="1"/>
        <rFont val="Verdana"/>
        <family val="2"/>
      </rPr>
      <t>, 95 per cent confidence intervals were also added to the rates.</t>
    </r>
  </si>
  <si>
    <t>Directly age-standardised rates per 100,000 population were calculated using the 2013 European standard population. This is to adjust for the effect of age in comparisons between areas.</t>
  </si>
  <si>
    <t>• There is known to be a degree of variation in the coding of hospital spells across Wales, but this is unlikely to systematically bias the results.</t>
  </si>
  <si>
    <t>• The relative risks are based on the American Cancer Prevention Society II study (1982-88) and assume that the impact of smoking on morbidity in that population is the same as its impact on the population of Wales in 2006-2015.</t>
  </si>
  <si>
    <t>• A single set of attributable fractions was used for the trend analyses (2006-08 to 2013-15) using smoking prevalence from the combined 2014 and 2015 Welsh Health Surveys, despite known changes in smoking prevalence over this period. This is standard practice but is likely to underestimate attributable admissions in the early part of this period when smoking prevalence was higher than in 2014-15.</t>
  </si>
  <si>
    <r>
      <t>The fractions of hospital admissions attributable to smoking (attributable fractions), for each disease listed below by age and sex, were calculated by combining relative risk of admission with smoking prevalence figures from the Welsh Health Survey 2014-15 in an equation, as outlined in appendix B of Statistics on Smoking: England, 2015</t>
    </r>
    <r>
      <rPr>
        <vertAlign val="superscript"/>
        <sz val="9"/>
        <rFont val="Verdana"/>
        <family val="2"/>
      </rPr>
      <t>1</t>
    </r>
    <r>
      <rPr>
        <sz val="9"/>
        <rFont val="Verdana"/>
        <family val="2"/>
      </rPr>
      <t>.</t>
    </r>
  </si>
  <si>
    <r>
      <t>The fractions of deaths attributable to smoking (attributable fractions), for each disease listed below by age and sex, were calculated by combining relative risk of death with smoking prevalence figures from the Welsh Health Survey 2014-15 in an equation, as outlined in appendix B of Statistics on Smoking: England, 2015</t>
    </r>
    <r>
      <rPr>
        <vertAlign val="superscript"/>
        <sz val="9"/>
        <rFont val="Verdana"/>
        <family val="2"/>
      </rPr>
      <t>1</t>
    </r>
    <r>
      <rPr>
        <sz val="9"/>
        <rFont val="Verdana"/>
        <family val="2"/>
      </rPr>
      <t>.</t>
    </r>
  </si>
  <si>
    <t>The accuracy of these estimates of smoking-attributable deaths is influenced by the following factors:</t>
  </si>
  <si>
    <t>Average annual counts were calculated by dividing the total count for each period by three.</t>
  </si>
  <si>
    <t>Click on the tabs above to access the interactive data.</t>
  </si>
  <si>
    <r>
      <t xml:space="preserve">For more information on the data sources and methods used, click on the </t>
    </r>
    <r>
      <rPr>
        <b/>
        <sz val="10"/>
        <color rgb="FF000000"/>
        <rFont val="Verdana"/>
        <family val="2"/>
      </rPr>
      <t xml:space="preserve">Technical guide </t>
    </r>
    <r>
      <rPr>
        <sz val="10"/>
        <color rgb="FF000000"/>
        <rFont val="Verdana"/>
        <family val="2"/>
      </rPr>
      <t xml:space="preserve">tab. </t>
    </r>
  </si>
  <si>
    <t>All interactive files are available via the following web page:</t>
  </si>
  <si>
    <t xml:space="preserve">Smoking-attributable mortality and hospital admissions trend and comparison data, 2006-08 to 2013-15. Data are available at Wales, health board and local authority levels. </t>
  </si>
  <si>
    <r>
      <rPr>
        <sz val="7"/>
        <color rgb="FF000000"/>
        <rFont val="Wingdings"/>
        <charset val="2"/>
      </rPr>
      <t>l</t>
    </r>
    <r>
      <rPr>
        <sz val="10"/>
        <color rgb="FF000000"/>
        <rFont val="Verdana"/>
        <family val="2"/>
      </rPr>
      <t xml:space="preserve"> Smoking-attributable mortality and hospital admissions trend and comparison data, 2006-08 to 2013-15 by deprivation fifth (WIMD 2014) in Wales.</t>
    </r>
  </si>
  <si>
    <t>The content of each file is as follows:</t>
  </si>
  <si>
    <r>
      <rPr>
        <sz val="7"/>
        <color rgb="FF000000"/>
        <rFont val="Wingdings"/>
        <charset val="2"/>
      </rPr>
      <t>l</t>
    </r>
    <r>
      <rPr>
        <sz val="10"/>
        <color rgb="FF000000"/>
        <rFont val="Verdana"/>
        <family val="2"/>
      </rPr>
      <t xml:space="preserve"> Disease breakdown for smoking-attributable mortality and hospital admissions, 2015. Data are available at Wales and health board levels. </t>
    </r>
  </si>
  <si>
    <r>
      <t xml:space="preserve">This is one of three interactive data files produced to update the smoking-attributable indicators from the 2012 publication </t>
    </r>
    <r>
      <rPr>
        <i/>
        <sz val="10"/>
        <color rgb="FF000000"/>
        <rFont val="Verdana"/>
        <family val="2"/>
      </rPr>
      <t>Tobacco and health in Wales</t>
    </r>
    <r>
      <rPr>
        <sz val="10"/>
        <color rgb="FF000000"/>
        <rFont val="Verdana"/>
        <family val="2"/>
      </rPr>
      <t xml:space="preserve">.  </t>
    </r>
  </si>
  <si>
    <r>
      <t xml:space="preserve">For guidance on how to interpret the charts and tables in this file, click on the </t>
    </r>
    <r>
      <rPr>
        <b/>
        <sz val="10"/>
        <color rgb="FF000000"/>
        <rFont val="Verdana"/>
        <family val="2"/>
      </rPr>
      <t>Interpretation guide</t>
    </r>
    <r>
      <rPr>
        <sz val="10"/>
        <color rgb="FF000000"/>
        <rFont val="Verdana"/>
        <family val="2"/>
      </rPr>
      <t xml:space="preserve"> tab. </t>
    </r>
  </si>
  <si>
    <r>
      <rPr>
        <sz val="7"/>
        <color rgb="FF000000"/>
        <rFont val="Wingdings"/>
        <charset val="2"/>
      </rPr>
      <t>l</t>
    </r>
    <r>
      <rPr>
        <sz val="10"/>
        <color rgb="FF000000"/>
        <rFont val="Verdana"/>
        <family val="2"/>
      </rPr>
      <t xml:space="preserve"> This file: mortality and hospital admissions by health board and local authority</t>
    </r>
  </si>
  <si>
    <t xml:space="preserve">Please email any comments or questions to </t>
  </si>
  <si>
    <t>publichealthwalesobservatory@wales.nhs.uk</t>
  </si>
  <si>
    <t>A difference is called statistically significant if it is unlikely to have occurred by chance. In this file, statistical significance is determined using the confidence intervals (CIs) of the local value. The Wales rate is treated as an exact reference value and if it falls outside the local area's confidence interval, the difference is considered to be statistically significant.</t>
  </si>
  <si>
    <t xml:space="preserve">Further information on the data sources are available at: </t>
  </si>
  <si>
    <t>Mid-year population estimates (MYE)</t>
  </si>
  <si>
    <t>Patient Episode Database for Wales (PEDW)</t>
  </si>
  <si>
    <t>Welsh Health Survey</t>
  </si>
  <si>
    <r>
      <rPr>
        <b/>
        <sz val="9"/>
        <color theme="1"/>
        <rFont val="Verdana"/>
        <family val="2"/>
      </rPr>
      <t>This file shows that in 2013-15, an estimated 26,489 hospital admissions per year were due to smoking.  It would be incorrect, however, to state that "an estimated 26,489 people per year were admitted to hospital due to smoking" during that time.</t>
    </r>
    <r>
      <rPr>
        <sz val="9"/>
        <color theme="1"/>
        <rFont val="Verdana"/>
        <family val="2"/>
      </rPr>
      <t xml:space="preserve">  The method used did not attribute any person's admission entirely to smoking; rather, for each disease specified, a proportion of admissions was considered to be caused by smoking.  For example, as cited above, 60% of admissions from aortic aneurysms in women aged 50-54 were considered to be attributable to smoking.  If 18 women in this age group were admitted to hospital for this condition, it would not make sense to say that 10.8 of these women were admitted due to smoking.  Rather, in this case, 10.8 admissions would be added to the overall number of smoking-attributable admissions. </t>
    </r>
  </si>
  <si>
    <r>
      <rPr>
        <b/>
        <sz val="9"/>
        <color theme="1"/>
        <rFont val="Verdana"/>
        <family val="2"/>
      </rPr>
      <t>This file shows that in 2013-15, an estimated 5,388 deaths per year were due to smoking.  It would be incorrect, however, to state that "an estimated 5,388 people per year died from smoking" during that time.</t>
    </r>
    <r>
      <rPr>
        <sz val="9"/>
        <color theme="1"/>
        <rFont val="Verdana"/>
        <family val="2"/>
      </rPr>
      <t xml:space="preserve">  
The method used did not attribute any person's death entirely to smoking; rather, for each disease specified, a proportion of deaths was considered to be caused by smoking.  For example, as cited above, 50% of deaths from stomach or duodenal ulcers  in men aged 65-69 were considered to be attributable to smoking.  If 13 men in this age group died from this condition, it would not make sense to say that 6.5 of these men died from smoking.  Rather, in this case, 6.5 deaths would be added to the overall number of smoking-attributable deaths. </t>
    </r>
  </si>
  <si>
    <t>Males_2006 - 2008_Blaenau Gwent_0_SAA</t>
  </si>
  <si>
    <t>Males_2007 - 2009_Blaenau Gwent_0_SAA</t>
  </si>
  <si>
    <t>Males_2008 - 2010_Blaenau Gwent_0_SAA</t>
  </si>
  <si>
    <t>Males_2009 - 2011_Blaenau Gwent_0_SAA</t>
  </si>
  <si>
    <t>Males_2010 - 2012_Blaenau Gwent_0_SAA</t>
  </si>
  <si>
    <t>Males_2011 - 2013_Blaenau Gwent_0_SAA</t>
  </si>
  <si>
    <t>Males_2012 - 2014_Blaenau Gwent_0_SAA</t>
  </si>
  <si>
    <t>Males_2013 - 2015_Blaenau Gwent_0_SAA</t>
  </si>
  <si>
    <t>Males_2006 - 2008_Blaenau Gwent_1_SAA</t>
  </si>
  <si>
    <t>Males_2007 - 2009_Blaenau Gwent_1_SAA</t>
  </si>
  <si>
    <t>Males_2008 - 2010_Blaenau Gwent_1_SAA</t>
  </si>
  <si>
    <t>Males_2009 - 2011_Blaenau Gwent_1_SAA</t>
  </si>
  <si>
    <t>Males_2010 - 2012_Blaenau Gwent_1_SAA</t>
  </si>
  <si>
    <t>Males_2011 - 2013_Blaenau Gwent_1_SAA</t>
  </si>
  <si>
    <t>Males_2012 - 2014_Blaenau Gwent_1_SAA</t>
  </si>
  <si>
    <t>Males_2013 - 2015_Blaenau Gwent_1_SAA</t>
  </si>
  <si>
    <t>Males_2006 - 2008_Blaenau Gwent_2_SAA</t>
  </si>
  <si>
    <t>Males_2007 - 2009_Blaenau Gwent_2_SAA</t>
  </si>
  <si>
    <t>Males_2008 - 2010_Blaenau Gwent_2_SAA</t>
  </si>
  <si>
    <t>Males_2009 - 2011_Blaenau Gwent_2_SAA</t>
  </si>
  <si>
    <t>Males_2010 - 2012_Blaenau Gwent_2_SAA</t>
  </si>
  <si>
    <t>Males_2011 - 2013_Blaenau Gwent_2_SAA</t>
  </si>
  <si>
    <t>Males_2012 - 2014_Blaenau Gwent_2_SAA</t>
  </si>
  <si>
    <t>Males_2013 - 2015_Blaenau Gwent_2_SAA</t>
  </si>
  <si>
    <t>Males_2006 - 2008_Blaenau Gwent_3_SAA</t>
  </si>
  <si>
    <t>Males_2007 - 2009_Blaenau Gwent_3_SAA</t>
  </si>
  <si>
    <t>Males_2008 - 2010_Blaenau Gwent_3_SAA</t>
  </si>
  <si>
    <t>Males_2009 - 2011_Blaenau Gwent_3_SAA</t>
  </si>
  <si>
    <t>Males_2010 - 2012_Blaenau Gwent_3_SAA</t>
  </si>
  <si>
    <t>Males_2011 - 2013_Blaenau Gwent_3_SAA</t>
  </si>
  <si>
    <t>Males_2012 - 2014_Blaenau Gwent_3_SAA</t>
  </si>
  <si>
    <t>Males_2013 - 2015_Blaenau Gwent_3_SAA</t>
  </si>
  <si>
    <t>Males_2006 - 2008_Blaenau Gwent_4_SAA</t>
  </si>
  <si>
    <t>Males_2007 - 2009_Blaenau Gwent_4_SAA</t>
  </si>
  <si>
    <t>Males_2008 - 2010_Blaenau Gwent_4_SAA</t>
  </si>
  <si>
    <t>Males_2009 - 2011_Blaenau Gwent_4_SAA</t>
  </si>
  <si>
    <t>Males_2010 - 2012_Blaenau Gwent_4_SAA</t>
  </si>
  <si>
    <t>Males_2011 - 2013_Blaenau Gwent_4_SAA</t>
  </si>
  <si>
    <t>Males_2012 - 2014_Blaenau Gwent_4_SAA</t>
  </si>
  <si>
    <t>Males_2013 - 2015_Blaenau Gwent_4_SAA</t>
  </si>
  <si>
    <t>Males_2006 - 2008_Blaenau Gwent_5_SAA</t>
  </si>
  <si>
    <t>Males_2007 - 2009_Blaenau Gwent_5_SAA</t>
  </si>
  <si>
    <t>Males_2008 - 2010_Blaenau Gwent_5_SAA</t>
  </si>
  <si>
    <t>Males_2009 - 2011_Blaenau Gwent_5_SAA</t>
  </si>
  <si>
    <t>Males_2010 - 2012_Blaenau Gwent_5_SAA</t>
  </si>
  <si>
    <t>Males_2011 - 2013_Blaenau Gwent_5_SAA</t>
  </si>
  <si>
    <t>Males_2012 - 2014_Blaenau Gwent_5_SAA</t>
  </si>
  <si>
    <t>Males_2013 - 2015_Blaenau Gwent_5_SAA</t>
  </si>
  <si>
    <t>Males_2006 - 2008_Bridgend_0_SAA</t>
  </si>
  <si>
    <t>Males_2007 - 2009_Bridgend_0_SAA</t>
  </si>
  <si>
    <t>Males_2008 - 2010_Bridgend_0_SAA</t>
  </si>
  <si>
    <t>Males_2009 - 2011_Bridgend_0_SAA</t>
  </si>
  <si>
    <t>Males_2010 - 2012_Bridgend_0_SAA</t>
  </si>
  <si>
    <t>Males_2011 - 2013_Bridgend_0_SAA</t>
  </si>
  <si>
    <t>Males_2012 - 2014_Bridgend_0_SAA</t>
  </si>
  <si>
    <t>Males_2013 - 2015_Bridgend_0_SAA</t>
  </si>
  <si>
    <t>Males_2006 - 2008_Bridgend_1_SAA</t>
  </si>
  <si>
    <t>Males_2007 - 2009_Bridgend_1_SAA</t>
  </si>
  <si>
    <t>Males_2008 - 2010_Bridgend_1_SAA</t>
  </si>
  <si>
    <t>Males_2009 - 2011_Bridgend_1_SAA</t>
  </si>
  <si>
    <t>Males_2010 - 2012_Bridgend_1_SAA</t>
  </si>
  <si>
    <t>Males_2011 - 2013_Bridgend_1_SAA</t>
  </si>
  <si>
    <t>Males_2012 - 2014_Bridgend_1_SAA</t>
  </si>
  <si>
    <t>Males_2013 - 2015_Bridgend_1_SAA</t>
  </si>
  <si>
    <t>Males_2006 - 2008_Bridgend_2_SAA</t>
  </si>
  <si>
    <t>Males_2007 - 2009_Bridgend_2_SAA</t>
  </si>
  <si>
    <t>Males_2008 - 2010_Bridgend_2_SAA</t>
  </si>
  <si>
    <t>Males_2009 - 2011_Bridgend_2_SAA</t>
  </si>
  <si>
    <t>Males_2010 - 2012_Bridgend_2_SAA</t>
  </si>
  <si>
    <t>Males_2011 - 2013_Bridgend_2_SAA</t>
  </si>
  <si>
    <t>Males_2012 - 2014_Bridgend_2_SAA</t>
  </si>
  <si>
    <t>Males_2013 - 2015_Bridgend_2_SAA</t>
  </si>
  <si>
    <t>Males_2006 - 2008_Bridgend_3_SAA</t>
  </si>
  <si>
    <t>Males_2007 - 2009_Bridgend_3_SAA</t>
  </si>
  <si>
    <t>Males_2008 - 2010_Bridgend_3_SAA</t>
  </si>
  <si>
    <t>Males_2009 - 2011_Bridgend_3_SAA</t>
  </si>
  <si>
    <t>Males_2010 - 2012_Bridgend_3_SAA</t>
  </si>
  <si>
    <t>Males_2011 - 2013_Bridgend_3_SAA</t>
  </si>
  <si>
    <t>Males_2012 - 2014_Bridgend_3_SAA</t>
  </si>
  <si>
    <t>Males_2013 - 2015_Bridgend_3_SAA</t>
  </si>
  <si>
    <t>Males_2006 - 2008_Bridgend_4_SAA</t>
  </si>
  <si>
    <t>Males_2007 - 2009_Bridgend_4_SAA</t>
  </si>
  <si>
    <t>Males_2008 - 2010_Bridgend_4_SAA</t>
  </si>
  <si>
    <t>Males_2009 - 2011_Bridgend_4_SAA</t>
  </si>
  <si>
    <t>Males_2010 - 2012_Bridgend_4_SAA</t>
  </si>
  <si>
    <t>Males_2011 - 2013_Bridgend_4_SAA</t>
  </si>
  <si>
    <t>Males_2012 - 2014_Bridgend_4_SAA</t>
  </si>
  <si>
    <t>Males_2013 - 2015_Bridgend_4_SAA</t>
  </si>
  <si>
    <t>Males_2006 - 2008_Bridgend_5_SAA</t>
  </si>
  <si>
    <t>Males_2007 - 2009_Bridgend_5_SAA</t>
  </si>
  <si>
    <t>Males_2008 - 2010_Bridgend_5_SAA</t>
  </si>
  <si>
    <t>Males_2009 - 2011_Bridgend_5_SAA</t>
  </si>
  <si>
    <t>Males_2010 - 2012_Bridgend_5_SAA</t>
  </si>
  <si>
    <t>Males_2011 - 2013_Bridgend_5_SAA</t>
  </si>
  <si>
    <t>Males_2012 - 2014_Bridgend_5_SAA</t>
  </si>
  <si>
    <t>Males_2013 - 2015_Bridgend_5_SAA</t>
  </si>
  <si>
    <t>Males_2006 - 2008_Caerphilly_0_SAA</t>
  </si>
  <si>
    <t>Males_2007 - 2009_Caerphilly_0_SAA</t>
  </si>
  <si>
    <t>Males_2008 - 2010_Caerphilly_0_SAA</t>
  </si>
  <si>
    <t>Males_2009 - 2011_Caerphilly_0_SAA</t>
  </si>
  <si>
    <t>Males_2010 - 2012_Caerphilly_0_SAA</t>
  </si>
  <si>
    <t>Males_2011 - 2013_Caerphilly_0_SAA</t>
  </si>
  <si>
    <t>Males_2012 - 2014_Caerphilly_0_SAA</t>
  </si>
  <si>
    <t>Males_2013 - 2015_Caerphilly_0_SAA</t>
  </si>
  <si>
    <t>Males_2006 - 2008_Caerphilly_1_SAA</t>
  </si>
  <si>
    <t>Males_2007 - 2009_Caerphilly_1_SAA</t>
  </si>
  <si>
    <t>Males_2008 - 2010_Caerphilly_1_SAA</t>
  </si>
  <si>
    <t>Males_2009 - 2011_Caerphilly_1_SAA</t>
  </si>
  <si>
    <t>Males_2010 - 2012_Caerphilly_1_SAA</t>
  </si>
  <si>
    <t>Males_2011 - 2013_Caerphilly_1_SAA</t>
  </si>
  <si>
    <t>Males_2012 - 2014_Caerphilly_1_SAA</t>
  </si>
  <si>
    <t>Males_2013 - 2015_Caerphilly_1_SAA</t>
  </si>
  <si>
    <t>Males_2006 - 2008_Caerphilly_2_SAA</t>
  </si>
  <si>
    <t>Males_2007 - 2009_Caerphilly_2_SAA</t>
  </si>
  <si>
    <t>Males_2008 - 2010_Caerphilly_2_SAA</t>
  </si>
  <si>
    <t>Males_2009 - 2011_Caerphilly_2_SAA</t>
  </si>
  <si>
    <t>Males_2010 - 2012_Caerphilly_2_SAA</t>
  </si>
  <si>
    <t>Males_2011 - 2013_Caerphilly_2_SAA</t>
  </si>
  <si>
    <t>Males_2012 - 2014_Caerphilly_2_SAA</t>
  </si>
  <si>
    <t>Males_2013 - 2015_Caerphilly_2_SAA</t>
  </si>
  <si>
    <t>Males_2006 - 2008_Caerphilly_3_SAA</t>
  </si>
  <si>
    <t>Males_2007 - 2009_Caerphilly_3_SAA</t>
  </si>
  <si>
    <t>Males_2008 - 2010_Caerphilly_3_SAA</t>
  </si>
  <si>
    <t>Males_2009 - 2011_Caerphilly_3_SAA</t>
  </si>
  <si>
    <t>Males_2010 - 2012_Caerphilly_3_SAA</t>
  </si>
  <si>
    <t>Males_2011 - 2013_Caerphilly_3_SAA</t>
  </si>
  <si>
    <t>Males_2012 - 2014_Caerphilly_3_SAA</t>
  </si>
  <si>
    <t>Males_2013 - 2015_Caerphilly_3_SAA</t>
  </si>
  <si>
    <t>Males_2006 - 2008_Caerphilly_4_SAA</t>
  </si>
  <si>
    <t>Males_2007 - 2009_Caerphilly_4_SAA</t>
  </si>
  <si>
    <t>Males_2008 - 2010_Caerphilly_4_SAA</t>
  </si>
  <si>
    <t>Males_2009 - 2011_Caerphilly_4_SAA</t>
  </si>
  <si>
    <t>Males_2010 - 2012_Caerphilly_4_SAA</t>
  </si>
  <si>
    <t>Males_2011 - 2013_Caerphilly_4_SAA</t>
  </si>
  <si>
    <t>Males_2012 - 2014_Caerphilly_4_SAA</t>
  </si>
  <si>
    <t>Males_2013 - 2015_Caerphilly_4_SAA</t>
  </si>
  <si>
    <t>Males_2006 - 2008_Caerphilly_5_SAA</t>
  </si>
  <si>
    <t>Males_2007 - 2009_Caerphilly_5_SAA</t>
  </si>
  <si>
    <t>Males_2008 - 2010_Caerphilly_5_SAA</t>
  </si>
  <si>
    <t>Males_2009 - 2011_Caerphilly_5_SAA</t>
  </si>
  <si>
    <t>Males_2010 - 2012_Caerphilly_5_SAA</t>
  </si>
  <si>
    <t>Males_2011 - 2013_Caerphilly_5_SAA</t>
  </si>
  <si>
    <t>Males_2012 - 2014_Caerphilly_5_SAA</t>
  </si>
  <si>
    <t>Males_2013 - 2015_Caerphilly_5_SAA</t>
  </si>
  <si>
    <t>Males_2006 - 2008_Cardiff_0_SAA</t>
  </si>
  <si>
    <t>Males_2007 - 2009_Cardiff_0_SAA</t>
  </si>
  <si>
    <t>Males_2008 - 2010_Cardiff_0_SAA</t>
  </si>
  <si>
    <t>Males_2009 - 2011_Cardiff_0_SAA</t>
  </si>
  <si>
    <t>Males_2010 - 2012_Cardiff_0_SAA</t>
  </si>
  <si>
    <t>Males_2011 - 2013_Cardiff_0_SAA</t>
  </si>
  <si>
    <t>Males_2012 - 2014_Cardiff_0_SAA</t>
  </si>
  <si>
    <t>Males_2013 - 2015_Cardiff_0_SAA</t>
  </si>
  <si>
    <t>Males_2006 - 2008_Cardiff_1_SAA</t>
  </si>
  <si>
    <t>Males_2007 - 2009_Cardiff_1_SAA</t>
  </si>
  <si>
    <t>Males_2008 - 2010_Cardiff_1_SAA</t>
  </si>
  <si>
    <t>Males_2009 - 2011_Cardiff_1_SAA</t>
  </si>
  <si>
    <t>Males_2010 - 2012_Cardiff_1_SAA</t>
  </si>
  <si>
    <t>Males_2011 - 2013_Cardiff_1_SAA</t>
  </si>
  <si>
    <t>Males_2012 - 2014_Cardiff_1_SAA</t>
  </si>
  <si>
    <t>Males_2013 - 2015_Cardiff_1_SAA</t>
  </si>
  <si>
    <t>Males_2006 - 2008_Cardiff_2_SAA</t>
  </si>
  <si>
    <t>Males_2007 - 2009_Cardiff_2_SAA</t>
  </si>
  <si>
    <t>Males_2008 - 2010_Cardiff_2_SAA</t>
  </si>
  <si>
    <t>Males_2009 - 2011_Cardiff_2_SAA</t>
  </si>
  <si>
    <t>Males_2010 - 2012_Cardiff_2_SAA</t>
  </si>
  <si>
    <t>Males_2011 - 2013_Cardiff_2_SAA</t>
  </si>
  <si>
    <t>Males_2012 - 2014_Cardiff_2_SAA</t>
  </si>
  <si>
    <t>Males_2013 - 2015_Cardiff_2_SAA</t>
  </si>
  <si>
    <t>Males_2006 - 2008_Cardiff_3_SAA</t>
  </si>
  <si>
    <t>Males_2007 - 2009_Cardiff_3_SAA</t>
  </si>
  <si>
    <t>Males_2008 - 2010_Cardiff_3_SAA</t>
  </si>
  <si>
    <t>Males_2009 - 2011_Cardiff_3_SAA</t>
  </si>
  <si>
    <t>Males_2010 - 2012_Cardiff_3_SAA</t>
  </si>
  <si>
    <t>Males_2011 - 2013_Cardiff_3_SAA</t>
  </si>
  <si>
    <t>Males_2012 - 2014_Cardiff_3_SAA</t>
  </si>
  <si>
    <t>Males_2013 - 2015_Cardiff_3_SAA</t>
  </si>
  <si>
    <t>Males_2006 - 2008_Cardiff_4_SAA</t>
  </si>
  <si>
    <t>Males_2007 - 2009_Cardiff_4_SAA</t>
  </si>
  <si>
    <t>Males_2008 - 2010_Cardiff_4_SAA</t>
  </si>
  <si>
    <t>Males_2009 - 2011_Cardiff_4_SAA</t>
  </si>
  <si>
    <t>Males_2010 - 2012_Cardiff_4_SAA</t>
  </si>
  <si>
    <t>Males_2011 - 2013_Cardiff_4_SAA</t>
  </si>
  <si>
    <t>Males_2012 - 2014_Cardiff_4_SAA</t>
  </si>
  <si>
    <t>Males_2013 - 2015_Cardiff_4_SAA</t>
  </si>
  <si>
    <t>Males_2006 - 2008_Cardiff_5_SAA</t>
  </si>
  <si>
    <t>Males_2007 - 2009_Cardiff_5_SAA</t>
  </si>
  <si>
    <t>Males_2008 - 2010_Cardiff_5_SAA</t>
  </si>
  <si>
    <t>Males_2009 - 2011_Cardiff_5_SAA</t>
  </si>
  <si>
    <t>Males_2010 - 2012_Cardiff_5_SAA</t>
  </si>
  <si>
    <t>Males_2011 - 2013_Cardiff_5_SAA</t>
  </si>
  <si>
    <t>Males_2012 - 2014_Cardiff_5_SAA</t>
  </si>
  <si>
    <t>Males_2013 - 2015_Cardiff_5_SAA</t>
  </si>
  <si>
    <t>Males_2006 - 2008_Carmarthenshire_0_SAA</t>
  </si>
  <si>
    <t>Males_2007 - 2009_Carmarthenshire_0_SAA</t>
  </si>
  <si>
    <t>Males_2008 - 2010_Carmarthenshire_0_SAA</t>
  </si>
  <si>
    <t>Males_2009 - 2011_Carmarthenshire_0_SAA</t>
  </si>
  <si>
    <t>Males_2010 - 2012_Carmarthenshire_0_SAA</t>
  </si>
  <si>
    <t>Males_2011 - 2013_Carmarthenshire_0_SAA</t>
  </si>
  <si>
    <t>Males_2012 - 2014_Carmarthenshire_0_SAA</t>
  </si>
  <si>
    <t>Males_2013 - 2015_Carmarthenshire_0_SAA</t>
  </si>
  <si>
    <t>Males_2006 - 2008_Carmarthenshire_1_SAA</t>
  </si>
  <si>
    <t>Males_2007 - 2009_Carmarthenshire_1_SAA</t>
  </si>
  <si>
    <t>Males_2008 - 2010_Carmarthenshire_1_SAA</t>
  </si>
  <si>
    <t>Males_2009 - 2011_Carmarthenshire_1_SAA</t>
  </si>
  <si>
    <t>Males_2010 - 2012_Carmarthenshire_1_SAA</t>
  </si>
  <si>
    <t>Males_2011 - 2013_Carmarthenshire_1_SAA</t>
  </si>
  <si>
    <t>Males_2012 - 2014_Carmarthenshire_1_SAA</t>
  </si>
  <si>
    <t>Males_2013 - 2015_Carmarthenshire_1_SAA</t>
  </si>
  <si>
    <t>Males_2006 - 2008_Carmarthenshire_2_SAA</t>
  </si>
  <si>
    <t>Males_2007 - 2009_Carmarthenshire_2_SAA</t>
  </si>
  <si>
    <t>Males_2008 - 2010_Carmarthenshire_2_SAA</t>
  </si>
  <si>
    <t>Males_2009 - 2011_Carmarthenshire_2_SAA</t>
  </si>
  <si>
    <t>Males_2010 - 2012_Carmarthenshire_2_SAA</t>
  </si>
  <si>
    <t>Males_2011 - 2013_Carmarthenshire_2_SAA</t>
  </si>
  <si>
    <t>Males_2012 - 2014_Carmarthenshire_2_SAA</t>
  </si>
  <si>
    <t>Males_2013 - 2015_Carmarthenshire_2_SAA</t>
  </si>
  <si>
    <t>Males_2006 - 2008_Carmarthenshire_3_SAA</t>
  </si>
  <si>
    <t>Males_2007 - 2009_Carmarthenshire_3_SAA</t>
  </si>
  <si>
    <t>Males_2008 - 2010_Carmarthenshire_3_SAA</t>
  </si>
  <si>
    <t>Males_2009 - 2011_Carmarthenshire_3_SAA</t>
  </si>
  <si>
    <t>Males_2010 - 2012_Carmarthenshire_3_SAA</t>
  </si>
  <si>
    <t>Males_2011 - 2013_Carmarthenshire_3_SAA</t>
  </si>
  <si>
    <t>Males_2012 - 2014_Carmarthenshire_3_SAA</t>
  </si>
  <si>
    <t>Males_2013 - 2015_Carmarthenshire_3_SAA</t>
  </si>
  <si>
    <t>Males_2006 - 2008_Carmarthenshire_4_SAA</t>
  </si>
  <si>
    <t>Males_2007 - 2009_Carmarthenshire_4_SAA</t>
  </si>
  <si>
    <t>Males_2008 - 2010_Carmarthenshire_4_SAA</t>
  </si>
  <si>
    <t>Males_2009 - 2011_Carmarthenshire_4_SAA</t>
  </si>
  <si>
    <t>Males_2010 - 2012_Carmarthenshire_4_SAA</t>
  </si>
  <si>
    <t>Males_2011 - 2013_Carmarthenshire_4_SAA</t>
  </si>
  <si>
    <t>Males_2012 - 2014_Carmarthenshire_4_SAA</t>
  </si>
  <si>
    <t>Males_2013 - 2015_Carmarthenshire_4_SAA</t>
  </si>
  <si>
    <t>Males_2006 - 2008_Carmarthenshire_5_SAA</t>
  </si>
  <si>
    <t>Males_2007 - 2009_Carmarthenshire_5_SAA</t>
  </si>
  <si>
    <t>Males_2008 - 2010_Carmarthenshire_5_SAA</t>
  </si>
  <si>
    <t>Males_2009 - 2011_Carmarthenshire_5_SAA</t>
  </si>
  <si>
    <t>Males_2010 - 2012_Carmarthenshire_5_SAA</t>
  </si>
  <si>
    <t>Males_2011 - 2013_Carmarthenshire_5_SAA</t>
  </si>
  <si>
    <t>Males_2012 - 2014_Carmarthenshire_5_SAA</t>
  </si>
  <si>
    <t>Males_2013 - 2015_Carmarthenshire_5_SAA</t>
  </si>
  <si>
    <t>Males_2006 - 2008_Ceredigion_0_SAA</t>
  </si>
  <si>
    <t>Males_2007 - 2009_Ceredigion_0_SAA</t>
  </si>
  <si>
    <t>Males_2008 - 2010_Ceredigion_0_SAA</t>
  </si>
  <si>
    <t>Males_2009 - 2011_Ceredigion_0_SAA</t>
  </si>
  <si>
    <t>Males_2010 - 2012_Ceredigion_0_SAA</t>
  </si>
  <si>
    <t>Males_2011 - 2013_Ceredigion_0_SAA</t>
  </si>
  <si>
    <t>Males_2012 - 2014_Ceredigion_0_SAA</t>
  </si>
  <si>
    <t>Males_2013 - 2015_Ceredigion_0_SAA</t>
  </si>
  <si>
    <t>Males_2006 - 2008_Ceredigion_1_SAA</t>
  </si>
  <si>
    <t>Males_2007 - 2009_Ceredigion_1_SAA</t>
  </si>
  <si>
    <t>Males_2008 - 2010_Ceredigion_1_SAA</t>
  </si>
  <si>
    <t>Males_2009 - 2011_Ceredigion_1_SAA</t>
  </si>
  <si>
    <t>Males_2010 - 2012_Ceredigion_1_SAA</t>
  </si>
  <si>
    <t>Males_2011 - 2013_Ceredigion_1_SAA</t>
  </si>
  <si>
    <t>Males_2012 - 2014_Ceredigion_1_SAA</t>
  </si>
  <si>
    <t>Males_2013 - 2015_Ceredigion_1_SAA</t>
  </si>
  <si>
    <t>Males_2006 - 2008_Ceredigion_2_SAA</t>
  </si>
  <si>
    <t>Males_2007 - 2009_Ceredigion_2_SAA</t>
  </si>
  <si>
    <t>Males_2008 - 2010_Ceredigion_2_SAA</t>
  </si>
  <si>
    <t>Males_2009 - 2011_Ceredigion_2_SAA</t>
  </si>
  <si>
    <t>Males_2010 - 2012_Ceredigion_2_SAA</t>
  </si>
  <si>
    <t>Males_2011 - 2013_Ceredigion_2_SAA</t>
  </si>
  <si>
    <t>Males_2012 - 2014_Ceredigion_2_SAA</t>
  </si>
  <si>
    <t>Males_2013 - 2015_Ceredigion_2_SAA</t>
  </si>
  <si>
    <t>Males_2006 - 2008_Ceredigion_3_SAA</t>
  </si>
  <si>
    <t>Males_2007 - 2009_Ceredigion_3_SAA</t>
  </si>
  <si>
    <t>Males_2008 - 2010_Ceredigion_3_SAA</t>
  </si>
  <si>
    <t>Males_2009 - 2011_Ceredigion_3_SAA</t>
  </si>
  <si>
    <t>Males_2010 - 2012_Ceredigion_3_SAA</t>
  </si>
  <si>
    <t>Males_2011 - 2013_Ceredigion_3_SAA</t>
  </si>
  <si>
    <t>Males_2012 - 2014_Ceredigion_3_SAA</t>
  </si>
  <si>
    <t>Males_2013 - 2015_Ceredigion_3_SAA</t>
  </si>
  <si>
    <t>Males_2006 - 2008_Ceredigion_4_SAA</t>
  </si>
  <si>
    <t>Males_2007 - 2009_Ceredigion_4_SAA</t>
  </si>
  <si>
    <t>Males_2008 - 2010_Ceredigion_4_SAA</t>
  </si>
  <si>
    <t>Males_2009 - 2011_Ceredigion_4_SAA</t>
  </si>
  <si>
    <t>Males_2010 - 2012_Ceredigion_4_SAA</t>
  </si>
  <si>
    <t>Males_2011 - 2013_Ceredigion_4_SAA</t>
  </si>
  <si>
    <t>Males_2012 - 2014_Ceredigion_4_SAA</t>
  </si>
  <si>
    <t>Males_2013 - 2015_Ceredigion_4_SAA</t>
  </si>
  <si>
    <t>Males_2006 - 2008_Ceredigion_5_SAA</t>
  </si>
  <si>
    <t>Males_2007 - 2009_Ceredigion_5_SAA</t>
  </si>
  <si>
    <t>Males_2008 - 2010_Ceredigion_5_SAA</t>
  </si>
  <si>
    <t>Males_2009 - 2011_Ceredigion_5_SAA</t>
  </si>
  <si>
    <t>Males_2010 - 2012_Ceredigion_5_SAA</t>
  </si>
  <si>
    <t>Males_2011 - 2013_Ceredigion_5_SAA</t>
  </si>
  <si>
    <t>Males_2012 - 2014_Ceredigion_5_SAA</t>
  </si>
  <si>
    <t>Males_2013 - 2015_Ceredigion_5_SAA</t>
  </si>
  <si>
    <t>Males_2006 - 2008_Conwy_0_SAA</t>
  </si>
  <si>
    <t>Males_2007 - 2009_Conwy_0_SAA</t>
  </si>
  <si>
    <t>Males_2008 - 2010_Conwy_0_SAA</t>
  </si>
  <si>
    <t>Males_2009 - 2011_Conwy_0_SAA</t>
  </si>
  <si>
    <t>Males_2010 - 2012_Conwy_0_SAA</t>
  </si>
  <si>
    <t>Males_2011 - 2013_Conwy_0_SAA</t>
  </si>
  <si>
    <t>Males_2012 - 2014_Conwy_0_SAA</t>
  </si>
  <si>
    <t>Males_2013 - 2015_Conwy_0_SAA</t>
  </si>
  <si>
    <t>Males_2006 - 2008_Conwy_1_SAA</t>
  </si>
  <si>
    <t>Males_2007 - 2009_Conwy_1_SAA</t>
  </si>
  <si>
    <t>Males_2008 - 2010_Conwy_1_SAA</t>
  </si>
  <si>
    <t>Males_2009 - 2011_Conwy_1_SAA</t>
  </si>
  <si>
    <t>Males_2010 - 2012_Conwy_1_SAA</t>
  </si>
  <si>
    <t>Males_2011 - 2013_Conwy_1_SAA</t>
  </si>
  <si>
    <t>Males_2012 - 2014_Conwy_1_SAA</t>
  </si>
  <si>
    <t>Males_2013 - 2015_Conwy_1_SAA</t>
  </si>
  <si>
    <t>Males_2006 - 2008_Conwy_2_SAA</t>
  </si>
  <si>
    <t>Males_2007 - 2009_Conwy_2_SAA</t>
  </si>
  <si>
    <t>Males_2008 - 2010_Conwy_2_SAA</t>
  </si>
  <si>
    <t>Males_2009 - 2011_Conwy_2_SAA</t>
  </si>
  <si>
    <t>Males_2010 - 2012_Conwy_2_SAA</t>
  </si>
  <si>
    <t>Males_2011 - 2013_Conwy_2_SAA</t>
  </si>
  <si>
    <t>Males_2012 - 2014_Conwy_2_SAA</t>
  </si>
  <si>
    <t>Males_2013 - 2015_Conwy_2_SAA</t>
  </si>
  <si>
    <t>Males_2006 - 2008_Conwy_3_SAA</t>
  </si>
  <si>
    <t>Males_2007 - 2009_Conwy_3_SAA</t>
  </si>
  <si>
    <t>Males_2008 - 2010_Conwy_3_SAA</t>
  </si>
  <si>
    <t>Males_2009 - 2011_Conwy_3_SAA</t>
  </si>
  <si>
    <t>Males_2010 - 2012_Conwy_3_SAA</t>
  </si>
  <si>
    <t>Males_2011 - 2013_Conwy_3_SAA</t>
  </si>
  <si>
    <t>Males_2012 - 2014_Conwy_3_SAA</t>
  </si>
  <si>
    <t>Males_2013 - 2015_Conwy_3_SAA</t>
  </si>
  <si>
    <t>Males_2006 - 2008_Conwy_4_SAA</t>
  </si>
  <si>
    <t>Males_2007 - 2009_Conwy_4_SAA</t>
  </si>
  <si>
    <t>Males_2008 - 2010_Conwy_4_SAA</t>
  </si>
  <si>
    <t>Males_2009 - 2011_Conwy_4_SAA</t>
  </si>
  <si>
    <t>Males_2010 - 2012_Conwy_4_SAA</t>
  </si>
  <si>
    <t>Males_2011 - 2013_Conwy_4_SAA</t>
  </si>
  <si>
    <t>Males_2012 - 2014_Conwy_4_SAA</t>
  </si>
  <si>
    <t>Males_2013 - 2015_Conwy_4_SAA</t>
  </si>
  <si>
    <t>Males_2006 - 2008_Conwy_5_SAA</t>
  </si>
  <si>
    <t>Males_2007 - 2009_Conwy_5_SAA</t>
  </si>
  <si>
    <t>Males_2008 - 2010_Conwy_5_SAA</t>
  </si>
  <si>
    <t>Males_2009 - 2011_Conwy_5_SAA</t>
  </si>
  <si>
    <t>Males_2010 - 2012_Conwy_5_SAA</t>
  </si>
  <si>
    <t>Males_2011 - 2013_Conwy_5_SAA</t>
  </si>
  <si>
    <t>Males_2012 - 2014_Conwy_5_SAA</t>
  </si>
  <si>
    <t>Males_2013 - 2015_Conwy_5_SAA</t>
  </si>
  <si>
    <t>Males_2006 - 2008_Denbighshire_0_SAA</t>
  </si>
  <si>
    <t>Males_2007 - 2009_Denbighshire_0_SAA</t>
  </si>
  <si>
    <t>Males_2008 - 2010_Denbighshire_0_SAA</t>
  </si>
  <si>
    <t>Males_2009 - 2011_Denbighshire_0_SAA</t>
  </si>
  <si>
    <t>Males_2010 - 2012_Denbighshire_0_SAA</t>
  </si>
  <si>
    <t>Males_2011 - 2013_Denbighshire_0_SAA</t>
  </si>
  <si>
    <t>Males_2012 - 2014_Denbighshire_0_SAA</t>
  </si>
  <si>
    <t>Males_2013 - 2015_Denbighshire_0_SAA</t>
  </si>
  <si>
    <t>Males_2006 - 2008_Denbighshire_1_SAA</t>
  </si>
  <si>
    <t>Males_2007 - 2009_Denbighshire_1_SAA</t>
  </si>
  <si>
    <t>Males_2008 - 2010_Denbighshire_1_SAA</t>
  </si>
  <si>
    <t>Males_2009 - 2011_Denbighshire_1_SAA</t>
  </si>
  <si>
    <t>Males_2010 - 2012_Denbighshire_1_SAA</t>
  </si>
  <si>
    <t>Males_2011 - 2013_Denbighshire_1_SAA</t>
  </si>
  <si>
    <t>Males_2012 - 2014_Denbighshire_1_SAA</t>
  </si>
  <si>
    <t>Males_2013 - 2015_Denbighshire_1_SAA</t>
  </si>
  <si>
    <t>Males_2006 - 2008_Denbighshire_2_SAA</t>
  </si>
  <si>
    <t>Males_2007 - 2009_Denbighshire_2_SAA</t>
  </si>
  <si>
    <t>Males_2008 - 2010_Denbighshire_2_SAA</t>
  </si>
  <si>
    <t>Males_2009 - 2011_Denbighshire_2_SAA</t>
  </si>
  <si>
    <t>Males_2010 - 2012_Denbighshire_2_SAA</t>
  </si>
  <si>
    <t>Males_2011 - 2013_Denbighshire_2_SAA</t>
  </si>
  <si>
    <t>Males_2012 - 2014_Denbighshire_2_SAA</t>
  </si>
  <si>
    <t>Males_2013 - 2015_Denbighshire_2_SAA</t>
  </si>
  <si>
    <t>Males_2006 - 2008_Denbighshire_3_SAA</t>
  </si>
  <si>
    <t>Males_2007 - 2009_Denbighshire_3_SAA</t>
  </si>
  <si>
    <t>Males_2008 - 2010_Denbighshire_3_SAA</t>
  </si>
  <si>
    <t>Males_2009 - 2011_Denbighshire_3_SAA</t>
  </si>
  <si>
    <t>Males_2010 - 2012_Denbighshire_3_SAA</t>
  </si>
  <si>
    <t>Males_2011 - 2013_Denbighshire_3_SAA</t>
  </si>
  <si>
    <t>Males_2012 - 2014_Denbighshire_3_SAA</t>
  </si>
  <si>
    <t>Males_2013 - 2015_Denbighshire_3_SAA</t>
  </si>
  <si>
    <t>Males_2006 - 2008_Denbighshire_4_SAA</t>
  </si>
  <si>
    <t>Males_2007 - 2009_Denbighshire_4_SAA</t>
  </si>
  <si>
    <t>Males_2008 - 2010_Denbighshire_4_SAA</t>
  </si>
  <si>
    <t>Males_2009 - 2011_Denbighshire_4_SAA</t>
  </si>
  <si>
    <t>Males_2010 - 2012_Denbighshire_4_SAA</t>
  </si>
  <si>
    <t>Males_2011 - 2013_Denbighshire_4_SAA</t>
  </si>
  <si>
    <t>Males_2012 - 2014_Denbighshire_4_SAA</t>
  </si>
  <si>
    <t>Males_2013 - 2015_Denbighshire_4_SAA</t>
  </si>
  <si>
    <t>Males_2006 - 2008_Denbighshire_5_SAA</t>
  </si>
  <si>
    <t>Males_2007 - 2009_Denbighshire_5_SAA</t>
  </si>
  <si>
    <t>Males_2008 - 2010_Denbighshire_5_SAA</t>
  </si>
  <si>
    <t>Males_2009 - 2011_Denbighshire_5_SAA</t>
  </si>
  <si>
    <t>Males_2010 - 2012_Denbighshire_5_SAA</t>
  </si>
  <si>
    <t>Males_2011 - 2013_Denbighshire_5_SAA</t>
  </si>
  <si>
    <t>Males_2012 - 2014_Denbighshire_5_SAA</t>
  </si>
  <si>
    <t>Males_2013 - 2015_Denbighshire_5_SAA</t>
  </si>
  <si>
    <t>Males_2006 - 2008_Flintshire_0_SAA</t>
  </si>
  <si>
    <t>Males_2007 - 2009_Flintshire_0_SAA</t>
  </si>
  <si>
    <t>Males_2008 - 2010_Flintshire_0_SAA</t>
  </si>
  <si>
    <t>Males_2009 - 2011_Flintshire_0_SAA</t>
  </si>
  <si>
    <t>Males_2010 - 2012_Flintshire_0_SAA</t>
  </si>
  <si>
    <t>Males_2011 - 2013_Flintshire_0_SAA</t>
  </si>
  <si>
    <t>Males_2012 - 2014_Flintshire_0_SAA</t>
  </si>
  <si>
    <t>Males_2013 - 2015_Flintshire_0_SAA</t>
  </si>
  <si>
    <t>Males_2006 - 2008_Flintshire_1_SAA</t>
  </si>
  <si>
    <t>Males_2007 - 2009_Flintshire_1_SAA</t>
  </si>
  <si>
    <t>Males_2008 - 2010_Flintshire_1_SAA</t>
  </si>
  <si>
    <t>Males_2009 - 2011_Flintshire_1_SAA</t>
  </si>
  <si>
    <t>Males_2010 - 2012_Flintshire_1_SAA</t>
  </si>
  <si>
    <t>Males_2011 - 2013_Flintshire_1_SAA</t>
  </si>
  <si>
    <t>Males_2012 - 2014_Flintshire_1_SAA</t>
  </si>
  <si>
    <t>Males_2013 - 2015_Flintshire_1_SAA</t>
  </si>
  <si>
    <t>Males_2006 - 2008_Flintshire_2_SAA</t>
  </si>
  <si>
    <t>Males_2007 - 2009_Flintshire_2_SAA</t>
  </si>
  <si>
    <t>Males_2008 - 2010_Flintshire_2_SAA</t>
  </si>
  <si>
    <t>Males_2009 - 2011_Flintshire_2_SAA</t>
  </si>
  <si>
    <t>Males_2010 - 2012_Flintshire_2_SAA</t>
  </si>
  <si>
    <t>Males_2011 - 2013_Flintshire_2_SAA</t>
  </si>
  <si>
    <t>Males_2012 - 2014_Flintshire_2_SAA</t>
  </si>
  <si>
    <t>Males_2013 - 2015_Flintshire_2_SAA</t>
  </si>
  <si>
    <t>Males_2006 - 2008_Flintshire_3_SAA</t>
  </si>
  <si>
    <t>Males_2007 - 2009_Flintshire_3_SAA</t>
  </si>
  <si>
    <t>Males_2008 - 2010_Flintshire_3_SAA</t>
  </si>
  <si>
    <t>Males_2009 - 2011_Flintshire_3_SAA</t>
  </si>
  <si>
    <t>Males_2010 - 2012_Flintshire_3_SAA</t>
  </si>
  <si>
    <t>Males_2011 - 2013_Flintshire_3_SAA</t>
  </si>
  <si>
    <t>Males_2012 - 2014_Flintshire_3_SAA</t>
  </si>
  <si>
    <t>Males_2013 - 2015_Flintshire_3_SAA</t>
  </si>
  <si>
    <t>Males_2006 - 2008_Flintshire_4_SAA</t>
  </si>
  <si>
    <t>Males_2007 - 2009_Flintshire_4_SAA</t>
  </si>
  <si>
    <t>Males_2008 - 2010_Flintshire_4_SAA</t>
  </si>
  <si>
    <t>Males_2009 - 2011_Flintshire_4_SAA</t>
  </si>
  <si>
    <t>Males_2010 - 2012_Flintshire_4_SAA</t>
  </si>
  <si>
    <t>Males_2011 - 2013_Flintshire_4_SAA</t>
  </si>
  <si>
    <t>Males_2012 - 2014_Flintshire_4_SAA</t>
  </si>
  <si>
    <t>Males_2013 - 2015_Flintshire_4_SAA</t>
  </si>
  <si>
    <t>Males_2006 - 2008_Flintshire_5_SAA</t>
  </si>
  <si>
    <t>Males_2007 - 2009_Flintshire_5_SAA</t>
  </si>
  <si>
    <t>Males_2008 - 2010_Flintshire_5_SAA</t>
  </si>
  <si>
    <t>Males_2009 - 2011_Flintshire_5_SAA</t>
  </si>
  <si>
    <t>Males_2010 - 2012_Flintshire_5_SAA</t>
  </si>
  <si>
    <t>Males_2011 - 2013_Flintshire_5_SAA</t>
  </si>
  <si>
    <t>Males_2012 - 2014_Flintshire_5_SAA</t>
  </si>
  <si>
    <t>Males_2013 - 2015_Flintshire_5_SAA</t>
  </si>
  <si>
    <t>Males_2006 - 2008_Gwynedd_0_SAA</t>
  </si>
  <si>
    <t>Males_2007 - 2009_Gwynedd_0_SAA</t>
  </si>
  <si>
    <t>Males_2008 - 2010_Gwynedd_0_SAA</t>
  </si>
  <si>
    <t>Males_2009 - 2011_Gwynedd_0_SAA</t>
  </si>
  <si>
    <t>Males_2010 - 2012_Gwynedd_0_SAA</t>
  </si>
  <si>
    <t>Males_2011 - 2013_Gwynedd_0_SAA</t>
  </si>
  <si>
    <t>Males_2012 - 2014_Gwynedd_0_SAA</t>
  </si>
  <si>
    <t>Males_2013 - 2015_Gwynedd_0_SAA</t>
  </si>
  <si>
    <t>Males_2006 - 2008_Gwynedd_1_SAA</t>
  </si>
  <si>
    <t>Males_2007 - 2009_Gwynedd_1_SAA</t>
  </si>
  <si>
    <t>Males_2008 - 2010_Gwynedd_1_SAA</t>
  </si>
  <si>
    <t>Males_2009 - 2011_Gwynedd_1_SAA</t>
  </si>
  <si>
    <t>Males_2010 - 2012_Gwynedd_1_SAA</t>
  </si>
  <si>
    <t>Males_2011 - 2013_Gwynedd_1_SAA</t>
  </si>
  <si>
    <t>Males_2012 - 2014_Gwynedd_1_SAA</t>
  </si>
  <si>
    <t>Males_2013 - 2015_Gwynedd_1_SAA</t>
  </si>
  <si>
    <t>Males_2006 - 2008_Gwynedd_2_SAA</t>
  </si>
  <si>
    <t>Males_2007 - 2009_Gwynedd_2_SAA</t>
  </si>
  <si>
    <t>Males_2008 - 2010_Gwynedd_2_SAA</t>
  </si>
  <si>
    <t>Males_2009 - 2011_Gwynedd_2_SAA</t>
  </si>
  <si>
    <t>Males_2010 - 2012_Gwynedd_2_SAA</t>
  </si>
  <si>
    <t>Males_2011 - 2013_Gwynedd_2_SAA</t>
  </si>
  <si>
    <t>Males_2012 - 2014_Gwynedd_2_SAA</t>
  </si>
  <si>
    <t>Males_2013 - 2015_Gwynedd_2_SAA</t>
  </si>
  <si>
    <t>Males_2006 - 2008_Gwynedd_3_SAA</t>
  </si>
  <si>
    <t>Males_2007 - 2009_Gwynedd_3_SAA</t>
  </si>
  <si>
    <t>Males_2008 - 2010_Gwynedd_3_SAA</t>
  </si>
  <si>
    <t>Males_2009 - 2011_Gwynedd_3_SAA</t>
  </si>
  <si>
    <t>Males_2010 - 2012_Gwynedd_3_SAA</t>
  </si>
  <si>
    <t>Males_2011 - 2013_Gwynedd_3_SAA</t>
  </si>
  <si>
    <t>Males_2012 - 2014_Gwynedd_3_SAA</t>
  </si>
  <si>
    <t>Males_2013 - 2015_Gwynedd_3_SAA</t>
  </si>
  <si>
    <t>Males_2006 - 2008_Gwynedd_4_SAA</t>
  </si>
  <si>
    <t>Males_2007 - 2009_Gwynedd_4_SAA</t>
  </si>
  <si>
    <t>Males_2008 - 2010_Gwynedd_4_SAA</t>
  </si>
  <si>
    <t>Males_2009 - 2011_Gwynedd_4_SAA</t>
  </si>
  <si>
    <t>Males_2010 - 2012_Gwynedd_4_SAA</t>
  </si>
  <si>
    <t>Males_2011 - 2013_Gwynedd_4_SAA</t>
  </si>
  <si>
    <t>Males_2012 - 2014_Gwynedd_4_SAA</t>
  </si>
  <si>
    <t>Males_2013 - 2015_Gwynedd_4_SAA</t>
  </si>
  <si>
    <t>Males_2006 - 2008_Gwynedd_5_SAA</t>
  </si>
  <si>
    <t>Males_2007 - 2009_Gwynedd_5_SAA</t>
  </si>
  <si>
    <t>Males_2008 - 2010_Gwynedd_5_SAA</t>
  </si>
  <si>
    <t>Males_2009 - 2011_Gwynedd_5_SAA</t>
  </si>
  <si>
    <t>Males_2010 - 2012_Gwynedd_5_SAA</t>
  </si>
  <si>
    <t>Males_2011 - 2013_Gwynedd_5_SAA</t>
  </si>
  <si>
    <t>Males_2012 - 2014_Gwynedd_5_SAA</t>
  </si>
  <si>
    <t>Males_2013 - 2015_Gwynedd_5_SAA</t>
  </si>
  <si>
    <t>Males_2006 - 2008_Isle of Anglesey_0_SAA</t>
  </si>
  <si>
    <t>Males_2007 - 2009_Isle of Anglesey_0_SAA</t>
  </si>
  <si>
    <t>Males_2008 - 2010_Isle of Anglesey_0_SAA</t>
  </si>
  <si>
    <t>Males_2009 - 2011_Isle of Anglesey_0_SAA</t>
  </si>
  <si>
    <t>Males_2010 - 2012_Isle of Anglesey_0_SAA</t>
  </si>
  <si>
    <t>Males_2011 - 2013_Isle of Anglesey_0_SAA</t>
  </si>
  <si>
    <t>Males_2012 - 2014_Isle of Anglesey_0_SAA</t>
  </si>
  <si>
    <t>Males_2013 - 2015_Isle of Anglesey_0_SAA</t>
  </si>
  <si>
    <t>Males_2006 - 2008_Isle of Anglesey_1_SAA</t>
  </si>
  <si>
    <t>Males_2007 - 2009_Isle of Anglesey_1_SAA</t>
  </si>
  <si>
    <t>Males_2008 - 2010_Isle of Anglesey_1_SAA</t>
  </si>
  <si>
    <t>Males_2009 - 2011_Isle of Anglesey_1_SAA</t>
  </si>
  <si>
    <t>Males_2010 - 2012_Isle of Anglesey_1_SAA</t>
  </si>
  <si>
    <t>Males_2011 - 2013_Isle of Anglesey_1_SAA</t>
  </si>
  <si>
    <t>Males_2012 - 2014_Isle of Anglesey_1_SAA</t>
  </si>
  <si>
    <t>Males_2013 - 2015_Isle of Anglesey_1_SAA</t>
  </si>
  <si>
    <t>Males_2006 - 2008_Isle of Anglesey_2_SAA</t>
  </si>
  <si>
    <t>Males_2007 - 2009_Isle of Anglesey_2_SAA</t>
  </si>
  <si>
    <t>Males_2008 - 2010_Isle of Anglesey_2_SAA</t>
  </si>
  <si>
    <t>Males_2009 - 2011_Isle of Anglesey_2_SAA</t>
  </si>
  <si>
    <t>Males_2010 - 2012_Isle of Anglesey_2_SAA</t>
  </si>
  <si>
    <t>Males_2011 - 2013_Isle of Anglesey_2_SAA</t>
  </si>
  <si>
    <t>Males_2012 - 2014_Isle of Anglesey_2_SAA</t>
  </si>
  <si>
    <t>Males_2013 - 2015_Isle of Anglesey_2_SAA</t>
  </si>
  <si>
    <t>Males_2006 - 2008_Isle of Anglesey_3_SAA</t>
  </si>
  <si>
    <t>Males_2007 - 2009_Isle of Anglesey_3_SAA</t>
  </si>
  <si>
    <t>Males_2008 - 2010_Isle of Anglesey_3_SAA</t>
  </si>
  <si>
    <t>Males_2009 - 2011_Isle of Anglesey_3_SAA</t>
  </si>
  <si>
    <t>Males_2010 - 2012_Isle of Anglesey_3_SAA</t>
  </si>
  <si>
    <t>Males_2011 - 2013_Isle of Anglesey_3_SAA</t>
  </si>
  <si>
    <t>Males_2012 - 2014_Isle of Anglesey_3_SAA</t>
  </si>
  <si>
    <t>Males_2013 - 2015_Isle of Anglesey_3_SAA</t>
  </si>
  <si>
    <t>Males_2006 - 2008_Isle of Anglesey_4_SAA</t>
  </si>
  <si>
    <t>Males_2007 - 2009_Isle of Anglesey_4_SAA</t>
  </si>
  <si>
    <t>Males_2008 - 2010_Isle of Anglesey_4_SAA</t>
  </si>
  <si>
    <t>Males_2009 - 2011_Isle of Anglesey_4_SAA</t>
  </si>
  <si>
    <t>Males_2010 - 2012_Isle of Anglesey_4_SAA</t>
  </si>
  <si>
    <t>Males_2011 - 2013_Isle of Anglesey_4_SAA</t>
  </si>
  <si>
    <t>Males_2012 - 2014_Isle of Anglesey_4_SAA</t>
  </si>
  <si>
    <t>Males_2013 - 2015_Isle of Anglesey_4_SAA</t>
  </si>
  <si>
    <t>Males_2006 - 2008_Isle of Anglesey_5_SAA</t>
  </si>
  <si>
    <t>Males_2007 - 2009_Isle of Anglesey_5_SAA</t>
  </si>
  <si>
    <t>Males_2008 - 2010_Isle of Anglesey_5_SAA</t>
  </si>
  <si>
    <t>Males_2009 - 2011_Isle of Anglesey_5_SAA</t>
  </si>
  <si>
    <t>Males_2010 - 2012_Isle of Anglesey_5_SAA</t>
  </si>
  <si>
    <t>Males_2011 - 2013_Isle of Anglesey_5_SAA</t>
  </si>
  <si>
    <t>Males_2012 - 2014_Isle of Anglesey_5_SAA</t>
  </si>
  <si>
    <t>Males_2013 - 2015_Isle of Anglesey_5_SAA</t>
  </si>
  <si>
    <t>Males_2006 - 2008_Merthyr Tydfil_0_SAA</t>
  </si>
  <si>
    <t>Males_2007 - 2009_Merthyr Tydfil_0_SAA</t>
  </si>
  <si>
    <t>Males_2008 - 2010_Merthyr Tydfil_0_SAA</t>
  </si>
  <si>
    <t>Males_2009 - 2011_Merthyr Tydfil_0_SAA</t>
  </si>
  <si>
    <t>Males_2010 - 2012_Merthyr Tydfil_0_SAA</t>
  </si>
  <si>
    <t>Males_2011 - 2013_Merthyr Tydfil_0_SAA</t>
  </si>
  <si>
    <t>Males_2012 - 2014_Merthyr Tydfil_0_SAA</t>
  </si>
  <si>
    <t>Males_2013 - 2015_Merthyr Tydfil_0_SAA</t>
  </si>
  <si>
    <t>Males_2006 - 2008_Merthyr Tydfil_1_SAA</t>
  </si>
  <si>
    <t>Males_2007 - 2009_Merthyr Tydfil_1_SAA</t>
  </si>
  <si>
    <t>Males_2008 - 2010_Merthyr Tydfil_1_SAA</t>
  </si>
  <si>
    <t>Males_2009 - 2011_Merthyr Tydfil_1_SAA</t>
  </si>
  <si>
    <t>Males_2010 - 2012_Merthyr Tydfil_1_SAA</t>
  </si>
  <si>
    <t>Males_2011 - 2013_Merthyr Tydfil_1_SAA</t>
  </si>
  <si>
    <t>Males_2012 - 2014_Merthyr Tydfil_1_SAA</t>
  </si>
  <si>
    <t>Males_2013 - 2015_Merthyr Tydfil_1_SAA</t>
  </si>
  <si>
    <t>Males_2006 - 2008_Merthyr Tydfil_2_SAA</t>
  </si>
  <si>
    <t>Males_2007 - 2009_Merthyr Tydfil_2_SAA</t>
  </si>
  <si>
    <t>Males_2008 - 2010_Merthyr Tydfil_2_SAA</t>
  </si>
  <si>
    <t>Males_2009 - 2011_Merthyr Tydfil_2_SAA</t>
  </si>
  <si>
    <t>Males_2010 - 2012_Merthyr Tydfil_2_SAA</t>
  </si>
  <si>
    <t>Males_2011 - 2013_Merthyr Tydfil_2_SAA</t>
  </si>
  <si>
    <t>Males_2012 - 2014_Merthyr Tydfil_2_SAA</t>
  </si>
  <si>
    <t>Males_2013 - 2015_Merthyr Tydfil_2_SAA</t>
  </si>
  <si>
    <t>Males_2006 - 2008_Merthyr Tydfil_3_SAA</t>
  </si>
  <si>
    <t>Males_2007 - 2009_Merthyr Tydfil_3_SAA</t>
  </si>
  <si>
    <t>Males_2008 - 2010_Merthyr Tydfil_3_SAA</t>
  </si>
  <si>
    <t>Males_2009 - 2011_Merthyr Tydfil_3_SAA</t>
  </si>
  <si>
    <t>Males_2010 - 2012_Merthyr Tydfil_3_SAA</t>
  </si>
  <si>
    <t>Males_2011 - 2013_Merthyr Tydfil_3_SAA</t>
  </si>
  <si>
    <t>Males_2012 - 2014_Merthyr Tydfil_3_SAA</t>
  </si>
  <si>
    <t>Males_2013 - 2015_Merthyr Tydfil_3_SAA</t>
  </si>
  <si>
    <t>Males_2006 - 2008_Merthyr Tydfil_4_SAA</t>
  </si>
  <si>
    <t>Males_2007 - 2009_Merthyr Tydfil_4_SAA</t>
  </si>
  <si>
    <t>Males_2008 - 2010_Merthyr Tydfil_4_SAA</t>
  </si>
  <si>
    <t>Males_2009 - 2011_Merthyr Tydfil_4_SAA</t>
  </si>
  <si>
    <t>Males_2010 - 2012_Merthyr Tydfil_4_SAA</t>
  </si>
  <si>
    <t>Males_2011 - 2013_Merthyr Tydfil_4_SAA</t>
  </si>
  <si>
    <t>Males_2012 - 2014_Merthyr Tydfil_4_SAA</t>
  </si>
  <si>
    <t>Males_2013 - 2015_Merthyr Tydfil_4_SAA</t>
  </si>
  <si>
    <t>Males_2006 - 2008_Merthyr Tydfil_5_SAA</t>
  </si>
  <si>
    <t>Males_2007 - 2009_Merthyr Tydfil_5_SAA</t>
  </si>
  <si>
    <t>Males_2008 - 2010_Merthyr Tydfil_5_SAA</t>
  </si>
  <si>
    <t>Males_2009 - 2011_Merthyr Tydfil_5_SAA</t>
  </si>
  <si>
    <t>Males_2010 - 2012_Merthyr Tydfil_5_SAA</t>
  </si>
  <si>
    <t>Males_2011 - 2013_Merthyr Tydfil_5_SAA</t>
  </si>
  <si>
    <t>Males_2012 - 2014_Merthyr Tydfil_5_SAA</t>
  </si>
  <si>
    <t>Males_2013 - 2015_Merthyr Tydfil_5_SAA</t>
  </si>
  <si>
    <t>Males_2006 - 2008_Monmouthshire_0_SAA</t>
  </si>
  <si>
    <t>Males_2007 - 2009_Monmouthshire_0_SAA</t>
  </si>
  <si>
    <t>Males_2008 - 2010_Monmouthshire_0_SAA</t>
  </si>
  <si>
    <t>Males_2009 - 2011_Monmouthshire_0_SAA</t>
  </si>
  <si>
    <t>Males_2010 - 2012_Monmouthshire_0_SAA</t>
  </si>
  <si>
    <t>Males_2011 - 2013_Monmouthshire_0_SAA</t>
  </si>
  <si>
    <t>Males_2012 - 2014_Monmouthshire_0_SAA</t>
  </si>
  <si>
    <t>Males_2013 - 2015_Monmouthshire_0_SAA</t>
  </si>
  <si>
    <t>Males_2006 - 2008_Monmouthshire_1_SAA</t>
  </si>
  <si>
    <t>Males_2007 - 2009_Monmouthshire_1_SAA</t>
  </si>
  <si>
    <t>Males_2008 - 2010_Monmouthshire_1_SAA</t>
  </si>
  <si>
    <t>Males_2009 - 2011_Monmouthshire_1_SAA</t>
  </si>
  <si>
    <t>Males_2010 - 2012_Monmouthshire_1_SAA</t>
  </si>
  <si>
    <t>Males_2011 - 2013_Monmouthshire_1_SAA</t>
  </si>
  <si>
    <t>Males_2012 - 2014_Monmouthshire_1_SAA</t>
  </si>
  <si>
    <t>Males_2013 - 2015_Monmouthshire_1_SAA</t>
  </si>
  <si>
    <t>Males_2006 - 2008_Monmouthshire_2_SAA</t>
  </si>
  <si>
    <t>Males_2007 - 2009_Monmouthshire_2_SAA</t>
  </si>
  <si>
    <t>Males_2008 - 2010_Monmouthshire_2_SAA</t>
  </si>
  <si>
    <t>Males_2009 - 2011_Monmouthshire_2_SAA</t>
  </si>
  <si>
    <t>Males_2010 - 2012_Monmouthshire_2_SAA</t>
  </si>
  <si>
    <t>Males_2011 - 2013_Monmouthshire_2_SAA</t>
  </si>
  <si>
    <t>Males_2012 - 2014_Monmouthshire_2_SAA</t>
  </si>
  <si>
    <t>Males_2013 - 2015_Monmouthshire_2_SAA</t>
  </si>
  <si>
    <t>Males_2006 - 2008_Monmouthshire_3_SAA</t>
  </si>
  <si>
    <t>Males_2007 - 2009_Monmouthshire_3_SAA</t>
  </si>
  <si>
    <t>Males_2008 - 2010_Monmouthshire_3_SAA</t>
  </si>
  <si>
    <t>Males_2009 - 2011_Monmouthshire_3_SAA</t>
  </si>
  <si>
    <t>Males_2010 - 2012_Monmouthshire_3_SAA</t>
  </si>
  <si>
    <t>Males_2011 - 2013_Monmouthshire_3_SAA</t>
  </si>
  <si>
    <t>Males_2012 - 2014_Monmouthshire_3_SAA</t>
  </si>
  <si>
    <t>Males_2013 - 2015_Monmouthshire_3_SAA</t>
  </si>
  <si>
    <t>Males_2006 - 2008_Monmouthshire_4_SAA</t>
  </si>
  <si>
    <t>Males_2007 - 2009_Monmouthshire_4_SAA</t>
  </si>
  <si>
    <t>Males_2008 - 2010_Monmouthshire_4_SAA</t>
  </si>
  <si>
    <t>Males_2009 - 2011_Monmouthshire_4_SAA</t>
  </si>
  <si>
    <t>Males_2010 - 2012_Monmouthshire_4_SAA</t>
  </si>
  <si>
    <t>Males_2011 - 2013_Monmouthshire_4_SAA</t>
  </si>
  <si>
    <t>Males_2012 - 2014_Monmouthshire_4_SAA</t>
  </si>
  <si>
    <t>Males_2013 - 2015_Monmouthshire_4_SAA</t>
  </si>
  <si>
    <t>Males_2006 - 2008_Monmouthshire_5_SAA</t>
  </si>
  <si>
    <t>Males_2007 - 2009_Monmouthshire_5_SAA</t>
  </si>
  <si>
    <t>Males_2008 - 2010_Monmouthshire_5_SAA</t>
  </si>
  <si>
    <t>Males_2009 - 2011_Monmouthshire_5_SAA</t>
  </si>
  <si>
    <t>Males_2010 - 2012_Monmouthshire_5_SAA</t>
  </si>
  <si>
    <t>Males_2011 - 2013_Monmouthshire_5_SAA</t>
  </si>
  <si>
    <t>Males_2012 - 2014_Monmouthshire_5_SAA</t>
  </si>
  <si>
    <t>Males_2013 - 2015_Monmouthshire_5_SAA</t>
  </si>
  <si>
    <t>Males_2006 - 2008_Neath Port Talbot_0_SAA</t>
  </si>
  <si>
    <t>Males_2007 - 2009_Neath Port Talbot_0_SAA</t>
  </si>
  <si>
    <t>Males_2008 - 2010_Neath Port Talbot_0_SAA</t>
  </si>
  <si>
    <t>Males_2009 - 2011_Neath Port Talbot_0_SAA</t>
  </si>
  <si>
    <t>Males_2010 - 2012_Neath Port Talbot_0_SAA</t>
  </si>
  <si>
    <t>Males_2011 - 2013_Neath Port Talbot_0_SAA</t>
  </si>
  <si>
    <t>Males_2012 - 2014_Neath Port Talbot_0_SAA</t>
  </si>
  <si>
    <t>Males_2013 - 2015_Neath Port Talbot_0_SAA</t>
  </si>
  <si>
    <t>Males_2006 - 2008_Neath Port Talbot_1_SAA</t>
  </si>
  <si>
    <t>Males_2007 - 2009_Neath Port Talbot_1_SAA</t>
  </si>
  <si>
    <t>Males_2008 - 2010_Neath Port Talbot_1_SAA</t>
  </si>
  <si>
    <t>Males_2009 - 2011_Neath Port Talbot_1_SAA</t>
  </si>
  <si>
    <t>Males_2010 - 2012_Neath Port Talbot_1_SAA</t>
  </si>
  <si>
    <t>Males_2011 - 2013_Neath Port Talbot_1_SAA</t>
  </si>
  <si>
    <t>Males_2012 - 2014_Neath Port Talbot_1_SAA</t>
  </si>
  <si>
    <t>Males_2013 - 2015_Neath Port Talbot_1_SAA</t>
  </si>
  <si>
    <t>Males_2006 - 2008_Neath Port Talbot_2_SAA</t>
  </si>
  <si>
    <t>Males_2007 - 2009_Neath Port Talbot_2_SAA</t>
  </si>
  <si>
    <t>Males_2008 - 2010_Neath Port Talbot_2_SAA</t>
  </si>
  <si>
    <t>Males_2009 - 2011_Neath Port Talbot_2_SAA</t>
  </si>
  <si>
    <t>Males_2010 - 2012_Neath Port Talbot_2_SAA</t>
  </si>
  <si>
    <t>Males_2011 - 2013_Neath Port Talbot_2_SAA</t>
  </si>
  <si>
    <t>Males_2012 - 2014_Neath Port Talbot_2_SAA</t>
  </si>
  <si>
    <t>Males_2013 - 2015_Neath Port Talbot_2_SAA</t>
  </si>
  <si>
    <t>Males_2006 - 2008_Neath Port Talbot_3_SAA</t>
  </si>
  <si>
    <t>Males_2007 - 2009_Neath Port Talbot_3_SAA</t>
  </si>
  <si>
    <t>Males_2008 - 2010_Neath Port Talbot_3_SAA</t>
  </si>
  <si>
    <t>Males_2009 - 2011_Neath Port Talbot_3_SAA</t>
  </si>
  <si>
    <t>Males_2010 - 2012_Neath Port Talbot_3_SAA</t>
  </si>
  <si>
    <t>Males_2011 - 2013_Neath Port Talbot_3_SAA</t>
  </si>
  <si>
    <t>Males_2012 - 2014_Neath Port Talbot_3_SAA</t>
  </si>
  <si>
    <t>Males_2013 - 2015_Neath Port Talbot_3_SAA</t>
  </si>
  <si>
    <t>Males_2006 - 2008_Neath Port Talbot_4_SAA</t>
  </si>
  <si>
    <t>Males_2007 - 2009_Neath Port Talbot_4_SAA</t>
  </si>
  <si>
    <t>Males_2008 - 2010_Neath Port Talbot_4_SAA</t>
  </si>
  <si>
    <t>Males_2009 - 2011_Neath Port Talbot_4_SAA</t>
  </si>
  <si>
    <t>Males_2010 - 2012_Neath Port Talbot_4_SAA</t>
  </si>
  <si>
    <t>Males_2011 - 2013_Neath Port Talbot_4_SAA</t>
  </si>
  <si>
    <t>Males_2012 - 2014_Neath Port Talbot_4_SAA</t>
  </si>
  <si>
    <t>Males_2013 - 2015_Neath Port Talbot_4_SAA</t>
  </si>
  <si>
    <t>Males_2006 - 2008_Neath Port Talbot_5_SAA</t>
  </si>
  <si>
    <t>Males_2007 - 2009_Neath Port Talbot_5_SAA</t>
  </si>
  <si>
    <t>Males_2008 - 2010_Neath Port Talbot_5_SAA</t>
  </si>
  <si>
    <t>Males_2009 - 2011_Neath Port Talbot_5_SAA</t>
  </si>
  <si>
    <t>Males_2010 - 2012_Neath Port Talbot_5_SAA</t>
  </si>
  <si>
    <t>Males_2011 - 2013_Neath Port Talbot_5_SAA</t>
  </si>
  <si>
    <t>Males_2012 - 2014_Neath Port Talbot_5_SAA</t>
  </si>
  <si>
    <t>Males_2013 - 2015_Neath Port Talbot_5_SAA</t>
  </si>
  <si>
    <t>Males_2006 - 2008_Newport_0_SAA</t>
  </si>
  <si>
    <t>Males_2007 - 2009_Newport_0_SAA</t>
  </si>
  <si>
    <t>Males_2008 - 2010_Newport_0_SAA</t>
  </si>
  <si>
    <t>Males_2009 - 2011_Newport_0_SAA</t>
  </si>
  <si>
    <t>Males_2010 - 2012_Newport_0_SAA</t>
  </si>
  <si>
    <t>Males_2011 - 2013_Newport_0_SAA</t>
  </si>
  <si>
    <t>Males_2012 - 2014_Newport_0_SAA</t>
  </si>
  <si>
    <t>Males_2013 - 2015_Newport_0_SAA</t>
  </si>
  <si>
    <t>Males_2006 - 2008_Newport_1_SAA</t>
  </si>
  <si>
    <t>Males_2007 - 2009_Newport_1_SAA</t>
  </si>
  <si>
    <t>Males_2008 - 2010_Newport_1_SAA</t>
  </si>
  <si>
    <t>Males_2009 - 2011_Newport_1_SAA</t>
  </si>
  <si>
    <t>Males_2010 - 2012_Newport_1_SAA</t>
  </si>
  <si>
    <t>Males_2011 - 2013_Newport_1_SAA</t>
  </si>
  <si>
    <t>Males_2012 - 2014_Newport_1_SAA</t>
  </si>
  <si>
    <t>Males_2013 - 2015_Newport_1_SAA</t>
  </si>
  <si>
    <t>Males_2006 - 2008_Newport_2_SAA</t>
  </si>
  <si>
    <t>Males_2007 - 2009_Newport_2_SAA</t>
  </si>
  <si>
    <t>Males_2008 - 2010_Newport_2_SAA</t>
  </si>
  <si>
    <t>Males_2009 - 2011_Newport_2_SAA</t>
  </si>
  <si>
    <t>Males_2010 - 2012_Newport_2_SAA</t>
  </si>
  <si>
    <t>Males_2011 - 2013_Newport_2_SAA</t>
  </si>
  <si>
    <t>Males_2012 - 2014_Newport_2_SAA</t>
  </si>
  <si>
    <t>Males_2013 - 2015_Newport_2_SAA</t>
  </si>
  <si>
    <t>Males_2006 - 2008_Newport_3_SAA</t>
  </si>
  <si>
    <t>Males_2007 - 2009_Newport_3_SAA</t>
  </si>
  <si>
    <t>Males_2008 - 2010_Newport_3_SAA</t>
  </si>
  <si>
    <t>Males_2009 - 2011_Newport_3_SAA</t>
  </si>
  <si>
    <t>Males_2010 - 2012_Newport_3_SAA</t>
  </si>
  <si>
    <t>Males_2011 - 2013_Newport_3_SAA</t>
  </si>
  <si>
    <t>Males_2012 - 2014_Newport_3_SAA</t>
  </si>
  <si>
    <t>Males_2013 - 2015_Newport_3_SAA</t>
  </si>
  <si>
    <t>Males_2006 - 2008_Newport_4_SAA</t>
  </si>
  <si>
    <t>Males_2007 - 2009_Newport_4_SAA</t>
  </si>
  <si>
    <t>Males_2008 - 2010_Newport_4_SAA</t>
  </si>
  <si>
    <t>Males_2009 - 2011_Newport_4_SAA</t>
  </si>
  <si>
    <t>Males_2010 - 2012_Newport_4_SAA</t>
  </si>
  <si>
    <t>Males_2011 - 2013_Newport_4_SAA</t>
  </si>
  <si>
    <t>Males_2012 - 2014_Newport_4_SAA</t>
  </si>
  <si>
    <t>Males_2013 - 2015_Newport_4_SAA</t>
  </si>
  <si>
    <t>Males_2006 - 2008_Newport_5_SAA</t>
  </si>
  <si>
    <t>Males_2007 - 2009_Newport_5_SAA</t>
  </si>
  <si>
    <t>Males_2008 - 2010_Newport_5_SAA</t>
  </si>
  <si>
    <t>Males_2009 - 2011_Newport_5_SAA</t>
  </si>
  <si>
    <t>Males_2010 - 2012_Newport_5_SAA</t>
  </si>
  <si>
    <t>Males_2011 - 2013_Newport_5_SAA</t>
  </si>
  <si>
    <t>Males_2012 - 2014_Newport_5_SAA</t>
  </si>
  <si>
    <t>Males_2013 - 2015_Newport_5_SAA</t>
  </si>
  <si>
    <t>Males_2006 - 2008_Pembrokeshire_0_SAA</t>
  </si>
  <si>
    <t>Males_2007 - 2009_Pembrokeshire_0_SAA</t>
  </si>
  <si>
    <t>Males_2008 - 2010_Pembrokeshire_0_SAA</t>
  </si>
  <si>
    <t>Males_2009 - 2011_Pembrokeshire_0_SAA</t>
  </si>
  <si>
    <t>Males_2010 - 2012_Pembrokeshire_0_SAA</t>
  </si>
  <si>
    <t>Males_2011 - 2013_Pembrokeshire_0_SAA</t>
  </si>
  <si>
    <t>Males_2012 - 2014_Pembrokeshire_0_SAA</t>
  </si>
  <si>
    <t>Males_2013 - 2015_Pembrokeshire_0_SAA</t>
  </si>
  <si>
    <t>Males_2006 - 2008_Pembrokeshire_1_SAA</t>
  </si>
  <si>
    <t>Males_2007 - 2009_Pembrokeshire_1_SAA</t>
  </si>
  <si>
    <t>Males_2008 - 2010_Pembrokeshire_1_SAA</t>
  </si>
  <si>
    <t>Males_2009 - 2011_Pembrokeshire_1_SAA</t>
  </si>
  <si>
    <t>Males_2010 - 2012_Pembrokeshire_1_SAA</t>
  </si>
  <si>
    <t>Males_2011 - 2013_Pembrokeshire_1_SAA</t>
  </si>
  <si>
    <t>Males_2012 - 2014_Pembrokeshire_1_SAA</t>
  </si>
  <si>
    <t>Males_2013 - 2015_Pembrokeshire_1_SAA</t>
  </si>
  <si>
    <t>Males_2006 - 2008_Pembrokeshire_2_SAA</t>
  </si>
  <si>
    <t>Males_2007 - 2009_Pembrokeshire_2_SAA</t>
  </si>
  <si>
    <t>Males_2008 - 2010_Pembrokeshire_2_SAA</t>
  </si>
  <si>
    <t>Males_2009 - 2011_Pembrokeshire_2_SAA</t>
  </si>
  <si>
    <t>Males_2010 - 2012_Pembrokeshire_2_SAA</t>
  </si>
  <si>
    <t>Males_2011 - 2013_Pembrokeshire_2_SAA</t>
  </si>
  <si>
    <t>Males_2012 - 2014_Pembrokeshire_2_SAA</t>
  </si>
  <si>
    <t>Males_2013 - 2015_Pembrokeshire_2_SAA</t>
  </si>
  <si>
    <t>Males_2006 - 2008_Pembrokeshire_3_SAA</t>
  </si>
  <si>
    <t>Males_2007 - 2009_Pembrokeshire_3_SAA</t>
  </si>
  <si>
    <t>Males_2008 - 2010_Pembrokeshire_3_SAA</t>
  </si>
  <si>
    <t>Males_2009 - 2011_Pembrokeshire_3_SAA</t>
  </si>
  <si>
    <t>Males_2010 - 2012_Pembrokeshire_3_SAA</t>
  </si>
  <si>
    <t>Males_2011 - 2013_Pembrokeshire_3_SAA</t>
  </si>
  <si>
    <t>Males_2012 - 2014_Pembrokeshire_3_SAA</t>
  </si>
  <si>
    <t>Males_2013 - 2015_Pembrokeshire_3_SAA</t>
  </si>
  <si>
    <t>Males_2006 - 2008_Pembrokeshire_4_SAA</t>
  </si>
  <si>
    <t>Males_2007 - 2009_Pembrokeshire_4_SAA</t>
  </si>
  <si>
    <t>Males_2008 - 2010_Pembrokeshire_4_SAA</t>
  </si>
  <si>
    <t>Males_2009 - 2011_Pembrokeshire_4_SAA</t>
  </si>
  <si>
    <t>Males_2010 - 2012_Pembrokeshire_4_SAA</t>
  </si>
  <si>
    <t>Males_2011 - 2013_Pembrokeshire_4_SAA</t>
  </si>
  <si>
    <t>Males_2012 - 2014_Pembrokeshire_4_SAA</t>
  </si>
  <si>
    <t>Males_2013 - 2015_Pembrokeshire_4_SAA</t>
  </si>
  <si>
    <t>Males_2006 - 2008_Pembrokeshire_5_SAA</t>
  </si>
  <si>
    <t>Males_2007 - 2009_Pembrokeshire_5_SAA</t>
  </si>
  <si>
    <t>Males_2008 - 2010_Pembrokeshire_5_SAA</t>
  </si>
  <si>
    <t>Males_2009 - 2011_Pembrokeshire_5_SAA</t>
  </si>
  <si>
    <t>Males_2010 - 2012_Pembrokeshire_5_SAA</t>
  </si>
  <si>
    <t>Males_2011 - 2013_Pembrokeshire_5_SAA</t>
  </si>
  <si>
    <t>Males_2012 - 2014_Pembrokeshire_5_SAA</t>
  </si>
  <si>
    <t>Males_2013 - 2015_Pembrokeshire_5_SAA</t>
  </si>
  <si>
    <t>Males_2006 - 2008_Powys_0_SAA</t>
  </si>
  <si>
    <t>Males_2007 - 2009_Powys_0_SAA</t>
  </si>
  <si>
    <t>Males_2008 - 2010_Powys_0_SAA</t>
  </si>
  <si>
    <t>Males_2009 - 2011_Powys_0_SAA</t>
  </si>
  <si>
    <t>Males_2010 - 2012_Powys_0_SAA</t>
  </si>
  <si>
    <t>Males_2011 - 2013_Powys_0_SAA</t>
  </si>
  <si>
    <t>Males_2012 - 2014_Powys_0_SAA</t>
  </si>
  <si>
    <t>Males_2013 - 2015_Powys_0_SAA</t>
  </si>
  <si>
    <t>Males_2006 - 2008_Powys_1_SAA</t>
  </si>
  <si>
    <t>Males_2007 - 2009_Powys_1_SAA</t>
  </si>
  <si>
    <t>Males_2008 - 2010_Powys_1_SAA</t>
  </si>
  <si>
    <t>Males_2009 - 2011_Powys_1_SAA</t>
  </si>
  <si>
    <t>Males_2010 - 2012_Powys_1_SAA</t>
  </si>
  <si>
    <t>Males_2011 - 2013_Powys_1_SAA</t>
  </si>
  <si>
    <t>Males_2012 - 2014_Powys_1_SAA</t>
  </si>
  <si>
    <t>Males_2013 - 2015_Powys_1_SAA</t>
  </si>
  <si>
    <t>Males_2006 - 2008_Powys_2_SAA</t>
  </si>
  <si>
    <t>Males_2007 - 2009_Powys_2_SAA</t>
  </si>
  <si>
    <t>Males_2008 - 2010_Powys_2_SAA</t>
  </si>
  <si>
    <t>Males_2009 - 2011_Powys_2_SAA</t>
  </si>
  <si>
    <t>Males_2010 - 2012_Powys_2_SAA</t>
  </si>
  <si>
    <t>Males_2011 - 2013_Powys_2_SAA</t>
  </si>
  <si>
    <t>Males_2012 - 2014_Powys_2_SAA</t>
  </si>
  <si>
    <t>Males_2013 - 2015_Powys_2_SAA</t>
  </si>
  <si>
    <t>Males_2006 - 2008_Powys_3_SAA</t>
  </si>
  <si>
    <t>Males_2007 - 2009_Powys_3_SAA</t>
  </si>
  <si>
    <t>Males_2008 - 2010_Powys_3_SAA</t>
  </si>
  <si>
    <t>Males_2009 - 2011_Powys_3_SAA</t>
  </si>
  <si>
    <t>Males_2010 - 2012_Powys_3_SAA</t>
  </si>
  <si>
    <t>Males_2011 - 2013_Powys_3_SAA</t>
  </si>
  <si>
    <t>Males_2012 - 2014_Powys_3_SAA</t>
  </si>
  <si>
    <t>Males_2013 - 2015_Powys_3_SAA</t>
  </si>
  <si>
    <t>Males_2006 - 2008_Powys_4_SAA</t>
  </si>
  <si>
    <t>Males_2007 - 2009_Powys_4_SAA</t>
  </si>
  <si>
    <t>Males_2008 - 2010_Powys_4_SAA</t>
  </si>
  <si>
    <t>Males_2009 - 2011_Powys_4_SAA</t>
  </si>
  <si>
    <t>Males_2010 - 2012_Powys_4_SAA</t>
  </si>
  <si>
    <t>Males_2011 - 2013_Powys_4_SAA</t>
  </si>
  <si>
    <t>Males_2012 - 2014_Powys_4_SAA</t>
  </si>
  <si>
    <t>Males_2013 - 2015_Powys_4_SAA</t>
  </si>
  <si>
    <t>Males_2006 - 2008_Powys_5_SAA</t>
  </si>
  <si>
    <t>Males_2007 - 2009_Powys_5_SAA</t>
  </si>
  <si>
    <t>Males_2008 - 2010_Powys_5_SAA</t>
  </si>
  <si>
    <t>Males_2009 - 2011_Powys_5_SAA</t>
  </si>
  <si>
    <t>Males_2010 - 2012_Powys_5_SAA</t>
  </si>
  <si>
    <t>Males_2011 - 2013_Powys_5_SAA</t>
  </si>
  <si>
    <t>Males_2012 - 2014_Powys_5_SAA</t>
  </si>
  <si>
    <t>Males_2013 - 2015_Powys_5_SAA</t>
  </si>
  <si>
    <t>Males_2006 - 2008_Rhondda Cynon Taf_0_SAA</t>
  </si>
  <si>
    <t>Males_2007 - 2009_Rhondda Cynon Taf_0_SAA</t>
  </si>
  <si>
    <t>Males_2008 - 2010_Rhondda Cynon Taf_0_SAA</t>
  </si>
  <si>
    <t>Males_2009 - 2011_Rhondda Cynon Taf_0_SAA</t>
  </si>
  <si>
    <t>Males_2010 - 2012_Rhondda Cynon Taf_0_SAA</t>
  </si>
  <si>
    <t>Males_2011 - 2013_Rhondda Cynon Taf_0_SAA</t>
  </si>
  <si>
    <t>Males_2012 - 2014_Rhondda Cynon Taf_0_SAA</t>
  </si>
  <si>
    <t>Males_2013 - 2015_Rhondda Cynon Taf_0_SAA</t>
  </si>
  <si>
    <t>Males_2006 - 2008_Rhondda Cynon Taf_1_SAA</t>
  </si>
  <si>
    <t>Males_2007 - 2009_Rhondda Cynon Taf_1_SAA</t>
  </si>
  <si>
    <t>Males_2008 - 2010_Rhondda Cynon Taf_1_SAA</t>
  </si>
  <si>
    <t>Males_2009 - 2011_Rhondda Cynon Taf_1_SAA</t>
  </si>
  <si>
    <t>Males_2010 - 2012_Rhondda Cynon Taf_1_SAA</t>
  </si>
  <si>
    <t>Males_2011 - 2013_Rhondda Cynon Taf_1_SAA</t>
  </si>
  <si>
    <t>Males_2012 - 2014_Rhondda Cynon Taf_1_SAA</t>
  </si>
  <si>
    <t>Males_2013 - 2015_Rhondda Cynon Taf_1_SAA</t>
  </si>
  <si>
    <t>Males_2006 - 2008_Rhondda Cynon Taf_2_SAA</t>
  </si>
  <si>
    <t>Males_2007 - 2009_Rhondda Cynon Taf_2_SAA</t>
  </si>
  <si>
    <t>Males_2008 - 2010_Rhondda Cynon Taf_2_SAA</t>
  </si>
  <si>
    <t>Males_2009 - 2011_Rhondda Cynon Taf_2_SAA</t>
  </si>
  <si>
    <t>Males_2010 - 2012_Rhondda Cynon Taf_2_SAA</t>
  </si>
  <si>
    <t>Males_2011 - 2013_Rhondda Cynon Taf_2_SAA</t>
  </si>
  <si>
    <t>Males_2012 - 2014_Rhondda Cynon Taf_2_SAA</t>
  </si>
  <si>
    <t>Males_2013 - 2015_Rhondda Cynon Taf_2_SAA</t>
  </si>
  <si>
    <t>Males_2006 - 2008_Rhondda Cynon Taf_3_SAA</t>
  </si>
  <si>
    <t>Males_2007 - 2009_Rhondda Cynon Taf_3_SAA</t>
  </si>
  <si>
    <t>Males_2008 - 2010_Rhondda Cynon Taf_3_SAA</t>
  </si>
  <si>
    <t>Males_2009 - 2011_Rhondda Cynon Taf_3_SAA</t>
  </si>
  <si>
    <t>Males_2010 - 2012_Rhondda Cynon Taf_3_SAA</t>
  </si>
  <si>
    <t>Males_2011 - 2013_Rhondda Cynon Taf_3_SAA</t>
  </si>
  <si>
    <t>Males_2012 - 2014_Rhondda Cynon Taf_3_SAA</t>
  </si>
  <si>
    <t>Males_2013 - 2015_Rhondda Cynon Taf_3_SAA</t>
  </si>
  <si>
    <t>Males_2006 - 2008_Rhondda Cynon Taf_4_SAA</t>
  </si>
  <si>
    <t>Males_2007 - 2009_Rhondda Cynon Taf_4_SAA</t>
  </si>
  <si>
    <t>Males_2008 - 2010_Rhondda Cynon Taf_4_SAA</t>
  </si>
  <si>
    <t>Males_2009 - 2011_Rhondda Cynon Taf_4_SAA</t>
  </si>
  <si>
    <t>Males_2010 - 2012_Rhondda Cynon Taf_4_SAA</t>
  </si>
  <si>
    <t>Males_2011 - 2013_Rhondda Cynon Taf_4_SAA</t>
  </si>
  <si>
    <t>Males_2012 - 2014_Rhondda Cynon Taf_4_SAA</t>
  </si>
  <si>
    <t>Males_2013 - 2015_Rhondda Cynon Taf_4_SAA</t>
  </si>
  <si>
    <t>Males_2006 - 2008_Rhondda Cynon Taf_5_SAA</t>
  </si>
  <si>
    <t>Males_2007 - 2009_Rhondda Cynon Taf_5_SAA</t>
  </si>
  <si>
    <t>Males_2008 - 2010_Rhondda Cynon Taf_5_SAA</t>
  </si>
  <si>
    <t>Males_2009 - 2011_Rhondda Cynon Taf_5_SAA</t>
  </si>
  <si>
    <t>Males_2010 - 2012_Rhondda Cynon Taf_5_SAA</t>
  </si>
  <si>
    <t>Males_2011 - 2013_Rhondda Cynon Taf_5_SAA</t>
  </si>
  <si>
    <t>Males_2012 - 2014_Rhondda Cynon Taf_5_SAA</t>
  </si>
  <si>
    <t>Males_2013 - 2015_Rhondda Cynon Taf_5_SAA</t>
  </si>
  <si>
    <t>Males_2006 - 2008_Swansea_0_SAA</t>
  </si>
  <si>
    <t>Males_2007 - 2009_Swansea_0_SAA</t>
  </si>
  <si>
    <t>Males_2008 - 2010_Swansea_0_SAA</t>
  </si>
  <si>
    <t>Males_2009 - 2011_Swansea_0_SAA</t>
  </si>
  <si>
    <t>Males_2010 - 2012_Swansea_0_SAA</t>
  </si>
  <si>
    <t>Males_2011 - 2013_Swansea_0_SAA</t>
  </si>
  <si>
    <t>Males_2012 - 2014_Swansea_0_SAA</t>
  </si>
  <si>
    <t>Males_2013 - 2015_Swansea_0_SAA</t>
  </si>
  <si>
    <t>Males_2006 - 2008_Swansea_1_SAA</t>
  </si>
  <si>
    <t>Males_2007 - 2009_Swansea_1_SAA</t>
  </si>
  <si>
    <t>Males_2008 - 2010_Swansea_1_SAA</t>
  </si>
  <si>
    <t>Males_2009 - 2011_Swansea_1_SAA</t>
  </si>
  <si>
    <t>Males_2010 - 2012_Swansea_1_SAA</t>
  </si>
  <si>
    <t>Males_2011 - 2013_Swansea_1_SAA</t>
  </si>
  <si>
    <t>Males_2012 - 2014_Swansea_1_SAA</t>
  </si>
  <si>
    <t>Males_2013 - 2015_Swansea_1_SAA</t>
  </si>
  <si>
    <t>Males_2006 - 2008_Swansea_2_SAA</t>
  </si>
  <si>
    <t>Males_2007 - 2009_Swansea_2_SAA</t>
  </si>
  <si>
    <t>Males_2008 - 2010_Swansea_2_SAA</t>
  </si>
  <si>
    <t>Males_2009 - 2011_Swansea_2_SAA</t>
  </si>
  <si>
    <t>Males_2010 - 2012_Swansea_2_SAA</t>
  </si>
  <si>
    <t>Males_2011 - 2013_Swansea_2_SAA</t>
  </si>
  <si>
    <t>Males_2012 - 2014_Swansea_2_SAA</t>
  </si>
  <si>
    <t>Males_2013 - 2015_Swansea_2_SAA</t>
  </si>
  <si>
    <t>Males_2006 - 2008_Swansea_3_SAA</t>
  </si>
  <si>
    <t>Males_2007 - 2009_Swansea_3_SAA</t>
  </si>
  <si>
    <t>Males_2008 - 2010_Swansea_3_SAA</t>
  </si>
  <si>
    <t>Males_2009 - 2011_Swansea_3_SAA</t>
  </si>
  <si>
    <t>Males_2010 - 2012_Swansea_3_SAA</t>
  </si>
  <si>
    <t>Males_2011 - 2013_Swansea_3_SAA</t>
  </si>
  <si>
    <t>Males_2012 - 2014_Swansea_3_SAA</t>
  </si>
  <si>
    <t>Males_2013 - 2015_Swansea_3_SAA</t>
  </si>
  <si>
    <t>Males_2006 - 2008_Swansea_4_SAA</t>
  </si>
  <si>
    <t>Males_2007 - 2009_Swansea_4_SAA</t>
  </si>
  <si>
    <t>Males_2008 - 2010_Swansea_4_SAA</t>
  </si>
  <si>
    <t>Males_2009 - 2011_Swansea_4_SAA</t>
  </si>
  <si>
    <t>Males_2010 - 2012_Swansea_4_SAA</t>
  </si>
  <si>
    <t>Males_2011 - 2013_Swansea_4_SAA</t>
  </si>
  <si>
    <t>Males_2012 - 2014_Swansea_4_SAA</t>
  </si>
  <si>
    <t>Males_2013 - 2015_Swansea_4_SAA</t>
  </si>
  <si>
    <t>Males_2006 - 2008_Swansea_5_SAA</t>
  </si>
  <si>
    <t>Males_2007 - 2009_Swansea_5_SAA</t>
  </si>
  <si>
    <t>Males_2008 - 2010_Swansea_5_SAA</t>
  </si>
  <si>
    <t>Males_2009 - 2011_Swansea_5_SAA</t>
  </si>
  <si>
    <t>Males_2010 - 2012_Swansea_5_SAA</t>
  </si>
  <si>
    <t>Males_2011 - 2013_Swansea_5_SAA</t>
  </si>
  <si>
    <t>Males_2012 - 2014_Swansea_5_SAA</t>
  </si>
  <si>
    <t>Males_2013 - 2015_Swansea_5_SAA</t>
  </si>
  <si>
    <t>Males_2006 - 2008_Vale of Glamorgan_0_SAA</t>
  </si>
  <si>
    <t>Males_2007 - 2009_Vale of Glamorgan_0_SAA</t>
  </si>
  <si>
    <t>Males_2008 - 2010_Vale of Glamorgan_0_SAA</t>
  </si>
  <si>
    <t>Males_2009 - 2011_Vale of Glamorgan_0_SAA</t>
  </si>
  <si>
    <t>Males_2010 - 2012_Vale of Glamorgan_0_SAA</t>
  </si>
  <si>
    <t>Males_2011 - 2013_Vale of Glamorgan_0_SAA</t>
  </si>
  <si>
    <t>Males_2012 - 2014_Vale of Glamorgan_0_SAA</t>
  </si>
  <si>
    <t>Males_2013 - 2015_Vale of Glamorgan_0_SAA</t>
  </si>
  <si>
    <t>Males_2006 - 2008_Vale of Glamorgan_1_SAA</t>
  </si>
  <si>
    <t>Males_2007 - 2009_Vale of Glamorgan_1_SAA</t>
  </si>
  <si>
    <t>Males_2008 - 2010_Vale of Glamorgan_1_SAA</t>
  </si>
  <si>
    <t>Males_2009 - 2011_Vale of Glamorgan_1_SAA</t>
  </si>
  <si>
    <t>Males_2010 - 2012_Vale of Glamorgan_1_SAA</t>
  </si>
  <si>
    <t>Males_2011 - 2013_Vale of Glamorgan_1_SAA</t>
  </si>
  <si>
    <t>Males_2012 - 2014_Vale of Glamorgan_1_SAA</t>
  </si>
  <si>
    <t>Males_2013 - 2015_Vale of Glamorgan_1_SAA</t>
  </si>
  <si>
    <t>Males_2006 - 2008_Vale of Glamorgan_2_SAA</t>
  </si>
  <si>
    <t>Males_2007 - 2009_Vale of Glamorgan_2_SAA</t>
  </si>
  <si>
    <t>Males_2008 - 2010_Vale of Glamorgan_2_SAA</t>
  </si>
  <si>
    <t>Males_2009 - 2011_Vale of Glamorgan_2_SAA</t>
  </si>
  <si>
    <t>Males_2010 - 2012_Vale of Glamorgan_2_SAA</t>
  </si>
  <si>
    <t>Males_2011 - 2013_Vale of Glamorgan_2_SAA</t>
  </si>
  <si>
    <t>Males_2012 - 2014_Vale of Glamorgan_2_SAA</t>
  </si>
  <si>
    <t>Males_2013 - 2015_Vale of Glamorgan_2_SAA</t>
  </si>
  <si>
    <t>Males_2006 - 2008_Vale of Glamorgan_3_SAA</t>
  </si>
  <si>
    <t>Males_2007 - 2009_Vale of Glamorgan_3_SAA</t>
  </si>
  <si>
    <t>Males_2008 - 2010_Vale of Glamorgan_3_SAA</t>
  </si>
  <si>
    <t>Males_2009 - 2011_Vale of Glamorgan_3_SAA</t>
  </si>
  <si>
    <t>Males_2010 - 2012_Vale of Glamorgan_3_SAA</t>
  </si>
  <si>
    <t>Males_2011 - 2013_Vale of Glamorgan_3_SAA</t>
  </si>
  <si>
    <t>Males_2012 - 2014_Vale of Glamorgan_3_SAA</t>
  </si>
  <si>
    <t>Males_2013 - 2015_Vale of Glamorgan_3_SAA</t>
  </si>
  <si>
    <t>Males_2006 - 2008_Vale of Glamorgan_4_SAA</t>
  </si>
  <si>
    <t>Males_2007 - 2009_Vale of Glamorgan_4_SAA</t>
  </si>
  <si>
    <t>Males_2008 - 2010_Vale of Glamorgan_4_SAA</t>
  </si>
  <si>
    <t>Males_2009 - 2011_Vale of Glamorgan_4_SAA</t>
  </si>
  <si>
    <t>Males_2010 - 2012_Vale of Glamorgan_4_SAA</t>
  </si>
  <si>
    <t>Males_2011 - 2013_Vale of Glamorgan_4_SAA</t>
  </si>
  <si>
    <t>Males_2012 - 2014_Vale of Glamorgan_4_SAA</t>
  </si>
  <si>
    <t>Males_2013 - 2015_Vale of Glamorgan_4_SAA</t>
  </si>
  <si>
    <t>Males_2006 - 2008_Vale of Glamorgan_5_SAA</t>
  </si>
  <si>
    <t>Males_2007 - 2009_Vale of Glamorgan_5_SAA</t>
  </si>
  <si>
    <t>Males_2008 - 2010_Vale of Glamorgan_5_SAA</t>
  </si>
  <si>
    <t>Males_2009 - 2011_Vale of Glamorgan_5_SAA</t>
  </si>
  <si>
    <t>Males_2010 - 2012_Vale of Glamorgan_5_SAA</t>
  </si>
  <si>
    <t>Males_2011 - 2013_Vale of Glamorgan_5_SAA</t>
  </si>
  <si>
    <t>Males_2012 - 2014_Vale of Glamorgan_5_SAA</t>
  </si>
  <si>
    <t>Males_2013 - 2015_Vale of Glamorgan_5_SAA</t>
  </si>
  <si>
    <t>Males_2006 - 2008_Torfaen_0_SAA</t>
  </si>
  <si>
    <t>Males_2007 - 2009_Torfaen_0_SAA</t>
  </si>
  <si>
    <t>Males_2008 - 2010_Torfaen_0_SAA</t>
  </si>
  <si>
    <t>Males_2009 - 2011_Torfaen_0_SAA</t>
  </si>
  <si>
    <t>Males_2010 - 2012_Torfaen_0_SAA</t>
  </si>
  <si>
    <t>Males_2011 - 2013_Torfaen_0_SAA</t>
  </si>
  <si>
    <t>Males_2012 - 2014_Torfaen_0_SAA</t>
  </si>
  <si>
    <t>Males_2013 - 2015_Torfaen_0_SAA</t>
  </si>
  <si>
    <t>Males_2006 - 2008_Torfaen_1_SAA</t>
  </si>
  <si>
    <t>Males_2007 - 2009_Torfaen_1_SAA</t>
  </si>
  <si>
    <t>Males_2008 - 2010_Torfaen_1_SAA</t>
  </si>
  <si>
    <t>Males_2009 - 2011_Torfaen_1_SAA</t>
  </si>
  <si>
    <t>Males_2010 - 2012_Torfaen_1_SAA</t>
  </si>
  <si>
    <t>Males_2011 - 2013_Torfaen_1_SAA</t>
  </si>
  <si>
    <t>Males_2012 - 2014_Torfaen_1_SAA</t>
  </si>
  <si>
    <t>Males_2013 - 2015_Torfaen_1_SAA</t>
  </si>
  <si>
    <t>Males_2006 - 2008_Torfaen_2_SAA</t>
  </si>
  <si>
    <t>Males_2007 - 2009_Torfaen_2_SAA</t>
  </si>
  <si>
    <t>Males_2008 - 2010_Torfaen_2_SAA</t>
  </si>
  <si>
    <t>Males_2009 - 2011_Torfaen_2_SAA</t>
  </si>
  <si>
    <t>Males_2010 - 2012_Torfaen_2_SAA</t>
  </si>
  <si>
    <t>Males_2011 - 2013_Torfaen_2_SAA</t>
  </si>
  <si>
    <t>Males_2012 - 2014_Torfaen_2_SAA</t>
  </si>
  <si>
    <t>Males_2013 - 2015_Torfaen_2_SAA</t>
  </si>
  <si>
    <t>Males_2006 - 2008_Torfaen_3_SAA</t>
  </si>
  <si>
    <t>Males_2007 - 2009_Torfaen_3_SAA</t>
  </si>
  <si>
    <t>Males_2008 - 2010_Torfaen_3_SAA</t>
  </si>
  <si>
    <t>Males_2009 - 2011_Torfaen_3_SAA</t>
  </si>
  <si>
    <t>Males_2010 - 2012_Torfaen_3_SAA</t>
  </si>
  <si>
    <t>Males_2011 - 2013_Torfaen_3_SAA</t>
  </si>
  <si>
    <t>Males_2012 - 2014_Torfaen_3_SAA</t>
  </si>
  <si>
    <t>Males_2013 - 2015_Torfaen_3_SAA</t>
  </si>
  <si>
    <t>Males_2006 - 2008_Torfaen_4_SAA</t>
  </si>
  <si>
    <t>Males_2007 - 2009_Torfaen_4_SAA</t>
  </si>
  <si>
    <t>Males_2008 - 2010_Torfaen_4_SAA</t>
  </si>
  <si>
    <t>Males_2009 - 2011_Torfaen_4_SAA</t>
  </si>
  <si>
    <t>Males_2010 - 2012_Torfaen_4_SAA</t>
  </si>
  <si>
    <t>Males_2011 - 2013_Torfaen_4_SAA</t>
  </si>
  <si>
    <t>Males_2012 - 2014_Torfaen_4_SAA</t>
  </si>
  <si>
    <t>Males_2013 - 2015_Torfaen_4_SAA</t>
  </si>
  <si>
    <t>Males_2006 - 2008_Torfaen_5_SAA</t>
  </si>
  <si>
    <t>Males_2007 - 2009_Torfaen_5_SAA</t>
  </si>
  <si>
    <t>Males_2008 - 2010_Torfaen_5_SAA</t>
  </si>
  <si>
    <t>Males_2009 - 2011_Torfaen_5_SAA</t>
  </si>
  <si>
    <t>Males_2010 - 2012_Torfaen_5_SAA</t>
  </si>
  <si>
    <t>Males_2011 - 2013_Torfaen_5_SAA</t>
  </si>
  <si>
    <t>Males_2012 - 2014_Torfaen_5_SAA</t>
  </si>
  <si>
    <t>Males_2013 - 2015_Torfaen_5_SAA</t>
  </si>
  <si>
    <t>Males_2006 - 2008_Wrexham_0_SAA</t>
  </si>
  <si>
    <t>Males_2007 - 2009_Wrexham_0_SAA</t>
  </si>
  <si>
    <t>Males_2008 - 2010_Wrexham_0_SAA</t>
  </si>
  <si>
    <t>Males_2009 - 2011_Wrexham_0_SAA</t>
  </si>
  <si>
    <t>Males_2010 - 2012_Wrexham_0_SAA</t>
  </si>
  <si>
    <t>Males_2011 - 2013_Wrexham_0_SAA</t>
  </si>
  <si>
    <t>Males_2012 - 2014_Wrexham_0_SAA</t>
  </si>
  <si>
    <t>Males_2013 - 2015_Wrexham_0_SAA</t>
  </si>
  <si>
    <t>Males_2006 - 2008_Wrexham_1_SAA</t>
  </si>
  <si>
    <t>Males_2007 - 2009_Wrexham_1_SAA</t>
  </si>
  <si>
    <t>Males_2008 - 2010_Wrexham_1_SAA</t>
  </si>
  <si>
    <t>Males_2009 - 2011_Wrexham_1_SAA</t>
  </si>
  <si>
    <t>Males_2010 - 2012_Wrexham_1_SAA</t>
  </si>
  <si>
    <t>Males_2011 - 2013_Wrexham_1_SAA</t>
  </si>
  <si>
    <t>Males_2012 - 2014_Wrexham_1_SAA</t>
  </si>
  <si>
    <t>Males_2013 - 2015_Wrexham_1_SAA</t>
  </si>
  <si>
    <t>Males_2006 - 2008_Wrexham_2_SAA</t>
  </si>
  <si>
    <t>Males_2007 - 2009_Wrexham_2_SAA</t>
  </si>
  <si>
    <t>Males_2008 - 2010_Wrexham_2_SAA</t>
  </si>
  <si>
    <t>Males_2009 - 2011_Wrexham_2_SAA</t>
  </si>
  <si>
    <t>Males_2010 - 2012_Wrexham_2_SAA</t>
  </si>
  <si>
    <t>Males_2011 - 2013_Wrexham_2_SAA</t>
  </si>
  <si>
    <t>Males_2012 - 2014_Wrexham_2_SAA</t>
  </si>
  <si>
    <t>Males_2013 - 2015_Wrexham_2_SAA</t>
  </si>
  <si>
    <t>Males_2006 - 2008_Wrexham_3_SAA</t>
  </si>
  <si>
    <t>Males_2007 - 2009_Wrexham_3_SAA</t>
  </si>
  <si>
    <t>Males_2008 - 2010_Wrexham_3_SAA</t>
  </si>
  <si>
    <t>Males_2009 - 2011_Wrexham_3_SAA</t>
  </si>
  <si>
    <t>Males_2010 - 2012_Wrexham_3_SAA</t>
  </si>
  <si>
    <t>Males_2011 - 2013_Wrexham_3_SAA</t>
  </si>
  <si>
    <t>Males_2012 - 2014_Wrexham_3_SAA</t>
  </si>
  <si>
    <t>Males_2013 - 2015_Wrexham_3_SAA</t>
  </si>
  <si>
    <t>Males_2006 - 2008_Wrexham_4_SAA</t>
  </si>
  <si>
    <t>Males_2007 - 2009_Wrexham_4_SAA</t>
  </si>
  <si>
    <t>Males_2008 - 2010_Wrexham_4_SAA</t>
  </si>
  <si>
    <t>Males_2009 - 2011_Wrexham_4_SAA</t>
  </si>
  <si>
    <t>Males_2010 - 2012_Wrexham_4_SAA</t>
  </si>
  <si>
    <t>Males_2011 - 2013_Wrexham_4_SAA</t>
  </si>
  <si>
    <t>Males_2012 - 2014_Wrexham_4_SAA</t>
  </si>
  <si>
    <t>Males_2013 - 2015_Wrexham_4_SAA</t>
  </si>
  <si>
    <t>Males_2006 - 2008_Wrexham_5_SAA</t>
  </si>
  <si>
    <t>Males_2007 - 2009_Wrexham_5_SAA</t>
  </si>
  <si>
    <t>Males_2008 - 2010_Wrexham_5_SAA</t>
  </si>
  <si>
    <t>Males_2009 - 2011_Wrexham_5_SAA</t>
  </si>
  <si>
    <t>Males_2010 - 2012_Wrexham_5_SAA</t>
  </si>
  <si>
    <t>Males_2011 - 2013_Wrexham_5_SAA</t>
  </si>
  <si>
    <t>Males_2012 - 2014_Wrexham_5_SAA</t>
  </si>
  <si>
    <t>Males_2013 - 2015_Wrexham_5_SAA</t>
  </si>
  <si>
    <t>Females_2006 - 2008_Blaenau Gwent_0_SAA</t>
  </si>
  <si>
    <t>Females_2007 - 2009_Blaenau Gwent_0_SAA</t>
  </si>
  <si>
    <t>Females_2008 - 2010_Blaenau Gwent_0_SAA</t>
  </si>
  <si>
    <t>Females_2009 - 2011_Blaenau Gwent_0_SAA</t>
  </si>
  <si>
    <t>Females_2010 - 2012_Blaenau Gwent_0_SAA</t>
  </si>
  <si>
    <t>Females_2011 - 2013_Blaenau Gwent_0_SAA</t>
  </si>
  <si>
    <t>Females_2012 - 2014_Blaenau Gwent_0_SAA</t>
  </si>
  <si>
    <t>Females_2013 - 2015_Blaenau Gwent_0_SAA</t>
  </si>
  <si>
    <t>Females_2006 - 2008_Blaenau Gwent_1_SAA</t>
  </si>
  <si>
    <t>Females_2007 - 2009_Blaenau Gwent_1_SAA</t>
  </si>
  <si>
    <t>Females_2008 - 2010_Blaenau Gwent_1_SAA</t>
  </si>
  <si>
    <t>Females_2009 - 2011_Blaenau Gwent_1_SAA</t>
  </si>
  <si>
    <t>Females_2010 - 2012_Blaenau Gwent_1_SAA</t>
  </si>
  <si>
    <t>Females_2011 - 2013_Blaenau Gwent_1_SAA</t>
  </si>
  <si>
    <t>Females_2012 - 2014_Blaenau Gwent_1_SAA</t>
  </si>
  <si>
    <t>Females_2013 - 2015_Blaenau Gwent_1_SAA</t>
  </si>
  <si>
    <t>Females_2006 - 2008_Blaenau Gwent_2_SAA</t>
  </si>
  <si>
    <t>Females_2007 - 2009_Blaenau Gwent_2_SAA</t>
  </si>
  <si>
    <t>Females_2008 - 2010_Blaenau Gwent_2_SAA</t>
  </si>
  <si>
    <t>Females_2009 - 2011_Blaenau Gwent_2_SAA</t>
  </si>
  <si>
    <t>Females_2010 - 2012_Blaenau Gwent_2_SAA</t>
  </si>
  <si>
    <t>Females_2011 - 2013_Blaenau Gwent_2_SAA</t>
  </si>
  <si>
    <t>Females_2012 - 2014_Blaenau Gwent_2_SAA</t>
  </si>
  <si>
    <t>Females_2013 - 2015_Blaenau Gwent_2_SAA</t>
  </si>
  <si>
    <t>Females_2006 - 2008_Blaenau Gwent_3_SAA</t>
  </si>
  <si>
    <t>Females_2007 - 2009_Blaenau Gwent_3_SAA</t>
  </si>
  <si>
    <t>Females_2008 - 2010_Blaenau Gwent_3_SAA</t>
  </si>
  <si>
    <t>Females_2009 - 2011_Blaenau Gwent_3_SAA</t>
  </si>
  <si>
    <t>Females_2010 - 2012_Blaenau Gwent_3_SAA</t>
  </si>
  <si>
    <t>Females_2011 - 2013_Blaenau Gwent_3_SAA</t>
  </si>
  <si>
    <t>Females_2012 - 2014_Blaenau Gwent_3_SAA</t>
  </si>
  <si>
    <t>Females_2013 - 2015_Blaenau Gwent_3_SAA</t>
  </si>
  <si>
    <t>Females_2006 - 2008_Blaenau Gwent_4_SAA</t>
  </si>
  <si>
    <t>Females_2007 - 2009_Blaenau Gwent_4_SAA</t>
  </si>
  <si>
    <t>Females_2008 - 2010_Blaenau Gwent_4_SAA</t>
  </si>
  <si>
    <t>Females_2009 - 2011_Blaenau Gwent_4_SAA</t>
  </si>
  <si>
    <t>Females_2010 - 2012_Blaenau Gwent_4_SAA</t>
  </si>
  <si>
    <t>Females_2011 - 2013_Blaenau Gwent_4_SAA</t>
  </si>
  <si>
    <t>Females_2012 - 2014_Blaenau Gwent_4_SAA</t>
  </si>
  <si>
    <t>Females_2013 - 2015_Blaenau Gwent_4_SAA</t>
  </si>
  <si>
    <t>Females_2006 - 2008_Blaenau Gwent_5_SAA</t>
  </si>
  <si>
    <t>Females_2007 - 2009_Blaenau Gwent_5_SAA</t>
  </si>
  <si>
    <t>Females_2008 - 2010_Blaenau Gwent_5_SAA</t>
  </si>
  <si>
    <t>Females_2009 - 2011_Blaenau Gwent_5_SAA</t>
  </si>
  <si>
    <t>Females_2010 - 2012_Blaenau Gwent_5_SAA</t>
  </si>
  <si>
    <t>Females_2011 - 2013_Blaenau Gwent_5_SAA</t>
  </si>
  <si>
    <t>Females_2012 - 2014_Blaenau Gwent_5_SAA</t>
  </si>
  <si>
    <t>Females_2013 - 2015_Blaenau Gwent_5_SAA</t>
  </si>
  <si>
    <t>Females_2006 - 2008_Bridgend_0_SAA</t>
  </si>
  <si>
    <t>Females_2007 - 2009_Bridgend_0_SAA</t>
  </si>
  <si>
    <t>Females_2008 - 2010_Bridgend_0_SAA</t>
  </si>
  <si>
    <t>Females_2009 - 2011_Bridgend_0_SAA</t>
  </si>
  <si>
    <t>Females_2010 - 2012_Bridgend_0_SAA</t>
  </si>
  <si>
    <t>Females_2011 - 2013_Bridgend_0_SAA</t>
  </si>
  <si>
    <t>Females_2012 - 2014_Bridgend_0_SAA</t>
  </si>
  <si>
    <t>Females_2013 - 2015_Bridgend_0_SAA</t>
  </si>
  <si>
    <t>Females_2006 - 2008_Bridgend_1_SAA</t>
  </si>
  <si>
    <t>Females_2007 - 2009_Bridgend_1_SAA</t>
  </si>
  <si>
    <t>Females_2008 - 2010_Bridgend_1_SAA</t>
  </si>
  <si>
    <t>Females_2009 - 2011_Bridgend_1_SAA</t>
  </si>
  <si>
    <t>Females_2010 - 2012_Bridgend_1_SAA</t>
  </si>
  <si>
    <t>Females_2011 - 2013_Bridgend_1_SAA</t>
  </si>
  <si>
    <t>Females_2012 - 2014_Bridgend_1_SAA</t>
  </si>
  <si>
    <t>Females_2013 - 2015_Bridgend_1_SAA</t>
  </si>
  <si>
    <t>Females_2006 - 2008_Bridgend_2_SAA</t>
  </si>
  <si>
    <t>Females_2007 - 2009_Bridgend_2_SAA</t>
  </si>
  <si>
    <t>Females_2008 - 2010_Bridgend_2_SAA</t>
  </si>
  <si>
    <t>Females_2009 - 2011_Bridgend_2_SAA</t>
  </si>
  <si>
    <t>Females_2010 - 2012_Bridgend_2_SAA</t>
  </si>
  <si>
    <t>Females_2011 - 2013_Bridgend_2_SAA</t>
  </si>
  <si>
    <t>Females_2012 - 2014_Bridgend_2_SAA</t>
  </si>
  <si>
    <t>Females_2013 - 2015_Bridgend_2_SAA</t>
  </si>
  <si>
    <t>Females_2006 - 2008_Bridgend_3_SAA</t>
  </si>
  <si>
    <t>Females_2007 - 2009_Bridgend_3_SAA</t>
  </si>
  <si>
    <t>Females_2008 - 2010_Bridgend_3_SAA</t>
  </si>
  <si>
    <t>Females_2009 - 2011_Bridgend_3_SAA</t>
  </si>
  <si>
    <t>Females_2010 - 2012_Bridgend_3_SAA</t>
  </si>
  <si>
    <t>Females_2011 - 2013_Bridgend_3_SAA</t>
  </si>
  <si>
    <t>Females_2012 - 2014_Bridgend_3_SAA</t>
  </si>
  <si>
    <t>Females_2013 - 2015_Bridgend_3_SAA</t>
  </si>
  <si>
    <t>Females_2006 - 2008_Bridgend_4_SAA</t>
  </si>
  <si>
    <t>Females_2007 - 2009_Bridgend_4_SAA</t>
  </si>
  <si>
    <t>Females_2008 - 2010_Bridgend_4_SAA</t>
  </si>
  <si>
    <t>Females_2009 - 2011_Bridgend_4_SAA</t>
  </si>
  <si>
    <t>Females_2010 - 2012_Bridgend_4_SAA</t>
  </si>
  <si>
    <t>Females_2011 - 2013_Bridgend_4_SAA</t>
  </si>
  <si>
    <t>Females_2012 - 2014_Bridgend_4_SAA</t>
  </si>
  <si>
    <t>Females_2013 - 2015_Bridgend_4_SAA</t>
  </si>
  <si>
    <t>Females_2006 - 2008_Bridgend_5_SAA</t>
  </si>
  <si>
    <t>Females_2007 - 2009_Bridgend_5_SAA</t>
  </si>
  <si>
    <t>Females_2008 - 2010_Bridgend_5_SAA</t>
  </si>
  <si>
    <t>Females_2009 - 2011_Bridgend_5_SAA</t>
  </si>
  <si>
    <t>Females_2010 - 2012_Bridgend_5_SAA</t>
  </si>
  <si>
    <t>Females_2011 - 2013_Bridgend_5_SAA</t>
  </si>
  <si>
    <t>Females_2012 - 2014_Bridgend_5_SAA</t>
  </si>
  <si>
    <t>Females_2013 - 2015_Bridgend_5_SAA</t>
  </si>
  <si>
    <t>Females_2006 - 2008_Caerphilly_0_SAA</t>
  </si>
  <si>
    <t>Females_2007 - 2009_Caerphilly_0_SAA</t>
  </si>
  <si>
    <t>Females_2008 - 2010_Caerphilly_0_SAA</t>
  </si>
  <si>
    <t>Females_2009 - 2011_Caerphilly_0_SAA</t>
  </si>
  <si>
    <t>Females_2010 - 2012_Caerphilly_0_SAA</t>
  </si>
  <si>
    <t>Females_2011 - 2013_Caerphilly_0_SAA</t>
  </si>
  <si>
    <t>Females_2012 - 2014_Caerphilly_0_SAA</t>
  </si>
  <si>
    <t>Females_2013 - 2015_Caerphilly_0_SAA</t>
  </si>
  <si>
    <t>Females_2006 - 2008_Caerphilly_1_SAA</t>
  </si>
  <si>
    <t>Females_2007 - 2009_Caerphilly_1_SAA</t>
  </si>
  <si>
    <t>Females_2008 - 2010_Caerphilly_1_SAA</t>
  </si>
  <si>
    <t>Females_2009 - 2011_Caerphilly_1_SAA</t>
  </si>
  <si>
    <t>Females_2010 - 2012_Caerphilly_1_SAA</t>
  </si>
  <si>
    <t>Females_2011 - 2013_Caerphilly_1_SAA</t>
  </si>
  <si>
    <t>Females_2012 - 2014_Caerphilly_1_SAA</t>
  </si>
  <si>
    <t>Females_2013 - 2015_Caerphilly_1_SAA</t>
  </si>
  <si>
    <t>Females_2006 - 2008_Caerphilly_2_SAA</t>
  </si>
  <si>
    <t>Females_2007 - 2009_Caerphilly_2_SAA</t>
  </si>
  <si>
    <t>Females_2008 - 2010_Caerphilly_2_SAA</t>
  </si>
  <si>
    <t>Females_2009 - 2011_Caerphilly_2_SAA</t>
  </si>
  <si>
    <t>Females_2010 - 2012_Caerphilly_2_SAA</t>
  </si>
  <si>
    <t>Females_2011 - 2013_Caerphilly_2_SAA</t>
  </si>
  <si>
    <t>Females_2012 - 2014_Caerphilly_2_SAA</t>
  </si>
  <si>
    <t>Females_2013 - 2015_Caerphilly_2_SAA</t>
  </si>
  <si>
    <t>Females_2006 - 2008_Caerphilly_3_SAA</t>
  </si>
  <si>
    <t>Females_2007 - 2009_Caerphilly_3_SAA</t>
  </si>
  <si>
    <t>Females_2008 - 2010_Caerphilly_3_SAA</t>
  </si>
  <si>
    <t>Females_2009 - 2011_Caerphilly_3_SAA</t>
  </si>
  <si>
    <t>Females_2010 - 2012_Caerphilly_3_SAA</t>
  </si>
  <si>
    <t>Females_2011 - 2013_Caerphilly_3_SAA</t>
  </si>
  <si>
    <t>Females_2012 - 2014_Caerphilly_3_SAA</t>
  </si>
  <si>
    <t>Females_2013 - 2015_Caerphilly_3_SAA</t>
  </si>
  <si>
    <t>Females_2006 - 2008_Caerphilly_4_SAA</t>
  </si>
  <si>
    <t>Females_2007 - 2009_Caerphilly_4_SAA</t>
  </si>
  <si>
    <t>Females_2008 - 2010_Caerphilly_4_SAA</t>
  </si>
  <si>
    <t>Females_2009 - 2011_Caerphilly_4_SAA</t>
  </si>
  <si>
    <t>Females_2010 - 2012_Caerphilly_4_SAA</t>
  </si>
  <si>
    <t>Females_2011 - 2013_Caerphilly_4_SAA</t>
  </si>
  <si>
    <t>Females_2012 - 2014_Caerphilly_4_SAA</t>
  </si>
  <si>
    <t>Females_2013 - 2015_Caerphilly_4_SAA</t>
  </si>
  <si>
    <t>Females_2006 - 2008_Caerphilly_5_SAA</t>
  </si>
  <si>
    <t>Females_2007 - 2009_Caerphilly_5_SAA</t>
  </si>
  <si>
    <t>Females_2008 - 2010_Caerphilly_5_SAA</t>
  </si>
  <si>
    <t>Females_2009 - 2011_Caerphilly_5_SAA</t>
  </si>
  <si>
    <t>Females_2010 - 2012_Caerphilly_5_SAA</t>
  </si>
  <si>
    <t>Females_2011 - 2013_Caerphilly_5_SAA</t>
  </si>
  <si>
    <t>Females_2012 - 2014_Caerphilly_5_SAA</t>
  </si>
  <si>
    <t>Females_2013 - 2015_Caerphilly_5_SAA</t>
  </si>
  <si>
    <t>Females_2006 - 2008_Cardiff_0_SAA</t>
  </si>
  <si>
    <t>Females_2007 - 2009_Cardiff_0_SAA</t>
  </si>
  <si>
    <t>Females_2008 - 2010_Cardiff_0_SAA</t>
  </si>
  <si>
    <t>Females_2009 - 2011_Cardiff_0_SAA</t>
  </si>
  <si>
    <t>Females_2010 - 2012_Cardiff_0_SAA</t>
  </si>
  <si>
    <t>Females_2011 - 2013_Cardiff_0_SAA</t>
  </si>
  <si>
    <t>Females_2012 - 2014_Cardiff_0_SAA</t>
  </si>
  <si>
    <t>Females_2013 - 2015_Cardiff_0_SAA</t>
  </si>
  <si>
    <t>Females_2006 - 2008_Cardiff_1_SAA</t>
  </si>
  <si>
    <t>Females_2007 - 2009_Cardiff_1_SAA</t>
  </si>
  <si>
    <t>Females_2008 - 2010_Cardiff_1_SAA</t>
  </si>
  <si>
    <t>Females_2009 - 2011_Cardiff_1_SAA</t>
  </si>
  <si>
    <t>Females_2010 - 2012_Cardiff_1_SAA</t>
  </si>
  <si>
    <t>Females_2011 - 2013_Cardiff_1_SAA</t>
  </si>
  <si>
    <t>Females_2012 - 2014_Cardiff_1_SAA</t>
  </si>
  <si>
    <t>Females_2013 - 2015_Cardiff_1_SAA</t>
  </si>
  <si>
    <t>Females_2006 - 2008_Cardiff_2_SAA</t>
  </si>
  <si>
    <t>Females_2007 - 2009_Cardiff_2_SAA</t>
  </si>
  <si>
    <t>Females_2008 - 2010_Cardiff_2_SAA</t>
  </si>
  <si>
    <t>Females_2009 - 2011_Cardiff_2_SAA</t>
  </si>
  <si>
    <t>Females_2010 - 2012_Cardiff_2_SAA</t>
  </si>
  <si>
    <t>Females_2011 - 2013_Cardiff_2_SAA</t>
  </si>
  <si>
    <t>Females_2012 - 2014_Cardiff_2_SAA</t>
  </si>
  <si>
    <t>Females_2013 - 2015_Cardiff_2_SAA</t>
  </si>
  <si>
    <t>Females_2006 - 2008_Cardiff_3_SAA</t>
  </si>
  <si>
    <t>Females_2007 - 2009_Cardiff_3_SAA</t>
  </si>
  <si>
    <t>Females_2008 - 2010_Cardiff_3_SAA</t>
  </si>
  <si>
    <t>Females_2009 - 2011_Cardiff_3_SAA</t>
  </si>
  <si>
    <t>Females_2010 - 2012_Cardiff_3_SAA</t>
  </si>
  <si>
    <t>Females_2011 - 2013_Cardiff_3_SAA</t>
  </si>
  <si>
    <t>Females_2012 - 2014_Cardiff_3_SAA</t>
  </si>
  <si>
    <t>Females_2013 - 2015_Cardiff_3_SAA</t>
  </si>
  <si>
    <t>Females_2006 - 2008_Cardiff_4_SAA</t>
  </si>
  <si>
    <t>Females_2007 - 2009_Cardiff_4_SAA</t>
  </si>
  <si>
    <t>Females_2008 - 2010_Cardiff_4_SAA</t>
  </si>
  <si>
    <t>Females_2009 - 2011_Cardiff_4_SAA</t>
  </si>
  <si>
    <t>Females_2010 - 2012_Cardiff_4_SAA</t>
  </si>
  <si>
    <t>Females_2011 - 2013_Cardiff_4_SAA</t>
  </si>
  <si>
    <t>Females_2012 - 2014_Cardiff_4_SAA</t>
  </si>
  <si>
    <t>Females_2013 - 2015_Cardiff_4_SAA</t>
  </si>
  <si>
    <t>Females_2006 - 2008_Cardiff_5_SAA</t>
  </si>
  <si>
    <t>Females_2007 - 2009_Cardiff_5_SAA</t>
  </si>
  <si>
    <t>Females_2008 - 2010_Cardiff_5_SAA</t>
  </si>
  <si>
    <t>Females_2009 - 2011_Cardiff_5_SAA</t>
  </si>
  <si>
    <t>Females_2010 - 2012_Cardiff_5_SAA</t>
  </si>
  <si>
    <t>Females_2011 - 2013_Cardiff_5_SAA</t>
  </si>
  <si>
    <t>Females_2012 - 2014_Cardiff_5_SAA</t>
  </si>
  <si>
    <t>Females_2013 - 2015_Cardiff_5_SAA</t>
  </si>
  <si>
    <t>Females_2006 - 2008_Carmarthenshire_0_SAA</t>
  </si>
  <si>
    <t>Females_2007 - 2009_Carmarthenshire_0_SAA</t>
  </si>
  <si>
    <t>Females_2008 - 2010_Carmarthenshire_0_SAA</t>
  </si>
  <si>
    <t>Females_2009 - 2011_Carmarthenshire_0_SAA</t>
  </si>
  <si>
    <t>Females_2010 - 2012_Carmarthenshire_0_SAA</t>
  </si>
  <si>
    <t>Females_2011 - 2013_Carmarthenshire_0_SAA</t>
  </si>
  <si>
    <t>Females_2012 - 2014_Carmarthenshire_0_SAA</t>
  </si>
  <si>
    <t>Females_2013 - 2015_Carmarthenshire_0_SAA</t>
  </si>
  <si>
    <t>Females_2006 - 2008_Carmarthenshire_1_SAA</t>
  </si>
  <si>
    <t>Females_2007 - 2009_Carmarthenshire_1_SAA</t>
  </si>
  <si>
    <t>Females_2008 - 2010_Carmarthenshire_1_SAA</t>
  </si>
  <si>
    <t>Females_2009 - 2011_Carmarthenshire_1_SAA</t>
  </si>
  <si>
    <t>Females_2010 - 2012_Carmarthenshire_1_SAA</t>
  </si>
  <si>
    <t>Females_2011 - 2013_Carmarthenshire_1_SAA</t>
  </si>
  <si>
    <t>Females_2012 - 2014_Carmarthenshire_1_SAA</t>
  </si>
  <si>
    <t>Females_2013 - 2015_Carmarthenshire_1_SAA</t>
  </si>
  <si>
    <t>Females_2006 - 2008_Carmarthenshire_2_SAA</t>
  </si>
  <si>
    <t>Females_2007 - 2009_Carmarthenshire_2_SAA</t>
  </si>
  <si>
    <t>Females_2008 - 2010_Carmarthenshire_2_SAA</t>
  </si>
  <si>
    <t>Females_2009 - 2011_Carmarthenshire_2_SAA</t>
  </si>
  <si>
    <t>Females_2010 - 2012_Carmarthenshire_2_SAA</t>
  </si>
  <si>
    <t>Females_2011 - 2013_Carmarthenshire_2_SAA</t>
  </si>
  <si>
    <t>Females_2012 - 2014_Carmarthenshire_2_SAA</t>
  </si>
  <si>
    <t>Females_2013 - 2015_Carmarthenshire_2_SAA</t>
  </si>
  <si>
    <t>Females_2006 - 2008_Carmarthenshire_3_SAA</t>
  </si>
  <si>
    <t>Females_2007 - 2009_Carmarthenshire_3_SAA</t>
  </si>
  <si>
    <t>Females_2008 - 2010_Carmarthenshire_3_SAA</t>
  </si>
  <si>
    <t>Females_2009 - 2011_Carmarthenshire_3_SAA</t>
  </si>
  <si>
    <t>Females_2010 - 2012_Carmarthenshire_3_SAA</t>
  </si>
  <si>
    <t>Females_2011 - 2013_Carmarthenshire_3_SAA</t>
  </si>
  <si>
    <t>Females_2012 - 2014_Carmarthenshire_3_SAA</t>
  </si>
  <si>
    <t>Females_2013 - 2015_Carmarthenshire_3_SAA</t>
  </si>
  <si>
    <t>Females_2006 - 2008_Carmarthenshire_4_SAA</t>
  </si>
  <si>
    <t>Females_2007 - 2009_Carmarthenshire_4_SAA</t>
  </si>
  <si>
    <t>Females_2008 - 2010_Carmarthenshire_4_SAA</t>
  </si>
  <si>
    <t>Females_2009 - 2011_Carmarthenshire_4_SAA</t>
  </si>
  <si>
    <t>Females_2010 - 2012_Carmarthenshire_4_SAA</t>
  </si>
  <si>
    <t>Females_2011 - 2013_Carmarthenshire_4_SAA</t>
  </si>
  <si>
    <t>Females_2012 - 2014_Carmarthenshire_4_SAA</t>
  </si>
  <si>
    <t>Females_2013 - 2015_Carmarthenshire_4_SAA</t>
  </si>
  <si>
    <t>Females_2006 - 2008_Carmarthenshire_5_SAA</t>
  </si>
  <si>
    <t>Females_2007 - 2009_Carmarthenshire_5_SAA</t>
  </si>
  <si>
    <t>Females_2008 - 2010_Carmarthenshire_5_SAA</t>
  </si>
  <si>
    <t>Females_2009 - 2011_Carmarthenshire_5_SAA</t>
  </si>
  <si>
    <t>Females_2010 - 2012_Carmarthenshire_5_SAA</t>
  </si>
  <si>
    <t>Females_2011 - 2013_Carmarthenshire_5_SAA</t>
  </si>
  <si>
    <t>Females_2012 - 2014_Carmarthenshire_5_SAA</t>
  </si>
  <si>
    <t>Females_2013 - 2015_Carmarthenshire_5_SAA</t>
  </si>
  <si>
    <t>Females_2006 - 2008_Ceredigion_0_SAA</t>
  </si>
  <si>
    <t>Females_2007 - 2009_Ceredigion_0_SAA</t>
  </si>
  <si>
    <t>Females_2008 - 2010_Ceredigion_0_SAA</t>
  </si>
  <si>
    <t>Females_2009 - 2011_Ceredigion_0_SAA</t>
  </si>
  <si>
    <t>Females_2010 - 2012_Ceredigion_0_SAA</t>
  </si>
  <si>
    <t>Females_2011 - 2013_Ceredigion_0_SAA</t>
  </si>
  <si>
    <t>Females_2012 - 2014_Ceredigion_0_SAA</t>
  </si>
  <si>
    <t>Females_2013 - 2015_Ceredigion_0_SAA</t>
  </si>
  <si>
    <t>Females_2006 - 2008_Ceredigion_1_SAA</t>
  </si>
  <si>
    <t>Females_2007 - 2009_Ceredigion_1_SAA</t>
  </si>
  <si>
    <t>Females_2008 - 2010_Ceredigion_1_SAA</t>
  </si>
  <si>
    <t>Females_2009 - 2011_Ceredigion_1_SAA</t>
  </si>
  <si>
    <t>Females_2010 - 2012_Ceredigion_1_SAA</t>
  </si>
  <si>
    <t>Females_2011 - 2013_Ceredigion_1_SAA</t>
  </si>
  <si>
    <t>Females_2012 - 2014_Ceredigion_1_SAA</t>
  </si>
  <si>
    <t>Females_2013 - 2015_Ceredigion_1_SAA</t>
  </si>
  <si>
    <t>Females_2006 - 2008_Ceredigion_2_SAA</t>
  </si>
  <si>
    <t>Females_2007 - 2009_Ceredigion_2_SAA</t>
  </si>
  <si>
    <t>Females_2008 - 2010_Ceredigion_2_SAA</t>
  </si>
  <si>
    <t>Females_2009 - 2011_Ceredigion_2_SAA</t>
  </si>
  <si>
    <t>Females_2010 - 2012_Ceredigion_2_SAA</t>
  </si>
  <si>
    <t>Females_2011 - 2013_Ceredigion_2_SAA</t>
  </si>
  <si>
    <t>Females_2012 - 2014_Ceredigion_2_SAA</t>
  </si>
  <si>
    <t>Females_2013 - 2015_Ceredigion_2_SAA</t>
  </si>
  <si>
    <t>Females_2006 - 2008_Ceredigion_3_SAA</t>
  </si>
  <si>
    <t>Females_2007 - 2009_Ceredigion_3_SAA</t>
  </si>
  <si>
    <t>Females_2008 - 2010_Ceredigion_3_SAA</t>
  </si>
  <si>
    <t>Females_2009 - 2011_Ceredigion_3_SAA</t>
  </si>
  <si>
    <t>Females_2010 - 2012_Ceredigion_3_SAA</t>
  </si>
  <si>
    <t>Females_2011 - 2013_Ceredigion_3_SAA</t>
  </si>
  <si>
    <t>Females_2012 - 2014_Ceredigion_3_SAA</t>
  </si>
  <si>
    <t>Females_2013 - 2015_Ceredigion_3_SAA</t>
  </si>
  <si>
    <t>Females_2006 - 2008_Ceredigion_4_SAA</t>
  </si>
  <si>
    <t>Females_2007 - 2009_Ceredigion_4_SAA</t>
  </si>
  <si>
    <t>Females_2008 - 2010_Ceredigion_4_SAA</t>
  </si>
  <si>
    <t>Females_2009 - 2011_Ceredigion_4_SAA</t>
  </si>
  <si>
    <t>Females_2010 - 2012_Ceredigion_4_SAA</t>
  </si>
  <si>
    <t>Females_2011 - 2013_Ceredigion_4_SAA</t>
  </si>
  <si>
    <t>Females_2012 - 2014_Ceredigion_4_SAA</t>
  </si>
  <si>
    <t>Females_2013 - 2015_Ceredigion_4_SAA</t>
  </si>
  <si>
    <t>Females_2006 - 2008_Ceredigion_5_SAA</t>
  </si>
  <si>
    <t>Females_2007 - 2009_Ceredigion_5_SAA</t>
  </si>
  <si>
    <t>Females_2008 - 2010_Ceredigion_5_SAA</t>
  </si>
  <si>
    <t>Females_2009 - 2011_Ceredigion_5_SAA</t>
  </si>
  <si>
    <t>Females_2010 - 2012_Ceredigion_5_SAA</t>
  </si>
  <si>
    <t>Females_2011 - 2013_Ceredigion_5_SAA</t>
  </si>
  <si>
    <t>Females_2012 - 2014_Ceredigion_5_SAA</t>
  </si>
  <si>
    <t>Females_2013 - 2015_Ceredigion_5_SAA</t>
  </si>
  <si>
    <t>Females_2006 - 2008_Conwy_0_SAA</t>
  </si>
  <si>
    <t>Females_2007 - 2009_Conwy_0_SAA</t>
  </si>
  <si>
    <t>Females_2008 - 2010_Conwy_0_SAA</t>
  </si>
  <si>
    <t>Females_2009 - 2011_Conwy_0_SAA</t>
  </si>
  <si>
    <t>Females_2010 - 2012_Conwy_0_SAA</t>
  </si>
  <si>
    <t>Females_2011 - 2013_Conwy_0_SAA</t>
  </si>
  <si>
    <t>Females_2012 - 2014_Conwy_0_SAA</t>
  </si>
  <si>
    <t>Females_2013 - 2015_Conwy_0_SAA</t>
  </si>
  <si>
    <t>Females_2006 - 2008_Conwy_1_SAA</t>
  </si>
  <si>
    <t>Females_2007 - 2009_Conwy_1_SAA</t>
  </si>
  <si>
    <t>Females_2008 - 2010_Conwy_1_SAA</t>
  </si>
  <si>
    <t>Females_2009 - 2011_Conwy_1_SAA</t>
  </si>
  <si>
    <t>Females_2010 - 2012_Conwy_1_SAA</t>
  </si>
  <si>
    <t>Females_2011 - 2013_Conwy_1_SAA</t>
  </si>
  <si>
    <t>Females_2012 - 2014_Conwy_1_SAA</t>
  </si>
  <si>
    <t>Females_2013 - 2015_Conwy_1_SAA</t>
  </si>
  <si>
    <t>Females_2006 - 2008_Conwy_2_SAA</t>
  </si>
  <si>
    <t>Females_2007 - 2009_Conwy_2_SAA</t>
  </si>
  <si>
    <t>Females_2008 - 2010_Conwy_2_SAA</t>
  </si>
  <si>
    <t>Females_2009 - 2011_Conwy_2_SAA</t>
  </si>
  <si>
    <t>Females_2010 - 2012_Conwy_2_SAA</t>
  </si>
  <si>
    <t>Females_2011 - 2013_Conwy_2_SAA</t>
  </si>
  <si>
    <t>Females_2012 - 2014_Conwy_2_SAA</t>
  </si>
  <si>
    <t>Females_2013 - 2015_Conwy_2_SAA</t>
  </si>
  <si>
    <t>Females_2006 - 2008_Conwy_3_SAA</t>
  </si>
  <si>
    <t>Females_2007 - 2009_Conwy_3_SAA</t>
  </si>
  <si>
    <t>Females_2008 - 2010_Conwy_3_SAA</t>
  </si>
  <si>
    <t>Females_2009 - 2011_Conwy_3_SAA</t>
  </si>
  <si>
    <t>Females_2010 - 2012_Conwy_3_SAA</t>
  </si>
  <si>
    <t>Females_2011 - 2013_Conwy_3_SAA</t>
  </si>
  <si>
    <t>Females_2012 - 2014_Conwy_3_SAA</t>
  </si>
  <si>
    <t>Females_2013 - 2015_Conwy_3_SAA</t>
  </si>
  <si>
    <t>Females_2006 - 2008_Conwy_4_SAA</t>
  </si>
  <si>
    <t>Females_2007 - 2009_Conwy_4_SAA</t>
  </si>
  <si>
    <t>Females_2008 - 2010_Conwy_4_SAA</t>
  </si>
  <si>
    <t>Females_2009 - 2011_Conwy_4_SAA</t>
  </si>
  <si>
    <t>Females_2010 - 2012_Conwy_4_SAA</t>
  </si>
  <si>
    <t>Females_2011 - 2013_Conwy_4_SAA</t>
  </si>
  <si>
    <t>Females_2012 - 2014_Conwy_4_SAA</t>
  </si>
  <si>
    <t>Females_2013 - 2015_Conwy_4_SAA</t>
  </si>
  <si>
    <t>Females_2006 - 2008_Conwy_5_SAA</t>
  </si>
  <si>
    <t>Females_2007 - 2009_Conwy_5_SAA</t>
  </si>
  <si>
    <t>Females_2008 - 2010_Conwy_5_SAA</t>
  </si>
  <si>
    <t>Females_2009 - 2011_Conwy_5_SAA</t>
  </si>
  <si>
    <t>Females_2010 - 2012_Conwy_5_SAA</t>
  </si>
  <si>
    <t>Females_2011 - 2013_Conwy_5_SAA</t>
  </si>
  <si>
    <t>Females_2012 - 2014_Conwy_5_SAA</t>
  </si>
  <si>
    <t>Females_2013 - 2015_Conwy_5_SAA</t>
  </si>
  <si>
    <t>Females_2006 - 2008_Denbighshire_0_SAA</t>
  </si>
  <si>
    <t>Females_2007 - 2009_Denbighshire_0_SAA</t>
  </si>
  <si>
    <t>Females_2008 - 2010_Denbighshire_0_SAA</t>
  </si>
  <si>
    <t>Females_2009 - 2011_Denbighshire_0_SAA</t>
  </si>
  <si>
    <t>Females_2010 - 2012_Denbighshire_0_SAA</t>
  </si>
  <si>
    <t>Females_2011 - 2013_Denbighshire_0_SAA</t>
  </si>
  <si>
    <t>Females_2012 - 2014_Denbighshire_0_SAA</t>
  </si>
  <si>
    <t>Females_2013 - 2015_Denbighshire_0_SAA</t>
  </si>
  <si>
    <t>Females_2006 - 2008_Denbighshire_1_SAA</t>
  </si>
  <si>
    <t>Females_2007 - 2009_Denbighshire_1_SAA</t>
  </si>
  <si>
    <t>Females_2008 - 2010_Denbighshire_1_SAA</t>
  </si>
  <si>
    <t>Females_2009 - 2011_Denbighshire_1_SAA</t>
  </si>
  <si>
    <t>Females_2010 - 2012_Denbighshire_1_SAA</t>
  </si>
  <si>
    <t>Females_2011 - 2013_Denbighshire_1_SAA</t>
  </si>
  <si>
    <t>Females_2012 - 2014_Denbighshire_1_SAA</t>
  </si>
  <si>
    <t>Females_2013 - 2015_Denbighshire_1_SAA</t>
  </si>
  <si>
    <t>Females_2006 - 2008_Denbighshire_2_SAA</t>
  </si>
  <si>
    <t>Females_2007 - 2009_Denbighshire_2_SAA</t>
  </si>
  <si>
    <t>Females_2008 - 2010_Denbighshire_2_SAA</t>
  </si>
  <si>
    <t>Females_2009 - 2011_Denbighshire_2_SAA</t>
  </si>
  <si>
    <t>Females_2010 - 2012_Denbighshire_2_SAA</t>
  </si>
  <si>
    <t>Females_2011 - 2013_Denbighshire_2_SAA</t>
  </si>
  <si>
    <t>Females_2012 - 2014_Denbighshire_2_SAA</t>
  </si>
  <si>
    <t>Females_2013 - 2015_Denbighshire_2_SAA</t>
  </si>
  <si>
    <t>Females_2006 - 2008_Denbighshire_3_SAA</t>
  </si>
  <si>
    <t>Females_2007 - 2009_Denbighshire_3_SAA</t>
  </si>
  <si>
    <t>Females_2008 - 2010_Denbighshire_3_SAA</t>
  </si>
  <si>
    <t>Females_2009 - 2011_Denbighshire_3_SAA</t>
  </si>
  <si>
    <t>Females_2010 - 2012_Denbighshire_3_SAA</t>
  </si>
  <si>
    <t>Females_2011 - 2013_Denbighshire_3_SAA</t>
  </si>
  <si>
    <t>Females_2012 - 2014_Denbighshire_3_SAA</t>
  </si>
  <si>
    <t>Females_2013 - 2015_Denbighshire_3_SAA</t>
  </si>
  <si>
    <t>Females_2006 - 2008_Denbighshire_4_SAA</t>
  </si>
  <si>
    <t>Females_2007 - 2009_Denbighshire_4_SAA</t>
  </si>
  <si>
    <t>Females_2008 - 2010_Denbighshire_4_SAA</t>
  </si>
  <si>
    <t>Females_2009 - 2011_Denbighshire_4_SAA</t>
  </si>
  <si>
    <t>Females_2010 - 2012_Denbighshire_4_SAA</t>
  </si>
  <si>
    <t>Females_2011 - 2013_Denbighshire_4_SAA</t>
  </si>
  <si>
    <t>Females_2012 - 2014_Denbighshire_4_SAA</t>
  </si>
  <si>
    <t>Females_2013 - 2015_Denbighshire_4_SAA</t>
  </si>
  <si>
    <t>Females_2006 - 2008_Denbighshire_5_SAA</t>
  </si>
  <si>
    <t>Females_2007 - 2009_Denbighshire_5_SAA</t>
  </si>
  <si>
    <t>Females_2008 - 2010_Denbighshire_5_SAA</t>
  </si>
  <si>
    <t>Females_2009 - 2011_Denbighshire_5_SAA</t>
  </si>
  <si>
    <t>Females_2010 - 2012_Denbighshire_5_SAA</t>
  </si>
  <si>
    <t>Females_2011 - 2013_Denbighshire_5_SAA</t>
  </si>
  <si>
    <t>Females_2012 - 2014_Denbighshire_5_SAA</t>
  </si>
  <si>
    <t>Females_2013 - 2015_Denbighshire_5_SAA</t>
  </si>
  <si>
    <t>Females_2006 - 2008_Flintshire_0_SAA</t>
  </si>
  <si>
    <t>Females_2007 - 2009_Flintshire_0_SAA</t>
  </si>
  <si>
    <t>Females_2008 - 2010_Flintshire_0_SAA</t>
  </si>
  <si>
    <t>Females_2009 - 2011_Flintshire_0_SAA</t>
  </si>
  <si>
    <t>Females_2010 - 2012_Flintshire_0_SAA</t>
  </si>
  <si>
    <t>Females_2011 - 2013_Flintshire_0_SAA</t>
  </si>
  <si>
    <t>Females_2012 - 2014_Flintshire_0_SAA</t>
  </si>
  <si>
    <t>Females_2013 - 2015_Flintshire_0_SAA</t>
  </si>
  <si>
    <t>Females_2006 - 2008_Flintshire_1_SAA</t>
  </si>
  <si>
    <t>Females_2007 - 2009_Flintshire_1_SAA</t>
  </si>
  <si>
    <t>Females_2008 - 2010_Flintshire_1_SAA</t>
  </si>
  <si>
    <t>Females_2009 - 2011_Flintshire_1_SAA</t>
  </si>
  <si>
    <t>Females_2010 - 2012_Flintshire_1_SAA</t>
  </si>
  <si>
    <t>Females_2011 - 2013_Flintshire_1_SAA</t>
  </si>
  <si>
    <t>Females_2012 - 2014_Flintshire_1_SAA</t>
  </si>
  <si>
    <t>Females_2013 - 2015_Flintshire_1_SAA</t>
  </si>
  <si>
    <t>Females_2006 - 2008_Flintshire_2_SAA</t>
  </si>
  <si>
    <t>Females_2007 - 2009_Flintshire_2_SAA</t>
  </si>
  <si>
    <t>Females_2008 - 2010_Flintshire_2_SAA</t>
  </si>
  <si>
    <t>Females_2009 - 2011_Flintshire_2_SAA</t>
  </si>
  <si>
    <t>Females_2010 - 2012_Flintshire_2_SAA</t>
  </si>
  <si>
    <t>Females_2011 - 2013_Flintshire_2_SAA</t>
  </si>
  <si>
    <t>Females_2012 - 2014_Flintshire_2_SAA</t>
  </si>
  <si>
    <t>Females_2013 - 2015_Flintshire_2_SAA</t>
  </si>
  <si>
    <t>Females_2006 - 2008_Flintshire_3_SAA</t>
  </si>
  <si>
    <t>Females_2007 - 2009_Flintshire_3_SAA</t>
  </si>
  <si>
    <t>Females_2008 - 2010_Flintshire_3_SAA</t>
  </si>
  <si>
    <t>Females_2009 - 2011_Flintshire_3_SAA</t>
  </si>
  <si>
    <t>Females_2010 - 2012_Flintshire_3_SAA</t>
  </si>
  <si>
    <t>Females_2011 - 2013_Flintshire_3_SAA</t>
  </si>
  <si>
    <t>Females_2012 - 2014_Flintshire_3_SAA</t>
  </si>
  <si>
    <t>Females_2013 - 2015_Flintshire_3_SAA</t>
  </si>
  <si>
    <t>Females_2006 - 2008_Flintshire_4_SAA</t>
  </si>
  <si>
    <t>Females_2007 - 2009_Flintshire_4_SAA</t>
  </si>
  <si>
    <t>Females_2008 - 2010_Flintshire_4_SAA</t>
  </si>
  <si>
    <t>Females_2009 - 2011_Flintshire_4_SAA</t>
  </si>
  <si>
    <t>Females_2010 - 2012_Flintshire_4_SAA</t>
  </si>
  <si>
    <t>Females_2011 - 2013_Flintshire_4_SAA</t>
  </si>
  <si>
    <t>Females_2012 - 2014_Flintshire_4_SAA</t>
  </si>
  <si>
    <t>Females_2013 - 2015_Flintshire_4_SAA</t>
  </si>
  <si>
    <t>Females_2006 - 2008_Flintshire_5_SAA</t>
  </si>
  <si>
    <t>Females_2007 - 2009_Flintshire_5_SAA</t>
  </si>
  <si>
    <t>Females_2008 - 2010_Flintshire_5_SAA</t>
  </si>
  <si>
    <t>Females_2009 - 2011_Flintshire_5_SAA</t>
  </si>
  <si>
    <t>Females_2010 - 2012_Flintshire_5_SAA</t>
  </si>
  <si>
    <t>Females_2011 - 2013_Flintshire_5_SAA</t>
  </si>
  <si>
    <t>Females_2012 - 2014_Flintshire_5_SAA</t>
  </si>
  <si>
    <t>Females_2013 - 2015_Flintshire_5_SAA</t>
  </si>
  <si>
    <t>Females_2006 - 2008_Gwynedd_0_SAA</t>
  </si>
  <si>
    <t>Females_2007 - 2009_Gwynedd_0_SAA</t>
  </si>
  <si>
    <t>Females_2008 - 2010_Gwynedd_0_SAA</t>
  </si>
  <si>
    <t>Females_2009 - 2011_Gwynedd_0_SAA</t>
  </si>
  <si>
    <t>Females_2010 - 2012_Gwynedd_0_SAA</t>
  </si>
  <si>
    <t>Females_2011 - 2013_Gwynedd_0_SAA</t>
  </si>
  <si>
    <t>Females_2012 - 2014_Gwynedd_0_SAA</t>
  </si>
  <si>
    <t>Females_2013 - 2015_Gwynedd_0_SAA</t>
  </si>
  <si>
    <t>Females_2006 - 2008_Gwynedd_1_SAA</t>
  </si>
  <si>
    <t>Females_2007 - 2009_Gwynedd_1_SAA</t>
  </si>
  <si>
    <t>Females_2008 - 2010_Gwynedd_1_SAA</t>
  </si>
  <si>
    <t>Females_2009 - 2011_Gwynedd_1_SAA</t>
  </si>
  <si>
    <t>Females_2010 - 2012_Gwynedd_1_SAA</t>
  </si>
  <si>
    <t>Females_2011 - 2013_Gwynedd_1_SAA</t>
  </si>
  <si>
    <t>Females_2012 - 2014_Gwynedd_1_SAA</t>
  </si>
  <si>
    <t>Females_2013 - 2015_Gwynedd_1_SAA</t>
  </si>
  <si>
    <t>Females_2006 - 2008_Gwynedd_2_SAA</t>
  </si>
  <si>
    <t>Females_2007 - 2009_Gwynedd_2_SAA</t>
  </si>
  <si>
    <t>Females_2008 - 2010_Gwynedd_2_SAA</t>
  </si>
  <si>
    <t>Females_2009 - 2011_Gwynedd_2_SAA</t>
  </si>
  <si>
    <t>Females_2010 - 2012_Gwynedd_2_SAA</t>
  </si>
  <si>
    <t>Females_2011 - 2013_Gwynedd_2_SAA</t>
  </si>
  <si>
    <t>Females_2012 - 2014_Gwynedd_2_SAA</t>
  </si>
  <si>
    <t>Females_2013 - 2015_Gwynedd_2_SAA</t>
  </si>
  <si>
    <t>Females_2006 - 2008_Gwynedd_3_SAA</t>
  </si>
  <si>
    <t>Females_2007 - 2009_Gwynedd_3_SAA</t>
  </si>
  <si>
    <t>Females_2008 - 2010_Gwynedd_3_SAA</t>
  </si>
  <si>
    <t>Females_2009 - 2011_Gwynedd_3_SAA</t>
  </si>
  <si>
    <t>Females_2010 - 2012_Gwynedd_3_SAA</t>
  </si>
  <si>
    <t>Females_2011 - 2013_Gwynedd_3_SAA</t>
  </si>
  <si>
    <t>Females_2012 - 2014_Gwynedd_3_SAA</t>
  </si>
  <si>
    <t>Females_2013 - 2015_Gwynedd_3_SAA</t>
  </si>
  <si>
    <t>Females_2006 - 2008_Gwynedd_4_SAA</t>
  </si>
  <si>
    <t>Females_2007 - 2009_Gwynedd_4_SAA</t>
  </si>
  <si>
    <t>Females_2008 - 2010_Gwynedd_4_SAA</t>
  </si>
  <si>
    <t>Females_2009 - 2011_Gwynedd_4_SAA</t>
  </si>
  <si>
    <t>Females_2010 - 2012_Gwynedd_4_SAA</t>
  </si>
  <si>
    <t>Females_2011 - 2013_Gwynedd_4_SAA</t>
  </si>
  <si>
    <t>Females_2012 - 2014_Gwynedd_4_SAA</t>
  </si>
  <si>
    <t>Females_2013 - 2015_Gwynedd_4_SAA</t>
  </si>
  <si>
    <t>Females_2006 - 2008_Gwynedd_5_SAA</t>
  </si>
  <si>
    <t>Females_2007 - 2009_Gwynedd_5_SAA</t>
  </si>
  <si>
    <t>Females_2008 - 2010_Gwynedd_5_SAA</t>
  </si>
  <si>
    <t>Females_2009 - 2011_Gwynedd_5_SAA</t>
  </si>
  <si>
    <t>Females_2010 - 2012_Gwynedd_5_SAA</t>
  </si>
  <si>
    <t>Females_2011 - 2013_Gwynedd_5_SAA</t>
  </si>
  <si>
    <t>Females_2012 - 2014_Gwynedd_5_SAA</t>
  </si>
  <si>
    <t>Females_2013 - 2015_Gwynedd_5_SAA</t>
  </si>
  <si>
    <t>Females_2006 - 2008_Isle of Anglesey_0_SAA</t>
  </si>
  <si>
    <t>Females_2007 - 2009_Isle of Anglesey_0_SAA</t>
  </si>
  <si>
    <t>Females_2008 - 2010_Isle of Anglesey_0_SAA</t>
  </si>
  <si>
    <t>Females_2009 - 2011_Isle of Anglesey_0_SAA</t>
  </si>
  <si>
    <t>Females_2010 - 2012_Isle of Anglesey_0_SAA</t>
  </si>
  <si>
    <t>Females_2011 - 2013_Isle of Anglesey_0_SAA</t>
  </si>
  <si>
    <t>Females_2012 - 2014_Isle of Anglesey_0_SAA</t>
  </si>
  <si>
    <t>Females_2013 - 2015_Isle of Anglesey_0_SAA</t>
  </si>
  <si>
    <t>Females_2006 - 2008_Isle of Anglesey_1_SAA</t>
  </si>
  <si>
    <t>Females_2007 - 2009_Isle of Anglesey_1_SAA</t>
  </si>
  <si>
    <t>Females_2008 - 2010_Isle of Anglesey_1_SAA</t>
  </si>
  <si>
    <t>Females_2009 - 2011_Isle of Anglesey_1_SAA</t>
  </si>
  <si>
    <t>Females_2010 - 2012_Isle of Anglesey_1_SAA</t>
  </si>
  <si>
    <t>Females_2011 - 2013_Isle of Anglesey_1_SAA</t>
  </si>
  <si>
    <t>Females_2012 - 2014_Isle of Anglesey_1_SAA</t>
  </si>
  <si>
    <t>Females_2013 - 2015_Isle of Anglesey_1_SAA</t>
  </si>
  <si>
    <t>Females_2006 - 2008_Isle of Anglesey_2_SAA</t>
  </si>
  <si>
    <t>Females_2007 - 2009_Isle of Anglesey_2_SAA</t>
  </si>
  <si>
    <t>Females_2008 - 2010_Isle of Anglesey_2_SAA</t>
  </si>
  <si>
    <t>Females_2009 - 2011_Isle of Anglesey_2_SAA</t>
  </si>
  <si>
    <t>Females_2010 - 2012_Isle of Anglesey_2_SAA</t>
  </si>
  <si>
    <t>Females_2011 - 2013_Isle of Anglesey_2_SAA</t>
  </si>
  <si>
    <t>Females_2012 - 2014_Isle of Anglesey_2_SAA</t>
  </si>
  <si>
    <t>Females_2013 - 2015_Isle of Anglesey_2_SAA</t>
  </si>
  <si>
    <t>Females_2006 - 2008_Isle of Anglesey_3_SAA</t>
  </si>
  <si>
    <t>Females_2007 - 2009_Isle of Anglesey_3_SAA</t>
  </si>
  <si>
    <t>Females_2008 - 2010_Isle of Anglesey_3_SAA</t>
  </si>
  <si>
    <t>Females_2009 - 2011_Isle of Anglesey_3_SAA</t>
  </si>
  <si>
    <t>Females_2010 - 2012_Isle of Anglesey_3_SAA</t>
  </si>
  <si>
    <t>Females_2011 - 2013_Isle of Anglesey_3_SAA</t>
  </si>
  <si>
    <t>Females_2012 - 2014_Isle of Anglesey_3_SAA</t>
  </si>
  <si>
    <t>Females_2013 - 2015_Isle of Anglesey_3_SAA</t>
  </si>
  <si>
    <t>Females_2006 - 2008_Isle of Anglesey_4_SAA</t>
  </si>
  <si>
    <t>Females_2007 - 2009_Isle of Anglesey_4_SAA</t>
  </si>
  <si>
    <t>Females_2008 - 2010_Isle of Anglesey_4_SAA</t>
  </si>
  <si>
    <t>Females_2009 - 2011_Isle of Anglesey_4_SAA</t>
  </si>
  <si>
    <t>Females_2010 - 2012_Isle of Anglesey_4_SAA</t>
  </si>
  <si>
    <t>Females_2011 - 2013_Isle of Anglesey_4_SAA</t>
  </si>
  <si>
    <t>Females_2012 - 2014_Isle of Anglesey_4_SAA</t>
  </si>
  <si>
    <t>Females_2013 - 2015_Isle of Anglesey_4_SAA</t>
  </si>
  <si>
    <t>Females_2006 - 2008_Isle of Anglesey_5_SAA</t>
  </si>
  <si>
    <t>Females_2007 - 2009_Isle of Anglesey_5_SAA</t>
  </si>
  <si>
    <t>Females_2008 - 2010_Isle of Anglesey_5_SAA</t>
  </si>
  <si>
    <t>Females_2009 - 2011_Isle of Anglesey_5_SAA</t>
  </si>
  <si>
    <t>Females_2010 - 2012_Isle of Anglesey_5_SAA</t>
  </si>
  <si>
    <t>Females_2011 - 2013_Isle of Anglesey_5_SAA</t>
  </si>
  <si>
    <t>Females_2012 - 2014_Isle of Anglesey_5_SAA</t>
  </si>
  <si>
    <t>Females_2013 - 2015_Isle of Anglesey_5_SAA</t>
  </si>
  <si>
    <t>Females_2006 - 2008_Merthyr Tydfil_0_SAA</t>
  </si>
  <si>
    <t>Females_2007 - 2009_Merthyr Tydfil_0_SAA</t>
  </si>
  <si>
    <t>Females_2008 - 2010_Merthyr Tydfil_0_SAA</t>
  </si>
  <si>
    <t>Females_2009 - 2011_Merthyr Tydfil_0_SAA</t>
  </si>
  <si>
    <t>Females_2010 - 2012_Merthyr Tydfil_0_SAA</t>
  </si>
  <si>
    <t>Females_2011 - 2013_Merthyr Tydfil_0_SAA</t>
  </si>
  <si>
    <t>Females_2012 - 2014_Merthyr Tydfil_0_SAA</t>
  </si>
  <si>
    <t>Females_2013 - 2015_Merthyr Tydfil_0_SAA</t>
  </si>
  <si>
    <t>Females_2006 - 2008_Merthyr Tydfil_1_SAA</t>
  </si>
  <si>
    <t>Females_2007 - 2009_Merthyr Tydfil_1_SAA</t>
  </si>
  <si>
    <t>Females_2008 - 2010_Merthyr Tydfil_1_SAA</t>
  </si>
  <si>
    <t>Females_2009 - 2011_Merthyr Tydfil_1_SAA</t>
  </si>
  <si>
    <t>Females_2010 - 2012_Merthyr Tydfil_1_SAA</t>
  </si>
  <si>
    <t>Females_2011 - 2013_Merthyr Tydfil_1_SAA</t>
  </si>
  <si>
    <t>Females_2012 - 2014_Merthyr Tydfil_1_SAA</t>
  </si>
  <si>
    <t>Females_2013 - 2015_Merthyr Tydfil_1_SAA</t>
  </si>
  <si>
    <t>Females_2006 - 2008_Merthyr Tydfil_2_SAA</t>
  </si>
  <si>
    <t>Females_2007 - 2009_Merthyr Tydfil_2_SAA</t>
  </si>
  <si>
    <t>Females_2008 - 2010_Merthyr Tydfil_2_SAA</t>
  </si>
  <si>
    <t>Females_2009 - 2011_Merthyr Tydfil_2_SAA</t>
  </si>
  <si>
    <t>Females_2010 - 2012_Merthyr Tydfil_2_SAA</t>
  </si>
  <si>
    <t>Females_2011 - 2013_Merthyr Tydfil_2_SAA</t>
  </si>
  <si>
    <t>Females_2012 - 2014_Merthyr Tydfil_2_SAA</t>
  </si>
  <si>
    <t>Females_2013 - 2015_Merthyr Tydfil_2_SAA</t>
  </si>
  <si>
    <t>Females_2006 - 2008_Merthyr Tydfil_3_SAA</t>
  </si>
  <si>
    <t>Females_2007 - 2009_Merthyr Tydfil_3_SAA</t>
  </si>
  <si>
    <t>Females_2008 - 2010_Merthyr Tydfil_3_SAA</t>
  </si>
  <si>
    <t>Females_2009 - 2011_Merthyr Tydfil_3_SAA</t>
  </si>
  <si>
    <t>Females_2010 - 2012_Merthyr Tydfil_3_SAA</t>
  </si>
  <si>
    <t>Females_2011 - 2013_Merthyr Tydfil_3_SAA</t>
  </si>
  <si>
    <t>Females_2012 - 2014_Merthyr Tydfil_3_SAA</t>
  </si>
  <si>
    <t>Females_2013 - 2015_Merthyr Tydfil_3_SAA</t>
  </si>
  <si>
    <t>Females_2006 - 2008_Merthyr Tydfil_4_SAA</t>
  </si>
  <si>
    <t>Females_2007 - 2009_Merthyr Tydfil_4_SAA</t>
  </si>
  <si>
    <t>Females_2008 - 2010_Merthyr Tydfil_4_SAA</t>
  </si>
  <si>
    <t>Females_2009 - 2011_Merthyr Tydfil_4_SAA</t>
  </si>
  <si>
    <t>Females_2010 - 2012_Merthyr Tydfil_4_SAA</t>
  </si>
  <si>
    <t>Females_2011 - 2013_Merthyr Tydfil_4_SAA</t>
  </si>
  <si>
    <t>Females_2012 - 2014_Merthyr Tydfil_4_SAA</t>
  </si>
  <si>
    <t>Females_2013 - 2015_Merthyr Tydfil_4_SAA</t>
  </si>
  <si>
    <t>Females_2006 - 2008_Merthyr Tydfil_5_SAA</t>
  </si>
  <si>
    <t>Females_2007 - 2009_Merthyr Tydfil_5_SAA</t>
  </si>
  <si>
    <t>Females_2008 - 2010_Merthyr Tydfil_5_SAA</t>
  </si>
  <si>
    <t>Females_2009 - 2011_Merthyr Tydfil_5_SAA</t>
  </si>
  <si>
    <t>Females_2010 - 2012_Merthyr Tydfil_5_SAA</t>
  </si>
  <si>
    <t>Females_2011 - 2013_Merthyr Tydfil_5_SAA</t>
  </si>
  <si>
    <t>Females_2012 - 2014_Merthyr Tydfil_5_SAA</t>
  </si>
  <si>
    <t>Females_2013 - 2015_Merthyr Tydfil_5_SAA</t>
  </si>
  <si>
    <t>Females_2006 - 2008_Monmouthshire_0_SAA</t>
  </si>
  <si>
    <t>Females_2007 - 2009_Monmouthshire_0_SAA</t>
  </si>
  <si>
    <t>Females_2008 - 2010_Monmouthshire_0_SAA</t>
  </si>
  <si>
    <t>Females_2009 - 2011_Monmouthshire_0_SAA</t>
  </si>
  <si>
    <t>Females_2010 - 2012_Monmouthshire_0_SAA</t>
  </si>
  <si>
    <t>Females_2011 - 2013_Monmouthshire_0_SAA</t>
  </si>
  <si>
    <t>Females_2012 - 2014_Monmouthshire_0_SAA</t>
  </si>
  <si>
    <t>Females_2013 - 2015_Monmouthshire_0_SAA</t>
  </si>
  <si>
    <t>Females_2006 - 2008_Monmouthshire_1_SAA</t>
  </si>
  <si>
    <t>Females_2007 - 2009_Monmouthshire_1_SAA</t>
  </si>
  <si>
    <t>Females_2008 - 2010_Monmouthshire_1_SAA</t>
  </si>
  <si>
    <t>Females_2009 - 2011_Monmouthshire_1_SAA</t>
  </si>
  <si>
    <t>Females_2010 - 2012_Monmouthshire_1_SAA</t>
  </si>
  <si>
    <t>Females_2011 - 2013_Monmouthshire_1_SAA</t>
  </si>
  <si>
    <t>Females_2012 - 2014_Monmouthshire_1_SAA</t>
  </si>
  <si>
    <t>Females_2013 - 2015_Monmouthshire_1_SAA</t>
  </si>
  <si>
    <t>Females_2006 - 2008_Monmouthshire_2_SAA</t>
  </si>
  <si>
    <t>Females_2007 - 2009_Monmouthshire_2_SAA</t>
  </si>
  <si>
    <t>Females_2008 - 2010_Monmouthshire_2_SAA</t>
  </si>
  <si>
    <t>Females_2009 - 2011_Monmouthshire_2_SAA</t>
  </si>
  <si>
    <t>Females_2010 - 2012_Monmouthshire_2_SAA</t>
  </si>
  <si>
    <t>Females_2011 - 2013_Monmouthshire_2_SAA</t>
  </si>
  <si>
    <t>Females_2012 - 2014_Monmouthshire_2_SAA</t>
  </si>
  <si>
    <t>Females_2013 - 2015_Monmouthshire_2_SAA</t>
  </si>
  <si>
    <t>Females_2006 - 2008_Monmouthshire_3_SAA</t>
  </si>
  <si>
    <t>Females_2007 - 2009_Monmouthshire_3_SAA</t>
  </si>
  <si>
    <t>Females_2008 - 2010_Monmouthshire_3_SAA</t>
  </si>
  <si>
    <t>Females_2009 - 2011_Monmouthshire_3_SAA</t>
  </si>
  <si>
    <t>Females_2010 - 2012_Monmouthshire_3_SAA</t>
  </si>
  <si>
    <t>Females_2011 - 2013_Monmouthshire_3_SAA</t>
  </si>
  <si>
    <t>Females_2012 - 2014_Monmouthshire_3_SAA</t>
  </si>
  <si>
    <t>Females_2013 - 2015_Monmouthshire_3_SAA</t>
  </si>
  <si>
    <t>Females_2006 - 2008_Monmouthshire_4_SAA</t>
  </si>
  <si>
    <t>Females_2007 - 2009_Monmouthshire_4_SAA</t>
  </si>
  <si>
    <t>Females_2008 - 2010_Monmouthshire_4_SAA</t>
  </si>
  <si>
    <t>Females_2009 - 2011_Monmouthshire_4_SAA</t>
  </si>
  <si>
    <t>Females_2010 - 2012_Monmouthshire_4_SAA</t>
  </si>
  <si>
    <t>Females_2011 - 2013_Monmouthshire_4_SAA</t>
  </si>
  <si>
    <t>Females_2012 - 2014_Monmouthshire_4_SAA</t>
  </si>
  <si>
    <t>Females_2013 - 2015_Monmouthshire_4_SAA</t>
  </si>
  <si>
    <t>Females_2006 - 2008_Monmouthshire_5_SAA</t>
  </si>
  <si>
    <t>Females_2007 - 2009_Monmouthshire_5_SAA</t>
  </si>
  <si>
    <t>Females_2008 - 2010_Monmouthshire_5_SAA</t>
  </si>
  <si>
    <t>Females_2009 - 2011_Monmouthshire_5_SAA</t>
  </si>
  <si>
    <t>Females_2010 - 2012_Monmouthshire_5_SAA</t>
  </si>
  <si>
    <t>Females_2011 - 2013_Monmouthshire_5_SAA</t>
  </si>
  <si>
    <t>Females_2012 - 2014_Monmouthshire_5_SAA</t>
  </si>
  <si>
    <t>Females_2013 - 2015_Monmouthshire_5_SAA</t>
  </si>
  <si>
    <t>Females_2006 - 2008_Neath Port Talbot_0_SAA</t>
  </si>
  <si>
    <t>Females_2007 - 2009_Neath Port Talbot_0_SAA</t>
  </si>
  <si>
    <t>Females_2008 - 2010_Neath Port Talbot_0_SAA</t>
  </si>
  <si>
    <t>Females_2009 - 2011_Neath Port Talbot_0_SAA</t>
  </si>
  <si>
    <t>Females_2010 - 2012_Neath Port Talbot_0_SAA</t>
  </si>
  <si>
    <t>Females_2011 - 2013_Neath Port Talbot_0_SAA</t>
  </si>
  <si>
    <t>Females_2012 - 2014_Neath Port Talbot_0_SAA</t>
  </si>
  <si>
    <t>Females_2013 - 2015_Neath Port Talbot_0_SAA</t>
  </si>
  <si>
    <t>Females_2006 - 2008_Neath Port Talbot_1_SAA</t>
  </si>
  <si>
    <t>Females_2007 - 2009_Neath Port Talbot_1_SAA</t>
  </si>
  <si>
    <t>Females_2008 - 2010_Neath Port Talbot_1_SAA</t>
  </si>
  <si>
    <t>Females_2009 - 2011_Neath Port Talbot_1_SAA</t>
  </si>
  <si>
    <t>Females_2010 - 2012_Neath Port Talbot_1_SAA</t>
  </si>
  <si>
    <t>Females_2011 - 2013_Neath Port Talbot_1_SAA</t>
  </si>
  <si>
    <t>Females_2012 - 2014_Neath Port Talbot_1_SAA</t>
  </si>
  <si>
    <t>Females_2013 - 2015_Neath Port Talbot_1_SAA</t>
  </si>
  <si>
    <t>Females_2006 - 2008_Neath Port Talbot_2_SAA</t>
  </si>
  <si>
    <t>Females_2007 - 2009_Neath Port Talbot_2_SAA</t>
  </si>
  <si>
    <t>Females_2008 - 2010_Neath Port Talbot_2_SAA</t>
  </si>
  <si>
    <t>Females_2009 - 2011_Neath Port Talbot_2_SAA</t>
  </si>
  <si>
    <t>Females_2010 - 2012_Neath Port Talbot_2_SAA</t>
  </si>
  <si>
    <t>Females_2011 - 2013_Neath Port Talbot_2_SAA</t>
  </si>
  <si>
    <t>Females_2012 - 2014_Neath Port Talbot_2_SAA</t>
  </si>
  <si>
    <t>Females_2013 - 2015_Neath Port Talbot_2_SAA</t>
  </si>
  <si>
    <t>Females_2006 - 2008_Neath Port Talbot_3_SAA</t>
  </si>
  <si>
    <t>Females_2007 - 2009_Neath Port Talbot_3_SAA</t>
  </si>
  <si>
    <t>Females_2008 - 2010_Neath Port Talbot_3_SAA</t>
  </si>
  <si>
    <t>Females_2009 - 2011_Neath Port Talbot_3_SAA</t>
  </si>
  <si>
    <t>Females_2010 - 2012_Neath Port Talbot_3_SAA</t>
  </si>
  <si>
    <t>Females_2011 - 2013_Neath Port Talbot_3_SAA</t>
  </si>
  <si>
    <t>Females_2012 - 2014_Neath Port Talbot_3_SAA</t>
  </si>
  <si>
    <t>Females_2013 - 2015_Neath Port Talbot_3_SAA</t>
  </si>
  <si>
    <t>Females_2006 - 2008_Neath Port Talbot_4_SAA</t>
  </si>
  <si>
    <t>Females_2007 - 2009_Neath Port Talbot_4_SAA</t>
  </si>
  <si>
    <t>Females_2008 - 2010_Neath Port Talbot_4_SAA</t>
  </si>
  <si>
    <t>Females_2009 - 2011_Neath Port Talbot_4_SAA</t>
  </si>
  <si>
    <t>Females_2010 - 2012_Neath Port Talbot_4_SAA</t>
  </si>
  <si>
    <t>Females_2011 - 2013_Neath Port Talbot_4_SAA</t>
  </si>
  <si>
    <t>Females_2012 - 2014_Neath Port Talbot_4_SAA</t>
  </si>
  <si>
    <t>Females_2013 - 2015_Neath Port Talbot_4_SAA</t>
  </si>
  <si>
    <t>Females_2006 - 2008_Neath Port Talbot_5_SAA</t>
  </si>
  <si>
    <t>Females_2007 - 2009_Neath Port Talbot_5_SAA</t>
  </si>
  <si>
    <t>Females_2008 - 2010_Neath Port Talbot_5_SAA</t>
  </si>
  <si>
    <t>Females_2009 - 2011_Neath Port Talbot_5_SAA</t>
  </si>
  <si>
    <t>Females_2010 - 2012_Neath Port Talbot_5_SAA</t>
  </si>
  <si>
    <t>Females_2011 - 2013_Neath Port Talbot_5_SAA</t>
  </si>
  <si>
    <t>Females_2012 - 2014_Neath Port Talbot_5_SAA</t>
  </si>
  <si>
    <t>Females_2013 - 2015_Neath Port Talbot_5_SAA</t>
  </si>
  <si>
    <t>Females_2006 - 2008_Newport_0_SAA</t>
  </si>
  <si>
    <t>Females_2007 - 2009_Newport_0_SAA</t>
  </si>
  <si>
    <t>Females_2008 - 2010_Newport_0_SAA</t>
  </si>
  <si>
    <t>Females_2009 - 2011_Newport_0_SAA</t>
  </si>
  <si>
    <t>Females_2010 - 2012_Newport_0_SAA</t>
  </si>
  <si>
    <t>Females_2011 - 2013_Newport_0_SAA</t>
  </si>
  <si>
    <t>Females_2012 - 2014_Newport_0_SAA</t>
  </si>
  <si>
    <t>Females_2013 - 2015_Newport_0_SAA</t>
  </si>
  <si>
    <t>Females_2006 - 2008_Newport_1_SAA</t>
  </si>
  <si>
    <t>Females_2007 - 2009_Newport_1_SAA</t>
  </si>
  <si>
    <t>Females_2008 - 2010_Newport_1_SAA</t>
  </si>
  <si>
    <t>Females_2009 - 2011_Newport_1_SAA</t>
  </si>
  <si>
    <t>Females_2010 - 2012_Newport_1_SAA</t>
  </si>
  <si>
    <t>Females_2011 - 2013_Newport_1_SAA</t>
  </si>
  <si>
    <t>Females_2012 - 2014_Newport_1_SAA</t>
  </si>
  <si>
    <t>Females_2013 - 2015_Newport_1_SAA</t>
  </si>
  <si>
    <t>Females_2006 - 2008_Newport_2_SAA</t>
  </si>
  <si>
    <t>Females_2007 - 2009_Newport_2_SAA</t>
  </si>
  <si>
    <t>Females_2008 - 2010_Newport_2_SAA</t>
  </si>
  <si>
    <t>Females_2009 - 2011_Newport_2_SAA</t>
  </si>
  <si>
    <t>Females_2010 - 2012_Newport_2_SAA</t>
  </si>
  <si>
    <t>Females_2011 - 2013_Newport_2_SAA</t>
  </si>
  <si>
    <t>Females_2012 - 2014_Newport_2_SAA</t>
  </si>
  <si>
    <t>Females_2013 - 2015_Newport_2_SAA</t>
  </si>
  <si>
    <t>Females_2006 - 2008_Newport_3_SAA</t>
  </si>
  <si>
    <t>Females_2007 - 2009_Newport_3_SAA</t>
  </si>
  <si>
    <t>Females_2008 - 2010_Newport_3_SAA</t>
  </si>
  <si>
    <t>Females_2009 - 2011_Newport_3_SAA</t>
  </si>
  <si>
    <t>Females_2010 - 2012_Newport_3_SAA</t>
  </si>
  <si>
    <t>Females_2011 - 2013_Newport_3_SAA</t>
  </si>
  <si>
    <t>Females_2012 - 2014_Newport_3_SAA</t>
  </si>
  <si>
    <t>Females_2013 - 2015_Newport_3_SAA</t>
  </si>
  <si>
    <t>Females_2006 - 2008_Newport_4_SAA</t>
  </si>
  <si>
    <t>Females_2007 - 2009_Newport_4_SAA</t>
  </si>
  <si>
    <t>Females_2008 - 2010_Newport_4_SAA</t>
  </si>
  <si>
    <t>Females_2009 - 2011_Newport_4_SAA</t>
  </si>
  <si>
    <t>Females_2010 - 2012_Newport_4_SAA</t>
  </si>
  <si>
    <t>Females_2011 - 2013_Newport_4_SAA</t>
  </si>
  <si>
    <t>Females_2012 - 2014_Newport_4_SAA</t>
  </si>
  <si>
    <t>Females_2013 - 2015_Newport_4_SAA</t>
  </si>
  <si>
    <t>Females_2006 - 2008_Newport_5_SAA</t>
  </si>
  <si>
    <t>Females_2007 - 2009_Newport_5_SAA</t>
  </si>
  <si>
    <t>Females_2008 - 2010_Newport_5_SAA</t>
  </si>
  <si>
    <t>Females_2009 - 2011_Newport_5_SAA</t>
  </si>
  <si>
    <t>Females_2010 - 2012_Newport_5_SAA</t>
  </si>
  <si>
    <t>Females_2011 - 2013_Newport_5_SAA</t>
  </si>
  <si>
    <t>Females_2012 - 2014_Newport_5_SAA</t>
  </si>
  <si>
    <t>Females_2013 - 2015_Newport_5_SAA</t>
  </si>
  <si>
    <t>Females_2006 - 2008_Pembrokeshire_0_SAA</t>
  </si>
  <si>
    <t>Females_2007 - 2009_Pembrokeshire_0_SAA</t>
  </si>
  <si>
    <t>Females_2008 - 2010_Pembrokeshire_0_SAA</t>
  </si>
  <si>
    <t>Females_2009 - 2011_Pembrokeshire_0_SAA</t>
  </si>
  <si>
    <t>Females_2010 - 2012_Pembrokeshire_0_SAA</t>
  </si>
  <si>
    <t>Females_2011 - 2013_Pembrokeshire_0_SAA</t>
  </si>
  <si>
    <t>Females_2012 - 2014_Pembrokeshire_0_SAA</t>
  </si>
  <si>
    <t>Females_2013 - 2015_Pembrokeshire_0_SAA</t>
  </si>
  <si>
    <t>Females_2006 - 2008_Pembrokeshire_1_SAA</t>
  </si>
  <si>
    <t>Females_2007 - 2009_Pembrokeshire_1_SAA</t>
  </si>
  <si>
    <t>Females_2008 - 2010_Pembrokeshire_1_SAA</t>
  </si>
  <si>
    <t>Females_2009 - 2011_Pembrokeshire_1_SAA</t>
  </si>
  <si>
    <t>Females_2010 - 2012_Pembrokeshire_1_SAA</t>
  </si>
  <si>
    <t>Females_2011 - 2013_Pembrokeshire_1_SAA</t>
  </si>
  <si>
    <t>Females_2012 - 2014_Pembrokeshire_1_SAA</t>
  </si>
  <si>
    <t>Females_2013 - 2015_Pembrokeshire_1_SAA</t>
  </si>
  <si>
    <t>Females_2006 - 2008_Pembrokeshire_2_SAA</t>
  </si>
  <si>
    <t>Females_2007 - 2009_Pembrokeshire_2_SAA</t>
  </si>
  <si>
    <t>Females_2008 - 2010_Pembrokeshire_2_SAA</t>
  </si>
  <si>
    <t>Females_2009 - 2011_Pembrokeshire_2_SAA</t>
  </si>
  <si>
    <t>Females_2010 - 2012_Pembrokeshire_2_SAA</t>
  </si>
  <si>
    <t>Females_2011 - 2013_Pembrokeshire_2_SAA</t>
  </si>
  <si>
    <t>Females_2012 - 2014_Pembrokeshire_2_SAA</t>
  </si>
  <si>
    <t>Females_2013 - 2015_Pembrokeshire_2_SAA</t>
  </si>
  <si>
    <t>Females_2006 - 2008_Pembrokeshire_3_SAA</t>
  </si>
  <si>
    <t>Females_2007 - 2009_Pembrokeshire_3_SAA</t>
  </si>
  <si>
    <t>Females_2008 - 2010_Pembrokeshire_3_SAA</t>
  </si>
  <si>
    <t>Females_2009 - 2011_Pembrokeshire_3_SAA</t>
  </si>
  <si>
    <t>Females_2010 - 2012_Pembrokeshire_3_SAA</t>
  </si>
  <si>
    <t>Females_2011 - 2013_Pembrokeshire_3_SAA</t>
  </si>
  <si>
    <t>Females_2012 - 2014_Pembrokeshire_3_SAA</t>
  </si>
  <si>
    <t>Females_2013 - 2015_Pembrokeshire_3_SAA</t>
  </si>
  <si>
    <t>Females_2006 - 2008_Pembrokeshire_4_SAA</t>
  </si>
  <si>
    <t>Females_2007 - 2009_Pembrokeshire_4_SAA</t>
  </si>
  <si>
    <t>Females_2008 - 2010_Pembrokeshire_4_SAA</t>
  </si>
  <si>
    <t>Females_2009 - 2011_Pembrokeshire_4_SAA</t>
  </si>
  <si>
    <t>Females_2010 - 2012_Pembrokeshire_4_SAA</t>
  </si>
  <si>
    <t>Females_2011 - 2013_Pembrokeshire_4_SAA</t>
  </si>
  <si>
    <t>Females_2012 - 2014_Pembrokeshire_4_SAA</t>
  </si>
  <si>
    <t>Females_2013 - 2015_Pembrokeshire_4_SAA</t>
  </si>
  <si>
    <t>Females_2006 - 2008_Pembrokeshire_5_SAA</t>
  </si>
  <si>
    <t>Females_2007 - 2009_Pembrokeshire_5_SAA</t>
  </si>
  <si>
    <t>Females_2008 - 2010_Pembrokeshire_5_SAA</t>
  </si>
  <si>
    <t>Females_2009 - 2011_Pembrokeshire_5_SAA</t>
  </si>
  <si>
    <t>Females_2010 - 2012_Pembrokeshire_5_SAA</t>
  </si>
  <si>
    <t>Females_2011 - 2013_Pembrokeshire_5_SAA</t>
  </si>
  <si>
    <t>Females_2012 - 2014_Pembrokeshire_5_SAA</t>
  </si>
  <si>
    <t>Females_2013 - 2015_Pembrokeshire_5_SAA</t>
  </si>
  <si>
    <t>Females_2006 - 2008_Powys_0_SAA</t>
  </si>
  <si>
    <t>Females_2007 - 2009_Powys_0_SAA</t>
  </si>
  <si>
    <t>Females_2008 - 2010_Powys_0_SAA</t>
  </si>
  <si>
    <t>Females_2009 - 2011_Powys_0_SAA</t>
  </si>
  <si>
    <t>Females_2010 - 2012_Powys_0_SAA</t>
  </si>
  <si>
    <t>Females_2011 - 2013_Powys_0_SAA</t>
  </si>
  <si>
    <t>Females_2012 - 2014_Powys_0_SAA</t>
  </si>
  <si>
    <t>Females_2013 - 2015_Powys_0_SAA</t>
  </si>
  <si>
    <t>Females_2006 - 2008_Powys_1_SAA</t>
  </si>
  <si>
    <t>Females_2007 - 2009_Powys_1_SAA</t>
  </si>
  <si>
    <t>Females_2008 - 2010_Powys_1_SAA</t>
  </si>
  <si>
    <t>Females_2009 - 2011_Powys_1_SAA</t>
  </si>
  <si>
    <t>Females_2010 - 2012_Powys_1_SAA</t>
  </si>
  <si>
    <t>Females_2011 - 2013_Powys_1_SAA</t>
  </si>
  <si>
    <t>Females_2012 - 2014_Powys_1_SAA</t>
  </si>
  <si>
    <t>Females_2013 - 2015_Powys_1_SAA</t>
  </si>
  <si>
    <t>Females_2006 - 2008_Powys_2_SAA</t>
  </si>
  <si>
    <t>Females_2007 - 2009_Powys_2_SAA</t>
  </si>
  <si>
    <t>Females_2008 - 2010_Powys_2_SAA</t>
  </si>
  <si>
    <t>Females_2009 - 2011_Powys_2_SAA</t>
  </si>
  <si>
    <t>Females_2010 - 2012_Powys_2_SAA</t>
  </si>
  <si>
    <t>Females_2011 - 2013_Powys_2_SAA</t>
  </si>
  <si>
    <t>Females_2012 - 2014_Powys_2_SAA</t>
  </si>
  <si>
    <t>Females_2013 - 2015_Powys_2_SAA</t>
  </si>
  <si>
    <t>Females_2006 - 2008_Powys_3_SAA</t>
  </si>
  <si>
    <t>Females_2007 - 2009_Powys_3_SAA</t>
  </si>
  <si>
    <t>Females_2008 - 2010_Powys_3_SAA</t>
  </si>
  <si>
    <t>Females_2009 - 2011_Powys_3_SAA</t>
  </si>
  <si>
    <t>Females_2010 - 2012_Powys_3_SAA</t>
  </si>
  <si>
    <t>Females_2011 - 2013_Powys_3_SAA</t>
  </si>
  <si>
    <t>Females_2012 - 2014_Powys_3_SAA</t>
  </si>
  <si>
    <t>Females_2013 - 2015_Powys_3_SAA</t>
  </si>
  <si>
    <t>Females_2006 - 2008_Powys_4_SAA</t>
  </si>
  <si>
    <t>Females_2007 - 2009_Powys_4_SAA</t>
  </si>
  <si>
    <t>Females_2008 - 2010_Powys_4_SAA</t>
  </si>
  <si>
    <t>Females_2009 - 2011_Powys_4_SAA</t>
  </si>
  <si>
    <t>Females_2010 - 2012_Powys_4_SAA</t>
  </si>
  <si>
    <t>Females_2011 - 2013_Powys_4_SAA</t>
  </si>
  <si>
    <t>Females_2012 - 2014_Powys_4_SAA</t>
  </si>
  <si>
    <t>Females_2013 - 2015_Powys_4_SAA</t>
  </si>
  <si>
    <t>Females_2006 - 2008_Powys_5_SAA</t>
  </si>
  <si>
    <t>Females_2007 - 2009_Powys_5_SAA</t>
  </si>
  <si>
    <t>Females_2008 - 2010_Powys_5_SAA</t>
  </si>
  <si>
    <t>Females_2009 - 2011_Powys_5_SAA</t>
  </si>
  <si>
    <t>Females_2010 - 2012_Powys_5_SAA</t>
  </si>
  <si>
    <t>Females_2011 - 2013_Powys_5_SAA</t>
  </si>
  <si>
    <t>Females_2012 - 2014_Powys_5_SAA</t>
  </si>
  <si>
    <t>Females_2013 - 2015_Powys_5_SAA</t>
  </si>
  <si>
    <t>Females_2006 - 2008_Rhondda Cynon Taf_0_SAA</t>
  </si>
  <si>
    <t>Females_2007 - 2009_Rhondda Cynon Taf_0_SAA</t>
  </si>
  <si>
    <t>Females_2008 - 2010_Rhondda Cynon Taf_0_SAA</t>
  </si>
  <si>
    <t>Females_2009 - 2011_Rhondda Cynon Taf_0_SAA</t>
  </si>
  <si>
    <t>Females_2010 - 2012_Rhondda Cynon Taf_0_SAA</t>
  </si>
  <si>
    <t>Females_2011 - 2013_Rhondda Cynon Taf_0_SAA</t>
  </si>
  <si>
    <t>Females_2012 - 2014_Rhondda Cynon Taf_0_SAA</t>
  </si>
  <si>
    <t>Females_2013 - 2015_Rhondda Cynon Taf_0_SAA</t>
  </si>
  <si>
    <t>Females_2006 - 2008_Rhondda Cynon Taf_1_SAA</t>
  </si>
  <si>
    <t>Females_2007 - 2009_Rhondda Cynon Taf_1_SAA</t>
  </si>
  <si>
    <t>Females_2008 - 2010_Rhondda Cynon Taf_1_SAA</t>
  </si>
  <si>
    <t>Females_2009 - 2011_Rhondda Cynon Taf_1_SAA</t>
  </si>
  <si>
    <t>Females_2010 - 2012_Rhondda Cynon Taf_1_SAA</t>
  </si>
  <si>
    <t>Females_2011 - 2013_Rhondda Cynon Taf_1_SAA</t>
  </si>
  <si>
    <t>Females_2012 - 2014_Rhondda Cynon Taf_1_SAA</t>
  </si>
  <si>
    <t>Females_2013 - 2015_Rhondda Cynon Taf_1_SAA</t>
  </si>
  <si>
    <t>Females_2006 - 2008_Rhondda Cynon Taf_2_SAA</t>
  </si>
  <si>
    <t>Females_2007 - 2009_Rhondda Cynon Taf_2_SAA</t>
  </si>
  <si>
    <t>Females_2008 - 2010_Rhondda Cynon Taf_2_SAA</t>
  </si>
  <si>
    <t>Females_2009 - 2011_Rhondda Cynon Taf_2_SAA</t>
  </si>
  <si>
    <t>Females_2010 - 2012_Rhondda Cynon Taf_2_SAA</t>
  </si>
  <si>
    <t>Females_2011 - 2013_Rhondda Cynon Taf_2_SAA</t>
  </si>
  <si>
    <t>Females_2012 - 2014_Rhondda Cynon Taf_2_SAA</t>
  </si>
  <si>
    <t>Females_2013 - 2015_Rhondda Cynon Taf_2_SAA</t>
  </si>
  <si>
    <t>Females_2006 - 2008_Rhondda Cynon Taf_3_SAA</t>
  </si>
  <si>
    <t>Females_2007 - 2009_Rhondda Cynon Taf_3_SAA</t>
  </si>
  <si>
    <t>Females_2008 - 2010_Rhondda Cynon Taf_3_SAA</t>
  </si>
  <si>
    <t>Females_2009 - 2011_Rhondda Cynon Taf_3_SAA</t>
  </si>
  <si>
    <t>Females_2010 - 2012_Rhondda Cynon Taf_3_SAA</t>
  </si>
  <si>
    <t>Females_2011 - 2013_Rhondda Cynon Taf_3_SAA</t>
  </si>
  <si>
    <t>Females_2012 - 2014_Rhondda Cynon Taf_3_SAA</t>
  </si>
  <si>
    <t>Females_2013 - 2015_Rhondda Cynon Taf_3_SAA</t>
  </si>
  <si>
    <t>Females_2006 - 2008_Rhondda Cynon Taf_4_SAA</t>
  </si>
  <si>
    <t>Females_2007 - 2009_Rhondda Cynon Taf_4_SAA</t>
  </si>
  <si>
    <t>Females_2008 - 2010_Rhondda Cynon Taf_4_SAA</t>
  </si>
  <si>
    <t>Females_2009 - 2011_Rhondda Cynon Taf_4_SAA</t>
  </si>
  <si>
    <t>Females_2010 - 2012_Rhondda Cynon Taf_4_SAA</t>
  </si>
  <si>
    <t>Females_2011 - 2013_Rhondda Cynon Taf_4_SAA</t>
  </si>
  <si>
    <t>Females_2012 - 2014_Rhondda Cynon Taf_4_SAA</t>
  </si>
  <si>
    <t>Females_2013 - 2015_Rhondda Cynon Taf_4_SAA</t>
  </si>
  <si>
    <t>Females_2006 - 2008_Rhondda Cynon Taf_5_SAA</t>
  </si>
  <si>
    <t>Females_2007 - 2009_Rhondda Cynon Taf_5_SAA</t>
  </si>
  <si>
    <t>Females_2008 - 2010_Rhondda Cynon Taf_5_SAA</t>
  </si>
  <si>
    <t>Females_2009 - 2011_Rhondda Cynon Taf_5_SAA</t>
  </si>
  <si>
    <t>Females_2010 - 2012_Rhondda Cynon Taf_5_SAA</t>
  </si>
  <si>
    <t>Females_2011 - 2013_Rhondda Cynon Taf_5_SAA</t>
  </si>
  <si>
    <t>Females_2012 - 2014_Rhondda Cynon Taf_5_SAA</t>
  </si>
  <si>
    <t>Females_2013 - 2015_Rhondda Cynon Taf_5_SAA</t>
  </si>
  <si>
    <t>Females_2006 - 2008_Swansea_0_SAA</t>
  </si>
  <si>
    <t>Females_2007 - 2009_Swansea_0_SAA</t>
  </si>
  <si>
    <t>Females_2008 - 2010_Swansea_0_SAA</t>
  </si>
  <si>
    <t>Females_2009 - 2011_Swansea_0_SAA</t>
  </si>
  <si>
    <t>Females_2010 - 2012_Swansea_0_SAA</t>
  </si>
  <si>
    <t>Females_2011 - 2013_Swansea_0_SAA</t>
  </si>
  <si>
    <t>Females_2012 - 2014_Swansea_0_SAA</t>
  </si>
  <si>
    <t>Females_2013 - 2015_Swansea_0_SAA</t>
  </si>
  <si>
    <t>Females_2006 - 2008_Swansea_1_SAA</t>
  </si>
  <si>
    <t>Females_2007 - 2009_Swansea_1_SAA</t>
  </si>
  <si>
    <t>Females_2008 - 2010_Swansea_1_SAA</t>
  </si>
  <si>
    <t>Females_2009 - 2011_Swansea_1_SAA</t>
  </si>
  <si>
    <t>Females_2010 - 2012_Swansea_1_SAA</t>
  </si>
  <si>
    <t>Females_2011 - 2013_Swansea_1_SAA</t>
  </si>
  <si>
    <t>Females_2012 - 2014_Swansea_1_SAA</t>
  </si>
  <si>
    <t>Females_2013 - 2015_Swansea_1_SAA</t>
  </si>
  <si>
    <t>Females_2006 - 2008_Swansea_2_SAA</t>
  </si>
  <si>
    <t>Females_2007 - 2009_Swansea_2_SAA</t>
  </si>
  <si>
    <t>Females_2008 - 2010_Swansea_2_SAA</t>
  </si>
  <si>
    <t>Females_2009 - 2011_Swansea_2_SAA</t>
  </si>
  <si>
    <t>Females_2010 - 2012_Swansea_2_SAA</t>
  </si>
  <si>
    <t>Females_2011 - 2013_Swansea_2_SAA</t>
  </si>
  <si>
    <t>Females_2012 - 2014_Swansea_2_SAA</t>
  </si>
  <si>
    <t>Females_2013 - 2015_Swansea_2_SAA</t>
  </si>
  <si>
    <t>Females_2006 - 2008_Swansea_3_SAA</t>
  </si>
  <si>
    <t>Females_2007 - 2009_Swansea_3_SAA</t>
  </si>
  <si>
    <t>Females_2008 - 2010_Swansea_3_SAA</t>
  </si>
  <si>
    <t>Females_2009 - 2011_Swansea_3_SAA</t>
  </si>
  <si>
    <t>Females_2010 - 2012_Swansea_3_SAA</t>
  </si>
  <si>
    <t>Females_2011 - 2013_Swansea_3_SAA</t>
  </si>
  <si>
    <t>Females_2012 - 2014_Swansea_3_SAA</t>
  </si>
  <si>
    <t>Females_2013 - 2015_Swansea_3_SAA</t>
  </si>
  <si>
    <t>Females_2006 - 2008_Swansea_4_SAA</t>
  </si>
  <si>
    <t>Females_2007 - 2009_Swansea_4_SAA</t>
  </si>
  <si>
    <t>Females_2008 - 2010_Swansea_4_SAA</t>
  </si>
  <si>
    <t>Females_2009 - 2011_Swansea_4_SAA</t>
  </si>
  <si>
    <t>Females_2010 - 2012_Swansea_4_SAA</t>
  </si>
  <si>
    <t>Females_2011 - 2013_Swansea_4_SAA</t>
  </si>
  <si>
    <t>Females_2012 - 2014_Swansea_4_SAA</t>
  </si>
  <si>
    <t>Females_2013 - 2015_Swansea_4_SAA</t>
  </si>
  <si>
    <t>Females_2006 - 2008_Swansea_5_SAA</t>
  </si>
  <si>
    <t>Females_2007 - 2009_Swansea_5_SAA</t>
  </si>
  <si>
    <t>Females_2008 - 2010_Swansea_5_SAA</t>
  </si>
  <si>
    <t>Females_2009 - 2011_Swansea_5_SAA</t>
  </si>
  <si>
    <t>Females_2010 - 2012_Swansea_5_SAA</t>
  </si>
  <si>
    <t>Females_2011 - 2013_Swansea_5_SAA</t>
  </si>
  <si>
    <t>Females_2012 - 2014_Swansea_5_SAA</t>
  </si>
  <si>
    <t>Females_2013 - 2015_Swansea_5_SAA</t>
  </si>
  <si>
    <t>Females_2006 - 2008_Vale of Glamorgan_0_SAA</t>
  </si>
  <si>
    <t>Females_2007 - 2009_Vale of Glamorgan_0_SAA</t>
  </si>
  <si>
    <t>Females_2008 - 2010_Vale of Glamorgan_0_SAA</t>
  </si>
  <si>
    <t>Females_2009 - 2011_Vale of Glamorgan_0_SAA</t>
  </si>
  <si>
    <t>Females_2010 - 2012_Vale of Glamorgan_0_SAA</t>
  </si>
  <si>
    <t>Females_2011 - 2013_Vale of Glamorgan_0_SAA</t>
  </si>
  <si>
    <t>Females_2012 - 2014_Vale of Glamorgan_0_SAA</t>
  </si>
  <si>
    <t>Females_2013 - 2015_Vale of Glamorgan_0_SAA</t>
  </si>
  <si>
    <t>Females_2006 - 2008_Vale of Glamorgan_1_SAA</t>
  </si>
  <si>
    <t>Females_2007 - 2009_Vale of Glamorgan_1_SAA</t>
  </si>
  <si>
    <t>Females_2008 - 2010_Vale of Glamorgan_1_SAA</t>
  </si>
  <si>
    <t>Females_2009 - 2011_Vale of Glamorgan_1_SAA</t>
  </si>
  <si>
    <t>Females_2010 - 2012_Vale of Glamorgan_1_SAA</t>
  </si>
  <si>
    <t>Females_2011 - 2013_Vale of Glamorgan_1_SAA</t>
  </si>
  <si>
    <t>Females_2012 - 2014_Vale of Glamorgan_1_SAA</t>
  </si>
  <si>
    <t>Females_2013 - 2015_Vale of Glamorgan_1_SAA</t>
  </si>
  <si>
    <t>Females_2006 - 2008_Vale of Glamorgan_2_SAA</t>
  </si>
  <si>
    <t>Females_2007 - 2009_Vale of Glamorgan_2_SAA</t>
  </si>
  <si>
    <t>Females_2008 - 2010_Vale of Glamorgan_2_SAA</t>
  </si>
  <si>
    <t>Females_2009 - 2011_Vale of Glamorgan_2_SAA</t>
  </si>
  <si>
    <t>Females_2010 - 2012_Vale of Glamorgan_2_SAA</t>
  </si>
  <si>
    <t>Females_2011 - 2013_Vale of Glamorgan_2_SAA</t>
  </si>
  <si>
    <t>Females_2012 - 2014_Vale of Glamorgan_2_SAA</t>
  </si>
  <si>
    <t>Females_2013 - 2015_Vale of Glamorgan_2_SAA</t>
  </si>
  <si>
    <t>Females_2006 - 2008_Vale of Glamorgan_3_SAA</t>
  </si>
  <si>
    <t>Females_2007 - 2009_Vale of Glamorgan_3_SAA</t>
  </si>
  <si>
    <t>Females_2008 - 2010_Vale of Glamorgan_3_SAA</t>
  </si>
  <si>
    <t>Females_2009 - 2011_Vale of Glamorgan_3_SAA</t>
  </si>
  <si>
    <t>Females_2010 - 2012_Vale of Glamorgan_3_SAA</t>
  </si>
  <si>
    <t>Females_2011 - 2013_Vale of Glamorgan_3_SAA</t>
  </si>
  <si>
    <t>Females_2012 - 2014_Vale of Glamorgan_3_SAA</t>
  </si>
  <si>
    <t>Females_2013 - 2015_Vale of Glamorgan_3_SAA</t>
  </si>
  <si>
    <t>Females_2006 - 2008_Vale of Glamorgan_4_SAA</t>
  </si>
  <si>
    <t>Females_2007 - 2009_Vale of Glamorgan_4_SAA</t>
  </si>
  <si>
    <t>Females_2008 - 2010_Vale of Glamorgan_4_SAA</t>
  </si>
  <si>
    <t>Females_2009 - 2011_Vale of Glamorgan_4_SAA</t>
  </si>
  <si>
    <t>Females_2010 - 2012_Vale of Glamorgan_4_SAA</t>
  </si>
  <si>
    <t>Females_2011 - 2013_Vale of Glamorgan_4_SAA</t>
  </si>
  <si>
    <t>Females_2012 - 2014_Vale of Glamorgan_4_SAA</t>
  </si>
  <si>
    <t>Females_2013 - 2015_Vale of Glamorgan_4_SAA</t>
  </si>
  <si>
    <t>Females_2006 - 2008_Vale of Glamorgan_5_SAA</t>
  </si>
  <si>
    <t>Females_2007 - 2009_Vale of Glamorgan_5_SAA</t>
  </si>
  <si>
    <t>Females_2008 - 2010_Vale of Glamorgan_5_SAA</t>
  </si>
  <si>
    <t>Females_2009 - 2011_Vale of Glamorgan_5_SAA</t>
  </si>
  <si>
    <t>Females_2010 - 2012_Vale of Glamorgan_5_SAA</t>
  </si>
  <si>
    <t>Females_2011 - 2013_Vale of Glamorgan_5_SAA</t>
  </si>
  <si>
    <t>Females_2012 - 2014_Vale of Glamorgan_5_SAA</t>
  </si>
  <si>
    <t>Females_2013 - 2015_Vale of Glamorgan_5_SAA</t>
  </si>
  <si>
    <t>Females_2006 - 2008_Torfaen_0_SAA</t>
  </si>
  <si>
    <t>Females_2007 - 2009_Torfaen_0_SAA</t>
  </si>
  <si>
    <t>Females_2008 - 2010_Torfaen_0_SAA</t>
  </si>
  <si>
    <t>Females_2009 - 2011_Torfaen_0_SAA</t>
  </si>
  <si>
    <t>Females_2010 - 2012_Torfaen_0_SAA</t>
  </si>
  <si>
    <t>Females_2011 - 2013_Torfaen_0_SAA</t>
  </si>
  <si>
    <t>Females_2012 - 2014_Torfaen_0_SAA</t>
  </si>
  <si>
    <t>Females_2013 - 2015_Torfaen_0_SAA</t>
  </si>
  <si>
    <t>Females_2006 - 2008_Torfaen_1_SAA</t>
  </si>
  <si>
    <t>Females_2007 - 2009_Torfaen_1_SAA</t>
  </si>
  <si>
    <t>Females_2008 - 2010_Torfaen_1_SAA</t>
  </si>
  <si>
    <t>Females_2009 - 2011_Torfaen_1_SAA</t>
  </si>
  <si>
    <t>Females_2010 - 2012_Torfaen_1_SAA</t>
  </si>
  <si>
    <t>Females_2011 - 2013_Torfaen_1_SAA</t>
  </si>
  <si>
    <t>Females_2012 - 2014_Torfaen_1_SAA</t>
  </si>
  <si>
    <t>Females_2013 - 2015_Torfaen_1_SAA</t>
  </si>
  <si>
    <t>Females_2006 - 2008_Torfaen_2_SAA</t>
  </si>
  <si>
    <t>Females_2007 - 2009_Torfaen_2_SAA</t>
  </si>
  <si>
    <t>Females_2008 - 2010_Torfaen_2_SAA</t>
  </si>
  <si>
    <t>Females_2009 - 2011_Torfaen_2_SAA</t>
  </si>
  <si>
    <t>Females_2010 - 2012_Torfaen_2_SAA</t>
  </si>
  <si>
    <t>Females_2011 - 2013_Torfaen_2_SAA</t>
  </si>
  <si>
    <t>Females_2012 - 2014_Torfaen_2_SAA</t>
  </si>
  <si>
    <t>Females_2013 - 2015_Torfaen_2_SAA</t>
  </si>
  <si>
    <t>Females_2006 - 2008_Torfaen_3_SAA</t>
  </si>
  <si>
    <t>Females_2007 - 2009_Torfaen_3_SAA</t>
  </si>
  <si>
    <t>Females_2008 - 2010_Torfaen_3_SAA</t>
  </si>
  <si>
    <t>Females_2009 - 2011_Torfaen_3_SAA</t>
  </si>
  <si>
    <t>Females_2010 - 2012_Torfaen_3_SAA</t>
  </si>
  <si>
    <t>Females_2011 - 2013_Torfaen_3_SAA</t>
  </si>
  <si>
    <t>Females_2012 - 2014_Torfaen_3_SAA</t>
  </si>
  <si>
    <t>Females_2013 - 2015_Torfaen_3_SAA</t>
  </si>
  <si>
    <t>Females_2006 - 2008_Torfaen_4_SAA</t>
  </si>
  <si>
    <t>Females_2007 - 2009_Torfaen_4_SAA</t>
  </si>
  <si>
    <t>Females_2008 - 2010_Torfaen_4_SAA</t>
  </si>
  <si>
    <t>Females_2009 - 2011_Torfaen_4_SAA</t>
  </si>
  <si>
    <t>Females_2010 - 2012_Torfaen_4_SAA</t>
  </si>
  <si>
    <t>Females_2011 - 2013_Torfaen_4_SAA</t>
  </si>
  <si>
    <t>Females_2012 - 2014_Torfaen_4_SAA</t>
  </si>
  <si>
    <t>Females_2013 - 2015_Torfaen_4_SAA</t>
  </si>
  <si>
    <t>Females_2006 - 2008_Torfaen_5_SAA</t>
  </si>
  <si>
    <t>Females_2007 - 2009_Torfaen_5_SAA</t>
  </si>
  <si>
    <t>Females_2008 - 2010_Torfaen_5_SAA</t>
  </si>
  <si>
    <t>Females_2009 - 2011_Torfaen_5_SAA</t>
  </si>
  <si>
    <t>Females_2010 - 2012_Torfaen_5_SAA</t>
  </si>
  <si>
    <t>Females_2011 - 2013_Torfaen_5_SAA</t>
  </si>
  <si>
    <t>Females_2012 - 2014_Torfaen_5_SAA</t>
  </si>
  <si>
    <t>Females_2013 - 2015_Torfaen_5_SAA</t>
  </si>
  <si>
    <t>Females_2006 - 2008_Wrexham_0_SAA</t>
  </si>
  <si>
    <t>Females_2007 - 2009_Wrexham_0_SAA</t>
  </si>
  <si>
    <t>Females_2008 - 2010_Wrexham_0_SAA</t>
  </si>
  <si>
    <t>Females_2009 - 2011_Wrexham_0_SAA</t>
  </si>
  <si>
    <t>Females_2010 - 2012_Wrexham_0_SAA</t>
  </si>
  <si>
    <t>Females_2011 - 2013_Wrexham_0_SAA</t>
  </si>
  <si>
    <t>Females_2012 - 2014_Wrexham_0_SAA</t>
  </si>
  <si>
    <t>Females_2013 - 2015_Wrexham_0_SAA</t>
  </si>
  <si>
    <t>Females_2006 - 2008_Wrexham_1_SAA</t>
  </si>
  <si>
    <t>Females_2007 - 2009_Wrexham_1_SAA</t>
  </si>
  <si>
    <t>Females_2008 - 2010_Wrexham_1_SAA</t>
  </si>
  <si>
    <t>Females_2009 - 2011_Wrexham_1_SAA</t>
  </si>
  <si>
    <t>Females_2010 - 2012_Wrexham_1_SAA</t>
  </si>
  <si>
    <t>Females_2011 - 2013_Wrexham_1_SAA</t>
  </si>
  <si>
    <t>Females_2012 - 2014_Wrexham_1_SAA</t>
  </si>
  <si>
    <t>Females_2013 - 2015_Wrexham_1_SAA</t>
  </si>
  <si>
    <t>Females_2006 - 2008_Wrexham_2_SAA</t>
  </si>
  <si>
    <t>Females_2007 - 2009_Wrexham_2_SAA</t>
  </si>
  <si>
    <t>Females_2008 - 2010_Wrexham_2_SAA</t>
  </si>
  <si>
    <t>Females_2009 - 2011_Wrexham_2_SAA</t>
  </si>
  <si>
    <t>Females_2010 - 2012_Wrexham_2_SAA</t>
  </si>
  <si>
    <t>Females_2011 - 2013_Wrexham_2_SAA</t>
  </si>
  <si>
    <t>Females_2012 - 2014_Wrexham_2_SAA</t>
  </si>
  <si>
    <t>Females_2013 - 2015_Wrexham_2_SAA</t>
  </si>
  <si>
    <t>Females_2006 - 2008_Wrexham_3_SAA</t>
  </si>
  <si>
    <t>Females_2007 - 2009_Wrexham_3_SAA</t>
  </si>
  <si>
    <t>Females_2008 - 2010_Wrexham_3_SAA</t>
  </si>
  <si>
    <t>Females_2009 - 2011_Wrexham_3_SAA</t>
  </si>
  <si>
    <t>Females_2010 - 2012_Wrexham_3_SAA</t>
  </si>
  <si>
    <t>Females_2011 - 2013_Wrexham_3_SAA</t>
  </si>
  <si>
    <t>Females_2012 - 2014_Wrexham_3_SAA</t>
  </si>
  <si>
    <t>Females_2013 - 2015_Wrexham_3_SAA</t>
  </si>
  <si>
    <t>Females_2006 - 2008_Wrexham_4_SAA</t>
  </si>
  <si>
    <t>Females_2007 - 2009_Wrexham_4_SAA</t>
  </si>
  <si>
    <t>Females_2008 - 2010_Wrexham_4_SAA</t>
  </si>
  <si>
    <t>Females_2009 - 2011_Wrexham_4_SAA</t>
  </si>
  <si>
    <t>Females_2010 - 2012_Wrexham_4_SAA</t>
  </si>
  <si>
    <t>Females_2011 - 2013_Wrexham_4_SAA</t>
  </si>
  <si>
    <t>Females_2012 - 2014_Wrexham_4_SAA</t>
  </si>
  <si>
    <t>Females_2013 - 2015_Wrexham_4_SAA</t>
  </si>
  <si>
    <t>Females_2006 - 2008_Wrexham_5_SAA</t>
  </si>
  <si>
    <t>Females_2007 - 2009_Wrexham_5_SAA</t>
  </si>
  <si>
    <t>Females_2008 - 2010_Wrexham_5_SAA</t>
  </si>
  <si>
    <t>Females_2009 - 2011_Wrexham_5_SAA</t>
  </si>
  <si>
    <t>Females_2010 - 2012_Wrexham_5_SAA</t>
  </si>
  <si>
    <t>Females_2011 - 2013_Wrexham_5_SAA</t>
  </si>
  <si>
    <t>Females_2012 - 2014_Wrexham_5_SAA</t>
  </si>
  <si>
    <t>Females_2013 - 2015_Wrexham_5_SAA</t>
  </si>
  <si>
    <t>Persons_2006 - 2008_Blaenau Gwent_0_SAA</t>
  </si>
  <si>
    <t>Persons_2007 - 2009_Blaenau Gwent_0_SAA</t>
  </si>
  <si>
    <t>Persons_2008 - 2010_Blaenau Gwent_0_SAA</t>
  </si>
  <si>
    <t>Persons_2009 - 2011_Blaenau Gwent_0_SAA</t>
  </si>
  <si>
    <t>Persons_2010 - 2012_Blaenau Gwent_0_SAA</t>
  </si>
  <si>
    <t>Persons_2011 - 2013_Blaenau Gwent_0_SAA</t>
  </si>
  <si>
    <t>Persons_2012 - 2014_Blaenau Gwent_0_SAA</t>
  </si>
  <si>
    <t>Persons_2013 - 2015_Blaenau Gwent_0_SAA</t>
  </si>
  <si>
    <t>Persons_2006 - 2008_Blaenau Gwent_1_SAA</t>
  </si>
  <si>
    <t>Persons_2007 - 2009_Blaenau Gwent_1_SAA</t>
  </si>
  <si>
    <t>Persons_2008 - 2010_Blaenau Gwent_1_SAA</t>
  </si>
  <si>
    <t>Persons_2009 - 2011_Blaenau Gwent_1_SAA</t>
  </si>
  <si>
    <t>Persons_2010 - 2012_Blaenau Gwent_1_SAA</t>
  </si>
  <si>
    <t>Persons_2011 - 2013_Blaenau Gwent_1_SAA</t>
  </si>
  <si>
    <t>Persons_2012 - 2014_Blaenau Gwent_1_SAA</t>
  </si>
  <si>
    <t>Persons_2013 - 2015_Blaenau Gwent_1_SAA</t>
  </si>
  <si>
    <t>Persons_2006 - 2008_Blaenau Gwent_2_SAA</t>
  </si>
  <si>
    <t>Persons_2007 - 2009_Blaenau Gwent_2_SAA</t>
  </si>
  <si>
    <t>Persons_2008 - 2010_Blaenau Gwent_2_SAA</t>
  </si>
  <si>
    <t>Persons_2009 - 2011_Blaenau Gwent_2_SAA</t>
  </si>
  <si>
    <t>Persons_2010 - 2012_Blaenau Gwent_2_SAA</t>
  </si>
  <si>
    <t>Persons_2011 - 2013_Blaenau Gwent_2_SAA</t>
  </si>
  <si>
    <t>Persons_2012 - 2014_Blaenau Gwent_2_SAA</t>
  </si>
  <si>
    <t>Persons_2013 - 2015_Blaenau Gwent_2_SAA</t>
  </si>
  <si>
    <t>Persons_2006 - 2008_Blaenau Gwent_3_SAA</t>
  </si>
  <si>
    <t>Persons_2007 - 2009_Blaenau Gwent_3_SAA</t>
  </si>
  <si>
    <t>Persons_2008 - 2010_Blaenau Gwent_3_SAA</t>
  </si>
  <si>
    <t>Persons_2009 - 2011_Blaenau Gwent_3_SAA</t>
  </si>
  <si>
    <t>Persons_2010 - 2012_Blaenau Gwent_3_SAA</t>
  </si>
  <si>
    <t>Persons_2011 - 2013_Blaenau Gwent_3_SAA</t>
  </si>
  <si>
    <t>Persons_2012 - 2014_Blaenau Gwent_3_SAA</t>
  </si>
  <si>
    <t>Persons_2013 - 2015_Blaenau Gwent_3_SAA</t>
  </si>
  <si>
    <t>Persons_2006 - 2008_Blaenau Gwent_4_SAA</t>
  </si>
  <si>
    <t>Persons_2007 - 2009_Blaenau Gwent_4_SAA</t>
  </si>
  <si>
    <t>Persons_2008 - 2010_Blaenau Gwent_4_SAA</t>
  </si>
  <si>
    <t>Persons_2009 - 2011_Blaenau Gwent_4_SAA</t>
  </si>
  <si>
    <t>Persons_2010 - 2012_Blaenau Gwent_4_SAA</t>
  </si>
  <si>
    <t>Persons_2011 - 2013_Blaenau Gwent_4_SAA</t>
  </si>
  <si>
    <t>Persons_2012 - 2014_Blaenau Gwent_4_SAA</t>
  </si>
  <si>
    <t>Persons_2013 - 2015_Blaenau Gwent_4_SAA</t>
  </si>
  <si>
    <t>Persons_2006 - 2008_Blaenau Gwent_5_SAA</t>
  </si>
  <si>
    <t>Persons_2007 - 2009_Blaenau Gwent_5_SAA</t>
  </si>
  <si>
    <t>Persons_2008 - 2010_Blaenau Gwent_5_SAA</t>
  </si>
  <si>
    <t>Persons_2009 - 2011_Blaenau Gwent_5_SAA</t>
  </si>
  <si>
    <t>Persons_2010 - 2012_Blaenau Gwent_5_SAA</t>
  </si>
  <si>
    <t>Persons_2011 - 2013_Blaenau Gwent_5_SAA</t>
  </si>
  <si>
    <t>Persons_2012 - 2014_Blaenau Gwent_5_SAA</t>
  </si>
  <si>
    <t>Persons_2013 - 2015_Blaenau Gwent_5_SAA</t>
  </si>
  <si>
    <t>Persons_2006 - 2008_Bridgend_0_SAA</t>
  </si>
  <si>
    <t>Persons_2007 - 2009_Bridgend_0_SAA</t>
  </si>
  <si>
    <t>Persons_2008 - 2010_Bridgend_0_SAA</t>
  </si>
  <si>
    <t>Persons_2009 - 2011_Bridgend_0_SAA</t>
  </si>
  <si>
    <t>Persons_2010 - 2012_Bridgend_0_SAA</t>
  </si>
  <si>
    <t>Persons_2011 - 2013_Bridgend_0_SAA</t>
  </si>
  <si>
    <t>Persons_2012 - 2014_Bridgend_0_SAA</t>
  </si>
  <si>
    <t>Persons_2013 - 2015_Bridgend_0_SAA</t>
  </si>
  <si>
    <t>Persons_2006 - 2008_Bridgend_1_SAA</t>
  </si>
  <si>
    <t>Persons_2007 - 2009_Bridgend_1_SAA</t>
  </si>
  <si>
    <t>Persons_2008 - 2010_Bridgend_1_SAA</t>
  </si>
  <si>
    <t>Persons_2009 - 2011_Bridgend_1_SAA</t>
  </si>
  <si>
    <t>Persons_2010 - 2012_Bridgend_1_SAA</t>
  </si>
  <si>
    <t>Persons_2011 - 2013_Bridgend_1_SAA</t>
  </si>
  <si>
    <t>Persons_2012 - 2014_Bridgend_1_SAA</t>
  </si>
  <si>
    <t>Persons_2013 - 2015_Bridgend_1_SAA</t>
  </si>
  <si>
    <t>Persons_2006 - 2008_Bridgend_2_SAA</t>
  </si>
  <si>
    <t>Persons_2007 - 2009_Bridgend_2_SAA</t>
  </si>
  <si>
    <t>Persons_2008 - 2010_Bridgend_2_SAA</t>
  </si>
  <si>
    <t>Persons_2009 - 2011_Bridgend_2_SAA</t>
  </si>
  <si>
    <t>Persons_2010 - 2012_Bridgend_2_SAA</t>
  </si>
  <si>
    <t>Persons_2011 - 2013_Bridgend_2_SAA</t>
  </si>
  <si>
    <t>Persons_2012 - 2014_Bridgend_2_SAA</t>
  </si>
  <si>
    <t>Persons_2013 - 2015_Bridgend_2_SAA</t>
  </si>
  <si>
    <t>Persons_2006 - 2008_Bridgend_3_SAA</t>
  </si>
  <si>
    <t>Persons_2007 - 2009_Bridgend_3_SAA</t>
  </si>
  <si>
    <t>Persons_2008 - 2010_Bridgend_3_SAA</t>
  </si>
  <si>
    <t>Persons_2009 - 2011_Bridgend_3_SAA</t>
  </si>
  <si>
    <t>Persons_2010 - 2012_Bridgend_3_SAA</t>
  </si>
  <si>
    <t>Persons_2011 - 2013_Bridgend_3_SAA</t>
  </si>
  <si>
    <t>Persons_2012 - 2014_Bridgend_3_SAA</t>
  </si>
  <si>
    <t>Persons_2013 - 2015_Bridgend_3_SAA</t>
  </si>
  <si>
    <t>Persons_2006 - 2008_Bridgend_4_SAA</t>
  </si>
  <si>
    <t>Persons_2007 - 2009_Bridgend_4_SAA</t>
  </si>
  <si>
    <t>Persons_2008 - 2010_Bridgend_4_SAA</t>
  </si>
  <si>
    <t>Persons_2009 - 2011_Bridgend_4_SAA</t>
  </si>
  <si>
    <t>Persons_2010 - 2012_Bridgend_4_SAA</t>
  </si>
  <si>
    <t>Persons_2011 - 2013_Bridgend_4_SAA</t>
  </si>
  <si>
    <t>Persons_2012 - 2014_Bridgend_4_SAA</t>
  </si>
  <si>
    <t>Persons_2013 - 2015_Bridgend_4_SAA</t>
  </si>
  <si>
    <t>Persons_2006 - 2008_Bridgend_5_SAA</t>
  </si>
  <si>
    <t>Persons_2007 - 2009_Bridgend_5_SAA</t>
  </si>
  <si>
    <t>Persons_2008 - 2010_Bridgend_5_SAA</t>
  </si>
  <si>
    <t>Persons_2009 - 2011_Bridgend_5_SAA</t>
  </si>
  <si>
    <t>Persons_2010 - 2012_Bridgend_5_SAA</t>
  </si>
  <si>
    <t>Persons_2011 - 2013_Bridgend_5_SAA</t>
  </si>
  <si>
    <t>Persons_2012 - 2014_Bridgend_5_SAA</t>
  </si>
  <si>
    <t>Persons_2013 - 2015_Bridgend_5_SAA</t>
  </si>
  <si>
    <t>Persons_2006 - 2008_Caerphilly_0_SAA</t>
  </si>
  <si>
    <t>Persons_2007 - 2009_Caerphilly_0_SAA</t>
  </si>
  <si>
    <t>Persons_2008 - 2010_Caerphilly_0_SAA</t>
  </si>
  <si>
    <t>Persons_2009 - 2011_Caerphilly_0_SAA</t>
  </si>
  <si>
    <t>Persons_2010 - 2012_Caerphilly_0_SAA</t>
  </si>
  <si>
    <t>Persons_2011 - 2013_Caerphilly_0_SAA</t>
  </si>
  <si>
    <t>Persons_2012 - 2014_Caerphilly_0_SAA</t>
  </si>
  <si>
    <t>Persons_2013 - 2015_Caerphilly_0_SAA</t>
  </si>
  <si>
    <t>Persons_2006 - 2008_Caerphilly_1_SAA</t>
  </si>
  <si>
    <t>Persons_2007 - 2009_Caerphilly_1_SAA</t>
  </si>
  <si>
    <t>Persons_2008 - 2010_Caerphilly_1_SAA</t>
  </si>
  <si>
    <t>Persons_2009 - 2011_Caerphilly_1_SAA</t>
  </si>
  <si>
    <t>Persons_2010 - 2012_Caerphilly_1_SAA</t>
  </si>
  <si>
    <t>Persons_2011 - 2013_Caerphilly_1_SAA</t>
  </si>
  <si>
    <t>Persons_2012 - 2014_Caerphilly_1_SAA</t>
  </si>
  <si>
    <t>Persons_2013 - 2015_Caerphilly_1_SAA</t>
  </si>
  <si>
    <t>Persons_2006 - 2008_Caerphilly_2_SAA</t>
  </si>
  <si>
    <t>Persons_2007 - 2009_Caerphilly_2_SAA</t>
  </si>
  <si>
    <t>Persons_2008 - 2010_Caerphilly_2_SAA</t>
  </si>
  <si>
    <t>Persons_2009 - 2011_Caerphilly_2_SAA</t>
  </si>
  <si>
    <t>Persons_2010 - 2012_Caerphilly_2_SAA</t>
  </si>
  <si>
    <t>Persons_2011 - 2013_Caerphilly_2_SAA</t>
  </si>
  <si>
    <t>Persons_2012 - 2014_Caerphilly_2_SAA</t>
  </si>
  <si>
    <t>Persons_2013 - 2015_Caerphilly_2_SAA</t>
  </si>
  <si>
    <t>Persons_2006 - 2008_Caerphilly_3_SAA</t>
  </si>
  <si>
    <t>Persons_2007 - 2009_Caerphilly_3_SAA</t>
  </si>
  <si>
    <t>Persons_2008 - 2010_Caerphilly_3_SAA</t>
  </si>
  <si>
    <t>Persons_2009 - 2011_Caerphilly_3_SAA</t>
  </si>
  <si>
    <t>Persons_2010 - 2012_Caerphilly_3_SAA</t>
  </si>
  <si>
    <t>Persons_2011 - 2013_Caerphilly_3_SAA</t>
  </si>
  <si>
    <t>Persons_2012 - 2014_Caerphilly_3_SAA</t>
  </si>
  <si>
    <t>Persons_2013 - 2015_Caerphilly_3_SAA</t>
  </si>
  <si>
    <t>Persons_2006 - 2008_Caerphilly_4_SAA</t>
  </si>
  <si>
    <t>Persons_2007 - 2009_Caerphilly_4_SAA</t>
  </si>
  <si>
    <t>Persons_2008 - 2010_Caerphilly_4_SAA</t>
  </si>
  <si>
    <t>Persons_2009 - 2011_Caerphilly_4_SAA</t>
  </si>
  <si>
    <t>Persons_2010 - 2012_Caerphilly_4_SAA</t>
  </si>
  <si>
    <t>Persons_2011 - 2013_Caerphilly_4_SAA</t>
  </si>
  <si>
    <t>Persons_2012 - 2014_Caerphilly_4_SAA</t>
  </si>
  <si>
    <t>Persons_2013 - 2015_Caerphilly_4_SAA</t>
  </si>
  <si>
    <t>Persons_2006 - 2008_Caerphilly_5_SAA</t>
  </si>
  <si>
    <t>Persons_2007 - 2009_Caerphilly_5_SAA</t>
  </si>
  <si>
    <t>Persons_2008 - 2010_Caerphilly_5_SAA</t>
  </si>
  <si>
    <t>Persons_2009 - 2011_Caerphilly_5_SAA</t>
  </si>
  <si>
    <t>Persons_2010 - 2012_Caerphilly_5_SAA</t>
  </si>
  <si>
    <t>Persons_2011 - 2013_Caerphilly_5_SAA</t>
  </si>
  <si>
    <t>Persons_2012 - 2014_Caerphilly_5_SAA</t>
  </si>
  <si>
    <t>Persons_2013 - 2015_Caerphilly_5_SAA</t>
  </si>
  <si>
    <t>Persons_2006 - 2008_Cardiff_0_SAA</t>
  </si>
  <si>
    <t>Persons_2007 - 2009_Cardiff_0_SAA</t>
  </si>
  <si>
    <t>Persons_2008 - 2010_Cardiff_0_SAA</t>
  </si>
  <si>
    <t>Persons_2009 - 2011_Cardiff_0_SAA</t>
  </si>
  <si>
    <t>Persons_2010 - 2012_Cardiff_0_SAA</t>
  </si>
  <si>
    <t>Persons_2011 - 2013_Cardiff_0_SAA</t>
  </si>
  <si>
    <t>Persons_2012 - 2014_Cardiff_0_SAA</t>
  </si>
  <si>
    <t>Persons_2013 - 2015_Cardiff_0_SAA</t>
  </si>
  <si>
    <t>Persons_2006 - 2008_Cardiff_1_SAA</t>
  </si>
  <si>
    <t>Persons_2007 - 2009_Cardiff_1_SAA</t>
  </si>
  <si>
    <t>Persons_2008 - 2010_Cardiff_1_SAA</t>
  </si>
  <si>
    <t>Persons_2009 - 2011_Cardiff_1_SAA</t>
  </si>
  <si>
    <t>Persons_2010 - 2012_Cardiff_1_SAA</t>
  </si>
  <si>
    <t>Persons_2011 - 2013_Cardiff_1_SAA</t>
  </si>
  <si>
    <t>Persons_2012 - 2014_Cardiff_1_SAA</t>
  </si>
  <si>
    <t>Persons_2013 - 2015_Cardiff_1_SAA</t>
  </si>
  <si>
    <t>Persons_2006 - 2008_Cardiff_2_SAA</t>
  </si>
  <si>
    <t>Persons_2007 - 2009_Cardiff_2_SAA</t>
  </si>
  <si>
    <t>Persons_2008 - 2010_Cardiff_2_SAA</t>
  </si>
  <si>
    <t>Persons_2009 - 2011_Cardiff_2_SAA</t>
  </si>
  <si>
    <t>Persons_2010 - 2012_Cardiff_2_SAA</t>
  </si>
  <si>
    <t>Persons_2011 - 2013_Cardiff_2_SAA</t>
  </si>
  <si>
    <t>Persons_2012 - 2014_Cardiff_2_SAA</t>
  </si>
  <si>
    <t>Persons_2013 - 2015_Cardiff_2_SAA</t>
  </si>
  <si>
    <t>Persons_2006 - 2008_Cardiff_3_SAA</t>
  </si>
  <si>
    <t>Persons_2007 - 2009_Cardiff_3_SAA</t>
  </si>
  <si>
    <t>Persons_2008 - 2010_Cardiff_3_SAA</t>
  </si>
  <si>
    <t>Persons_2009 - 2011_Cardiff_3_SAA</t>
  </si>
  <si>
    <t>Persons_2010 - 2012_Cardiff_3_SAA</t>
  </si>
  <si>
    <t>Persons_2011 - 2013_Cardiff_3_SAA</t>
  </si>
  <si>
    <t>Persons_2012 - 2014_Cardiff_3_SAA</t>
  </si>
  <si>
    <t>Persons_2013 - 2015_Cardiff_3_SAA</t>
  </si>
  <si>
    <t>Persons_2006 - 2008_Cardiff_4_SAA</t>
  </si>
  <si>
    <t>Persons_2007 - 2009_Cardiff_4_SAA</t>
  </si>
  <si>
    <t>Persons_2008 - 2010_Cardiff_4_SAA</t>
  </si>
  <si>
    <t>Persons_2009 - 2011_Cardiff_4_SAA</t>
  </si>
  <si>
    <t>Persons_2010 - 2012_Cardiff_4_SAA</t>
  </si>
  <si>
    <t>Persons_2011 - 2013_Cardiff_4_SAA</t>
  </si>
  <si>
    <t>Persons_2012 - 2014_Cardiff_4_SAA</t>
  </si>
  <si>
    <t>Persons_2013 - 2015_Cardiff_4_SAA</t>
  </si>
  <si>
    <t>Persons_2006 - 2008_Cardiff_5_SAA</t>
  </si>
  <si>
    <t>Persons_2007 - 2009_Cardiff_5_SAA</t>
  </si>
  <si>
    <t>Persons_2008 - 2010_Cardiff_5_SAA</t>
  </si>
  <si>
    <t>Persons_2009 - 2011_Cardiff_5_SAA</t>
  </si>
  <si>
    <t>Persons_2010 - 2012_Cardiff_5_SAA</t>
  </si>
  <si>
    <t>Persons_2011 - 2013_Cardiff_5_SAA</t>
  </si>
  <si>
    <t>Persons_2012 - 2014_Cardiff_5_SAA</t>
  </si>
  <si>
    <t>Persons_2013 - 2015_Cardiff_5_SAA</t>
  </si>
  <si>
    <t>Persons_2006 - 2008_Carmarthenshire_0_SAA</t>
  </si>
  <si>
    <t>Persons_2007 - 2009_Carmarthenshire_0_SAA</t>
  </si>
  <si>
    <t>Persons_2008 - 2010_Carmarthenshire_0_SAA</t>
  </si>
  <si>
    <t>Persons_2009 - 2011_Carmarthenshire_0_SAA</t>
  </si>
  <si>
    <t>Persons_2010 - 2012_Carmarthenshire_0_SAA</t>
  </si>
  <si>
    <t>Persons_2011 - 2013_Carmarthenshire_0_SAA</t>
  </si>
  <si>
    <t>Persons_2012 - 2014_Carmarthenshire_0_SAA</t>
  </si>
  <si>
    <t>Persons_2013 - 2015_Carmarthenshire_0_SAA</t>
  </si>
  <si>
    <t>Persons_2006 - 2008_Carmarthenshire_1_SAA</t>
  </si>
  <si>
    <t>Persons_2007 - 2009_Carmarthenshire_1_SAA</t>
  </si>
  <si>
    <t>Persons_2008 - 2010_Carmarthenshire_1_SAA</t>
  </si>
  <si>
    <t>Persons_2009 - 2011_Carmarthenshire_1_SAA</t>
  </si>
  <si>
    <t>Persons_2010 - 2012_Carmarthenshire_1_SAA</t>
  </si>
  <si>
    <t>Persons_2011 - 2013_Carmarthenshire_1_SAA</t>
  </si>
  <si>
    <t>Persons_2012 - 2014_Carmarthenshire_1_SAA</t>
  </si>
  <si>
    <t>Persons_2013 - 2015_Carmarthenshire_1_SAA</t>
  </si>
  <si>
    <t>Persons_2006 - 2008_Carmarthenshire_2_SAA</t>
  </si>
  <si>
    <t>Persons_2007 - 2009_Carmarthenshire_2_SAA</t>
  </si>
  <si>
    <t>Persons_2008 - 2010_Carmarthenshire_2_SAA</t>
  </si>
  <si>
    <t>Persons_2009 - 2011_Carmarthenshire_2_SAA</t>
  </si>
  <si>
    <t>Persons_2010 - 2012_Carmarthenshire_2_SAA</t>
  </si>
  <si>
    <t>Persons_2011 - 2013_Carmarthenshire_2_SAA</t>
  </si>
  <si>
    <t>Persons_2012 - 2014_Carmarthenshire_2_SAA</t>
  </si>
  <si>
    <t>Persons_2013 - 2015_Carmarthenshire_2_SAA</t>
  </si>
  <si>
    <t>Persons_2006 - 2008_Carmarthenshire_3_SAA</t>
  </si>
  <si>
    <t>Persons_2007 - 2009_Carmarthenshire_3_SAA</t>
  </si>
  <si>
    <t>Persons_2008 - 2010_Carmarthenshire_3_SAA</t>
  </si>
  <si>
    <t>Persons_2009 - 2011_Carmarthenshire_3_SAA</t>
  </si>
  <si>
    <t>Persons_2010 - 2012_Carmarthenshire_3_SAA</t>
  </si>
  <si>
    <t>Persons_2011 - 2013_Carmarthenshire_3_SAA</t>
  </si>
  <si>
    <t>Persons_2012 - 2014_Carmarthenshire_3_SAA</t>
  </si>
  <si>
    <t>Persons_2013 - 2015_Carmarthenshire_3_SAA</t>
  </si>
  <si>
    <t>Persons_2006 - 2008_Carmarthenshire_4_SAA</t>
  </si>
  <si>
    <t>Persons_2007 - 2009_Carmarthenshire_4_SAA</t>
  </si>
  <si>
    <t>Persons_2008 - 2010_Carmarthenshire_4_SAA</t>
  </si>
  <si>
    <t>Persons_2009 - 2011_Carmarthenshire_4_SAA</t>
  </si>
  <si>
    <t>Persons_2010 - 2012_Carmarthenshire_4_SAA</t>
  </si>
  <si>
    <t>Persons_2011 - 2013_Carmarthenshire_4_SAA</t>
  </si>
  <si>
    <t>Persons_2012 - 2014_Carmarthenshire_4_SAA</t>
  </si>
  <si>
    <t>Persons_2013 - 2015_Carmarthenshire_4_SAA</t>
  </si>
  <si>
    <t>Persons_2006 - 2008_Carmarthenshire_5_SAA</t>
  </si>
  <si>
    <t>Persons_2007 - 2009_Carmarthenshire_5_SAA</t>
  </si>
  <si>
    <t>Persons_2008 - 2010_Carmarthenshire_5_SAA</t>
  </si>
  <si>
    <t>Persons_2009 - 2011_Carmarthenshire_5_SAA</t>
  </si>
  <si>
    <t>Persons_2010 - 2012_Carmarthenshire_5_SAA</t>
  </si>
  <si>
    <t>Persons_2011 - 2013_Carmarthenshire_5_SAA</t>
  </si>
  <si>
    <t>Persons_2012 - 2014_Carmarthenshire_5_SAA</t>
  </si>
  <si>
    <t>Persons_2013 - 2015_Carmarthenshire_5_SAA</t>
  </si>
  <si>
    <t>Persons_2006 - 2008_Ceredigion_0_SAA</t>
  </si>
  <si>
    <t>Persons_2007 - 2009_Ceredigion_0_SAA</t>
  </si>
  <si>
    <t>Persons_2008 - 2010_Ceredigion_0_SAA</t>
  </si>
  <si>
    <t>Persons_2009 - 2011_Ceredigion_0_SAA</t>
  </si>
  <si>
    <t>Persons_2010 - 2012_Ceredigion_0_SAA</t>
  </si>
  <si>
    <t>Persons_2011 - 2013_Ceredigion_0_SAA</t>
  </si>
  <si>
    <t>Persons_2012 - 2014_Ceredigion_0_SAA</t>
  </si>
  <si>
    <t>Persons_2013 - 2015_Ceredigion_0_SAA</t>
  </si>
  <si>
    <t>Persons_2006 - 2008_Ceredigion_1_SAA</t>
  </si>
  <si>
    <t>Persons_2007 - 2009_Ceredigion_1_SAA</t>
  </si>
  <si>
    <t>Persons_2008 - 2010_Ceredigion_1_SAA</t>
  </si>
  <si>
    <t>Persons_2009 - 2011_Ceredigion_1_SAA</t>
  </si>
  <si>
    <t>Persons_2010 - 2012_Ceredigion_1_SAA</t>
  </si>
  <si>
    <t>Persons_2011 - 2013_Ceredigion_1_SAA</t>
  </si>
  <si>
    <t>Persons_2012 - 2014_Ceredigion_1_SAA</t>
  </si>
  <si>
    <t>Persons_2013 - 2015_Ceredigion_1_SAA</t>
  </si>
  <si>
    <t>Persons_2006 - 2008_Ceredigion_2_SAA</t>
  </si>
  <si>
    <t>Persons_2007 - 2009_Ceredigion_2_SAA</t>
  </si>
  <si>
    <t>Persons_2008 - 2010_Ceredigion_2_SAA</t>
  </si>
  <si>
    <t>Persons_2009 - 2011_Ceredigion_2_SAA</t>
  </si>
  <si>
    <t>Persons_2010 - 2012_Ceredigion_2_SAA</t>
  </si>
  <si>
    <t>Persons_2011 - 2013_Ceredigion_2_SAA</t>
  </si>
  <si>
    <t>Persons_2012 - 2014_Ceredigion_2_SAA</t>
  </si>
  <si>
    <t>Persons_2013 - 2015_Ceredigion_2_SAA</t>
  </si>
  <si>
    <t>Persons_2006 - 2008_Ceredigion_3_SAA</t>
  </si>
  <si>
    <t>Persons_2007 - 2009_Ceredigion_3_SAA</t>
  </si>
  <si>
    <t>Persons_2008 - 2010_Ceredigion_3_SAA</t>
  </si>
  <si>
    <t>Persons_2009 - 2011_Ceredigion_3_SAA</t>
  </si>
  <si>
    <t>Persons_2010 - 2012_Ceredigion_3_SAA</t>
  </si>
  <si>
    <t>Persons_2011 - 2013_Ceredigion_3_SAA</t>
  </si>
  <si>
    <t>Persons_2012 - 2014_Ceredigion_3_SAA</t>
  </si>
  <si>
    <t>Persons_2013 - 2015_Ceredigion_3_SAA</t>
  </si>
  <si>
    <t>Persons_2006 - 2008_Ceredigion_4_SAA</t>
  </si>
  <si>
    <t>Persons_2007 - 2009_Ceredigion_4_SAA</t>
  </si>
  <si>
    <t>Persons_2008 - 2010_Ceredigion_4_SAA</t>
  </si>
  <si>
    <t>Persons_2009 - 2011_Ceredigion_4_SAA</t>
  </si>
  <si>
    <t>Persons_2010 - 2012_Ceredigion_4_SAA</t>
  </si>
  <si>
    <t>Persons_2011 - 2013_Ceredigion_4_SAA</t>
  </si>
  <si>
    <t>Persons_2012 - 2014_Ceredigion_4_SAA</t>
  </si>
  <si>
    <t>Persons_2013 - 2015_Ceredigion_4_SAA</t>
  </si>
  <si>
    <t>Persons_2006 - 2008_Ceredigion_5_SAA</t>
  </si>
  <si>
    <t>Persons_2007 - 2009_Ceredigion_5_SAA</t>
  </si>
  <si>
    <t>Persons_2008 - 2010_Ceredigion_5_SAA</t>
  </si>
  <si>
    <t>Persons_2009 - 2011_Ceredigion_5_SAA</t>
  </si>
  <si>
    <t>Persons_2010 - 2012_Ceredigion_5_SAA</t>
  </si>
  <si>
    <t>Persons_2011 - 2013_Ceredigion_5_SAA</t>
  </si>
  <si>
    <t>Persons_2012 - 2014_Ceredigion_5_SAA</t>
  </si>
  <si>
    <t>Persons_2013 - 2015_Ceredigion_5_SAA</t>
  </si>
  <si>
    <t>Persons_2006 - 2008_Conwy_0_SAA</t>
  </si>
  <si>
    <t>Persons_2007 - 2009_Conwy_0_SAA</t>
  </si>
  <si>
    <t>Persons_2008 - 2010_Conwy_0_SAA</t>
  </si>
  <si>
    <t>Persons_2009 - 2011_Conwy_0_SAA</t>
  </si>
  <si>
    <t>Persons_2010 - 2012_Conwy_0_SAA</t>
  </si>
  <si>
    <t>Persons_2011 - 2013_Conwy_0_SAA</t>
  </si>
  <si>
    <t>Persons_2012 - 2014_Conwy_0_SAA</t>
  </si>
  <si>
    <t>Persons_2013 - 2015_Conwy_0_SAA</t>
  </si>
  <si>
    <t>Persons_2006 - 2008_Conwy_1_SAA</t>
  </si>
  <si>
    <t>Persons_2007 - 2009_Conwy_1_SAA</t>
  </si>
  <si>
    <t>Persons_2008 - 2010_Conwy_1_SAA</t>
  </si>
  <si>
    <t>Persons_2009 - 2011_Conwy_1_SAA</t>
  </si>
  <si>
    <t>Persons_2010 - 2012_Conwy_1_SAA</t>
  </si>
  <si>
    <t>Persons_2011 - 2013_Conwy_1_SAA</t>
  </si>
  <si>
    <t>Persons_2012 - 2014_Conwy_1_SAA</t>
  </si>
  <si>
    <t>Persons_2013 - 2015_Conwy_1_SAA</t>
  </si>
  <si>
    <t>Persons_2006 - 2008_Conwy_2_SAA</t>
  </si>
  <si>
    <t>Persons_2007 - 2009_Conwy_2_SAA</t>
  </si>
  <si>
    <t>Persons_2008 - 2010_Conwy_2_SAA</t>
  </si>
  <si>
    <t>Persons_2009 - 2011_Conwy_2_SAA</t>
  </si>
  <si>
    <t>Persons_2010 - 2012_Conwy_2_SAA</t>
  </si>
  <si>
    <t>Persons_2011 - 2013_Conwy_2_SAA</t>
  </si>
  <si>
    <t>Persons_2012 - 2014_Conwy_2_SAA</t>
  </si>
  <si>
    <t>Persons_2013 - 2015_Conwy_2_SAA</t>
  </si>
  <si>
    <t>Persons_2006 - 2008_Conwy_3_SAA</t>
  </si>
  <si>
    <t>Persons_2007 - 2009_Conwy_3_SAA</t>
  </si>
  <si>
    <t>Persons_2008 - 2010_Conwy_3_SAA</t>
  </si>
  <si>
    <t>Persons_2009 - 2011_Conwy_3_SAA</t>
  </si>
  <si>
    <t>Persons_2010 - 2012_Conwy_3_SAA</t>
  </si>
  <si>
    <t>Persons_2011 - 2013_Conwy_3_SAA</t>
  </si>
  <si>
    <t>Persons_2012 - 2014_Conwy_3_SAA</t>
  </si>
  <si>
    <t>Persons_2013 - 2015_Conwy_3_SAA</t>
  </si>
  <si>
    <t>Persons_2006 - 2008_Conwy_4_SAA</t>
  </si>
  <si>
    <t>Persons_2007 - 2009_Conwy_4_SAA</t>
  </si>
  <si>
    <t>Persons_2008 - 2010_Conwy_4_SAA</t>
  </si>
  <si>
    <t>Persons_2009 - 2011_Conwy_4_SAA</t>
  </si>
  <si>
    <t>Persons_2010 - 2012_Conwy_4_SAA</t>
  </si>
  <si>
    <t>Persons_2011 - 2013_Conwy_4_SAA</t>
  </si>
  <si>
    <t>Persons_2012 - 2014_Conwy_4_SAA</t>
  </si>
  <si>
    <t>Persons_2013 - 2015_Conwy_4_SAA</t>
  </si>
  <si>
    <t>Persons_2006 - 2008_Conwy_5_SAA</t>
  </si>
  <si>
    <t>Persons_2007 - 2009_Conwy_5_SAA</t>
  </si>
  <si>
    <t>Persons_2008 - 2010_Conwy_5_SAA</t>
  </si>
  <si>
    <t>Persons_2009 - 2011_Conwy_5_SAA</t>
  </si>
  <si>
    <t>Persons_2010 - 2012_Conwy_5_SAA</t>
  </si>
  <si>
    <t>Persons_2011 - 2013_Conwy_5_SAA</t>
  </si>
  <si>
    <t>Persons_2012 - 2014_Conwy_5_SAA</t>
  </si>
  <si>
    <t>Persons_2013 - 2015_Conwy_5_SAA</t>
  </si>
  <si>
    <t>Persons_2006 - 2008_Denbighshire_0_SAA</t>
  </si>
  <si>
    <t>Persons_2007 - 2009_Denbighshire_0_SAA</t>
  </si>
  <si>
    <t>Persons_2008 - 2010_Denbighshire_0_SAA</t>
  </si>
  <si>
    <t>Persons_2009 - 2011_Denbighshire_0_SAA</t>
  </si>
  <si>
    <t>Persons_2010 - 2012_Denbighshire_0_SAA</t>
  </si>
  <si>
    <t>Persons_2011 - 2013_Denbighshire_0_SAA</t>
  </si>
  <si>
    <t>Persons_2012 - 2014_Denbighshire_0_SAA</t>
  </si>
  <si>
    <t>Persons_2013 - 2015_Denbighshire_0_SAA</t>
  </si>
  <si>
    <t>Persons_2006 - 2008_Denbighshire_1_SAA</t>
  </si>
  <si>
    <t>Persons_2007 - 2009_Denbighshire_1_SAA</t>
  </si>
  <si>
    <t>Persons_2008 - 2010_Denbighshire_1_SAA</t>
  </si>
  <si>
    <t>Persons_2009 - 2011_Denbighshire_1_SAA</t>
  </si>
  <si>
    <t>Persons_2010 - 2012_Denbighshire_1_SAA</t>
  </si>
  <si>
    <t>Persons_2011 - 2013_Denbighshire_1_SAA</t>
  </si>
  <si>
    <t>Persons_2012 - 2014_Denbighshire_1_SAA</t>
  </si>
  <si>
    <t>Persons_2013 - 2015_Denbighshire_1_SAA</t>
  </si>
  <si>
    <t>Persons_2006 - 2008_Denbighshire_2_SAA</t>
  </si>
  <si>
    <t>Persons_2007 - 2009_Denbighshire_2_SAA</t>
  </si>
  <si>
    <t>Persons_2008 - 2010_Denbighshire_2_SAA</t>
  </si>
  <si>
    <t>Persons_2009 - 2011_Denbighshire_2_SAA</t>
  </si>
  <si>
    <t>Persons_2010 - 2012_Denbighshire_2_SAA</t>
  </si>
  <si>
    <t>Persons_2011 - 2013_Denbighshire_2_SAA</t>
  </si>
  <si>
    <t>Persons_2012 - 2014_Denbighshire_2_SAA</t>
  </si>
  <si>
    <t>Persons_2013 - 2015_Denbighshire_2_SAA</t>
  </si>
  <si>
    <t>Persons_2006 - 2008_Denbighshire_3_SAA</t>
  </si>
  <si>
    <t>Persons_2007 - 2009_Denbighshire_3_SAA</t>
  </si>
  <si>
    <t>Persons_2008 - 2010_Denbighshire_3_SAA</t>
  </si>
  <si>
    <t>Persons_2009 - 2011_Denbighshire_3_SAA</t>
  </si>
  <si>
    <t>Persons_2010 - 2012_Denbighshire_3_SAA</t>
  </si>
  <si>
    <t>Persons_2011 - 2013_Denbighshire_3_SAA</t>
  </si>
  <si>
    <t>Persons_2012 - 2014_Denbighshire_3_SAA</t>
  </si>
  <si>
    <t>Persons_2013 - 2015_Denbighshire_3_SAA</t>
  </si>
  <si>
    <t>Persons_2006 - 2008_Denbighshire_4_SAA</t>
  </si>
  <si>
    <t>Persons_2007 - 2009_Denbighshire_4_SAA</t>
  </si>
  <si>
    <t>Persons_2008 - 2010_Denbighshire_4_SAA</t>
  </si>
  <si>
    <t>Persons_2009 - 2011_Denbighshire_4_SAA</t>
  </si>
  <si>
    <t>Persons_2010 - 2012_Denbighshire_4_SAA</t>
  </si>
  <si>
    <t>Persons_2011 - 2013_Denbighshire_4_SAA</t>
  </si>
  <si>
    <t>Persons_2012 - 2014_Denbighshire_4_SAA</t>
  </si>
  <si>
    <t>Persons_2013 - 2015_Denbighshire_4_SAA</t>
  </si>
  <si>
    <t>Persons_2006 - 2008_Denbighshire_5_SAA</t>
  </si>
  <si>
    <t>Persons_2007 - 2009_Denbighshire_5_SAA</t>
  </si>
  <si>
    <t>Persons_2008 - 2010_Denbighshire_5_SAA</t>
  </si>
  <si>
    <t>Persons_2009 - 2011_Denbighshire_5_SAA</t>
  </si>
  <si>
    <t>Persons_2010 - 2012_Denbighshire_5_SAA</t>
  </si>
  <si>
    <t>Persons_2011 - 2013_Denbighshire_5_SAA</t>
  </si>
  <si>
    <t>Persons_2012 - 2014_Denbighshire_5_SAA</t>
  </si>
  <si>
    <t>Persons_2013 - 2015_Denbighshire_5_SAA</t>
  </si>
  <si>
    <t>Persons_2006 - 2008_Flintshire_0_SAA</t>
  </si>
  <si>
    <t>Persons_2007 - 2009_Flintshire_0_SAA</t>
  </si>
  <si>
    <t>Persons_2008 - 2010_Flintshire_0_SAA</t>
  </si>
  <si>
    <t>Persons_2009 - 2011_Flintshire_0_SAA</t>
  </si>
  <si>
    <t>Persons_2010 - 2012_Flintshire_0_SAA</t>
  </si>
  <si>
    <t>Persons_2011 - 2013_Flintshire_0_SAA</t>
  </si>
  <si>
    <t>Persons_2012 - 2014_Flintshire_0_SAA</t>
  </si>
  <si>
    <t>Persons_2013 - 2015_Flintshire_0_SAA</t>
  </si>
  <si>
    <t>Persons_2006 - 2008_Flintshire_1_SAA</t>
  </si>
  <si>
    <t>Persons_2007 - 2009_Flintshire_1_SAA</t>
  </si>
  <si>
    <t>Persons_2008 - 2010_Flintshire_1_SAA</t>
  </si>
  <si>
    <t>Persons_2009 - 2011_Flintshire_1_SAA</t>
  </si>
  <si>
    <t>Persons_2010 - 2012_Flintshire_1_SAA</t>
  </si>
  <si>
    <t>Persons_2011 - 2013_Flintshire_1_SAA</t>
  </si>
  <si>
    <t>Persons_2012 - 2014_Flintshire_1_SAA</t>
  </si>
  <si>
    <t>Persons_2013 - 2015_Flintshire_1_SAA</t>
  </si>
  <si>
    <t>Persons_2006 - 2008_Flintshire_2_SAA</t>
  </si>
  <si>
    <t>Persons_2007 - 2009_Flintshire_2_SAA</t>
  </si>
  <si>
    <t>Persons_2008 - 2010_Flintshire_2_SAA</t>
  </si>
  <si>
    <t>Persons_2009 - 2011_Flintshire_2_SAA</t>
  </si>
  <si>
    <t>Persons_2010 - 2012_Flintshire_2_SAA</t>
  </si>
  <si>
    <t>Persons_2011 - 2013_Flintshire_2_SAA</t>
  </si>
  <si>
    <t>Persons_2012 - 2014_Flintshire_2_SAA</t>
  </si>
  <si>
    <t>Persons_2013 - 2015_Flintshire_2_SAA</t>
  </si>
  <si>
    <t>Persons_2006 - 2008_Flintshire_3_SAA</t>
  </si>
  <si>
    <t>Persons_2007 - 2009_Flintshire_3_SAA</t>
  </si>
  <si>
    <t>Persons_2008 - 2010_Flintshire_3_SAA</t>
  </si>
  <si>
    <t>Persons_2009 - 2011_Flintshire_3_SAA</t>
  </si>
  <si>
    <t>Persons_2010 - 2012_Flintshire_3_SAA</t>
  </si>
  <si>
    <t>Persons_2011 - 2013_Flintshire_3_SAA</t>
  </si>
  <si>
    <t>Persons_2012 - 2014_Flintshire_3_SAA</t>
  </si>
  <si>
    <t>Persons_2013 - 2015_Flintshire_3_SAA</t>
  </si>
  <si>
    <t>Persons_2006 - 2008_Flintshire_4_SAA</t>
  </si>
  <si>
    <t>Persons_2007 - 2009_Flintshire_4_SAA</t>
  </si>
  <si>
    <t>Persons_2008 - 2010_Flintshire_4_SAA</t>
  </si>
  <si>
    <t>Persons_2009 - 2011_Flintshire_4_SAA</t>
  </si>
  <si>
    <t>Persons_2010 - 2012_Flintshire_4_SAA</t>
  </si>
  <si>
    <t>Persons_2011 - 2013_Flintshire_4_SAA</t>
  </si>
  <si>
    <t>Persons_2012 - 2014_Flintshire_4_SAA</t>
  </si>
  <si>
    <t>Persons_2013 - 2015_Flintshire_4_SAA</t>
  </si>
  <si>
    <t>Persons_2006 - 2008_Flintshire_5_SAA</t>
  </si>
  <si>
    <t>Persons_2007 - 2009_Flintshire_5_SAA</t>
  </si>
  <si>
    <t>Persons_2008 - 2010_Flintshire_5_SAA</t>
  </si>
  <si>
    <t>Persons_2009 - 2011_Flintshire_5_SAA</t>
  </si>
  <si>
    <t>Persons_2010 - 2012_Flintshire_5_SAA</t>
  </si>
  <si>
    <t>Persons_2011 - 2013_Flintshire_5_SAA</t>
  </si>
  <si>
    <t>Persons_2012 - 2014_Flintshire_5_SAA</t>
  </si>
  <si>
    <t>Persons_2013 - 2015_Flintshire_5_SAA</t>
  </si>
  <si>
    <t>Persons_2006 - 2008_Gwynedd_0_SAA</t>
  </si>
  <si>
    <t>Persons_2007 - 2009_Gwynedd_0_SAA</t>
  </si>
  <si>
    <t>Persons_2008 - 2010_Gwynedd_0_SAA</t>
  </si>
  <si>
    <t>Persons_2009 - 2011_Gwynedd_0_SAA</t>
  </si>
  <si>
    <t>Persons_2010 - 2012_Gwynedd_0_SAA</t>
  </si>
  <si>
    <t>Persons_2011 - 2013_Gwynedd_0_SAA</t>
  </si>
  <si>
    <t>Persons_2012 - 2014_Gwynedd_0_SAA</t>
  </si>
  <si>
    <t>Persons_2013 - 2015_Gwynedd_0_SAA</t>
  </si>
  <si>
    <t>Persons_2006 - 2008_Gwynedd_1_SAA</t>
  </si>
  <si>
    <t>Persons_2007 - 2009_Gwynedd_1_SAA</t>
  </si>
  <si>
    <t>Persons_2008 - 2010_Gwynedd_1_SAA</t>
  </si>
  <si>
    <t>Persons_2009 - 2011_Gwynedd_1_SAA</t>
  </si>
  <si>
    <t>Persons_2010 - 2012_Gwynedd_1_SAA</t>
  </si>
  <si>
    <t>Persons_2011 - 2013_Gwynedd_1_SAA</t>
  </si>
  <si>
    <t>Persons_2012 - 2014_Gwynedd_1_SAA</t>
  </si>
  <si>
    <t>Persons_2013 - 2015_Gwynedd_1_SAA</t>
  </si>
  <si>
    <t>Persons_2006 - 2008_Gwynedd_2_SAA</t>
  </si>
  <si>
    <t>Persons_2007 - 2009_Gwynedd_2_SAA</t>
  </si>
  <si>
    <t>Persons_2008 - 2010_Gwynedd_2_SAA</t>
  </si>
  <si>
    <t>Persons_2009 - 2011_Gwynedd_2_SAA</t>
  </si>
  <si>
    <t>Persons_2010 - 2012_Gwynedd_2_SAA</t>
  </si>
  <si>
    <t>Persons_2011 - 2013_Gwynedd_2_SAA</t>
  </si>
  <si>
    <t>Persons_2012 - 2014_Gwynedd_2_SAA</t>
  </si>
  <si>
    <t>Persons_2013 - 2015_Gwynedd_2_SAA</t>
  </si>
  <si>
    <t>Persons_2006 - 2008_Gwynedd_3_SAA</t>
  </si>
  <si>
    <t>Persons_2007 - 2009_Gwynedd_3_SAA</t>
  </si>
  <si>
    <t>Persons_2008 - 2010_Gwynedd_3_SAA</t>
  </si>
  <si>
    <t>Persons_2009 - 2011_Gwynedd_3_SAA</t>
  </si>
  <si>
    <t>Persons_2010 - 2012_Gwynedd_3_SAA</t>
  </si>
  <si>
    <t>Persons_2011 - 2013_Gwynedd_3_SAA</t>
  </si>
  <si>
    <t>Persons_2012 - 2014_Gwynedd_3_SAA</t>
  </si>
  <si>
    <t>Persons_2013 - 2015_Gwynedd_3_SAA</t>
  </si>
  <si>
    <t>Persons_2006 - 2008_Gwynedd_4_SAA</t>
  </si>
  <si>
    <t>Persons_2007 - 2009_Gwynedd_4_SAA</t>
  </si>
  <si>
    <t>Persons_2008 - 2010_Gwynedd_4_SAA</t>
  </si>
  <si>
    <t>Persons_2009 - 2011_Gwynedd_4_SAA</t>
  </si>
  <si>
    <t>Persons_2010 - 2012_Gwynedd_4_SAA</t>
  </si>
  <si>
    <t>Persons_2011 - 2013_Gwynedd_4_SAA</t>
  </si>
  <si>
    <t>Persons_2012 - 2014_Gwynedd_4_SAA</t>
  </si>
  <si>
    <t>Persons_2013 - 2015_Gwynedd_4_SAA</t>
  </si>
  <si>
    <t>Persons_2006 - 2008_Gwynedd_5_SAA</t>
  </si>
  <si>
    <t>Persons_2007 - 2009_Gwynedd_5_SAA</t>
  </si>
  <si>
    <t>Persons_2008 - 2010_Gwynedd_5_SAA</t>
  </si>
  <si>
    <t>Persons_2009 - 2011_Gwynedd_5_SAA</t>
  </si>
  <si>
    <t>Persons_2010 - 2012_Gwynedd_5_SAA</t>
  </si>
  <si>
    <t>Persons_2011 - 2013_Gwynedd_5_SAA</t>
  </si>
  <si>
    <t>Persons_2012 - 2014_Gwynedd_5_SAA</t>
  </si>
  <si>
    <t>Persons_2013 - 2015_Gwynedd_5_SAA</t>
  </si>
  <si>
    <t>Persons_2006 - 2008_Isle of Anglesey_0_SAA</t>
  </si>
  <si>
    <t>Persons_2007 - 2009_Isle of Anglesey_0_SAA</t>
  </si>
  <si>
    <t>Persons_2008 - 2010_Isle of Anglesey_0_SAA</t>
  </si>
  <si>
    <t>Persons_2009 - 2011_Isle of Anglesey_0_SAA</t>
  </si>
  <si>
    <t>Persons_2010 - 2012_Isle of Anglesey_0_SAA</t>
  </si>
  <si>
    <t>Persons_2011 - 2013_Isle of Anglesey_0_SAA</t>
  </si>
  <si>
    <t>Persons_2012 - 2014_Isle of Anglesey_0_SAA</t>
  </si>
  <si>
    <t>Persons_2013 - 2015_Isle of Anglesey_0_SAA</t>
  </si>
  <si>
    <t>Persons_2006 - 2008_Isle of Anglesey_1_SAA</t>
  </si>
  <si>
    <t>Persons_2007 - 2009_Isle of Anglesey_1_SAA</t>
  </si>
  <si>
    <t>Persons_2008 - 2010_Isle of Anglesey_1_SAA</t>
  </si>
  <si>
    <t>Persons_2009 - 2011_Isle of Anglesey_1_SAA</t>
  </si>
  <si>
    <t>Persons_2010 - 2012_Isle of Anglesey_1_SAA</t>
  </si>
  <si>
    <t>Persons_2011 - 2013_Isle of Anglesey_1_SAA</t>
  </si>
  <si>
    <t>Persons_2012 - 2014_Isle of Anglesey_1_SAA</t>
  </si>
  <si>
    <t>Persons_2013 - 2015_Isle of Anglesey_1_SAA</t>
  </si>
  <si>
    <t>Persons_2006 - 2008_Isle of Anglesey_2_SAA</t>
  </si>
  <si>
    <t>Persons_2007 - 2009_Isle of Anglesey_2_SAA</t>
  </si>
  <si>
    <t>Persons_2008 - 2010_Isle of Anglesey_2_SAA</t>
  </si>
  <si>
    <t>Persons_2009 - 2011_Isle of Anglesey_2_SAA</t>
  </si>
  <si>
    <t>Persons_2010 - 2012_Isle of Anglesey_2_SAA</t>
  </si>
  <si>
    <t>Persons_2011 - 2013_Isle of Anglesey_2_SAA</t>
  </si>
  <si>
    <t>Persons_2012 - 2014_Isle of Anglesey_2_SAA</t>
  </si>
  <si>
    <t>Persons_2013 - 2015_Isle of Anglesey_2_SAA</t>
  </si>
  <si>
    <t>Persons_2006 - 2008_Isle of Anglesey_3_SAA</t>
  </si>
  <si>
    <t>Persons_2007 - 2009_Isle of Anglesey_3_SAA</t>
  </si>
  <si>
    <t>Persons_2008 - 2010_Isle of Anglesey_3_SAA</t>
  </si>
  <si>
    <t>Persons_2009 - 2011_Isle of Anglesey_3_SAA</t>
  </si>
  <si>
    <t>Persons_2010 - 2012_Isle of Anglesey_3_SAA</t>
  </si>
  <si>
    <t>Persons_2011 - 2013_Isle of Anglesey_3_SAA</t>
  </si>
  <si>
    <t>Persons_2012 - 2014_Isle of Anglesey_3_SAA</t>
  </si>
  <si>
    <t>Persons_2013 - 2015_Isle of Anglesey_3_SAA</t>
  </si>
  <si>
    <t>Persons_2006 - 2008_Isle of Anglesey_4_SAA</t>
  </si>
  <si>
    <t>Persons_2007 - 2009_Isle of Anglesey_4_SAA</t>
  </si>
  <si>
    <t>Persons_2008 - 2010_Isle of Anglesey_4_SAA</t>
  </si>
  <si>
    <t>Persons_2009 - 2011_Isle of Anglesey_4_SAA</t>
  </si>
  <si>
    <t>Persons_2010 - 2012_Isle of Anglesey_4_SAA</t>
  </si>
  <si>
    <t>Persons_2011 - 2013_Isle of Anglesey_4_SAA</t>
  </si>
  <si>
    <t>Persons_2012 - 2014_Isle of Anglesey_4_SAA</t>
  </si>
  <si>
    <t>Persons_2013 - 2015_Isle of Anglesey_4_SAA</t>
  </si>
  <si>
    <t>Persons_2006 - 2008_Isle of Anglesey_5_SAA</t>
  </si>
  <si>
    <t>Persons_2007 - 2009_Isle of Anglesey_5_SAA</t>
  </si>
  <si>
    <t>Persons_2008 - 2010_Isle of Anglesey_5_SAA</t>
  </si>
  <si>
    <t>Persons_2009 - 2011_Isle of Anglesey_5_SAA</t>
  </si>
  <si>
    <t>Persons_2010 - 2012_Isle of Anglesey_5_SAA</t>
  </si>
  <si>
    <t>Persons_2011 - 2013_Isle of Anglesey_5_SAA</t>
  </si>
  <si>
    <t>Persons_2012 - 2014_Isle of Anglesey_5_SAA</t>
  </si>
  <si>
    <t>Persons_2013 - 2015_Isle of Anglesey_5_SAA</t>
  </si>
  <si>
    <t>Persons_2006 - 2008_Merthyr Tydfil_0_SAA</t>
  </si>
  <si>
    <t>Persons_2007 - 2009_Merthyr Tydfil_0_SAA</t>
  </si>
  <si>
    <t>Persons_2008 - 2010_Merthyr Tydfil_0_SAA</t>
  </si>
  <si>
    <t>Persons_2009 - 2011_Merthyr Tydfil_0_SAA</t>
  </si>
  <si>
    <t>Persons_2010 - 2012_Merthyr Tydfil_0_SAA</t>
  </si>
  <si>
    <t>Persons_2011 - 2013_Merthyr Tydfil_0_SAA</t>
  </si>
  <si>
    <t>Persons_2012 - 2014_Merthyr Tydfil_0_SAA</t>
  </si>
  <si>
    <t>Persons_2013 - 2015_Merthyr Tydfil_0_SAA</t>
  </si>
  <si>
    <t>Persons_2006 - 2008_Merthyr Tydfil_1_SAA</t>
  </si>
  <si>
    <t>Persons_2007 - 2009_Merthyr Tydfil_1_SAA</t>
  </si>
  <si>
    <t>Persons_2008 - 2010_Merthyr Tydfil_1_SAA</t>
  </si>
  <si>
    <t>Persons_2009 - 2011_Merthyr Tydfil_1_SAA</t>
  </si>
  <si>
    <t>Persons_2010 - 2012_Merthyr Tydfil_1_SAA</t>
  </si>
  <si>
    <t>Persons_2011 - 2013_Merthyr Tydfil_1_SAA</t>
  </si>
  <si>
    <t>Persons_2012 - 2014_Merthyr Tydfil_1_SAA</t>
  </si>
  <si>
    <t>Persons_2013 - 2015_Merthyr Tydfil_1_SAA</t>
  </si>
  <si>
    <t>Persons_2006 - 2008_Merthyr Tydfil_2_SAA</t>
  </si>
  <si>
    <t>Persons_2007 - 2009_Merthyr Tydfil_2_SAA</t>
  </si>
  <si>
    <t>Persons_2008 - 2010_Merthyr Tydfil_2_SAA</t>
  </si>
  <si>
    <t>Persons_2009 - 2011_Merthyr Tydfil_2_SAA</t>
  </si>
  <si>
    <t>Persons_2010 - 2012_Merthyr Tydfil_2_SAA</t>
  </si>
  <si>
    <t>Persons_2011 - 2013_Merthyr Tydfil_2_SAA</t>
  </si>
  <si>
    <t>Persons_2012 - 2014_Merthyr Tydfil_2_SAA</t>
  </si>
  <si>
    <t>Persons_2013 - 2015_Merthyr Tydfil_2_SAA</t>
  </si>
  <si>
    <t>Persons_2006 - 2008_Merthyr Tydfil_3_SAA</t>
  </si>
  <si>
    <t>Persons_2007 - 2009_Merthyr Tydfil_3_SAA</t>
  </si>
  <si>
    <t>Persons_2008 - 2010_Merthyr Tydfil_3_SAA</t>
  </si>
  <si>
    <t>Persons_2009 - 2011_Merthyr Tydfil_3_SAA</t>
  </si>
  <si>
    <t>Persons_2010 - 2012_Merthyr Tydfil_3_SAA</t>
  </si>
  <si>
    <t>Persons_2011 - 2013_Merthyr Tydfil_3_SAA</t>
  </si>
  <si>
    <t>Persons_2012 - 2014_Merthyr Tydfil_3_SAA</t>
  </si>
  <si>
    <t>Persons_2013 - 2015_Merthyr Tydfil_3_SAA</t>
  </si>
  <si>
    <t>Persons_2006 - 2008_Merthyr Tydfil_4_SAA</t>
  </si>
  <si>
    <t>Persons_2007 - 2009_Merthyr Tydfil_4_SAA</t>
  </si>
  <si>
    <t>Persons_2008 - 2010_Merthyr Tydfil_4_SAA</t>
  </si>
  <si>
    <t>Persons_2009 - 2011_Merthyr Tydfil_4_SAA</t>
  </si>
  <si>
    <t>Persons_2010 - 2012_Merthyr Tydfil_4_SAA</t>
  </si>
  <si>
    <t>Persons_2011 - 2013_Merthyr Tydfil_4_SAA</t>
  </si>
  <si>
    <t>Persons_2012 - 2014_Merthyr Tydfil_4_SAA</t>
  </si>
  <si>
    <t>Persons_2013 - 2015_Merthyr Tydfil_4_SAA</t>
  </si>
  <si>
    <t>Persons_2006 - 2008_Merthyr Tydfil_5_SAA</t>
  </si>
  <si>
    <t>Persons_2007 - 2009_Merthyr Tydfil_5_SAA</t>
  </si>
  <si>
    <t>Persons_2008 - 2010_Merthyr Tydfil_5_SAA</t>
  </si>
  <si>
    <t>Persons_2009 - 2011_Merthyr Tydfil_5_SAA</t>
  </si>
  <si>
    <t>Persons_2010 - 2012_Merthyr Tydfil_5_SAA</t>
  </si>
  <si>
    <t>Persons_2011 - 2013_Merthyr Tydfil_5_SAA</t>
  </si>
  <si>
    <t>Persons_2012 - 2014_Merthyr Tydfil_5_SAA</t>
  </si>
  <si>
    <t>Persons_2013 - 2015_Merthyr Tydfil_5_SAA</t>
  </si>
  <si>
    <t>Persons_2006 - 2008_Monmouthshire_0_SAA</t>
  </si>
  <si>
    <t>Persons_2007 - 2009_Monmouthshire_0_SAA</t>
  </si>
  <si>
    <t>Persons_2008 - 2010_Monmouthshire_0_SAA</t>
  </si>
  <si>
    <t>Persons_2009 - 2011_Monmouthshire_0_SAA</t>
  </si>
  <si>
    <t>Persons_2010 - 2012_Monmouthshire_0_SAA</t>
  </si>
  <si>
    <t>Persons_2011 - 2013_Monmouthshire_0_SAA</t>
  </si>
  <si>
    <t>Persons_2012 - 2014_Monmouthshire_0_SAA</t>
  </si>
  <si>
    <t>Persons_2013 - 2015_Monmouthshire_0_SAA</t>
  </si>
  <si>
    <t>Persons_2006 - 2008_Monmouthshire_1_SAA</t>
  </si>
  <si>
    <t>Persons_2007 - 2009_Monmouthshire_1_SAA</t>
  </si>
  <si>
    <t>Persons_2008 - 2010_Monmouthshire_1_SAA</t>
  </si>
  <si>
    <t>Persons_2009 - 2011_Monmouthshire_1_SAA</t>
  </si>
  <si>
    <t>Persons_2010 - 2012_Monmouthshire_1_SAA</t>
  </si>
  <si>
    <t>Persons_2011 - 2013_Monmouthshire_1_SAA</t>
  </si>
  <si>
    <t>Persons_2012 - 2014_Monmouthshire_1_SAA</t>
  </si>
  <si>
    <t>Persons_2013 - 2015_Monmouthshire_1_SAA</t>
  </si>
  <si>
    <t>Persons_2006 - 2008_Monmouthshire_2_SAA</t>
  </si>
  <si>
    <t>Persons_2007 - 2009_Monmouthshire_2_SAA</t>
  </si>
  <si>
    <t>Persons_2008 - 2010_Monmouthshire_2_SAA</t>
  </si>
  <si>
    <t>Persons_2009 - 2011_Monmouthshire_2_SAA</t>
  </si>
  <si>
    <t>Persons_2010 - 2012_Monmouthshire_2_SAA</t>
  </si>
  <si>
    <t>Persons_2011 - 2013_Monmouthshire_2_SAA</t>
  </si>
  <si>
    <t>Persons_2012 - 2014_Monmouthshire_2_SAA</t>
  </si>
  <si>
    <t>Persons_2013 - 2015_Monmouthshire_2_SAA</t>
  </si>
  <si>
    <t>Persons_2006 - 2008_Monmouthshire_3_SAA</t>
  </si>
  <si>
    <t>Persons_2007 - 2009_Monmouthshire_3_SAA</t>
  </si>
  <si>
    <t>Persons_2008 - 2010_Monmouthshire_3_SAA</t>
  </si>
  <si>
    <t>Persons_2009 - 2011_Monmouthshire_3_SAA</t>
  </si>
  <si>
    <t>Persons_2010 - 2012_Monmouthshire_3_SAA</t>
  </si>
  <si>
    <t>Persons_2011 - 2013_Monmouthshire_3_SAA</t>
  </si>
  <si>
    <t>Persons_2012 - 2014_Monmouthshire_3_SAA</t>
  </si>
  <si>
    <t>Persons_2013 - 2015_Monmouthshire_3_SAA</t>
  </si>
  <si>
    <t>Persons_2006 - 2008_Monmouthshire_4_SAA</t>
  </si>
  <si>
    <t>Persons_2007 - 2009_Monmouthshire_4_SAA</t>
  </si>
  <si>
    <t>Persons_2008 - 2010_Monmouthshire_4_SAA</t>
  </si>
  <si>
    <t>Persons_2009 - 2011_Monmouthshire_4_SAA</t>
  </si>
  <si>
    <t>Persons_2010 - 2012_Monmouthshire_4_SAA</t>
  </si>
  <si>
    <t>Persons_2011 - 2013_Monmouthshire_4_SAA</t>
  </si>
  <si>
    <t>Persons_2012 - 2014_Monmouthshire_4_SAA</t>
  </si>
  <si>
    <t>Persons_2013 - 2015_Monmouthshire_4_SAA</t>
  </si>
  <si>
    <t>Persons_2006 - 2008_Monmouthshire_5_SAA</t>
  </si>
  <si>
    <t>Persons_2007 - 2009_Monmouthshire_5_SAA</t>
  </si>
  <si>
    <t>Persons_2008 - 2010_Monmouthshire_5_SAA</t>
  </si>
  <si>
    <t>Persons_2009 - 2011_Monmouthshire_5_SAA</t>
  </si>
  <si>
    <t>Persons_2010 - 2012_Monmouthshire_5_SAA</t>
  </si>
  <si>
    <t>Persons_2011 - 2013_Monmouthshire_5_SAA</t>
  </si>
  <si>
    <t>Persons_2012 - 2014_Monmouthshire_5_SAA</t>
  </si>
  <si>
    <t>Persons_2013 - 2015_Monmouthshire_5_SAA</t>
  </si>
  <si>
    <t>Persons_2006 - 2008_Neath Port Talbot_0_SAA</t>
  </si>
  <si>
    <t>Persons_2007 - 2009_Neath Port Talbot_0_SAA</t>
  </si>
  <si>
    <t>Persons_2008 - 2010_Neath Port Talbot_0_SAA</t>
  </si>
  <si>
    <t>Persons_2009 - 2011_Neath Port Talbot_0_SAA</t>
  </si>
  <si>
    <t>Persons_2010 - 2012_Neath Port Talbot_0_SAA</t>
  </si>
  <si>
    <t>Persons_2011 - 2013_Neath Port Talbot_0_SAA</t>
  </si>
  <si>
    <t>Persons_2012 - 2014_Neath Port Talbot_0_SAA</t>
  </si>
  <si>
    <t>Persons_2013 - 2015_Neath Port Talbot_0_SAA</t>
  </si>
  <si>
    <t>Persons_2006 - 2008_Neath Port Talbot_1_SAA</t>
  </si>
  <si>
    <t>Persons_2007 - 2009_Neath Port Talbot_1_SAA</t>
  </si>
  <si>
    <t>Persons_2008 - 2010_Neath Port Talbot_1_SAA</t>
  </si>
  <si>
    <t>Persons_2009 - 2011_Neath Port Talbot_1_SAA</t>
  </si>
  <si>
    <t>Persons_2010 - 2012_Neath Port Talbot_1_SAA</t>
  </si>
  <si>
    <t>Persons_2011 - 2013_Neath Port Talbot_1_SAA</t>
  </si>
  <si>
    <t>Persons_2012 - 2014_Neath Port Talbot_1_SAA</t>
  </si>
  <si>
    <t>Persons_2013 - 2015_Neath Port Talbot_1_SAA</t>
  </si>
  <si>
    <t>Persons_2006 - 2008_Neath Port Talbot_2_SAA</t>
  </si>
  <si>
    <t>Persons_2007 - 2009_Neath Port Talbot_2_SAA</t>
  </si>
  <si>
    <t>Persons_2008 - 2010_Neath Port Talbot_2_SAA</t>
  </si>
  <si>
    <t>Persons_2009 - 2011_Neath Port Talbot_2_SAA</t>
  </si>
  <si>
    <t>Persons_2010 - 2012_Neath Port Talbot_2_SAA</t>
  </si>
  <si>
    <t>Persons_2011 - 2013_Neath Port Talbot_2_SAA</t>
  </si>
  <si>
    <t>Persons_2012 - 2014_Neath Port Talbot_2_SAA</t>
  </si>
  <si>
    <t>Persons_2013 - 2015_Neath Port Talbot_2_SAA</t>
  </si>
  <si>
    <t>Persons_2006 - 2008_Neath Port Talbot_3_SAA</t>
  </si>
  <si>
    <t>Persons_2007 - 2009_Neath Port Talbot_3_SAA</t>
  </si>
  <si>
    <t>Persons_2008 - 2010_Neath Port Talbot_3_SAA</t>
  </si>
  <si>
    <t>Persons_2009 - 2011_Neath Port Talbot_3_SAA</t>
  </si>
  <si>
    <t>Persons_2010 - 2012_Neath Port Talbot_3_SAA</t>
  </si>
  <si>
    <t>Persons_2011 - 2013_Neath Port Talbot_3_SAA</t>
  </si>
  <si>
    <t>Persons_2012 - 2014_Neath Port Talbot_3_SAA</t>
  </si>
  <si>
    <t>Persons_2013 - 2015_Neath Port Talbot_3_SAA</t>
  </si>
  <si>
    <t>Persons_2006 - 2008_Neath Port Talbot_4_SAA</t>
  </si>
  <si>
    <t>Persons_2007 - 2009_Neath Port Talbot_4_SAA</t>
  </si>
  <si>
    <t>Persons_2008 - 2010_Neath Port Talbot_4_SAA</t>
  </si>
  <si>
    <t>Persons_2009 - 2011_Neath Port Talbot_4_SAA</t>
  </si>
  <si>
    <t>Persons_2010 - 2012_Neath Port Talbot_4_SAA</t>
  </si>
  <si>
    <t>Persons_2011 - 2013_Neath Port Talbot_4_SAA</t>
  </si>
  <si>
    <t>Persons_2012 - 2014_Neath Port Talbot_4_SAA</t>
  </si>
  <si>
    <t>Persons_2013 - 2015_Neath Port Talbot_4_SAA</t>
  </si>
  <si>
    <t>Persons_2006 - 2008_Neath Port Talbot_5_SAA</t>
  </si>
  <si>
    <t>Persons_2007 - 2009_Neath Port Talbot_5_SAA</t>
  </si>
  <si>
    <t>Persons_2008 - 2010_Neath Port Talbot_5_SAA</t>
  </si>
  <si>
    <t>Persons_2009 - 2011_Neath Port Talbot_5_SAA</t>
  </si>
  <si>
    <t>Persons_2010 - 2012_Neath Port Talbot_5_SAA</t>
  </si>
  <si>
    <t>Persons_2011 - 2013_Neath Port Talbot_5_SAA</t>
  </si>
  <si>
    <t>Persons_2012 - 2014_Neath Port Talbot_5_SAA</t>
  </si>
  <si>
    <t>Persons_2013 - 2015_Neath Port Talbot_5_SAA</t>
  </si>
  <si>
    <t>Persons_2006 - 2008_Newport_0_SAA</t>
  </si>
  <si>
    <t>Persons_2007 - 2009_Newport_0_SAA</t>
  </si>
  <si>
    <t>Persons_2008 - 2010_Newport_0_SAA</t>
  </si>
  <si>
    <t>Persons_2009 - 2011_Newport_0_SAA</t>
  </si>
  <si>
    <t>Persons_2010 - 2012_Newport_0_SAA</t>
  </si>
  <si>
    <t>Persons_2011 - 2013_Newport_0_SAA</t>
  </si>
  <si>
    <t>Persons_2012 - 2014_Newport_0_SAA</t>
  </si>
  <si>
    <t>Persons_2013 - 2015_Newport_0_SAA</t>
  </si>
  <si>
    <t>Persons_2006 - 2008_Newport_1_SAA</t>
  </si>
  <si>
    <t>Persons_2007 - 2009_Newport_1_SAA</t>
  </si>
  <si>
    <t>Persons_2008 - 2010_Newport_1_SAA</t>
  </si>
  <si>
    <t>Persons_2009 - 2011_Newport_1_SAA</t>
  </si>
  <si>
    <t>Persons_2010 - 2012_Newport_1_SAA</t>
  </si>
  <si>
    <t>Persons_2011 - 2013_Newport_1_SAA</t>
  </si>
  <si>
    <t>Persons_2012 - 2014_Newport_1_SAA</t>
  </si>
  <si>
    <t>Persons_2013 - 2015_Newport_1_SAA</t>
  </si>
  <si>
    <t>Persons_2006 - 2008_Newport_2_SAA</t>
  </si>
  <si>
    <t>Persons_2007 - 2009_Newport_2_SAA</t>
  </si>
  <si>
    <t>Persons_2008 - 2010_Newport_2_SAA</t>
  </si>
  <si>
    <t>Persons_2009 - 2011_Newport_2_SAA</t>
  </si>
  <si>
    <t>Persons_2010 - 2012_Newport_2_SAA</t>
  </si>
  <si>
    <t>Persons_2011 - 2013_Newport_2_SAA</t>
  </si>
  <si>
    <t>Persons_2012 - 2014_Newport_2_SAA</t>
  </si>
  <si>
    <t>Persons_2013 - 2015_Newport_2_SAA</t>
  </si>
  <si>
    <t>Persons_2006 - 2008_Newport_3_SAA</t>
  </si>
  <si>
    <t>Persons_2007 - 2009_Newport_3_SAA</t>
  </si>
  <si>
    <t>Persons_2008 - 2010_Newport_3_SAA</t>
  </si>
  <si>
    <t>Persons_2009 - 2011_Newport_3_SAA</t>
  </si>
  <si>
    <t>Persons_2010 - 2012_Newport_3_SAA</t>
  </si>
  <si>
    <t>Persons_2011 - 2013_Newport_3_SAA</t>
  </si>
  <si>
    <t>Persons_2012 - 2014_Newport_3_SAA</t>
  </si>
  <si>
    <t>Persons_2013 - 2015_Newport_3_SAA</t>
  </si>
  <si>
    <t>Persons_2006 - 2008_Newport_4_SAA</t>
  </si>
  <si>
    <t>Persons_2007 - 2009_Newport_4_SAA</t>
  </si>
  <si>
    <t>Persons_2008 - 2010_Newport_4_SAA</t>
  </si>
  <si>
    <t>Persons_2009 - 2011_Newport_4_SAA</t>
  </si>
  <si>
    <t>Persons_2010 - 2012_Newport_4_SAA</t>
  </si>
  <si>
    <t>Persons_2011 - 2013_Newport_4_SAA</t>
  </si>
  <si>
    <t>Persons_2012 - 2014_Newport_4_SAA</t>
  </si>
  <si>
    <t>Persons_2013 - 2015_Newport_4_SAA</t>
  </si>
  <si>
    <t>Persons_2006 - 2008_Newport_5_SAA</t>
  </si>
  <si>
    <t>Persons_2007 - 2009_Newport_5_SAA</t>
  </si>
  <si>
    <t>Persons_2008 - 2010_Newport_5_SAA</t>
  </si>
  <si>
    <t>Persons_2009 - 2011_Newport_5_SAA</t>
  </si>
  <si>
    <t>Persons_2010 - 2012_Newport_5_SAA</t>
  </si>
  <si>
    <t>Persons_2011 - 2013_Newport_5_SAA</t>
  </si>
  <si>
    <t>Persons_2012 - 2014_Newport_5_SAA</t>
  </si>
  <si>
    <t>Persons_2013 - 2015_Newport_5_SAA</t>
  </si>
  <si>
    <t>Persons_2006 - 2008_Pembrokeshire_0_SAA</t>
  </si>
  <si>
    <t>Persons_2007 - 2009_Pembrokeshire_0_SAA</t>
  </si>
  <si>
    <t>Persons_2008 - 2010_Pembrokeshire_0_SAA</t>
  </si>
  <si>
    <t>Persons_2009 - 2011_Pembrokeshire_0_SAA</t>
  </si>
  <si>
    <t>Persons_2010 - 2012_Pembrokeshire_0_SAA</t>
  </si>
  <si>
    <t>Persons_2011 - 2013_Pembrokeshire_0_SAA</t>
  </si>
  <si>
    <t>Persons_2012 - 2014_Pembrokeshire_0_SAA</t>
  </si>
  <si>
    <t>Persons_2013 - 2015_Pembrokeshire_0_SAA</t>
  </si>
  <si>
    <t>Persons_2006 - 2008_Pembrokeshire_1_SAA</t>
  </si>
  <si>
    <t>Persons_2007 - 2009_Pembrokeshire_1_SAA</t>
  </si>
  <si>
    <t>Persons_2008 - 2010_Pembrokeshire_1_SAA</t>
  </si>
  <si>
    <t>Persons_2009 - 2011_Pembrokeshire_1_SAA</t>
  </si>
  <si>
    <t>Persons_2010 - 2012_Pembrokeshire_1_SAA</t>
  </si>
  <si>
    <t>Persons_2011 - 2013_Pembrokeshire_1_SAA</t>
  </si>
  <si>
    <t>Persons_2012 - 2014_Pembrokeshire_1_SAA</t>
  </si>
  <si>
    <t>Persons_2013 - 2015_Pembrokeshire_1_SAA</t>
  </si>
  <si>
    <t>Persons_2006 - 2008_Pembrokeshire_2_SAA</t>
  </si>
  <si>
    <t>Persons_2007 - 2009_Pembrokeshire_2_SAA</t>
  </si>
  <si>
    <t>Persons_2008 - 2010_Pembrokeshire_2_SAA</t>
  </si>
  <si>
    <t>Persons_2009 - 2011_Pembrokeshire_2_SAA</t>
  </si>
  <si>
    <t>Persons_2010 - 2012_Pembrokeshire_2_SAA</t>
  </si>
  <si>
    <t>Persons_2011 - 2013_Pembrokeshire_2_SAA</t>
  </si>
  <si>
    <t>Persons_2012 - 2014_Pembrokeshire_2_SAA</t>
  </si>
  <si>
    <t>Persons_2013 - 2015_Pembrokeshire_2_SAA</t>
  </si>
  <si>
    <t>Persons_2006 - 2008_Pembrokeshire_3_SAA</t>
  </si>
  <si>
    <t>Persons_2007 - 2009_Pembrokeshire_3_SAA</t>
  </si>
  <si>
    <t>Persons_2008 - 2010_Pembrokeshire_3_SAA</t>
  </si>
  <si>
    <t>Persons_2009 - 2011_Pembrokeshire_3_SAA</t>
  </si>
  <si>
    <t>Persons_2010 - 2012_Pembrokeshire_3_SAA</t>
  </si>
  <si>
    <t>Persons_2011 - 2013_Pembrokeshire_3_SAA</t>
  </si>
  <si>
    <t>Persons_2012 - 2014_Pembrokeshire_3_SAA</t>
  </si>
  <si>
    <t>Persons_2013 - 2015_Pembrokeshire_3_SAA</t>
  </si>
  <si>
    <t>Persons_2006 - 2008_Pembrokeshire_4_SAA</t>
  </si>
  <si>
    <t>Persons_2007 - 2009_Pembrokeshire_4_SAA</t>
  </si>
  <si>
    <t>Persons_2008 - 2010_Pembrokeshire_4_SAA</t>
  </si>
  <si>
    <t>Persons_2009 - 2011_Pembrokeshire_4_SAA</t>
  </si>
  <si>
    <t>Persons_2010 - 2012_Pembrokeshire_4_SAA</t>
  </si>
  <si>
    <t>Persons_2011 - 2013_Pembrokeshire_4_SAA</t>
  </si>
  <si>
    <t>Persons_2012 - 2014_Pembrokeshire_4_SAA</t>
  </si>
  <si>
    <t>Persons_2013 - 2015_Pembrokeshire_4_SAA</t>
  </si>
  <si>
    <t>Persons_2006 - 2008_Pembrokeshire_5_SAA</t>
  </si>
  <si>
    <t>Persons_2007 - 2009_Pembrokeshire_5_SAA</t>
  </si>
  <si>
    <t>Persons_2008 - 2010_Pembrokeshire_5_SAA</t>
  </si>
  <si>
    <t>Persons_2009 - 2011_Pembrokeshire_5_SAA</t>
  </si>
  <si>
    <t>Persons_2010 - 2012_Pembrokeshire_5_SAA</t>
  </si>
  <si>
    <t>Persons_2011 - 2013_Pembrokeshire_5_SAA</t>
  </si>
  <si>
    <t>Persons_2012 - 2014_Pembrokeshire_5_SAA</t>
  </si>
  <si>
    <t>Persons_2013 - 2015_Pembrokeshire_5_SAA</t>
  </si>
  <si>
    <t>Persons_2006 - 2008_Powys_0_SAA</t>
  </si>
  <si>
    <t>Persons_2007 - 2009_Powys_0_SAA</t>
  </si>
  <si>
    <t>Persons_2008 - 2010_Powys_0_SAA</t>
  </si>
  <si>
    <t>Persons_2009 - 2011_Powys_0_SAA</t>
  </si>
  <si>
    <t>Persons_2010 - 2012_Powys_0_SAA</t>
  </si>
  <si>
    <t>Persons_2011 - 2013_Powys_0_SAA</t>
  </si>
  <si>
    <t>Persons_2012 - 2014_Powys_0_SAA</t>
  </si>
  <si>
    <t>Persons_2013 - 2015_Powys_0_SAA</t>
  </si>
  <si>
    <t>Persons_2006 - 2008_Powys_1_SAA</t>
  </si>
  <si>
    <t>Persons_2007 - 2009_Powys_1_SAA</t>
  </si>
  <si>
    <t>Persons_2008 - 2010_Powys_1_SAA</t>
  </si>
  <si>
    <t>Persons_2009 - 2011_Powys_1_SAA</t>
  </si>
  <si>
    <t>Persons_2010 - 2012_Powys_1_SAA</t>
  </si>
  <si>
    <t>Persons_2011 - 2013_Powys_1_SAA</t>
  </si>
  <si>
    <t>Persons_2012 - 2014_Powys_1_SAA</t>
  </si>
  <si>
    <t>Persons_2013 - 2015_Powys_1_SAA</t>
  </si>
  <si>
    <t>Persons_2006 - 2008_Powys_2_SAA</t>
  </si>
  <si>
    <t>Persons_2007 - 2009_Powys_2_SAA</t>
  </si>
  <si>
    <t>Persons_2008 - 2010_Powys_2_SAA</t>
  </si>
  <si>
    <t>Persons_2009 - 2011_Powys_2_SAA</t>
  </si>
  <si>
    <t>Persons_2010 - 2012_Powys_2_SAA</t>
  </si>
  <si>
    <t>Persons_2011 - 2013_Powys_2_SAA</t>
  </si>
  <si>
    <t>Persons_2012 - 2014_Powys_2_SAA</t>
  </si>
  <si>
    <t>Persons_2013 - 2015_Powys_2_SAA</t>
  </si>
  <si>
    <t>Persons_2006 - 2008_Powys_3_SAA</t>
  </si>
  <si>
    <t>Persons_2007 - 2009_Powys_3_SAA</t>
  </si>
  <si>
    <t>Persons_2008 - 2010_Powys_3_SAA</t>
  </si>
  <si>
    <t>Persons_2009 - 2011_Powys_3_SAA</t>
  </si>
  <si>
    <t>Persons_2010 - 2012_Powys_3_SAA</t>
  </si>
  <si>
    <t>Persons_2011 - 2013_Powys_3_SAA</t>
  </si>
  <si>
    <t>Persons_2012 - 2014_Powys_3_SAA</t>
  </si>
  <si>
    <t>Persons_2013 - 2015_Powys_3_SAA</t>
  </si>
  <si>
    <t>Persons_2006 - 2008_Powys_4_SAA</t>
  </si>
  <si>
    <t>Persons_2007 - 2009_Powys_4_SAA</t>
  </si>
  <si>
    <t>Persons_2008 - 2010_Powys_4_SAA</t>
  </si>
  <si>
    <t>Persons_2009 - 2011_Powys_4_SAA</t>
  </si>
  <si>
    <t>Persons_2010 - 2012_Powys_4_SAA</t>
  </si>
  <si>
    <t>Persons_2011 - 2013_Powys_4_SAA</t>
  </si>
  <si>
    <t>Persons_2012 - 2014_Powys_4_SAA</t>
  </si>
  <si>
    <t>Persons_2013 - 2015_Powys_4_SAA</t>
  </si>
  <si>
    <t>Persons_2006 - 2008_Powys_5_SAA</t>
  </si>
  <si>
    <t>Persons_2007 - 2009_Powys_5_SAA</t>
  </si>
  <si>
    <t>Persons_2008 - 2010_Powys_5_SAA</t>
  </si>
  <si>
    <t>Persons_2009 - 2011_Powys_5_SAA</t>
  </si>
  <si>
    <t>Persons_2010 - 2012_Powys_5_SAA</t>
  </si>
  <si>
    <t>Persons_2011 - 2013_Powys_5_SAA</t>
  </si>
  <si>
    <t>Persons_2012 - 2014_Powys_5_SAA</t>
  </si>
  <si>
    <t>Persons_2013 - 2015_Powys_5_SAA</t>
  </si>
  <si>
    <t>Persons_2006 - 2008_Rhondda Cynon Taf_0_SAA</t>
  </si>
  <si>
    <t>Persons_2007 - 2009_Rhondda Cynon Taf_0_SAA</t>
  </si>
  <si>
    <t>Persons_2008 - 2010_Rhondda Cynon Taf_0_SAA</t>
  </si>
  <si>
    <t>Persons_2009 - 2011_Rhondda Cynon Taf_0_SAA</t>
  </si>
  <si>
    <t>Persons_2010 - 2012_Rhondda Cynon Taf_0_SAA</t>
  </si>
  <si>
    <t>Persons_2011 - 2013_Rhondda Cynon Taf_0_SAA</t>
  </si>
  <si>
    <t>Persons_2012 - 2014_Rhondda Cynon Taf_0_SAA</t>
  </si>
  <si>
    <t>Persons_2013 - 2015_Rhondda Cynon Taf_0_SAA</t>
  </si>
  <si>
    <t>Persons_2006 - 2008_Rhondda Cynon Taf_1_SAA</t>
  </si>
  <si>
    <t>Persons_2007 - 2009_Rhondda Cynon Taf_1_SAA</t>
  </si>
  <si>
    <t>Persons_2008 - 2010_Rhondda Cynon Taf_1_SAA</t>
  </si>
  <si>
    <t>Persons_2009 - 2011_Rhondda Cynon Taf_1_SAA</t>
  </si>
  <si>
    <t>Persons_2010 - 2012_Rhondda Cynon Taf_1_SAA</t>
  </si>
  <si>
    <t>Persons_2011 - 2013_Rhondda Cynon Taf_1_SAA</t>
  </si>
  <si>
    <t>Persons_2012 - 2014_Rhondda Cynon Taf_1_SAA</t>
  </si>
  <si>
    <t>Persons_2013 - 2015_Rhondda Cynon Taf_1_SAA</t>
  </si>
  <si>
    <t>Persons_2006 - 2008_Rhondda Cynon Taf_2_SAA</t>
  </si>
  <si>
    <t>Persons_2007 - 2009_Rhondda Cynon Taf_2_SAA</t>
  </si>
  <si>
    <t>Persons_2008 - 2010_Rhondda Cynon Taf_2_SAA</t>
  </si>
  <si>
    <t>Persons_2009 - 2011_Rhondda Cynon Taf_2_SAA</t>
  </si>
  <si>
    <t>Persons_2010 - 2012_Rhondda Cynon Taf_2_SAA</t>
  </si>
  <si>
    <t>Persons_2011 - 2013_Rhondda Cynon Taf_2_SAA</t>
  </si>
  <si>
    <t>Persons_2012 - 2014_Rhondda Cynon Taf_2_SAA</t>
  </si>
  <si>
    <t>Persons_2013 - 2015_Rhondda Cynon Taf_2_SAA</t>
  </si>
  <si>
    <t>Persons_2006 - 2008_Rhondda Cynon Taf_3_SAA</t>
  </si>
  <si>
    <t>Persons_2007 - 2009_Rhondda Cynon Taf_3_SAA</t>
  </si>
  <si>
    <t>Persons_2008 - 2010_Rhondda Cynon Taf_3_SAA</t>
  </si>
  <si>
    <t>Persons_2009 - 2011_Rhondda Cynon Taf_3_SAA</t>
  </si>
  <si>
    <t>Persons_2010 - 2012_Rhondda Cynon Taf_3_SAA</t>
  </si>
  <si>
    <t>Persons_2011 - 2013_Rhondda Cynon Taf_3_SAA</t>
  </si>
  <si>
    <t>Persons_2012 - 2014_Rhondda Cynon Taf_3_SAA</t>
  </si>
  <si>
    <t>Persons_2013 - 2015_Rhondda Cynon Taf_3_SAA</t>
  </si>
  <si>
    <t>Persons_2006 - 2008_Rhondda Cynon Taf_4_SAA</t>
  </si>
  <si>
    <t>Persons_2007 - 2009_Rhondda Cynon Taf_4_SAA</t>
  </si>
  <si>
    <t>Persons_2008 - 2010_Rhondda Cynon Taf_4_SAA</t>
  </si>
  <si>
    <t>Persons_2009 - 2011_Rhondda Cynon Taf_4_SAA</t>
  </si>
  <si>
    <t>Persons_2010 - 2012_Rhondda Cynon Taf_4_SAA</t>
  </si>
  <si>
    <t>Persons_2011 - 2013_Rhondda Cynon Taf_4_SAA</t>
  </si>
  <si>
    <t>Persons_2012 - 2014_Rhondda Cynon Taf_4_SAA</t>
  </si>
  <si>
    <t>Persons_2013 - 2015_Rhondda Cynon Taf_4_SAA</t>
  </si>
  <si>
    <t>Persons_2006 - 2008_Rhondda Cynon Taf_5_SAA</t>
  </si>
  <si>
    <t>Persons_2007 - 2009_Rhondda Cynon Taf_5_SAA</t>
  </si>
  <si>
    <t>Persons_2008 - 2010_Rhondda Cynon Taf_5_SAA</t>
  </si>
  <si>
    <t>Persons_2009 - 2011_Rhondda Cynon Taf_5_SAA</t>
  </si>
  <si>
    <t>Persons_2010 - 2012_Rhondda Cynon Taf_5_SAA</t>
  </si>
  <si>
    <t>Persons_2011 - 2013_Rhondda Cynon Taf_5_SAA</t>
  </si>
  <si>
    <t>Persons_2012 - 2014_Rhondda Cynon Taf_5_SAA</t>
  </si>
  <si>
    <t>Persons_2013 - 2015_Rhondda Cynon Taf_5_SAA</t>
  </si>
  <si>
    <t>Persons_2006 - 2008_Swansea_0_SAA</t>
  </si>
  <si>
    <t>Persons_2007 - 2009_Swansea_0_SAA</t>
  </si>
  <si>
    <t>Persons_2008 - 2010_Swansea_0_SAA</t>
  </si>
  <si>
    <t>Persons_2009 - 2011_Swansea_0_SAA</t>
  </si>
  <si>
    <t>Persons_2010 - 2012_Swansea_0_SAA</t>
  </si>
  <si>
    <t>Persons_2011 - 2013_Swansea_0_SAA</t>
  </si>
  <si>
    <t>Persons_2012 - 2014_Swansea_0_SAA</t>
  </si>
  <si>
    <t>Persons_2013 - 2015_Swansea_0_SAA</t>
  </si>
  <si>
    <t>Persons_2006 - 2008_Swansea_1_SAA</t>
  </si>
  <si>
    <t>Persons_2007 - 2009_Swansea_1_SAA</t>
  </si>
  <si>
    <t>Persons_2008 - 2010_Swansea_1_SAA</t>
  </si>
  <si>
    <t>Persons_2009 - 2011_Swansea_1_SAA</t>
  </si>
  <si>
    <t>Persons_2010 - 2012_Swansea_1_SAA</t>
  </si>
  <si>
    <t>Persons_2011 - 2013_Swansea_1_SAA</t>
  </si>
  <si>
    <t>Persons_2012 - 2014_Swansea_1_SAA</t>
  </si>
  <si>
    <t>Persons_2013 - 2015_Swansea_1_SAA</t>
  </si>
  <si>
    <t>Persons_2006 - 2008_Swansea_2_SAA</t>
  </si>
  <si>
    <t>Persons_2007 - 2009_Swansea_2_SAA</t>
  </si>
  <si>
    <t>Persons_2008 - 2010_Swansea_2_SAA</t>
  </si>
  <si>
    <t>Persons_2009 - 2011_Swansea_2_SAA</t>
  </si>
  <si>
    <t>Persons_2010 - 2012_Swansea_2_SAA</t>
  </si>
  <si>
    <t>Persons_2011 - 2013_Swansea_2_SAA</t>
  </si>
  <si>
    <t>Persons_2012 - 2014_Swansea_2_SAA</t>
  </si>
  <si>
    <t>Persons_2013 - 2015_Swansea_2_SAA</t>
  </si>
  <si>
    <t>Persons_2006 - 2008_Swansea_3_SAA</t>
  </si>
  <si>
    <t>Persons_2007 - 2009_Swansea_3_SAA</t>
  </si>
  <si>
    <t>Persons_2008 - 2010_Swansea_3_SAA</t>
  </si>
  <si>
    <t>Persons_2009 - 2011_Swansea_3_SAA</t>
  </si>
  <si>
    <t>Persons_2010 - 2012_Swansea_3_SAA</t>
  </si>
  <si>
    <t>Persons_2011 - 2013_Swansea_3_SAA</t>
  </si>
  <si>
    <t>Persons_2012 - 2014_Swansea_3_SAA</t>
  </si>
  <si>
    <t>Persons_2013 - 2015_Swansea_3_SAA</t>
  </si>
  <si>
    <t>Persons_2006 - 2008_Swansea_4_SAA</t>
  </si>
  <si>
    <t>Persons_2007 - 2009_Swansea_4_SAA</t>
  </si>
  <si>
    <t>Persons_2008 - 2010_Swansea_4_SAA</t>
  </si>
  <si>
    <t>Persons_2009 - 2011_Swansea_4_SAA</t>
  </si>
  <si>
    <t>Persons_2010 - 2012_Swansea_4_SAA</t>
  </si>
  <si>
    <t>Persons_2011 - 2013_Swansea_4_SAA</t>
  </si>
  <si>
    <t>Persons_2012 - 2014_Swansea_4_SAA</t>
  </si>
  <si>
    <t>Persons_2013 - 2015_Swansea_4_SAA</t>
  </si>
  <si>
    <t>Persons_2006 - 2008_Swansea_5_SAA</t>
  </si>
  <si>
    <t>Persons_2007 - 2009_Swansea_5_SAA</t>
  </si>
  <si>
    <t>Persons_2008 - 2010_Swansea_5_SAA</t>
  </si>
  <si>
    <t>Persons_2009 - 2011_Swansea_5_SAA</t>
  </si>
  <si>
    <t>Persons_2010 - 2012_Swansea_5_SAA</t>
  </si>
  <si>
    <t>Persons_2011 - 2013_Swansea_5_SAA</t>
  </si>
  <si>
    <t>Persons_2012 - 2014_Swansea_5_SAA</t>
  </si>
  <si>
    <t>Persons_2013 - 2015_Swansea_5_SAA</t>
  </si>
  <si>
    <t>Persons_2006 - 2008_Vale of Glamorgan_0_SAA</t>
  </si>
  <si>
    <t>Persons_2007 - 2009_Vale of Glamorgan_0_SAA</t>
  </si>
  <si>
    <t>Persons_2008 - 2010_Vale of Glamorgan_0_SAA</t>
  </si>
  <si>
    <t>Persons_2009 - 2011_Vale of Glamorgan_0_SAA</t>
  </si>
  <si>
    <t>Persons_2010 - 2012_Vale of Glamorgan_0_SAA</t>
  </si>
  <si>
    <t>Persons_2011 - 2013_Vale of Glamorgan_0_SAA</t>
  </si>
  <si>
    <t>Persons_2012 - 2014_Vale of Glamorgan_0_SAA</t>
  </si>
  <si>
    <t>Persons_2013 - 2015_Vale of Glamorgan_0_SAA</t>
  </si>
  <si>
    <t>Persons_2006 - 2008_Vale of Glamorgan_1_SAA</t>
  </si>
  <si>
    <t>Persons_2007 - 2009_Vale of Glamorgan_1_SAA</t>
  </si>
  <si>
    <t>Persons_2008 - 2010_Vale of Glamorgan_1_SAA</t>
  </si>
  <si>
    <t>Persons_2009 - 2011_Vale of Glamorgan_1_SAA</t>
  </si>
  <si>
    <t>Persons_2010 - 2012_Vale of Glamorgan_1_SAA</t>
  </si>
  <si>
    <t>Persons_2011 - 2013_Vale of Glamorgan_1_SAA</t>
  </si>
  <si>
    <t>Persons_2012 - 2014_Vale of Glamorgan_1_SAA</t>
  </si>
  <si>
    <t>Persons_2013 - 2015_Vale of Glamorgan_1_SAA</t>
  </si>
  <si>
    <t>Persons_2006 - 2008_Vale of Glamorgan_2_SAA</t>
  </si>
  <si>
    <t>Persons_2007 - 2009_Vale of Glamorgan_2_SAA</t>
  </si>
  <si>
    <t>Persons_2008 - 2010_Vale of Glamorgan_2_SAA</t>
  </si>
  <si>
    <t>Persons_2009 - 2011_Vale of Glamorgan_2_SAA</t>
  </si>
  <si>
    <t>Persons_2010 - 2012_Vale of Glamorgan_2_SAA</t>
  </si>
  <si>
    <t>Persons_2011 - 2013_Vale of Glamorgan_2_SAA</t>
  </si>
  <si>
    <t>Persons_2012 - 2014_Vale of Glamorgan_2_SAA</t>
  </si>
  <si>
    <t>Persons_2013 - 2015_Vale of Glamorgan_2_SAA</t>
  </si>
  <si>
    <t>Persons_2006 - 2008_Vale of Glamorgan_3_SAA</t>
  </si>
  <si>
    <t>Persons_2007 - 2009_Vale of Glamorgan_3_SAA</t>
  </si>
  <si>
    <t>Persons_2008 - 2010_Vale of Glamorgan_3_SAA</t>
  </si>
  <si>
    <t>Persons_2009 - 2011_Vale of Glamorgan_3_SAA</t>
  </si>
  <si>
    <t>Persons_2010 - 2012_Vale of Glamorgan_3_SAA</t>
  </si>
  <si>
    <t>Persons_2011 - 2013_Vale of Glamorgan_3_SAA</t>
  </si>
  <si>
    <t>Persons_2012 - 2014_Vale of Glamorgan_3_SAA</t>
  </si>
  <si>
    <t>Persons_2013 - 2015_Vale of Glamorgan_3_SAA</t>
  </si>
  <si>
    <t>Persons_2006 - 2008_Vale of Glamorgan_4_SAA</t>
  </si>
  <si>
    <t>Persons_2007 - 2009_Vale of Glamorgan_4_SAA</t>
  </si>
  <si>
    <t>Persons_2008 - 2010_Vale of Glamorgan_4_SAA</t>
  </si>
  <si>
    <t>Persons_2009 - 2011_Vale of Glamorgan_4_SAA</t>
  </si>
  <si>
    <t>Persons_2010 - 2012_Vale of Glamorgan_4_SAA</t>
  </si>
  <si>
    <t>Persons_2011 - 2013_Vale of Glamorgan_4_SAA</t>
  </si>
  <si>
    <t>Persons_2012 - 2014_Vale of Glamorgan_4_SAA</t>
  </si>
  <si>
    <t>Persons_2013 - 2015_Vale of Glamorgan_4_SAA</t>
  </si>
  <si>
    <t>Persons_2006 - 2008_Vale of Glamorgan_5_SAA</t>
  </si>
  <si>
    <t>Persons_2007 - 2009_Vale of Glamorgan_5_SAA</t>
  </si>
  <si>
    <t>Persons_2008 - 2010_Vale of Glamorgan_5_SAA</t>
  </si>
  <si>
    <t>Persons_2009 - 2011_Vale of Glamorgan_5_SAA</t>
  </si>
  <si>
    <t>Persons_2010 - 2012_Vale of Glamorgan_5_SAA</t>
  </si>
  <si>
    <t>Persons_2011 - 2013_Vale of Glamorgan_5_SAA</t>
  </si>
  <si>
    <t>Persons_2012 - 2014_Vale of Glamorgan_5_SAA</t>
  </si>
  <si>
    <t>Persons_2013 - 2015_Vale of Glamorgan_5_SAA</t>
  </si>
  <si>
    <t>Persons_2006 - 2008_Torfaen_0_SAA</t>
  </si>
  <si>
    <t>Persons_2007 - 2009_Torfaen_0_SAA</t>
  </si>
  <si>
    <t>Persons_2008 - 2010_Torfaen_0_SAA</t>
  </si>
  <si>
    <t>Persons_2009 - 2011_Torfaen_0_SAA</t>
  </si>
  <si>
    <t>Persons_2010 - 2012_Torfaen_0_SAA</t>
  </si>
  <si>
    <t>Persons_2011 - 2013_Torfaen_0_SAA</t>
  </si>
  <si>
    <t>Persons_2012 - 2014_Torfaen_0_SAA</t>
  </si>
  <si>
    <t>Persons_2013 - 2015_Torfaen_0_SAA</t>
  </si>
  <si>
    <t>Persons_2006 - 2008_Torfaen_1_SAA</t>
  </si>
  <si>
    <t>Persons_2007 - 2009_Torfaen_1_SAA</t>
  </si>
  <si>
    <t>Persons_2008 - 2010_Torfaen_1_SAA</t>
  </si>
  <si>
    <t>Persons_2009 - 2011_Torfaen_1_SAA</t>
  </si>
  <si>
    <t>Persons_2010 - 2012_Torfaen_1_SAA</t>
  </si>
  <si>
    <t>Persons_2011 - 2013_Torfaen_1_SAA</t>
  </si>
  <si>
    <t>Persons_2012 - 2014_Torfaen_1_SAA</t>
  </si>
  <si>
    <t>Persons_2013 - 2015_Torfaen_1_SAA</t>
  </si>
  <si>
    <t>Persons_2006 - 2008_Torfaen_2_SAA</t>
  </si>
  <si>
    <t>Persons_2007 - 2009_Torfaen_2_SAA</t>
  </si>
  <si>
    <t>Persons_2008 - 2010_Torfaen_2_SAA</t>
  </si>
  <si>
    <t>Persons_2009 - 2011_Torfaen_2_SAA</t>
  </si>
  <si>
    <t>Persons_2010 - 2012_Torfaen_2_SAA</t>
  </si>
  <si>
    <t>Persons_2011 - 2013_Torfaen_2_SAA</t>
  </si>
  <si>
    <t>Persons_2012 - 2014_Torfaen_2_SAA</t>
  </si>
  <si>
    <t>Persons_2013 - 2015_Torfaen_2_SAA</t>
  </si>
  <si>
    <t>Persons_2006 - 2008_Torfaen_3_SAA</t>
  </si>
  <si>
    <t>Persons_2007 - 2009_Torfaen_3_SAA</t>
  </si>
  <si>
    <t>Persons_2008 - 2010_Torfaen_3_SAA</t>
  </si>
  <si>
    <t>Persons_2009 - 2011_Torfaen_3_SAA</t>
  </si>
  <si>
    <t>Persons_2010 - 2012_Torfaen_3_SAA</t>
  </si>
  <si>
    <t>Persons_2011 - 2013_Torfaen_3_SAA</t>
  </si>
  <si>
    <t>Persons_2012 - 2014_Torfaen_3_SAA</t>
  </si>
  <si>
    <t>Persons_2013 - 2015_Torfaen_3_SAA</t>
  </si>
  <si>
    <t>Persons_2006 - 2008_Torfaen_4_SAA</t>
  </si>
  <si>
    <t>Persons_2007 - 2009_Torfaen_4_SAA</t>
  </si>
  <si>
    <t>Persons_2008 - 2010_Torfaen_4_SAA</t>
  </si>
  <si>
    <t>Persons_2009 - 2011_Torfaen_4_SAA</t>
  </si>
  <si>
    <t>Persons_2010 - 2012_Torfaen_4_SAA</t>
  </si>
  <si>
    <t>Persons_2011 - 2013_Torfaen_4_SAA</t>
  </si>
  <si>
    <t>Persons_2012 - 2014_Torfaen_4_SAA</t>
  </si>
  <si>
    <t>Persons_2013 - 2015_Torfaen_4_SAA</t>
  </si>
  <si>
    <t>Persons_2006 - 2008_Torfaen_5_SAA</t>
  </si>
  <si>
    <t>Persons_2007 - 2009_Torfaen_5_SAA</t>
  </si>
  <si>
    <t>Persons_2008 - 2010_Torfaen_5_SAA</t>
  </si>
  <si>
    <t>Persons_2009 - 2011_Torfaen_5_SAA</t>
  </si>
  <si>
    <t>Persons_2010 - 2012_Torfaen_5_SAA</t>
  </si>
  <si>
    <t>Persons_2011 - 2013_Torfaen_5_SAA</t>
  </si>
  <si>
    <t>Persons_2012 - 2014_Torfaen_5_SAA</t>
  </si>
  <si>
    <t>Persons_2013 - 2015_Torfaen_5_SAA</t>
  </si>
  <si>
    <t>Persons_2006 - 2008_Wrexham_0_SAA</t>
  </si>
  <si>
    <t>Persons_2007 - 2009_Wrexham_0_SAA</t>
  </si>
  <si>
    <t>Persons_2008 - 2010_Wrexham_0_SAA</t>
  </si>
  <si>
    <t>Persons_2009 - 2011_Wrexham_0_SAA</t>
  </si>
  <si>
    <t>Persons_2010 - 2012_Wrexham_0_SAA</t>
  </si>
  <si>
    <t>Persons_2011 - 2013_Wrexham_0_SAA</t>
  </si>
  <si>
    <t>Persons_2012 - 2014_Wrexham_0_SAA</t>
  </si>
  <si>
    <t>Persons_2013 - 2015_Wrexham_0_SAA</t>
  </si>
  <si>
    <t>Persons_2006 - 2008_Wrexham_1_SAA</t>
  </si>
  <si>
    <t>Persons_2007 - 2009_Wrexham_1_SAA</t>
  </si>
  <si>
    <t>Persons_2008 - 2010_Wrexham_1_SAA</t>
  </si>
  <si>
    <t>Persons_2009 - 2011_Wrexham_1_SAA</t>
  </si>
  <si>
    <t>Persons_2010 - 2012_Wrexham_1_SAA</t>
  </si>
  <si>
    <t>Persons_2011 - 2013_Wrexham_1_SAA</t>
  </si>
  <si>
    <t>Persons_2012 - 2014_Wrexham_1_SAA</t>
  </si>
  <si>
    <t>Persons_2013 - 2015_Wrexham_1_SAA</t>
  </si>
  <si>
    <t>Persons_2006 - 2008_Wrexham_2_SAA</t>
  </si>
  <si>
    <t>Persons_2007 - 2009_Wrexham_2_SAA</t>
  </si>
  <si>
    <t>Persons_2008 - 2010_Wrexham_2_SAA</t>
  </si>
  <si>
    <t>Persons_2009 - 2011_Wrexham_2_SAA</t>
  </si>
  <si>
    <t>Persons_2010 - 2012_Wrexham_2_SAA</t>
  </si>
  <si>
    <t>Persons_2011 - 2013_Wrexham_2_SAA</t>
  </si>
  <si>
    <t>Persons_2012 - 2014_Wrexham_2_SAA</t>
  </si>
  <si>
    <t>Persons_2013 - 2015_Wrexham_2_SAA</t>
  </si>
  <si>
    <t>Persons_2006 - 2008_Wrexham_3_SAA</t>
  </si>
  <si>
    <t>Persons_2007 - 2009_Wrexham_3_SAA</t>
  </si>
  <si>
    <t>Persons_2008 - 2010_Wrexham_3_SAA</t>
  </si>
  <si>
    <t>Persons_2009 - 2011_Wrexham_3_SAA</t>
  </si>
  <si>
    <t>Persons_2010 - 2012_Wrexham_3_SAA</t>
  </si>
  <si>
    <t>Persons_2011 - 2013_Wrexham_3_SAA</t>
  </si>
  <si>
    <t>Persons_2012 - 2014_Wrexham_3_SAA</t>
  </si>
  <si>
    <t>Persons_2013 - 2015_Wrexham_3_SAA</t>
  </si>
  <si>
    <t>Persons_2006 - 2008_Wrexham_4_SAA</t>
  </si>
  <si>
    <t>Persons_2007 - 2009_Wrexham_4_SAA</t>
  </si>
  <si>
    <t>Persons_2008 - 2010_Wrexham_4_SAA</t>
  </si>
  <si>
    <t>Persons_2009 - 2011_Wrexham_4_SAA</t>
  </si>
  <si>
    <t>Persons_2010 - 2012_Wrexham_4_SAA</t>
  </si>
  <si>
    <t>Persons_2011 - 2013_Wrexham_4_SAA</t>
  </si>
  <si>
    <t>Persons_2012 - 2014_Wrexham_4_SAA</t>
  </si>
  <si>
    <t>Persons_2013 - 2015_Wrexham_4_SAA</t>
  </si>
  <si>
    <t>Persons_2006 - 2008_Wrexham_5_SAA</t>
  </si>
  <si>
    <t>Persons_2007 - 2009_Wrexham_5_SAA</t>
  </si>
  <si>
    <t>Persons_2008 - 2010_Wrexham_5_SAA</t>
  </si>
  <si>
    <t>Persons_2009 - 2011_Wrexham_5_SAA</t>
  </si>
  <si>
    <t>Persons_2010 - 2012_Wrexham_5_SAA</t>
  </si>
  <si>
    <t>Persons_2011 - 2013_Wrexham_5_SAA</t>
  </si>
  <si>
    <t>Persons_2012 - 2014_Wrexham_5_SAA</t>
  </si>
  <si>
    <t>Persons_2013 - 2015_Wrexham_5_SAA</t>
  </si>
  <si>
    <t>Males_2006 - 2008_ABM_0_SAA</t>
  </si>
  <si>
    <t>Males_2007 - 2009_ABM_0_SAA</t>
  </si>
  <si>
    <t>Males_2008 - 2010_ABM_0_SAA</t>
  </si>
  <si>
    <t>Males_2009 - 2011_ABM_0_SAA</t>
  </si>
  <si>
    <t>Males_2010 - 2012_ABM_0_SAA</t>
  </si>
  <si>
    <t>Males_2011 - 2013_ABM_0_SAA</t>
  </si>
  <si>
    <t>Males_2012 - 2014_ABM_0_SAA</t>
  </si>
  <si>
    <t>Males_2013 - 2015_ABM_0_SAA</t>
  </si>
  <si>
    <t>Males_2006 - 2008_ABM_1_SAA</t>
  </si>
  <si>
    <t>Males_2007 - 2009_ABM_1_SAA</t>
  </si>
  <si>
    <t>Males_2008 - 2010_ABM_1_SAA</t>
  </si>
  <si>
    <t>Males_2009 - 2011_ABM_1_SAA</t>
  </si>
  <si>
    <t>Males_2010 - 2012_ABM_1_SAA</t>
  </si>
  <si>
    <t>Males_2011 - 2013_ABM_1_SAA</t>
  </si>
  <si>
    <t>Males_2012 - 2014_ABM_1_SAA</t>
  </si>
  <si>
    <t>Males_2013 - 2015_ABM_1_SAA</t>
  </si>
  <si>
    <t>Males_2006 - 2008_ABM_2_SAA</t>
  </si>
  <si>
    <t>Males_2007 - 2009_ABM_2_SAA</t>
  </si>
  <si>
    <t>Males_2008 - 2010_ABM_2_SAA</t>
  </si>
  <si>
    <t>Males_2009 - 2011_ABM_2_SAA</t>
  </si>
  <si>
    <t>Males_2010 - 2012_ABM_2_SAA</t>
  </si>
  <si>
    <t>Males_2011 - 2013_ABM_2_SAA</t>
  </si>
  <si>
    <t>Males_2012 - 2014_ABM_2_SAA</t>
  </si>
  <si>
    <t>Males_2013 - 2015_ABM_2_SAA</t>
  </si>
  <si>
    <t>Males_2006 - 2008_ABM_3_SAA</t>
  </si>
  <si>
    <t>Males_2007 - 2009_ABM_3_SAA</t>
  </si>
  <si>
    <t>Males_2008 - 2010_ABM_3_SAA</t>
  </si>
  <si>
    <t>Males_2009 - 2011_ABM_3_SAA</t>
  </si>
  <si>
    <t>Males_2010 - 2012_ABM_3_SAA</t>
  </si>
  <si>
    <t>Males_2011 - 2013_ABM_3_SAA</t>
  </si>
  <si>
    <t>Males_2012 - 2014_ABM_3_SAA</t>
  </si>
  <si>
    <t>Males_2013 - 2015_ABM_3_SAA</t>
  </si>
  <si>
    <t>Males_2006 - 2008_ABM_4_SAA</t>
  </si>
  <si>
    <t>Males_2007 - 2009_ABM_4_SAA</t>
  </si>
  <si>
    <t>Males_2008 - 2010_ABM_4_SAA</t>
  </si>
  <si>
    <t>Males_2009 - 2011_ABM_4_SAA</t>
  </si>
  <si>
    <t>Males_2010 - 2012_ABM_4_SAA</t>
  </si>
  <si>
    <t>Males_2011 - 2013_ABM_4_SAA</t>
  </si>
  <si>
    <t>Males_2012 - 2014_ABM_4_SAA</t>
  </si>
  <si>
    <t>Males_2013 - 2015_ABM_4_SAA</t>
  </si>
  <si>
    <t>Males_2006 - 2008_ABM_5_SAA</t>
  </si>
  <si>
    <t>Males_2007 - 2009_ABM_5_SAA</t>
  </si>
  <si>
    <t>Males_2008 - 2010_ABM_5_SAA</t>
  </si>
  <si>
    <t>Males_2009 - 2011_ABM_5_SAA</t>
  </si>
  <si>
    <t>Males_2010 - 2012_ABM_5_SAA</t>
  </si>
  <si>
    <t>Males_2011 - 2013_ABM_5_SAA</t>
  </si>
  <si>
    <t>Males_2012 - 2014_ABM_5_SAA</t>
  </si>
  <si>
    <t>Males_2013 - 2015_ABM_5_SAA</t>
  </si>
  <si>
    <t>Males_2006 - 2008_Aneurin Bevan_0_SAA</t>
  </si>
  <si>
    <t>Males_2007 - 2009_Aneurin Bevan_0_SAA</t>
  </si>
  <si>
    <t>Males_2008 - 2010_Aneurin Bevan_0_SAA</t>
  </si>
  <si>
    <t>Males_2009 - 2011_Aneurin Bevan_0_SAA</t>
  </si>
  <si>
    <t>Males_2010 - 2012_Aneurin Bevan_0_SAA</t>
  </si>
  <si>
    <t>Males_2011 - 2013_Aneurin Bevan_0_SAA</t>
  </si>
  <si>
    <t>Males_2012 - 2014_Aneurin Bevan_0_SAA</t>
  </si>
  <si>
    <t>Males_2013 - 2015_Aneurin Bevan_0_SAA</t>
  </si>
  <si>
    <t>Males_2006 - 2008_Aneurin Bevan_1_SAA</t>
  </si>
  <si>
    <t>Males_2007 - 2009_Aneurin Bevan_1_SAA</t>
  </si>
  <si>
    <t>Males_2008 - 2010_Aneurin Bevan_1_SAA</t>
  </si>
  <si>
    <t>Males_2009 - 2011_Aneurin Bevan_1_SAA</t>
  </si>
  <si>
    <t>Males_2010 - 2012_Aneurin Bevan_1_SAA</t>
  </si>
  <si>
    <t>Males_2011 - 2013_Aneurin Bevan_1_SAA</t>
  </si>
  <si>
    <t>Males_2012 - 2014_Aneurin Bevan_1_SAA</t>
  </si>
  <si>
    <t>Males_2013 - 2015_Aneurin Bevan_1_SAA</t>
  </si>
  <si>
    <t>Males_2006 - 2008_Aneurin Bevan_2_SAA</t>
  </si>
  <si>
    <t>Males_2007 - 2009_Aneurin Bevan_2_SAA</t>
  </si>
  <si>
    <t>Males_2008 - 2010_Aneurin Bevan_2_SAA</t>
  </si>
  <si>
    <t>Males_2009 - 2011_Aneurin Bevan_2_SAA</t>
  </si>
  <si>
    <t>Males_2010 - 2012_Aneurin Bevan_2_SAA</t>
  </si>
  <si>
    <t>Males_2011 - 2013_Aneurin Bevan_2_SAA</t>
  </si>
  <si>
    <t>Males_2012 - 2014_Aneurin Bevan_2_SAA</t>
  </si>
  <si>
    <t>Males_2013 - 2015_Aneurin Bevan_2_SAA</t>
  </si>
  <si>
    <t>Males_2006 - 2008_Aneurin Bevan_3_SAA</t>
  </si>
  <si>
    <t>Males_2007 - 2009_Aneurin Bevan_3_SAA</t>
  </si>
  <si>
    <t>Males_2008 - 2010_Aneurin Bevan_3_SAA</t>
  </si>
  <si>
    <t>Males_2009 - 2011_Aneurin Bevan_3_SAA</t>
  </si>
  <si>
    <t>Males_2010 - 2012_Aneurin Bevan_3_SAA</t>
  </si>
  <si>
    <t>Males_2011 - 2013_Aneurin Bevan_3_SAA</t>
  </si>
  <si>
    <t>Males_2012 - 2014_Aneurin Bevan_3_SAA</t>
  </si>
  <si>
    <t>Males_2013 - 2015_Aneurin Bevan_3_SAA</t>
  </si>
  <si>
    <t>Males_2006 - 2008_Aneurin Bevan_4_SAA</t>
  </si>
  <si>
    <t>Males_2007 - 2009_Aneurin Bevan_4_SAA</t>
  </si>
  <si>
    <t>Males_2008 - 2010_Aneurin Bevan_4_SAA</t>
  </si>
  <si>
    <t>Males_2009 - 2011_Aneurin Bevan_4_SAA</t>
  </si>
  <si>
    <t>Males_2010 - 2012_Aneurin Bevan_4_SAA</t>
  </si>
  <si>
    <t>Males_2011 - 2013_Aneurin Bevan_4_SAA</t>
  </si>
  <si>
    <t>Males_2012 - 2014_Aneurin Bevan_4_SAA</t>
  </si>
  <si>
    <t>Males_2013 - 2015_Aneurin Bevan_4_SAA</t>
  </si>
  <si>
    <t>Males_2006 - 2008_Aneurin Bevan_5_SAA</t>
  </si>
  <si>
    <t>Males_2007 - 2009_Aneurin Bevan_5_SAA</t>
  </si>
  <si>
    <t>Males_2008 - 2010_Aneurin Bevan_5_SAA</t>
  </si>
  <si>
    <t>Males_2009 - 2011_Aneurin Bevan_5_SAA</t>
  </si>
  <si>
    <t>Males_2010 - 2012_Aneurin Bevan_5_SAA</t>
  </si>
  <si>
    <t>Males_2011 - 2013_Aneurin Bevan_5_SAA</t>
  </si>
  <si>
    <t>Males_2012 - 2014_Aneurin Bevan_5_SAA</t>
  </si>
  <si>
    <t>Males_2013 - 2015_Aneurin Bevan_5_SAA</t>
  </si>
  <si>
    <t>Males_2006 - 2008_Betsi Cadwaladr_0_SAA</t>
  </si>
  <si>
    <t>Males_2007 - 2009_Betsi Cadwaladr_0_SAA</t>
  </si>
  <si>
    <t>Males_2008 - 2010_Betsi Cadwaladr_0_SAA</t>
  </si>
  <si>
    <t>Males_2009 - 2011_Betsi Cadwaladr_0_SAA</t>
  </si>
  <si>
    <t>Males_2010 - 2012_Betsi Cadwaladr_0_SAA</t>
  </si>
  <si>
    <t>Males_2011 - 2013_Betsi Cadwaladr_0_SAA</t>
  </si>
  <si>
    <t>Males_2012 - 2014_Betsi Cadwaladr_0_SAA</t>
  </si>
  <si>
    <t>Males_2013 - 2015_Betsi Cadwaladr_0_SAA</t>
  </si>
  <si>
    <t>Males_2006 - 2008_Betsi Cadwaladr_1_SAA</t>
  </si>
  <si>
    <t>Males_2007 - 2009_Betsi Cadwaladr_1_SAA</t>
  </si>
  <si>
    <t>Males_2008 - 2010_Betsi Cadwaladr_1_SAA</t>
  </si>
  <si>
    <t>Males_2009 - 2011_Betsi Cadwaladr_1_SAA</t>
  </si>
  <si>
    <t>Males_2010 - 2012_Betsi Cadwaladr_1_SAA</t>
  </si>
  <si>
    <t>Males_2011 - 2013_Betsi Cadwaladr_1_SAA</t>
  </si>
  <si>
    <t>Males_2012 - 2014_Betsi Cadwaladr_1_SAA</t>
  </si>
  <si>
    <t>Males_2013 - 2015_Betsi Cadwaladr_1_SAA</t>
  </si>
  <si>
    <t>Males_2006 - 2008_Betsi Cadwaladr_2_SAA</t>
  </si>
  <si>
    <t>Males_2007 - 2009_Betsi Cadwaladr_2_SAA</t>
  </si>
  <si>
    <t>Males_2008 - 2010_Betsi Cadwaladr_2_SAA</t>
  </si>
  <si>
    <t>Males_2009 - 2011_Betsi Cadwaladr_2_SAA</t>
  </si>
  <si>
    <t>Males_2010 - 2012_Betsi Cadwaladr_2_SAA</t>
  </si>
  <si>
    <t>Males_2011 - 2013_Betsi Cadwaladr_2_SAA</t>
  </si>
  <si>
    <t>Males_2012 - 2014_Betsi Cadwaladr_2_SAA</t>
  </si>
  <si>
    <t>Males_2013 - 2015_Betsi Cadwaladr_2_SAA</t>
  </si>
  <si>
    <t>Males_2006 - 2008_Betsi Cadwaladr_3_SAA</t>
  </si>
  <si>
    <t>Males_2007 - 2009_Betsi Cadwaladr_3_SAA</t>
  </si>
  <si>
    <t>Males_2008 - 2010_Betsi Cadwaladr_3_SAA</t>
  </si>
  <si>
    <t>Males_2009 - 2011_Betsi Cadwaladr_3_SAA</t>
  </si>
  <si>
    <t>Males_2010 - 2012_Betsi Cadwaladr_3_SAA</t>
  </si>
  <si>
    <t>Males_2011 - 2013_Betsi Cadwaladr_3_SAA</t>
  </si>
  <si>
    <t>Males_2012 - 2014_Betsi Cadwaladr_3_SAA</t>
  </si>
  <si>
    <t>Males_2013 - 2015_Betsi Cadwaladr_3_SAA</t>
  </si>
  <si>
    <t>Males_2006 - 2008_Betsi Cadwaladr_4_SAA</t>
  </si>
  <si>
    <t>Males_2007 - 2009_Betsi Cadwaladr_4_SAA</t>
  </si>
  <si>
    <t>Males_2008 - 2010_Betsi Cadwaladr_4_SAA</t>
  </si>
  <si>
    <t>Males_2009 - 2011_Betsi Cadwaladr_4_SAA</t>
  </si>
  <si>
    <t>Males_2010 - 2012_Betsi Cadwaladr_4_SAA</t>
  </si>
  <si>
    <t>Males_2011 - 2013_Betsi Cadwaladr_4_SAA</t>
  </si>
  <si>
    <t>Males_2012 - 2014_Betsi Cadwaladr_4_SAA</t>
  </si>
  <si>
    <t>Males_2013 - 2015_Betsi Cadwaladr_4_SAA</t>
  </si>
  <si>
    <t>Males_2006 - 2008_Betsi Cadwaladr_5_SAA</t>
  </si>
  <si>
    <t>Males_2007 - 2009_Betsi Cadwaladr_5_SAA</t>
  </si>
  <si>
    <t>Males_2008 - 2010_Betsi Cadwaladr_5_SAA</t>
  </si>
  <si>
    <t>Males_2009 - 2011_Betsi Cadwaladr_5_SAA</t>
  </si>
  <si>
    <t>Males_2010 - 2012_Betsi Cadwaladr_5_SAA</t>
  </si>
  <si>
    <t>Males_2011 - 2013_Betsi Cadwaladr_5_SAA</t>
  </si>
  <si>
    <t>Males_2012 - 2014_Betsi Cadwaladr_5_SAA</t>
  </si>
  <si>
    <t>Males_2013 - 2015_Betsi Cadwaladr_5_SAA</t>
  </si>
  <si>
    <t>Males_2006 - 2008_Cardiff &amp; Vale_0_SAA</t>
  </si>
  <si>
    <t>Males_2007 - 2009_Cardiff &amp; Vale_0_SAA</t>
  </si>
  <si>
    <t>Males_2008 - 2010_Cardiff &amp; Vale_0_SAA</t>
  </si>
  <si>
    <t>Males_2009 - 2011_Cardiff &amp; Vale_0_SAA</t>
  </si>
  <si>
    <t>Males_2010 - 2012_Cardiff &amp; Vale_0_SAA</t>
  </si>
  <si>
    <t>Males_2011 - 2013_Cardiff &amp; Vale_0_SAA</t>
  </si>
  <si>
    <t>Males_2012 - 2014_Cardiff &amp; Vale_0_SAA</t>
  </si>
  <si>
    <t>Males_2013 - 2015_Cardiff &amp; Vale_0_SAA</t>
  </si>
  <si>
    <t>Males_2006 - 2008_Cardiff &amp; Vale_1_SAA</t>
  </si>
  <si>
    <t>Males_2007 - 2009_Cardiff &amp; Vale_1_SAA</t>
  </si>
  <si>
    <t>Males_2008 - 2010_Cardiff &amp; Vale_1_SAA</t>
  </si>
  <si>
    <t>Males_2009 - 2011_Cardiff &amp; Vale_1_SAA</t>
  </si>
  <si>
    <t>Males_2010 - 2012_Cardiff &amp; Vale_1_SAA</t>
  </si>
  <si>
    <t>Males_2011 - 2013_Cardiff &amp; Vale_1_SAA</t>
  </si>
  <si>
    <t>Males_2012 - 2014_Cardiff &amp; Vale_1_SAA</t>
  </si>
  <si>
    <t>Males_2013 - 2015_Cardiff &amp; Vale_1_SAA</t>
  </si>
  <si>
    <t>Males_2006 - 2008_Cardiff &amp; Vale_2_SAA</t>
  </si>
  <si>
    <t>Males_2007 - 2009_Cardiff &amp; Vale_2_SAA</t>
  </si>
  <si>
    <t>Males_2008 - 2010_Cardiff &amp; Vale_2_SAA</t>
  </si>
  <si>
    <t>Males_2009 - 2011_Cardiff &amp; Vale_2_SAA</t>
  </si>
  <si>
    <t>Males_2010 - 2012_Cardiff &amp; Vale_2_SAA</t>
  </si>
  <si>
    <t>Males_2011 - 2013_Cardiff &amp; Vale_2_SAA</t>
  </si>
  <si>
    <t>Males_2012 - 2014_Cardiff &amp; Vale_2_SAA</t>
  </si>
  <si>
    <t>Males_2013 - 2015_Cardiff &amp; Vale_2_SAA</t>
  </si>
  <si>
    <t>Males_2006 - 2008_Cardiff &amp; Vale_3_SAA</t>
  </si>
  <si>
    <t>Males_2007 - 2009_Cardiff &amp; Vale_3_SAA</t>
  </si>
  <si>
    <t>Males_2008 - 2010_Cardiff &amp; Vale_3_SAA</t>
  </si>
  <si>
    <t>Males_2009 - 2011_Cardiff &amp; Vale_3_SAA</t>
  </si>
  <si>
    <t>Males_2010 - 2012_Cardiff &amp; Vale_3_SAA</t>
  </si>
  <si>
    <t>Males_2011 - 2013_Cardiff &amp; Vale_3_SAA</t>
  </si>
  <si>
    <t>Males_2012 - 2014_Cardiff &amp; Vale_3_SAA</t>
  </si>
  <si>
    <t>Males_2013 - 2015_Cardiff &amp; Vale_3_SAA</t>
  </si>
  <si>
    <t>Males_2006 - 2008_Cardiff &amp; Vale_4_SAA</t>
  </si>
  <si>
    <t>Males_2007 - 2009_Cardiff &amp; Vale_4_SAA</t>
  </si>
  <si>
    <t>Males_2008 - 2010_Cardiff &amp; Vale_4_SAA</t>
  </si>
  <si>
    <t>Males_2009 - 2011_Cardiff &amp; Vale_4_SAA</t>
  </si>
  <si>
    <t>Males_2010 - 2012_Cardiff &amp; Vale_4_SAA</t>
  </si>
  <si>
    <t>Males_2011 - 2013_Cardiff &amp; Vale_4_SAA</t>
  </si>
  <si>
    <t>Males_2012 - 2014_Cardiff &amp; Vale_4_SAA</t>
  </si>
  <si>
    <t>Males_2013 - 2015_Cardiff &amp; Vale_4_SAA</t>
  </si>
  <si>
    <t>Males_2006 - 2008_Cardiff &amp; Vale_5_SAA</t>
  </si>
  <si>
    <t>Males_2007 - 2009_Cardiff &amp; Vale_5_SAA</t>
  </si>
  <si>
    <t>Males_2008 - 2010_Cardiff &amp; Vale_5_SAA</t>
  </si>
  <si>
    <t>Males_2009 - 2011_Cardiff &amp; Vale_5_SAA</t>
  </si>
  <si>
    <t>Males_2010 - 2012_Cardiff &amp; Vale_5_SAA</t>
  </si>
  <si>
    <t>Males_2011 - 2013_Cardiff &amp; Vale_5_SAA</t>
  </si>
  <si>
    <t>Males_2012 - 2014_Cardiff &amp; Vale_5_SAA</t>
  </si>
  <si>
    <t>Males_2013 - 2015_Cardiff &amp; Vale_5_SAA</t>
  </si>
  <si>
    <t>Males_2006 - 2008_Cwm Taf_0_SAA</t>
  </si>
  <si>
    <t>Males_2007 - 2009_Cwm Taf_0_SAA</t>
  </si>
  <si>
    <t>Males_2008 - 2010_Cwm Taf_0_SAA</t>
  </si>
  <si>
    <t>Males_2009 - 2011_Cwm Taf_0_SAA</t>
  </si>
  <si>
    <t>Males_2010 - 2012_Cwm Taf_0_SAA</t>
  </si>
  <si>
    <t>Males_2011 - 2013_Cwm Taf_0_SAA</t>
  </si>
  <si>
    <t>Males_2012 - 2014_Cwm Taf_0_SAA</t>
  </si>
  <si>
    <t>Males_2013 - 2015_Cwm Taf_0_SAA</t>
  </si>
  <si>
    <t>Males_2006 - 2008_Cwm Taf_1_SAA</t>
  </si>
  <si>
    <t>Males_2007 - 2009_Cwm Taf_1_SAA</t>
  </si>
  <si>
    <t>Males_2008 - 2010_Cwm Taf_1_SAA</t>
  </si>
  <si>
    <t>Males_2009 - 2011_Cwm Taf_1_SAA</t>
  </si>
  <si>
    <t>Males_2010 - 2012_Cwm Taf_1_SAA</t>
  </si>
  <si>
    <t>Males_2011 - 2013_Cwm Taf_1_SAA</t>
  </si>
  <si>
    <t>Males_2012 - 2014_Cwm Taf_1_SAA</t>
  </si>
  <si>
    <t>Males_2013 - 2015_Cwm Taf_1_SAA</t>
  </si>
  <si>
    <t>Males_2006 - 2008_Cwm Taf_2_SAA</t>
  </si>
  <si>
    <t>Males_2007 - 2009_Cwm Taf_2_SAA</t>
  </si>
  <si>
    <t>Males_2008 - 2010_Cwm Taf_2_SAA</t>
  </si>
  <si>
    <t>Males_2009 - 2011_Cwm Taf_2_SAA</t>
  </si>
  <si>
    <t>Males_2010 - 2012_Cwm Taf_2_SAA</t>
  </si>
  <si>
    <t>Males_2011 - 2013_Cwm Taf_2_SAA</t>
  </si>
  <si>
    <t>Males_2012 - 2014_Cwm Taf_2_SAA</t>
  </si>
  <si>
    <t>Males_2013 - 2015_Cwm Taf_2_SAA</t>
  </si>
  <si>
    <t>Males_2006 - 2008_Cwm Taf_3_SAA</t>
  </si>
  <si>
    <t>Males_2007 - 2009_Cwm Taf_3_SAA</t>
  </si>
  <si>
    <t>Males_2008 - 2010_Cwm Taf_3_SAA</t>
  </si>
  <si>
    <t>Males_2009 - 2011_Cwm Taf_3_SAA</t>
  </si>
  <si>
    <t>Males_2010 - 2012_Cwm Taf_3_SAA</t>
  </si>
  <si>
    <t>Males_2011 - 2013_Cwm Taf_3_SAA</t>
  </si>
  <si>
    <t>Males_2012 - 2014_Cwm Taf_3_SAA</t>
  </si>
  <si>
    <t>Males_2013 - 2015_Cwm Taf_3_SAA</t>
  </si>
  <si>
    <t>Males_2006 - 2008_Cwm Taf_4_SAA</t>
  </si>
  <si>
    <t>Males_2007 - 2009_Cwm Taf_4_SAA</t>
  </si>
  <si>
    <t>Males_2008 - 2010_Cwm Taf_4_SAA</t>
  </si>
  <si>
    <t>Males_2009 - 2011_Cwm Taf_4_SAA</t>
  </si>
  <si>
    <t>Males_2010 - 2012_Cwm Taf_4_SAA</t>
  </si>
  <si>
    <t>Males_2011 - 2013_Cwm Taf_4_SAA</t>
  </si>
  <si>
    <t>Males_2012 - 2014_Cwm Taf_4_SAA</t>
  </si>
  <si>
    <t>Males_2013 - 2015_Cwm Taf_4_SAA</t>
  </si>
  <si>
    <t>Males_2006 - 2008_Cwm Taf_5_SAA</t>
  </si>
  <si>
    <t>Males_2007 - 2009_Cwm Taf_5_SAA</t>
  </si>
  <si>
    <t>Males_2008 - 2010_Cwm Taf_5_SAA</t>
  </si>
  <si>
    <t>Males_2009 - 2011_Cwm Taf_5_SAA</t>
  </si>
  <si>
    <t>Males_2010 - 2012_Cwm Taf_5_SAA</t>
  </si>
  <si>
    <t>Males_2011 - 2013_Cwm Taf_5_SAA</t>
  </si>
  <si>
    <t>Males_2012 - 2014_Cwm Taf_5_SAA</t>
  </si>
  <si>
    <t>Males_2013 - 2015_Cwm Taf_5_SAA</t>
  </si>
  <si>
    <t>Males_2006 - 2008_Hywel Dda_0_SAA</t>
  </si>
  <si>
    <t>Males_2007 - 2009_Hywel Dda_0_SAA</t>
  </si>
  <si>
    <t>Males_2008 - 2010_Hywel Dda_0_SAA</t>
  </si>
  <si>
    <t>Males_2009 - 2011_Hywel Dda_0_SAA</t>
  </si>
  <si>
    <t>Males_2010 - 2012_Hywel Dda_0_SAA</t>
  </si>
  <si>
    <t>Males_2011 - 2013_Hywel Dda_0_SAA</t>
  </si>
  <si>
    <t>Males_2012 - 2014_Hywel Dda_0_SAA</t>
  </si>
  <si>
    <t>Males_2013 - 2015_Hywel Dda_0_SAA</t>
  </si>
  <si>
    <t>Males_2006 - 2008_Hywel Dda_1_SAA</t>
  </si>
  <si>
    <t>Males_2007 - 2009_Hywel Dda_1_SAA</t>
  </si>
  <si>
    <t>Males_2008 - 2010_Hywel Dda_1_SAA</t>
  </si>
  <si>
    <t>Males_2009 - 2011_Hywel Dda_1_SAA</t>
  </si>
  <si>
    <t>Males_2010 - 2012_Hywel Dda_1_SAA</t>
  </si>
  <si>
    <t>Males_2011 - 2013_Hywel Dda_1_SAA</t>
  </si>
  <si>
    <t>Males_2012 - 2014_Hywel Dda_1_SAA</t>
  </si>
  <si>
    <t>Males_2013 - 2015_Hywel Dda_1_SAA</t>
  </si>
  <si>
    <t>Males_2006 - 2008_Hywel Dda_2_SAA</t>
  </si>
  <si>
    <t>Males_2007 - 2009_Hywel Dda_2_SAA</t>
  </si>
  <si>
    <t>Males_2008 - 2010_Hywel Dda_2_SAA</t>
  </si>
  <si>
    <t>Males_2009 - 2011_Hywel Dda_2_SAA</t>
  </si>
  <si>
    <t>Males_2010 - 2012_Hywel Dda_2_SAA</t>
  </si>
  <si>
    <t>Males_2011 - 2013_Hywel Dda_2_SAA</t>
  </si>
  <si>
    <t>Males_2012 - 2014_Hywel Dda_2_SAA</t>
  </si>
  <si>
    <t>Males_2013 - 2015_Hywel Dda_2_SAA</t>
  </si>
  <si>
    <t>Males_2006 - 2008_Hywel Dda_3_SAA</t>
  </si>
  <si>
    <t>Males_2007 - 2009_Hywel Dda_3_SAA</t>
  </si>
  <si>
    <t>Males_2008 - 2010_Hywel Dda_3_SAA</t>
  </si>
  <si>
    <t>Males_2009 - 2011_Hywel Dda_3_SAA</t>
  </si>
  <si>
    <t>Males_2010 - 2012_Hywel Dda_3_SAA</t>
  </si>
  <si>
    <t>Males_2011 - 2013_Hywel Dda_3_SAA</t>
  </si>
  <si>
    <t>Males_2012 - 2014_Hywel Dda_3_SAA</t>
  </si>
  <si>
    <t>Males_2013 - 2015_Hywel Dda_3_SAA</t>
  </si>
  <si>
    <t>Males_2006 - 2008_Hywel Dda_4_SAA</t>
  </si>
  <si>
    <t>Males_2007 - 2009_Hywel Dda_4_SAA</t>
  </si>
  <si>
    <t>Males_2008 - 2010_Hywel Dda_4_SAA</t>
  </si>
  <si>
    <t>Males_2009 - 2011_Hywel Dda_4_SAA</t>
  </si>
  <si>
    <t>Males_2010 - 2012_Hywel Dda_4_SAA</t>
  </si>
  <si>
    <t>Males_2011 - 2013_Hywel Dda_4_SAA</t>
  </si>
  <si>
    <t>Males_2012 - 2014_Hywel Dda_4_SAA</t>
  </si>
  <si>
    <t>Males_2013 - 2015_Hywel Dda_4_SAA</t>
  </si>
  <si>
    <t>Males_2006 - 2008_Hywel Dda_5_SAA</t>
  </si>
  <si>
    <t>Males_2007 - 2009_Hywel Dda_5_SAA</t>
  </si>
  <si>
    <t>Males_2008 - 2010_Hywel Dda_5_SAA</t>
  </si>
  <si>
    <t>Males_2009 - 2011_Hywel Dda_5_SAA</t>
  </si>
  <si>
    <t>Males_2010 - 2012_Hywel Dda_5_SAA</t>
  </si>
  <si>
    <t>Males_2011 - 2013_Hywel Dda_5_SAA</t>
  </si>
  <si>
    <t>Males_2012 - 2014_Hywel Dda_5_SAA</t>
  </si>
  <si>
    <t>Males_2013 - 2015_Hywel Dda_5_SAA</t>
  </si>
  <si>
    <t>Females_2006 - 2008_ABM_0_SAA</t>
  </si>
  <si>
    <t>Females_2007 - 2009_ABM_0_SAA</t>
  </si>
  <si>
    <t>Females_2008 - 2010_ABM_0_SAA</t>
  </si>
  <si>
    <t>Females_2009 - 2011_ABM_0_SAA</t>
  </si>
  <si>
    <t>Females_2010 - 2012_ABM_0_SAA</t>
  </si>
  <si>
    <t>Females_2011 - 2013_ABM_0_SAA</t>
  </si>
  <si>
    <t>Females_2012 - 2014_ABM_0_SAA</t>
  </si>
  <si>
    <t>Females_2013 - 2015_ABM_0_SAA</t>
  </si>
  <si>
    <t>Females_2006 - 2008_ABM_1_SAA</t>
  </si>
  <si>
    <t>Females_2007 - 2009_ABM_1_SAA</t>
  </si>
  <si>
    <t>Females_2008 - 2010_ABM_1_SAA</t>
  </si>
  <si>
    <t>Females_2009 - 2011_ABM_1_SAA</t>
  </si>
  <si>
    <t>Females_2010 - 2012_ABM_1_SAA</t>
  </si>
  <si>
    <t>Females_2011 - 2013_ABM_1_SAA</t>
  </si>
  <si>
    <t>Females_2012 - 2014_ABM_1_SAA</t>
  </si>
  <si>
    <t>Females_2013 - 2015_ABM_1_SAA</t>
  </si>
  <si>
    <t>Females_2006 - 2008_ABM_2_SAA</t>
  </si>
  <si>
    <t>Females_2007 - 2009_ABM_2_SAA</t>
  </si>
  <si>
    <t>Females_2008 - 2010_ABM_2_SAA</t>
  </si>
  <si>
    <t>Females_2009 - 2011_ABM_2_SAA</t>
  </si>
  <si>
    <t>Females_2010 - 2012_ABM_2_SAA</t>
  </si>
  <si>
    <t>Females_2011 - 2013_ABM_2_SAA</t>
  </si>
  <si>
    <t>Females_2012 - 2014_ABM_2_SAA</t>
  </si>
  <si>
    <t>Females_2013 - 2015_ABM_2_SAA</t>
  </si>
  <si>
    <t>Females_2006 - 2008_ABM_3_SAA</t>
  </si>
  <si>
    <t>Females_2007 - 2009_ABM_3_SAA</t>
  </si>
  <si>
    <t>Females_2008 - 2010_ABM_3_SAA</t>
  </si>
  <si>
    <t>Females_2009 - 2011_ABM_3_SAA</t>
  </si>
  <si>
    <t>Females_2010 - 2012_ABM_3_SAA</t>
  </si>
  <si>
    <t>Females_2011 - 2013_ABM_3_SAA</t>
  </si>
  <si>
    <t>Females_2012 - 2014_ABM_3_SAA</t>
  </si>
  <si>
    <t>Females_2013 - 2015_ABM_3_SAA</t>
  </si>
  <si>
    <t>Females_2006 - 2008_ABM_4_SAA</t>
  </si>
  <si>
    <t>Females_2007 - 2009_ABM_4_SAA</t>
  </si>
  <si>
    <t>Females_2008 - 2010_ABM_4_SAA</t>
  </si>
  <si>
    <t>Females_2009 - 2011_ABM_4_SAA</t>
  </si>
  <si>
    <t>Females_2010 - 2012_ABM_4_SAA</t>
  </si>
  <si>
    <t>Females_2011 - 2013_ABM_4_SAA</t>
  </si>
  <si>
    <t>Females_2012 - 2014_ABM_4_SAA</t>
  </si>
  <si>
    <t>Females_2013 - 2015_ABM_4_SAA</t>
  </si>
  <si>
    <t>Females_2006 - 2008_ABM_5_SAA</t>
  </si>
  <si>
    <t>Females_2007 - 2009_ABM_5_SAA</t>
  </si>
  <si>
    <t>Females_2008 - 2010_ABM_5_SAA</t>
  </si>
  <si>
    <t>Females_2009 - 2011_ABM_5_SAA</t>
  </si>
  <si>
    <t>Females_2010 - 2012_ABM_5_SAA</t>
  </si>
  <si>
    <t>Females_2011 - 2013_ABM_5_SAA</t>
  </si>
  <si>
    <t>Females_2012 - 2014_ABM_5_SAA</t>
  </si>
  <si>
    <t>Females_2013 - 2015_ABM_5_SAA</t>
  </si>
  <si>
    <t>Females_2006 - 2008_Aneurin Bevan_0_SAA</t>
  </si>
  <si>
    <t>Females_2007 - 2009_Aneurin Bevan_0_SAA</t>
  </si>
  <si>
    <t>Females_2008 - 2010_Aneurin Bevan_0_SAA</t>
  </si>
  <si>
    <t>Females_2009 - 2011_Aneurin Bevan_0_SAA</t>
  </si>
  <si>
    <t>Females_2010 - 2012_Aneurin Bevan_0_SAA</t>
  </si>
  <si>
    <t>Females_2011 - 2013_Aneurin Bevan_0_SAA</t>
  </si>
  <si>
    <t>Females_2012 - 2014_Aneurin Bevan_0_SAA</t>
  </si>
  <si>
    <t>Females_2013 - 2015_Aneurin Bevan_0_SAA</t>
  </si>
  <si>
    <t>Females_2006 - 2008_Aneurin Bevan_1_SAA</t>
  </si>
  <si>
    <t>Females_2007 - 2009_Aneurin Bevan_1_SAA</t>
  </si>
  <si>
    <t>Females_2008 - 2010_Aneurin Bevan_1_SAA</t>
  </si>
  <si>
    <t>Females_2009 - 2011_Aneurin Bevan_1_SAA</t>
  </si>
  <si>
    <t>Females_2010 - 2012_Aneurin Bevan_1_SAA</t>
  </si>
  <si>
    <t>Females_2011 - 2013_Aneurin Bevan_1_SAA</t>
  </si>
  <si>
    <t>Females_2012 - 2014_Aneurin Bevan_1_SAA</t>
  </si>
  <si>
    <t>Females_2013 - 2015_Aneurin Bevan_1_SAA</t>
  </si>
  <si>
    <t>Females_2006 - 2008_Aneurin Bevan_2_SAA</t>
  </si>
  <si>
    <t>Females_2007 - 2009_Aneurin Bevan_2_SAA</t>
  </si>
  <si>
    <t>Females_2008 - 2010_Aneurin Bevan_2_SAA</t>
  </si>
  <si>
    <t>Females_2009 - 2011_Aneurin Bevan_2_SAA</t>
  </si>
  <si>
    <t>Females_2010 - 2012_Aneurin Bevan_2_SAA</t>
  </si>
  <si>
    <t>Females_2011 - 2013_Aneurin Bevan_2_SAA</t>
  </si>
  <si>
    <t>Females_2012 - 2014_Aneurin Bevan_2_SAA</t>
  </si>
  <si>
    <t>Females_2013 - 2015_Aneurin Bevan_2_SAA</t>
  </si>
  <si>
    <t>Females_2006 - 2008_Aneurin Bevan_3_SAA</t>
  </si>
  <si>
    <t>Females_2007 - 2009_Aneurin Bevan_3_SAA</t>
  </si>
  <si>
    <t>Females_2008 - 2010_Aneurin Bevan_3_SAA</t>
  </si>
  <si>
    <t>Females_2009 - 2011_Aneurin Bevan_3_SAA</t>
  </si>
  <si>
    <t>Females_2010 - 2012_Aneurin Bevan_3_SAA</t>
  </si>
  <si>
    <t>Females_2011 - 2013_Aneurin Bevan_3_SAA</t>
  </si>
  <si>
    <t>Females_2012 - 2014_Aneurin Bevan_3_SAA</t>
  </si>
  <si>
    <t>Females_2013 - 2015_Aneurin Bevan_3_SAA</t>
  </si>
  <si>
    <t>Females_2006 - 2008_Aneurin Bevan_4_SAA</t>
  </si>
  <si>
    <t>Females_2007 - 2009_Aneurin Bevan_4_SAA</t>
  </si>
  <si>
    <t>Females_2008 - 2010_Aneurin Bevan_4_SAA</t>
  </si>
  <si>
    <t>Females_2009 - 2011_Aneurin Bevan_4_SAA</t>
  </si>
  <si>
    <t>Females_2010 - 2012_Aneurin Bevan_4_SAA</t>
  </si>
  <si>
    <t>Females_2011 - 2013_Aneurin Bevan_4_SAA</t>
  </si>
  <si>
    <t>Females_2012 - 2014_Aneurin Bevan_4_SAA</t>
  </si>
  <si>
    <t>Females_2013 - 2015_Aneurin Bevan_4_SAA</t>
  </si>
  <si>
    <t>Females_2006 - 2008_Aneurin Bevan_5_SAA</t>
  </si>
  <si>
    <t>Females_2007 - 2009_Aneurin Bevan_5_SAA</t>
  </si>
  <si>
    <t>Females_2008 - 2010_Aneurin Bevan_5_SAA</t>
  </si>
  <si>
    <t>Females_2009 - 2011_Aneurin Bevan_5_SAA</t>
  </si>
  <si>
    <t>Females_2010 - 2012_Aneurin Bevan_5_SAA</t>
  </si>
  <si>
    <t>Females_2011 - 2013_Aneurin Bevan_5_SAA</t>
  </si>
  <si>
    <t>Females_2012 - 2014_Aneurin Bevan_5_SAA</t>
  </si>
  <si>
    <t>Females_2013 - 2015_Aneurin Bevan_5_SAA</t>
  </si>
  <si>
    <t>Females_2006 - 2008_Betsi Cadwaladr_0_SAA</t>
  </si>
  <si>
    <t>Females_2007 - 2009_Betsi Cadwaladr_0_SAA</t>
  </si>
  <si>
    <t>Females_2008 - 2010_Betsi Cadwaladr_0_SAA</t>
  </si>
  <si>
    <t>Females_2009 - 2011_Betsi Cadwaladr_0_SAA</t>
  </si>
  <si>
    <t>Females_2010 - 2012_Betsi Cadwaladr_0_SAA</t>
  </si>
  <si>
    <t>Females_2011 - 2013_Betsi Cadwaladr_0_SAA</t>
  </si>
  <si>
    <t>Females_2012 - 2014_Betsi Cadwaladr_0_SAA</t>
  </si>
  <si>
    <t>Females_2013 - 2015_Betsi Cadwaladr_0_SAA</t>
  </si>
  <si>
    <t>Females_2006 - 2008_Betsi Cadwaladr_1_SAA</t>
  </si>
  <si>
    <t>Females_2007 - 2009_Betsi Cadwaladr_1_SAA</t>
  </si>
  <si>
    <t>Females_2008 - 2010_Betsi Cadwaladr_1_SAA</t>
  </si>
  <si>
    <t>Females_2009 - 2011_Betsi Cadwaladr_1_SAA</t>
  </si>
  <si>
    <t>Females_2010 - 2012_Betsi Cadwaladr_1_SAA</t>
  </si>
  <si>
    <t>Females_2011 - 2013_Betsi Cadwaladr_1_SAA</t>
  </si>
  <si>
    <t>Females_2012 - 2014_Betsi Cadwaladr_1_SAA</t>
  </si>
  <si>
    <t>Females_2013 - 2015_Betsi Cadwaladr_1_SAA</t>
  </si>
  <si>
    <t>Females_2006 - 2008_Betsi Cadwaladr_2_SAA</t>
  </si>
  <si>
    <t>Females_2007 - 2009_Betsi Cadwaladr_2_SAA</t>
  </si>
  <si>
    <t>Females_2008 - 2010_Betsi Cadwaladr_2_SAA</t>
  </si>
  <si>
    <t>Females_2009 - 2011_Betsi Cadwaladr_2_SAA</t>
  </si>
  <si>
    <t>Females_2010 - 2012_Betsi Cadwaladr_2_SAA</t>
  </si>
  <si>
    <t>Females_2011 - 2013_Betsi Cadwaladr_2_SAA</t>
  </si>
  <si>
    <t>Females_2012 - 2014_Betsi Cadwaladr_2_SAA</t>
  </si>
  <si>
    <t>Females_2013 - 2015_Betsi Cadwaladr_2_SAA</t>
  </si>
  <si>
    <t>Females_2006 - 2008_Betsi Cadwaladr_3_SAA</t>
  </si>
  <si>
    <t>Females_2007 - 2009_Betsi Cadwaladr_3_SAA</t>
  </si>
  <si>
    <t>Females_2008 - 2010_Betsi Cadwaladr_3_SAA</t>
  </si>
  <si>
    <t>Females_2009 - 2011_Betsi Cadwaladr_3_SAA</t>
  </si>
  <si>
    <t>Females_2010 - 2012_Betsi Cadwaladr_3_SAA</t>
  </si>
  <si>
    <t>Females_2011 - 2013_Betsi Cadwaladr_3_SAA</t>
  </si>
  <si>
    <t>Females_2012 - 2014_Betsi Cadwaladr_3_SAA</t>
  </si>
  <si>
    <t>Females_2013 - 2015_Betsi Cadwaladr_3_SAA</t>
  </si>
  <si>
    <t>Females_2006 - 2008_Betsi Cadwaladr_4_SAA</t>
  </si>
  <si>
    <t>Females_2007 - 2009_Betsi Cadwaladr_4_SAA</t>
  </si>
  <si>
    <t>Females_2008 - 2010_Betsi Cadwaladr_4_SAA</t>
  </si>
  <si>
    <t>Females_2009 - 2011_Betsi Cadwaladr_4_SAA</t>
  </si>
  <si>
    <t>Females_2010 - 2012_Betsi Cadwaladr_4_SAA</t>
  </si>
  <si>
    <t>Females_2011 - 2013_Betsi Cadwaladr_4_SAA</t>
  </si>
  <si>
    <t>Females_2012 - 2014_Betsi Cadwaladr_4_SAA</t>
  </si>
  <si>
    <t>Females_2013 - 2015_Betsi Cadwaladr_4_SAA</t>
  </si>
  <si>
    <t>Females_2006 - 2008_Betsi Cadwaladr_5_SAA</t>
  </si>
  <si>
    <t>Females_2007 - 2009_Betsi Cadwaladr_5_SAA</t>
  </si>
  <si>
    <t>Females_2008 - 2010_Betsi Cadwaladr_5_SAA</t>
  </si>
  <si>
    <t>Females_2009 - 2011_Betsi Cadwaladr_5_SAA</t>
  </si>
  <si>
    <t>Females_2010 - 2012_Betsi Cadwaladr_5_SAA</t>
  </si>
  <si>
    <t>Females_2011 - 2013_Betsi Cadwaladr_5_SAA</t>
  </si>
  <si>
    <t>Females_2012 - 2014_Betsi Cadwaladr_5_SAA</t>
  </si>
  <si>
    <t>Females_2013 - 2015_Betsi Cadwaladr_5_SAA</t>
  </si>
  <si>
    <t>Females_2006 - 2008_Cardiff &amp; Vale_0_SAA</t>
  </si>
  <si>
    <t>Females_2007 - 2009_Cardiff &amp; Vale_0_SAA</t>
  </si>
  <si>
    <t>Females_2008 - 2010_Cardiff &amp; Vale_0_SAA</t>
  </si>
  <si>
    <t>Females_2009 - 2011_Cardiff &amp; Vale_0_SAA</t>
  </si>
  <si>
    <t>Females_2010 - 2012_Cardiff &amp; Vale_0_SAA</t>
  </si>
  <si>
    <t>Females_2011 - 2013_Cardiff &amp; Vale_0_SAA</t>
  </si>
  <si>
    <t>Females_2012 - 2014_Cardiff &amp; Vale_0_SAA</t>
  </si>
  <si>
    <t>Females_2013 - 2015_Cardiff &amp; Vale_0_SAA</t>
  </si>
  <si>
    <t>Females_2006 - 2008_Cardiff &amp; Vale_1_SAA</t>
  </si>
  <si>
    <t>Females_2007 - 2009_Cardiff &amp; Vale_1_SAA</t>
  </si>
  <si>
    <t>Females_2008 - 2010_Cardiff &amp; Vale_1_SAA</t>
  </si>
  <si>
    <t>Females_2009 - 2011_Cardiff &amp; Vale_1_SAA</t>
  </si>
  <si>
    <t>Females_2010 - 2012_Cardiff &amp; Vale_1_SAA</t>
  </si>
  <si>
    <t>Females_2011 - 2013_Cardiff &amp; Vale_1_SAA</t>
  </si>
  <si>
    <t>Females_2012 - 2014_Cardiff &amp; Vale_1_SAA</t>
  </si>
  <si>
    <t>Females_2013 - 2015_Cardiff &amp; Vale_1_SAA</t>
  </si>
  <si>
    <t>Females_2006 - 2008_Cardiff &amp; Vale_2_SAA</t>
  </si>
  <si>
    <t>Females_2007 - 2009_Cardiff &amp; Vale_2_SAA</t>
  </si>
  <si>
    <t>Females_2008 - 2010_Cardiff &amp; Vale_2_SAA</t>
  </si>
  <si>
    <t>Females_2009 - 2011_Cardiff &amp; Vale_2_SAA</t>
  </si>
  <si>
    <t>Females_2010 - 2012_Cardiff &amp; Vale_2_SAA</t>
  </si>
  <si>
    <t>Females_2011 - 2013_Cardiff &amp; Vale_2_SAA</t>
  </si>
  <si>
    <t>Females_2012 - 2014_Cardiff &amp; Vale_2_SAA</t>
  </si>
  <si>
    <t>Females_2013 - 2015_Cardiff &amp; Vale_2_SAA</t>
  </si>
  <si>
    <t>Females_2006 - 2008_Cardiff &amp; Vale_3_SAA</t>
  </si>
  <si>
    <t>Females_2007 - 2009_Cardiff &amp; Vale_3_SAA</t>
  </si>
  <si>
    <t>Females_2008 - 2010_Cardiff &amp; Vale_3_SAA</t>
  </si>
  <si>
    <t>Females_2009 - 2011_Cardiff &amp; Vale_3_SAA</t>
  </si>
  <si>
    <t>Females_2010 - 2012_Cardiff &amp; Vale_3_SAA</t>
  </si>
  <si>
    <t>Females_2011 - 2013_Cardiff &amp; Vale_3_SAA</t>
  </si>
  <si>
    <t>Females_2012 - 2014_Cardiff &amp; Vale_3_SAA</t>
  </si>
  <si>
    <t>Females_2013 - 2015_Cardiff &amp; Vale_3_SAA</t>
  </si>
  <si>
    <t>Females_2006 - 2008_Cardiff &amp; Vale_4_SAA</t>
  </si>
  <si>
    <t>Females_2007 - 2009_Cardiff &amp; Vale_4_SAA</t>
  </si>
  <si>
    <t>Females_2008 - 2010_Cardiff &amp; Vale_4_SAA</t>
  </si>
  <si>
    <t>Females_2009 - 2011_Cardiff &amp; Vale_4_SAA</t>
  </si>
  <si>
    <t>Females_2010 - 2012_Cardiff &amp; Vale_4_SAA</t>
  </si>
  <si>
    <t>Females_2011 - 2013_Cardiff &amp; Vale_4_SAA</t>
  </si>
  <si>
    <t>Females_2012 - 2014_Cardiff &amp; Vale_4_SAA</t>
  </si>
  <si>
    <t>Females_2013 - 2015_Cardiff &amp; Vale_4_SAA</t>
  </si>
  <si>
    <t>Females_2006 - 2008_Cardiff &amp; Vale_5_SAA</t>
  </si>
  <si>
    <t>Females_2007 - 2009_Cardiff &amp; Vale_5_SAA</t>
  </si>
  <si>
    <t>Females_2008 - 2010_Cardiff &amp; Vale_5_SAA</t>
  </si>
  <si>
    <t>Females_2009 - 2011_Cardiff &amp; Vale_5_SAA</t>
  </si>
  <si>
    <t>Females_2010 - 2012_Cardiff &amp; Vale_5_SAA</t>
  </si>
  <si>
    <t>Females_2011 - 2013_Cardiff &amp; Vale_5_SAA</t>
  </si>
  <si>
    <t>Females_2012 - 2014_Cardiff &amp; Vale_5_SAA</t>
  </si>
  <si>
    <t>Females_2013 - 2015_Cardiff &amp; Vale_5_SAA</t>
  </si>
  <si>
    <t>Females_2006 - 2008_Cwm Taf_0_SAA</t>
  </si>
  <si>
    <t>Females_2007 - 2009_Cwm Taf_0_SAA</t>
  </si>
  <si>
    <t>Females_2008 - 2010_Cwm Taf_0_SAA</t>
  </si>
  <si>
    <t>Females_2009 - 2011_Cwm Taf_0_SAA</t>
  </si>
  <si>
    <t>Females_2010 - 2012_Cwm Taf_0_SAA</t>
  </si>
  <si>
    <t>Females_2011 - 2013_Cwm Taf_0_SAA</t>
  </si>
  <si>
    <t>Females_2012 - 2014_Cwm Taf_0_SAA</t>
  </si>
  <si>
    <t>Females_2013 - 2015_Cwm Taf_0_SAA</t>
  </si>
  <si>
    <t>Females_2006 - 2008_Cwm Taf_1_SAA</t>
  </si>
  <si>
    <t>Females_2007 - 2009_Cwm Taf_1_SAA</t>
  </si>
  <si>
    <t>Females_2008 - 2010_Cwm Taf_1_SAA</t>
  </si>
  <si>
    <t>Females_2009 - 2011_Cwm Taf_1_SAA</t>
  </si>
  <si>
    <t>Females_2010 - 2012_Cwm Taf_1_SAA</t>
  </si>
  <si>
    <t>Females_2011 - 2013_Cwm Taf_1_SAA</t>
  </si>
  <si>
    <t>Females_2012 - 2014_Cwm Taf_1_SAA</t>
  </si>
  <si>
    <t>Females_2013 - 2015_Cwm Taf_1_SAA</t>
  </si>
  <si>
    <t>Females_2006 - 2008_Cwm Taf_2_SAA</t>
  </si>
  <si>
    <t>Females_2007 - 2009_Cwm Taf_2_SAA</t>
  </si>
  <si>
    <t>Females_2008 - 2010_Cwm Taf_2_SAA</t>
  </si>
  <si>
    <t>Females_2009 - 2011_Cwm Taf_2_SAA</t>
  </si>
  <si>
    <t>Females_2010 - 2012_Cwm Taf_2_SAA</t>
  </si>
  <si>
    <t>Females_2011 - 2013_Cwm Taf_2_SAA</t>
  </si>
  <si>
    <t>Females_2012 - 2014_Cwm Taf_2_SAA</t>
  </si>
  <si>
    <t>Females_2013 - 2015_Cwm Taf_2_SAA</t>
  </si>
  <si>
    <t>Females_2006 - 2008_Cwm Taf_3_SAA</t>
  </si>
  <si>
    <t>Females_2007 - 2009_Cwm Taf_3_SAA</t>
  </si>
  <si>
    <t>Females_2008 - 2010_Cwm Taf_3_SAA</t>
  </si>
  <si>
    <t>Females_2009 - 2011_Cwm Taf_3_SAA</t>
  </si>
  <si>
    <t>Females_2010 - 2012_Cwm Taf_3_SAA</t>
  </si>
  <si>
    <t>Females_2011 - 2013_Cwm Taf_3_SAA</t>
  </si>
  <si>
    <t>Females_2012 - 2014_Cwm Taf_3_SAA</t>
  </si>
  <si>
    <t>Females_2013 - 2015_Cwm Taf_3_SAA</t>
  </si>
  <si>
    <t>Females_2006 - 2008_Cwm Taf_4_SAA</t>
  </si>
  <si>
    <t>Females_2007 - 2009_Cwm Taf_4_SAA</t>
  </si>
  <si>
    <t>Females_2008 - 2010_Cwm Taf_4_SAA</t>
  </si>
  <si>
    <t>Females_2009 - 2011_Cwm Taf_4_SAA</t>
  </si>
  <si>
    <t>Females_2010 - 2012_Cwm Taf_4_SAA</t>
  </si>
  <si>
    <t>Females_2011 - 2013_Cwm Taf_4_SAA</t>
  </si>
  <si>
    <t>Females_2012 - 2014_Cwm Taf_4_SAA</t>
  </si>
  <si>
    <t>Females_2013 - 2015_Cwm Taf_4_SAA</t>
  </si>
  <si>
    <t>Females_2006 - 2008_Cwm Taf_5_SAA</t>
  </si>
  <si>
    <t>Females_2007 - 2009_Cwm Taf_5_SAA</t>
  </si>
  <si>
    <t>Females_2008 - 2010_Cwm Taf_5_SAA</t>
  </si>
  <si>
    <t>Females_2009 - 2011_Cwm Taf_5_SAA</t>
  </si>
  <si>
    <t>Females_2010 - 2012_Cwm Taf_5_SAA</t>
  </si>
  <si>
    <t>Females_2011 - 2013_Cwm Taf_5_SAA</t>
  </si>
  <si>
    <t>Females_2012 - 2014_Cwm Taf_5_SAA</t>
  </si>
  <si>
    <t>Females_2013 - 2015_Cwm Taf_5_SAA</t>
  </si>
  <si>
    <t>Females_2006 - 2008_Hywel Dda_0_SAA</t>
  </si>
  <si>
    <t>Females_2007 - 2009_Hywel Dda_0_SAA</t>
  </si>
  <si>
    <t>Females_2008 - 2010_Hywel Dda_0_SAA</t>
  </si>
  <si>
    <t>Females_2009 - 2011_Hywel Dda_0_SAA</t>
  </si>
  <si>
    <t>Females_2010 - 2012_Hywel Dda_0_SAA</t>
  </si>
  <si>
    <t>Females_2011 - 2013_Hywel Dda_0_SAA</t>
  </si>
  <si>
    <t>Females_2012 - 2014_Hywel Dda_0_SAA</t>
  </si>
  <si>
    <t>Females_2013 - 2015_Hywel Dda_0_SAA</t>
  </si>
  <si>
    <t>Females_2006 - 2008_Hywel Dda_1_SAA</t>
  </si>
  <si>
    <t>Females_2007 - 2009_Hywel Dda_1_SAA</t>
  </si>
  <si>
    <t>Females_2008 - 2010_Hywel Dda_1_SAA</t>
  </si>
  <si>
    <t>Females_2009 - 2011_Hywel Dda_1_SAA</t>
  </si>
  <si>
    <t>Females_2010 - 2012_Hywel Dda_1_SAA</t>
  </si>
  <si>
    <t>Females_2011 - 2013_Hywel Dda_1_SAA</t>
  </si>
  <si>
    <t>Females_2012 - 2014_Hywel Dda_1_SAA</t>
  </si>
  <si>
    <t>Females_2013 - 2015_Hywel Dda_1_SAA</t>
  </si>
  <si>
    <t>Females_2006 - 2008_Hywel Dda_2_SAA</t>
  </si>
  <si>
    <t>Females_2007 - 2009_Hywel Dda_2_SAA</t>
  </si>
  <si>
    <t>Females_2008 - 2010_Hywel Dda_2_SAA</t>
  </si>
  <si>
    <t>Females_2009 - 2011_Hywel Dda_2_SAA</t>
  </si>
  <si>
    <t>Females_2010 - 2012_Hywel Dda_2_SAA</t>
  </si>
  <si>
    <t>Females_2011 - 2013_Hywel Dda_2_SAA</t>
  </si>
  <si>
    <t>Females_2012 - 2014_Hywel Dda_2_SAA</t>
  </si>
  <si>
    <t>Females_2013 - 2015_Hywel Dda_2_SAA</t>
  </si>
  <si>
    <t>Females_2006 - 2008_Hywel Dda_3_SAA</t>
  </si>
  <si>
    <t>Females_2007 - 2009_Hywel Dda_3_SAA</t>
  </si>
  <si>
    <t>Females_2008 - 2010_Hywel Dda_3_SAA</t>
  </si>
  <si>
    <t>Females_2009 - 2011_Hywel Dda_3_SAA</t>
  </si>
  <si>
    <t>Females_2010 - 2012_Hywel Dda_3_SAA</t>
  </si>
  <si>
    <t>Females_2011 - 2013_Hywel Dda_3_SAA</t>
  </si>
  <si>
    <t>Females_2012 - 2014_Hywel Dda_3_SAA</t>
  </si>
  <si>
    <t>Females_2013 - 2015_Hywel Dda_3_SAA</t>
  </si>
  <si>
    <t>Females_2006 - 2008_Hywel Dda_4_SAA</t>
  </si>
  <si>
    <t>Females_2007 - 2009_Hywel Dda_4_SAA</t>
  </si>
  <si>
    <t>Females_2008 - 2010_Hywel Dda_4_SAA</t>
  </si>
  <si>
    <t>Females_2009 - 2011_Hywel Dda_4_SAA</t>
  </si>
  <si>
    <t>Females_2010 - 2012_Hywel Dda_4_SAA</t>
  </si>
  <si>
    <t>Females_2011 - 2013_Hywel Dda_4_SAA</t>
  </si>
  <si>
    <t>Females_2012 - 2014_Hywel Dda_4_SAA</t>
  </si>
  <si>
    <t>Females_2013 - 2015_Hywel Dda_4_SAA</t>
  </si>
  <si>
    <t>Females_2006 - 2008_Hywel Dda_5_SAA</t>
  </si>
  <si>
    <t>Females_2007 - 2009_Hywel Dda_5_SAA</t>
  </si>
  <si>
    <t>Females_2008 - 2010_Hywel Dda_5_SAA</t>
  </si>
  <si>
    <t>Females_2009 - 2011_Hywel Dda_5_SAA</t>
  </si>
  <si>
    <t>Females_2010 - 2012_Hywel Dda_5_SAA</t>
  </si>
  <si>
    <t>Females_2011 - 2013_Hywel Dda_5_SAA</t>
  </si>
  <si>
    <t>Females_2012 - 2014_Hywel Dda_5_SAA</t>
  </si>
  <si>
    <t>Females_2013 - 2015_Hywel Dda_5_SAA</t>
  </si>
  <si>
    <t>Persons_2006 - 2008_ABM_0_SAA</t>
  </si>
  <si>
    <t>Persons_2007 - 2009_ABM_0_SAA</t>
  </si>
  <si>
    <t>Persons_2008 - 2010_ABM_0_SAA</t>
  </si>
  <si>
    <t>Persons_2009 - 2011_ABM_0_SAA</t>
  </si>
  <si>
    <t>Persons_2010 - 2012_ABM_0_SAA</t>
  </si>
  <si>
    <t>Persons_2011 - 2013_ABM_0_SAA</t>
  </si>
  <si>
    <t>Persons_2012 - 2014_ABM_0_SAA</t>
  </si>
  <si>
    <t>Persons_2013 - 2015_ABM_0_SAA</t>
  </si>
  <si>
    <t>Persons_2006 - 2008_ABM_1_SAA</t>
  </si>
  <si>
    <t>Persons_2007 - 2009_ABM_1_SAA</t>
  </si>
  <si>
    <t>Persons_2008 - 2010_ABM_1_SAA</t>
  </si>
  <si>
    <t>Persons_2009 - 2011_ABM_1_SAA</t>
  </si>
  <si>
    <t>Persons_2010 - 2012_ABM_1_SAA</t>
  </si>
  <si>
    <t>Persons_2011 - 2013_ABM_1_SAA</t>
  </si>
  <si>
    <t>Persons_2012 - 2014_ABM_1_SAA</t>
  </si>
  <si>
    <t>Persons_2013 - 2015_ABM_1_SAA</t>
  </si>
  <si>
    <t>Persons_2006 - 2008_ABM_2_SAA</t>
  </si>
  <si>
    <t>Persons_2007 - 2009_ABM_2_SAA</t>
  </si>
  <si>
    <t>Persons_2008 - 2010_ABM_2_SAA</t>
  </si>
  <si>
    <t>Persons_2009 - 2011_ABM_2_SAA</t>
  </si>
  <si>
    <t>Persons_2010 - 2012_ABM_2_SAA</t>
  </si>
  <si>
    <t>Persons_2011 - 2013_ABM_2_SAA</t>
  </si>
  <si>
    <t>Persons_2012 - 2014_ABM_2_SAA</t>
  </si>
  <si>
    <t>Persons_2013 - 2015_ABM_2_SAA</t>
  </si>
  <si>
    <t>Persons_2006 - 2008_ABM_3_SAA</t>
  </si>
  <si>
    <t>Persons_2007 - 2009_ABM_3_SAA</t>
  </si>
  <si>
    <t>Persons_2008 - 2010_ABM_3_SAA</t>
  </si>
  <si>
    <t>Persons_2009 - 2011_ABM_3_SAA</t>
  </si>
  <si>
    <t>Persons_2010 - 2012_ABM_3_SAA</t>
  </si>
  <si>
    <t>Persons_2011 - 2013_ABM_3_SAA</t>
  </si>
  <si>
    <t>Persons_2012 - 2014_ABM_3_SAA</t>
  </si>
  <si>
    <t>Persons_2013 - 2015_ABM_3_SAA</t>
  </si>
  <si>
    <t>Persons_2006 - 2008_ABM_4_SAA</t>
  </si>
  <si>
    <t>Persons_2007 - 2009_ABM_4_SAA</t>
  </si>
  <si>
    <t>Persons_2008 - 2010_ABM_4_SAA</t>
  </si>
  <si>
    <t>Persons_2009 - 2011_ABM_4_SAA</t>
  </si>
  <si>
    <t>Persons_2010 - 2012_ABM_4_SAA</t>
  </si>
  <si>
    <t>Persons_2011 - 2013_ABM_4_SAA</t>
  </si>
  <si>
    <t>Persons_2012 - 2014_ABM_4_SAA</t>
  </si>
  <si>
    <t>Persons_2013 - 2015_ABM_4_SAA</t>
  </si>
  <si>
    <t>Persons_2006 - 2008_ABM_5_SAA</t>
  </si>
  <si>
    <t>Persons_2007 - 2009_ABM_5_SAA</t>
  </si>
  <si>
    <t>Persons_2008 - 2010_ABM_5_SAA</t>
  </si>
  <si>
    <t>Persons_2009 - 2011_ABM_5_SAA</t>
  </si>
  <si>
    <t>Persons_2010 - 2012_ABM_5_SAA</t>
  </si>
  <si>
    <t>Persons_2011 - 2013_ABM_5_SAA</t>
  </si>
  <si>
    <t>Persons_2012 - 2014_ABM_5_SAA</t>
  </si>
  <si>
    <t>Persons_2013 - 2015_ABM_5_SAA</t>
  </si>
  <si>
    <t>Persons_2006 - 2008_Aneurin Bevan_0_SAA</t>
  </si>
  <si>
    <t>Persons_2007 - 2009_Aneurin Bevan_0_SAA</t>
  </si>
  <si>
    <t>Persons_2008 - 2010_Aneurin Bevan_0_SAA</t>
  </si>
  <si>
    <t>Persons_2009 - 2011_Aneurin Bevan_0_SAA</t>
  </si>
  <si>
    <t>Persons_2010 - 2012_Aneurin Bevan_0_SAA</t>
  </si>
  <si>
    <t>Persons_2011 - 2013_Aneurin Bevan_0_SAA</t>
  </si>
  <si>
    <t>Persons_2012 - 2014_Aneurin Bevan_0_SAA</t>
  </si>
  <si>
    <t>Persons_2013 - 2015_Aneurin Bevan_0_SAA</t>
  </si>
  <si>
    <t>Persons_2006 - 2008_Aneurin Bevan_1_SAA</t>
  </si>
  <si>
    <t>Persons_2007 - 2009_Aneurin Bevan_1_SAA</t>
  </si>
  <si>
    <t>Persons_2008 - 2010_Aneurin Bevan_1_SAA</t>
  </si>
  <si>
    <t>Persons_2009 - 2011_Aneurin Bevan_1_SAA</t>
  </si>
  <si>
    <t>Persons_2010 - 2012_Aneurin Bevan_1_SAA</t>
  </si>
  <si>
    <t>Persons_2011 - 2013_Aneurin Bevan_1_SAA</t>
  </si>
  <si>
    <t>Persons_2012 - 2014_Aneurin Bevan_1_SAA</t>
  </si>
  <si>
    <t>Persons_2013 - 2015_Aneurin Bevan_1_SAA</t>
  </si>
  <si>
    <t>Persons_2006 - 2008_Aneurin Bevan_2_SAA</t>
  </si>
  <si>
    <t>Persons_2007 - 2009_Aneurin Bevan_2_SAA</t>
  </si>
  <si>
    <t>Persons_2008 - 2010_Aneurin Bevan_2_SAA</t>
  </si>
  <si>
    <t>Persons_2009 - 2011_Aneurin Bevan_2_SAA</t>
  </si>
  <si>
    <t>Persons_2010 - 2012_Aneurin Bevan_2_SAA</t>
  </si>
  <si>
    <t>Persons_2011 - 2013_Aneurin Bevan_2_SAA</t>
  </si>
  <si>
    <t>Persons_2012 - 2014_Aneurin Bevan_2_SAA</t>
  </si>
  <si>
    <t>Persons_2013 - 2015_Aneurin Bevan_2_SAA</t>
  </si>
  <si>
    <t>Persons_2006 - 2008_Aneurin Bevan_3_SAA</t>
  </si>
  <si>
    <t>Persons_2007 - 2009_Aneurin Bevan_3_SAA</t>
  </si>
  <si>
    <t>Persons_2008 - 2010_Aneurin Bevan_3_SAA</t>
  </si>
  <si>
    <t>Persons_2009 - 2011_Aneurin Bevan_3_SAA</t>
  </si>
  <si>
    <t>Persons_2010 - 2012_Aneurin Bevan_3_SAA</t>
  </si>
  <si>
    <t>Persons_2011 - 2013_Aneurin Bevan_3_SAA</t>
  </si>
  <si>
    <t>Persons_2012 - 2014_Aneurin Bevan_3_SAA</t>
  </si>
  <si>
    <t>Persons_2013 - 2015_Aneurin Bevan_3_SAA</t>
  </si>
  <si>
    <t>Persons_2006 - 2008_Aneurin Bevan_4_SAA</t>
  </si>
  <si>
    <t>Persons_2007 - 2009_Aneurin Bevan_4_SAA</t>
  </si>
  <si>
    <t>Persons_2008 - 2010_Aneurin Bevan_4_SAA</t>
  </si>
  <si>
    <t>Persons_2009 - 2011_Aneurin Bevan_4_SAA</t>
  </si>
  <si>
    <t>Persons_2010 - 2012_Aneurin Bevan_4_SAA</t>
  </si>
  <si>
    <t>Persons_2011 - 2013_Aneurin Bevan_4_SAA</t>
  </si>
  <si>
    <t>Persons_2012 - 2014_Aneurin Bevan_4_SAA</t>
  </si>
  <si>
    <t>Persons_2013 - 2015_Aneurin Bevan_4_SAA</t>
  </si>
  <si>
    <t>Persons_2006 - 2008_Aneurin Bevan_5_SAA</t>
  </si>
  <si>
    <t>Persons_2007 - 2009_Aneurin Bevan_5_SAA</t>
  </si>
  <si>
    <t>Persons_2008 - 2010_Aneurin Bevan_5_SAA</t>
  </si>
  <si>
    <t>Persons_2009 - 2011_Aneurin Bevan_5_SAA</t>
  </si>
  <si>
    <t>Persons_2010 - 2012_Aneurin Bevan_5_SAA</t>
  </si>
  <si>
    <t>Persons_2011 - 2013_Aneurin Bevan_5_SAA</t>
  </si>
  <si>
    <t>Persons_2012 - 2014_Aneurin Bevan_5_SAA</t>
  </si>
  <si>
    <t>Persons_2013 - 2015_Aneurin Bevan_5_SAA</t>
  </si>
  <si>
    <t>Persons_2006 - 2008_Betsi Cadwaladr_0_SAA</t>
  </si>
  <si>
    <t>Persons_2007 - 2009_Betsi Cadwaladr_0_SAA</t>
  </si>
  <si>
    <t>Persons_2008 - 2010_Betsi Cadwaladr_0_SAA</t>
  </si>
  <si>
    <t>Persons_2009 - 2011_Betsi Cadwaladr_0_SAA</t>
  </si>
  <si>
    <t>Persons_2010 - 2012_Betsi Cadwaladr_0_SAA</t>
  </si>
  <si>
    <t>Persons_2011 - 2013_Betsi Cadwaladr_0_SAA</t>
  </si>
  <si>
    <t>Persons_2012 - 2014_Betsi Cadwaladr_0_SAA</t>
  </si>
  <si>
    <t>Persons_2013 - 2015_Betsi Cadwaladr_0_SAA</t>
  </si>
  <si>
    <t>Persons_2006 - 2008_Betsi Cadwaladr_1_SAA</t>
  </si>
  <si>
    <t>Persons_2007 - 2009_Betsi Cadwaladr_1_SAA</t>
  </si>
  <si>
    <t>Persons_2008 - 2010_Betsi Cadwaladr_1_SAA</t>
  </si>
  <si>
    <t>Persons_2009 - 2011_Betsi Cadwaladr_1_SAA</t>
  </si>
  <si>
    <t>Persons_2010 - 2012_Betsi Cadwaladr_1_SAA</t>
  </si>
  <si>
    <t>Persons_2011 - 2013_Betsi Cadwaladr_1_SAA</t>
  </si>
  <si>
    <t>Persons_2012 - 2014_Betsi Cadwaladr_1_SAA</t>
  </si>
  <si>
    <t>Persons_2013 - 2015_Betsi Cadwaladr_1_SAA</t>
  </si>
  <si>
    <t>Persons_2006 - 2008_Betsi Cadwaladr_2_SAA</t>
  </si>
  <si>
    <t>Persons_2007 - 2009_Betsi Cadwaladr_2_SAA</t>
  </si>
  <si>
    <t>Persons_2008 - 2010_Betsi Cadwaladr_2_SAA</t>
  </si>
  <si>
    <t>Persons_2009 - 2011_Betsi Cadwaladr_2_SAA</t>
  </si>
  <si>
    <t>Persons_2010 - 2012_Betsi Cadwaladr_2_SAA</t>
  </si>
  <si>
    <t>Persons_2011 - 2013_Betsi Cadwaladr_2_SAA</t>
  </si>
  <si>
    <t>Persons_2012 - 2014_Betsi Cadwaladr_2_SAA</t>
  </si>
  <si>
    <t>Persons_2013 - 2015_Betsi Cadwaladr_2_SAA</t>
  </si>
  <si>
    <t>Persons_2006 - 2008_Betsi Cadwaladr_3_SAA</t>
  </si>
  <si>
    <t>Persons_2007 - 2009_Betsi Cadwaladr_3_SAA</t>
  </si>
  <si>
    <t>Persons_2008 - 2010_Betsi Cadwaladr_3_SAA</t>
  </si>
  <si>
    <t>Persons_2009 - 2011_Betsi Cadwaladr_3_SAA</t>
  </si>
  <si>
    <t>Persons_2010 - 2012_Betsi Cadwaladr_3_SAA</t>
  </si>
  <si>
    <t>Persons_2011 - 2013_Betsi Cadwaladr_3_SAA</t>
  </si>
  <si>
    <t>Persons_2012 - 2014_Betsi Cadwaladr_3_SAA</t>
  </si>
  <si>
    <t>Persons_2013 - 2015_Betsi Cadwaladr_3_SAA</t>
  </si>
  <si>
    <t>Persons_2006 - 2008_Betsi Cadwaladr_4_SAA</t>
  </si>
  <si>
    <t>Persons_2007 - 2009_Betsi Cadwaladr_4_SAA</t>
  </si>
  <si>
    <t>Persons_2008 - 2010_Betsi Cadwaladr_4_SAA</t>
  </si>
  <si>
    <t>Persons_2009 - 2011_Betsi Cadwaladr_4_SAA</t>
  </si>
  <si>
    <t>Persons_2010 - 2012_Betsi Cadwaladr_4_SAA</t>
  </si>
  <si>
    <t>Persons_2011 - 2013_Betsi Cadwaladr_4_SAA</t>
  </si>
  <si>
    <t>Persons_2012 - 2014_Betsi Cadwaladr_4_SAA</t>
  </si>
  <si>
    <t>Persons_2013 - 2015_Betsi Cadwaladr_4_SAA</t>
  </si>
  <si>
    <t>Persons_2006 - 2008_Betsi Cadwaladr_5_SAA</t>
  </si>
  <si>
    <t>Persons_2007 - 2009_Betsi Cadwaladr_5_SAA</t>
  </si>
  <si>
    <t>Persons_2008 - 2010_Betsi Cadwaladr_5_SAA</t>
  </si>
  <si>
    <t>Persons_2009 - 2011_Betsi Cadwaladr_5_SAA</t>
  </si>
  <si>
    <t>Persons_2010 - 2012_Betsi Cadwaladr_5_SAA</t>
  </si>
  <si>
    <t>Persons_2011 - 2013_Betsi Cadwaladr_5_SAA</t>
  </si>
  <si>
    <t>Persons_2012 - 2014_Betsi Cadwaladr_5_SAA</t>
  </si>
  <si>
    <t>Persons_2013 - 2015_Betsi Cadwaladr_5_SAA</t>
  </si>
  <si>
    <t>Persons_2006 - 2008_Cardiff &amp; Vale_0_SAA</t>
  </si>
  <si>
    <t>Persons_2007 - 2009_Cardiff &amp; Vale_0_SAA</t>
  </si>
  <si>
    <t>Persons_2008 - 2010_Cardiff &amp; Vale_0_SAA</t>
  </si>
  <si>
    <t>Persons_2009 - 2011_Cardiff &amp; Vale_0_SAA</t>
  </si>
  <si>
    <t>Persons_2010 - 2012_Cardiff &amp; Vale_0_SAA</t>
  </si>
  <si>
    <t>Persons_2011 - 2013_Cardiff &amp; Vale_0_SAA</t>
  </si>
  <si>
    <t>Persons_2012 - 2014_Cardiff &amp; Vale_0_SAA</t>
  </si>
  <si>
    <t>Persons_2013 - 2015_Cardiff &amp; Vale_0_SAA</t>
  </si>
  <si>
    <t>Persons_2006 - 2008_Cardiff &amp; Vale_1_SAA</t>
  </si>
  <si>
    <t>Persons_2007 - 2009_Cardiff &amp; Vale_1_SAA</t>
  </si>
  <si>
    <t>Persons_2008 - 2010_Cardiff &amp; Vale_1_SAA</t>
  </si>
  <si>
    <t>Persons_2009 - 2011_Cardiff &amp; Vale_1_SAA</t>
  </si>
  <si>
    <t>Persons_2010 - 2012_Cardiff &amp; Vale_1_SAA</t>
  </si>
  <si>
    <t>Persons_2011 - 2013_Cardiff &amp; Vale_1_SAA</t>
  </si>
  <si>
    <t>Persons_2012 - 2014_Cardiff &amp; Vale_1_SAA</t>
  </si>
  <si>
    <t>Persons_2013 - 2015_Cardiff &amp; Vale_1_SAA</t>
  </si>
  <si>
    <t>Persons_2006 - 2008_Cardiff &amp; Vale_2_SAA</t>
  </si>
  <si>
    <t>Persons_2007 - 2009_Cardiff &amp; Vale_2_SAA</t>
  </si>
  <si>
    <t>Persons_2008 - 2010_Cardiff &amp; Vale_2_SAA</t>
  </si>
  <si>
    <t>Persons_2009 - 2011_Cardiff &amp; Vale_2_SAA</t>
  </si>
  <si>
    <t>Persons_2010 - 2012_Cardiff &amp; Vale_2_SAA</t>
  </si>
  <si>
    <t>Persons_2011 - 2013_Cardiff &amp; Vale_2_SAA</t>
  </si>
  <si>
    <t>Persons_2012 - 2014_Cardiff &amp; Vale_2_SAA</t>
  </si>
  <si>
    <t>Persons_2013 - 2015_Cardiff &amp; Vale_2_SAA</t>
  </si>
  <si>
    <t>Persons_2006 - 2008_Cardiff &amp; Vale_3_SAA</t>
  </si>
  <si>
    <t>Persons_2007 - 2009_Cardiff &amp; Vale_3_SAA</t>
  </si>
  <si>
    <t>Persons_2008 - 2010_Cardiff &amp; Vale_3_SAA</t>
  </si>
  <si>
    <t>Persons_2009 - 2011_Cardiff &amp; Vale_3_SAA</t>
  </si>
  <si>
    <t>Persons_2010 - 2012_Cardiff &amp; Vale_3_SAA</t>
  </si>
  <si>
    <t>Persons_2011 - 2013_Cardiff &amp; Vale_3_SAA</t>
  </si>
  <si>
    <t>Persons_2012 - 2014_Cardiff &amp; Vale_3_SAA</t>
  </si>
  <si>
    <t>Persons_2013 - 2015_Cardiff &amp; Vale_3_SAA</t>
  </si>
  <si>
    <t>Persons_2006 - 2008_Cardiff &amp; Vale_4_SAA</t>
  </si>
  <si>
    <t>Persons_2007 - 2009_Cardiff &amp; Vale_4_SAA</t>
  </si>
  <si>
    <t>Persons_2008 - 2010_Cardiff &amp; Vale_4_SAA</t>
  </si>
  <si>
    <t>Persons_2009 - 2011_Cardiff &amp; Vale_4_SAA</t>
  </si>
  <si>
    <t>Persons_2010 - 2012_Cardiff &amp; Vale_4_SAA</t>
  </si>
  <si>
    <t>Persons_2011 - 2013_Cardiff &amp; Vale_4_SAA</t>
  </si>
  <si>
    <t>Persons_2012 - 2014_Cardiff &amp; Vale_4_SAA</t>
  </si>
  <si>
    <t>Persons_2013 - 2015_Cardiff &amp; Vale_4_SAA</t>
  </si>
  <si>
    <t>Persons_2006 - 2008_Cardiff &amp; Vale_5_SAA</t>
  </si>
  <si>
    <t>Persons_2007 - 2009_Cardiff &amp; Vale_5_SAA</t>
  </si>
  <si>
    <t>Persons_2008 - 2010_Cardiff &amp; Vale_5_SAA</t>
  </si>
  <si>
    <t>Persons_2009 - 2011_Cardiff &amp; Vale_5_SAA</t>
  </si>
  <si>
    <t>Persons_2010 - 2012_Cardiff &amp; Vale_5_SAA</t>
  </si>
  <si>
    <t>Persons_2011 - 2013_Cardiff &amp; Vale_5_SAA</t>
  </si>
  <si>
    <t>Persons_2012 - 2014_Cardiff &amp; Vale_5_SAA</t>
  </si>
  <si>
    <t>Persons_2013 - 2015_Cardiff &amp; Vale_5_SAA</t>
  </si>
  <si>
    <t>Persons_2006 - 2008_Cwm Taf_0_SAA</t>
  </si>
  <si>
    <t>Persons_2007 - 2009_Cwm Taf_0_SAA</t>
  </si>
  <si>
    <t>Persons_2008 - 2010_Cwm Taf_0_SAA</t>
  </si>
  <si>
    <t>Persons_2009 - 2011_Cwm Taf_0_SAA</t>
  </si>
  <si>
    <t>Persons_2010 - 2012_Cwm Taf_0_SAA</t>
  </si>
  <si>
    <t>Persons_2011 - 2013_Cwm Taf_0_SAA</t>
  </si>
  <si>
    <t>Persons_2012 - 2014_Cwm Taf_0_SAA</t>
  </si>
  <si>
    <t>Persons_2013 - 2015_Cwm Taf_0_SAA</t>
  </si>
  <si>
    <t>Persons_2006 - 2008_Cwm Taf_1_SAA</t>
  </si>
  <si>
    <t>Persons_2007 - 2009_Cwm Taf_1_SAA</t>
  </si>
  <si>
    <t>Persons_2008 - 2010_Cwm Taf_1_SAA</t>
  </si>
  <si>
    <t>Persons_2009 - 2011_Cwm Taf_1_SAA</t>
  </si>
  <si>
    <t>Persons_2010 - 2012_Cwm Taf_1_SAA</t>
  </si>
  <si>
    <t>Persons_2011 - 2013_Cwm Taf_1_SAA</t>
  </si>
  <si>
    <t>Persons_2012 - 2014_Cwm Taf_1_SAA</t>
  </si>
  <si>
    <t>Persons_2013 - 2015_Cwm Taf_1_SAA</t>
  </si>
  <si>
    <t>Persons_2006 - 2008_Cwm Taf_2_SAA</t>
  </si>
  <si>
    <t>Persons_2007 - 2009_Cwm Taf_2_SAA</t>
  </si>
  <si>
    <t>Persons_2008 - 2010_Cwm Taf_2_SAA</t>
  </si>
  <si>
    <t>Persons_2009 - 2011_Cwm Taf_2_SAA</t>
  </si>
  <si>
    <t>Persons_2010 - 2012_Cwm Taf_2_SAA</t>
  </si>
  <si>
    <t>Persons_2011 - 2013_Cwm Taf_2_SAA</t>
  </si>
  <si>
    <t>Persons_2012 - 2014_Cwm Taf_2_SAA</t>
  </si>
  <si>
    <t>Persons_2013 - 2015_Cwm Taf_2_SAA</t>
  </si>
  <si>
    <t>Persons_2006 - 2008_Cwm Taf_3_SAA</t>
  </si>
  <si>
    <t>Persons_2007 - 2009_Cwm Taf_3_SAA</t>
  </si>
  <si>
    <t>Persons_2008 - 2010_Cwm Taf_3_SAA</t>
  </si>
  <si>
    <t>Persons_2009 - 2011_Cwm Taf_3_SAA</t>
  </si>
  <si>
    <t>Persons_2010 - 2012_Cwm Taf_3_SAA</t>
  </si>
  <si>
    <t>Persons_2011 - 2013_Cwm Taf_3_SAA</t>
  </si>
  <si>
    <t>Persons_2012 - 2014_Cwm Taf_3_SAA</t>
  </si>
  <si>
    <t>Persons_2013 - 2015_Cwm Taf_3_SAA</t>
  </si>
  <si>
    <t>Persons_2006 - 2008_Cwm Taf_4_SAA</t>
  </si>
  <si>
    <t>Persons_2007 - 2009_Cwm Taf_4_SAA</t>
  </si>
  <si>
    <t>Persons_2008 - 2010_Cwm Taf_4_SAA</t>
  </si>
  <si>
    <t>Persons_2009 - 2011_Cwm Taf_4_SAA</t>
  </si>
  <si>
    <t>Persons_2010 - 2012_Cwm Taf_4_SAA</t>
  </si>
  <si>
    <t>Persons_2011 - 2013_Cwm Taf_4_SAA</t>
  </si>
  <si>
    <t>Persons_2012 - 2014_Cwm Taf_4_SAA</t>
  </si>
  <si>
    <t>Persons_2013 - 2015_Cwm Taf_4_SAA</t>
  </si>
  <si>
    <t>Persons_2006 - 2008_Cwm Taf_5_SAA</t>
  </si>
  <si>
    <t>Persons_2007 - 2009_Cwm Taf_5_SAA</t>
  </si>
  <si>
    <t>Persons_2008 - 2010_Cwm Taf_5_SAA</t>
  </si>
  <si>
    <t>Persons_2009 - 2011_Cwm Taf_5_SAA</t>
  </si>
  <si>
    <t>Persons_2010 - 2012_Cwm Taf_5_SAA</t>
  </si>
  <si>
    <t>Persons_2011 - 2013_Cwm Taf_5_SAA</t>
  </si>
  <si>
    <t>Persons_2012 - 2014_Cwm Taf_5_SAA</t>
  </si>
  <si>
    <t>Persons_2013 - 2015_Cwm Taf_5_SAA</t>
  </si>
  <si>
    <t>Persons_2006 - 2008_Hywel Dda_0_SAA</t>
  </si>
  <si>
    <t>Persons_2007 - 2009_Hywel Dda_0_SAA</t>
  </si>
  <si>
    <t>Persons_2008 - 2010_Hywel Dda_0_SAA</t>
  </si>
  <si>
    <t>Persons_2009 - 2011_Hywel Dda_0_SAA</t>
  </si>
  <si>
    <t>Persons_2010 - 2012_Hywel Dda_0_SAA</t>
  </si>
  <si>
    <t>Persons_2011 - 2013_Hywel Dda_0_SAA</t>
  </si>
  <si>
    <t>Persons_2012 - 2014_Hywel Dda_0_SAA</t>
  </si>
  <si>
    <t>Persons_2013 - 2015_Hywel Dda_0_SAA</t>
  </si>
  <si>
    <t>Persons_2006 - 2008_Hywel Dda_1_SAA</t>
  </si>
  <si>
    <t>Persons_2007 - 2009_Hywel Dda_1_SAA</t>
  </si>
  <si>
    <t>Persons_2008 - 2010_Hywel Dda_1_SAA</t>
  </si>
  <si>
    <t>Persons_2009 - 2011_Hywel Dda_1_SAA</t>
  </si>
  <si>
    <t>Persons_2010 - 2012_Hywel Dda_1_SAA</t>
  </si>
  <si>
    <t>Persons_2011 - 2013_Hywel Dda_1_SAA</t>
  </si>
  <si>
    <t>Persons_2012 - 2014_Hywel Dda_1_SAA</t>
  </si>
  <si>
    <t>Persons_2013 - 2015_Hywel Dda_1_SAA</t>
  </si>
  <si>
    <t>Persons_2006 - 2008_Hywel Dda_2_SAA</t>
  </si>
  <si>
    <t>Persons_2007 - 2009_Hywel Dda_2_SAA</t>
  </si>
  <si>
    <t>Persons_2008 - 2010_Hywel Dda_2_SAA</t>
  </si>
  <si>
    <t>Persons_2009 - 2011_Hywel Dda_2_SAA</t>
  </si>
  <si>
    <t>Persons_2010 - 2012_Hywel Dda_2_SAA</t>
  </si>
  <si>
    <t>Persons_2011 - 2013_Hywel Dda_2_SAA</t>
  </si>
  <si>
    <t>Persons_2012 - 2014_Hywel Dda_2_SAA</t>
  </si>
  <si>
    <t>Persons_2013 - 2015_Hywel Dda_2_SAA</t>
  </si>
  <si>
    <t>Persons_2006 - 2008_Hywel Dda_3_SAA</t>
  </si>
  <si>
    <t>Persons_2007 - 2009_Hywel Dda_3_SAA</t>
  </si>
  <si>
    <t>Persons_2008 - 2010_Hywel Dda_3_SAA</t>
  </si>
  <si>
    <t>Persons_2009 - 2011_Hywel Dda_3_SAA</t>
  </si>
  <si>
    <t>Persons_2010 - 2012_Hywel Dda_3_SAA</t>
  </si>
  <si>
    <t>Persons_2011 - 2013_Hywel Dda_3_SAA</t>
  </si>
  <si>
    <t>Persons_2012 - 2014_Hywel Dda_3_SAA</t>
  </si>
  <si>
    <t>Persons_2013 - 2015_Hywel Dda_3_SAA</t>
  </si>
  <si>
    <t>Persons_2006 - 2008_Hywel Dda_4_SAA</t>
  </si>
  <si>
    <t>Persons_2007 - 2009_Hywel Dda_4_SAA</t>
  </si>
  <si>
    <t>Persons_2008 - 2010_Hywel Dda_4_SAA</t>
  </si>
  <si>
    <t>Persons_2009 - 2011_Hywel Dda_4_SAA</t>
  </si>
  <si>
    <t>Persons_2010 - 2012_Hywel Dda_4_SAA</t>
  </si>
  <si>
    <t>Persons_2011 - 2013_Hywel Dda_4_SAA</t>
  </si>
  <si>
    <t>Persons_2012 - 2014_Hywel Dda_4_SAA</t>
  </si>
  <si>
    <t>Persons_2013 - 2015_Hywel Dda_4_SAA</t>
  </si>
  <si>
    <t>Persons_2006 - 2008_Hywel Dda_5_SAA</t>
  </si>
  <si>
    <t>Persons_2007 - 2009_Hywel Dda_5_SAA</t>
  </si>
  <si>
    <t>Persons_2008 - 2010_Hywel Dda_5_SAA</t>
  </si>
  <si>
    <t>Persons_2009 - 2011_Hywel Dda_5_SAA</t>
  </si>
  <si>
    <t>Persons_2010 - 2012_Hywel Dda_5_SAA</t>
  </si>
  <si>
    <t>Persons_2011 - 2013_Hywel Dda_5_SAA</t>
  </si>
  <si>
    <t>Persons_2012 - 2014_Hywel Dda_5_SAA</t>
  </si>
  <si>
    <t>Persons_2013 - 2015_Hywel Dda_5_SAA</t>
  </si>
  <si>
    <t>Males_2006 - 2008_Wales_0_SAA</t>
  </si>
  <si>
    <t>Males_2007 - 2009_Wales_0_SAA</t>
  </si>
  <si>
    <t>Males_2008 - 2010_Wales_0_SAA</t>
  </si>
  <si>
    <t>Males_2009 - 2011_Wales_0_SAA</t>
  </si>
  <si>
    <t>Males_2010 - 2012_Wales_0_SAA</t>
  </si>
  <si>
    <t>Males_2011 - 2013_Wales_0_SAA</t>
  </si>
  <si>
    <t>Males_2012 - 2014_Wales_0_SAA</t>
  </si>
  <si>
    <t>Males_2013 - 2015_Wales_0_SAA</t>
  </si>
  <si>
    <t>Males_2006 - 2008_Wales_1_SAA</t>
  </si>
  <si>
    <t>Males_2007 - 2009_Wales_1_SAA</t>
  </si>
  <si>
    <t>Males_2008 - 2010_Wales_1_SAA</t>
  </si>
  <si>
    <t>Males_2009 - 2011_Wales_1_SAA</t>
  </si>
  <si>
    <t>Males_2010 - 2012_Wales_1_SAA</t>
  </si>
  <si>
    <t>Males_2011 - 2013_Wales_1_SAA</t>
  </si>
  <si>
    <t>Males_2012 - 2014_Wales_1_SAA</t>
  </si>
  <si>
    <t>Males_2013 - 2015_Wales_1_SAA</t>
  </si>
  <si>
    <t>Males_2006 - 2008_Wales_2_SAA</t>
  </si>
  <si>
    <t>Males_2007 - 2009_Wales_2_SAA</t>
  </si>
  <si>
    <t>Males_2008 - 2010_Wales_2_SAA</t>
  </si>
  <si>
    <t>Males_2009 - 2011_Wales_2_SAA</t>
  </si>
  <si>
    <t>Males_2010 - 2012_Wales_2_SAA</t>
  </si>
  <si>
    <t>Males_2011 - 2013_Wales_2_SAA</t>
  </si>
  <si>
    <t>Males_2012 - 2014_Wales_2_SAA</t>
  </si>
  <si>
    <t>Males_2013 - 2015_Wales_2_SAA</t>
  </si>
  <si>
    <t>Males_2006 - 2008_Wales_3_SAA</t>
  </si>
  <si>
    <t>Males_2007 - 2009_Wales_3_SAA</t>
  </si>
  <si>
    <t>Males_2008 - 2010_Wales_3_SAA</t>
  </si>
  <si>
    <t>Males_2009 - 2011_Wales_3_SAA</t>
  </si>
  <si>
    <t>Males_2010 - 2012_Wales_3_SAA</t>
  </si>
  <si>
    <t>Males_2011 - 2013_Wales_3_SAA</t>
  </si>
  <si>
    <t>Males_2012 - 2014_Wales_3_SAA</t>
  </si>
  <si>
    <t>Males_2013 - 2015_Wales_3_SAA</t>
  </si>
  <si>
    <t>Males_2006 - 2008_Wales_4_SAA</t>
  </si>
  <si>
    <t>Males_2007 - 2009_Wales_4_SAA</t>
  </si>
  <si>
    <t>Males_2008 - 2010_Wales_4_SAA</t>
  </si>
  <si>
    <t>Males_2009 - 2011_Wales_4_SAA</t>
  </si>
  <si>
    <t>Males_2010 - 2012_Wales_4_SAA</t>
  </si>
  <si>
    <t>Males_2011 - 2013_Wales_4_SAA</t>
  </si>
  <si>
    <t>Males_2012 - 2014_Wales_4_SAA</t>
  </si>
  <si>
    <t>Males_2013 - 2015_Wales_4_SAA</t>
  </si>
  <si>
    <t>Males_2006 - 2008_Wales_5_SAA</t>
  </si>
  <si>
    <t>Males_2007 - 2009_Wales_5_SAA</t>
  </si>
  <si>
    <t>Males_2008 - 2010_Wales_5_SAA</t>
  </si>
  <si>
    <t>Males_2009 - 2011_Wales_5_SAA</t>
  </si>
  <si>
    <t>Males_2010 - 2012_Wales_5_SAA</t>
  </si>
  <si>
    <t>Males_2011 - 2013_Wales_5_SAA</t>
  </si>
  <si>
    <t>Males_2012 - 2014_Wales_5_SAA</t>
  </si>
  <si>
    <t>Males_2013 - 2015_Wales_5_SAA</t>
  </si>
  <si>
    <t>Females_2006 - 2008_Wales_0_SAA</t>
  </si>
  <si>
    <t>Females_2007 - 2009_Wales_0_SAA</t>
  </si>
  <si>
    <t>Females_2008 - 2010_Wales_0_SAA</t>
  </si>
  <si>
    <t>Females_2009 - 2011_Wales_0_SAA</t>
  </si>
  <si>
    <t>Females_2010 - 2012_Wales_0_SAA</t>
  </si>
  <si>
    <t>Females_2011 - 2013_Wales_0_SAA</t>
  </si>
  <si>
    <t>Females_2012 - 2014_Wales_0_SAA</t>
  </si>
  <si>
    <t>Females_2013 - 2015_Wales_0_SAA</t>
  </si>
  <si>
    <t>Females_2006 - 2008_Wales_1_SAA</t>
  </si>
  <si>
    <t>Females_2007 - 2009_Wales_1_SAA</t>
  </si>
  <si>
    <t>Females_2008 - 2010_Wales_1_SAA</t>
  </si>
  <si>
    <t>Females_2009 - 2011_Wales_1_SAA</t>
  </si>
  <si>
    <t>Females_2010 - 2012_Wales_1_SAA</t>
  </si>
  <si>
    <t>Females_2011 - 2013_Wales_1_SAA</t>
  </si>
  <si>
    <t>Females_2012 - 2014_Wales_1_SAA</t>
  </si>
  <si>
    <t>Females_2013 - 2015_Wales_1_SAA</t>
  </si>
  <si>
    <t>Females_2006 - 2008_Wales_2_SAA</t>
  </si>
  <si>
    <t>Females_2007 - 2009_Wales_2_SAA</t>
  </si>
  <si>
    <t>Females_2008 - 2010_Wales_2_SAA</t>
  </si>
  <si>
    <t>Females_2009 - 2011_Wales_2_SAA</t>
  </si>
  <si>
    <t>Females_2010 - 2012_Wales_2_SAA</t>
  </si>
  <si>
    <t>Females_2011 - 2013_Wales_2_SAA</t>
  </si>
  <si>
    <t>Females_2012 - 2014_Wales_2_SAA</t>
  </si>
  <si>
    <t>Females_2013 - 2015_Wales_2_SAA</t>
  </si>
  <si>
    <t>Females_2006 - 2008_Wales_3_SAA</t>
  </si>
  <si>
    <t>Females_2007 - 2009_Wales_3_SAA</t>
  </si>
  <si>
    <t>Females_2008 - 2010_Wales_3_SAA</t>
  </si>
  <si>
    <t>Females_2009 - 2011_Wales_3_SAA</t>
  </si>
  <si>
    <t>Females_2010 - 2012_Wales_3_SAA</t>
  </si>
  <si>
    <t>Females_2011 - 2013_Wales_3_SAA</t>
  </si>
  <si>
    <t>Females_2012 - 2014_Wales_3_SAA</t>
  </si>
  <si>
    <t>Females_2013 - 2015_Wales_3_SAA</t>
  </si>
  <si>
    <t>Females_2006 - 2008_Wales_4_SAA</t>
  </si>
  <si>
    <t>Females_2007 - 2009_Wales_4_SAA</t>
  </si>
  <si>
    <t>Females_2008 - 2010_Wales_4_SAA</t>
  </si>
  <si>
    <t>Females_2009 - 2011_Wales_4_SAA</t>
  </si>
  <si>
    <t>Females_2010 - 2012_Wales_4_SAA</t>
  </si>
  <si>
    <t>Females_2011 - 2013_Wales_4_SAA</t>
  </si>
  <si>
    <t>Females_2012 - 2014_Wales_4_SAA</t>
  </si>
  <si>
    <t>Females_2013 - 2015_Wales_4_SAA</t>
  </si>
  <si>
    <t>Females_2006 - 2008_Wales_5_SAA</t>
  </si>
  <si>
    <t>Females_2007 - 2009_Wales_5_SAA</t>
  </si>
  <si>
    <t>Females_2008 - 2010_Wales_5_SAA</t>
  </si>
  <si>
    <t>Females_2009 - 2011_Wales_5_SAA</t>
  </si>
  <si>
    <t>Females_2010 - 2012_Wales_5_SAA</t>
  </si>
  <si>
    <t>Females_2011 - 2013_Wales_5_SAA</t>
  </si>
  <si>
    <t>Females_2012 - 2014_Wales_5_SAA</t>
  </si>
  <si>
    <t>Females_2013 - 2015_Wales_5_SAA</t>
  </si>
  <si>
    <t>Persons_2006 - 2008_Wales_0_SAA</t>
  </si>
  <si>
    <t>Persons_2007 - 2009_Wales_0_SAA</t>
  </si>
  <si>
    <t>Persons_2008 - 2010_Wales_0_SAA</t>
  </si>
  <si>
    <t>Persons_2009 - 2011_Wales_0_SAA</t>
  </si>
  <si>
    <t>Persons_2010 - 2012_Wales_0_SAA</t>
  </si>
  <si>
    <t>Persons_2011 - 2013_Wales_0_SAA</t>
  </si>
  <si>
    <t>Persons_2012 - 2014_Wales_0_SAA</t>
  </si>
  <si>
    <t>Persons_2013 - 2015_Wales_0_SAA</t>
  </si>
  <si>
    <t>Persons_2006 - 2008_Wales_1_SAA</t>
  </si>
  <si>
    <t>Persons_2007 - 2009_Wales_1_SAA</t>
  </si>
  <si>
    <t>Persons_2008 - 2010_Wales_1_SAA</t>
  </si>
  <si>
    <t>Persons_2009 - 2011_Wales_1_SAA</t>
  </si>
  <si>
    <t>Persons_2010 - 2012_Wales_1_SAA</t>
  </si>
  <si>
    <t>Persons_2011 - 2013_Wales_1_SAA</t>
  </si>
  <si>
    <t>Persons_2012 - 2014_Wales_1_SAA</t>
  </si>
  <si>
    <t>Persons_2013 - 2015_Wales_1_SAA</t>
  </si>
  <si>
    <t>Persons_2006 - 2008_Wales_2_SAA</t>
  </si>
  <si>
    <t>Persons_2007 - 2009_Wales_2_SAA</t>
  </si>
  <si>
    <t>Persons_2008 - 2010_Wales_2_SAA</t>
  </si>
  <si>
    <t>Persons_2009 - 2011_Wales_2_SAA</t>
  </si>
  <si>
    <t>Persons_2010 - 2012_Wales_2_SAA</t>
  </si>
  <si>
    <t>Persons_2011 - 2013_Wales_2_SAA</t>
  </si>
  <si>
    <t>Persons_2012 - 2014_Wales_2_SAA</t>
  </si>
  <si>
    <t>Persons_2013 - 2015_Wales_2_SAA</t>
  </si>
  <si>
    <t>Persons_2006 - 2008_Wales_3_SAA</t>
  </si>
  <si>
    <t>Persons_2007 - 2009_Wales_3_SAA</t>
  </si>
  <si>
    <t>Persons_2008 - 2010_Wales_3_SAA</t>
  </si>
  <si>
    <t>Persons_2009 - 2011_Wales_3_SAA</t>
  </si>
  <si>
    <t>Persons_2010 - 2012_Wales_3_SAA</t>
  </si>
  <si>
    <t>Persons_2011 - 2013_Wales_3_SAA</t>
  </si>
  <si>
    <t>Persons_2012 - 2014_Wales_3_SAA</t>
  </si>
  <si>
    <t>Persons_2013 - 2015_Wales_3_SAA</t>
  </si>
  <si>
    <t>Persons_2006 - 2008_Wales_4_SAA</t>
  </si>
  <si>
    <t>Persons_2007 - 2009_Wales_4_SAA</t>
  </si>
  <si>
    <t>Persons_2008 - 2010_Wales_4_SAA</t>
  </si>
  <si>
    <t>Persons_2009 - 2011_Wales_4_SAA</t>
  </si>
  <si>
    <t>Persons_2010 - 2012_Wales_4_SAA</t>
  </si>
  <si>
    <t>Persons_2011 - 2013_Wales_4_SAA</t>
  </si>
  <si>
    <t>Persons_2012 - 2014_Wales_4_SAA</t>
  </si>
  <si>
    <t>Persons_2013 - 2015_Wales_4_SAA</t>
  </si>
  <si>
    <t>Persons_2006 - 2008_Wales_5_SAA</t>
  </si>
  <si>
    <t>Persons_2007 - 2009_Wales_5_SAA</t>
  </si>
  <si>
    <t>Persons_2008 - 2010_Wales_5_SAA</t>
  </si>
  <si>
    <t>Persons_2009 - 2011_Wales_5_SAA</t>
  </si>
  <si>
    <t>Persons_2010 - 2012_Wales_5_SAA</t>
  </si>
  <si>
    <t>Persons_2011 - 2013_Wales_5_SAA</t>
  </si>
  <si>
    <t>Persons_2012 - 2014_Wales_5_SAA</t>
  </si>
  <si>
    <t>Persons_2013 - 2015_Wales_5_SAA</t>
  </si>
  <si>
    <t>Males_2006 - 2008_Blaenau Gwent_0_SAM</t>
  </si>
  <si>
    <t>Males_2007 - 2009_Blaenau Gwent_0_SAM</t>
  </si>
  <si>
    <t>Males_2008 - 2010_Blaenau Gwent_0_SAM</t>
  </si>
  <si>
    <t>Males_2009 - 2011_Blaenau Gwent_0_SAM</t>
  </si>
  <si>
    <t>Males_2010 - 2012_Blaenau Gwent_0_SAM</t>
  </si>
  <si>
    <t>Males_2011 - 2013_Blaenau Gwent_0_SAM</t>
  </si>
  <si>
    <t>Males_2012 - 2014_Blaenau Gwent_0_SAM</t>
  </si>
  <si>
    <t>Males_2013 - 2015_Blaenau Gwent_0_SAM</t>
  </si>
  <si>
    <t>Males_2006 - 2008_Blaenau Gwent_1_SAM</t>
  </si>
  <si>
    <t>Males_2007 - 2009_Blaenau Gwent_1_SAM</t>
  </si>
  <si>
    <t>Males_2008 - 2010_Blaenau Gwent_1_SAM</t>
  </si>
  <si>
    <t>Males_2009 - 2011_Blaenau Gwent_1_SAM</t>
  </si>
  <si>
    <t>Males_2010 - 2012_Blaenau Gwent_1_SAM</t>
  </si>
  <si>
    <t>Males_2011 - 2013_Blaenau Gwent_1_SAM</t>
  </si>
  <si>
    <t>Males_2012 - 2014_Blaenau Gwent_1_SAM</t>
  </si>
  <si>
    <t>Males_2013 - 2015_Blaenau Gwent_1_SAM</t>
  </si>
  <si>
    <t>Males_2006 - 2008_Blaenau Gwent_2_SAM</t>
  </si>
  <si>
    <t>Males_2007 - 2009_Blaenau Gwent_2_SAM</t>
  </si>
  <si>
    <t>Males_2008 - 2010_Blaenau Gwent_2_SAM</t>
  </si>
  <si>
    <t>Males_2009 - 2011_Blaenau Gwent_2_SAM</t>
  </si>
  <si>
    <t>Males_2010 - 2012_Blaenau Gwent_2_SAM</t>
  </si>
  <si>
    <t>Males_2011 - 2013_Blaenau Gwent_2_SAM</t>
  </si>
  <si>
    <t>Males_2012 - 2014_Blaenau Gwent_2_SAM</t>
  </si>
  <si>
    <t>Males_2013 - 2015_Blaenau Gwent_2_SAM</t>
  </si>
  <si>
    <t>Males_2006 - 2008_Blaenau Gwent_3_SAM</t>
  </si>
  <si>
    <t>Males_2007 - 2009_Blaenau Gwent_3_SAM</t>
  </si>
  <si>
    <t>Males_2008 - 2010_Blaenau Gwent_3_SAM</t>
  </si>
  <si>
    <t>Males_2009 - 2011_Blaenau Gwent_3_SAM</t>
  </si>
  <si>
    <t>Males_2010 - 2012_Blaenau Gwent_3_SAM</t>
  </si>
  <si>
    <t>Males_2011 - 2013_Blaenau Gwent_3_SAM</t>
  </si>
  <si>
    <t>Males_2012 - 2014_Blaenau Gwent_3_SAM</t>
  </si>
  <si>
    <t>Males_2013 - 2015_Blaenau Gwent_3_SAM</t>
  </si>
  <si>
    <t>Males_2006 - 2008_Blaenau Gwent_4_SAM</t>
  </si>
  <si>
    <t>Males_2007 - 2009_Blaenau Gwent_4_SAM</t>
  </si>
  <si>
    <t>Males_2008 - 2010_Blaenau Gwent_4_SAM</t>
  </si>
  <si>
    <t>Males_2009 - 2011_Blaenau Gwent_4_SAM</t>
  </si>
  <si>
    <t>Males_2010 - 2012_Blaenau Gwent_4_SAM</t>
  </si>
  <si>
    <t>Males_2011 - 2013_Blaenau Gwent_4_SAM</t>
  </si>
  <si>
    <t>Males_2012 - 2014_Blaenau Gwent_4_SAM</t>
  </si>
  <si>
    <t>Males_2013 - 2015_Blaenau Gwent_4_SAM</t>
  </si>
  <si>
    <t>Males_2006 - 2008_Blaenau Gwent_5_SAM</t>
  </si>
  <si>
    <t>Males_2007 - 2009_Blaenau Gwent_5_SAM</t>
  </si>
  <si>
    <t>Males_2008 - 2010_Blaenau Gwent_5_SAM</t>
  </si>
  <si>
    <t>Males_2009 - 2011_Blaenau Gwent_5_SAM</t>
  </si>
  <si>
    <t>Males_2010 - 2012_Blaenau Gwent_5_SAM</t>
  </si>
  <si>
    <t>Males_2011 - 2013_Blaenau Gwent_5_SAM</t>
  </si>
  <si>
    <t>Males_2012 - 2014_Blaenau Gwent_5_SAM</t>
  </si>
  <si>
    <t>Males_2013 - 2015_Blaenau Gwent_5_SAM</t>
  </si>
  <si>
    <t>Males_2006 - 2008_Bridgend_0_SAM</t>
  </si>
  <si>
    <t>Males_2007 - 2009_Bridgend_0_SAM</t>
  </si>
  <si>
    <t>Males_2008 - 2010_Bridgend_0_SAM</t>
  </si>
  <si>
    <t>Males_2009 - 2011_Bridgend_0_SAM</t>
  </si>
  <si>
    <t>Males_2010 - 2012_Bridgend_0_SAM</t>
  </si>
  <si>
    <t>Males_2011 - 2013_Bridgend_0_SAM</t>
  </si>
  <si>
    <t>Males_2012 - 2014_Bridgend_0_SAM</t>
  </si>
  <si>
    <t>Males_2013 - 2015_Bridgend_0_SAM</t>
  </si>
  <si>
    <t>Males_2006 - 2008_Bridgend_1_SAM</t>
  </si>
  <si>
    <t>Males_2007 - 2009_Bridgend_1_SAM</t>
  </si>
  <si>
    <t>Males_2008 - 2010_Bridgend_1_SAM</t>
  </si>
  <si>
    <t>Males_2009 - 2011_Bridgend_1_SAM</t>
  </si>
  <si>
    <t>Males_2010 - 2012_Bridgend_1_SAM</t>
  </si>
  <si>
    <t>Males_2011 - 2013_Bridgend_1_SAM</t>
  </si>
  <si>
    <t>Males_2012 - 2014_Bridgend_1_SAM</t>
  </si>
  <si>
    <t>Males_2013 - 2015_Bridgend_1_SAM</t>
  </si>
  <si>
    <t>Males_2006 - 2008_Bridgend_2_SAM</t>
  </si>
  <si>
    <t>Males_2007 - 2009_Bridgend_2_SAM</t>
  </si>
  <si>
    <t>Males_2008 - 2010_Bridgend_2_SAM</t>
  </si>
  <si>
    <t>Males_2009 - 2011_Bridgend_2_SAM</t>
  </si>
  <si>
    <t>Males_2010 - 2012_Bridgend_2_SAM</t>
  </si>
  <si>
    <t>Males_2011 - 2013_Bridgend_2_SAM</t>
  </si>
  <si>
    <t>Males_2012 - 2014_Bridgend_2_SAM</t>
  </si>
  <si>
    <t>Males_2013 - 2015_Bridgend_2_SAM</t>
  </si>
  <si>
    <t>Males_2006 - 2008_Bridgend_3_SAM</t>
  </si>
  <si>
    <t>Males_2007 - 2009_Bridgend_3_SAM</t>
  </si>
  <si>
    <t>Males_2008 - 2010_Bridgend_3_SAM</t>
  </si>
  <si>
    <t>Males_2009 - 2011_Bridgend_3_SAM</t>
  </si>
  <si>
    <t>Males_2010 - 2012_Bridgend_3_SAM</t>
  </si>
  <si>
    <t>Males_2011 - 2013_Bridgend_3_SAM</t>
  </si>
  <si>
    <t>Males_2012 - 2014_Bridgend_3_SAM</t>
  </si>
  <si>
    <t>Males_2013 - 2015_Bridgend_3_SAM</t>
  </si>
  <si>
    <t>Males_2006 - 2008_Bridgend_4_SAM</t>
  </si>
  <si>
    <t>Males_2007 - 2009_Bridgend_4_SAM</t>
  </si>
  <si>
    <t>Males_2008 - 2010_Bridgend_4_SAM</t>
  </si>
  <si>
    <t>Males_2009 - 2011_Bridgend_4_SAM</t>
  </si>
  <si>
    <t>Males_2010 - 2012_Bridgend_4_SAM</t>
  </si>
  <si>
    <t>Males_2011 - 2013_Bridgend_4_SAM</t>
  </si>
  <si>
    <t>Males_2012 - 2014_Bridgend_4_SAM</t>
  </si>
  <si>
    <t>Males_2013 - 2015_Bridgend_4_SAM</t>
  </si>
  <si>
    <t>Males_2006 - 2008_Bridgend_5_SAM</t>
  </si>
  <si>
    <t>Males_2007 - 2009_Bridgend_5_SAM</t>
  </si>
  <si>
    <t>Males_2008 - 2010_Bridgend_5_SAM</t>
  </si>
  <si>
    <t>Males_2009 - 2011_Bridgend_5_SAM</t>
  </si>
  <si>
    <t>Males_2010 - 2012_Bridgend_5_SAM</t>
  </si>
  <si>
    <t>Males_2011 - 2013_Bridgend_5_SAM</t>
  </si>
  <si>
    <t>Males_2012 - 2014_Bridgend_5_SAM</t>
  </si>
  <si>
    <t>Males_2013 - 2015_Bridgend_5_SAM</t>
  </si>
  <si>
    <t>Males_2006 - 2008_Caerphilly_0_SAM</t>
  </si>
  <si>
    <t>Males_2007 - 2009_Caerphilly_0_SAM</t>
  </si>
  <si>
    <t>Males_2008 - 2010_Caerphilly_0_SAM</t>
  </si>
  <si>
    <t>Males_2009 - 2011_Caerphilly_0_SAM</t>
  </si>
  <si>
    <t>Males_2010 - 2012_Caerphilly_0_SAM</t>
  </si>
  <si>
    <t>Males_2011 - 2013_Caerphilly_0_SAM</t>
  </si>
  <si>
    <t>Males_2012 - 2014_Caerphilly_0_SAM</t>
  </si>
  <si>
    <t>Males_2013 - 2015_Caerphilly_0_SAM</t>
  </si>
  <si>
    <t>Males_2006 - 2008_Caerphilly_1_SAM</t>
  </si>
  <si>
    <t>Males_2007 - 2009_Caerphilly_1_SAM</t>
  </si>
  <si>
    <t>Males_2008 - 2010_Caerphilly_1_SAM</t>
  </si>
  <si>
    <t>Males_2009 - 2011_Caerphilly_1_SAM</t>
  </si>
  <si>
    <t>Males_2010 - 2012_Caerphilly_1_SAM</t>
  </si>
  <si>
    <t>Males_2011 - 2013_Caerphilly_1_SAM</t>
  </si>
  <si>
    <t>Males_2012 - 2014_Caerphilly_1_SAM</t>
  </si>
  <si>
    <t>Males_2013 - 2015_Caerphilly_1_SAM</t>
  </si>
  <si>
    <t>Males_2006 - 2008_Caerphilly_2_SAM</t>
  </si>
  <si>
    <t>Males_2007 - 2009_Caerphilly_2_SAM</t>
  </si>
  <si>
    <t>Males_2008 - 2010_Caerphilly_2_SAM</t>
  </si>
  <si>
    <t>Males_2009 - 2011_Caerphilly_2_SAM</t>
  </si>
  <si>
    <t>Males_2010 - 2012_Caerphilly_2_SAM</t>
  </si>
  <si>
    <t>Males_2011 - 2013_Caerphilly_2_SAM</t>
  </si>
  <si>
    <t>Males_2012 - 2014_Caerphilly_2_SAM</t>
  </si>
  <si>
    <t>Males_2013 - 2015_Caerphilly_2_SAM</t>
  </si>
  <si>
    <t>Males_2006 - 2008_Caerphilly_3_SAM</t>
  </si>
  <si>
    <t>Males_2007 - 2009_Caerphilly_3_SAM</t>
  </si>
  <si>
    <t>Males_2008 - 2010_Caerphilly_3_SAM</t>
  </si>
  <si>
    <t>Males_2009 - 2011_Caerphilly_3_SAM</t>
  </si>
  <si>
    <t>Males_2010 - 2012_Caerphilly_3_SAM</t>
  </si>
  <si>
    <t>Males_2011 - 2013_Caerphilly_3_SAM</t>
  </si>
  <si>
    <t>Males_2012 - 2014_Caerphilly_3_SAM</t>
  </si>
  <si>
    <t>Males_2013 - 2015_Caerphilly_3_SAM</t>
  </si>
  <si>
    <t>Males_2006 - 2008_Caerphilly_4_SAM</t>
  </si>
  <si>
    <t>Males_2007 - 2009_Caerphilly_4_SAM</t>
  </si>
  <si>
    <t>Males_2008 - 2010_Caerphilly_4_SAM</t>
  </si>
  <si>
    <t>Males_2009 - 2011_Caerphilly_4_SAM</t>
  </si>
  <si>
    <t>Males_2010 - 2012_Caerphilly_4_SAM</t>
  </si>
  <si>
    <t>Males_2011 - 2013_Caerphilly_4_SAM</t>
  </si>
  <si>
    <t>Males_2012 - 2014_Caerphilly_4_SAM</t>
  </si>
  <si>
    <t>Males_2013 - 2015_Caerphilly_4_SAM</t>
  </si>
  <si>
    <t>Males_2006 - 2008_Caerphilly_5_SAM</t>
  </si>
  <si>
    <t>Males_2007 - 2009_Caerphilly_5_SAM</t>
  </si>
  <si>
    <t>Males_2008 - 2010_Caerphilly_5_SAM</t>
  </si>
  <si>
    <t>Males_2009 - 2011_Caerphilly_5_SAM</t>
  </si>
  <si>
    <t>Males_2010 - 2012_Caerphilly_5_SAM</t>
  </si>
  <si>
    <t>Males_2011 - 2013_Caerphilly_5_SAM</t>
  </si>
  <si>
    <t>Males_2012 - 2014_Caerphilly_5_SAM</t>
  </si>
  <si>
    <t>Males_2013 - 2015_Caerphilly_5_SAM</t>
  </si>
  <si>
    <t>Males_2006 - 2008_Cardiff_0_SAM</t>
  </si>
  <si>
    <t>Males_2007 - 2009_Cardiff_0_SAM</t>
  </si>
  <si>
    <t>Males_2008 - 2010_Cardiff_0_SAM</t>
  </si>
  <si>
    <t>Males_2009 - 2011_Cardiff_0_SAM</t>
  </si>
  <si>
    <t>Males_2010 - 2012_Cardiff_0_SAM</t>
  </si>
  <si>
    <t>Males_2011 - 2013_Cardiff_0_SAM</t>
  </si>
  <si>
    <t>Males_2012 - 2014_Cardiff_0_SAM</t>
  </si>
  <si>
    <t>Males_2013 - 2015_Cardiff_0_SAM</t>
  </si>
  <si>
    <t>Males_2006 - 2008_Cardiff_1_SAM</t>
  </si>
  <si>
    <t>Males_2007 - 2009_Cardiff_1_SAM</t>
  </si>
  <si>
    <t>Males_2008 - 2010_Cardiff_1_SAM</t>
  </si>
  <si>
    <t>Males_2009 - 2011_Cardiff_1_SAM</t>
  </si>
  <si>
    <t>Males_2010 - 2012_Cardiff_1_SAM</t>
  </si>
  <si>
    <t>Males_2011 - 2013_Cardiff_1_SAM</t>
  </si>
  <si>
    <t>Males_2012 - 2014_Cardiff_1_SAM</t>
  </si>
  <si>
    <t>Males_2013 - 2015_Cardiff_1_SAM</t>
  </si>
  <si>
    <t>Males_2006 - 2008_Cardiff_2_SAM</t>
  </si>
  <si>
    <t>Males_2007 - 2009_Cardiff_2_SAM</t>
  </si>
  <si>
    <t>Males_2008 - 2010_Cardiff_2_SAM</t>
  </si>
  <si>
    <t>Males_2009 - 2011_Cardiff_2_SAM</t>
  </si>
  <si>
    <t>Males_2010 - 2012_Cardiff_2_SAM</t>
  </si>
  <si>
    <t>Males_2011 - 2013_Cardiff_2_SAM</t>
  </si>
  <si>
    <t>Males_2012 - 2014_Cardiff_2_SAM</t>
  </si>
  <si>
    <t>Males_2013 - 2015_Cardiff_2_SAM</t>
  </si>
  <si>
    <t>Males_2006 - 2008_Cardiff_3_SAM</t>
  </si>
  <si>
    <t>Males_2007 - 2009_Cardiff_3_SAM</t>
  </si>
  <si>
    <t>Males_2008 - 2010_Cardiff_3_SAM</t>
  </si>
  <si>
    <t>Males_2009 - 2011_Cardiff_3_SAM</t>
  </si>
  <si>
    <t>Males_2010 - 2012_Cardiff_3_SAM</t>
  </si>
  <si>
    <t>Males_2011 - 2013_Cardiff_3_SAM</t>
  </si>
  <si>
    <t>Males_2012 - 2014_Cardiff_3_SAM</t>
  </si>
  <si>
    <t>Males_2013 - 2015_Cardiff_3_SAM</t>
  </si>
  <si>
    <t>Males_2006 - 2008_Cardiff_4_SAM</t>
  </si>
  <si>
    <t>Males_2007 - 2009_Cardiff_4_SAM</t>
  </si>
  <si>
    <t>Males_2008 - 2010_Cardiff_4_SAM</t>
  </si>
  <si>
    <t>Males_2009 - 2011_Cardiff_4_SAM</t>
  </si>
  <si>
    <t>Males_2010 - 2012_Cardiff_4_SAM</t>
  </si>
  <si>
    <t>Males_2011 - 2013_Cardiff_4_SAM</t>
  </si>
  <si>
    <t>Males_2012 - 2014_Cardiff_4_SAM</t>
  </si>
  <si>
    <t>Males_2013 - 2015_Cardiff_4_SAM</t>
  </si>
  <si>
    <t>Males_2006 - 2008_Cardiff_5_SAM</t>
  </si>
  <si>
    <t>Males_2007 - 2009_Cardiff_5_SAM</t>
  </si>
  <si>
    <t>Males_2008 - 2010_Cardiff_5_SAM</t>
  </si>
  <si>
    <t>Males_2009 - 2011_Cardiff_5_SAM</t>
  </si>
  <si>
    <t>Males_2010 - 2012_Cardiff_5_SAM</t>
  </si>
  <si>
    <t>Males_2011 - 2013_Cardiff_5_SAM</t>
  </si>
  <si>
    <t>Males_2012 - 2014_Cardiff_5_SAM</t>
  </si>
  <si>
    <t>Males_2013 - 2015_Cardiff_5_SAM</t>
  </si>
  <si>
    <t>Males_2006 - 2008_Carmarthenshire_0_SAM</t>
  </si>
  <si>
    <t>Males_2007 - 2009_Carmarthenshire_0_SAM</t>
  </si>
  <si>
    <t>Males_2008 - 2010_Carmarthenshire_0_SAM</t>
  </si>
  <si>
    <t>Males_2009 - 2011_Carmarthenshire_0_SAM</t>
  </si>
  <si>
    <t>Males_2010 - 2012_Carmarthenshire_0_SAM</t>
  </si>
  <si>
    <t>Males_2011 - 2013_Carmarthenshire_0_SAM</t>
  </si>
  <si>
    <t>Males_2012 - 2014_Carmarthenshire_0_SAM</t>
  </si>
  <si>
    <t>Males_2013 - 2015_Carmarthenshire_0_SAM</t>
  </si>
  <si>
    <t>Males_2006 - 2008_Carmarthenshire_1_SAM</t>
  </si>
  <si>
    <t>Males_2007 - 2009_Carmarthenshire_1_SAM</t>
  </si>
  <si>
    <t>Males_2008 - 2010_Carmarthenshire_1_SAM</t>
  </si>
  <si>
    <t>Males_2009 - 2011_Carmarthenshire_1_SAM</t>
  </si>
  <si>
    <t>Males_2010 - 2012_Carmarthenshire_1_SAM</t>
  </si>
  <si>
    <t>Males_2011 - 2013_Carmarthenshire_1_SAM</t>
  </si>
  <si>
    <t>Males_2012 - 2014_Carmarthenshire_1_SAM</t>
  </si>
  <si>
    <t>Males_2013 - 2015_Carmarthenshire_1_SAM</t>
  </si>
  <si>
    <t>Males_2006 - 2008_Carmarthenshire_2_SAM</t>
  </si>
  <si>
    <t>Males_2007 - 2009_Carmarthenshire_2_SAM</t>
  </si>
  <si>
    <t>Males_2008 - 2010_Carmarthenshire_2_SAM</t>
  </si>
  <si>
    <t>Males_2009 - 2011_Carmarthenshire_2_SAM</t>
  </si>
  <si>
    <t>Males_2010 - 2012_Carmarthenshire_2_SAM</t>
  </si>
  <si>
    <t>Males_2011 - 2013_Carmarthenshire_2_SAM</t>
  </si>
  <si>
    <t>Males_2012 - 2014_Carmarthenshire_2_SAM</t>
  </si>
  <si>
    <t>Males_2013 - 2015_Carmarthenshire_2_SAM</t>
  </si>
  <si>
    <t>Males_2006 - 2008_Carmarthenshire_3_SAM</t>
  </si>
  <si>
    <t>Males_2007 - 2009_Carmarthenshire_3_SAM</t>
  </si>
  <si>
    <t>Males_2008 - 2010_Carmarthenshire_3_SAM</t>
  </si>
  <si>
    <t>Males_2009 - 2011_Carmarthenshire_3_SAM</t>
  </si>
  <si>
    <t>Males_2010 - 2012_Carmarthenshire_3_SAM</t>
  </si>
  <si>
    <t>Males_2011 - 2013_Carmarthenshire_3_SAM</t>
  </si>
  <si>
    <t>Males_2012 - 2014_Carmarthenshire_3_SAM</t>
  </si>
  <si>
    <t>Males_2013 - 2015_Carmarthenshire_3_SAM</t>
  </si>
  <si>
    <t>Males_2006 - 2008_Carmarthenshire_4_SAM</t>
  </si>
  <si>
    <t>Males_2007 - 2009_Carmarthenshire_4_SAM</t>
  </si>
  <si>
    <t>Males_2008 - 2010_Carmarthenshire_4_SAM</t>
  </si>
  <si>
    <t>Males_2009 - 2011_Carmarthenshire_4_SAM</t>
  </si>
  <si>
    <t>Males_2010 - 2012_Carmarthenshire_4_SAM</t>
  </si>
  <si>
    <t>Males_2011 - 2013_Carmarthenshire_4_SAM</t>
  </si>
  <si>
    <t>Males_2012 - 2014_Carmarthenshire_4_SAM</t>
  </si>
  <si>
    <t>Males_2013 - 2015_Carmarthenshire_4_SAM</t>
  </si>
  <si>
    <t>Males_2006 - 2008_Carmarthenshire_5_SAM</t>
  </si>
  <si>
    <t>Males_2007 - 2009_Carmarthenshire_5_SAM</t>
  </si>
  <si>
    <t>Males_2008 - 2010_Carmarthenshire_5_SAM</t>
  </si>
  <si>
    <t>Males_2009 - 2011_Carmarthenshire_5_SAM</t>
  </si>
  <si>
    <t>Males_2010 - 2012_Carmarthenshire_5_SAM</t>
  </si>
  <si>
    <t>Males_2011 - 2013_Carmarthenshire_5_SAM</t>
  </si>
  <si>
    <t>Males_2012 - 2014_Carmarthenshire_5_SAM</t>
  </si>
  <si>
    <t>Males_2013 - 2015_Carmarthenshire_5_SAM</t>
  </si>
  <si>
    <t>Males_2006 - 2008_Ceredigion_0_SAM</t>
  </si>
  <si>
    <t>Males_2007 - 2009_Ceredigion_0_SAM</t>
  </si>
  <si>
    <t>Males_2008 - 2010_Ceredigion_0_SAM</t>
  </si>
  <si>
    <t>Males_2009 - 2011_Ceredigion_0_SAM</t>
  </si>
  <si>
    <t>Males_2010 - 2012_Ceredigion_0_SAM</t>
  </si>
  <si>
    <t>Males_2011 - 2013_Ceredigion_0_SAM</t>
  </si>
  <si>
    <t>Males_2012 - 2014_Ceredigion_0_SAM</t>
  </si>
  <si>
    <t>Males_2013 - 2015_Ceredigion_0_SAM</t>
  </si>
  <si>
    <t>Males_2006 - 2008_Ceredigion_1_SAM</t>
  </si>
  <si>
    <t>Males_2007 - 2009_Ceredigion_1_SAM</t>
  </si>
  <si>
    <t>Males_2008 - 2010_Ceredigion_1_SAM</t>
  </si>
  <si>
    <t>Males_2009 - 2011_Ceredigion_1_SAM</t>
  </si>
  <si>
    <t>Males_2010 - 2012_Ceredigion_1_SAM</t>
  </si>
  <si>
    <t>Males_2011 - 2013_Ceredigion_1_SAM</t>
  </si>
  <si>
    <t>Males_2012 - 2014_Ceredigion_1_SAM</t>
  </si>
  <si>
    <t>Males_2013 - 2015_Ceredigion_1_SAM</t>
  </si>
  <si>
    <t>Males_2006 - 2008_Ceredigion_2_SAM</t>
  </si>
  <si>
    <t>Males_2007 - 2009_Ceredigion_2_SAM</t>
  </si>
  <si>
    <t>Males_2008 - 2010_Ceredigion_2_SAM</t>
  </si>
  <si>
    <t>Males_2009 - 2011_Ceredigion_2_SAM</t>
  </si>
  <si>
    <t>Males_2010 - 2012_Ceredigion_2_SAM</t>
  </si>
  <si>
    <t>Males_2011 - 2013_Ceredigion_2_SAM</t>
  </si>
  <si>
    <t>Males_2012 - 2014_Ceredigion_2_SAM</t>
  </si>
  <si>
    <t>Males_2013 - 2015_Ceredigion_2_SAM</t>
  </si>
  <si>
    <t>Males_2006 - 2008_Ceredigion_3_SAM</t>
  </si>
  <si>
    <t>Males_2007 - 2009_Ceredigion_3_SAM</t>
  </si>
  <si>
    <t>Males_2008 - 2010_Ceredigion_3_SAM</t>
  </si>
  <si>
    <t>Males_2009 - 2011_Ceredigion_3_SAM</t>
  </si>
  <si>
    <t>Males_2010 - 2012_Ceredigion_3_SAM</t>
  </si>
  <si>
    <t>Males_2011 - 2013_Ceredigion_3_SAM</t>
  </si>
  <si>
    <t>Males_2012 - 2014_Ceredigion_3_SAM</t>
  </si>
  <si>
    <t>Males_2013 - 2015_Ceredigion_3_SAM</t>
  </si>
  <si>
    <t>Males_2006 - 2008_Ceredigion_4_SAM</t>
  </si>
  <si>
    <t>Males_2007 - 2009_Ceredigion_4_SAM</t>
  </si>
  <si>
    <t>Males_2008 - 2010_Ceredigion_4_SAM</t>
  </si>
  <si>
    <t>Males_2009 - 2011_Ceredigion_4_SAM</t>
  </si>
  <si>
    <t>Males_2010 - 2012_Ceredigion_4_SAM</t>
  </si>
  <si>
    <t>Males_2011 - 2013_Ceredigion_4_SAM</t>
  </si>
  <si>
    <t>Males_2012 - 2014_Ceredigion_4_SAM</t>
  </si>
  <si>
    <t>Males_2013 - 2015_Ceredigion_4_SAM</t>
  </si>
  <si>
    <t>Males_2006 - 2008_Ceredigion_5_SAM</t>
  </si>
  <si>
    <t>Males_2007 - 2009_Ceredigion_5_SAM</t>
  </si>
  <si>
    <t>Males_2008 - 2010_Ceredigion_5_SAM</t>
  </si>
  <si>
    <t>Males_2009 - 2011_Ceredigion_5_SAM</t>
  </si>
  <si>
    <t>Males_2010 - 2012_Ceredigion_5_SAM</t>
  </si>
  <si>
    <t>Males_2011 - 2013_Ceredigion_5_SAM</t>
  </si>
  <si>
    <t>Males_2012 - 2014_Ceredigion_5_SAM</t>
  </si>
  <si>
    <t>Males_2013 - 2015_Ceredigion_5_SAM</t>
  </si>
  <si>
    <t>Males_2006 - 2008_Conwy_0_SAM</t>
  </si>
  <si>
    <t>Males_2007 - 2009_Conwy_0_SAM</t>
  </si>
  <si>
    <t>Males_2008 - 2010_Conwy_0_SAM</t>
  </si>
  <si>
    <t>Males_2009 - 2011_Conwy_0_SAM</t>
  </si>
  <si>
    <t>Males_2010 - 2012_Conwy_0_SAM</t>
  </si>
  <si>
    <t>Males_2011 - 2013_Conwy_0_SAM</t>
  </si>
  <si>
    <t>Males_2012 - 2014_Conwy_0_SAM</t>
  </si>
  <si>
    <t>Males_2013 - 2015_Conwy_0_SAM</t>
  </si>
  <si>
    <t>Males_2006 - 2008_Conwy_1_SAM</t>
  </si>
  <si>
    <t>Males_2007 - 2009_Conwy_1_SAM</t>
  </si>
  <si>
    <t>Males_2008 - 2010_Conwy_1_SAM</t>
  </si>
  <si>
    <t>Males_2009 - 2011_Conwy_1_SAM</t>
  </si>
  <si>
    <t>Males_2010 - 2012_Conwy_1_SAM</t>
  </si>
  <si>
    <t>Males_2011 - 2013_Conwy_1_SAM</t>
  </si>
  <si>
    <t>Males_2012 - 2014_Conwy_1_SAM</t>
  </si>
  <si>
    <t>Males_2013 - 2015_Conwy_1_SAM</t>
  </si>
  <si>
    <t>Males_2006 - 2008_Conwy_2_SAM</t>
  </si>
  <si>
    <t>Males_2007 - 2009_Conwy_2_SAM</t>
  </si>
  <si>
    <t>Males_2008 - 2010_Conwy_2_SAM</t>
  </si>
  <si>
    <t>Males_2009 - 2011_Conwy_2_SAM</t>
  </si>
  <si>
    <t>Males_2010 - 2012_Conwy_2_SAM</t>
  </si>
  <si>
    <t>Males_2011 - 2013_Conwy_2_SAM</t>
  </si>
  <si>
    <t>Males_2012 - 2014_Conwy_2_SAM</t>
  </si>
  <si>
    <t>Males_2013 - 2015_Conwy_2_SAM</t>
  </si>
  <si>
    <t>Males_2006 - 2008_Conwy_3_SAM</t>
  </si>
  <si>
    <t>Males_2007 - 2009_Conwy_3_SAM</t>
  </si>
  <si>
    <t>Males_2008 - 2010_Conwy_3_SAM</t>
  </si>
  <si>
    <t>Males_2009 - 2011_Conwy_3_SAM</t>
  </si>
  <si>
    <t>Males_2010 - 2012_Conwy_3_SAM</t>
  </si>
  <si>
    <t>Males_2011 - 2013_Conwy_3_SAM</t>
  </si>
  <si>
    <t>Males_2012 - 2014_Conwy_3_SAM</t>
  </si>
  <si>
    <t>Males_2013 - 2015_Conwy_3_SAM</t>
  </si>
  <si>
    <t>Males_2006 - 2008_Conwy_4_SAM</t>
  </si>
  <si>
    <t>Males_2007 - 2009_Conwy_4_SAM</t>
  </si>
  <si>
    <t>Males_2008 - 2010_Conwy_4_SAM</t>
  </si>
  <si>
    <t>Males_2009 - 2011_Conwy_4_SAM</t>
  </si>
  <si>
    <t>Males_2010 - 2012_Conwy_4_SAM</t>
  </si>
  <si>
    <t>Males_2011 - 2013_Conwy_4_SAM</t>
  </si>
  <si>
    <t>Males_2012 - 2014_Conwy_4_SAM</t>
  </si>
  <si>
    <t>Males_2013 - 2015_Conwy_4_SAM</t>
  </si>
  <si>
    <t>Males_2006 - 2008_Conwy_5_SAM</t>
  </si>
  <si>
    <t>Males_2007 - 2009_Conwy_5_SAM</t>
  </si>
  <si>
    <t>Males_2008 - 2010_Conwy_5_SAM</t>
  </si>
  <si>
    <t>Males_2009 - 2011_Conwy_5_SAM</t>
  </si>
  <si>
    <t>Males_2010 - 2012_Conwy_5_SAM</t>
  </si>
  <si>
    <t>Males_2011 - 2013_Conwy_5_SAM</t>
  </si>
  <si>
    <t>Males_2012 - 2014_Conwy_5_SAM</t>
  </si>
  <si>
    <t>Males_2013 - 2015_Conwy_5_SAM</t>
  </si>
  <si>
    <t>Males_2006 - 2008_Denbighshire_0_SAM</t>
  </si>
  <si>
    <t>Males_2007 - 2009_Denbighshire_0_SAM</t>
  </si>
  <si>
    <t>Males_2008 - 2010_Denbighshire_0_SAM</t>
  </si>
  <si>
    <t>Males_2009 - 2011_Denbighshire_0_SAM</t>
  </si>
  <si>
    <t>Males_2010 - 2012_Denbighshire_0_SAM</t>
  </si>
  <si>
    <t>Males_2011 - 2013_Denbighshire_0_SAM</t>
  </si>
  <si>
    <t>Males_2012 - 2014_Denbighshire_0_SAM</t>
  </si>
  <si>
    <t>Males_2013 - 2015_Denbighshire_0_SAM</t>
  </si>
  <si>
    <t>Males_2006 - 2008_Denbighshire_1_SAM</t>
  </si>
  <si>
    <t>Males_2007 - 2009_Denbighshire_1_SAM</t>
  </si>
  <si>
    <t>Males_2008 - 2010_Denbighshire_1_SAM</t>
  </si>
  <si>
    <t>Males_2009 - 2011_Denbighshire_1_SAM</t>
  </si>
  <si>
    <t>Males_2010 - 2012_Denbighshire_1_SAM</t>
  </si>
  <si>
    <t>Males_2011 - 2013_Denbighshire_1_SAM</t>
  </si>
  <si>
    <t>Males_2012 - 2014_Denbighshire_1_SAM</t>
  </si>
  <si>
    <t>Males_2013 - 2015_Denbighshire_1_SAM</t>
  </si>
  <si>
    <t>Males_2006 - 2008_Denbighshire_2_SAM</t>
  </si>
  <si>
    <t>Males_2007 - 2009_Denbighshire_2_SAM</t>
  </si>
  <si>
    <t>Males_2008 - 2010_Denbighshire_2_SAM</t>
  </si>
  <si>
    <t>Males_2009 - 2011_Denbighshire_2_SAM</t>
  </si>
  <si>
    <t>Males_2010 - 2012_Denbighshire_2_SAM</t>
  </si>
  <si>
    <t>Males_2011 - 2013_Denbighshire_2_SAM</t>
  </si>
  <si>
    <t>Males_2012 - 2014_Denbighshire_2_SAM</t>
  </si>
  <si>
    <t>Males_2013 - 2015_Denbighshire_2_SAM</t>
  </si>
  <si>
    <t>Males_2006 - 2008_Denbighshire_3_SAM</t>
  </si>
  <si>
    <t>Males_2007 - 2009_Denbighshire_3_SAM</t>
  </si>
  <si>
    <t>Males_2008 - 2010_Denbighshire_3_SAM</t>
  </si>
  <si>
    <t>Males_2009 - 2011_Denbighshire_3_SAM</t>
  </si>
  <si>
    <t>Males_2010 - 2012_Denbighshire_3_SAM</t>
  </si>
  <si>
    <t>Males_2011 - 2013_Denbighshire_3_SAM</t>
  </si>
  <si>
    <t>Males_2012 - 2014_Denbighshire_3_SAM</t>
  </si>
  <si>
    <t>Males_2013 - 2015_Denbighshire_3_SAM</t>
  </si>
  <si>
    <t>Males_2006 - 2008_Denbighshire_4_SAM</t>
  </si>
  <si>
    <t>Males_2007 - 2009_Denbighshire_4_SAM</t>
  </si>
  <si>
    <t>Males_2008 - 2010_Denbighshire_4_SAM</t>
  </si>
  <si>
    <t>Males_2009 - 2011_Denbighshire_4_SAM</t>
  </si>
  <si>
    <t>Males_2010 - 2012_Denbighshire_4_SAM</t>
  </si>
  <si>
    <t>Males_2011 - 2013_Denbighshire_4_SAM</t>
  </si>
  <si>
    <t>Males_2012 - 2014_Denbighshire_4_SAM</t>
  </si>
  <si>
    <t>Males_2013 - 2015_Denbighshire_4_SAM</t>
  </si>
  <si>
    <t>Males_2006 - 2008_Denbighshire_5_SAM</t>
  </si>
  <si>
    <t>Males_2007 - 2009_Denbighshire_5_SAM</t>
  </si>
  <si>
    <t>Males_2008 - 2010_Denbighshire_5_SAM</t>
  </si>
  <si>
    <t>Males_2009 - 2011_Denbighshire_5_SAM</t>
  </si>
  <si>
    <t>Males_2010 - 2012_Denbighshire_5_SAM</t>
  </si>
  <si>
    <t>Males_2011 - 2013_Denbighshire_5_SAM</t>
  </si>
  <si>
    <t>Males_2012 - 2014_Denbighshire_5_SAM</t>
  </si>
  <si>
    <t>Males_2013 - 2015_Denbighshire_5_SAM</t>
  </si>
  <si>
    <t>Males_2006 - 2008_Flintshire_0_SAM</t>
  </si>
  <si>
    <t>Males_2007 - 2009_Flintshire_0_SAM</t>
  </si>
  <si>
    <t>Males_2008 - 2010_Flintshire_0_SAM</t>
  </si>
  <si>
    <t>Males_2009 - 2011_Flintshire_0_SAM</t>
  </si>
  <si>
    <t>Males_2010 - 2012_Flintshire_0_SAM</t>
  </si>
  <si>
    <t>Males_2011 - 2013_Flintshire_0_SAM</t>
  </si>
  <si>
    <t>Males_2012 - 2014_Flintshire_0_SAM</t>
  </si>
  <si>
    <t>Males_2013 - 2015_Flintshire_0_SAM</t>
  </si>
  <si>
    <t>Males_2006 - 2008_Flintshire_1_SAM</t>
  </si>
  <si>
    <t>Males_2007 - 2009_Flintshire_1_SAM</t>
  </si>
  <si>
    <t>Males_2008 - 2010_Flintshire_1_SAM</t>
  </si>
  <si>
    <t>Males_2009 - 2011_Flintshire_1_SAM</t>
  </si>
  <si>
    <t>Males_2010 - 2012_Flintshire_1_SAM</t>
  </si>
  <si>
    <t>Males_2011 - 2013_Flintshire_1_SAM</t>
  </si>
  <si>
    <t>Males_2012 - 2014_Flintshire_1_SAM</t>
  </si>
  <si>
    <t>Males_2013 - 2015_Flintshire_1_SAM</t>
  </si>
  <si>
    <t>Males_2006 - 2008_Flintshire_2_SAM</t>
  </si>
  <si>
    <t>Males_2007 - 2009_Flintshire_2_SAM</t>
  </si>
  <si>
    <t>Males_2008 - 2010_Flintshire_2_SAM</t>
  </si>
  <si>
    <t>Males_2009 - 2011_Flintshire_2_SAM</t>
  </si>
  <si>
    <t>Males_2010 - 2012_Flintshire_2_SAM</t>
  </si>
  <si>
    <t>Males_2011 - 2013_Flintshire_2_SAM</t>
  </si>
  <si>
    <t>Males_2012 - 2014_Flintshire_2_SAM</t>
  </si>
  <si>
    <t>Males_2013 - 2015_Flintshire_2_SAM</t>
  </si>
  <si>
    <t>Males_2006 - 2008_Flintshire_3_SAM</t>
  </si>
  <si>
    <t>Males_2007 - 2009_Flintshire_3_SAM</t>
  </si>
  <si>
    <t>Males_2008 - 2010_Flintshire_3_SAM</t>
  </si>
  <si>
    <t>Males_2009 - 2011_Flintshire_3_SAM</t>
  </si>
  <si>
    <t>Males_2010 - 2012_Flintshire_3_SAM</t>
  </si>
  <si>
    <t>Males_2011 - 2013_Flintshire_3_SAM</t>
  </si>
  <si>
    <t>Males_2012 - 2014_Flintshire_3_SAM</t>
  </si>
  <si>
    <t>Males_2013 - 2015_Flintshire_3_SAM</t>
  </si>
  <si>
    <t>Males_2006 - 2008_Flintshire_4_SAM</t>
  </si>
  <si>
    <t>Males_2007 - 2009_Flintshire_4_SAM</t>
  </si>
  <si>
    <t>Males_2008 - 2010_Flintshire_4_SAM</t>
  </si>
  <si>
    <t>Males_2009 - 2011_Flintshire_4_SAM</t>
  </si>
  <si>
    <t>Males_2010 - 2012_Flintshire_4_SAM</t>
  </si>
  <si>
    <t>Males_2011 - 2013_Flintshire_4_SAM</t>
  </si>
  <si>
    <t>Males_2012 - 2014_Flintshire_4_SAM</t>
  </si>
  <si>
    <t>Males_2013 - 2015_Flintshire_4_SAM</t>
  </si>
  <si>
    <t>Males_2006 - 2008_Flintshire_5_SAM</t>
  </si>
  <si>
    <t>Males_2007 - 2009_Flintshire_5_SAM</t>
  </si>
  <si>
    <t>Males_2008 - 2010_Flintshire_5_SAM</t>
  </si>
  <si>
    <t>Males_2009 - 2011_Flintshire_5_SAM</t>
  </si>
  <si>
    <t>Males_2010 - 2012_Flintshire_5_SAM</t>
  </si>
  <si>
    <t>Males_2011 - 2013_Flintshire_5_SAM</t>
  </si>
  <si>
    <t>Males_2012 - 2014_Flintshire_5_SAM</t>
  </si>
  <si>
    <t>Males_2013 - 2015_Flintshire_5_SAM</t>
  </si>
  <si>
    <t>Males_2006 - 2008_Gwynedd_0_SAM</t>
  </si>
  <si>
    <t>Males_2007 - 2009_Gwynedd_0_SAM</t>
  </si>
  <si>
    <t>Males_2008 - 2010_Gwynedd_0_SAM</t>
  </si>
  <si>
    <t>Males_2009 - 2011_Gwynedd_0_SAM</t>
  </si>
  <si>
    <t>Males_2010 - 2012_Gwynedd_0_SAM</t>
  </si>
  <si>
    <t>Males_2011 - 2013_Gwynedd_0_SAM</t>
  </si>
  <si>
    <t>Males_2012 - 2014_Gwynedd_0_SAM</t>
  </si>
  <si>
    <t>Males_2013 - 2015_Gwynedd_0_SAM</t>
  </si>
  <si>
    <t>Males_2006 - 2008_Gwynedd_1_SAM</t>
  </si>
  <si>
    <t>Males_2007 - 2009_Gwynedd_1_SAM</t>
  </si>
  <si>
    <t>Males_2008 - 2010_Gwynedd_1_SAM</t>
  </si>
  <si>
    <t>Males_2009 - 2011_Gwynedd_1_SAM</t>
  </si>
  <si>
    <t>Males_2010 - 2012_Gwynedd_1_SAM</t>
  </si>
  <si>
    <t>Males_2011 - 2013_Gwynedd_1_SAM</t>
  </si>
  <si>
    <t>Males_2012 - 2014_Gwynedd_1_SAM</t>
  </si>
  <si>
    <t>Males_2013 - 2015_Gwynedd_1_SAM</t>
  </si>
  <si>
    <t>Males_2006 - 2008_Gwynedd_2_SAM</t>
  </si>
  <si>
    <t>Males_2007 - 2009_Gwynedd_2_SAM</t>
  </si>
  <si>
    <t>Males_2008 - 2010_Gwynedd_2_SAM</t>
  </si>
  <si>
    <t>Males_2009 - 2011_Gwynedd_2_SAM</t>
  </si>
  <si>
    <t>Males_2010 - 2012_Gwynedd_2_SAM</t>
  </si>
  <si>
    <t>Males_2011 - 2013_Gwynedd_2_SAM</t>
  </si>
  <si>
    <t>Males_2012 - 2014_Gwynedd_2_SAM</t>
  </si>
  <si>
    <t>Males_2013 - 2015_Gwynedd_2_SAM</t>
  </si>
  <si>
    <t>Males_2006 - 2008_Gwynedd_3_SAM</t>
  </si>
  <si>
    <t>Males_2007 - 2009_Gwynedd_3_SAM</t>
  </si>
  <si>
    <t>Males_2008 - 2010_Gwynedd_3_SAM</t>
  </si>
  <si>
    <t>Males_2009 - 2011_Gwynedd_3_SAM</t>
  </si>
  <si>
    <t>Males_2010 - 2012_Gwynedd_3_SAM</t>
  </si>
  <si>
    <t>Males_2011 - 2013_Gwynedd_3_SAM</t>
  </si>
  <si>
    <t>Males_2012 - 2014_Gwynedd_3_SAM</t>
  </si>
  <si>
    <t>Males_2013 - 2015_Gwynedd_3_SAM</t>
  </si>
  <si>
    <t>Males_2006 - 2008_Gwynedd_4_SAM</t>
  </si>
  <si>
    <t>Males_2007 - 2009_Gwynedd_4_SAM</t>
  </si>
  <si>
    <t>Males_2008 - 2010_Gwynedd_4_SAM</t>
  </si>
  <si>
    <t>Males_2009 - 2011_Gwynedd_4_SAM</t>
  </si>
  <si>
    <t>Males_2010 - 2012_Gwynedd_4_SAM</t>
  </si>
  <si>
    <t>Males_2011 - 2013_Gwynedd_4_SAM</t>
  </si>
  <si>
    <t>Males_2012 - 2014_Gwynedd_4_SAM</t>
  </si>
  <si>
    <t>Males_2013 - 2015_Gwynedd_4_SAM</t>
  </si>
  <si>
    <t>Males_2006 - 2008_Gwynedd_5_SAM</t>
  </si>
  <si>
    <t>Males_2007 - 2009_Gwynedd_5_SAM</t>
  </si>
  <si>
    <t>Males_2008 - 2010_Gwynedd_5_SAM</t>
  </si>
  <si>
    <t>Males_2009 - 2011_Gwynedd_5_SAM</t>
  </si>
  <si>
    <t>Males_2010 - 2012_Gwynedd_5_SAM</t>
  </si>
  <si>
    <t>Males_2011 - 2013_Gwynedd_5_SAM</t>
  </si>
  <si>
    <t>Males_2012 - 2014_Gwynedd_5_SAM</t>
  </si>
  <si>
    <t>Males_2013 - 2015_Gwynedd_5_SAM</t>
  </si>
  <si>
    <t>Males_2006 - 2008_Isle of Anglesey_0_SAM</t>
  </si>
  <si>
    <t>Males_2007 - 2009_Isle of Anglesey_0_SAM</t>
  </si>
  <si>
    <t>Males_2008 - 2010_Isle of Anglesey_0_SAM</t>
  </si>
  <si>
    <t>Males_2009 - 2011_Isle of Anglesey_0_SAM</t>
  </si>
  <si>
    <t>Males_2010 - 2012_Isle of Anglesey_0_SAM</t>
  </si>
  <si>
    <t>Males_2011 - 2013_Isle of Anglesey_0_SAM</t>
  </si>
  <si>
    <t>Males_2012 - 2014_Isle of Anglesey_0_SAM</t>
  </si>
  <si>
    <t>Males_2013 - 2015_Isle of Anglesey_0_SAM</t>
  </si>
  <si>
    <t>Males_2006 - 2008_Isle of Anglesey_1_SAM</t>
  </si>
  <si>
    <t>Males_2007 - 2009_Isle of Anglesey_1_SAM</t>
  </si>
  <si>
    <t>Males_2008 - 2010_Isle of Anglesey_1_SAM</t>
  </si>
  <si>
    <t>Males_2009 - 2011_Isle of Anglesey_1_SAM</t>
  </si>
  <si>
    <t>Males_2010 - 2012_Isle of Anglesey_1_SAM</t>
  </si>
  <si>
    <t>Males_2011 - 2013_Isle of Anglesey_1_SAM</t>
  </si>
  <si>
    <t>Males_2012 - 2014_Isle of Anglesey_1_SAM</t>
  </si>
  <si>
    <t>Males_2013 - 2015_Isle of Anglesey_1_SAM</t>
  </si>
  <si>
    <t>Males_2006 - 2008_Isle of Anglesey_2_SAM</t>
  </si>
  <si>
    <t>Males_2007 - 2009_Isle of Anglesey_2_SAM</t>
  </si>
  <si>
    <t>Males_2008 - 2010_Isle of Anglesey_2_SAM</t>
  </si>
  <si>
    <t>Males_2009 - 2011_Isle of Anglesey_2_SAM</t>
  </si>
  <si>
    <t>Males_2010 - 2012_Isle of Anglesey_2_SAM</t>
  </si>
  <si>
    <t>Males_2011 - 2013_Isle of Anglesey_2_SAM</t>
  </si>
  <si>
    <t>Males_2012 - 2014_Isle of Anglesey_2_SAM</t>
  </si>
  <si>
    <t>Males_2013 - 2015_Isle of Anglesey_2_SAM</t>
  </si>
  <si>
    <t>Males_2006 - 2008_Isle of Anglesey_3_SAM</t>
  </si>
  <si>
    <t>Males_2007 - 2009_Isle of Anglesey_3_SAM</t>
  </si>
  <si>
    <t>Males_2008 - 2010_Isle of Anglesey_3_SAM</t>
  </si>
  <si>
    <t>Males_2009 - 2011_Isle of Anglesey_3_SAM</t>
  </si>
  <si>
    <t>Males_2010 - 2012_Isle of Anglesey_3_SAM</t>
  </si>
  <si>
    <t>Males_2011 - 2013_Isle of Anglesey_3_SAM</t>
  </si>
  <si>
    <t>Males_2012 - 2014_Isle of Anglesey_3_SAM</t>
  </si>
  <si>
    <t>Males_2013 - 2015_Isle of Anglesey_3_SAM</t>
  </si>
  <si>
    <t>Males_2006 - 2008_Isle of Anglesey_4_SAM</t>
  </si>
  <si>
    <t>Males_2007 - 2009_Isle of Anglesey_4_SAM</t>
  </si>
  <si>
    <t>Males_2008 - 2010_Isle of Anglesey_4_SAM</t>
  </si>
  <si>
    <t>Males_2009 - 2011_Isle of Anglesey_4_SAM</t>
  </si>
  <si>
    <t>Males_2010 - 2012_Isle of Anglesey_4_SAM</t>
  </si>
  <si>
    <t>Males_2011 - 2013_Isle of Anglesey_4_SAM</t>
  </si>
  <si>
    <t>Males_2012 - 2014_Isle of Anglesey_4_SAM</t>
  </si>
  <si>
    <t>Males_2013 - 2015_Isle of Anglesey_4_SAM</t>
  </si>
  <si>
    <t>Males_2006 - 2008_Isle of Anglesey_5_SAM</t>
  </si>
  <si>
    <t>Males_2007 - 2009_Isle of Anglesey_5_SAM</t>
  </si>
  <si>
    <t>Males_2008 - 2010_Isle of Anglesey_5_SAM</t>
  </si>
  <si>
    <t>Males_2009 - 2011_Isle of Anglesey_5_SAM</t>
  </si>
  <si>
    <t>Males_2010 - 2012_Isle of Anglesey_5_SAM</t>
  </si>
  <si>
    <t>Males_2011 - 2013_Isle of Anglesey_5_SAM</t>
  </si>
  <si>
    <t>Males_2012 - 2014_Isle of Anglesey_5_SAM</t>
  </si>
  <si>
    <t>Males_2013 - 2015_Isle of Anglesey_5_SAM</t>
  </si>
  <si>
    <t>Males_2006 - 2008_Merthyr Tydfil_0_SAM</t>
  </si>
  <si>
    <t>Males_2007 - 2009_Merthyr Tydfil_0_SAM</t>
  </si>
  <si>
    <t>Males_2008 - 2010_Merthyr Tydfil_0_SAM</t>
  </si>
  <si>
    <t>Males_2009 - 2011_Merthyr Tydfil_0_SAM</t>
  </si>
  <si>
    <t>Males_2010 - 2012_Merthyr Tydfil_0_SAM</t>
  </si>
  <si>
    <t>Males_2011 - 2013_Merthyr Tydfil_0_SAM</t>
  </si>
  <si>
    <t>Males_2012 - 2014_Merthyr Tydfil_0_SAM</t>
  </si>
  <si>
    <t>Males_2013 - 2015_Merthyr Tydfil_0_SAM</t>
  </si>
  <si>
    <t>Males_2006 - 2008_Merthyr Tydfil_1_SAM</t>
  </si>
  <si>
    <t>Males_2007 - 2009_Merthyr Tydfil_1_SAM</t>
  </si>
  <si>
    <t>Males_2008 - 2010_Merthyr Tydfil_1_SAM</t>
  </si>
  <si>
    <t>Males_2009 - 2011_Merthyr Tydfil_1_SAM</t>
  </si>
  <si>
    <t>Males_2010 - 2012_Merthyr Tydfil_1_SAM</t>
  </si>
  <si>
    <t>Males_2011 - 2013_Merthyr Tydfil_1_SAM</t>
  </si>
  <si>
    <t>Males_2012 - 2014_Merthyr Tydfil_1_SAM</t>
  </si>
  <si>
    <t>Males_2013 - 2015_Merthyr Tydfil_1_SAM</t>
  </si>
  <si>
    <t>Males_2006 - 2008_Merthyr Tydfil_2_SAM</t>
  </si>
  <si>
    <t>Males_2007 - 2009_Merthyr Tydfil_2_SAM</t>
  </si>
  <si>
    <t>Males_2008 - 2010_Merthyr Tydfil_2_SAM</t>
  </si>
  <si>
    <t>Males_2009 - 2011_Merthyr Tydfil_2_SAM</t>
  </si>
  <si>
    <t>Males_2010 - 2012_Merthyr Tydfil_2_SAM</t>
  </si>
  <si>
    <t>Males_2011 - 2013_Merthyr Tydfil_2_SAM</t>
  </si>
  <si>
    <t>Males_2012 - 2014_Merthyr Tydfil_2_SAM</t>
  </si>
  <si>
    <t>Males_2013 - 2015_Merthyr Tydfil_2_SAM</t>
  </si>
  <si>
    <t>Males_2006 - 2008_Merthyr Tydfil_3_SAM</t>
  </si>
  <si>
    <t>Males_2007 - 2009_Merthyr Tydfil_3_SAM</t>
  </si>
  <si>
    <t>Males_2008 - 2010_Merthyr Tydfil_3_SAM</t>
  </si>
  <si>
    <t>Males_2009 - 2011_Merthyr Tydfil_3_SAM</t>
  </si>
  <si>
    <t>Males_2010 - 2012_Merthyr Tydfil_3_SAM</t>
  </si>
  <si>
    <t>Males_2011 - 2013_Merthyr Tydfil_3_SAM</t>
  </si>
  <si>
    <t>Males_2012 - 2014_Merthyr Tydfil_3_SAM</t>
  </si>
  <si>
    <t>Males_2013 - 2015_Merthyr Tydfil_3_SAM</t>
  </si>
  <si>
    <t>Males_2006 - 2008_Merthyr Tydfil_4_SAM</t>
  </si>
  <si>
    <t>Males_2007 - 2009_Merthyr Tydfil_4_SAM</t>
  </si>
  <si>
    <t>Males_2008 - 2010_Merthyr Tydfil_4_SAM</t>
  </si>
  <si>
    <t>Males_2009 - 2011_Merthyr Tydfil_4_SAM</t>
  </si>
  <si>
    <t>Males_2010 - 2012_Merthyr Tydfil_4_SAM</t>
  </si>
  <si>
    <t>Males_2011 - 2013_Merthyr Tydfil_4_SAM</t>
  </si>
  <si>
    <t>Males_2012 - 2014_Merthyr Tydfil_4_SAM</t>
  </si>
  <si>
    <t>Males_2013 - 2015_Merthyr Tydfil_4_SAM</t>
  </si>
  <si>
    <t>Males_2006 - 2008_Merthyr Tydfil_5_SAM</t>
  </si>
  <si>
    <t>Males_2007 - 2009_Merthyr Tydfil_5_SAM</t>
  </si>
  <si>
    <t>Males_2008 - 2010_Merthyr Tydfil_5_SAM</t>
  </si>
  <si>
    <t>Males_2009 - 2011_Merthyr Tydfil_5_SAM</t>
  </si>
  <si>
    <t>Males_2010 - 2012_Merthyr Tydfil_5_SAM</t>
  </si>
  <si>
    <t>Males_2011 - 2013_Merthyr Tydfil_5_SAM</t>
  </si>
  <si>
    <t>Males_2012 - 2014_Merthyr Tydfil_5_SAM</t>
  </si>
  <si>
    <t>Males_2013 - 2015_Merthyr Tydfil_5_SAM</t>
  </si>
  <si>
    <t>Males_2006 - 2008_Monmouthshire_0_SAM</t>
  </si>
  <si>
    <t>Males_2007 - 2009_Monmouthshire_0_SAM</t>
  </si>
  <si>
    <t>Males_2008 - 2010_Monmouthshire_0_SAM</t>
  </si>
  <si>
    <t>Males_2009 - 2011_Monmouthshire_0_SAM</t>
  </si>
  <si>
    <t>Males_2010 - 2012_Monmouthshire_0_SAM</t>
  </si>
  <si>
    <t>Males_2011 - 2013_Monmouthshire_0_SAM</t>
  </si>
  <si>
    <t>Males_2012 - 2014_Monmouthshire_0_SAM</t>
  </si>
  <si>
    <t>Males_2013 - 2015_Monmouthshire_0_SAM</t>
  </si>
  <si>
    <t>Males_2006 - 2008_Monmouthshire_1_SAM</t>
  </si>
  <si>
    <t>Males_2007 - 2009_Monmouthshire_1_SAM</t>
  </si>
  <si>
    <t>Males_2008 - 2010_Monmouthshire_1_SAM</t>
  </si>
  <si>
    <t>Males_2009 - 2011_Monmouthshire_1_SAM</t>
  </si>
  <si>
    <t>Males_2010 - 2012_Monmouthshire_1_SAM</t>
  </si>
  <si>
    <t>Males_2011 - 2013_Monmouthshire_1_SAM</t>
  </si>
  <si>
    <t>Males_2012 - 2014_Monmouthshire_1_SAM</t>
  </si>
  <si>
    <t>Males_2013 - 2015_Monmouthshire_1_SAM</t>
  </si>
  <si>
    <t>Males_2006 - 2008_Monmouthshire_2_SAM</t>
  </si>
  <si>
    <t>Males_2007 - 2009_Monmouthshire_2_SAM</t>
  </si>
  <si>
    <t>Males_2008 - 2010_Monmouthshire_2_SAM</t>
  </si>
  <si>
    <t>Males_2009 - 2011_Monmouthshire_2_SAM</t>
  </si>
  <si>
    <t>Males_2010 - 2012_Monmouthshire_2_SAM</t>
  </si>
  <si>
    <t>Males_2011 - 2013_Monmouthshire_2_SAM</t>
  </si>
  <si>
    <t>Males_2012 - 2014_Monmouthshire_2_SAM</t>
  </si>
  <si>
    <t>Males_2013 - 2015_Monmouthshire_2_SAM</t>
  </si>
  <si>
    <t>Males_2006 - 2008_Monmouthshire_3_SAM</t>
  </si>
  <si>
    <t>Males_2007 - 2009_Monmouthshire_3_SAM</t>
  </si>
  <si>
    <t>Males_2008 - 2010_Monmouthshire_3_SAM</t>
  </si>
  <si>
    <t>Males_2009 - 2011_Monmouthshire_3_SAM</t>
  </si>
  <si>
    <t>Males_2010 - 2012_Monmouthshire_3_SAM</t>
  </si>
  <si>
    <t>Males_2011 - 2013_Monmouthshire_3_SAM</t>
  </si>
  <si>
    <t>Males_2012 - 2014_Monmouthshire_3_SAM</t>
  </si>
  <si>
    <t>Males_2013 - 2015_Monmouthshire_3_SAM</t>
  </si>
  <si>
    <t>Males_2006 - 2008_Monmouthshire_4_SAM</t>
  </si>
  <si>
    <t>Males_2007 - 2009_Monmouthshire_4_SAM</t>
  </si>
  <si>
    <t>Males_2008 - 2010_Monmouthshire_4_SAM</t>
  </si>
  <si>
    <t>Males_2009 - 2011_Monmouthshire_4_SAM</t>
  </si>
  <si>
    <t>Males_2010 - 2012_Monmouthshire_4_SAM</t>
  </si>
  <si>
    <t>Males_2011 - 2013_Monmouthshire_4_SAM</t>
  </si>
  <si>
    <t>Males_2012 - 2014_Monmouthshire_4_SAM</t>
  </si>
  <si>
    <t>Males_2013 - 2015_Monmouthshire_4_SAM</t>
  </si>
  <si>
    <t>Males_2006 - 2008_Monmouthshire_5_SAM</t>
  </si>
  <si>
    <t>Males_2007 - 2009_Monmouthshire_5_SAM</t>
  </si>
  <si>
    <t>Males_2008 - 2010_Monmouthshire_5_SAM</t>
  </si>
  <si>
    <t>Males_2009 - 2011_Monmouthshire_5_SAM</t>
  </si>
  <si>
    <t>Males_2010 - 2012_Monmouthshire_5_SAM</t>
  </si>
  <si>
    <t>Males_2011 - 2013_Monmouthshire_5_SAM</t>
  </si>
  <si>
    <t>Males_2012 - 2014_Monmouthshire_5_SAM</t>
  </si>
  <si>
    <t>Males_2013 - 2015_Monmouthshire_5_SAM</t>
  </si>
  <si>
    <t>Males_2006 - 2008_Neath Port Talbot_0_SAM</t>
  </si>
  <si>
    <t>Males_2007 - 2009_Neath Port Talbot_0_SAM</t>
  </si>
  <si>
    <t>Males_2008 - 2010_Neath Port Talbot_0_SAM</t>
  </si>
  <si>
    <t>Males_2009 - 2011_Neath Port Talbot_0_SAM</t>
  </si>
  <si>
    <t>Males_2010 - 2012_Neath Port Talbot_0_SAM</t>
  </si>
  <si>
    <t>Males_2011 - 2013_Neath Port Talbot_0_SAM</t>
  </si>
  <si>
    <t>Males_2012 - 2014_Neath Port Talbot_0_SAM</t>
  </si>
  <si>
    <t>Males_2013 - 2015_Neath Port Talbot_0_SAM</t>
  </si>
  <si>
    <t>Males_2006 - 2008_Neath Port Talbot_1_SAM</t>
  </si>
  <si>
    <t>Males_2007 - 2009_Neath Port Talbot_1_SAM</t>
  </si>
  <si>
    <t>Males_2008 - 2010_Neath Port Talbot_1_SAM</t>
  </si>
  <si>
    <t>Males_2009 - 2011_Neath Port Talbot_1_SAM</t>
  </si>
  <si>
    <t>Males_2010 - 2012_Neath Port Talbot_1_SAM</t>
  </si>
  <si>
    <t>Males_2011 - 2013_Neath Port Talbot_1_SAM</t>
  </si>
  <si>
    <t>Males_2012 - 2014_Neath Port Talbot_1_SAM</t>
  </si>
  <si>
    <t>Males_2013 - 2015_Neath Port Talbot_1_SAM</t>
  </si>
  <si>
    <t>Males_2006 - 2008_Neath Port Talbot_2_SAM</t>
  </si>
  <si>
    <t>Males_2007 - 2009_Neath Port Talbot_2_SAM</t>
  </si>
  <si>
    <t>Males_2008 - 2010_Neath Port Talbot_2_SAM</t>
  </si>
  <si>
    <t>Males_2009 - 2011_Neath Port Talbot_2_SAM</t>
  </si>
  <si>
    <t>Males_2010 - 2012_Neath Port Talbot_2_SAM</t>
  </si>
  <si>
    <t>Males_2011 - 2013_Neath Port Talbot_2_SAM</t>
  </si>
  <si>
    <t>Males_2012 - 2014_Neath Port Talbot_2_SAM</t>
  </si>
  <si>
    <t>Males_2013 - 2015_Neath Port Talbot_2_SAM</t>
  </si>
  <si>
    <t>Males_2006 - 2008_Neath Port Talbot_3_SAM</t>
  </si>
  <si>
    <t>Males_2007 - 2009_Neath Port Talbot_3_SAM</t>
  </si>
  <si>
    <t>Males_2008 - 2010_Neath Port Talbot_3_SAM</t>
  </si>
  <si>
    <t>Males_2009 - 2011_Neath Port Talbot_3_SAM</t>
  </si>
  <si>
    <t>Males_2010 - 2012_Neath Port Talbot_3_SAM</t>
  </si>
  <si>
    <t>Males_2011 - 2013_Neath Port Talbot_3_SAM</t>
  </si>
  <si>
    <t>Males_2012 - 2014_Neath Port Talbot_3_SAM</t>
  </si>
  <si>
    <t>Males_2013 - 2015_Neath Port Talbot_3_SAM</t>
  </si>
  <si>
    <t>Males_2006 - 2008_Neath Port Talbot_4_SAM</t>
  </si>
  <si>
    <t>Males_2007 - 2009_Neath Port Talbot_4_SAM</t>
  </si>
  <si>
    <t>Males_2008 - 2010_Neath Port Talbot_4_SAM</t>
  </si>
  <si>
    <t>Males_2009 - 2011_Neath Port Talbot_4_SAM</t>
  </si>
  <si>
    <t>Males_2010 - 2012_Neath Port Talbot_4_SAM</t>
  </si>
  <si>
    <t>Males_2011 - 2013_Neath Port Talbot_4_SAM</t>
  </si>
  <si>
    <t>Males_2012 - 2014_Neath Port Talbot_4_SAM</t>
  </si>
  <si>
    <t>Males_2013 - 2015_Neath Port Talbot_4_SAM</t>
  </si>
  <si>
    <t>Males_2006 - 2008_Neath Port Talbot_5_SAM</t>
  </si>
  <si>
    <t>Males_2007 - 2009_Neath Port Talbot_5_SAM</t>
  </si>
  <si>
    <t>Males_2008 - 2010_Neath Port Talbot_5_SAM</t>
  </si>
  <si>
    <t>Males_2009 - 2011_Neath Port Talbot_5_SAM</t>
  </si>
  <si>
    <t>Males_2010 - 2012_Neath Port Talbot_5_SAM</t>
  </si>
  <si>
    <t>Males_2011 - 2013_Neath Port Talbot_5_SAM</t>
  </si>
  <si>
    <t>Males_2012 - 2014_Neath Port Talbot_5_SAM</t>
  </si>
  <si>
    <t>Males_2013 - 2015_Neath Port Talbot_5_SAM</t>
  </si>
  <si>
    <t>Males_2006 - 2008_Newport_0_SAM</t>
  </si>
  <si>
    <t>Males_2007 - 2009_Newport_0_SAM</t>
  </si>
  <si>
    <t>Males_2008 - 2010_Newport_0_SAM</t>
  </si>
  <si>
    <t>Males_2009 - 2011_Newport_0_SAM</t>
  </si>
  <si>
    <t>Males_2010 - 2012_Newport_0_SAM</t>
  </si>
  <si>
    <t>Males_2011 - 2013_Newport_0_SAM</t>
  </si>
  <si>
    <t>Males_2012 - 2014_Newport_0_SAM</t>
  </si>
  <si>
    <t>Males_2013 - 2015_Newport_0_SAM</t>
  </si>
  <si>
    <t>Males_2006 - 2008_Newport_1_SAM</t>
  </si>
  <si>
    <t>Males_2007 - 2009_Newport_1_SAM</t>
  </si>
  <si>
    <t>Males_2008 - 2010_Newport_1_SAM</t>
  </si>
  <si>
    <t>Males_2009 - 2011_Newport_1_SAM</t>
  </si>
  <si>
    <t>Males_2010 - 2012_Newport_1_SAM</t>
  </si>
  <si>
    <t>Males_2011 - 2013_Newport_1_SAM</t>
  </si>
  <si>
    <t>Males_2012 - 2014_Newport_1_SAM</t>
  </si>
  <si>
    <t>Males_2013 - 2015_Newport_1_SAM</t>
  </si>
  <si>
    <t>Males_2006 - 2008_Newport_2_SAM</t>
  </si>
  <si>
    <t>Males_2007 - 2009_Newport_2_SAM</t>
  </si>
  <si>
    <t>Males_2008 - 2010_Newport_2_SAM</t>
  </si>
  <si>
    <t>Males_2009 - 2011_Newport_2_SAM</t>
  </si>
  <si>
    <t>Males_2010 - 2012_Newport_2_SAM</t>
  </si>
  <si>
    <t>Males_2011 - 2013_Newport_2_SAM</t>
  </si>
  <si>
    <t>Males_2012 - 2014_Newport_2_SAM</t>
  </si>
  <si>
    <t>Males_2013 - 2015_Newport_2_SAM</t>
  </si>
  <si>
    <t>Males_2006 - 2008_Newport_3_SAM</t>
  </si>
  <si>
    <t>Males_2007 - 2009_Newport_3_SAM</t>
  </si>
  <si>
    <t>Males_2008 - 2010_Newport_3_SAM</t>
  </si>
  <si>
    <t>Males_2009 - 2011_Newport_3_SAM</t>
  </si>
  <si>
    <t>Males_2010 - 2012_Newport_3_SAM</t>
  </si>
  <si>
    <t>Males_2011 - 2013_Newport_3_SAM</t>
  </si>
  <si>
    <t>Males_2012 - 2014_Newport_3_SAM</t>
  </si>
  <si>
    <t>Males_2013 - 2015_Newport_3_SAM</t>
  </si>
  <si>
    <t>Males_2006 - 2008_Newport_4_SAM</t>
  </si>
  <si>
    <t>Males_2007 - 2009_Newport_4_SAM</t>
  </si>
  <si>
    <t>Males_2008 - 2010_Newport_4_SAM</t>
  </si>
  <si>
    <t>Males_2009 - 2011_Newport_4_SAM</t>
  </si>
  <si>
    <t>Males_2010 - 2012_Newport_4_SAM</t>
  </si>
  <si>
    <t>Males_2011 - 2013_Newport_4_SAM</t>
  </si>
  <si>
    <t>Males_2012 - 2014_Newport_4_SAM</t>
  </si>
  <si>
    <t>Males_2013 - 2015_Newport_4_SAM</t>
  </si>
  <si>
    <t>Males_2006 - 2008_Newport_5_SAM</t>
  </si>
  <si>
    <t>Males_2007 - 2009_Newport_5_SAM</t>
  </si>
  <si>
    <t>Males_2008 - 2010_Newport_5_SAM</t>
  </si>
  <si>
    <t>Males_2009 - 2011_Newport_5_SAM</t>
  </si>
  <si>
    <t>Males_2010 - 2012_Newport_5_SAM</t>
  </si>
  <si>
    <t>Males_2011 - 2013_Newport_5_SAM</t>
  </si>
  <si>
    <t>Males_2012 - 2014_Newport_5_SAM</t>
  </si>
  <si>
    <t>Males_2013 - 2015_Newport_5_SAM</t>
  </si>
  <si>
    <t>Males_2006 - 2008_Pembrokeshire_0_SAM</t>
  </si>
  <si>
    <t>Males_2007 - 2009_Pembrokeshire_0_SAM</t>
  </si>
  <si>
    <t>Males_2008 - 2010_Pembrokeshire_0_SAM</t>
  </si>
  <si>
    <t>Males_2009 - 2011_Pembrokeshire_0_SAM</t>
  </si>
  <si>
    <t>Males_2010 - 2012_Pembrokeshire_0_SAM</t>
  </si>
  <si>
    <t>Males_2011 - 2013_Pembrokeshire_0_SAM</t>
  </si>
  <si>
    <t>Males_2012 - 2014_Pembrokeshire_0_SAM</t>
  </si>
  <si>
    <t>Males_2013 - 2015_Pembrokeshire_0_SAM</t>
  </si>
  <si>
    <t>Males_2006 - 2008_Pembrokeshire_1_SAM</t>
  </si>
  <si>
    <t>Males_2007 - 2009_Pembrokeshire_1_SAM</t>
  </si>
  <si>
    <t>Males_2008 - 2010_Pembrokeshire_1_SAM</t>
  </si>
  <si>
    <t>Males_2009 - 2011_Pembrokeshire_1_SAM</t>
  </si>
  <si>
    <t>Males_2010 - 2012_Pembrokeshire_1_SAM</t>
  </si>
  <si>
    <t>Males_2011 - 2013_Pembrokeshire_1_SAM</t>
  </si>
  <si>
    <t>Males_2012 - 2014_Pembrokeshire_1_SAM</t>
  </si>
  <si>
    <t>Males_2013 - 2015_Pembrokeshire_1_SAM</t>
  </si>
  <si>
    <t>Males_2006 - 2008_Pembrokeshire_2_SAM</t>
  </si>
  <si>
    <t>Males_2007 - 2009_Pembrokeshire_2_SAM</t>
  </si>
  <si>
    <t>Males_2008 - 2010_Pembrokeshire_2_SAM</t>
  </si>
  <si>
    <t>Males_2009 - 2011_Pembrokeshire_2_SAM</t>
  </si>
  <si>
    <t>Males_2010 - 2012_Pembrokeshire_2_SAM</t>
  </si>
  <si>
    <t>Males_2011 - 2013_Pembrokeshire_2_SAM</t>
  </si>
  <si>
    <t>Males_2012 - 2014_Pembrokeshire_2_SAM</t>
  </si>
  <si>
    <t>Males_2013 - 2015_Pembrokeshire_2_SAM</t>
  </si>
  <si>
    <t>Males_2006 - 2008_Pembrokeshire_3_SAM</t>
  </si>
  <si>
    <t>Males_2007 - 2009_Pembrokeshire_3_SAM</t>
  </si>
  <si>
    <t>Males_2008 - 2010_Pembrokeshire_3_SAM</t>
  </si>
  <si>
    <t>Males_2009 - 2011_Pembrokeshire_3_SAM</t>
  </si>
  <si>
    <t>Males_2010 - 2012_Pembrokeshire_3_SAM</t>
  </si>
  <si>
    <t>Males_2011 - 2013_Pembrokeshire_3_SAM</t>
  </si>
  <si>
    <t>Males_2012 - 2014_Pembrokeshire_3_SAM</t>
  </si>
  <si>
    <t>Males_2013 - 2015_Pembrokeshire_3_SAM</t>
  </si>
  <si>
    <t>Males_2006 - 2008_Pembrokeshire_4_SAM</t>
  </si>
  <si>
    <t>Males_2007 - 2009_Pembrokeshire_4_SAM</t>
  </si>
  <si>
    <t>Males_2008 - 2010_Pembrokeshire_4_SAM</t>
  </si>
  <si>
    <t>Males_2009 - 2011_Pembrokeshire_4_SAM</t>
  </si>
  <si>
    <t>Males_2010 - 2012_Pembrokeshire_4_SAM</t>
  </si>
  <si>
    <t>Males_2011 - 2013_Pembrokeshire_4_SAM</t>
  </si>
  <si>
    <t>Males_2012 - 2014_Pembrokeshire_4_SAM</t>
  </si>
  <si>
    <t>Males_2013 - 2015_Pembrokeshire_4_SAM</t>
  </si>
  <si>
    <t>Males_2006 - 2008_Pembrokeshire_5_SAM</t>
  </si>
  <si>
    <t>Males_2007 - 2009_Pembrokeshire_5_SAM</t>
  </si>
  <si>
    <t>Males_2008 - 2010_Pembrokeshire_5_SAM</t>
  </si>
  <si>
    <t>Males_2009 - 2011_Pembrokeshire_5_SAM</t>
  </si>
  <si>
    <t>Males_2010 - 2012_Pembrokeshire_5_SAM</t>
  </si>
  <si>
    <t>Males_2011 - 2013_Pembrokeshire_5_SAM</t>
  </si>
  <si>
    <t>Males_2012 - 2014_Pembrokeshire_5_SAM</t>
  </si>
  <si>
    <t>Males_2013 - 2015_Pembrokeshire_5_SAM</t>
  </si>
  <si>
    <t>Males_2006 - 2008_Powys_0_SAM</t>
  </si>
  <si>
    <t>Males_2007 - 2009_Powys_0_SAM</t>
  </si>
  <si>
    <t>Males_2008 - 2010_Powys_0_SAM</t>
  </si>
  <si>
    <t>Males_2009 - 2011_Powys_0_SAM</t>
  </si>
  <si>
    <t>Males_2010 - 2012_Powys_0_SAM</t>
  </si>
  <si>
    <t>Males_2011 - 2013_Powys_0_SAM</t>
  </si>
  <si>
    <t>Males_2012 - 2014_Powys_0_SAM</t>
  </si>
  <si>
    <t>Males_2013 - 2015_Powys_0_SAM</t>
  </si>
  <si>
    <t>Males_2006 - 2008_Powys_1_SAM</t>
  </si>
  <si>
    <t>Males_2007 - 2009_Powys_1_SAM</t>
  </si>
  <si>
    <t>Males_2008 - 2010_Powys_1_SAM</t>
  </si>
  <si>
    <t>Males_2009 - 2011_Powys_1_SAM</t>
  </si>
  <si>
    <t>Males_2010 - 2012_Powys_1_SAM</t>
  </si>
  <si>
    <t>Males_2011 - 2013_Powys_1_SAM</t>
  </si>
  <si>
    <t>Males_2012 - 2014_Powys_1_SAM</t>
  </si>
  <si>
    <t>Males_2013 - 2015_Powys_1_SAM</t>
  </si>
  <si>
    <t>Males_2006 - 2008_Powys_2_SAM</t>
  </si>
  <si>
    <t>Males_2007 - 2009_Powys_2_SAM</t>
  </si>
  <si>
    <t>Males_2008 - 2010_Powys_2_SAM</t>
  </si>
  <si>
    <t>Males_2009 - 2011_Powys_2_SAM</t>
  </si>
  <si>
    <t>Males_2010 - 2012_Powys_2_SAM</t>
  </si>
  <si>
    <t>Males_2011 - 2013_Powys_2_SAM</t>
  </si>
  <si>
    <t>Males_2012 - 2014_Powys_2_SAM</t>
  </si>
  <si>
    <t>Males_2013 - 2015_Powys_2_SAM</t>
  </si>
  <si>
    <t>Males_2006 - 2008_Powys_3_SAM</t>
  </si>
  <si>
    <t>Males_2007 - 2009_Powys_3_SAM</t>
  </si>
  <si>
    <t>Males_2008 - 2010_Powys_3_SAM</t>
  </si>
  <si>
    <t>Males_2009 - 2011_Powys_3_SAM</t>
  </si>
  <si>
    <t>Males_2010 - 2012_Powys_3_SAM</t>
  </si>
  <si>
    <t>Males_2011 - 2013_Powys_3_SAM</t>
  </si>
  <si>
    <t>Males_2012 - 2014_Powys_3_SAM</t>
  </si>
  <si>
    <t>Males_2013 - 2015_Powys_3_SAM</t>
  </si>
  <si>
    <t>Males_2006 - 2008_Powys_4_SAM</t>
  </si>
  <si>
    <t>Males_2007 - 2009_Powys_4_SAM</t>
  </si>
  <si>
    <t>Males_2008 - 2010_Powys_4_SAM</t>
  </si>
  <si>
    <t>Males_2009 - 2011_Powys_4_SAM</t>
  </si>
  <si>
    <t>Males_2010 - 2012_Powys_4_SAM</t>
  </si>
  <si>
    <t>Males_2011 - 2013_Powys_4_SAM</t>
  </si>
  <si>
    <t>Males_2012 - 2014_Powys_4_SAM</t>
  </si>
  <si>
    <t>Males_2013 - 2015_Powys_4_SAM</t>
  </si>
  <si>
    <t>Males_2006 - 2008_Powys_5_SAM</t>
  </si>
  <si>
    <t>Males_2007 - 2009_Powys_5_SAM</t>
  </si>
  <si>
    <t>Males_2008 - 2010_Powys_5_SAM</t>
  </si>
  <si>
    <t>Males_2009 - 2011_Powys_5_SAM</t>
  </si>
  <si>
    <t>Males_2010 - 2012_Powys_5_SAM</t>
  </si>
  <si>
    <t>Males_2011 - 2013_Powys_5_SAM</t>
  </si>
  <si>
    <t>Males_2012 - 2014_Powys_5_SAM</t>
  </si>
  <si>
    <t>Males_2013 - 2015_Powys_5_SAM</t>
  </si>
  <si>
    <t>Males_2006 - 2008_Rhondda Cynon Taf_0_SAM</t>
  </si>
  <si>
    <t>Males_2007 - 2009_Rhondda Cynon Taf_0_SAM</t>
  </si>
  <si>
    <t>Males_2008 - 2010_Rhondda Cynon Taf_0_SAM</t>
  </si>
  <si>
    <t>Males_2009 - 2011_Rhondda Cynon Taf_0_SAM</t>
  </si>
  <si>
    <t>Males_2010 - 2012_Rhondda Cynon Taf_0_SAM</t>
  </si>
  <si>
    <t>Males_2011 - 2013_Rhondda Cynon Taf_0_SAM</t>
  </si>
  <si>
    <t>Males_2012 - 2014_Rhondda Cynon Taf_0_SAM</t>
  </si>
  <si>
    <t>Males_2013 - 2015_Rhondda Cynon Taf_0_SAM</t>
  </si>
  <si>
    <t>Males_2006 - 2008_Rhondda Cynon Taf_1_SAM</t>
  </si>
  <si>
    <t>Males_2007 - 2009_Rhondda Cynon Taf_1_SAM</t>
  </si>
  <si>
    <t>Males_2008 - 2010_Rhondda Cynon Taf_1_SAM</t>
  </si>
  <si>
    <t>Males_2009 - 2011_Rhondda Cynon Taf_1_SAM</t>
  </si>
  <si>
    <t>Males_2010 - 2012_Rhondda Cynon Taf_1_SAM</t>
  </si>
  <si>
    <t>Males_2011 - 2013_Rhondda Cynon Taf_1_SAM</t>
  </si>
  <si>
    <t>Males_2012 - 2014_Rhondda Cynon Taf_1_SAM</t>
  </si>
  <si>
    <t>Males_2013 - 2015_Rhondda Cynon Taf_1_SAM</t>
  </si>
  <si>
    <t>Males_2006 - 2008_Rhondda Cynon Taf_2_SAM</t>
  </si>
  <si>
    <t>Males_2007 - 2009_Rhondda Cynon Taf_2_SAM</t>
  </si>
  <si>
    <t>Males_2008 - 2010_Rhondda Cynon Taf_2_SAM</t>
  </si>
  <si>
    <t>Males_2009 - 2011_Rhondda Cynon Taf_2_SAM</t>
  </si>
  <si>
    <t>Males_2010 - 2012_Rhondda Cynon Taf_2_SAM</t>
  </si>
  <si>
    <t>Males_2011 - 2013_Rhondda Cynon Taf_2_SAM</t>
  </si>
  <si>
    <t>Males_2012 - 2014_Rhondda Cynon Taf_2_SAM</t>
  </si>
  <si>
    <t>Males_2013 - 2015_Rhondda Cynon Taf_2_SAM</t>
  </si>
  <si>
    <t>Males_2006 - 2008_Rhondda Cynon Taf_3_SAM</t>
  </si>
  <si>
    <t>Males_2007 - 2009_Rhondda Cynon Taf_3_SAM</t>
  </si>
  <si>
    <t>Males_2008 - 2010_Rhondda Cynon Taf_3_SAM</t>
  </si>
  <si>
    <t>Males_2009 - 2011_Rhondda Cynon Taf_3_SAM</t>
  </si>
  <si>
    <t>Males_2010 - 2012_Rhondda Cynon Taf_3_SAM</t>
  </si>
  <si>
    <t>Males_2011 - 2013_Rhondda Cynon Taf_3_SAM</t>
  </si>
  <si>
    <t>Males_2012 - 2014_Rhondda Cynon Taf_3_SAM</t>
  </si>
  <si>
    <t>Males_2013 - 2015_Rhondda Cynon Taf_3_SAM</t>
  </si>
  <si>
    <t>Males_2006 - 2008_Rhondda Cynon Taf_4_SAM</t>
  </si>
  <si>
    <t>Males_2007 - 2009_Rhondda Cynon Taf_4_SAM</t>
  </si>
  <si>
    <t>Males_2008 - 2010_Rhondda Cynon Taf_4_SAM</t>
  </si>
  <si>
    <t>Males_2009 - 2011_Rhondda Cynon Taf_4_SAM</t>
  </si>
  <si>
    <t>Males_2010 - 2012_Rhondda Cynon Taf_4_SAM</t>
  </si>
  <si>
    <t>Males_2011 - 2013_Rhondda Cynon Taf_4_SAM</t>
  </si>
  <si>
    <t>Males_2012 - 2014_Rhondda Cynon Taf_4_SAM</t>
  </si>
  <si>
    <t>Males_2013 - 2015_Rhondda Cynon Taf_4_SAM</t>
  </si>
  <si>
    <t>Males_2006 - 2008_Rhondda Cynon Taf_5_SAM</t>
  </si>
  <si>
    <t>Males_2007 - 2009_Rhondda Cynon Taf_5_SAM</t>
  </si>
  <si>
    <t>Males_2008 - 2010_Rhondda Cynon Taf_5_SAM</t>
  </si>
  <si>
    <t>Males_2009 - 2011_Rhondda Cynon Taf_5_SAM</t>
  </si>
  <si>
    <t>Males_2010 - 2012_Rhondda Cynon Taf_5_SAM</t>
  </si>
  <si>
    <t>Males_2011 - 2013_Rhondda Cynon Taf_5_SAM</t>
  </si>
  <si>
    <t>Males_2012 - 2014_Rhondda Cynon Taf_5_SAM</t>
  </si>
  <si>
    <t>Males_2013 - 2015_Rhondda Cynon Taf_5_SAM</t>
  </si>
  <si>
    <t>Males_2006 - 2008_Swansea_0_SAM</t>
  </si>
  <si>
    <t>Males_2007 - 2009_Swansea_0_SAM</t>
  </si>
  <si>
    <t>Males_2008 - 2010_Swansea_0_SAM</t>
  </si>
  <si>
    <t>Males_2009 - 2011_Swansea_0_SAM</t>
  </si>
  <si>
    <t>Males_2010 - 2012_Swansea_0_SAM</t>
  </si>
  <si>
    <t>Males_2011 - 2013_Swansea_0_SAM</t>
  </si>
  <si>
    <t>Males_2012 - 2014_Swansea_0_SAM</t>
  </si>
  <si>
    <t>Males_2013 - 2015_Swansea_0_SAM</t>
  </si>
  <si>
    <t>Males_2006 - 2008_Swansea_1_SAM</t>
  </si>
  <si>
    <t>Males_2007 - 2009_Swansea_1_SAM</t>
  </si>
  <si>
    <t>Males_2008 - 2010_Swansea_1_SAM</t>
  </si>
  <si>
    <t>Males_2009 - 2011_Swansea_1_SAM</t>
  </si>
  <si>
    <t>Males_2010 - 2012_Swansea_1_SAM</t>
  </si>
  <si>
    <t>Males_2011 - 2013_Swansea_1_SAM</t>
  </si>
  <si>
    <t>Males_2012 - 2014_Swansea_1_SAM</t>
  </si>
  <si>
    <t>Males_2013 - 2015_Swansea_1_SAM</t>
  </si>
  <si>
    <t>Males_2006 - 2008_Swansea_2_SAM</t>
  </si>
  <si>
    <t>Males_2007 - 2009_Swansea_2_SAM</t>
  </si>
  <si>
    <t>Males_2008 - 2010_Swansea_2_SAM</t>
  </si>
  <si>
    <t>Males_2009 - 2011_Swansea_2_SAM</t>
  </si>
  <si>
    <t>Males_2010 - 2012_Swansea_2_SAM</t>
  </si>
  <si>
    <t>Males_2011 - 2013_Swansea_2_SAM</t>
  </si>
  <si>
    <t>Males_2012 - 2014_Swansea_2_SAM</t>
  </si>
  <si>
    <t>Males_2013 - 2015_Swansea_2_SAM</t>
  </si>
  <si>
    <t>Males_2006 - 2008_Swansea_3_SAM</t>
  </si>
  <si>
    <t>Males_2007 - 2009_Swansea_3_SAM</t>
  </si>
  <si>
    <t>Males_2008 - 2010_Swansea_3_SAM</t>
  </si>
  <si>
    <t>Males_2009 - 2011_Swansea_3_SAM</t>
  </si>
  <si>
    <t>Males_2010 - 2012_Swansea_3_SAM</t>
  </si>
  <si>
    <t>Males_2011 - 2013_Swansea_3_SAM</t>
  </si>
  <si>
    <t>Males_2012 - 2014_Swansea_3_SAM</t>
  </si>
  <si>
    <t>Males_2013 - 2015_Swansea_3_SAM</t>
  </si>
  <si>
    <t>Males_2006 - 2008_Swansea_4_SAM</t>
  </si>
  <si>
    <t>Males_2007 - 2009_Swansea_4_SAM</t>
  </si>
  <si>
    <t>Males_2008 - 2010_Swansea_4_SAM</t>
  </si>
  <si>
    <t>Males_2009 - 2011_Swansea_4_SAM</t>
  </si>
  <si>
    <t>Males_2010 - 2012_Swansea_4_SAM</t>
  </si>
  <si>
    <t>Males_2011 - 2013_Swansea_4_SAM</t>
  </si>
  <si>
    <t>Males_2012 - 2014_Swansea_4_SAM</t>
  </si>
  <si>
    <t>Males_2013 - 2015_Swansea_4_SAM</t>
  </si>
  <si>
    <t>Males_2006 - 2008_Swansea_5_SAM</t>
  </si>
  <si>
    <t>Males_2007 - 2009_Swansea_5_SAM</t>
  </si>
  <si>
    <t>Males_2008 - 2010_Swansea_5_SAM</t>
  </si>
  <si>
    <t>Males_2009 - 2011_Swansea_5_SAM</t>
  </si>
  <si>
    <t>Males_2010 - 2012_Swansea_5_SAM</t>
  </si>
  <si>
    <t>Males_2011 - 2013_Swansea_5_SAM</t>
  </si>
  <si>
    <t>Males_2012 - 2014_Swansea_5_SAM</t>
  </si>
  <si>
    <t>Males_2013 - 2015_Swansea_5_SAM</t>
  </si>
  <si>
    <t>Males_2006 - 2008_Vale of Glamorgan_0_SAM</t>
  </si>
  <si>
    <t>Males_2007 - 2009_Vale of Glamorgan_0_SAM</t>
  </si>
  <si>
    <t>Males_2008 - 2010_Vale of Glamorgan_0_SAM</t>
  </si>
  <si>
    <t>Males_2009 - 2011_Vale of Glamorgan_0_SAM</t>
  </si>
  <si>
    <t>Males_2010 - 2012_Vale of Glamorgan_0_SAM</t>
  </si>
  <si>
    <t>Males_2011 - 2013_Vale of Glamorgan_0_SAM</t>
  </si>
  <si>
    <t>Males_2012 - 2014_Vale of Glamorgan_0_SAM</t>
  </si>
  <si>
    <t>Males_2013 - 2015_Vale of Glamorgan_0_SAM</t>
  </si>
  <si>
    <t>Males_2006 - 2008_Vale of Glamorgan_1_SAM</t>
  </si>
  <si>
    <t>Males_2007 - 2009_Vale of Glamorgan_1_SAM</t>
  </si>
  <si>
    <t>Males_2008 - 2010_Vale of Glamorgan_1_SAM</t>
  </si>
  <si>
    <t>Males_2009 - 2011_Vale of Glamorgan_1_SAM</t>
  </si>
  <si>
    <t>Males_2010 - 2012_Vale of Glamorgan_1_SAM</t>
  </si>
  <si>
    <t>Males_2011 - 2013_Vale of Glamorgan_1_SAM</t>
  </si>
  <si>
    <t>Males_2012 - 2014_Vale of Glamorgan_1_SAM</t>
  </si>
  <si>
    <t>Males_2013 - 2015_Vale of Glamorgan_1_SAM</t>
  </si>
  <si>
    <t>Males_2006 - 2008_Vale of Glamorgan_2_SAM</t>
  </si>
  <si>
    <t>Males_2007 - 2009_Vale of Glamorgan_2_SAM</t>
  </si>
  <si>
    <t>Males_2008 - 2010_Vale of Glamorgan_2_SAM</t>
  </si>
  <si>
    <t>Males_2009 - 2011_Vale of Glamorgan_2_SAM</t>
  </si>
  <si>
    <t>Males_2010 - 2012_Vale of Glamorgan_2_SAM</t>
  </si>
  <si>
    <t>Males_2011 - 2013_Vale of Glamorgan_2_SAM</t>
  </si>
  <si>
    <t>Males_2012 - 2014_Vale of Glamorgan_2_SAM</t>
  </si>
  <si>
    <t>Males_2013 - 2015_Vale of Glamorgan_2_SAM</t>
  </si>
  <si>
    <t>Males_2006 - 2008_Vale of Glamorgan_3_SAM</t>
  </si>
  <si>
    <t>Males_2007 - 2009_Vale of Glamorgan_3_SAM</t>
  </si>
  <si>
    <t>Males_2008 - 2010_Vale of Glamorgan_3_SAM</t>
  </si>
  <si>
    <t>Males_2009 - 2011_Vale of Glamorgan_3_SAM</t>
  </si>
  <si>
    <t>Males_2010 - 2012_Vale of Glamorgan_3_SAM</t>
  </si>
  <si>
    <t>Males_2011 - 2013_Vale of Glamorgan_3_SAM</t>
  </si>
  <si>
    <t>Males_2012 - 2014_Vale of Glamorgan_3_SAM</t>
  </si>
  <si>
    <t>Males_2013 - 2015_Vale of Glamorgan_3_SAM</t>
  </si>
  <si>
    <t>Males_2006 - 2008_Vale of Glamorgan_4_SAM</t>
  </si>
  <si>
    <t>Males_2007 - 2009_Vale of Glamorgan_4_SAM</t>
  </si>
  <si>
    <t>Males_2008 - 2010_Vale of Glamorgan_4_SAM</t>
  </si>
  <si>
    <t>Males_2009 - 2011_Vale of Glamorgan_4_SAM</t>
  </si>
  <si>
    <t>Males_2010 - 2012_Vale of Glamorgan_4_SAM</t>
  </si>
  <si>
    <t>Males_2011 - 2013_Vale of Glamorgan_4_SAM</t>
  </si>
  <si>
    <t>Males_2012 - 2014_Vale of Glamorgan_4_SAM</t>
  </si>
  <si>
    <t>Males_2013 - 2015_Vale of Glamorgan_4_SAM</t>
  </si>
  <si>
    <t>Males_2006 - 2008_Vale of Glamorgan_5_SAM</t>
  </si>
  <si>
    <t>Males_2007 - 2009_Vale of Glamorgan_5_SAM</t>
  </si>
  <si>
    <t>Males_2008 - 2010_Vale of Glamorgan_5_SAM</t>
  </si>
  <si>
    <t>Males_2009 - 2011_Vale of Glamorgan_5_SAM</t>
  </si>
  <si>
    <t>Males_2010 - 2012_Vale of Glamorgan_5_SAM</t>
  </si>
  <si>
    <t>Males_2011 - 2013_Vale of Glamorgan_5_SAM</t>
  </si>
  <si>
    <t>Males_2012 - 2014_Vale of Glamorgan_5_SAM</t>
  </si>
  <si>
    <t>Males_2013 - 2015_Vale of Glamorgan_5_SAM</t>
  </si>
  <si>
    <t>Males_2006 - 2008_Torfaen_0_SAM</t>
  </si>
  <si>
    <t>Males_2007 - 2009_Torfaen_0_SAM</t>
  </si>
  <si>
    <t>Males_2008 - 2010_Torfaen_0_SAM</t>
  </si>
  <si>
    <t>Males_2009 - 2011_Torfaen_0_SAM</t>
  </si>
  <si>
    <t>Males_2010 - 2012_Torfaen_0_SAM</t>
  </si>
  <si>
    <t>Males_2011 - 2013_Torfaen_0_SAM</t>
  </si>
  <si>
    <t>Males_2012 - 2014_Torfaen_0_SAM</t>
  </si>
  <si>
    <t>Males_2013 - 2015_Torfaen_0_SAM</t>
  </si>
  <si>
    <t>Males_2006 - 2008_Torfaen_1_SAM</t>
  </si>
  <si>
    <t>Males_2007 - 2009_Torfaen_1_SAM</t>
  </si>
  <si>
    <t>Males_2008 - 2010_Torfaen_1_SAM</t>
  </si>
  <si>
    <t>Males_2009 - 2011_Torfaen_1_SAM</t>
  </si>
  <si>
    <t>Males_2010 - 2012_Torfaen_1_SAM</t>
  </si>
  <si>
    <t>Males_2011 - 2013_Torfaen_1_SAM</t>
  </si>
  <si>
    <t>Males_2012 - 2014_Torfaen_1_SAM</t>
  </si>
  <si>
    <t>Males_2013 - 2015_Torfaen_1_SAM</t>
  </si>
  <si>
    <t>Males_2006 - 2008_Torfaen_2_SAM</t>
  </si>
  <si>
    <t>Males_2007 - 2009_Torfaen_2_SAM</t>
  </si>
  <si>
    <t>Males_2008 - 2010_Torfaen_2_SAM</t>
  </si>
  <si>
    <t>Males_2009 - 2011_Torfaen_2_SAM</t>
  </si>
  <si>
    <t>Males_2010 - 2012_Torfaen_2_SAM</t>
  </si>
  <si>
    <t>Males_2011 - 2013_Torfaen_2_SAM</t>
  </si>
  <si>
    <t>Males_2012 - 2014_Torfaen_2_SAM</t>
  </si>
  <si>
    <t>Males_2013 - 2015_Torfaen_2_SAM</t>
  </si>
  <si>
    <t>Males_2006 - 2008_Torfaen_3_SAM</t>
  </si>
  <si>
    <t>Males_2007 - 2009_Torfaen_3_SAM</t>
  </si>
  <si>
    <t>Males_2008 - 2010_Torfaen_3_SAM</t>
  </si>
  <si>
    <t>Males_2009 - 2011_Torfaen_3_SAM</t>
  </si>
  <si>
    <t>Males_2010 - 2012_Torfaen_3_SAM</t>
  </si>
  <si>
    <t>Males_2011 - 2013_Torfaen_3_SAM</t>
  </si>
  <si>
    <t>Males_2012 - 2014_Torfaen_3_SAM</t>
  </si>
  <si>
    <t>Males_2013 - 2015_Torfaen_3_SAM</t>
  </si>
  <si>
    <t>Males_2006 - 2008_Torfaen_4_SAM</t>
  </si>
  <si>
    <t>Males_2007 - 2009_Torfaen_4_SAM</t>
  </si>
  <si>
    <t>Males_2008 - 2010_Torfaen_4_SAM</t>
  </si>
  <si>
    <t>Males_2009 - 2011_Torfaen_4_SAM</t>
  </si>
  <si>
    <t>Males_2010 - 2012_Torfaen_4_SAM</t>
  </si>
  <si>
    <t>Males_2011 - 2013_Torfaen_4_SAM</t>
  </si>
  <si>
    <t>Males_2012 - 2014_Torfaen_4_SAM</t>
  </si>
  <si>
    <t>Males_2013 - 2015_Torfaen_4_SAM</t>
  </si>
  <si>
    <t>Males_2006 - 2008_Torfaen_5_SAM</t>
  </si>
  <si>
    <t>Males_2007 - 2009_Torfaen_5_SAM</t>
  </si>
  <si>
    <t>Males_2008 - 2010_Torfaen_5_SAM</t>
  </si>
  <si>
    <t>Males_2009 - 2011_Torfaen_5_SAM</t>
  </si>
  <si>
    <t>Males_2010 - 2012_Torfaen_5_SAM</t>
  </si>
  <si>
    <t>Males_2011 - 2013_Torfaen_5_SAM</t>
  </si>
  <si>
    <t>Males_2012 - 2014_Torfaen_5_SAM</t>
  </si>
  <si>
    <t>Males_2013 - 2015_Torfaen_5_SAM</t>
  </si>
  <si>
    <t>Males_2006 - 2008_Wrexham_0_SAM</t>
  </si>
  <si>
    <t>Males_2007 - 2009_Wrexham_0_SAM</t>
  </si>
  <si>
    <t>Males_2008 - 2010_Wrexham_0_SAM</t>
  </si>
  <si>
    <t>Males_2009 - 2011_Wrexham_0_SAM</t>
  </si>
  <si>
    <t>Males_2010 - 2012_Wrexham_0_SAM</t>
  </si>
  <si>
    <t>Males_2011 - 2013_Wrexham_0_SAM</t>
  </si>
  <si>
    <t>Males_2012 - 2014_Wrexham_0_SAM</t>
  </si>
  <si>
    <t>Males_2013 - 2015_Wrexham_0_SAM</t>
  </si>
  <si>
    <t>Males_2006 - 2008_Wrexham_1_SAM</t>
  </si>
  <si>
    <t>Males_2007 - 2009_Wrexham_1_SAM</t>
  </si>
  <si>
    <t>Males_2008 - 2010_Wrexham_1_SAM</t>
  </si>
  <si>
    <t>Males_2009 - 2011_Wrexham_1_SAM</t>
  </si>
  <si>
    <t>Males_2010 - 2012_Wrexham_1_SAM</t>
  </si>
  <si>
    <t>Males_2011 - 2013_Wrexham_1_SAM</t>
  </si>
  <si>
    <t>Males_2012 - 2014_Wrexham_1_SAM</t>
  </si>
  <si>
    <t>Males_2013 - 2015_Wrexham_1_SAM</t>
  </si>
  <si>
    <t>Males_2006 - 2008_Wrexham_2_SAM</t>
  </si>
  <si>
    <t>Males_2007 - 2009_Wrexham_2_SAM</t>
  </si>
  <si>
    <t>Males_2008 - 2010_Wrexham_2_SAM</t>
  </si>
  <si>
    <t>Males_2009 - 2011_Wrexham_2_SAM</t>
  </si>
  <si>
    <t>Males_2010 - 2012_Wrexham_2_SAM</t>
  </si>
  <si>
    <t>Males_2011 - 2013_Wrexham_2_SAM</t>
  </si>
  <si>
    <t>Males_2012 - 2014_Wrexham_2_SAM</t>
  </si>
  <si>
    <t>Males_2013 - 2015_Wrexham_2_SAM</t>
  </si>
  <si>
    <t>Males_2006 - 2008_Wrexham_3_SAM</t>
  </si>
  <si>
    <t>Males_2007 - 2009_Wrexham_3_SAM</t>
  </si>
  <si>
    <t>Males_2008 - 2010_Wrexham_3_SAM</t>
  </si>
  <si>
    <t>Males_2009 - 2011_Wrexham_3_SAM</t>
  </si>
  <si>
    <t>Males_2010 - 2012_Wrexham_3_SAM</t>
  </si>
  <si>
    <t>Males_2011 - 2013_Wrexham_3_SAM</t>
  </si>
  <si>
    <t>Males_2012 - 2014_Wrexham_3_SAM</t>
  </si>
  <si>
    <t>Males_2013 - 2015_Wrexham_3_SAM</t>
  </si>
  <si>
    <t>Males_2006 - 2008_Wrexham_4_SAM</t>
  </si>
  <si>
    <t>Males_2007 - 2009_Wrexham_4_SAM</t>
  </si>
  <si>
    <t>Males_2008 - 2010_Wrexham_4_SAM</t>
  </si>
  <si>
    <t>Males_2009 - 2011_Wrexham_4_SAM</t>
  </si>
  <si>
    <t>Males_2010 - 2012_Wrexham_4_SAM</t>
  </si>
  <si>
    <t>Males_2011 - 2013_Wrexham_4_SAM</t>
  </si>
  <si>
    <t>Males_2012 - 2014_Wrexham_4_SAM</t>
  </si>
  <si>
    <t>Males_2013 - 2015_Wrexham_4_SAM</t>
  </si>
  <si>
    <t>Males_2006 - 2008_Wrexham_5_SAM</t>
  </si>
  <si>
    <t>Males_2007 - 2009_Wrexham_5_SAM</t>
  </si>
  <si>
    <t>Males_2008 - 2010_Wrexham_5_SAM</t>
  </si>
  <si>
    <t>Males_2009 - 2011_Wrexham_5_SAM</t>
  </si>
  <si>
    <t>Males_2010 - 2012_Wrexham_5_SAM</t>
  </si>
  <si>
    <t>Males_2011 - 2013_Wrexham_5_SAM</t>
  </si>
  <si>
    <t>Males_2012 - 2014_Wrexham_5_SAM</t>
  </si>
  <si>
    <t>Males_2013 - 2015_Wrexham_5_SAM</t>
  </si>
  <si>
    <t>Females_2006 - 2008_Blaenau Gwent_0_SAM</t>
  </si>
  <si>
    <t>Females_2007 - 2009_Blaenau Gwent_0_SAM</t>
  </si>
  <si>
    <t>Females_2008 - 2010_Blaenau Gwent_0_SAM</t>
  </si>
  <si>
    <t>Females_2009 - 2011_Blaenau Gwent_0_SAM</t>
  </si>
  <si>
    <t>Females_2010 - 2012_Blaenau Gwent_0_SAM</t>
  </si>
  <si>
    <t>Females_2011 - 2013_Blaenau Gwent_0_SAM</t>
  </si>
  <si>
    <t>Females_2012 - 2014_Blaenau Gwent_0_SAM</t>
  </si>
  <si>
    <t>Females_2013 - 2015_Blaenau Gwent_0_SAM</t>
  </si>
  <si>
    <t>Females_2006 - 2008_Blaenau Gwent_1_SAM</t>
  </si>
  <si>
    <t>Females_2007 - 2009_Blaenau Gwent_1_SAM</t>
  </si>
  <si>
    <t>Females_2008 - 2010_Blaenau Gwent_1_SAM</t>
  </si>
  <si>
    <t>Females_2009 - 2011_Blaenau Gwent_1_SAM</t>
  </si>
  <si>
    <t>Females_2010 - 2012_Blaenau Gwent_1_SAM</t>
  </si>
  <si>
    <t>Females_2011 - 2013_Blaenau Gwent_1_SAM</t>
  </si>
  <si>
    <t>Females_2012 - 2014_Blaenau Gwent_1_SAM</t>
  </si>
  <si>
    <t>Females_2013 - 2015_Blaenau Gwent_1_SAM</t>
  </si>
  <si>
    <t>Females_2006 - 2008_Blaenau Gwent_2_SAM</t>
  </si>
  <si>
    <t>Females_2007 - 2009_Blaenau Gwent_2_SAM</t>
  </si>
  <si>
    <t>Females_2008 - 2010_Blaenau Gwent_2_SAM</t>
  </si>
  <si>
    <t>Females_2009 - 2011_Blaenau Gwent_2_SAM</t>
  </si>
  <si>
    <t>Females_2010 - 2012_Blaenau Gwent_2_SAM</t>
  </si>
  <si>
    <t>Females_2011 - 2013_Blaenau Gwent_2_SAM</t>
  </si>
  <si>
    <t>Females_2012 - 2014_Blaenau Gwent_2_SAM</t>
  </si>
  <si>
    <t>Females_2013 - 2015_Blaenau Gwent_2_SAM</t>
  </si>
  <si>
    <t>Females_2006 - 2008_Blaenau Gwent_3_SAM</t>
  </si>
  <si>
    <t>Females_2007 - 2009_Blaenau Gwent_3_SAM</t>
  </si>
  <si>
    <t>Females_2008 - 2010_Blaenau Gwent_3_SAM</t>
  </si>
  <si>
    <t>Females_2009 - 2011_Blaenau Gwent_3_SAM</t>
  </si>
  <si>
    <t>Females_2010 - 2012_Blaenau Gwent_3_SAM</t>
  </si>
  <si>
    <t>Females_2011 - 2013_Blaenau Gwent_3_SAM</t>
  </si>
  <si>
    <t>Females_2012 - 2014_Blaenau Gwent_3_SAM</t>
  </si>
  <si>
    <t>Females_2013 - 2015_Blaenau Gwent_3_SAM</t>
  </si>
  <si>
    <t>Females_2006 - 2008_Blaenau Gwent_4_SAM</t>
  </si>
  <si>
    <t>Females_2007 - 2009_Blaenau Gwent_4_SAM</t>
  </si>
  <si>
    <t>Females_2008 - 2010_Blaenau Gwent_4_SAM</t>
  </si>
  <si>
    <t>Females_2009 - 2011_Blaenau Gwent_4_SAM</t>
  </si>
  <si>
    <t>Females_2010 - 2012_Blaenau Gwent_4_SAM</t>
  </si>
  <si>
    <t>Females_2011 - 2013_Blaenau Gwent_4_SAM</t>
  </si>
  <si>
    <t>Females_2012 - 2014_Blaenau Gwent_4_SAM</t>
  </si>
  <si>
    <t>Females_2013 - 2015_Blaenau Gwent_4_SAM</t>
  </si>
  <si>
    <t>Females_2006 - 2008_Blaenau Gwent_5_SAM</t>
  </si>
  <si>
    <t>Females_2007 - 2009_Blaenau Gwent_5_SAM</t>
  </si>
  <si>
    <t>Females_2008 - 2010_Blaenau Gwent_5_SAM</t>
  </si>
  <si>
    <t>Females_2009 - 2011_Blaenau Gwent_5_SAM</t>
  </si>
  <si>
    <t>Females_2010 - 2012_Blaenau Gwent_5_SAM</t>
  </si>
  <si>
    <t>Females_2011 - 2013_Blaenau Gwent_5_SAM</t>
  </si>
  <si>
    <t>Females_2012 - 2014_Blaenau Gwent_5_SAM</t>
  </si>
  <si>
    <t>Females_2013 - 2015_Blaenau Gwent_5_SAM</t>
  </si>
  <si>
    <t>Females_2006 - 2008_Bridgend_0_SAM</t>
  </si>
  <si>
    <t>Females_2007 - 2009_Bridgend_0_SAM</t>
  </si>
  <si>
    <t>Females_2008 - 2010_Bridgend_0_SAM</t>
  </si>
  <si>
    <t>Females_2009 - 2011_Bridgend_0_SAM</t>
  </si>
  <si>
    <t>Females_2010 - 2012_Bridgend_0_SAM</t>
  </si>
  <si>
    <t>Females_2011 - 2013_Bridgend_0_SAM</t>
  </si>
  <si>
    <t>Females_2012 - 2014_Bridgend_0_SAM</t>
  </si>
  <si>
    <t>Females_2013 - 2015_Bridgend_0_SAM</t>
  </si>
  <si>
    <t>Females_2006 - 2008_Bridgend_1_SAM</t>
  </si>
  <si>
    <t>Females_2007 - 2009_Bridgend_1_SAM</t>
  </si>
  <si>
    <t>Females_2008 - 2010_Bridgend_1_SAM</t>
  </si>
  <si>
    <t>Females_2009 - 2011_Bridgend_1_SAM</t>
  </si>
  <si>
    <t>Females_2010 - 2012_Bridgend_1_SAM</t>
  </si>
  <si>
    <t>Females_2011 - 2013_Bridgend_1_SAM</t>
  </si>
  <si>
    <t>Females_2012 - 2014_Bridgend_1_SAM</t>
  </si>
  <si>
    <t>Females_2013 - 2015_Bridgend_1_SAM</t>
  </si>
  <si>
    <t>Females_2006 - 2008_Bridgend_2_SAM</t>
  </si>
  <si>
    <t>Females_2007 - 2009_Bridgend_2_SAM</t>
  </si>
  <si>
    <t>Females_2008 - 2010_Bridgend_2_SAM</t>
  </si>
  <si>
    <t>Females_2009 - 2011_Bridgend_2_SAM</t>
  </si>
  <si>
    <t>Females_2010 - 2012_Bridgend_2_SAM</t>
  </si>
  <si>
    <t>Females_2011 - 2013_Bridgend_2_SAM</t>
  </si>
  <si>
    <t>Females_2012 - 2014_Bridgend_2_SAM</t>
  </si>
  <si>
    <t>Females_2013 - 2015_Bridgend_2_SAM</t>
  </si>
  <si>
    <t>Females_2006 - 2008_Bridgend_3_SAM</t>
  </si>
  <si>
    <t>Females_2007 - 2009_Bridgend_3_SAM</t>
  </si>
  <si>
    <t>Females_2008 - 2010_Bridgend_3_SAM</t>
  </si>
  <si>
    <t>Females_2009 - 2011_Bridgend_3_SAM</t>
  </si>
  <si>
    <t>Females_2010 - 2012_Bridgend_3_SAM</t>
  </si>
  <si>
    <t>Females_2011 - 2013_Bridgend_3_SAM</t>
  </si>
  <si>
    <t>Females_2012 - 2014_Bridgend_3_SAM</t>
  </si>
  <si>
    <t>Females_2013 - 2015_Bridgend_3_SAM</t>
  </si>
  <si>
    <t>Females_2006 - 2008_Bridgend_4_SAM</t>
  </si>
  <si>
    <t>Females_2007 - 2009_Bridgend_4_SAM</t>
  </si>
  <si>
    <t>Females_2008 - 2010_Bridgend_4_SAM</t>
  </si>
  <si>
    <t>Females_2009 - 2011_Bridgend_4_SAM</t>
  </si>
  <si>
    <t>Females_2010 - 2012_Bridgend_4_SAM</t>
  </si>
  <si>
    <t>Females_2011 - 2013_Bridgend_4_SAM</t>
  </si>
  <si>
    <t>Females_2012 - 2014_Bridgend_4_SAM</t>
  </si>
  <si>
    <t>Females_2013 - 2015_Bridgend_4_SAM</t>
  </si>
  <si>
    <t>Females_2006 - 2008_Bridgend_5_SAM</t>
  </si>
  <si>
    <t>Females_2007 - 2009_Bridgend_5_SAM</t>
  </si>
  <si>
    <t>Females_2008 - 2010_Bridgend_5_SAM</t>
  </si>
  <si>
    <t>Females_2009 - 2011_Bridgend_5_SAM</t>
  </si>
  <si>
    <t>Females_2010 - 2012_Bridgend_5_SAM</t>
  </si>
  <si>
    <t>Females_2011 - 2013_Bridgend_5_SAM</t>
  </si>
  <si>
    <t>Females_2012 - 2014_Bridgend_5_SAM</t>
  </si>
  <si>
    <t>Females_2013 - 2015_Bridgend_5_SAM</t>
  </si>
  <si>
    <t>Females_2006 - 2008_Caerphilly_0_SAM</t>
  </si>
  <si>
    <t>Females_2007 - 2009_Caerphilly_0_SAM</t>
  </si>
  <si>
    <t>Females_2008 - 2010_Caerphilly_0_SAM</t>
  </si>
  <si>
    <t>Females_2009 - 2011_Caerphilly_0_SAM</t>
  </si>
  <si>
    <t>Females_2010 - 2012_Caerphilly_0_SAM</t>
  </si>
  <si>
    <t>Females_2011 - 2013_Caerphilly_0_SAM</t>
  </si>
  <si>
    <t>Females_2012 - 2014_Caerphilly_0_SAM</t>
  </si>
  <si>
    <t>Females_2013 - 2015_Caerphilly_0_SAM</t>
  </si>
  <si>
    <t>Females_2006 - 2008_Caerphilly_1_SAM</t>
  </si>
  <si>
    <t>Females_2007 - 2009_Caerphilly_1_SAM</t>
  </si>
  <si>
    <t>Females_2008 - 2010_Caerphilly_1_SAM</t>
  </si>
  <si>
    <t>Females_2009 - 2011_Caerphilly_1_SAM</t>
  </si>
  <si>
    <t>Females_2010 - 2012_Caerphilly_1_SAM</t>
  </si>
  <si>
    <t>Females_2011 - 2013_Caerphilly_1_SAM</t>
  </si>
  <si>
    <t>Females_2012 - 2014_Caerphilly_1_SAM</t>
  </si>
  <si>
    <t>Females_2013 - 2015_Caerphilly_1_SAM</t>
  </si>
  <si>
    <t>Females_2006 - 2008_Caerphilly_2_SAM</t>
  </si>
  <si>
    <t>Females_2007 - 2009_Caerphilly_2_SAM</t>
  </si>
  <si>
    <t>Females_2008 - 2010_Caerphilly_2_SAM</t>
  </si>
  <si>
    <t>Females_2009 - 2011_Caerphilly_2_SAM</t>
  </si>
  <si>
    <t>Females_2010 - 2012_Caerphilly_2_SAM</t>
  </si>
  <si>
    <t>Females_2011 - 2013_Caerphilly_2_SAM</t>
  </si>
  <si>
    <t>Females_2012 - 2014_Caerphilly_2_SAM</t>
  </si>
  <si>
    <t>Females_2013 - 2015_Caerphilly_2_SAM</t>
  </si>
  <si>
    <t>Females_2006 - 2008_Caerphilly_3_SAM</t>
  </si>
  <si>
    <t>Females_2007 - 2009_Caerphilly_3_SAM</t>
  </si>
  <si>
    <t>Females_2008 - 2010_Caerphilly_3_SAM</t>
  </si>
  <si>
    <t>Females_2009 - 2011_Caerphilly_3_SAM</t>
  </si>
  <si>
    <t>Females_2010 - 2012_Caerphilly_3_SAM</t>
  </si>
  <si>
    <t>Females_2011 - 2013_Caerphilly_3_SAM</t>
  </si>
  <si>
    <t>Females_2012 - 2014_Caerphilly_3_SAM</t>
  </si>
  <si>
    <t>Females_2013 - 2015_Caerphilly_3_SAM</t>
  </si>
  <si>
    <t>Females_2006 - 2008_Caerphilly_4_SAM</t>
  </si>
  <si>
    <t>Females_2007 - 2009_Caerphilly_4_SAM</t>
  </si>
  <si>
    <t>Females_2008 - 2010_Caerphilly_4_SAM</t>
  </si>
  <si>
    <t>Females_2009 - 2011_Caerphilly_4_SAM</t>
  </si>
  <si>
    <t>Females_2010 - 2012_Caerphilly_4_SAM</t>
  </si>
  <si>
    <t>Females_2011 - 2013_Caerphilly_4_SAM</t>
  </si>
  <si>
    <t>Females_2012 - 2014_Caerphilly_4_SAM</t>
  </si>
  <si>
    <t>Females_2013 - 2015_Caerphilly_4_SAM</t>
  </si>
  <si>
    <t>Females_2006 - 2008_Caerphilly_5_SAM</t>
  </si>
  <si>
    <t>Females_2007 - 2009_Caerphilly_5_SAM</t>
  </si>
  <si>
    <t>Females_2008 - 2010_Caerphilly_5_SAM</t>
  </si>
  <si>
    <t>Females_2009 - 2011_Caerphilly_5_SAM</t>
  </si>
  <si>
    <t>Females_2010 - 2012_Caerphilly_5_SAM</t>
  </si>
  <si>
    <t>Females_2011 - 2013_Caerphilly_5_SAM</t>
  </si>
  <si>
    <t>Females_2012 - 2014_Caerphilly_5_SAM</t>
  </si>
  <si>
    <t>Females_2013 - 2015_Caerphilly_5_SAM</t>
  </si>
  <si>
    <t>Females_2006 - 2008_Cardiff_0_SAM</t>
  </si>
  <si>
    <t>Females_2007 - 2009_Cardiff_0_SAM</t>
  </si>
  <si>
    <t>Females_2008 - 2010_Cardiff_0_SAM</t>
  </si>
  <si>
    <t>Females_2009 - 2011_Cardiff_0_SAM</t>
  </si>
  <si>
    <t>Females_2010 - 2012_Cardiff_0_SAM</t>
  </si>
  <si>
    <t>Females_2011 - 2013_Cardiff_0_SAM</t>
  </si>
  <si>
    <t>Females_2012 - 2014_Cardiff_0_SAM</t>
  </si>
  <si>
    <t>Females_2013 - 2015_Cardiff_0_SAM</t>
  </si>
  <si>
    <t>Females_2006 - 2008_Cardiff_1_SAM</t>
  </si>
  <si>
    <t>Females_2007 - 2009_Cardiff_1_SAM</t>
  </si>
  <si>
    <t>Females_2008 - 2010_Cardiff_1_SAM</t>
  </si>
  <si>
    <t>Females_2009 - 2011_Cardiff_1_SAM</t>
  </si>
  <si>
    <t>Females_2010 - 2012_Cardiff_1_SAM</t>
  </si>
  <si>
    <t>Females_2011 - 2013_Cardiff_1_SAM</t>
  </si>
  <si>
    <t>Females_2012 - 2014_Cardiff_1_SAM</t>
  </si>
  <si>
    <t>Females_2013 - 2015_Cardiff_1_SAM</t>
  </si>
  <si>
    <t>Females_2006 - 2008_Cardiff_2_SAM</t>
  </si>
  <si>
    <t>Females_2007 - 2009_Cardiff_2_SAM</t>
  </si>
  <si>
    <t>Females_2008 - 2010_Cardiff_2_SAM</t>
  </si>
  <si>
    <t>Females_2009 - 2011_Cardiff_2_SAM</t>
  </si>
  <si>
    <t>Females_2010 - 2012_Cardiff_2_SAM</t>
  </si>
  <si>
    <t>Females_2011 - 2013_Cardiff_2_SAM</t>
  </si>
  <si>
    <t>Females_2012 - 2014_Cardiff_2_SAM</t>
  </si>
  <si>
    <t>Females_2013 - 2015_Cardiff_2_SAM</t>
  </si>
  <si>
    <t>Females_2006 - 2008_Cardiff_3_SAM</t>
  </si>
  <si>
    <t>Females_2007 - 2009_Cardiff_3_SAM</t>
  </si>
  <si>
    <t>Females_2008 - 2010_Cardiff_3_SAM</t>
  </si>
  <si>
    <t>Females_2009 - 2011_Cardiff_3_SAM</t>
  </si>
  <si>
    <t>Females_2010 - 2012_Cardiff_3_SAM</t>
  </si>
  <si>
    <t>Females_2011 - 2013_Cardiff_3_SAM</t>
  </si>
  <si>
    <t>Females_2012 - 2014_Cardiff_3_SAM</t>
  </si>
  <si>
    <t>Females_2013 - 2015_Cardiff_3_SAM</t>
  </si>
  <si>
    <t>Females_2006 - 2008_Cardiff_4_SAM</t>
  </si>
  <si>
    <t>Females_2007 - 2009_Cardiff_4_SAM</t>
  </si>
  <si>
    <t>Females_2008 - 2010_Cardiff_4_SAM</t>
  </si>
  <si>
    <t>Females_2009 - 2011_Cardiff_4_SAM</t>
  </si>
  <si>
    <t>Females_2010 - 2012_Cardiff_4_SAM</t>
  </si>
  <si>
    <t>Females_2011 - 2013_Cardiff_4_SAM</t>
  </si>
  <si>
    <t>Females_2012 - 2014_Cardiff_4_SAM</t>
  </si>
  <si>
    <t>Females_2013 - 2015_Cardiff_4_SAM</t>
  </si>
  <si>
    <t>Females_2006 - 2008_Cardiff_5_SAM</t>
  </si>
  <si>
    <t>Females_2007 - 2009_Cardiff_5_SAM</t>
  </si>
  <si>
    <t>Females_2008 - 2010_Cardiff_5_SAM</t>
  </si>
  <si>
    <t>Females_2009 - 2011_Cardiff_5_SAM</t>
  </si>
  <si>
    <t>Females_2010 - 2012_Cardiff_5_SAM</t>
  </si>
  <si>
    <t>Females_2011 - 2013_Cardiff_5_SAM</t>
  </si>
  <si>
    <t>Females_2012 - 2014_Cardiff_5_SAM</t>
  </si>
  <si>
    <t>Females_2013 - 2015_Cardiff_5_SAM</t>
  </si>
  <si>
    <t>Females_2006 - 2008_Carmarthenshire_0_SAM</t>
  </si>
  <si>
    <t>Females_2007 - 2009_Carmarthenshire_0_SAM</t>
  </si>
  <si>
    <t>Females_2008 - 2010_Carmarthenshire_0_SAM</t>
  </si>
  <si>
    <t>Females_2009 - 2011_Carmarthenshire_0_SAM</t>
  </si>
  <si>
    <t>Females_2010 - 2012_Carmarthenshire_0_SAM</t>
  </si>
  <si>
    <t>Females_2011 - 2013_Carmarthenshire_0_SAM</t>
  </si>
  <si>
    <t>Females_2012 - 2014_Carmarthenshire_0_SAM</t>
  </si>
  <si>
    <t>Females_2013 - 2015_Carmarthenshire_0_SAM</t>
  </si>
  <si>
    <t>Females_2006 - 2008_Carmarthenshire_1_SAM</t>
  </si>
  <si>
    <t>Females_2007 - 2009_Carmarthenshire_1_SAM</t>
  </si>
  <si>
    <t>Females_2008 - 2010_Carmarthenshire_1_SAM</t>
  </si>
  <si>
    <t>Females_2009 - 2011_Carmarthenshire_1_SAM</t>
  </si>
  <si>
    <t>Females_2010 - 2012_Carmarthenshire_1_SAM</t>
  </si>
  <si>
    <t>Females_2011 - 2013_Carmarthenshire_1_SAM</t>
  </si>
  <si>
    <t>Females_2012 - 2014_Carmarthenshire_1_SAM</t>
  </si>
  <si>
    <t>Females_2013 - 2015_Carmarthenshire_1_SAM</t>
  </si>
  <si>
    <t>Females_2006 - 2008_Carmarthenshire_2_SAM</t>
  </si>
  <si>
    <t>Females_2007 - 2009_Carmarthenshire_2_SAM</t>
  </si>
  <si>
    <t>Females_2008 - 2010_Carmarthenshire_2_SAM</t>
  </si>
  <si>
    <t>Females_2009 - 2011_Carmarthenshire_2_SAM</t>
  </si>
  <si>
    <t>Females_2010 - 2012_Carmarthenshire_2_SAM</t>
  </si>
  <si>
    <t>Females_2011 - 2013_Carmarthenshire_2_SAM</t>
  </si>
  <si>
    <t>Females_2012 - 2014_Carmarthenshire_2_SAM</t>
  </si>
  <si>
    <t>Females_2013 - 2015_Carmarthenshire_2_SAM</t>
  </si>
  <si>
    <t>Females_2006 - 2008_Carmarthenshire_3_SAM</t>
  </si>
  <si>
    <t>Females_2007 - 2009_Carmarthenshire_3_SAM</t>
  </si>
  <si>
    <t>Females_2008 - 2010_Carmarthenshire_3_SAM</t>
  </si>
  <si>
    <t>Females_2009 - 2011_Carmarthenshire_3_SAM</t>
  </si>
  <si>
    <t>Females_2010 - 2012_Carmarthenshire_3_SAM</t>
  </si>
  <si>
    <t>Females_2011 - 2013_Carmarthenshire_3_SAM</t>
  </si>
  <si>
    <t>Females_2012 - 2014_Carmarthenshire_3_SAM</t>
  </si>
  <si>
    <t>Females_2013 - 2015_Carmarthenshire_3_SAM</t>
  </si>
  <si>
    <t>Females_2006 - 2008_Carmarthenshire_4_SAM</t>
  </si>
  <si>
    <t>Females_2007 - 2009_Carmarthenshire_4_SAM</t>
  </si>
  <si>
    <t>Females_2008 - 2010_Carmarthenshire_4_SAM</t>
  </si>
  <si>
    <t>Females_2009 - 2011_Carmarthenshire_4_SAM</t>
  </si>
  <si>
    <t>Females_2010 - 2012_Carmarthenshire_4_SAM</t>
  </si>
  <si>
    <t>Females_2011 - 2013_Carmarthenshire_4_SAM</t>
  </si>
  <si>
    <t>Females_2012 - 2014_Carmarthenshire_4_SAM</t>
  </si>
  <si>
    <t>Females_2013 - 2015_Carmarthenshire_4_SAM</t>
  </si>
  <si>
    <t>Females_2006 - 2008_Carmarthenshire_5_SAM</t>
  </si>
  <si>
    <t>Females_2007 - 2009_Carmarthenshire_5_SAM</t>
  </si>
  <si>
    <t>Females_2008 - 2010_Carmarthenshire_5_SAM</t>
  </si>
  <si>
    <t>Females_2009 - 2011_Carmarthenshire_5_SAM</t>
  </si>
  <si>
    <t>Females_2010 - 2012_Carmarthenshire_5_SAM</t>
  </si>
  <si>
    <t>Females_2011 - 2013_Carmarthenshire_5_SAM</t>
  </si>
  <si>
    <t>Females_2012 - 2014_Carmarthenshire_5_SAM</t>
  </si>
  <si>
    <t>Females_2013 - 2015_Carmarthenshire_5_SAM</t>
  </si>
  <si>
    <t>Females_2006 - 2008_Ceredigion_0_SAM</t>
  </si>
  <si>
    <t>Females_2007 - 2009_Ceredigion_0_SAM</t>
  </si>
  <si>
    <t>Females_2008 - 2010_Ceredigion_0_SAM</t>
  </si>
  <si>
    <t>Females_2009 - 2011_Ceredigion_0_SAM</t>
  </si>
  <si>
    <t>Females_2010 - 2012_Ceredigion_0_SAM</t>
  </si>
  <si>
    <t>Females_2011 - 2013_Ceredigion_0_SAM</t>
  </si>
  <si>
    <t>Females_2012 - 2014_Ceredigion_0_SAM</t>
  </si>
  <si>
    <t>Females_2013 - 2015_Ceredigion_0_SAM</t>
  </si>
  <si>
    <t>Females_2006 - 2008_Ceredigion_1_SAM</t>
  </si>
  <si>
    <t>Females_2007 - 2009_Ceredigion_1_SAM</t>
  </si>
  <si>
    <t>Females_2008 - 2010_Ceredigion_1_SAM</t>
  </si>
  <si>
    <t>Females_2009 - 2011_Ceredigion_1_SAM</t>
  </si>
  <si>
    <t>Females_2010 - 2012_Ceredigion_1_SAM</t>
  </si>
  <si>
    <t>Females_2011 - 2013_Ceredigion_1_SAM</t>
  </si>
  <si>
    <t>Females_2012 - 2014_Ceredigion_1_SAM</t>
  </si>
  <si>
    <t>Females_2013 - 2015_Ceredigion_1_SAM</t>
  </si>
  <si>
    <t>Females_2006 - 2008_Ceredigion_2_SAM</t>
  </si>
  <si>
    <t>Females_2007 - 2009_Ceredigion_2_SAM</t>
  </si>
  <si>
    <t>Females_2008 - 2010_Ceredigion_2_SAM</t>
  </si>
  <si>
    <t>Females_2009 - 2011_Ceredigion_2_SAM</t>
  </si>
  <si>
    <t>Females_2010 - 2012_Ceredigion_2_SAM</t>
  </si>
  <si>
    <t>Females_2011 - 2013_Ceredigion_2_SAM</t>
  </si>
  <si>
    <t>Females_2012 - 2014_Ceredigion_2_SAM</t>
  </si>
  <si>
    <t>Females_2013 - 2015_Ceredigion_2_SAM</t>
  </si>
  <si>
    <t>Females_2006 - 2008_Ceredigion_3_SAM</t>
  </si>
  <si>
    <t>Females_2007 - 2009_Ceredigion_3_SAM</t>
  </si>
  <si>
    <t>Females_2008 - 2010_Ceredigion_3_SAM</t>
  </si>
  <si>
    <t>Females_2009 - 2011_Ceredigion_3_SAM</t>
  </si>
  <si>
    <t>Females_2010 - 2012_Ceredigion_3_SAM</t>
  </si>
  <si>
    <t>Females_2011 - 2013_Ceredigion_3_SAM</t>
  </si>
  <si>
    <t>Females_2012 - 2014_Ceredigion_3_SAM</t>
  </si>
  <si>
    <t>Females_2013 - 2015_Ceredigion_3_SAM</t>
  </si>
  <si>
    <t>Females_2006 - 2008_Ceredigion_4_SAM</t>
  </si>
  <si>
    <t>Females_2007 - 2009_Ceredigion_4_SAM</t>
  </si>
  <si>
    <t>Females_2008 - 2010_Ceredigion_4_SAM</t>
  </si>
  <si>
    <t>Females_2009 - 2011_Ceredigion_4_SAM</t>
  </si>
  <si>
    <t>Females_2010 - 2012_Ceredigion_4_SAM</t>
  </si>
  <si>
    <t>Females_2011 - 2013_Ceredigion_4_SAM</t>
  </si>
  <si>
    <t>Females_2012 - 2014_Ceredigion_4_SAM</t>
  </si>
  <si>
    <t>Females_2013 - 2015_Ceredigion_4_SAM</t>
  </si>
  <si>
    <t>Females_2006 - 2008_Ceredigion_5_SAM</t>
  </si>
  <si>
    <t>Females_2007 - 2009_Ceredigion_5_SAM</t>
  </si>
  <si>
    <t>Females_2008 - 2010_Ceredigion_5_SAM</t>
  </si>
  <si>
    <t>Females_2009 - 2011_Ceredigion_5_SAM</t>
  </si>
  <si>
    <t>Females_2010 - 2012_Ceredigion_5_SAM</t>
  </si>
  <si>
    <t>Females_2011 - 2013_Ceredigion_5_SAM</t>
  </si>
  <si>
    <t>Females_2012 - 2014_Ceredigion_5_SAM</t>
  </si>
  <si>
    <t>Females_2013 - 2015_Ceredigion_5_SAM</t>
  </si>
  <si>
    <t>Females_2006 - 2008_Conwy_0_SAM</t>
  </si>
  <si>
    <t>Females_2007 - 2009_Conwy_0_SAM</t>
  </si>
  <si>
    <t>Females_2008 - 2010_Conwy_0_SAM</t>
  </si>
  <si>
    <t>Females_2009 - 2011_Conwy_0_SAM</t>
  </si>
  <si>
    <t>Females_2010 - 2012_Conwy_0_SAM</t>
  </si>
  <si>
    <t>Females_2011 - 2013_Conwy_0_SAM</t>
  </si>
  <si>
    <t>Females_2012 - 2014_Conwy_0_SAM</t>
  </si>
  <si>
    <t>Females_2013 - 2015_Conwy_0_SAM</t>
  </si>
  <si>
    <t>Females_2006 - 2008_Conwy_1_SAM</t>
  </si>
  <si>
    <t>Females_2007 - 2009_Conwy_1_SAM</t>
  </si>
  <si>
    <t>Females_2008 - 2010_Conwy_1_SAM</t>
  </si>
  <si>
    <t>Females_2009 - 2011_Conwy_1_SAM</t>
  </si>
  <si>
    <t>Females_2010 - 2012_Conwy_1_SAM</t>
  </si>
  <si>
    <t>Females_2011 - 2013_Conwy_1_SAM</t>
  </si>
  <si>
    <t>Females_2012 - 2014_Conwy_1_SAM</t>
  </si>
  <si>
    <t>Females_2013 - 2015_Conwy_1_SAM</t>
  </si>
  <si>
    <t>Females_2006 - 2008_Conwy_2_SAM</t>
  </si>
  <si>
    <t>Females_2007 - 2009_Conwy_2_SAM</t>
  </si>
  <si>
    <t>Females_2008 - 2010_Conwy_2_SAM</t>
  </si>
  <si>
    <t>Females_2009 - 2011_Conwy_2_SAM</t>
  </si>
  <si>
    <t>Females_2010 - 2012_Conwy_2_SAM</t>
  </si>
  <si>
    <t>Females_2011 - 2013_Conwy_2_SAM</t>
  </si>
  <si>
    <t>Females_2012 - 2014_Conwy_2_SAM</t>
  </si>
  <si>
    <t>Females_2013 - 2015_Conwy_2_SAM</t>
  </si>
  <si>
    <t>Females_2006 - 2008_Conwy_3_SAM</t>
  </si>
  <si>
    <t>Females_2007 - 2009_Conwy_3_SAM</t>
  </si>
  <si>
    <t>Females_2008 - 2010_Conwy_3_SAM</t>
  </si>
  <si>
    <t>Females_2009 - 2011_Conwy_3_SAM</t>
  </si>
  <si>
    <t>Females_2010 - 2012_Conwy_3_SAM</t>
  </si>
  <si>
    <t>Females_2011 - 2013_Conwy_3_SAM</t>
  </si>
  <si>
    <t>Females_2012 - 2014_Conwy_3_SAM</t>
  </si>
  <si>
    <t>Females_2013 - 2015_Conwy_3_SAM</t>
  </si>
  <si>
    <t>Females_2006 - 2008_Conwy_4_SAM</t>
  </si>
  <si>
    <t>Females_2007 - 2009_Conwy_4_SAM</t>
  </si>
  <si>
    <t>Females_2008 - 2010_Conwy_4_SAM</t>
  </si>
  <si>
    <t>Females_2009 - 2011_Conwy_4_SAM</t>
  </si>
  <si>
    <t>Females_2010 - 2012_Conwy_4_SAM</t>
  </si>
  <si>
    <t>Females_2011 - 2013_Conwy_4_SAM</t>
  </si>
  <si>
    <t>Females_2012 - 2014_Conwy_4_SAM</t>
  </si>
  <si>
    <t>Females_2013 - 2015_Conwy_4_SAM</t>
  </si>
  <si>
    <t>Females_2006 - 2008_Conwy_5_SAM</t>
  </si>
  <si>
    <t>Females_2007 - 2009_Conwy_5_SAM</t>
  </si>
  <si>
    <t>Females_2008 - 2010_Conwy_5_SAM</t>
  </si>
  <si>
    <t>Females_2009 - 2011_Conwy_5_SAM</t>
  </si>
  <si>
    <t>Females_2010 - 2012_Conwy_5_SAM</t>
  </si>
  <si>
    <t>Females_2011 - 2013_Conwy_5_SAM</t>
  </si>
  <si>
    <t>Females_2012 - 2014_Conwy_5_SAM</t>
  </si>
  <si>
    <t>Females_2013 - 2015_Conwy_5_SAM</t>
  </si>
  <si>
    <t>Females_2006 - 2008_Denbighshire_0_SAM</t>
  </si>
  <si>
    <t>Females_2007 - 2009_Denbighshire_0_SAM</t>
  </si>
  <si>
    <t>Females_2008 - 2010_Denbighshire_0_SAM</t>
  </si>
  <si>
    <t>Females_2009 - 2011_Denbighshire_0_SAM</t>
  </si>
  <si>
    <t>Females_2010 - 2012_Denbighshire_0_SAM</t>
  </si>
  <si>
    <t>Females_2011 - 2013_Denbighshire_0_SAM</t>
  </si>
  <si>
    <t>Females_2012 - 2014_Denbighshire_0_SAM</t>
  </si>
  <si>
    <t>Females_2013 - 2015_Denbighshire_0_SAM</t>
  </si>
  <si>
    <t>Females_2006 - 2008_Denbighshire_1_SAM</t>
  </si>
  <si>
    <t>Females_2007 - 2009_Denbighshire_1_SAM</t>
  </si>
  <si>
    <t>Females_2008 - 2010_Denbighshire_1_SAM</t>
  </si>
  <si>
    <t>Females_2009 - 2011_Denbighshire_1_SAM</t>
  </si>
  <si>
    <t>Females_2010 - 2012_Denbighshire_1_SAM</t>
  </si>
  <si>
    <t>Females_2011 - 2013_Denbighshire_1_SAM</t>
  </si>
  <si>
    <t>Females_2012 - 2014_Denbighshire_1_SAM</t>
  </si>
  <si>
    <t>Females_2013 - 2015_Denbighshire_1_SAM</t>
  </si>
  <si>
    <t>Females_2006 - 2008_Denbighshire_2_SAM</t>
  </si>
  <si>
    <t>Females_2007 - 2009_Denbighshire_2_SAM</t>
  </si>
  <si>
    <t>Females_2008 - 2010_Denbighshire_2_SAM</t>
  </si>
  <si>
    <t>Females_2009 - 2011_Denbighshire_2_SAM</t>
  </si>
  <si>
    <t>Females_2010 - 2012_Denbighshire_2_SAM</t>
  </si>
  <si>
    <t>Females_2011 - 2013_Denbighshire_2_SAM</t>
  </si>
  <si>
    <t>Females_2012 - 2014_Denbighshire_2_SAM</t>
  </si>
  <si>
    <t>Females_2013 - 2015_Denbighshire_2_SAM</t>
  </si>
  <si>
    <t>Females_2006 - 2008_Denbighshire_3_SAM</t>
  </si>
  <si>
    <t>Females_2007 - 2009_Denbighshire_3_SAM</t>
  </si>
  <si>
    <t>Females_2008 - 2010_Denbighshire_3_SAM</t>
  </si>
  <si>
    <t>Females_2009 - 2011_Denbighshire_3_SAM</t>
  </si>
  <si>
    <t>Females_2010 - 2012_Denbighshire_3_SAM</t>
  </si>
  <si>
    <t>Females_2011 - 2013_Denbighshire_3_SAM</t>
  </si>
  <si>
    <t>Females_2012 - 2014_Denbighshire_3_SAM</t>
  </si>
  <si>
    <t>Females_2013 - 2015_Denbighshire_3_SAM</t>
  </si>
  <si>
    <t>Females_2006 - 2008_Denbighshire_4_SAM</t>
  </si>
  <si>
    <t>Females_2007 - 2009_Denbighshire_4_SAM</t>
  </si>
  <si>
    <t>Females_2008 - 2010_Denbighshire_4_SAM</t>
  </si>
  <si>
    <t>Females_2009 - 2011_Denbighshire_4_SAM</t>
  </si>
  <si>
    <t>Females_2010 - 2012_Denbighshire_4_SAM</t>
  </si>
  <si>
    <t>Females_2011 - 2013_Denbighshire_4_SAM</t>
  </si>
  <si>
    <t>Females_2012 - 2014_Denbighshire_4_SAM</t>
  </si>
  <si>
    <t>Females_2013 - 2015_Denbighshire_4_SAM</t>
  </si>
  <si>
    <t>Females_2006 - 2008_Denbighshire_5_SAM</t>
  </si>
  <si>
    <t>Females_2007 - 2009_Denbighshire_5_SAM</t>
  </si>
  <si>
    <t>Females_2008 - 2010_Denbighshire_5_SAM</t>
  </si>
  <si>
    <t>Females_2009 - 2011_Denbighshire_5_SAM</t>
  </si>
  <si>
    <t>Females_2010 - 2012_Denbighshire_5_SAM</t>
  </si>
  <si>
    <t>Females_2011 - 2013_Denbighshire_5_SAM</t>
  </si>
  <si>
    <t>Females_2012 - 2014_Denbighshire_5_SAM</t>
  </si>
  <si>
    <t>Females_2013 - 2015_Denbighshire_5_SAM</t>
  </si>
  <si>
    <t>Females_2006 - 2008_Flintshire_0_SAM</t>
  </si>
  <si>
    <t>Females_2007 - 2009_Flintshire_0_SAM</t>
  </si>
  <si>
    <t>Females_2008 - 2010_Flintshire_0_SAM</t>
  </si>
  <si>
    <t>Females_2009 - 2011_Flintshire_0_SAM</t>
  </si>
  <si>
    <t>Females_2010 - 2012_Flintshire_0_SAM</t>
  </si>
  <si>
    <t>Females_2011 - 2013_Flintshire_0_SAM</t>
  </si>
  <si>
    <t>Females_2012 - 2014_Flintshire_0_SAM</t>
  </si>
  <si>
    <t>Females_2013 - 2015_Flintshire_0_SAM</t>
  </si>
  <si>
    <t>Females_2006 - 2008_Flintshire_1_SAM</t>
  </si>
  <si>
    <t>Females_2007 - 2009_Flintshire_1_SAM</t>
  </si>
  <si>
    <t>Females_2008 - 2010_Flintshire_1_SAM</t>
  </si>
  <si>
    <t>Females_2009 - 2011_Flintshire_1_SAM</t>
  </si>
  <si>
    <t>Females_2010 - 2012_Flintshire_1_SAM</t>
  </si>
  <si>
    <t>Females_2011 - 2013_Flintshire_1_SAM</t>
  </si>
  <si>
    <t>Females_2012 - 2014_Flintshire_1_SAM</t>
  </si>
  <si>
    <t>Females_2013 - 2015_Flintshire_1_SAM</t>
  </si>
  <si>
    <t>Females_2006 - 2008_Flintshire_2_SAM</t>
  </si>
  <si>
    <t>Females_2007 - 2009_Flintshire_2_SAM</t>
  </si>
  <si>
    <t>Females_2008 - 2010_Flintshire_2_SAM</t>
  </si>
  <si>
    <t>Females_2009 - 2011_Flintshire_2_SAM</t>
  </si>
  <si>
    <t>Females_2010 - 2012_Flintshire_2_SAM</t>
  </si>
  <si>
    <t>Females_2011 - 2013_Flintshire_2_SAM</t>
  </si>
  <si>
    <t>Females_2012 - 2014_Flintshire_2_SAM</t>
  </si>
  <si>
    <t>Females_2013 - 2015_Flintshire_2_SAM</t>
  </si>
  <si>
    <t>Females_2006 - 2008_Flintshire_3_SAM</t>
  </si>
  <si>
    <t>Females_2007 - 2009_Flintshire_3_SAM</t>
  </si>
  <si>
    <t>Females_2008 - 2010_Flintshire_3_SAM</t>
  </si>
  <si>
    <t>Females_2009 - 2011_Flintshire_3_SAM</t>
  </si>
  <si>
    <t>Females_2010 - 2012_Flintshire_3_SAM</t>
  </si>
  <si>
    <t>Females_2011 - 2013_Flintshire_3_SAM</t>
  </si>
  <si>
    <t>Females_2012 - 2014_Flintshire_3_SAM</t>
  </si>
  <si>
    <t>Females_2013 - 2015_Flintshire_3_SAM</t>
  </si>
  <si>
    <t>Females_2006 - 2008_Flintshire_4_SAM</t>
  </si>
  <si>
    <t>Females_2007 - 2009_Flintshire_4_SAM</t>
  </si>
  <si>
    <t>Females_2008 - 2010_Flintshire_4_SAM</t>
  </si>
  <si>
    <t>Females_2009 - 2011_Flintshire_4_SAM</t>
  </si>
  <si>
    <t>Females_2010 - 2012_Flintshire_4_SAM</t>
  </si>
  <si>
    <t>Females_2011 - 2013_Flintshire_4_SAM</t>
  </si>
  <si>
    <t>Females_2012 - 2014_Flintshire_4_SAM</t>
  </si>
  <si>
    <t>Females_2013 - 2015_Flintshire_4_SAM</t>
  </si>
  <si>
    <t>Females_2006 - 2008_Flintshire_5_SAM</t>
  </si>
  <si>
    <t>Females_2007 - 2009_Flintshire_5_SAM</t>
  </si>
  <si>
    <t>Females_2008 - 2010_Flintshire_5_SAM</t>
  </si>
  <si>
    <t>Females_2009 - 2011_Flintshire_5_SAM</t>
  </si>
  <si>
    <t>Females_2010 - 2012_Flintshire_5_SAM</t>
  </si>
  <si>
    <t>Females_2011 - 2013_Flintshire_5_SAM</t>
  </si>
  <si>
    <t>Females_2012 - 2014_Flintshire_5_SAM</t>
  </si>
  <si>
    <t>Females_2013 - 2015_Flintshire_5_SAM</t>
  </si>
  <si>
    <t>Females_2006 - 2008_Gwynedd_0_SAM</t>
  </si>
  <si>
    <t>Females_2007 - 2009_Gwynedd_0_SAM</t>
  </si>
  <si>
    <t>Females_2008 - 2010_Gwynedd_0_SAM</t>
  </si>
  <si>
    <t>Females_2009 - 2011_Gwynedd_0_SAM</t>
  </si>
  <si>
    <t>Females_2010 - 2012_Gwynedd_0_SAM</t>
  </si>
  <si>
    <t>Females_2011 - 2013_Gwynedd_0_SAM</t>
  </si>
  <si>
    <t>Females_2012 - 2014_Gwynedd_0_SAM</t>
  </si>
  <si>
    <t>Females_2013 - 2015_Gwynedd_0_SAM</t>
  </si>
  <si>
    <t>Females_2006 - 2008_Gwynedd_1_SAM</t>
  </si>
  <si>
    <t>Females_2007 - 2009_Gwynedd_1_SAM</t>
  </si>
  <si>
    <t>Females_2008 - 2010_Gwynedd_1_SAM</t>
  </si>
  <si>
    <t>Females_2009 - 2011_Gwynedd_1_SAM</t>
  </si>
  <si>
    <t>Females_2010 - 2012_Gwynedd_1_SAM</t>
  </si>
  <si>
    <t>Females_2011 - 2013_Gwynedd_1_SAM</t>
  </si>
  <si>
    <t>Females_2012 - 2014_Gwynedd_1_SAM</t>
  </si>
  <si>
    <t>Females_2013 - 2015_Gwynedd_1_SAM</t>
  </si>
  <si>
    <t>Females_2006 - 2008_Gwynedd_2_SAM</t>
  </si>
  <si>
    <t>Females_2007 - 2009_Gwynedd_2_SAM</t>
  </si>
  <si>
    <t>Females_2008 - 2010_Gwynedd_2_SAM</t>
  </si>
  <si>
    <t>Females_2009 - 2011_Gwynedd_2_SAM</t>
  </si>
  <si>
    <t>Females_2010 - 2012_Gwynedd_2_SAM</t>
  </si>
  <si>
    <t>Females_2011 - 2013_Gwynedd_2_SAM</t>
  </si>
  <si>
    <t>Females_2012 - 2014_Gwynedd_2_SAM</t>
  </si>
  <si>
    <t>Females_2013 - 2015_Gwynedd_2_SAM</t>
  </si>
  <si>
    <t>Females_2006 - 2008_Gwynedd_3_SAM</t>
  </si>
  <si>
    <t>Females_2007 - 2009_Gwynedd_3_SAM</t>
  </si>
  <si>
    <t>Females_2008 - 2010_Gwynedd_3_SAM</t>
  </si>
  <si>
    <t>Females_2009 - 2011_Gwynedd_3_SAM</t>
  </si>
  <si>
    <t>Females_2010 - 2012_Gwynedd_3_SAM</t>
  </si>
  <si>
    <t>Females_2011 - 2013_Gwynedd_3_SAM</t>
  </si>
  <si>
    <t>Females_2012 - 2014_Gwynedd_3_SAM</t>
  </si>
  <si>
    <t>Females_2013 - 2015_Gwynedd_3_SAM</t>
  </si>
  <si>
    <t>Females_2006 - 2008_Gwynedd_4_SAM</t>
  </si>
  <si>
    <t>Females_2007 - 2009_Gwynedd_4_SAM</t>
  </si>
  <si>
    <t>Females_2008 - 2010_Gwynedd_4_SAM</t>
  </si>
  <si>
    <t>Females_2009 - 2011_Gwynedd_4_SAM</t>
  </si>
  <si>
    <t>Females_2010 - 2012_Gwynedd_4_SAM</t>
  </si>
  <si>
    <t>Females_2011 - 2013_Gwynedd_4_SAM</t>
  </si>
  <si>
    <t>Females_2012 - 2014_Gwynedd_4_SAM</t>
  </si>
  <si>
    <t>Females_2013 - 2015_Gwynedd_4_SAM</t>
  </si>
  <si>
    <t>Females_2006 - 2008_Gwynedd_5_SAM</t>
  </si>
  <si>
    <t>Females_2007 - 2009_Gwynedd_5_SAM</t>
  </si>
  <si>
    <t>Females_2008 - 2010_Gwynedd_5_SAM</t>
  </si>
  <si>
    <t>Females_2009 - 2011_Gwynedd_5_SAM</t>
  </si>
  <si>
    <t>Females_2010 - 2012_Gwynedd_5_SAM</t>
  </si>
  <si>
    <t>Females_2011 - 2013_Gwynedd_5_SAM</t>
  </si>
  <si>
    <t>Females_2012 - 2014_Gwynedd_5_SAM</t>
  </si>
  <si>
    <t>Females_2013 - 2015_Gwynedd_5_SAM</t>
  </si>
  <si>
    <t>Females_2006 - 2008_Isle of Anglesey_0_SAM</t>
  </si>
  <si>
    <t>Females_2007 - 2009_Isle of Anglesey_0_SAM</t>
  </si>
  <si>
    <t>Females_2008 - 2010_Isle of Anglesey_0_SAM</t>
  </si>
  <si>
    <t>Females_2009 - 2011_Isle of Anglesey_0_SAM</t>
  </si>
  <si>
    <t>Females_2010 - 2012_Isle of Anglesey_0_SAM</t>
  </si>
  <si>
    <t>Females_2011 - 2013_Isle of Anglesey_0_SAM</t>
  </si>
  <si>
    <t>Females_2012 - 2014_Isle of Anglesey_0_SAM</t>
  </si>
  <si>
    <t>Females_2013 - 2015_Isle of Anglesey_0_SAM</t>
  </si>
  <si>
    <t>Females_2006 - 2008_Isle of Anglesey_1_SAM</t>
  </si>
  <si>
    <t>Females_2007 - 2009_Isle of Anglesey_1_SAM</t>
  </si>
  <si>
    <t>Females_2008 - 2010_Isle of Anglesey_1_SAM</t>
  </si>
  <si>
    <t>Females_2009 - 2011_Isle of Anglesey_1_SAM</t>
  </si>
  <si>
    <t>Females_2010 - 2012_Isle of Anglesey_1_SAM</t>
  </si>
  <si>
    <t>Females_2011 - 2013_Isle of Anglesey_1_SAM</t>
  </si>
  <si>
    <t>Females_2012 - 2014_Isle of Anglesey_1_SAM</t>
  </si>
  <si>
    <t>Females_2013 - 2015_Isle of Anglesey_1_SAM</t>
  </si>
  <si>
    <t>Females_2006 - 2008_Isle of Anglesey_2_SAM</t>
  </si>
  <si>
    <t>Females_2007 - 2009_Isle of Anglesey_2_SAM</t>
  </si>
  <si>
    <t>Females_2008 - 2010_Isle of Anglesey_2_SAM</t>
  </si>
  <si>
    <t>Females_2009 - 2011_Isle of Anglesey_2_SAM</t>
  </si>
  <si>
    <t>Females_2010 - 2012_Isle of Anglesey_2_SAM</t>
  </si>
  <si>
    <t>Females_2011 - 2013_Isle of Anglesey_2_SAM</t>
  </si>
  <si>
    <t>Females_2012 - 2014_Isle of Anglesey_2_SAM</t>
  </si>
  <si>
    <t>Females_2013 - 2015_Isle of Anglesey_2_SAM</t>
  </si>
  <si>
    <t>Females_2006 - 2008_Isle of Anglesey_3_SAM</t>
  </si>
  <si>
    <t>Females_2007 - 2009_Isle of Anglesey_3_SAM</t>
  </si>
  <si>
    <t>Females_2008 - 2010_Isle of Anglesey_3_SAM</t>
  </si>
  <si>
    <t>Females_2009 - 2011_Isle of Anglesey_3_SAM</t>
  </si>
  <si>
    <t>Females_2010 - 2012_Isle of Anglesey_3_SAM</t>
  </si>
  <si>
    <t>Females_2011 - 2013_Isle of Anglesey_3_SAM</t>
  </si>
  <si>
    <t>Females_2012 - 2014_Isle of Anglesey_3_SAM</t>
  </si>
  <si>
    <t>Females_2013 - 2015_Isle of Anglesey_3_SAM</t>
  </si>
  <si>
    <t>Females_2006 - 2008_Isle of Anglesey_4_SAM</t>
  </si>
  <si>
    <t>Females_2007 - 2009_Isle of Anglesey_4_SAM</t>
  </si>
  <si>
    <t>Females_2008 - 2010_Isle of Anglesey_4_SAM</t>
  </si>
  <si>
    <t>Females_2009 - 2011_Isle of Anglesey_4_SAM</t>
  </si>
  <si>
    <t>Females_2010 - 2012_Isle of Anglesey_4_SAM</t>
  </si>
  <si>
    <t>Females_2011 - 2013_Isle of Anglesey_4_SAM</t>
  </si>
  <si>
    <t>Females_2012 - 2014_Isle of Anglesey_4_SAM</t>
  </si>
  <si>
    <t>Females_2013 - 2015_Isle of Anglesey_4_SAM</t>
  </si>
  <si>
    <t>Females_2006 - 2008_Isle of Anglesey_5_SAM</t>
  </si>
  <si>
    <t>Females_2007 - 2009_Isle of Anglesey_5_SAM</t>
  </si>
  <si>
    <t>Females_2008 - 2010_Isle of Anglesey_5_SAM</t>
  </si>
  <si>
    <t>Females_2009 - 2011_Isle of Anglesey_5_SAM</t>
  </si>
  <si>
    <t>Females_2010 - 2012_Isle of Anglesey_5_SAM</t>
  </si>
  <si>
    <t>Females_2011 - 2013_Isle of Anglesey_5_SAM</t>
  </si>
  <si>
    <t>Females_2012 - 2014_Isle of Anglesey_5_SAM</t>
  </si>
  <si>
    <t>Females_2013 - 2015_Isle of Anglesey_5_SAM</t>
  </si>
  <si>
    <t>Females_2006 - 2008_Merthyr Tydfil_0_SAM</t>
  </si>
  <si>
    <t>Females_2007 - 2009_Merthyr Tydfil_0_SAM</t>
  </si>
  <si>
    <t>Females_2008 - 2010_Merthyr Tydfil_0_SAM</t>
  </si>
  <si>
    <t>Females_2009 - 2011_Merthyr Tydfil_0_SAM</t>
  </si>
  <si>
    <t>Females_2010 - 2012_Merthyr Tydfil_0_SAM</t>
  </si>
  <si>
    <t>Females_2011 - 2013_Merthyr Tydfil_0_SAM</t>
  </si>
  <si>
    <t>Females_2012 - 2014_Merthyr Tydfil_0_SAM</t>
  </si>
  <si>
    <t>Females_2013 - 2015_Merthyr Tydfil_0_SAM</t>
  </si>
  <si>
    <t>Females_2006 - 2008_Merthyr Tydfil_1_SAM</t>
  </si>
  <si>
    <t>Females_2007 - 2009_Merthyr Tydfil_1_SAM</t>
  </si>
  <si>
    <t>Females_2008 - 2010_Merthyr Tydfil_1_SAM</t>
  </si>
  <si>
    <t>Females_2009 - 2011_Merthyr Tydfil_1_SAM</t>
  </si>
  <si>
    <t>Females_2010 - 2012_Merthyr Tydfil_1_SAM</t>
  </si>
  <si>
    <t>Females_2011 - 2013_Merthyr Tydfil_1_SAM</t>
  </si>
  <si>
    <t>Females_2012 - 2014_Merthyr Tydfil_1_SAM</t>
  </si>
  <si>
    <t>Females_2013 - 2015_Merthyr Tydfil_1_SAM</t>
  </si>
  <si>
    <t>Females_2006 - 2008_Merthyr Tydfil_2_SAM</t>
  </si>
  <si>
    <t>Females_2007 - 2009_Merthyr Tydfil_2_SAM</t>
  </si>
  <si>
    <t>Females_2008 - 2010_Merthyr Tydfil_2_SAM</t>
  </si>
  <si>
    <t>Females_2009 - 2011_Merthyr Tydfil_2_SAM</t>
  </si>
  <si>
    <t>Females_2010 - 2012_Merthyr Tydfil_2_SAM</t>
  </si>
  <si>
    <t>Females_2011 - 2013_Merthyr Tydfil_2_SAM</t>
  </si>
  <si>
    <t>Females_2012 - 2014_Merthyr Tydfil_2_SAM</t>
  </si>
  <si>
    <t>Females_2013 - 2015_Merthyr Tydfil_2_SAM</t>
  </si>
  <si>
    <t>Females_2006 - 2008_Merthyr Tydfil_3_SAM</t>
  </si>
  <si>
    <t>Females_2007 - 2009_Merthyr Tydfil_3_SAM</t>
  </si>
  <si>
    <t>Females_2008 - 2010_Merthyr Tydfil_3_SAM</t>
  </si>
  <si>
    <t>Females_2009 - 2011_Merthyr Tydfil_3_SAM</t>
  </si>
  <si>
    <t>Females_2010 - 2012_Merthyr Tydfil_3_SAM</t>
  </si>
  <si>
    <t>Females_2011 - 2013_Merthyr Tydfil_3_SAM</t>
  </si>
  <si>
    <t>Females_2012 - 2014_Merthyr Tydfil_3_SAM</t>
  </si>
  <si>
    <t>Females_2013 - 2015_Merthyr Tydfil_3_SAM</t>
  </si>
  <si>
    <t>Females_2006 - 2008_Merthyr Tydfil_4_SAM</t>
  </si>
  <si>
    <t>Females_2007 - 2009_Merthyr Tydfil_4_SAM</t>
  </si>
  <si>
    <t>Females_2008 - 2010_Merthyr Tydfil_4_SAM</t>
  </si>
  <si>
    <t>Females_2009 - 2011_Merthyr Tydfil_4_SAM</t>
  </si>
  <si>
    <t>Females_2010 - 2012_Merthyr Tydfil_4_SAM</t>
  </si>
  <si>
    <t>Females_2011 - 2013_Merthyr Tydfil_4_SAM</t>
  </si>
  <si>
    <t>Females_2012 - 2014_Merthyr Tydfil_4_SAM</t>
  </si>
  <si>
    <t>Females_2013 - 2015_Merthyr Tydfil_4_SAM</t>
  </si>
  <si>
    <t>Females_2006 - 2008_Merthyr Tydfil_5_SAM</t>
  </si>
  <si>
    <t>Females_2007 - 2009_Merthyr Tydfil_5_SAM</t>
  </si>
  <si>
    <t>Females_2008 - 2010_Merthyr Tydfil_5_SAM</t>
  </si>
  <si>
    <t>Females_2009 - 2011_Merthyr Tydfil_5_SAM</t>
  </si>
  <si>
    <t>Females_2010 - 2012_Merthyr Tydfil_5_SAM</t>
  </si>
  <si>
    <t>Females_2011 - 2013_Merthyr Tydfil_5_SAM</t>
  </si>
  <si>
    <t>Females_2012 - 2014_Merthyr Tydfil_5_SAM</t>
  </si>
  <si>
    <t>Females_2013 - 2015_Merthyr Tydfil_5_SAM</t>
  </si>
  <si>
    <t>Females_2006 - 2008_Monmouthshire_0_SAM</t>
  </si>
  <si>
    <t>Females_2007 - 2009_Monmouthshire_0_SAM</t>
  </si>
  <si>
    <t>Females_2008 - 2010_Monmouthshire_0_SAM</t>
  </si>
  <si>
    <t>Females_2009 - 2011_Monmouthshire_0_SAM</t>
  </si>
  <si>
    <t>Females_2010 - 2012_Monmouthshire_0_SAM</t>
  </si>
  <si>
    <t>Females_2011 - 2013_Monmouthshire_0_SAM</t>
  </si>
  <si>
    <t>Females_2012 - 2014_Monmouthshire_0_SAM</t>
  </si>
  <si>
    <t>Females_2013 - 2015_Monmouthshire_0_SAM</t>
  </si>
  <si>
    <t>Females_2006 - 2008_Monmouthshire_1_SAM</t>
  </si>
  <si>
    <t>Females_2007 - 2009_Monmouthshire_1_SAM</t>
  </si>
  <si>
    <t>Females_2008 - 2010_Monmouthshire_1_SAM</t>
  </si>
  <si>
    <t>Females_2009 - 2011_Monmouthshire_1_SAM</t>
  </si>
  <si>
    <t>Females_2010 - 2012_Monmouthshire_1_SAM</t>
  </si>
  <si>
    <t>Females_2011 - 2013_Monmouthshire_1_SAM</t>
  </si>
  <si>
    <t>Females_2012 - 2014_Monmouthshire_1_SAM</t>
  </si>
  <si>
    <t>Females_2013 - 2015_Monmouthshire_1_SAM</t>
  </si>
  <si>
    <t>Females_2006 - 2008_Monmouthshire_2_SAM</t>
  </si>
  <si>
    <t>Females_2007 - 2009_Monmouthshire_2_SAM</t>
  </si>
  <si>
    <t>Females_2008 - 2010_Monmouthshire_2_SAM</t>
  </si>
  <si>
    <t>Females_2009 - 2011_Monmouthshire_2_SAM</t>
  </si>
  <si>
    <t>Females_2010 - 2012_Monmouthshire_2_SAM</t>
  </si>
  <si>
    <t>Females_2011 - 2013_Monmouthshire_2_SAM</t>
  </si>
  <si>
    <t>Females_2012 - 2014_Monmouthshire_2_SAM</t>
  </si>
  <si>
    <t>Females_2013 - 2015_Monmouthshire_2_SAM</t>
  </si>
  <si>
    <t>Females_2006 - 2008_Monmouthshire_3_SAM</t>
  </si>
  <si>
    <t>Females_2007 - 2009_Monmouthshire_3_SAM</t>
  </si>
  <si>
    <t>Females_2008 - 2010_Monmouthshire_3_SAM</t>
  </si>
  <si>
    <t>Females_2009 - 2011_Monmouthshire_3_SAM</t>
  </si>
  <si>
    <t>Females_2010 - 2012_Monmouthshire_3_SAM</t>
  </si>
  <si>
    <t>Females_2011 - 2013_Monmouthshire_3_SAM</t>
  </si>
  <si>
    <t>Females_2012 - 2014_Monmouthshire_3_SAM</t>
  </si>
  <si>
    <t>Females_2013 - 2015_Monmouthshire_3_SAM</t>
  </si>
  <si>
    <t>Females_2006 - 2008_Monmouthshire_4_SAM</t>
  </si>
  <si>
    <t>Females_2007 - 2009_Monmouthshire_4_SAM</t>
  </si>
  <si>
    <t>Females_2008 - 2010_Monmouthshire_4_SAM</t>
  </si>
  <si>
    <t>Females_2009 - 2011_Monmouthshire_4_SAM</t>
  </si>
  <si>
    <t>Females_2010 - 2012_Monmouthshire_4_SAM</t>
  </si>
  <si>
    <t>Females_2011 - 2013_Monmouthshire_4_SAM</t>
  </si>
  <si>
    <t>Females_2012 - 2014_Monmouthshire_4_SAM</t>
  </si>
  <si>
    <t>Females_2013 - 2015_Monmouthshire_4_SAM</t>
  </si>
  <si>
    <t>Females_2006 - 2008_Monmouthshire_5_SAM</t>
  </si>
  <si>
    <t>Females_2007 - 2009_Monmouthshire_5_SAM</t>
  </si>
  <si>
    <t>Females_2008 - 2010_Monmouthshire_5_SAM</t>
  </si>
  <si>
    <t>Females_2009 - 2011_Monmouthshire_5_SAM</t>
  </si>
  <si>
    <t>Females_2010 - 2012_Monmouthshire_5_SAM</t>
  </si>
  <si>
    <t>Females_2011 - 2013_Monmouthshire_5_SAM</t>
  </si>
  <si>
    <t>Females_2012 - 2014_Monmouthshire_5_SAM</t>
  </si>
  <si>
    <t>Females_2013 - 2015_Monmouthshire_5_SAM</t>
  </si>
  <si>
    <t>Females_2006 - 2008_Neath Port Talbot_0_SAM</t>
  </si>
  <si>
    <t>Females_2007 - 2009_Neath Port Talbot_0_SAM</t>
  </si>
  <si>
    <t>Females_2008 - 2010_Neath Port Talbot_0_SAM</t>
  </si>
  <si>
    <t>Females_2009 - 2011_Neath Port Talbot_0_SAM</t>
  </si>
  <si>
    <t>Females_2010 - 2012_Neath Port Talbot_0_SAM</t>
  </si>
  <si>
    <t>Females_2011 - 2013_Neath Port Talbot_0_SAM</t>
  </si>
  <si>
    <t>Females_2012 - 2014_Neath Port Talbot_0_SAM</t>
  </si>
  <si>
    <t>Females_2013 - 2015_Neath Port Talbot_0_SAM</t>
  </si>
  <si>
    <t>Females_2006 - 2008_Neath Port Talbot_1_SAM</t>
  </si>
  <si>
    <t>Females_2007 - 2009_Neath Port Talbot_1_SAM</t>
  </si>
  <si>
    <t>Females_2008 - 2010_Neath Port Talbot_1_SAM</t>
  </si>
  <si>
    <t>Females_2009 - 2011_Neath Port Talbot_1_SAM</t>
  </si>
  <si>
    <t>Females_2010 - 2012_Neath Port Talbot_1_SAM</t>
  </si>
  <si>
    <t>Females_2011 - 2013_Neath Port Talbot_1_SAM</t>
  </si>
  <si>
    <t>Females_2012 - 2014_Neath Port Talbot_1_SAM</t>
  </si>
  <si>
    <t>Females_2013 - 2015_Neath Port Talbot_1_SAM</t>
  </si>
  <si>
    <t>Females_2006 - 2008_Neath Port Talbot_2_SAM</t>
  </si>
  <si>
    <t>Females_2007 - 2009_Neath Port Talbot_2_SAM</t>
  </si>
  <si>
    <t>Females_2008 - 2010_Neath Port Talbot_2_SAM</t>
  </si>
  <si>
    <t>Females_2009 - 2011_Neath Port Talbot_2_SAM</t>
  </si>
  <si>
    <t>Females_2010 - 2012_Neath Port Talbot_2_SAM</t>
  </si>
  <si>
    <t>Females_2011 - 2013_Neath Port Talbot_2_SAM</t>
  </si>
  <si>
    <t>Females_2012 - 2014_Neath Port Talbot_2_SAM</t>
  </si>
  <si>
    <t>Females_2013 - 2015_Neath Port Talbot_2_SAM</t>
  </si>
  <si>
    <t>Females_2006 - 2008_Neath Port Talbot_3_SAM</t>
  </si>
  <si>
    <t>Females_2007 - 2009_Neath Port Talbot_3_SAM</t>
  </si>
  <si>
    <t>Females_2008 - 2010_Neath Port Talbot_3_SAM</t>
  </si>
  <si>
    <t>Females_2009 - 2011_Neath Port Talbot_3_SAM</t>
  </si>
  <si>
    <t>Females_2010 - 2012_Neath Port Talbot_3_SAM</t>
  </si>
  <si>
    <t>Females_2011 - 2013_Neath Port Talbot_3_SAM</t>
  </si>
  <si>
    <t>Females_2012 - 2014_Neath Port Talbot_3_SAM</t>
  </si>
  <si>
    <t>Females_2013 - 2015_Neath Port Talbot_3_SAM</t>
  </si>
  <si>
    <t>Females_2006 - 2008_Neath Port Talbot_4_SAM</t>
  </si>
  <si>
    <t>Females_2007 - 2009_Neath Port Talbot_4_SAM</t>
  </si>
  <si>
    <t>Females_2008 - 2010_Neath Port Talbot_4_SAM</t>
  </si>
  <si>
    <t>Females_2009 - 2011_Neath Port Talbot_4_SAM</t>
  </si>
  <si>
    <t>Females_2010 - 2012_Neath Port Talbot_4_SAM</t>
  </si>
  <si>
    <t>Females_2011 - 2013_Neath Port Talbot_4_SAM</t>
  </si>
  <si>
    <t>Females_2012 - 2014_Neath Port Talbot_4_SAM</t>
  </si>
  <si>
    <t>Females_2013 - 2015_Neath Port Talbot_4_SAM</t>
  </si>
  <si>
    <t>Females_2006 - 2008_Neath Port Talbot_5_SAM</t>
  </si>
  <si>
    <t>Females_2007 - 2009_Neath Port Talbot_5_SAM</t>
  </si>
  <si>
    <t>Females_2008 - 2010_Neath Port Talbot_5_SAM</t>
  </si>
  <si>
    <t>Females_2009 - 2011_Neath Port Talbot_5_SAM</t>
  </si>
  <si>
    <t>Females_2010 - 2012_Neath Port Talbot_5_SAM</t>
  </si>
  <si>
    <t>Females_2011 - 2013_Neath Port Talbot_5_SAM</t>
  </si>
  <si>
    <t>Females_2012 - 2014_Neath Port Talbot_5_SAM</t>
  </si>
  <si>
    <t>Females_2013 - 2015_Neath Port Talbot_5_SAM</t>
  </si>
  <si>
    <t>Females_2006 - 2008_Newport_0_SAM</t>
  </si>
  <si>
    <t>Females_2007 - 2009_Newport_0_SAM</t>
  </si>
  <si>
    <t>Females_2008 - 2010_Newport_0_SAM</t>
  </si>
  <si>
    <t>Females_2009 - 2011_Newport_0_SAM</t>
  </si>
  <si>
    <t>Females_2010 - 2012_Newport_0_SAM</t>
  </si>
  <si>
    <t>Females_2011 - 2013_Newport_0_SAM</t>
  </si>
  <si>
    <t>Females_2012 - 2014_Newport_0_SAM</t>
  </si>
  <si>
    <t>Females_2013 - 2015_Newport_0_SAM</t>
  </si>
  <si>
    <t>Females_2006 - 2008_Newport_1_SAM</t>
  </si>
  <si>
    <t>Females_2007 - 2009_Newport_1_SAM</t>
  </si>
  <si>
    <t>Females_2008 - 2010_Newport_1_SAM</t>
  </si>
  <si>
    <t>Females_2009 - 2011_Newport_1_SAM</t>
  </si>
  <si>
    <t>Females_2010 - 2012_Newport_1_SAM</t>
  </si>
  <si>
    <t>Females_2011 - 2013_Newport_1_SAM</t>
  </si>
  <si>
    <t>Females_2012 - 2014_Newport_1_SAM</t>
  </si>
  <si>
    <t>Females_2013 - 2015_Newport_1_SAM</t>
  </si>
  <si>
    <t>Females_2006 - 2008_Newport_2_SAM</t>
  </si>
  <si>
    <t>Females_2007 - 2009_Newport_2_SAM</t>
  </si>
  <si>
    <t>Females_2008 - 2010_Newport_2_SAM</t>
  </si>
  <si>
    <t>Females_2009 - 2011_Newport_2_SAM</t>
  </si>
  <si>
    <t>Females_2010 - 2012_Newport_2_SAM</t>
  </si>
  <si>
    <t>Females_2011 - 2013_Newport_2_SAM</t>
  </si>
  <si>
    <t>Females_2012 - 2014_Newport_2_SAM</t>
  </si>
  <si>
    <t>Females_2013 - 2015_Newport_2_SAM</t>
  </si>
  <si>
    <t>Females_2006 - 2008_Newport_3_SAM</t>
  </si>
  <si>
    <t>Females_2007 - 2009_Newport_3_SAM</t>
  </si>
  <si>
    <t>Females_2008 - 2010_Newport_3_SAM</t>
  </si>
  <si>
    <t>Females_2009 - 2011_Newport_3_SAM</t>
  </si>
  <si>
    <t>Females_2010 - 2012_Newport_3_SAM</t>
  </si>
  <si>
    <t>Females_2011 - 2013_Newport_3_SAM</t>
  </si>
  <si>
    <t>Females_2012 - 2014_Newport_3_SAM</t>
  </si>
  <si>
    <t>Females_2013 - 2015_Newport_3_SAM</t>
  </si>
  <si>
    <t>Females_2006 - 2008_Newport_4_SAM</t>
  </si>
  <si>
    <t>Females_2007 - 2009_Newport_4_SAM</t>
  </si>
  <si>
    <t>Females_2008 - 2010_Newport_4_SAM</t>
  </si>
  <si>
    <t>Females_2009 - 2011_Newport_4_SAM</t>
  </si>
  <si>
    <t>Females_2010 - 2012_Newport_4_SAM</t>
  </si>
  <si>
    <t>Females_2011 - 2013_Newport_4_SAM</t>
  </si>
  <si>
    <t>Females_2012 - 2014_Newport_4_SAM</t>
  </si>
  <si>
    <t>Females_2013 - 2015_Newport_4_SAM</t>
  </si>
  <si>
    <t>Females_2006 - 2008_Newport_5_SAM</t>
  </si>
  <si>
    <t>Females_2007 - 2009_Newport_5_SAM</t>
  </si>
  <si>
    <t>Females_2008 - 2010_Newport_5_SAM</t>
  </si>
  <si>
    <t>Females_2009 - 2011_Newport_5_SAM</t>
  </si>
  <si>
    <t>Females_2010 - 2012_Newport_5_SAM</t>
  </si>
  <si>
    <t>Females_2011 - 2013_Newport_5_SAM</t>
  </si>
  <si>
    <t>Females_2012 - 2014_Newport_5_SAM</t>
  </si>
  <si>
    <t>Females_2013 - 2015_Newport_5_SAM</t>
  </si>
  <si>
    <t>Females_2006 - 2008_Pembrokeshire_0_SAM</t>
  </si>
  <si>
    <t>Females_2007 - 2009_Pembrokeshire_0_SAM</t>
  </si>
  <si>
    <t>Females_2008 - 2010_Pembrokeshire_0_SAM</t>
  </si>
  <si>
    <t>Females_2009 - 2011_Pembrokeshire_0_SAM</t>
  </si>
  <si>
    <t>Females_2010 - 2012_Pembrokeshire_0_SAM</t>
  </si>
  <si>
    <t>Females_2011 - 2013_Pembrokeshire_0_SAM</t>
  </si>
  <si>
    <t>Females_2012 - 2014_Pembrokeshire_0_SAM</t>
  </si>
  <si>
    <t>Females_2013 - 2015_Pembrokeshire_0_SAM</t>
  </si>
  <si>
    <t>Females_2006 - 2008_Pembrokeshire_1_SAM</t>
  </si>
  <si>
    <t>Females_2007 - 2009_Pembrokeshire_1_SAM</t>
  </si>
  <si>
    <t>Females_2008 - 2010_Pembrokeshire_1_SAM</t>
  </si>
  <si>
    <t>Females_2009 - 2011_Pembrokeshire_1_SAM</t>
  </si>
  <si>
    <t>Females_2010 - 2012_Pembrokeshire_1_SAM</t>
  </si>
  <si>
    <t>Females_2011 - 2013_Pembrokeshire_1_SAM</t>
  </si>
  <si>
    <t>Females_2012 - 2014_Pembrokeshire_1_SAM</t>
  </si>
  <si>
    <t>Females_2013 - 2015_Pembrokeshire_1_SAM</t>
  </si>
  <si>
    <t>Females_2006 - 2008_Pembrokeshire_2_SAM</t>
  </si>
  <si>
    <t>Females_2007 - 2009_Pembrokeshire_2_SAM</t>
  </si>
  <si>
    <t>Females_2008 - 2010_Pembrokeshire_2_SAM</t>
  </si>
  <si>
    <t>Females_2009 - 2011_Pembrokeshire_2_SAM</t>
  </si>
  <si>
    <t>Females_2010 - 2012_Pembrokeshire_2_SAM</t>
  </si>
  <si>
    <t>Females_2011 - 2013_Pembrokeshire_2_SAM</t>
  </si>
  <si>
    <t>Females_2012 - 2014_Pembrokeshire_2_SAM</t>
  </si>
  <si>
    <t>Females_2013 - 2015_Pembrokeshire_2_SAM</t>
  </si>
  <si>
    <t>Females_2006 - 2008_Pembrokeshire_3_SAM</t>
  </si>
  <si>
    <t>Females_2007 - 2009_Pembrokeshire_3_SAM</t>
  </si>
  <si>
    <t>Females_2008 - 2010_Pembrokeshire_3_SAM</t>
  </si>
  <si>
    <t>Females_2009 - 2011_Pembrokeshire_3_SAM</t>
  </si>
  <si>
    <t>Females_2010 - 2012_Pembrokeshire_3_SAM</t>
  </si>
  <si>
    <t>Females_2011 - 2013_Pembrokeshire_3_SAM</t>
  </si>
  <si>
    <t>Females_2012 - 2014_Pembrokeshire_3_SAM</t>
  </si>
  <si>
    <t>Females_2013 - 2015_Pembrokeshire_3_SAM</t>
  </si>
  <si>
    <t>Females_2006 - 2008_Pembrokeshire_4_SAM</t>
  </si>
  <si>
    <t>Females_2007 - 2009_Pembrokeshire_4_SAM</t>
  </si>
  <si>
    <t>Females_2008 - 2010_Pembrokeshire_4_SAM</t>
  </si>
  <si>
    <t>Females_2009 - 2011_Pembrokeshire_4_SAM</t>
  </si>
  <si>
    <t>Females_2010 - 2012_Pembrokeshire_4_SAM</t>
  </si>
  <si>
    <t>Females_2011 - 2013_Pembrokeshire_4_SAM</t>
  </si>
  <si>
    <t>Females_2012 - 2014_Pembrokeshire_4_SAM</t>
  </si>
  <si>
    <t>Females_2013 - 2015_Pembrokeshire_4_SAM</t>
  </si>
  <si>
    <t>Females_2006 - 2008_Pembrokeshire_5_SAM</t>
  </si>
  <si>
    <t>Females_2007 - 2009_Pembrokeshire_5_SAM</t>
  </si>
  <si>
    <t>Females_2008 - 2010_Pembrokeshire_5_SAM</t>
  </si>
  <si>
    <t>Females_2009 - 2011_Pembrokeshire_5_SAM</t>
  </si>
  <si>
    <t>Females_2010 - 2012_Pembrokeshire_5_SAM</t>
  </si>
  <si>
    <t>Females_2011 - 2013_Pembrokeshire_5_SAM</t>
  </si>
  <si>
    <t>Females_2012 - 2014_Pembrokeshire_5_SAM</t>
  </si>
  <si>
    <t>Females_2013 - 2015_Pembrokeshire_5_SAM</t>
  </si>
  <si>
    <t>Females_2006 - 2008_Powys_0_SAM</t>
  </si>
  <si>
    <t>Females_2007 - 2009_Powys_0_SAM</t>
  </si>
  <si>
    <t>Females_2008 - 2010_Powys_0_SAM</t>
  </si>
  <si>
    <t>Females_2009 - 2011_Powys_0_SAM</t>
  </si>
  <si>
    <t>Females_2010 - 2012_Powys_0_SAM</t>
  </si>
  <si>
    <t>Females_2011 - 2013_Powys_0_SAM</t>
  </si>
  <si>
    <t>Females_2012 - 2014_Powys_0_SAM</t>
  </si>
  <si>
    <t>Females_2013 - 2015_Powys_0_SAM</t>
  </si>
  <si>
    <t>Females_2006 - 2008_Powys_1_SAM</t>
  </si>
  <si>
    <t>Females_2007 - 2009_Powys_1_SAM</t>
  </si>
  <si>
    <t>Females_2008 - 2010_Powys_1_SAM</t>
  </si>
  <si>
    <t>Females_2009 - 2011_Powys_1_SAM</t>
  </si>
  <si>
    <t>Females_2010 - 2012_Powys_1_SAM</t>
  </si>
  <si>
    <t>Females_2011 - 2013_Powys_1_SAM</t>
  </si>
  <si>
    <t>Females_2012 - 2014_Powys_1_SAM</t>
  </si>
  <si>
    <t>Females_2013 - 2015_Powys_1_SAM</t>
  </si>
  <si>
    <t>Females_2006 - 2008_Powys_2_SAM</t>
  </si>
  <si>
    <t>Females_2007 - 2009_Powys_2_SAM</t>
  </si>
  <si>
    <t>Females_2008 - 2010_Powys_2_SAM</t>
  </si>
  <si>
    <t>Females_2009 - 2011_Powys_2_SAM</t>
  </si>
  <si>
    <t>Females_2010 - 2012_Powys_2_SAM</t>
  </si>
  <si>
    <t>Females_2011 - 2013_Powys_2_SAM</t>
  </si>
  <si>
    <t>Females_2012 - 2014_Powys_2_SAM</t>
  </si>
  <si>
    <t>Females_2013 - 2015_Powys_2_SAM</t>
  </si>
  <si>
    <t>Females_2006 - 2008_Powys_3_SAM</t>
  </si>
  <si>
    <t>Females_2007 - 2009_Powys_3_SAM</t>
  </si>
  <si>
    <t>Females_2008 - 2010_Powys_3_SAM</t>
  </si>
  <si>
    <t>Females_2009 - 2011_Powys_3_SAM</t>
  </si>
  <si>
    <t>Females_2010 - 2012_Powys_3_SAM</t>
  </si>
  <si>
    <t>Females_2011 - 2013_Powys_3_SAM</t>
  </si>
  <si>
    <t>Females_2012 - 2014_Powys_3_SAM</t>
  </si>
  <si>
    <t>Females_2013 - 2015_Powys_3_SAM</t>
  </si>
  <si>
    <t>Females_2006 - 2008_Powys_4_SAM</t>
  </si>
  <si>
    <t>Females_2007 - 2009_Powys_4_SAM</t>
  </si>
  <si>
    <t>Females_2008 - 2010_Powys_4_SAM</t>
  </si>
  <si>
    <t>Females_2009 - 2011_Powys_4_SAM</t>
  </si>
  <si>
    <t>Females_2010 - 2012_Powys_4_SAM</t>
  </si>
  <si>
    <t>Females_2011 - 2013_Powys_4_SAM</t>
  </si>
  <si>
    <t>Females_2012 - 2014_Powys_4_SAM</t>
  </si>
  <si>
    <t>Females_2013 - 2015_Powys_4_SAM</t>
  </si>
  <si>
    <t>Females_2006 - 2008_Powys_5_SAM</t>
  </si>
  <si>
    <t>Females_2007 - 2009_Powys_5_SAM</t>
  </si>
  <si>
    <t>Females_2008 - 2010_Powys_5_SAM</t>
  </si>
  <si>
    <t>Females_2009 - 2011_Powys_5_SAM</t>
  </si>
  <si>
    <t>Females_2010 - 2012_Powys_5_SAM</t>
  </si>
  <si>
    <t>Females_2011 - 2013_Powys_5_SAM</t>
  </si>
  <si>
    <t>Females_2012 - 2014_Powys_5_SAM</t>
  </si>
  <si>
    <t>Females_2013 - 2015_Powys_5_SAM</t>
  </si>
  <si>
    <t>Females_2006 - 2008_Rhondda Cynon Taf_0_SAM</t>
  </si>
  <si>
    <t>Females_2007 - 2009_Rhondda Cynon Taf_0_SAM</t>
  </si>
  <si>
    <t>Females_2008 - 2010_Rhondda Cynon Taf_0_SAM</t>
  </si>
  <si>
    <t>Females_2009 - 2011_Rhondda Cynon Taf_0_SAM</t>
  </si>
  <si>
    <t>Females_2010 - 2012_Rhondda Cynon Taf_0_SAM</t>
  </si>
  <si>
    <t>Females_2011 - 2013_Rhondda Cynon Taf_0_SAM</t>
  </si>
  <si>
    <t>Females_2012 - 2014_Rhondda Cynon Taf_0_SAM</t>
  </si>
  <si>
    <t>Females_2013 - 2015_Rhondda Cynon Taf_0_SAM</t>
  </si>
  <si>
    <t>Females_2006 - 2008_Rhondda Cynon Taf_1_SAM</t>
  </si>
  <si>
    <t>Females_2007 - 2009_Rhondda Cynon Taf_1_SAM</t>
  </si>
  <si>
    <t>Females_2008 - 2010_Rhondda Cynon Taf_1_SAM</t>
  </si>
  <si>
    <t>Females_2009 - 2011_Rhondda Cynon Taf_1_SAM</t>
  </si>
  <si>
    <t>Females_2010 - 2012_Rhondda Cynon Taf_1_SAM</t>
  </si>
  <si>
    <t>Females_2011 - 2013_Rhondda Cynon Taf_1_SAM</t>
  </si>
  <si>
    <t>Females_2012 - 2014_Rhondda Cynon Taf_1_SAM</t>
  </si>
  <si>
    <t>Females_2013 - 2015_Rhondda Cynon Taf_1_SAM</t>
  </si>
  <si>
    <t>Females_2006 - 2008_Rhondda Cynon Taf_2_SAM</t>
  </si>
  <si>
    <t>Females_2007 - 2009_Rhondda Cynon Taf_2_SAM</t>
  </si>
  <si>
    <t>Females_2008 - 2010_Rhondda Cynon Taf_2_SAM</t>
  </si>
  <si>
    <t>Females_2009 - 2011_Rhondda Cynon Taf_2_SAM</t>
  </si>
  <si>
    <t>Females_2010 - 2012_Rhondda Cynon Taf_2_SAM</t>
  </si>
  <si>
    <t>Females_2011 - 2013_Rhondda Cynon Taf_2_SAM</t>
  </si>
  <si>
    <t>Females_2012 - 2014_Rhondda Cynon Taf_2_SAM</t>
  </si>
  <si>
    <t>Females_2013 - 2015_Rhondda Cynon Taf_2_SAM</t>
  </si>
  <si>
    <t>Females_2006 - 2008_Rhondda Cynon Taf_3_SAM</t>
  </si>
  <si>
    <t>Females_2007 - 2009_Rhondda Cynon Taf_3_SAM</t>
  </si>
  <si>
    <t>Females_2008 - 2010_Rhondda Cynon Taf_3_SAM</t>
  </si>
  <si>
    <t>Females_2009 - 2011_Rhondda Cynon Taf_3_SAM</t>
  </si>
  <si>
    <t>Females_2010 - 2012_Rhondda Cynon Taf_3_SAM</t>
  </si>
  <si>
    <t>Females_2011 - 2013_Rhondda Cynon Taf_3_SAM</t>
  </si>
  <si>
    <t>Females_2012 - 2014_Rhondda Cynon Taf_3_SAM</t>
  </si>
  <si>
    <t>Females_2013 - 2015_Rhondda Cynon Taf_3_SAM</t>
  </si>
  <si>
    <t>Females_2006 - 2008_Rhondda Cynon Taf_4_SAM</t>
  </si>
  <si>
    <t>Females_2007 - 2009_Rhondda Cynon Taf_4_SAM</t>
  </si>
  <si>
    <t>Females_2008 - 2010_Rhondda Cynon Taf_4_SAM</t>
  </si>
  <si>
    <t>Females_2009 - 2011_Rhondda Cynon Taf_4_SAM</t>
  </si>
  <si>
    <t>Females_2010 - 2012_Rhondda Cynon Taf_4_SAM</t>
  </si>
  <si>
    <t>Females_2011 - 2013_Rhondda Cynon Taf_4_SAM</t>
  </si>
  <si>
    <t>Females_2012 - 2014_Rhondda Cynon Taf_4_SAM</t>
  </si>
  <si>
    <t>Females_2013 - 2015_Rhondda Cynon Taf_4_SAM</t>
  </si>
  <si>
    <t>Females_2006 - 2008_Rhondda Cynon Taf_5_SAM</t>
  </si>
  <si>
    <t>Females_2007 - 2009_Rhondda Cynon Taf_5_SAM</t>
  </si>
  <si>
    <t>Females_2008 - 2010_Rhondda Cynon Taf_5_SAM</t>
  </si>
  <si>
    <t>Females_2009 - 2011_Rhondda Cynon Taf_5_SAM</t>
  </si>
  <si>
    <t>Females_2010 - 2012_Rhondda Cynon Taf_5_SAM</t>
  </si>
  <si>
    <t>Females_2011 - 2013_Rhondda Cynon Taf_5_SAM</t>
  </si>
  <si>
    <t>Females_2012 - 2014_Rhondda Cynon Taf_5_SAM</t>
  </si>
  <si>
    <t>Females_2013 - 2015_Rhondda Cynon Taf_5_SAM</t>
  </si>
  <si>
    <t>Females_2006 - 2008_Swansea_0_SAM</t>
  </si>
  <si>
    <t>Females_2007 - 2009_Swansea_0_SAM</t>
  </si>
  <si>
    <t>Females_2008 - 2010_Swansea_0_SAM</t>
  </si>
  <si>
    <t>Females_2009 - 2011_Swansea_0_SAM</t>
  </si>
  <si>
    <t>Females_2010 - 2012_Swansea_0_SAM</t>
  </si>
  <si>
    <t>Females_2011 - 2013_Swansea_0_SAM</t>
  </si>
  <si>
    <t>Females_2012 - 2014_Swansea_0_SAM</t>
  </si>
  <si>
    <t>Females_2013 - 2015_Swansea_0_SAM</t>
  </si>
  <si>
    <t>Females_2006 - 2008_Swansea_1_SAM</t>
  </si>
  <si>
    <t>Females_2007 - 2009_Swansea_1_SAM</t>
  </si>
  <si>
    <t>Females_2008 - 2010_Swansea_1_SAM</t>
  </si>
  <si>
    <t>Females_2009 - 2011_Swansea_1_SAM</t>
  </si>
  <si>
    <t>Females_2010 - 2012_Swansea_1_SAM</t>
  </si>
  <si>
    <t>Females_2011 - 2013_Swansea_1_SAM</t>
  </si>
  <si>
    <t>Females_2012 - 2014_Swansea_1_SAM</t>
  </si>
  <si>
    <t>Females_2013 - 2015_Swansea_1_SAM</t>
  </si>
  <si>
    <t>Females_2006 - 2008_Swansea_2_SAM</t>
  </si>
  <si>
    <t>Females_2007 - 2009_Swansea_2_SAM</t>
  </si>
  <si>
    <t>Females_2008 - 2010_Swansea_2_SAM</t>
  </si>
  <si>
    <t>Females_2009 - 2011_Swansea_2_SAM</t>
  </si>
  <si>
    <t>Females_2010 - 2012_Swansea_2_SAM</t>
  </si>
  <si>
    <t>Females_2011 - 2013_Swansea_2_SAM</t>
  </si>
  <si>
    <t>Females_2012 - 2014_Swansea_2_SAM</t>
  </si>
  <si>
    <t>Females_2013 - 2015_Swansea_2_SAM</t>
  </si>
  <si>
    <t>Females_2006 - 2008_Swansea_3_SAM</t>
  </si>
  <si>
    <t>Females_2007 - 2009_Swansea_3_SAM</t>
  </si>
  <si>
    <t>Females_2008 - 2010_Swansea_3_SAM</t>
  </si>
  <si>
    <t>Females_2009 - 2011_Swansea_3_SAM</t>
  </si>
  <si>
    <t>Females_2010 - 2012_Swansea_3_SAM</t>
  </si>
  <si>
    <t>Females_2011 - 2013_Swansea_3_SAM</t>
  </si>
  <si>
    <t>Females_2012 - 2014_Swansea_3_SAM</t>
  </si>
  <si>
    <t>Females_2013 - 2015_Swansea_3_SAM</t>
  </si>
  <si>
    <t>Females_2006 - 2008_Swansea_4_SAM</t>
  </si>
  <si>
    <t>Females_2007 - 2009_Swansea_4_SAM</t>
  </si>
  <si>
    <t>Females_2008 - 2010_Swansea_4_SAM</t>
  </si>
  <si>
    <t>Females_2009 - 2011_Swansea_4_SAM</t>
  </si>
  <si>
    <t>Females_2010 - 2012_Swansea_4_SAM</t>
  </si>
  <si>
    <t>Females_2011 - 2013_Swansea_4_SAM</t>
  </si>
  <si>
    <t>Females_2012 - 2014_Swansea_4_SAM</t>
  </si>
  <si>
    <t>Females_2013 - 2015_Swansea_4_SAM</t>
  </si>
  <si>
    <t>Females_2006 - 2008_Swansea_5_SAM</t>
  </si>
  <si>
    <t>Females_2007 - 2009_Swansea_5_SAM</t>
  </si>
  <si>
    <t>Females_2008 - 2010_Swansea_5_SAM</t>
  </si>
  <si>
    <t>Females_2009 - 2011_Swansea_5_SAM</t>
  </si>
  <si>
    <t>Females_2010 - 2012_Swansea_5_SAM</t>
  </si>
  <si>
    <t>Females_2011 - 2013_Swansea_5_SAM</t>
  </si>
  <si>
    <t>Females_2012 - 2014_Swansea_5_SAM</t>
  </si>
  <si>
    <t>Females_2013 - 2015_Swansea_5_SAM</t>
  </si>
  <si>
    <t>Females_2006 - 2008_Vale of Glamorgan_0_SAM</t>
  </si>
  <si>
    <t>Females_2007 - 2009_Vale of Glamorgan_0_SAM</t>
  </si>
  <si>
    <t>Females_2008 - 2010_Vale of Glamorgan_0_SAM</t>
  </si>
  <si>
    <t>Females_2009 - 2011_Vale of Glamorgan_0_SAM</t>
  </si>
  <si>
    <t>Females_2010 - 2012_Vale of Glamorgan_0_SAM</t>
  </si>
  <si>
    <t>Females_2011 - 2013_Vale of Glamorgan_0_SAM</t>
  </si>
  <si>
    <t>Females_2012 - 2014_Vale of Glamorgan_0_SAM</t>
  </si>
  <si>
    <t>Females_2013 - 2015_Vale of Glamorgan_0_SAM</t>
  </si>
  <si>
    <t>Females_2006 - 2008_Vale of Glamorgan_1_SAM</t>
  </si>
  <si>
    <t>Females_2007 - 2009_Vale of Glamorgan_1_SAM</t>
  </si>
  <si>
    <t>Females_2008 - 2010_Vale of Glamorgan_1_SAM</t>
  </si>
  <si>
    <t>Females_2009 - 2011_Vale of Glamorgan_1_SAM</t>
  </si>
  <si>
    <t>Females_2010 - 2012_Vale of Glamorgan_1_SAM</t>
  </si>
  <si>
    <t>Females_2011 - 2013_Vale of Glamorgan_1_SAM</t>
  </si>
  <si>
    <t>Females_2012 - 2014_Vale of Glamorgan_1_SAM</t>
  </si>
  <si>
    <t>Females_2013 - 2015_Vale of Glamorgan_1_SAM</t>
  </si>
  <si>
    <t>Females_2006 - 2008_Vale of Glamorgan_2_SAM</t>
  </si>
  <si>
    <t>Females_2007 - 2009_Vale of Glamorgan_2_SAM</t>
  </si>
  <si>
    <t>Females_2008 - 2010_Vale of Glamorgan_2_SAM</t>
  </si>
  <si>
    <t>Females_2009 - 2011_Vale of Glamorgan_2_SAM</t>
  </si>
  <si>
    <t>Females_2010 - 2012_Vale of Glamorgan_2_SAM</t>
  </si>
  <si>
    <t>Females_2011 - 2013_Vale of Glamorgan_2_SAM</t>
  </si>
  <si>
    <t>Females_2012 - 2014_Vale of Glamorgan_2_SAM</t>
  </si>
  <si>
    <t>Females_2013 - 2015_Vale of Glamorgan_2_SAM</t>
  </si>
  <si>
    <t>Females_2006 - 2008_Vale of Glamorgan_3_SAM</t>
  </si>
  <si>
    <t>Females_2007 - 2009_Vale of Glamorgan_3_SAM</t>
  </si>
  <si>
    <t>Females_2008 - 2010_Vale of Glamorgan_3_SAM</t>
  </si>
  <si>
    <t>Females_2009 - 2011_Vale of Glamorgan_3_SAM</t>
  </si>
  <si>
    <t>Females_2010 - 2012_Vale of Glamorgan_3_SAM</t>
  </si>
  <si>
    <t>Females_2011 - 2013_Vale of Glamorgan_3_SAM</t>
  </si>
  <si>
    <t>Females_2012 - 2014_Vale of Glamorgan_3_SAM</t>
  </si>
  <si>
    <t>Females_2013 - 2015_Vale of Glamorgan_3_SAM</t>
  </si>
  <si>
    <t>Females_2006 - 2008_Vale of Glamorgan_4_SAM</t>
  </si>
  <si>
    <t>Females_2007 - 2009_Vale of Glamorgan_4_SAM</t>
  </si>
  <si>
    <t>Females_2008 - 2010_Vale of Glamorgan_4_SAM</t>
  </si>
  <si>
    <t>Females_2009 - 2011_Vale of Glamorgan_4_SAM</t>
  </si>
  <si>
    <t>Females_2010 - 2012_Vale of Glamorgan_4_SAM</t>
  </si>
  <si>
    <t>Females_2011 - 2013_Vale of Glamorgan_4_SAM</t>
  </si>
  <si>
    <t>Females_2012 - 2014_Vale of Glamorgan_4_SAM</t>
  </si>
  <si>
    <t>Females_2013 - 2015_Vale of Glamorgan_4_SAM</t>
  </si>
  <si>
    <t>Females_2006 - 2008_Vale of Glamorgan_5_SAM</t>
  </si>
  <si>
    <t>Females_2007 - 2009_Vale of Glamorgan_5_SAM</t>
  </si>
  <si>
    <t>Females_2008 - 2010_Vale of Glamorgan_5_SAM</t>
  </si>
  <si>
    <t>Females_2009 - 2011_Vale of Glamorgan_5_SAM</t>
  </si>
  <si>
    <t>Females_2010 - 2012_Vale of Glamorgan_5_SAM</t>
  </si>
  <si>
    <t>Females_2011 - 2013_Vale of Glamorgan_5_SAM</t>
  </si>
  <si>
    <t>Females_2012 - 2014_Vale of Glamorgan_5_SAM</t>
  </si>
  <si>
    <t>Females_2013 - 2015_Vale of Glamorgan_5_SAM</t>
  </si>
  <si>
    <t>Females_2006 - 2008_Torfaen_0_SAM</t>
  </si>
  <si>
    <t>Females_2007 - 2009_Torfaen_0_SAM</t>
  </si>
  <si>
    <t>Females_2008 - 2010_Torfaen_0_SAM</t>
  </si>
  <si>
    <t>Females_2009 - 2011_Torfaen_0_SAM</t>
  </si>
  <si>
    <t>Females_2010 - 2012_Torfaen_0_SAM</t>
  </si>
  <si>
    <t>Females_2011 - 2013_Torfaen_0_SAM</t>
  </si>
  <si>
    <t>Females_2012 - 2014_Torfaen_0_SAM</t>
  </si>
  <si>
    <t>Females_2013 - 2015_Torfaen_0_SAM</t>
  </si>
  <si>
    <t>Females_2006 - 2008_Torfaen_1_SAM</t>
  </si>
  <si>
    <t>Females_2007 - 2009_Torfaen_1_SAM</t>
  </si>
  <si>
    <t>Females_2008 - 2010_Torfaen_1_SAM</t>
  </si>
  <si>
    <t>Females_2009 - 2011_Torfaen_1_SAM</t>
  </si>
  <si>
    <t>Females_2010 - 2012_Torfaen_1_SAM</t>
  </si>
  <si>
    <t>Females_2011 - 2013_Torfaen_1_SAM</t>
  </si>
  <si>
    <t>Females_2012 - 2014_Torfaen_1_SAM</t>
  </si>
  <si>
    <t>Females_2013 - 2015_Torfaen_1_SAM</t>
  </si>
  <si>
    <t>Females_2006 - 2008_Torfaen_2_SAM</t>
  </si>
  <si>
    <t>Females_2007 - 2009_Torfaen_2_SAM</t>
  </si>
  <si>
    <t>Females_2008 - 2010_Torfaen_2_SAM</t>
  </si>
  <si>
    <t>Females_2009 - 2011_Torfaen_2_SAM</t>
  </si>
  <si>
    <t>Females_2010 - 2012_Torfaen_2_SAM</t>
  </si>
  <si>
    <t>Females_2011 - 2013_Torfaen_2_SAM</t>
  </si>
  <si>
    <t>Females_2012 - 2014_Torfaen_2_SAM</t>
  </si>
  <si>
    <t>Females_2013 - 2015_Torfaen_2_SAM</t>
  </si>
  <si>
    <t>Females_2006 - 2008_Torfaen_3_SAM</t>
  </si>
  <si>
    <t>Females_2007 - 2009_Torfaen_3_SAM</t>
  </si>
  <si>
    <t>Females_2008 - 2010_Torfaen_3_SAM</t>
  </si>
  <si>
    <t>Females_2009 - 2011_Torfaen_3_SAM</t>
  </si>
  <si>
    <t>Females_2010 - 2012_Torfaen_3_SAM</t>
  </si>
  <si>
    <t>Females_2011 - 2013_Torfaen_3_SAM</t>
  </si>
  <si>
    <t>Females_2012 - 2014_Torfaen_3_SAM</t>
  </si>
  <si>
    <t>Females_2013 - 2015_Torfaen_3_SAM</t>
  </si>
  <si>
    <t>Females_2006 - 2008_Torfaen_4_SAM</t>
  </si>
  <si>
    <t>Females_2007 - 2009_Torfaen_4_SAM</t>
  </si>
  <si>
    <t>Females_2008 - 2010_Torfaen_4_SAM</t>
  </si>
  <si>
    <t>Females_2009 - 2011_Torfaen_4_SAM</t>
  </si>
  <si>
    <t>Females_2010 - 2012_Torfaen_4_SAM</t>
  </si>
  <si>
    <t>Females_2011 - 2013_Torfaen_4_SAM</t>
  </si>
  <si>
    <t>Females_2012 - 2014_Torfaen_4_SAM</t>
  </si>
  <si>
    <t>Females_2013 - 2015_Torfaen_4_SAM</t>
  </si>
  <si>
    <t>Females_2006 - 2008_Torfaen_5_SAM</t>
  </si>
  <si>
    <t>Females_2007 - 2009_Torfaen_5_SAM</t>
  </si>
  <si>
    <t>Females_2008 - 2010_Torfaen_5_SAM</t>
  </si>
  <si>
    <t>Females_2009 - 2011_Torfaen_5_SAM</t>
  </si>
  <si>
    <t>Females_2010 - 2012_Torfaen_5_SAM</t>
  </si>
  <si>
    <t>Females_2011 - 2013_Torfaen_5_SAM</t>
  </si>
  <si>
    <t>Females_2012 - 2014_Torfaen_5_SAM</t>
  </si>
  <si>
    <t>Females_2013 - 2015_Torfaen_5_SAM</t>
  </si>
  <si>
    <t>Females_2006 - 2008_Wrexham_0_SAM</t>
  </si>
  <si>
    <t>Females_2007 - 2009_Wrexham_0_SAM</t>
  </si>
  <si>
    <t>Females_2008 - 2010_Wrexham_0_SAM</t>
  </si>
  <si>
    <t>Females_2009 - 2011_Wrexham_0_SAM</t>
  </si>
  <si>
    <t>Females_2010 - 2012_Wrexham_0_SAM</t>
  </si>
  <si>
    <t>Females_2011 - 2013_Wrexham_0_SAM</t>
  </si>
  <si>
    <t>Females_2012 - 2014_Wrexham_0_SAM</t>
  </si>
  <si>
    <t>Females_2013 - 2015_Wrexham_0_SAM</t>
  </si>
  <si>
    <t>Females_2006 - 2008_Wrexham_1_SAM</t>
  </si>
  <si>
    <t>Females_2007 - 2009_Wrexham_1_SAM</t>
  </si>
  <si>
    <t>Females_2008 - 2010_Wrexham_1_SAM</t>
  </si>
  <si>
    <t>Females_2009 - 2011_Wrexham_1_SAM</t>
  </si>
  <si>
    <t>Females_2010 - 2012_Wrexham_1_SAM</t>
  </si>
  <si>
    <t>Females_2011 - 2013_Wrexham_1_SAM</t>
  </si>
  <si>
    <t>Females_2012 - 2014_Wrexham_1_SAM</t>
  </si>
  <si>
    <t>Females_2013 - 2015_Wrexham_1_SAM</t>
  </si>
  <si>
    <t>Females_2006 - 2008_Wrexham_2_SAM</t>
  </si>
  <si>
    <t>Females_2007 - 2009_Wrexham_2_SAM</t>
  </si>
  <si>
    <t>Females_2008 - 2010_Wrexham_2_SAM</t>
  </si>
  <si>
    <t>Females_2009 - 2011_Wrexham_2_SAM</t>
  </si>
  <si>
    <t>Females_2010 - 2012_Wrexham_2_SAM</t>
  </si>
  <si>
    <t>Females_2011 - 2013_Wrexham_2_SAM</t>
  </si>
  <si>
    <t>Females_2012 - 2014_Wrexham_2_SAM</t>
  </si>
  <si>
    <t>Females_2013 - 2015_Wrexham_2_SAM</t>
  </si>
  <si>
    <t>Females_2006 - 2008_Wrexham_3_SAM</t>
  </si>
  <si>
    <t>Females_2007 - 2009_Wrexham_3_SAM</t>
  </si>
  <si>
    <t>Females_2008 - 2010_Wrexham_3_SAM</t>
  </si>
  <si>
    <t>Females_2009 - 2011_Wrexham_3_SAM</t>
  </si>
  <si>
    <t>Females_2010 - 2012_Wrexham_3_SAM</t>
  </si>
  <si>
    <t>Females_2011 - 2013_Wrexham_3_SAM</t>
  </si>
  <si>
    <t>Females_2012 - 2014_Wrexham_3_SAM</t>
  </si>
  <si>
    <t>Females_2013 - 2015_Wrexham_3_SAM</t>
  </si>
  <si>
    <t>Females_2006 - 2008_Wrexham_4_SAM</t>
  </si>
  <si>
    <t>Females_2007 - 2009_Wrexham_4_SAM</t>
  </si>
  <si>
    <t>Females_2008 - 2010_Wrexham_4_SAM</t>
  </si>
  <si>
    <t>Females_2009 - 2011_Wrexham_4_SAM</t>
  </si>
  <si>
    <t>Females_2010 - 2012_Wrexham_4_SAM</t>
  </si>
  <si>
    <t>Females_2011 - 2013_Wrexham_4_SAM</t>
  </si>
  <si>
    <t>Females_2012 - 2014_Wrexham_4_SAM</t>
  </si>
  <si>
    <t>Females_2013 - 2015_Wrexham_4_SAM</t>
  </si>
  <si>
    <t>Females_2006 - 2008_Wrexham_5_SAM</t>
  </si>
  <si>
    <t>Females_2007 - 2009_Wrexham_5_SAM</t>
  </si>
  <si>
    <t>Females_2008 - 2010_Wrexham_5_SAM</t>
  </si>
  <si>
    <t>Females_2009 - 2011_Wrexham_5_SAM</t>
  </si>
  <si>
    <t>Females_2010 - 2012_Wrexham_5_SAM</t>
  </si>
  <si>
    <t>Females_2011 - 2013_Wrexham_5_SAM</t>
  </si>
  <si>
    <t>Females_2012 - 2014_Wrexham_5_SAM</t>
  </si>
  <si>
    <t>Females_2013 - 2015_Wrexham_5_SAM</t>
  </si>
  <si>
    <t>Persons_2006 - 2008_Blaenau Gwent_0_SAM</t>
  </si>
  <si>
    <t>Persons_2007 - 2009_Blaenau Gwent_0_SAM</t>
  </si>
  <si>
    <t>Persons_2008 - 2010_Blaenau Gwent_0_SAM</t>
  </si>
  <si>
    <t>Persons_2009 - 2011_Blaenau Gwent_0_SAM</t>
  </si>
  <si>
    <t>Persons_2010 - 2012_Blaenau Gwent_0_SAM</t>
  </si>
  <si>
    <t>Persons_2011 - 2013_Blaenau Gwent_0_SAM</t>
  </si>
  <si>
    <t>Persons_2012 - 2014_Blaenau Gwent_0_SAM</t>
  </si>
  <si>
    <t>Persons_2013 - 2015_Blaenau Gwent_0_SAM</t>
  </si>
  <si>
    <t>Persons_2006 - 2008_Blaenau Gwent_1_SAM</t>
  </si>
  <si>
    <t>Persons_2007 - 2009_Blaenau Gwent_1_SAM</t>
  </si>
  <si>
    <t>Persons_2008 - 2010_Blaenau Gwent_1_SAM</t>
  </si>
  <si>
    <t>Persons_2009 - 2011_Blaenau Gwent_1_SAM</t>
  </si>
  <si>
    <t>Persons_2010 - 2012_Blaenau Gwent_1_SAM</t>
  </si>
  <si>
    <t>Persons_2011 - 2013_Blaenau Gwent_1_SAM</t>
  </si>
  <si>
    <t>Persons_2012 - 2014_Blaenau Gwent_1_SAM</t>
  </si>
  <si>
    <t>Persons_2013 - 2015_Blaenau Gwent_1_SAM</t>
  </si>
  <si>
    <t>Persons_2006 - 2008_Blaenau Gwent_2_SAM</t>
  </si>
  <si>
    <t>Persons_2007 - 2009_Blaenau Gwent_2_SAM</t>
  </si>
  <si>
    <t>Persons_2008 - 2010_Blaenau Gwent_2_SAM</t>
  </si>
  <si>
    <t>Persons_2009 - 2011_Blaenau Gwent_2_SAM</t>
  </si>
  <si>
    <t>Persons_2010 - 2012_Blaenau Gwent_2_SAM</t>
  </si>
  <si>
    <t>Persons_2011 - 2013_Blaenau Gwent_2_SAM</t>
  </si>
  <si>
    <t>Persons_2012 - 2014_Blaenau Gwent_2_SAM</t>
  </si>
  <si>
    <t>Persons_2013 - 2015_Blaenau Gwent_2_SAM</t>
  </si>
  <si>
    <t>Persons_2006 - 2008_Blaenau Gwent_3_SAM</t>
  </si>
  <si>
    <t>Persons_2007 - 2009_Blaenau Gwent_3_SAM</t>
  </si>
  <si>
    <t>Persons_2008 - 2010_Blaenau Gwent_3_SAM</t>
  </si>
  <si>
    <t>Persons_2009 - 2011_Blaenau Gwent_3_SAM</t>
  </si>
  <si>
    <t>Persons_2010 - 2012_Blaenau Gwent_3_SAM</t>
  </si>
  <si>
    <t>Persons_2011 - 2013_Blaenau Gwent_3_SAM</t>
  </si>
  <si>
    <t>Persons_2012 - 2014_Blaenau Gwent_3_SAM</t>
  </si>
  <si>
    <t>Persons_2013 - 2015_Blaenau Gwent_3_SAM</t>
  </si>
  <si>
    <t>Persons_2006 - 2008_Blaenau Gwent_4_SAM</t>
  </si>
  <si>
    <t>Persons_2007 - 2009_Blaenau Gwent_4_SAM</t>
  </si>
  <si>
    <t>Persons_2008 - 2010_Blaenau Gwent_4_SAM</t>
  </si>
  <si>
    <t>Persons_2009 - 2011_Blaenau Gwent_4_SAM</t>
  </si>
  <si>
    <t>Persons_2010 - 2012_Blaenau Gwent_4_SAM</t>
  </si>
  <si>
    <t>Persons_2011 - 2013_Blaenau Gwent_4_SAM</t>
  </si>
  <si>
    <t>Persons_2012 - 2014_Blaenau Gwent_4_SAM</t>
  </si>
  <si>
    <t>Persons_2013 - 2015_Blaenau Gwent_4_SAM</t>
  </si>
  <si>
    <t>Persons_2006 - 2008_Blaenau Gwent_5_SAM</t>
  </si>
  <si>
    <t>Persons_2007 - 2009_Blaenau Gwent_5_SAM</t>
  </si>
  <si>
    <t>Persons_2008 - 2010_Blaenau Gwent_5_SAM</t>
  </si>
  <si>
    <t>Persons_2009 - 2011_Blaenau Gwent_5_SAM</t>
  </si>
  <si>
    <t>Persons_2010 - 2012_Blaenau Gwent_5_SAM</t>
  </si>
  <si>
    <t>Persons_2011 - 2013_Blaenau Gwent_5_SAM</t>
  </si>
  <si>
    <t>Persons_2012 - 2014_Blaenau Gwent_5_SAM</t>
  </si>
  <si>
    <t>Persons_2013 - 2015_Blaenau Gwent_5_SAM</t>
  </si>
  <si>
    <t>Persons_2006 - 2008_Bridgend_0_SAM</t>
  </si>
  <si>
    <t>Persons_2007 - 2009_Bridgend_0_SAM</t>
  </si>
  <si>
    <t>Persons_2008 - 2010_Bridgend_0_SAM</t>
  </si>
  <si>
    <t>Persons_2009 - 2011_Bridgend_0_SAM</t>
  </si>
  <si>
    <t>Persons_2010 - 2012_Bridgend_0_SAM</t>
  </si>
  <si>
    <t>Persons_2011 - 2013_Bridgend_0_SAM</t>
  </si>
  <si>
    <t>Persons_2012 - 2014_Bridgend_0_SAM</t>
  </si>
  <si>
    <t>Persons_2013 - 2015_Bridgend_0_SAM</t>
  </si>
  <si>
    <t>Persons_2006 - 2008_Bridgend_1_SAM</t>
  </si>
  <si>
    <t>Persons_2007 - 2009_Bridgend_1_SAM</t>
  </si>
  <si>
    <t>Persons_2008 - 2010_Bridgend_1_SAM</t>
  </si>
  <si>
    <t>Persons_2009 - 2011_Bridgend_1_SAM</t>
  </si>
  <si>
    <t>Persons_2010 - 2012_Bridgend_1_SAM</t>
  </si>
  <si>
    <t>Persons_2011 - 2013_Bridgend_1_SAM</t>
  </si>
  <si>
    <t>Persons_2012 - 2014_Bridgend_1_SAM</t>
  </si>
  <si>
    <t>Persons_2013 - 2015_Bridgend_1_SAM</t>
  </si>
  <si>
    <t>Persons_2006 - 2008_Bridgend_2_SAM</t>
  </si>
  <si>
    <t>Persons_2007 - 2009_Bridgend_2_SAM</t>
  </si>
  <si>
    <t>Persons_2008 - 2010_Bridgend_2_SAM</t>
  </si>
  <si>
    <t>Persons_2009 - 2011_Bridgend_2_SAM</t>
  </si>
  <si>
    <t>Persons_2010 - 2012_Bridgend_2_SAM</t>
  </si>
  <si>
    <t>Persons_2011 - 2013_Bridgend_2_SAM</t>
  </si>
  <si>
    <t>Persons_2012 - 2014_Bridgend_2_SAM</t>
  </si>
  <si>
    <t>Persons_2013 - 2015_Bridgend_2_SAM</t>
  </si>
  <si>
    <t>Persons_2006 - 2008_Bridgend_3_SAM</t>
  </si>
  <si>
    <t>Persons_2007 - 2009_Bridgend_3_SAM</t>
  </si>
  <si>
    <t>Persons_2008 - 2010_Bridgend_3_SAM</t>
  </si>
  <si>
    <t>Persons_2009 - 2011_Bridgend_3_SAM</t>
  </si>
  <si>
    <t>Persons_2010 - 2012_Bridgend_3_SAM</t>
  </si>
  <si>
    <t>Persons_2011 - 2013_Bridgend_3_SAM</t>
  </si>
  <si>
    <t>Persons_2012 - 2014_Bridgend_3_SAM</t>
  </si>
  <si>
    <t>Persons_2013 - 2015_Bridgend_3_SAM</t>
  </si>
  <si>
    <t>Persons_2006 - 2008_Bridgend_4_SAM</t>
  </si>
  <si>
    <t>Persons_2007 - 2009_Bridgend_4_SAM</t>
  </si>
  <si>
    <t>Persons_2008 - 2010_Bridgend_4_SAM</t>
  </si>
  <si>
    <t>Persons_2009 - 2011_Bridgend_4_SAM</t>
  </si>
  <si>
    <t>Persons_2010 - 2012_Bridgend_4_SAM</t>
  </si>
  <si>
    <t>Persons_2011 - 2013_Bridgend_4_SAM</t>
  </si>
  <si>
    <t>Persons_2012 - 2014_Bridgend_4_SAM</t>
  </si>
  <si>
    <t>Persons_2013 - 2015_Bridgend_4_SAM</t>
  </si>
  <si>
    <t>Persons_2006 - 2008_Bridgend_5_SAM</t>
  </si>
  <si>
    <t>Persons_2007 - 2009_Bridgend_5_SAM</t>
  </si>
  <si>
    <t>Persons_2008 - 2010_Bridgend_5_SAM</t>
  </si>
  <si>
    <t>Persons_2009 - 2011_Bridgend_5_SAM</t>
  </si>
  <si>
    <t>Persons_2010 - 2012_Bridgend_5_SAM</t>
  </si>
  <si>
    <t>Persons_2011 - 2013_Bridgend_5_SAM</t>
  </si>
  <si>
    <t>Persons_2012 - 2014_Bridgend_5_SAM</t>
  </si>
  <si>
    <t>Persons_2013 - 2015_Bridgend_5_SAM</t>
  </si>
  <si>
    <t>Persons_2006 - 2008_Caerphilly_0_SAM</t>
  </si>
  <si>
    <t>Persons_2007 - 2009_Caerphilly_0_SAM</t>
  </si>
  <si>
    <t>Persons_2008 - 2010_Caerphilly_0_SAM</t>
  </si>
  <si>
    <t>Persons_2009 - 2011_Caerphilly_0_SAM</t>
  </si>
  <si>
    <t>Persons_2010 - 2012_Caerphilly_0_SAM</t>
  </si>
  <si>
    <t>Persons_2011 - 2013_Caerphilly_0_SAM</t>
  </si>
  <si>
    <t>Persons_2012 - 2014_Caerphilly_0_SAM</t>
  </si>
  <si>
    <t>Persons_2013 - 2015_Caerphilly_0_SAM</t>
  </si>
  <si>
    <t>Persons_2006 - 2008_Caerphilly_1_SAM</t>
  </si>
  <si>
    <t>Persons_2007 - 2009_Caerphilly_1_SAM</t>
  </si>
  <si>
    <t>Persons_2008 - 2010_Caerphilly_1_SAM</t>
  </si>
  <si>
    <t>Persons_2009 - 2011_Caerphilly_1_SAM</t>
  </si>
  <si>
    <t>Persons_2010 - 2012_Caerphilly_1_SAM</t>
  </si>
  <si>
    <t>Persons_2011 - 2013_Caerphilly_1_SAM</t>
  </si>
  <si>
    <t>Persons_2012 - 2014_Caerphilly_1_SAM</t>
  </si>
  <si>
    <t>Persons_2013 - 2015_Caerphilly_1_SAM</t>
  </si>
  <si>
    <t>Persons_2006 - 2008_Caerphilly_2_SAM</t>
  </si>
  <si>
    <t>Persons_2007 - 2009_Caerphilly_2_SAM</t>
  </si>
  <si>
    <t>Persons_2008 - 2010_Caerphilly_2_SAM</t>
  </si>
  <si>
    <t>Persons_2009 - 2011_Caerphilly_2_SAM</t>
  </si>
  <si>
    <t>Persons_2010 - 2012_Caerphilly_2_SAM</t>
  </si>
  <si>
    <t>Persons_2011 - 2013_Caerphilly_2_SAM</t>
  </si>
  <si>
    <t>Persons_2012 - 2014_Caerphilly_2_SAM</t>
  </si>
  <si>
    <t>Persons_2013 - 2015_Caerphilly_2_SAM</t>
  </si>
  <si>
    <t>Persons_2006 - 2008_Caerphilly_3_SAM</t>
  </si>
  <si>
    <t>Persons_2007 - 2009_Caerphilly_3_SAM</t>
  </si>
  <si>
    <t>Persons_2008 - 2010_Caerphilly_3_SAM</t>
  </si>
  <si>
    <t>Persons_2009 - 2011_Caerphilly_3_SAM</t>
  </si>
  <si>
    <t>Persons_2010 - 2012_Caerphilly_3_SAM</t>
  </si>
  <si>
    <t>Persons_2011 - 2013_Caerphilly_3_SAM</t>
  </si>
  <si>
    <t>Persons_2012 - 2014_Caerphilly_3_SAM</t>
  </si>
  <si>
    <t>Persons_2013 - 2015_Caerphilly_3_SAM</t>
  </si>
  <si>
    <t>Persons_2006 - 2008_Caerphilly_4_SAM</t>
  </si>
  <si>
    <t>Persons_2007 - 2009_Caerphilly_4_SAM</t>
  </si>
  <si>
    <t>Persons_2008 - 2010_Caerphilly_4_SAM</t>
  </si>
  <si>
    <t>Persons_2009 - 2011_Caerphilly_4_SAM</t>
  </si>
  <si>
    <t>Persons_2010 - 2012_Caerphilly_4_SAM</t>
  </si>
  <si>
    <t>Persons_2011 - 2013_Caerphilly_4_SAM</t>
  </si>
  <si>
    <t>Persons_2012 - 2014_Caerphilly_4_SAM</t>
  </si>
  <si>
    <t>Persons_2013 - 2015_Caerphilly_4_SAM</t>
  </si>
  <si>
    <t>Persons_2006 - 2008_Caerphilly_5_SAM</t>
  </si>
  <si>
    <t>Persons_2007 - 2009_Caerphilly_5_SAM</t>
  </si>
  <si>
    <t>Persons_2008 - 2010_Caerphilly_5_SAM</t>
  </si>
  <si>
    <t>Persons_2009 - 2011_Caerphilly_5_SAM</t>
  </si>
  <si>
    <t>Persons_2010 - 2012_Caerphilly_5_SAM</t>
  </si>
  <si>
    <t>Persons_2011 - 2013_Caerphilly_5_SAM</t>
  </si>
  <si>
    <t>Persons_2012 - 2014_Caerphilly_5_SAM</t>
  </si>
  <si>
    <t>Persons_2013 - 2015_Caerphilly_5_SAM</t>
  </si>
  <si>
    <t>Persons_2006 - 2008_Cardiff_0_SAM</t>
  </si>
  <si>
    <t>Persons_2007 - 2009_Cardiff_0_SAM</t>
  </si>
  <si>
    <t>Persons_2008 - 2010_Cardiff_0_SAM</t>
  </si>
  <si>
    <t>Persons_2009 - 2011_Cardiff_0_SAM</t>
  </si>
  <si>
    <t>Persons_2010 - 2012_Cardiff_0_SAM</t>
  </si>
  <si>
    <t>Persons_2011 - 2013_Cardiff_0_SAM</t>
  </si>
  <si>
    <t>Persons_2012 - 2014_Cardiff_0_SAM</t>
  </si>
  <si>
    <t>Persons_2013 - 2015_Cardiff_0_SAM</t>
  </si>
  <si>
    <t>Persons_2006 - 2008_Cardiff_1_SAM</t>
  </si>
  <si>
    <t>Persons_2007 - 2009_Cardiff_1_SAM</t>
  </si>
  <si>
    <t>Persons_2008 - 2010_Cardiff_1_SAM</t>
  </si>
  <si>
    <t>Persons_2009 - 2011_Cardiff_1_SAM</t>
  </si>
  <si>
    <t>Persons_2010 - 2012_Cardiff_1_SAM</t>
  </si>
  <si>
    <t>Persons_2011 - 2013_Cardiff_1_SAM</t>
  </si>
  <si>
    <t>Persons_2012 - 2014_Cardiff_1_SAM</t>
  </si>
  <si>
    <t>Persons_2013 - 2015_Cardiff_1_SAM</t>
  </si>
  <si>
    <t>Persons_2006 - 2008_Cardiff_2_SAM</t>
  </si>
  <si>
    <t>Persons_2007 - 2009_Cardiff_2_SAM</t>
  </si>
  <si>
    <t>Persons_2008 - 2010_Cardiff_2_SAM</t>
  </si>
  <si>
    <t>Persons_2009 - 2011_Cardiff_2_SAM</t>
  </si>
  <si>
    <t>Persons_2010 - 2012_Cardiff_2_SAM</t>
  </si>
  <si>
    <t>Persons_2011 - 2013_Cardiff_2_SAM</t>
  </si>
  <si>
    <t>Persons_2012 - 2014_Cardiff_2_SAM</t>
  </si>
  <si>
    <t>Persons_2013 - 2015_Cardiff_2_SAM</t>
  </si>
  <si>
    <t>Persons_2006 - 2008_Cardiff_3_SAM</t>
  </si>
  <si>
    <t>Persons_2007 - 2009_Cardiff_3_SAM</t>
  </si>
  <si>
    <t>Persons_2008 - 2010_Cardiff_3_SAM</t>
  </si>
  <si>
    <t>Persons_2009 - 2011_Cardiff_3_SAM</t>
  </si>
  <si>
    <t>Persons_2010 - 2012_Cardiff_3_SAM</t>
  </si>
  <si>
    <t>Persons_2011 - 2013_Cardiff_3_SAM</t>
  </si>
  <si>
    <t>Persons_2012 - 2014_Cardiff_3_SAM</t>
  </si>
  <si>
    <t>Persons_2013 - 2015_Cardiff_3_SAM</t>
  </si>
  <si>
    <t>Persons_2006 - 2008_Cardiff_4_SAM</t>
  </si>
  <si>
    <t>Persons_2007 - 2009_Cardiff_4_SAM</t>
  </si>
  <si>
    <t>Persons_2008 - 2010_Cardiff_4_SAM</t>
  </si>
  <si>
    <t>Persons_2009 - 2011_Cardiff_4_SAM</t>
  </si>
  <si>
    <t>Persons_2010 - 2012_Cardiff_4_SAM</t>
  </si>
  <si>
    <t>Persons_2011 - 2013_Cardiff_4_SAM</t>
  </si>
  <si>
    <t>Persons_2012 - 2014_Cardiff_4_SAM</t>
  </si>
  <si>
    <t>Persons_2013 - 2015_Cardiff_4_SAM</t>
  </si>
  <si>
    <t>Persons_2006 - 2008_Cardiff_5_SAM</t>
  </si>
  <si>
    <t>Persons_2007 - 2009_Cardiff_5_SAM</t>
  </si>
  <si>
    <t>Persons_2008 - 2010_Cardiff_5_SAM</t>
  </si>
  <si>
    <t>Persons_2009 - 2011_Cardiff_5_SAM</t>
  </si>
  <si>
    <t>Persons_2010 - 2012_Cardiff_5_SAM</t>
  </si>
  <si>
    <t>Persons_2011 - 2013_Cardiff_5_SAM</t>
  </si>
  <si>
    <t>Persons_2012 - 2014_Cardiff_5_SAM</t>
  </si>
  <si>
    <t>Persons_2013 - 2015_Cardiff_5_SAM</t>
  </si>
  <si>
    <t>Persons_2006 - 2008_Carmarthenshire_0_SAM</t>
  </si>
  <si>
    <t>Persons_2007 - 2009_Carmarthenshire_0_SAM</t>
  </si>
  <si>
    <t>Persons_2008 - 2010_Carmarthenshire_0_SAM</t>
  </si>
  <si>
    <t>Persons_2009 - 2011_Carmarthenshire_0_SAM</t>
  </si>
  <si>
    <t>Persons_2010 - 2012_Carmarthenshire_0_SAM</t>
  </si>
  <si>
    <t>Persons_2011 - 2013_Carmarthenshire_0_SAM</t>
  </si>
  <si>
    <t>Persons_2012 - 2014_Carmarthenshire_0_SAM</t>
  </si>
  <si>
    <t>Persons_2013 - 2015_Carmarthenshire_0_SAM</t>
  </si>
  <si>
    <t>Persons_2006 - 2008_Carmarthenshire_1_SAM</t>
  </si>
  <si>
    <t>Persons_2007 - 2009_Carmarthenshire_1_SAM</t>
  </si>
  <si>
    <t>Persons_2008 - 2010_Carmarthenshire_1_SAM</t>
  </si>
  <si>
    <t>Persons_2009 - 2011_Carmarthenshire_1_SAM</t>
  </si>
  <si>
    <t>Persons_2010 - 2012_Carmarthenshire_1_SAM</t>
  </si>
  <si>
    <t>Persons_2011 - 2013_Carmarthenshire_1_SAM</t>
  </si>
  <si>
    <t>Persons_2012 - 2014_Carmarthenshire_1_SAM</t>
  </si>
  <si>
    <t>Persons_2013 - 2015_Carmarthenshire_1_SAM</t>
  </si>
  <si>
    <t>Persons_2006 - 2008_Carmarthenshire_2_SAM</t>
  </si>
  <si>
    <t>Persons_2007 - 2009_Carmarthenshire_2_SAM</t>
  </si>
  <si>
    <t>Persons_2008 - 2010_Carmarthenshire_2_SAM</t>
  </si>
  <si>
    <t>Persons_2009 - 2011_Carmarthenshire_2_SAM</t>
  </si>
  <si>
    <t>Persons_2010 - 2012_Carmarthenshire_2_SAM</t>
  </si>
  <si>
    <t>Persons_2011 - 2013_Carmarthenshire_2_SAM</t>
  </si>
  <si>
    <t>Persons_2012 - 2014_Carmarthenshire_2_SAM</t>
  </si>
  <si>
    <t>Persons_2013 - 2015_Carmarthenshire_2_SAM</t>
  </si>
  <si>
    <t>Persons_2006 - 2008_Carmarthenshire_3_SAM</t>
  </si>
  <si>
    <t>Persons_2007 - 2009_Carmarthenshire_3_SAM</t>
  </si>
  <si>
    <t>Persons_2008 - 2010_Carmarthenshire_3_SAM</t>
  </si>
  <si>
    <t>Persons_2009 - 2011_Carmarthenshire_3_SAM</t>
  </si>
  <si>
    <t>Persons_2010 - 2012_Carmarthenshire_3_SAM</t>
  </si>
  <si>
    <t>Persons_2011 - 2013_Carmarthenshire_3_SAM</t>
  </si>
  <si>
    <t>Persons_2012 - 2014_Carmarthenshire_3_SAM</t>
  </si>
  <si>
    <t>Persons_2013 - 2015_Carmarthenshire_3_SAM</t>
  </si>
  <si>
    <t>Persons_2006 - 2008_Carmarthenshire_4_SAM</t>
  </si>
  <si>
    <t>Persons_2007 - 2009_Carmarthenshire_4_SAM</t>
  </si>
  <si>
    <t>Persons_2008 - 2010_Carmarthenshire_4_SAM</t>
  </si>
  <si>
    <t>Persons_2009 - 2011_Carmarthenshire_4_SAM</t>
  </si>
  <si>
    <t>Persons_2010 - 2012_Carmarthenshire_4_SAM</t>
  </si>
  <si>
    <t>Persons_2011 - 2013_Carmarthenshire_4_SAM</t>
  </si>
  <si>
    <t>Persons_2012 - 2014_Carmarthenshire_4_SAM</t>
  </si>
  <si>
    <t>Persons_2013 - 2015_Carmarthenshire_4_SAM</t>
  </si>
  <si>
    <t>Persons_2006 - 2008_Carmarthenshire_5_SAM</t>
  </si>
  <si>
    <t>Persons_2007 - 2009_Carmarthenshire_5_SAM</t>
  </si>
  <si>
    <t>Persons_2008 - 2010_Carmarthenshire_5_SAM</t>
  </si>
  <si>
    <t>Persons_2009 - 2011_Carmarthenshire_5_SAM</t>
  </si>
  <si>
    <t>Persons_2010 - 2012_Carmarthenshire_5_SAM</t>
  </si>
  <si>
    <t>Persons_2011 - 2013_Carmarthenshire_5_SAM</t>
  </si>
  <si>
    <t>Persons_2012 - 2014_Carmarthenshire_5_SAM</t>
  </si>
  <si>
    <t>Persons_2013 - 2015_Carmarthenshire_5_SAM</t>
  </si>
  <si>
    <t>Persons_2006 - 2008_Ceredigion_0_SAM</t>
  </si>
  <si>
    <t>Persons_2007 - 2009_Ceredigion_0_SAM</t>
  </si>
  <si>
    <t>Persons_2008 - 2010_Ceredigion_0_SAM</t>
  </si>
  <si>
    <t>Persons_2009 - 2011_Ceredigion_0_SAM</t>
  </si>
  <si>
    <t>Persons_2010 - 2012_Ceredigion_0_SAM</t>
  </si>
  <si>
    <t>Persons_2011 - 2013_Ceredigion_0_SAM</t>
  </si>
  <si>
    <t>Persons_2012 - 2014_Ceredigion_0_SAM</t>
  </si>
  <si>
    <t>Persons_2013 - 2015_Ceredigion_0_SAM</t>
  </si>
  <si>
    <t>Persons_2006 - 2008_Ceredigion_1_SAM</t>
  </si>
  <si>
    <t>Persons_2007 - 2009_Ceredigion_1_SAM</t>
  </si>
  <si>
    <t>Persons_2008 - 2010_Ceredigion_1_SAM</t>
  </si>
  <si>
    <t>Persons_2009 - 2011_Ceredigion_1_SAM</t>
  </si>
  <si>
    <t>Persons_2010 - 2012_Ceredigion_1_SAM</t>
  </si>
  <si>
    <t>Persons_2011 - 2013_Ceredigion_1_SAM</t>
  </si>
  <si>
    <t>Persons_2012 - 2014_Ceredigion_1_SAM</t>
  </si>
  <si>
    <t>Persons_2013 - 2015_Ceredigion_1_SAM</t>
  </si>
  <si>
    <t>Persons_2006 - 2008_Ceredigion_2_SAM</t>
  </si>
  <si>
    <t>Persons_2007 - 2009_Ceredigion_2_SAM</t>
  </si>
  <si>
    <t>Persons_2008 - 2010_Ceredigion_2_SAM</t>
  </si>
  <si>
    <t>Persons_2009 - 2011_Ceredigion_2_SAM</t>
  </si>
  <si>
    <t>Persons_2010 - 2012_Ceredigion_2_SAM</t>
  </si>
  <si>
    <t>Persons_2011 - 2013_Ceredigion_2_SAM</t>
  </si>
  <si>
    <t>Persons_2012 - 2014_Ceredigion_2_SAM</t>
  </si>
  <si>
    <t>Persons_2013 - 2015_Ceredigion_2_SAM</t>
  </si>
  <si>
    <t>Persons_2006 - 2008_Ceredigion_3_SAM</t>
  </si>
  <si>
    <t>Persons_2007 - 2009_Ceredigion_3_SAM</t>
  </si>
  <si>
    <t>Persons_2008 - 2010_Ceredigion_3_SAM</t>
  </si>
  <si>
    <t>Persons_2009 - 2011_Ceredigion_3_SAM</t>
  </si>
  <si>
    <t>Persons_2010 - 2012_Ceredigion_3_SAM</t>
  </si>
  <si>
    <t>Persons_2011 - 2013_Ceredigion_3_SAM</t>
  </si>
  <si>
    <t>Persons_2012 - 2014_Ceredigion_3_SAM</t>
  </si>
  <si>
    <t>Persons_2013 - 2015_Ceredigion_3_SAM</t>
  </si>
  <si>
    <t>Persons_2006 - 2008_Ceredigion_4_SAM</t>
  </si>
  <si>
    <t>Persons_2007 - 2009_Ceredigion_4_SAM</t>
  </si>
  <si>
    <t>Persons_2008 - 2010_Ceredigion_4_SAM</t>
  </si>
  <si>
    <t>Persons_2009 - 2011_Ceredigion_4_SAM</t>
  </si>
  <si>
    <t>Persons_2010 - 2012_Ceredigion_4_SAM</t>
  </si>
  <si>
    <t>Persons_2011 - 2013_Ceredigion_4_SAM</t>
  </si>
  <si>
    <t>Persons_2012 - 2014_Ceredigion_4_SAM</t>
  </si>
  <si>
    <t>Persons_2013 - 2015_Ceredigion_4_SAM</t>
  </si>
  <si>
    <t>Persons_2006 - 2008_Ceredigion_5_SAM</t>
  </si>
  <si>
    <t>Persons_2007 - 2009_Ceredigion_5_SAM</t>
  </si>
  <si>
    <t>Persons_2008 - 2010_Ceredigion_5_SAM</t>
  </si>
  <si>
    <t>Persons_2009 - 2011_Ceredigion_5_SAM</t>
  </si>
  <si>
    <t>Persons_2010 - 2012_Ceredigion_5_SAM</t>
  </si>
  <si>
    <t>Persons_2011 - 2013_Ceredigion_5_SAM</t>
  </si>
  <si>
    <t>Persons_2012 - 2014_Ceredigion_5_SAM</t>
  </si>
  <si>
    <t>Persons_2013 - 2015_Ceredigion_5_SAM</t>
  </si>
  <si>
    <t>Persons_2006 - 2008_Conwy_0_SAM</t>
  </si>
  <si>
    <t>Persons_2007 - 2009_Conwy_0_SAM</t>
  </si>
  <si>
    <t>Persons_2008 - 2010_Conwy_0_SAM</t>
  </si>
  <si>
    <t>Persons_2009 - 2011_Conwy_0_SAM</t>
  </si>
  <si>
    <t>Persons_2010 - 2012_Conwy_0_SAM</t>
  </si>
  <si>
    <t>Persons_2011 - 2013_Conwy_0_SAM</t>
  </si>
  <si>
    <t>Persons_2012 - 2014_Conwy_0_SAM</t>
  </si>
  <si>
    <t>Persons_2013 - 2015_Conwy_0_SAM</t>
  </si>
  <si>
    <t>Persons_2006 - 2008_Conwy_1_SAM</t>
  </si>
  <si>
    <t>Persons_2007 - 2009_Conwy_1_SAM</t>
  </si>
  <si>
    <t>Persons_2008 - 2010_Conwy_1_SAM</t>
  </si>
  <si>
    <t>Persons_2009 - 2011_Conwy_1_SAM</t>
  </si>
  <si>
    <t>Persons_2010 - 2012_Conwy_1_SAM</t>
  </si>
  <si>
    <t>Persons_2011 - 2013_Conwy_1_SAM</t>
  </si>
  <si>
    <t>Persons_2012 - 2014_Conwy_1_SAM</t>
  </si>
  <si>
    <t>Persons_2013 - 2015_Conwy_1_SAM</t>
  </si>
  <si>
    <t>Persons_2006 - 2008_Conwy_2_SAM</t>
  </si>
  <si>
    <t>Persons_2007 - 2009_Conwy_2_SAM</t>
  </si>
  <si>
    <t>Persons_2008 - 2010_Conwy_2_SAM</t>
  </si>
  <si>
    <t>Persons_2009 - 2011_Conwy_2_SAM</t>
  </si>
  <si>
    <t>Persons_2010 - 2012_Conwy_2_SAM</t>
  </si>
  <si>
    <t>Persons_2011 - 2013_Conwy_2_SAM</t>
  </si>
  <si>
    <t>Persons_2012 - 2014_Conwy_2_SAM</t>
  </si>
  <si>
    <t>Persons_2013 - 2015_Conwy_2_SAM</t>
  </si>
  <si>
    <t>Persons_2006 - 2008_Conwy_3_SAM</t>
  </si>
  <si>
    <t>Persons_2007 - 2009_Conwy_3_SAM</t>
  </si>
  <si>
    <t>Persons_2008 - 2010_Conwy_3_SAM</t>
  </si>
  <si>
    <t>Persons_2009 - 2011_Conwy_3_SAM</t>
  </si>
  <si>
    <t>Persons_2010 - 2012_Conwy_3_SAM</t>
  </si>
  <si>
    <t>Persons_2011 - 2013_Conwy_3_SAM</t>
  </si>
  <si>
    <t>Persons_2012 - 2014_Conwy_3_SAM</t>
  </si>
  <si>
    <t>Persons_2013 - 2015_Conwy_3_SAM</t>
  </si>
  <si>
    <t>Persons_2006 - 2008_Conwy_4_SAM</t>
  </si>
  <si>
    <t>Persons_2007 - 2009_Conwy_4_SAM</t>
  </si>
  <si>
    <t>Persons_2008 - 2010_Conwy_4_SAM</t>
  </si>
  <si>
    <t>Persons_2009 - 2011_Conwy_4_SAM</t>
  </si>
  <si>
    <t>Persons_2010 - 2012_Conwy_4_SAM</t>
  </si>
  <si>
    <t>Persons_2011 - 2013_Conwy_4_SAM</t>
  </si>
  <si>
    <t>Persons_2012 - 2014_Conwy_4_SAM</t>
  </si>
  <si>
    <t>Persons_2013 - 2015_Conwy_4_SAM</t>
  </si>
  <si>
    <t>Persons_2006 - 2008_Conwy_5_SAM</t>
  </si>
  <si>
    <t>Persons_2007 - 2009_Conwy_5_SAM</t>
  </si>
  <si>
    <t>Persons_2008 - 2010_Conwy_5_SAM</t>
  </si>
  <si>
    <t>Persons_2009 - 2011_Conwy_5_SAM</t>
  </si>
  <si>
    <t>Persons_2010 - 2012_Conwy_5_SAM</t>
  </si>
  <si>
    <t>Persons_2011 - 2013_Conwy_5_SAM</t>
  </si>
  <si>
    <t>Persons_2012 - 2014_Conwy_5_SAM</t>
  </si>
  <si>
    <t>Persons_2013 - 2015_Conwy_5_SAM</t>
  </si>
  <si>
    <t>Persons_2006 - 2008_Denbighshire_0_SAM</t>
  </si>
  <si>
    <t>Persons_2007 - 2009_Denbighshire_0_SAM</t>
  </si>
  <si>
    <t>Persons_2008 - 2010_Denbighshire_0_SAM</t>
  </si>
  <si>
    <t>Persons_2009 - 2011_Denbighshire_0_SAM</t>
  </si>
  <si>
    <t>Persons_2010 - 2012_Denbighshire_0_SAM</t>
  </si>
  <si>
    <t>Persons_2011 - 2013_Denbighshire_0_SAM</t>
  </si>
  <si>
    <t>Persons_2012 - 2014_Denbighshire_0_SAM</t>
  </si>
  <si>
    <t>Persons_2013 - 2015_Denbighshire_0_SAM</t>
  </si>
  <si>
    <t>Persons_2006 - 2008_Denbighshire_1_SAM</t>
  </si>
  <si>
    <t>Persons_2007 - 2009_Denbighshire_1_SAM</t>
  </si>
  <si>
    <t>Persons_2008 - 2010_Denbighshire_1_SAM</t>
  </si>
  <si>
    <t>Persons_2009 - 2011_Denbighshire_1_SAM</t>
  </si>
  <si>
    <t>Persons_2010 - 2012_Denbighshire_1_SAM</t>
  </si>
  <si>
    <t>Persons_2011 - 2013_Denbighshire_1_SAM</t>
  </si>
  <si>
    <t>Persons_2012 - 2014_Denbighshire_1_SAM</t>
  </si>
  <si>
    <t>Persons_2013 - 2015_Denbighshire_1_SAM</t>
  </si>
  <si>
    <t>Persons_2006 - 2008_Denbighshire_2_SAM</t>
  </si>
  <si>
    <t>Persons_2007 - 2009_Denbighshire_2_SAM</t>
  </si>
  <si>
    <t>Persons_2008 - 2010_Denbighshire_2_SAM</t>
  </si>
  <si>
    <t>Persons_2009 - 2011_Denbighshire_2_SAM</t>
  </si>
  <si>
    <t>Persons_2010 - 2012_Denbighshire_2_SAM</t>
  </si>
  <si>
    <t>Persons_2011 - 2013_Denbighshire_2_SAM</t>
  </si>
  <si>
    <t>Persons_2012 - 2014_Denbighshire_2_SAM</t>
  </si>
  <si>
    <t>Persons_2013 - 2015_Denbighshire_2_SAM</t>
  </si>
  <si>
    <t>Persons_2006 - 2008_Denbighshire_3_SAM</t>
  </si>
  <si>
    <t>Persons_2007 - 2009_Denbighshire_3_SAM</t>
  </si>
  <si>
    <t>Persons_2008 - 2010_Denbighshire_3_SAM</t>
  </si>
  <si>
    <t>Persons_2009 - 2011_Denbighshire_3_SAM</t>
  </si>
  <si>
    <t>Persons_2010 - 2012_Denbighshire_3_SAM</t>
  </si>
  <si>
    <t>Persons_2011 - 2013_Denbighshire_3_SAM</t>
  </si>
  <si>
    <t>Persons_2012 - 2014_Denbighshire_3_SAM</t>
  </si>
  <si>
    <t>Persons_2013 - 2015_Denbighshire_3_SAM</t>
  </si>
  <si>
    <t>Persons_2006 - 2008_Denbighshire_4_SAM</t>
  </si>
  <si>
    <t>Persons_2007 - 2009_Denbighshire_4_SAM</t>
  </si>
  <si>
    <t>Persons_2008 - 2010_Denbighshire_4_SAM</t>
  </si>
  <si>
    <t>Persons_2009 - 2011_Denbighshire_4_SAM</t>
  </si>
  <si>
    <t>Persons_2010 - 2012_Denbighshire_4_SAM</t>
  </si>
  <si>
    <t>Persons_2011 - 2013_Denbighshire_4_SAM</t>
  </si>
  <si>
    <t>Persons_2012 - 2014_Denbighshire_4_SAM</t>
  </si>
  <si>
    <t>Persons_2013 - 2015_Denbighshire_4_SAM</t>
  </si>
  <si>
    <t>Persons_2006 - 2008_Denbighshire_5_SAM</t>
  </si>
  <si>
    <t>Persons_2007 - 2009_Denbighshire_5_SAM</t>
  </si>
  <si>
    <t>Persons_2008 - 2010_Denbighshire_5_SAM</t>
  </si>
  <si>
    <t>Persons_2009 - 2011_Denbighshire_5_SAM</t>
  </si>
  <si>
    <t>Persons_2010 - 2012_Denbighshire_5_SAM</t>
  </si>
  <si>
    <t>Persons_2011 - 2013_Denbighshire_5_SAM</t>
  </si>
  <si>
    <t>Persons_2012 - 2014_Denbighshire_5_SAM</t>
  </si>
  <si>
    <t>Persons_2013 - 2015_Denbighshire_5_SAM</t>
  </si>
  <si>
    <t>Persons_2006 - 2008_Flintshire_0_SAM</t>
  </si>
  <si>
    <t>Persons_2007 - 2009_Flintshire_0_SAM</t>
  </si>
  <si>
    <t>Persons_2008 - 2010_Flintshire_0_SAM</t>
  </si>
  <si>
    <t>Persons_2009 - 2011_Flintshire_0_SAM</t>
  </si>
  <si>
    <t>Persons_2010 - 2012_Flintshire_0_SAM</t>
  </si>
  <si>
    <t>Persons_2011 - 2013_Flintshire_0_SAM</t>
  </si>
  <si>
    <t>Persons_2012 - 2014_Flintshire_0_SAM</t>
  </si>
  <si>
    <t>Persons_2013 - 2015_Flintshire_0_SAM</t>
  </si>
  <si>
    <t>Persons_2006 - 2008_Flintshire_1_SAM</t>
  </si>
  <si>
    <t>Persons_2007 - 2009_Flintshire_1_SAM</t>
  </si>
  <si>
    <t>Persons_2008 - 2010_Flintshire_1_SAM</t>
  </si>
  <si>
    <t>Persons_2009 - 2011_Flintshire_1_SAM</t>
  </si>
  <si>
    <t>Persons_2010 - 2012_Flintshire_1_SAM</t>
  </si>
  <si>
    <t>Persons_2011 - 2013_Flintshire_1_SAM</t>
  </si>
  <si>
    <t>Persons_2012 - 2014_Flintshire_1_SAM</t>
  </si>
  <si>
    <t>Persons_2013 - 2015_Flintshire_1_SAM</t>
  </si>
  <si>
    <t>Persons_2006 - 2008_Flintshire_2_SAM</t>
  </si>
  <si>
    <t>Persons_2007 - 2009_Flintshire_2_SAM</t>
  </si>
  <si>
    <t>Persons_2008 - 2010_Flintshire_2_SAM</t>
  </si>
  <si>
    <t>Persons_2009 - 2011_Flintshire_2_SAM</t>
  </si>
  <si>
    <t>Persons_2010 - 2012_Flintshire_2_SAM</t>
  </si>
  <si>
    <t>Persons_2011 - 2013_Flintshire_2_SAM</t>
  </si>
  <si>
    <t>Persons_2012 - 2014_Flintshire_2_SAM</t>
  </si>
  <si>
    <t>Persons_2013 - 2015_Flintshire_2_SAM</t>
  </si>
  <si>
    <t>Persons_2006 - 2008_Flintshire_3_SAM</t>
  </si>
  <si>
    <t>Persons_2007 - 2009_Flintshire_3_SAM</t>
  </si>
  <si>
    <t>Persons_2008 - 2010_Flintshire_3_SAM</t>
  </si>
  <si>
    <t>Persons_2009 - 2011_Flintshire_3_SAM</t>
  </si>
  <si>
    <t>Persons_2010 - 2012_Flintshire_3_SAM</t>
  </si>
  <si>
    <t>Persons_2011 - 2013_Flintshire_3_SAM</t>
  </si>
  <si>
    <t>Persons_2012 - 2014_Flintshire_3_SAM</t>
  </si>
  <si>
    <t>Persons_2013 - 2015_Flintshire_3_SAM</t>
  </si>
  <si>
    <t>Persons_2006 - 2008_Flintshire_4_SAM</t>
  </si>
  <si>
    <t>Persons_2007 - 2009_Flintshire_4_SAM</t>
  </si>
  <si>
    <t>Persons_2008 - 2010_Flintshire_4_SAM</t>
  </si>
  <si>
    <t>Persons_2009 - 2011_Flintshire_4_SAM</t>
  </si>
  <si>
    <t>Persons_2010 - 2012_Flintshire_4_SAM</t>
  </si>
  <si>
    <t>Persons_2011 - 2013_Flintshire_4_SAM</t>
  </si>
  <si>
    <t>Persons_2012 - 2014_Flintshire_4_SAM</t>
  </si>
  <si>
    <t>Persons_2013 - 2015_Flintshire_4_SAM</t>
  </si>
  <si>
    <t>Persons_2006 - 2008_Flintshire_5_SAM</t>
  </si>
  <si>
    <t>Persons_2007 - 2009_Flintshire_5_SAM</t>
  </si>
  <si>
    <t>Persons_2008 - 2010_Flintshire_5_SAM</t>
  </si>
  <si>
    <t>Persons_2009 - 2011_Flintshire_5_SAM</t>
  </si>
  <si>
    <t>Persons_2010 - 2012_Flintshire_5_SAM</t>
  </si>
  <si>
    <t>Persons_2011 - 2013_Flintshire_5_SAM</t>
  </si>
  <si>
    <t>Persons_2012 - 2014_Flintshire_5_SAM</t>
  </si>
  <si>
    <t>Persons_2013 - 2015_Flintshire_5_SAM</t>
  </si>
  <si>
    <t>Persons_2006 - 2008_Gwynedd_0_SAM</t>
  </si>
  <si>
    <t>Persons_2007 - 2009_Gwynedd_0_SAM</t>
  </si>
  <si>
    <t>Persons_2008 - 2010_Gwynedd_0_SAM</t>
  </si>
  <si>
    <t>Persons_2009 - 2011_Gwynedd_0_SAM</t>
  </si>
  <si>
    <t>Persons_2010 - 2012_Gwynedd_0_SAM</t>
  </si>
  <si>
    <t>Persons_2011 - 2013_Gwynedd_0_SAM</t>
  </si>
  <si>
    <t>Persons_2012 - 2014_Gwynedd_0_SAM</t>
  </si>
  <si>
    <t>Persons_2013 - 2015_Gwynedd_0_SAM</t>
  </si>
  <si>
    <t>Persons_2006 - 2008_Gwynedd_1_SAM</t>
  </si>
  <si>
    <t>Persons_2007 - 2009_Gwynedd_1_SAM</t>
  </si>
  <si>
    <t>Persons_2008 - 2010_Gwynedd_1_SAM</t>
  </si>
  <si>
    <t>Persons_2009 - 2011_Gwynedd_1_SAM</t>
  </si>
  <si>
    <t>Persons_2010 - 2012_Gwynedd_1_SAM</t>
  </si>
  <si>
    <t>Persons_2011 - 2013_Gwynedd_1_SAM</t>
  </si>
  <si>
    <t>Persons_2012 - 2014_Gwynedd_1_SAM</t>
  </si>
  <si>
    <t>Persons_2013 - 2015_Gwynedd_1_SAM</t>
  </si>
  <si>
    <t>Persons_2006 - 2008_Gwynedd_2_SAM</t>
  </si>
  <si>
    <t>Persons_2007 - 2009_Gwynedd_2_SAM</t>
  </si>
  <si>
    <t>Persons_2008 - 2010_Gwynedd_2_SAM</t>
  </si>
  <si>
    <t>Persons_2009 - 2011_Gwynedd_2_SAM</t>
  </si>
  <si>
    <t>Persons_2010 - 2012_Gwynedd_2_SAM</t>
  </si>
  <si>
    <t>Persons_2011 - 2013_Gwynedd_2_SAM</t>
  </si>
  <si>
    <t>Persons_2012 - 2014_Gwynedd_2_SAM</t>
  </si>
  <si>
    <t>Persons_2013 - 2015_Gwynedd_2_SAM</t>
  </si>
  <si>
    <t>Persons_2006 - 2008_Gwynedd_3_SAM</t>
  </si>
  <si>
    <t>Persons_2007 - 2009_Gwynedd_3_SAM</t>
  </si>
  <si>
    <t>Persons_2008 - 2010_Gwynedd_3_SAM</t>
  </si>
  <si>
    <t>Persons_2009 - 2011_Gwynedd_3_SAM</t>
  </si>
  <si>
    <t>Persons_2010 - 2012_Gwynedd_3_SAM</t>
  </si>
  <si>
    <t>Persons_2011 - 2013_Gwynedd_3_SAM</t>
  </si>
  <si>
    <t>Persons_2012 - 2014_Gwynedd_3_SAM</t>
  </si>
  <si>
    <t>Persons_2013 - 2015_Gwynedd_3_SAM</t>
  </si>
  <si>
    <t>Persons_2006 - 2008_Gwynedd_4_SAM</t>
  </si>
  <si>
    <t>Persons_2007 - 2009_Gwynedd_4_SAM</t>
  </si>
  <si>
    <t>Persons_2008 - 2010_Gwynedd_4_SAM</t>
  </si>
  <si>
    <t>Persons_2009 - 2011_Gwynedd_4_SAM</t>
  </si>
  <si>
    <t>Persons_2010 - 2012_Gwynedd_4_SAM</t>
  </si>
  <si>
    <t>Persons_2011 - 2013_Gwynedd_4_SAM</t>
  </si>
  <si>
    <t>Persons_2012 - 2014_Gwynedd_4_SAM</t>
  </si>
  <si>
    <t>Persons_2013 - 2015_Gwynedd_4_SAM</t>
  </si>
  <si>
    <t>Persons_2006 - 2008_Gwynedd_5_SAM</t>
  </si>
  <si>
    <t>Persons_2007 - 2009_Gwynedd_5_SAM</t>
  </si>
  <si>
    <t>Persons_2008 - 2010_Gwynedd_5_SAM</t>
  </si>
  <si>
    <t>Persons_2009 - 2011_Gwynedd_5_SAM</t>
  </si>
  <si>
    <t>Persons_2010 - 2012_Gwynedd_5_SAM</t>
  </si>
  <si>
    <t>Persons_2011 - 2013_Gwynedd_5_SAM</t>
  </si>
  <si>
    <t>Persons_2012 - 2014_Gwynedd_5_SAM</t>
  </si>
  <si>
    <t>Persons_2013 - 2015_Gwynedd_5_SAM</t>
  </si>
  <si>
    <t>Persons_2006 - 2008_Isle of Anglesey_0_SAM</t>
  </si>
  <si>
    <t>Persons_2007 - 2009_Isle of Anglesey_0_SAM</t>
  </si>
  <si>
    <t>Persons_2008 - 2010_Isle of Anglesey_0_SAM</t>
  </si>
  <si>
    <t>Persons_2009 - 2011_Isle of Anglesey_0_SAM</t>
  </si>
  <si>
    <t>Persons_2010 - 2012_Isle of Anglesey_0_SAM</t>
  </si>
  <si>
    <t>Persons_2011 - 2013_Isle of Anglesey_0_SAM</t>
  </si>
  <si>
    <t>Persons_2012 - 2014_Isle of Anglesey_0_SAM</t>
  </si>
  <si>
    <t>Persons_2013 - 2015_Isle of Anglesey_0_SAM</t>
  </si>
  <si>
    <t>Persons_2006 - 2008_Isle of Anglesey_1_SAM</t>
  </si>
  <si>
    <t>Persons_2007 - 2009_Isle of Anglesey_1_SAM</t>
  </si>
  <si>
    <t>Persons_2008 - 2010_Isle of Anglesey_1_SAM</t>
  </si>
  <si>
    <t>Persons_2009 - 2011_Isle of Anglesey_1_SAM</t>
  </si>
  <si>
    <t>Persons_2010 - 2012_Isle of Anglesey_1_SAM</t>
  </si>
  <si>
    <t>Persons_2011 - 2013_Isle of Anglesey_1_SAM</t>
  </si>
  <si>
    <t>Persons_2012 - 2014_Isle of Anglesey_1_SAM</t>
  </si>
  <si>
    <t>Persons_2013 - 2015_Isle of Anglesey_1_SAM</t>
  </si>
  <si>
    <t>Persons_2006 - 2008_Isle of Anglesey_2_SAM</t>
  </si>
  <si>
    <t>Persons_2007 - 2009_Isle of Anglesey_2_SAM</t>
  </si>
  <si>
    <t>Persons_2008 - 2010_Isle of Anglesey_2_SAM</t>
  </si>
  <si>
    <t>Persons_2009 - 2011_Isle of Anglesey_2_SAM</t>
  </si>
  <si>
    <t>Persons_2010 - 2012_Isle of Anglesey_2_SAM</t>
  </si>
  <si>
    <t>Persons_2011 - 2013_Isle of Anglesey_2_SAM</t>
  </si>
  <si>
    <t>Persons_2012 - 2014_Isle of Anglesey_2_SAM</t>
  </si>
  <si>
    <t>Persons_2013 - 2015_Isle of Anglesey_2_SAM</t>
  </si>
  <si>
    <t>Persons_2006 - 2008_Isle of Anglesey_3_SAM</t>
  </si>
  <si>
    <t>Persons_2007 - 2009_Isle of Anglesey_3_SAM</t>
  </si>
  <si>
    <t>Persons_2008 - 2010_Isle of Anglesey_3_SAM</t>
  </si>
  <si>
    <t>Persons_2009 - 2011_Isle of Anglesey_3_SAM</t>
  </si>
  <si>
    <t>Persons_2010 - 2012_Isle of Anglesey_3_SAM</t>
  </si>
  <si>
    <t>Persons_2011 - 2013_Isle of Anglesey_3_SAM</t>
  </si>
  <si>
    <t>Persons_2012 - 2014_Isle of Anglesey_3_SAM</t>
  </si>
  <si>
    <t>Persons_2013 - 2015_Isle of Anglesey_3_SAM</t>
  </si>
  <si>
    <t>Persons_2006 - 2008_Isle of Anglesey_4_SAM</t>
  </si>
  <si>
    <t>Persons_2007 - 2009_Isle of Anglesey_4_SAM</t>
  </si>
  <si>
    <t>Persons_2008 - 2010_Isle of Anglesey_4_SAM</t>
  </si>
  <si>
    <t>Persons_2009 - 2011_Isle of Anglesey_4_SAM</t>
  </si>
  <si>
    <t>Persons_2010 - 2012_Isle of Anglesey_4_SAM</t>
  </si>
  <si>
    <t>Persons_2011 - 2013_Isle of Anglesey_4_SAM</t>
  </si>
  <si>
    <t>Persons_2012 - 2014_Isle of Anglesey_4_SAM</t>
  </si>
  <si>
    <t>Persons_2013 - 2015_Isle of Anglesey_4_SAM</t>
  </si>
  <si>
    <t>Persons_2006 - 2008_Isle of Anglesey_5_SAM</t>
  </si>
  <si>
    <t>Persons_2007 - 2009_Isle of Anglesey_5_SAM</t>
  </si>
  <si>
    <t>Persons_2008 - 2010_Isle of Anglesey_5_SAM</t>
  </si>
  <si>
    <t>Persons_2009 - 2011_Isle of Anglesey_5_SAM</t>
  </si>
  <si>
    <t>Persons_2010 - 2012_Isle of Anglesey_5_SAM</t>
  </si>
  <si>
    <t>Persons_2011 - 2013_Isle of Anglesey_5_SAM</t>
  </si>
  <si>
    <t>Persons_2012 - 2014_Isle of Anglesey_5_SAM</t>
  </si>
  <si>
    <t>Persons_2013 - 2015_Isle of Anglesey_5_SAM</t>
  </si>
  <si>
    <t>Persons_2006 - 2008_Merthyr Tydfil_0_SAM</t>
  </si>
  <si>
    <t>Persons_2007 - 2009_Merthyr Tydfil_0_SAM</t>
  </si>
  <si>
    <t>Persons_2008 - 2010_Merthyr Tydfil_0_SAM</t>
  </si>
  <si>
    <t>Persons_2009 - 2011_Merthyr Tydfil_0_SAM</t>
  </si>
  <si>
    <t>Persons_2010 - 2012_Merthyr Tydfil_0_SAM</t>
  </si>
  <si>
    <t>Persons_2011 - 2013_Merthyr Tydfil_0_SAM</t>
  </si>
  <si>
    <t>Persons_2012 - 2014_Merthyr Tydfil_0_SAM</t>
  </si>
  <si>
    <t>Persons_2013 - 2015_Merthyr Tydfil_0_SAM</t>
  </si>
  <si>
    <t>Persons_2006 - 2008_Merthyr Tydfil_1_SAM</t>
  </si>
  <si>
    <t>Persons_2007 - 2009_Merthyr Tydfil_1_SAM</t>
  </si>
  <si>
    <t>Persons_2008 - 2010_Merthyr Tydfil_1_SAM</t>
  </si>
  <si>
    <t>Persons_2009 - 2011_Merthyr Tydfil_1_SAM</t>
  </si>
  <si>
    <t>Persons_2010 - 2012_Merthyr Tydfil_1_SAM</t>
  </si>
  <si>
    <t>Persons_2011 - 2013_Merthyr Tydfil_1_SAM</t>
  </si>
  <si>
    <t>Persons_2012 - 2014_Merthyr Tydfil_1_SAM</t>
  </si>
  <si>
    <t>Persons_2013 - 2015_Merthyr Tydfil_1_SAM</t>
  </si>
  <si>
    <t>Persons_2006 - 2008_Merthyr Tydfil_2_SAM</t>
  </si>
  <si>
    <t>Persons_2007 - 2009_Merthyr Tydfil_2_SAM</t>
  </si>
  <si>
    <t>Persons_2008 - 2010_Merthyr Tydfil_2_SAM</t>
  </si>
  <si>
    <t>Persons_2009 - 2011_Merthyr Tydfil_2_SAM</t>
  </si>
  <si>
    <t>Persons_2010 - 2012_Merthyr Tydfil_2_SAM</t>
  </si>
  <si>
    <t>Persons_2011 - 2013_Merthyr Tydfil_2_SAM</t>
  </si>
  <si>
    <t>Persons_2012 - 2014_Merthyr Tydfil_2_SAM</t>
  </si>
  <si>
    <t>Persons_2013 - 2015_Merthyr Tydfil_2_SAM</t>
  </si>
  <si>
    <t>Persons_2006 - 2008_Merthyr Tydfil_3_SAM</t>
  </si>
  <si>
    <t>Persons_2007 - 2009_Merthyr Tydfil_3_SAM</t>
  </si>
  <si>
    <t>Persons_2008 - 2010_Merthyr Tydfil_3_SAM</t>
  </si>
  <si>
    <t>Persons_2009 - 2011_Merthyr Tydfil_3_SAM</t>
  </si>
  <si>
    <t>Persons_2010 - 2012_Merthyr Tydfil_3_SAM</t>
  </si>
  <si>
    <t>Persons_2011 - 2013_Merthyr Tydfil_3_SAM</t>
  </si>
  <si>
    <t>Persons_2012 - 2014_Merthyr Tydfil_3_SAM</t>
  </si>
  <si>
    <t>Persons_2013 - 2015_Merthyr Tydfil_3_SAM</t>
  </si>
  <si>
    <t>Persons_2006 - 2008_Merthyr Tydfil_4_SAM</t>
  </si>
  <si>
    <t>Persons_2007 - 2009_Merthyr Tydfil_4_SAM</t>
  </si>
  <si>
    <t>Persons_2008 - 2010_Merthyr Tydfil_4_SAM</t>
  </si>
  <si>
    <t>Persons_2009 - 2011_Merthyr Tydfil_4_SAM</t>
  </si>
  <si>
    <t>Persons_2010 - 2012_Merthyr Tydfil_4_SAM</t>
  </si>
  <si>
    <t>Persons_2011 - 2013_Merthyr Tydfil_4_SAM</t>
  </si>
  <si>
    <t>Persons_2012 - 2014_Merthyr Tydfil_4_SAM</t>
  </si>
  <si>
    <t>Persons_2013 - 2015_Merthyr Tydfil_4_SAM</t>
  </si>
  <si>
    <t>Persons_2006 - 2008_Merthyr Tydfil_5_SAM</t>
  </si>
  <si>
    <t>Persons_2007 - 2009_Merthyr Tydfil_5_SAM</t>
  </si>
  <si>
    <t>Persons_2008 - 2010_Merthyr Tydfil_5_SAM</t>
  </si>
  <si>
    <t>Persons_2009 - 2011_Merthyr Tydfil_5_SAM</t>
  </si>
  <si>
    <t>Persons_2010 - 2012_Merthyr Tydfil_5_SAM</t>
  </si>
  <si>
    <t>Persons_2011 - 2013_Merthyr Tydfil_5_SAM</t>
  </si>
  <si>
    <t>Persons_2012 - 2014_Merthyr Tydfil_5_SAM</t>
  </si>
  <si>
    <t>Persons_2013 - 2015_Merthyr Tydfil_5_SAM</t>
  </si>
  <si>
    <t>Persons_2006 - 2008_Monmouthshire_0_SAM</t>
  </si>
  <si>
    <t>Persons_2007 - 2009_Monmouthshire_0_SAM</t>
  </si>
  <si>
    <t>Persons_2008 - 2010_Monmouthshire_0_SAM</t>
  </si>
  <si>
    <t>Persons_2009 - 2011_Monmouthshire_0_SAM</t>
  </si>
  <si>
    <t>Persons_2010 - 2012_Monmouthshire_0_SAM</t>
  </si>
  <si>
    <t>Persons_2011 - 2013_Monmouthshire_0_SAM</t>
  </si>
  <si>
    <t>Persons_2012 - 2014_Monmouthshire_0_SAM</t>
  </si>
  <si>
    <t>Persons_2013 - 2015_Monmouthshire_0_SAM</t>
  </si>
  <si>
    <t>Persons_2006 - 2008_Monmouthshire_1_SAM</t>
  </si>
  <si>
    <t>Persons_2007 - 2009_Monmouthshire_1_SAM</t>
  </si>
  <si>
    <t>Persons_2008 - 2010_Monmouthshire_1_SAM</t>
  </si>
  <si>
    <t>Persons_2009 - 2011_Monmouthshire_1_SAM</t>
  </si>
  <si>
    <t>Persons_2010 - 2012_Monmouthshire_1_SAM</t>
  </si>
  <si>
    <t>Persons_2011 - 2013_Monmouthshire_1_SAM</t>
  </si>
  <si>
    <t>Persons_2012 - 2014_Monmouthshire_1_SAM</t>
  </si>
  <si>
    <t>Persons_2013 - 2015_Monmouthshire_1_SAM</t>
  </si>
  <si>
    <t>Persons_2006 - 2008_Monmouthshire_2_SAM</t>
  </si>
  <si>
    <t>Persons_2007 - 2009_Monmouthshire_2_SAM</t>
  </si>
  <si>
    <t>Persons_2008 - 2010_Monmouthshire_2_SAM</t>
  </si>
  <si>
    <t>Persons_2009 - 2011_Monmouthshire_2_SAM</t>
  </si>
  <si>
    <t>Persons_2010 - 2012_Monmouthshire_2_SAM</t>
  </si>
  <si>
    <t>Persons_2011 - 2013_Monmouthshire_2_SAM</t>
  </si>
  <si>
    <t>Persons_2012 - 2014_Monmouthshire_2_SAM</t>
  </si>
  <si>
    <t>Persons_2013 - 2015_Monmouthshire_2_SAM</t>
  </si>
  <si>
    <t>Persons_2006 - 2008_Monmouthshire_3_SAM</t>
  </si>
  <si>
    <t>Persons_2007 - 2009_Monmouthshire_3_SAM</t>
  </si>
  <si>
    <t>Persons_2008 - 2010_Monmouthshire_3_SAM</t>
  </si>
  <si>
    <t>Persons_2009 - 2011_Monmouthshire_3_SAM</t>
  </si>
  <si>
    <t>Persons_2010 - 2012_Monmouthshire_3_SAM</t>
  </si>
  <si>
    <t>Persons_2011 - 2013_Monmouthshire_3_SAM</t>
  </si>
  <si>
    <t>Persons_2012 - 2014_Monmouthshire_3_SAM</t>
  </si>
  <si>
    <t>Persons_2013 - 2015_Monmouthshire_3_SAM</t>
  </si>
  <si>
    <t>Persons_2006 - 2008_Monmouthshire_4_SAM</t>
  </si>
  <si>
    <t>Persons_2007 - 2009_Monmouthshire_4_SAM</t>
  </si>
  <si>
    <t>Persons_2008 - 2010_Monmouthshire_4_SAM</t>
  </si>
  <si>
    <t>Persons_2009 - 2011_Monmouthshire_4_SAM</t>
  </si>
  <si>
    <t>Persons_2010 - 2012_Monmouthshire_4_SAM</t>
  </si>
  <si>
    <t>Persons_2011 - 2013_Monmouthshire_4_SAM</t>
  </si>
  <si>
    <t>Persons_2012 - 2014_Monmouthshire_4_SAM</t>
  </si>
  <si>
    <t>Persons_2013 - 2015_Monmouthshire_4_SAM</t>
  </si>
  <si>
    <t>Persons_2006 - 2008_Monmouthshire_5_SAM</t>
  </si>
  <si>
    <t>Persons_2007 - 2009_Monmouthshire_5_SAM</t>
  </si>
  <si>
    <t>Persons_2008 - 2010_Monmouthshire_5_SAM</t>
  </si>
  <si>
    <t>Persons_2009 - 2011_Monmouthshire_5_SAM</t>
  </si>
  <si>
    <t>Persons_2010 - 2012_Monmouthshire_5_SAM</t>
  </si>
  <si>
    <t>Persons_2011 - 2013_Monmouthshire_5_SAM</t>
  </si>
  <si>
    <t>Persons_2012 - 2014_Monmouthshire_5_SAM</t>
  </si>
  <si>
    <t>Persons_2013 - 2015_Monmouthshire_5_SAM</t>
  </si>
  <si>
    <t>Persons_2006 - 2008_Neath Port Talbot_0_SAM</t>
  </si>
  <si>
    <t>Persons_2007 - 2009_Neath Port Talbot_0_SAM</t>
  </si>
  <si>
    <t>Persons_2008 - 2010_Neath Port Talbot_0_SAM</t>
  </si>
  <si>
    <t>Persons_2009 - 2011_Neath Port Talbot_0_SAM</t>
  </si>
  <si>
    <t>Persons_2010 - 2012_Neath Port Talbot_0_SAM</t>
  </si>
  <si>
    <t>Persons_2011 - 2013_Neath Port Talbot_0_SAM</t>
  </si>
  <si>
    <t>Persons_2012 - 2014_Neath Port Talbot_0_SAM</t>
  </si>
  <si>
    <t>Persons_2013 - 2015_Neath Port Talbot_0_SAM</t>
  </si>
  <si>
    <t>Persons_2006 - 2008_Neath Port Talbot_1_SAM</t>
  </si>
  <si>
    <t>Persons_2007 - 2009_Neath Port Talbot_1_SAM</t>
  </si>
  <si>
    <t>Persons_2008 - 2010_Neath Port Talbot_1_SAM</t>
  </si>
  <si>
    <t>Persons_2009 - 2011_Neath Port Talbot_1_SAM</t>
  </si>
  <si>
    <t>Persons_2010 - 2012_Neath Port Talbot_1_SAM</t>
  </si>
  <si>
    <t>Persons_2011 - 2013_Neath Port Talbot_1_SAM</t>
  </si>
  <si>
    <t>Persons_2012 - 2014_Neath Port Talbot_1_SAM</t>
  </si>
  <si>
    <t>Persons_2013 - 2015_Neath Port Talbot_1_SAM</t>
  </si>
  <si>
    <t>Persons_2006 - 2008_Neath Port Talbot_2_SAM</t>
  </si>
  <si>
    <t>Persons_2007 - 2009_Neath Port Talbot_2_SAM</t>
  </si>
  <si>
    <t>Persons_2008 - 2010_Neath Port Talbot_2_SAM</t>
  </si>
  <si>
    <t>Persons_2009 - 2011_Neath Port Talbot_2_SAM</t>
  </si>
  <si>
    <t>Persons_2010 - 2012_Neath Port Talbot_2_SAM</t>
  </si>
  <si>
    <t>Persons_2011 - 2013_Neath Port Talbot_2_SAM</t>
  </si>
  <si>
    <t>Persons_2012 - 2014_Neath Port Talbot_2_SAM</t>
  </si>
  <si>
    <t>Persons_2013 - 2015_Neath Port Talbot_2_SAM</t>
  </si>
  <si>
    <t>Persons_2006 - 2008_Neath Port Talbot_3_SAM</t>
  </si>
  <si>
    <t>Persons_2007 - 2009_Neath Port Talbot_3_SAM</t>
  </si>
  <si>
    <t>Persons_2008 - 2010_Neath Port Talbot_3_SAM</t>
  </si>
  <si>
    <t>Persons_2009 - 2011_Neath Port Talbot_3_SAM</t>
  </si>
  <si>
    <t>Persons_2010 - 2012_Neath Port Talbot_3_SAM</t>
  </si>
  <si>
    <t>Persons_2011 - 2013_Neath Port Talbot_3_SAM</t>
  </si>
  <si>
    <t>Persons_2012 - 2014_Neath Port Talbot_3_SAM</t>
  </si>
  <si>
    <t>Persons_2013 - 2015_Neath Port Talbot_3_SAM</t>
  </si>
  <si>
    <t>Persons_2006 - 2008_Neath Port Talbot_4_SAM</t>
  </si>
  <si>
    <t>Persons_2007 - 2009_Neath Port Talbot_4_SAM</t>
  </si>
  <si>
    <t>Persons_2008 - 2010_Neath Port Talbot_4_SAM</t>
  </si>
  <si>
    <t>Persons_2009 - 2011_Neath Port Talbot_4_SAM</t>
  </si>
  <si>
    <t>Persons_2010 - 2012_Neath Port Talbot_4_SAM</t>
  </si>
  <si>
    <t>Persons_2011 - 2013_Neath Port Talbot_4_SAM</t>
  </si>
  <si>
    <t>Persons_2012 - 2014_Neath Port Talbot_4_SAM</t>
  </si>
  <si>
    <t>Persons_2013 - 2015_Neath Port Talbot_4_SAM</t>
  </si>
  <si>
    <t>Persons_2006 - 2008_Neath Port Talbot_5_SAM</t>
  </si>
  <si>
    <t>Persons_2007 - 2009_Neath Port Talbot_5_SAM</t>
  </si>
  <si>
    <t>Persons_2008 - 2010_Neath Port Talbot_5_SAM</t>
  </si>
  <si>
    <t>Persons_2009 - 2011_Neath Port Talbot_5_SAM</t>
  </si>
  <si>
    <t>Persons_2010 - 2012_Neath Port Talbot_5_SAM</t>
  </si>
  <si>
    <t>Persons_2011 - 2013_Neath Port Talbot_5_SAM</t>
  </si>
  <si>
    <t>Persons_2012 - 2014_Neath Port Talbot_5_SAM</t>
  </si>
  <si>
    <t>Persons_2013 - 2015_Neath Port Talbot_5_SAM</t>
  </si>
  <si>
    <t>Persons_2006 - 2008_Newport_0_SAM</t>
  </si>
  <si>
    <t>Persons_2007 - 2009_Newport_0_SAM</t>
  </si>
  <si>
    <t>Persons_2008 - 2010_Newport_0_SAM</t>
  </si>
  <si>
    <t>Persons_2009 - 2011_Newport_0_SAM</t>
  </si>
  <si>
    <t>Persons_2010 - 2012_Newport_0_SAM</t>
  </si>
  <si>
    <t>Persons_2011 - 2013_Newport_0_SAM</t>
  </si>
  <si>
    <t>Persons_2012 - 2014_Newport_0_SAM</t>
  </si>
  <si>
    <t>Persons_2013 - 2015_Newport_0_SAM</t>
  </si>
  <si>
    <t>Persons_2006 - 2008_Newport_1_SAM</t>
  </si>
  <si>
    <t>Persons_2007 - 2009_Newport_1_SAM</t>
  </si>
  <si>
    <t>Persons_2008 - 2010_Newport_1_SAM</t>
  </si>
  <si>
    <t>Persons_2009 - 2011_Newport_1_SAM</t>
  </si>
  <si>
    <t>Persons_2010 - 2012_Newport_1_SAM</t>
  </si>
  <si>
    <t>Persons_2011 - 2013_Newport_1_SAM</t>
  </si>
  <si>
    <t>Persons_2012 - 2014_Newport_1_SAM</t>
  </si>
  <si>
    <t>Persons_2013 - 2015_Newport_1_SAM</t>
  </si>
  <si>
    <t>Persons_2006 - 2008_Newport_2_SAM</t>
  </si>
  <si>
    <t>Persons_2007 - 2009_Newport_2_SAM</t>
  </si>
  <si>
    <t>Persons_2008 - 2010_Newport_2_SAM</t>
  </si>
  <si>
    <t>Persons_2009 - 2011_Newport_2_SAM</t>
  </si>
  <si>
    <t>Persons_2010 - 2012_Newport_2_SAM</t>
  </si>
  <si>
    <t>Persons_2011 - 2013_Newport_2_SAM</t>
  </si>
  <si>
    <t>Persons_2012 - 2014_Newport_2_SAM</t>
  </si>
  <si>
    <t>Persons_2013 - 2015_Newport_2_SAM</t>
  </si>
  <si>
    <t>Persons_2006 - 2008_Newport_3_SAM</t>
  </si>
  <si>
    <t>Persons_2007 - 2009_Newport_3_SAM</t>
  </si>
  <si>
    <t>Persons_2008 - 2010_Newport_3_SAM</t>
  </si>
  <si>
    <t>Persons_2009 - 2011_Newport_3_SAM</t>
  </si>
  <si>
    <t>Persons_2010 - 2012_Newport_3_SAM</t>
  </si>
  <si>
    <t>Persons_2011 - 2013_Newport_3_SAM</t>
  </si>
  <si>
    <t>Persons_2012 - 2014_Newport_3_SAM</t>
  </si>
  <si>
    <t>Persons_2013 - 2015_Newport_3_SAM</t>
  </si>
  <si>
    <t>Persons_2006 - 2008_Newport_4_SAM</t>
  </si>
  <si>
    <t>Persons_2007 - 2009_Newport_4_SAM</t>
  </si>
  <si>
    <t>Persons_2008 - 2010_Newport_4_SAM</t>
  </si>
  <si>
    <t>Persons_2009 - 2011_Newport_4_SAM</t>
  </si>
  <si>
    <t>Persons_2010 - 2012_Newport_4_SAM</t>
  </si>
  <si>
    <t>Persons_2011 - 2013_Newport_4_SAM</t>
  </si>
  <si>
    <t>Persons_2012 - 2014_Newport_4_SAM</t>
  </si>
  <si>
    <t>Persons_2013 - 2015_Newport_4_SAM</t>
  </si>
  <si>
    <t>Persons_2006 - 2008_Newport_5_SAM</t>
  </si>
  <si>
    <t>Persons_2007 - 2009_Newport_5_SAM</t>
  </si>
  <si>
    <t>Persons_2008 - 2010_Newport_5_SAM</t>
  </si>
  <si>
    <t>Persons_2009 - 2011_Newport_5_SAM</t>
  </si>
  <si>
    <t>Persons_2010 - 2012_Newport_5_SAM</t>
  </si>
  <si>
    <t>Persons_2011 - 2013_Newport_5_SAM</t>
  </si>
  <si>
    <t>Persons_2012 - 2014_Newport_5_SAM</t>
  </si>
  <si>
    <t>Persons_2013 - 2015_Newport_5_SAM</t>
  </si>
  <si>
    <t>Persons_2006 - 2008_Pembrokeshire_0_SAM</t>
  </si>
  <si>
    <t>Persons_2007 - 2009_Pembrokeshire_0_SAM</t>
  </si>
  <si>
    <t>Persons_2008 - 2010_Pembrokeshire_0_SAM</t>
  </si>
  <si>
    <t>Persons_2009 - 2011_Pembrokeshire_0_SAM</t>
  </si>
  <si>
    <t>Persons_2010 - 2012_Pembrokeshire_0_SAM</t>
  </si>
  <si>
    <t>Persons_2011 - 2013_Pembrokeshire_0_SAM</t>
  </si>
  <si>
    <t>Persons_2012 - 2014_Pembrokeshire_0_SAM</t>
  </si>
  <si>
    <t>Persons_2013 - 2015_Pembrokeshire_0_SAM</t>
  </si>
  <si>
    <t>Persons_2006 - 2008_Pembrokeshire_1_SAM</t>
  </si>
  <si>
    <t>Persons_2007 - 2009_Pembrokeshire_1_SAM</t>
  </si>
  <si>
    <t>Persons_2008 - 2010_Pembrokeshire_1_SAM</t>
  </si>
  <si>
    <t>Persons_2009 - 2011_Pembrokeshire_1_SAM</t>
  </si>
  <si>
    <t>Persons_2010 - 2012_Pembrokeshire_1_SAM</t>
  </si>
  <si>
    <t>Persons_2011 - 2013_Pembrokeshire_1_SAM</t>
  </si>
  <si>
    <t>Persons_2012 - 2014_Pembrokeshire_1_SAM</t>
  </si>
  <si>
    <t>Persons_2013 - 2015_Pembrokeshire_1_SAM</t>
  </si>
  <si>
    <t>Persons_2006 - 2008_Pembrokeshire_2_SAM</t>
  </si>
  <si>
    <t>Persons_2007 - 2009_Pembrokeshire_2_SAM</t>
  </si>
  <si>
    <t>Persons_2008 - 2010_Pembrokeshire_2_SAM</t>
  </si>
  <si>
    <t>Persons_2009 - 2011_Pembrokeshire_2_SAM</t>
  </si>
  <si>
    <t>Persons_2010 - 2012_Pembrokeshire_2_SAM</t>
  </si>
  <si>
    <t>Persons_2011 - 2013_Pembrokeshire_2_SAM</t>
  </si>
  <si>
    <t>Persons_2012 - 2014_Pembrokeshire_2_SAM</t>
  </si>
  <si>
    <t>Persons_2013 - 2015_Pembrokeshire_2_SAM</t>
  </si>
  <si>
    <t>Persons_2006 - 2008_Pembrokeshire_3_SAM</t>
  </si>
  <si>
    <t>Persons_2007 - 2009_Pembrokeshire_3_SAM</t>
  </si>
  <si>
    <t>Persons_2008 - 2010_Pembrokeshire_3_SAM</t>
  </si>
  <si>
    <t>Persons_2009 - 2011_Pembrokeshire_3_SAM</t>
  </si>
  <si>
    <t>Persons_2010 - 2012_Pembrokeshire_3_SAM</t>
  </si>
  <si>
    <t>Persons_2011 - 2013_Pembrokeshire_3_SAM</t>
  </si>
  <si>
    <t>Persons_2012 - 2014_Pembrokeshire_3_SAM</t>
  </si>
  <si>
    <t>Persons_2013 - 2015_Pembrokeshire_3_SAM</t>
  </si>
  <si>
    <t>Persons_2006 - 2008_Pembrokeshire_4_SAM</t>
  </si>
  <si>
    <t>Persons_2007 - 2009_Pembrokeshire_4_SAM</t>
  </si>
  <si>
    <t>Persons_2008 - 2010_Pembrokeshire_4_SAM</t>
  </si>
  <si>
    <t>Persons_2009 - 2011_Pembrokeshire_4_SAM</t>
  </si>
  <si>
    <t>Persons_2010 - 2012_Pembrokeshire_4_SAM</t>
  </si>
  <si>
    <t>Persons_2011 - 2013_Pembrokeshire_4_SAM</t>
  </si>
  <si>
    <t>Persons_2012 - 2014_Pembrokeshire_4_SAM</t>
  </si>
  <si>
    <t>Persons_2013 - 2015_Pembrokeshire_4_SAM</t>
  </si>
  <si>
    <t>Persons_2006 - 2008_Pembrokeshire_5_SAM</t>
  </si>
  <si>
    <t>Persons_2007 - 2009_Pembrokeshire_5_SAM</t>
  </si>
  <si>
    <t>Persons_2008 - 2010_Pembrokeshire_5_SAM</t>
  </si>
  <si>
    <t>Persons_2009 - 2011_Pembrokeshire_5_SAM</t>
  </si>
  <si>
    <t>Persons_2010 - 2012_Pembrokeshire_5_SAM</t>
  </si>
  <si>
    <t>Persons_2011 - 2013_Pembrokeshire_5_SAM</t>
  </si>
  <si>
    <t>Persons_2012 - 2014_Pembrokeshire_5_SAM</t>
  </si>
  <si>
    <t>Persons_2013 - 2015_Pembrokeshire_5_SAM</t>
  </si>
  <si>
    <t>Persons_2006 - 2008_Powys_0_SAM</t>
  </si>
  <si>
    <t>Persons_2007 - 2009_Powys_0_SAM</t>
  </si>
  <si>
    <t>Persons_2008 - 2010_Powys_0_SAM</t>
  </si>
  <si>
    <t>Persons_2009 - 2011_Powys_0_SAM</t>
  </si>
  <si>
    <t>Persons_2010 - 2012_Powys_0_SAM</t>
  </si>
  <si>
    <t>Persons_2011 - 2013_Powys_0_SAM</t>
  </si>
  <si>
    <t>Persons_2012 - 2014_Powys_0_SAM</t>
  </si>
  <si>
    <t>Persons_2013 - 2015_Powys_0_SAM</t>
  </si>
  <si>
    <t>Persons_2006 - 2008_Powys_1_SAM</t>
  </si>
  <si>
    <t>Persons_2007 - 2009_Powys_1_SAM</t>
  </si>
  <si>
    <t>Persons_2008 - 2010_Powys_1_SAM</t>
  </si>
  <si>
    <t>Persons_2009 - 2011_Powys_1_SAM</t>
  </si>
  <si>
    <t>Persons_2010 - 2012_Powys_1_SAM</t>
  </si>
  <si>
    <t>Persons_2011 - 2013_Powys_1_SAM</t>
  </si>
  <si>
    <t>Persons_2012 - 2014_Powys_1_SAM</t>
  </si>
  <si>
    <t>Persons_2013 - 2015_Powys_1_SAM</t>
  </si>
  <si>
    <t>Persons_2006 - 2008_Powys_2_SAM</t>
  </si>
  <si>
    <t>Persons_2007 - 2009_Powys_2_SAM</t>
  </si>
  <si>
    <t>Persons_2008 - 2010_Powys_2_SAM</t>
  </si>
  <si>
    <t>Persons_2009 - 2011_Powys_2_SAM</t>
  </si>
  <si>
    <t>Persons_2010 - 2012_Powys_2_SAM</t>
  </si>
  <si>
    <t>Persons_2011 - 2013_Powys_2_SAM</t>
  </si>
  <si>
    <t>Persons_2012 - 2014_Powys_2_SAM</t>
  </si>
  <si>
    <t>Persons_2013 - 2015_Powys_2_SAM</t>
  </si>
  <si>
    <t>Persons_2006 - 2008_Powys_3_SAM</t>
  </si>
  <si>
    <t>Persons_2007 - 2009_Powys_3_SAM</t>
  </si>
  <si>
    <t>Persons_2008 - 2010_Powys_3_SAM</t>
  </si>
  <si>
    <t>Persons_2009 - 2011_Powys_3_SAM</t>
  </si>
  <si>
    <t>Persons_2010 - 2012_Powys_3_SAM</t>
  </si>
  <si>
    <t>Persons_2011 - 2013_Powys_3_SAM</t>
  </si>
  <si>
    <t>Persons_2012 - 2014_Powys_3_SAM</t>
  </si>
  <si>
    <t>Persons_2013 - 2015_Powys_3_SAM</t>
  </si>
  <si>
    <t>Persons_2006 - 2008_Powys_4_SAM</t>
  </si>
  <si>
    <t>Persons_2007 - 2009_Powys_4_SAM</t>
  </si>
  <si>
    <t>Persons_2008 - 2010_Powys_4_SAM</t>
  </si>
  <si>
    <t>Persons_2009 - 2011_Powys_4_SAM</t>
  </si>
  <si>
    <t>Persons_2010 - 2012_Powys_4_SAM</t>
  </si>
  <si>
    <t>Persons_2011 - 2013_Powys_4_SAM</t>
  </si>
  <si>
    <t>Persons_2012 - 2014_Powys_4_SAM</t>
  </si>
  <si>
    <t>Persons_2013 - 2015_Powys_4_SAM</t>
  </si>
  <si>
    <t>Persons_2006 - 2008_Powys_5_SAM</t>
  </si>
  <si>
    <t>Persons_2007 - 2009_Powys_5_SAM</t>
  </si>
  <si>
    <t>Persons_2008 - 2010_Powys_5_SAM</t>
  </si>
  <si>
    <t>Persons_2009 - 2011_Powys_5_SAM</t>
  </si>
  <si>
    <t>Persons_2010 - 2012_Powys_5_SAM</t>
  </si>
  <si>
    <t>Persons_2011 - 2013_Powys_5_SAM</t>
  </si>
  <si>
    <t>Persons_2012 - 2014_Powys_5_SAM</t>
  </si>
  <si>
    <t>Persons_2013 - 2015_Powys_5_SAM</t>
  </si>
  <si>
    <t>Persons_2006 - 2008_Rhondda Cynon Taf_0_SAM</t>
  </si>
  <si>
    <t>Persons_2007 - 2009_Rhondda Cynon Taf_0_SAM</t>
  </si>
  <si>
    <t>Persons_2008 - 2010_Rhondda Cynon Taf_0_SAM</t>
  </si>
  <si>
    <t>Persons_2009 - 2011_Rhondda Cynon Taf_0_SAM</t>
  </si>
  <si>
    <t>Persons_2010 - 2012_Rhondda Cynon Taf_0_SAM</t>
  </si>
  <si>
    <t>Persons_2011 - 2013_Rhondda Cynon Taf_0_SAM</t>
  </si>
  <si>
    <t>Persons_2012 - 2014_Rhondda Cynon Taf_0_SAM</t>
  </si>
  <si>
    <t>Persons_2013 - 2015_Rhondda Cynon Taf_0_SAM</t>
  </si>
  <si>
    <t>Persons_2006 - 2008_Rhondda Cynon Taf_1_SAM</t>
  </si>
  <si>
    <t>Persons_2007 - 2009_Rhondda Cynon Taf_1_SAM</t>
  </si>
  <si>
    <t>Persons_2008 - 2010_Rhondda Cynon Taf_1_SAM</t>
  </si>
  <si>
    <t>Persons_2009 - 2011_Rhondda Cynon Taf_1_SAM</t>
  </si>
  <si>
    <t>Persons_2010 - 2012_Rhondda Cynon Taf_1_SAM</t>
  </si>
  <si>
    <t>Persons_2011 - 2013_Rhondda Cynon Taf_1_SAM</t>
  </si>
  <si>
    <t>Persons_2012 - 2014_Rhondda Cynon Taf_1_SAM</t>
  </si>
  <si>
    <t>Persons_2013 - 2015_Rhondda Cynon Taf_1_SAM</t>
  </si>
  <si>
    <t>Persons_2006 - 2008_Rhondda Cynon Taf_2_SAM</t>
  </si>
  <si>
    <t>Persons_2007 - 2009_Rhondda Cynon Taf_2_SAM</t>
  </si>
  <si>
    <t>Persons_2008 - 2010_Rhondda Cynon Taf_2_SAM</t>
  </si>
  <si>
    <t>Persons_2009 - 2011_Rhondda Cynon Taf_2_SAM</t>
  </si>
  <si>
    <t>Persons_2010 - 2012_Rhondda Cynon Taf_2_SAM</t>
  </si>
  <si>
    <t>Persons_2011 - 2013_Rhondda Cynon Taf_2_SAM</t>
  </si>
  <si>
    <t>Persons_2012 - 2014_Rhondda Cynon Taf_2_SAM</t>
  </si>
  <si>
    <t>Persons_2013 - 2015_Rhondda Cynon Taf_2_SAM</t>
  </si>
  <si>
    <t>Persons_2006 - 2008_Rhondda Cynon Taf_3_SAM</t>
  </si>
  <si>
    <t>Persons_2007 - 2009_Rhondda Cynon Taf_3_SAM</t>
  </si>
  <si>
    <t>Persons_2008 - 2010_Rhondda Cynon Taf_3_SAM</t>
  </si>
  <si>
    <t>Persons_2009 - 2011_Rhondda Cynon Taf_3_SAM</t>
  </si>
  <si>
    <t>Persons_2010 - 2012_Rhondda Cynon Taf_3_SAM</t>
  </si>
  <si>
    <t>Persons_2011 - 2013_Rhondda Cynon Taf_3_SAM</t>
  </si>
  <si>
    <t>Persons_2012 - 2014_Rhondda Cynon Taf_3_SAM</t>
  </si>
  <si>
    <t>Persons_2013 - 2015_Rhondda Cynon Taf_3_SAM</t>
  </si>
  <si>
    <t>Persons_2006 - 2008_Rhondda Cynon Taf_4_SAM</t>
  </si>
  <si>
    <t>Persons_2007 - 2009_Rhondda Cynon Taf_4_SAM</t>
  </si>
  <si>
    <t>Persons_2008 - 2010_Rhondda Cynon Taf_4_SAM</t>
  </si>
  <si>
    <t>Persons_2009 - 2011_Rhondda Cynon Taf_4_SAM</t>
  </si>
  <si>
    <t>Persons_2010 - 2012_Rhondda Cynon Taf_4_SAM</t>
  </si>
  <si>
    <t>Persons_2011 - 2013_Rhondda Cynon Taf_4_SAM</t>
  </si>
  <si>
    <t>Persons_2012 - 2014_Rhondda Cynon Taf_4_SAM</t>
  </si>
  <si>
    <t>Persons_2013 - 2015_Rhondda Cynon Taf_4_SAM</t>
  </si>
  <si>
    <t>Persons_2006 - 2008_Rhondda Cynon Taf_5_SAM</t>
  </si>
  <si>
    <t>Persons_2007 - 2009_Rhondda Cynon Taf_5_SAM</t>
  </si>
  <si>
    <t>Persons_2008 - 2010_Rhondda Cynon Taf_5_SAM</t>
  </si>
  <si>
    <t>Persons_2009 - 2011_Rhondda Cynon Taf_5_SAM</t>
  </si>
  <si>
    <t>Persons_2010 - 2012_Rhondda Cynon Taf_5_SAM</t>
  </si>
  <si>
    <t>Persons_2011 - 2013_Rhondda Cynon Taf_5_SAM</t>
  </si>
  <si>
    <t>Persons_2012 - 2014_Rhondda Cynon Taf_5_SAM</t>
  </si>
  <si>
    <t>Persons_2013 - 2015_Rhondda Cynon Taf_5_SAM</t>
  </si>
  <si>
    <t>Persons_2006 - 2008_Swansea_0_SAM</t>
  </si>
  <si>
    <t>Persons_2007 - 2009_Swansea_0_SAM</t>
  </si>
  <si>
    <t>Persons_2008 - 2010_Swansea_0_SAM</t>
  </si>
  <si>
    <t>Persons_2009 - 2011_Swansea_0_SAM</t>
  </si>
  <si>
    <t>Persons_2010 - 2012_Swansea_0_SAM</t>
  </si>
  <si>
    <t>Persons_2011 - 2013_Swansea_0_SAM</t>
  </si>
  <si>
    <t>Persons_2012 - 2014_Swansea_0_SAM</t>
  </si>
  <si>
    <t>Persons_2013 - 2015_Swansea_0_SAM</t>
  </si>
  <si>
    <t>Persons_2006 - 2008_Swansea_1_SAM</t>
  </si>
  <si>
    <t>Persons_2007 - 2009_Swansea_1_SAM</t>
  </si>
  <si>
    <t>Persons_2008 - 2010_Swansea_1_SAM</t>
  </si>
  <si>
    <t>Persons_2009 - 2011_Swansea_1_SAM</t>
  </si>
  <si>
    <t>Persons_2010 - 2012_Swansea_1_SAM</t>
  </si>
  <si>
    <t>Persons_2011 - 2013_Swansea_1_SAM</t>
  </si>
  <si>
    <t>Persons_2012 - 2014_Swansea_1_SAM</t>
  </si>
  <si>
    <t>Persons_2013 - 2015_Swansea_1_SAM</t>
  </si>
  <si>
    <t>Persons_2006 - 2008_Swansea_2_SAM</t>
  </si>
  <si>
    <t>Persons_2007 - 2009_Swansea_2_SAM</t>
  </si>
  <si>
    <t>Persons_2008 - 2010_Swansea_2_SAM</t>
  </si>
  <si>
    <t>Persons_2009 - 2011_Swansea_2_SAM</t>
  </si>
  <si>
    <t>Persons_2010 - 2012_Swansea_2_SAM</t>
  </si>
  <si>
    <t>Persons_2011 - 2013_Swansea_2_SAM</t>
  </si>
  <si>
    <t>Persons_2012 - 2014_Swansea_2_SAM</t>
  </si>
  <si>
    <t>Persons_2013 - 2015_Swansea_2_SAM</t>
  </si>
  <si>
    <t>Persons_2006 - 2008_Swansea_3_SAM</t>
  </si>
  <si>
    <t>Persons_2007 - 2009_Swansea_3_SAM</t>
  </si>
  <si>
    <t>Persons_2008 - 2010_Swansea_3_SAM</t>
  </si>
  <si>
    <t>Persons_2009 - 2011_Swansea_3_SAM</t>
  </si>
  <si>
    <t>Persons_2010 - 2012_Swansea_3_SAM</t>
  </si>
  <si>
    <t>Persons_2011 - 2013_Swansea_3_SAM</t>
  </si>
  <si>
    <t>Persons_2012 - 2014_Swansea_3_SAM</t>
  </si>
  <si>
    <t>Persons_2013 - 2015_Swansea_3_SAM</t>
  </si>
  <si>
    <t>Persons_2006 - 2008_Swansea_4_SAM</t>
  </si>
  <si>
    <t>Persons_2007 - 2009_Swansea_4_SAM</t>
  </si>
  <si>
    <t>Persons_2008 - 2010_Swansea_4_SAM</t>
  </si>
  <si>
    <t>Persons_2009 - 2011_Swansea_4_SAM</t>
  </si>
  <si>
    <t>Persons_2010 - 2012_Swansea_4_SAM</t>
  </si>
  <si>
    <t>Persons_2011 - 2013_Swansea_4_SAM</t>
  </si>
  <si>
    <t>Persons_2012 - 2014_Swansea_4_SAM</t>
  </si>
  <si>
    <t>Persons_2013 - 2015_Swansea_4_SAM</t>
  </si>
  <si>
    <t>Persons_2006 - 2008_Swansea_5_SAM</t>
  </si>
  <si>
    <t>Persons_2007 - 2009_Swansea_5_SAM</t>
  </si>
  <si>
    <t>Persons_2008 - 2010_Swansea_5_SAM</t>
  </si>
  <si>
    <t>Persons_2009 - 2011_Swansea_5_SAM</t>
  </si>
  <si>
    <t>Persons_2010 - 2012_Swansea_5_SAM</t>
  </si>
  <si>
    <t>Persons_2011 - 2013_Swansea_5_SAM</t>
  </si>
  <si>
    <t>Persons_2012 - 2014_Swansea_5_SAM</t>
  </si>
  <si>
    <t>Persons_2013 - 2015_Swansea_5_SAM</t>
  </si>
  <si>
    <t>Persons_2006 - 2008_Vale of Glamorgan_0_SAM</t>
  </si>
  <si>
    <t>Persons_2007 - 2009_Vale of Glamorgan_0_SAM</t>
  </si>
  <si>
    <t>Persons_2008 - 2010_Vale of Glamorgan_0_SAM</t>
  </si>
  <si>
    <t>Persons_2009 - 2011_Vale of Glamorgan_0_SAM</t>
  </si>
  <si>
    <t>Persons_2010 - 2012_Vale of Glamorgan_0_SAM</t>
  </si>
  <si>
    <t>Persons_2011 - 2013_Vale of Glamorgan_0_SAM</t>
  </si>
  <si>
    <t>Persons_2012 - 2014_Vale of Glamorgan_0_SAM</t>
  </si>
  <si>
    <t>Persons_2013 - 2015_Vale of Glamorgan_0_SAM</t>
  </si>
  <si>
    <t>Persons_2006 - 2008_Vale of Glamorgan_1_SAM</t>
  </si>
  <si>
    <t>Persons_2007 - 2009_Vale of Glamorgan_1_SAM</t>
  </si>
  <si>
    <t>Persons_2008 - 2010_Vale of Glamorgan_1_SAM</t>
  </si>
  <si>
    <t>Persons_2009 - 2011_Vale of Glamorgan_1_SAM</t>
  </si>
  <si>
    <t>Persons_2010 - 2012_Vale of Glamorgan_1_SAM</t>
  </si>
  <si>
    <t>Persons_2011 - 2013_Vale of Glamorgan_1_SAM</t>
  </si>
  <si>
    <t>Persons_2012 - 2014_Vale of Glamorgan_1_SAM</t>
  </si>
  <si>
    <t>Persons_2013 - 2015_Vale of Glamorgan_1_SAM</t>
  </si>
  <si>
    <t>Persons_2006 - 2008_Vale of Glamorgan_2_SAM</t>
  </si>
  <si>
    <t>Persons_2007 - 2009_Vale of Glamorgan_2_SAM</t>
  </si>
  <si>
    <t>Persons_2008 - 2010_Vale of Glamorgan_2_SAM</t>
  </si>
  <si>
    <t>Persons_2009 - 2011_Vale of Glamorgan_2_SAM</t>
  </si>
  <si>
    <t>Persons_2010 - 2012_Vale of Glamorgan_2_SAM</t>
  </si>
  <si>
    <t>Persons_2011 - 2013_Vale of Glamorgan_2_SAM</t>
  </si>
  <si>
    <t>Persons_2012 - 2014_Vale of Glamorgan_2_SAM</t>
  </si>
  <si>
    <t>Persons_2013 - 2015_Vale of Glamorgan_2_SAM</t>
  </si>
  <si>
    <t>Persons_2006 - 2008_Vale of Glamorgan_3_SAM</t>
  </si>
  <si>
    <t>Persons_2007 - 2009_Vale of Glamorgan_3_SAM</t>
  </si>
  <si>
    <t>Persons_2008 - 2010_Vale of Glamorgan_3_SAM</t>
  </si>
  <si>
    <t>Persons_2009 - 2011_Vale of Glamorgan_3_SAM</t>
  </si>
  <si>
    <t>Persons_2010 - 2012_Vale of Glamorgan_3_SAM</t>
  </si>
  <si>
    <t>Persons_2011 - 2013_Vale of Glamorgan_3_SAM</t>
  </si>
  <si>
    <t>Persons_2012 - 2014_Vale of Glamorgan_3_SAM</t>
  </si>
  <si>
    <t>Persons_2013 - 2015_Vale of Glamorgan_3_SAM</t>
  </si>
  <si>
    <t>Persons_2006 - 2008_Vale of Glamorgan_4_SAM</t>
  </si>
  <si>
    <t>Persons_2007 - 2009_Vale of Glamorgan_4_SAM</t>
  </si>
  <si>
    <t>Persons_2008 - 2010_Vale of Glamorgan_4_SAM</t>
  </si>
  <si>
    <t>Persons_2009 - 2011_Vale of Glamorgan_4_SAM</t>
  </si>
  <si>
    <t>Persons_2010 - 2012_Vale of Glamorgan_4_SAM</t>
  </si>
  <si>
    <t>Persons_2011 - 2013_Vale of Glamorgan_4_SAM</t>
  </si>
  <si>
    <t>Persons_2012 - 2014_Vale of Glamorgan_4_SAM</t>
  </si>
  <si>
    <t>Persons_2013 - 2015_Vale of Glamorgan_4_SAM</t>
  </si>
  <si>
    <t>Persons_2006 - 2008_Vale of Glamorgan_5_SAM</t>
  </si>
  <si>
    <t>Persons_2007 - 2009_Vale of Glamorgan_5_SAM</t>
  </si>
  <si>
    <t>Persons_2008 - 2010_Vale of Glamorgan_5_SAM</t>
  </si>
  <si>
    <t>Persons_2009 - 2011_Vale of Glamorgan_5_SAM</t>
  </si>
  <si>
    <t>Persons_2010 - 2012_Vale of Glamorgan_5_SAM</t>
  </si>
  <si>
    <t>Persons_2011 - 2013_Vale of Glamorgan_5_SAM</t>
  </si>
  <si>
    <t>Persons_2012 - 2014_Vale of Glamorgan_5_SAM</t>
  </si>
  <si>
    <t>Persons_2013 - 2015_Vale of Glamorgan_5_SAM</t>
  </si>
  <si>
    <t>Persons_2006 - 2008_Torfaen_0_SAM</t>
  </si>
  <si>
    <t>Persons_2007 - 2009_Torfaen_0_SAM</t>
  </si>
  <si>
    <t>Persons_2008 - 2010_Torfaen_0_SAM</t>
  </si>
  <si>
    <t>Persons_2009 - 2011_Torfaen_0_SAM</t>
  </si>
  <si>
    <t>Persons_2010 - 2012_Torfaen_0_SAM</t>
  </si>
  <si>
    <t>Persons_2011 - 2013_Torfaen_0_SAM</t>
  </si>
  <si>
    <t>Persons_2012 - 2014_Torfaen_0_SAM</t>
  </si>
  <si>
    <t>Persons_2013 - 2015_Torfaen_0_SAM</t>
  </si>
  <si>
    <t>Persons_2006 - 2008_Torfaen_1_SAM</t>
  </si>
  <si>
    <t>Persons_2007 - 2009_Torfaen_1_SAM</t>
  </si>
  <si>
    <t>Persons_2008 - 2010_Torfaen_1_SAM</t>
  </si>
  <si>
    <t>Persons_2009 - 2011_Torfaen_1_SAM</t>
  </si>
  <si>
    <t>Persons_2010 - 2012_Torfaen_1_SAM</t>
  </si>
  <si>
    <t>Persons_2011 - 2013_Torfaen_1_SAM</t>
  </si>
  <si>
    <t>Persons_2012 - 2014_Torfaen_1_SAM</t>
  </si>
  <si>
    <t>Persons_2013 - 2015_Torfaen_1_SAM</t>
  </si>
  <si>
    <t>Persons_2006 - 2008_Torfaen_2_SAM</t>
  </si>
  <si>
    <t>Persons_2007 - 2009_Torfaen_2_SAM</t>
  </si>
  <si>
    <t>Persons_2008 - 2010_Torfaen_2_SAM</t>
  </si>
  <si>
    <t>Persons_2009 - 2011_Torfaen_2_SAM</t>
  </si>
  <si>
    <t>Persons_2010 - 2012_Torfaen_2_SAM</t>
  </si>
  <si>
    <t>Persons_2011 - 2013_Torfaen_2_SAM</t>
  </si>
  <si>
    <t>Persons_2012 - 2014_Torfaen_2_SAM</t>
  </si>
  <si>
    <t>Persons_2013 - 2015_Torfaen_2_SAM</t>
  </si>
  <si>
    <t>Persons_2006 - 2008_Torfaen_3_SAM</t>
  </si>
  <si>
    <t>Persons_2007 - 2009_Torfaen_3_SAM</t>
  </si>
  <si>
    <t>Persons_2008 - 2010_Torfaen_3_SAM</t>
  </si>
  <si>
    <t>Persons_2009 - 2011_Torfaen_3_SAM</t>
  </si>
  <si>
    <t>Persons_2010 - 2012_Torfaen_3_SAM</t>
  </si>
  <si>
    <t>Persons_2011 - 2013_Torfaen_3_SAM</t>
  </si>
  <si>
    <t>Persons_2012 - 2014_Torfaen_3_SAM</t>
  </si>
  <si>
    <t>Persons_2013 - 2015_Torfaen_3_SAM</t>
  </si>
  <si>
    <t>Persons_2006 - 2008_Torfaen_4_SAM</t>
  </si>
  <si>
    <t>Persons_2007 - 2009_Torfaen_4_SAM</t>
  </si>
  <si>
    <t>Persons_2008 - 2010_Torfaen_4_SAM</t>
  </si>
  <si>
    <t>Persons_2009 - 2011_Torfaen_4_SAM</t>
  </si>
  <si>
    <t>Persons_2010 - 2012_Torfaen_4_SAM</t>
  </si>
  <si>
    <t>Persons_2011 - 2013_Torfaen_4_SAM</t>
  </si>
  <si>
    <t>Persons_2012 - 2014_Torfaen_4_SAM</t>
  </si>
  <si>
    <t>Persons_2013 - 2015_Torfaen_4_SAM</t>
  </si>
  <si>
    <t>Persons_2006 - 2008_Torfaen_5_SAM</t>
  </si>
  <si>
    <t>Persons_2007 - 2009_Torfaen_5_SAM</t>
  </si>
  <si>
    <t>Persons_2008 - 2010_Torfaen_5_SAM</t>
  </si>
  <si>
    <t>Persons_2009 - 2011_Torfaen_5_SAM</t>
  </si>
  <si>
    <t>Persons_2010 - 2012_Torfaen_5_SAM</t>
  </si>
  <si>
    <t>Persons_2011 - 2013_Torfaen_5_SAM</t>
  </si>
  <si>
    <t>Persons_2012 - 2014_Torfaen_5_SAM</t>
  </si>
  <si>
    <t>Persons_2013 - 2015_Torfaen_5_SAM</t>
  </si>
  <si>
    <t>Persons_2006 - 2008_Wrexham_0_SAM</t>
  </si>
  <si>
    <t>Persons_2007 - 2009_Wrexham_0_SAM</t>
  </si>
  <si>
    <t>Persons_2008 - 2010_Wrexham_0_SAM</t>
  </si>
  <si>
    <t>Persons_2009 - 2011_Wrexham_0_SAM</t>
  </si>
  <si>
    <t>Persons_2010 - 2012_Wrexham_0_SAM</t>
  </si>
  <si>
    <t>Persons_2011 - 2013_Wrexham_0_SAM</t>
  </si>
  <si>
    <t>Persons_2012 - 2014_Wrexham_0_SAM</t>
  </si>
  <si>
    <t>Persons_2013 - 2015_Wrexham_0_SAM</t>
  </si>
  <si>
    <t>Persons_2006 - 2008_Wrexham_1_SAM</t>
  </si>
  <si>
    <t>Persons_2007 - 2009_Wrexham_1_SAM</t>
  </si>
  <si>
    <t>Persons_2008 - 2010_Wrexham_1_SAM</t>
  </si>
  <si>
    <t>Persons_2009 - 2011_Wrexham_1_SAM</t>
  </si>
  <si>
    <t>Persons_2010 - 2012_Wrexham_1_SAM</t>
  </si>
  <si>
    <t>Persons_2011 - 2013_Wrexham_1_SAM</t>
  </si>
  <si>
    <t>Persons_2012 - 2014_Wrexham_1_SAM</t>
  </si>
  <si>
    <t>Persons_2013 - 2015_Wrexham_1_SAM</t>
  </si>
  <si>
    <t>Persons_2006 - 2008_Wrexham_2_SAM</t>
  </si>
  <si>
    <t>Persons_2007 - 2009_Wrexham_2_SAM</t>
  </si>
  <si>
    <t>Persons_2008 - 2010_Wrexham_2_SAM</t>
  </si>
  <si>
    <t>Persons_2009 - 2011_Wrexham_2_SAM</t>
  </si>
  <si>
    <t>Persons_2010 - 2012_Wrexham_2_SAM</t>
  </si>
  <si>
    <t>Persons_2011 - 2013_Wrexham_2_SAM</t>
  </si>
  <si>
    <t>Persons_2012 - 2014_Wrexham_2_SAM</t>
  </si>
  <si>
    <t>Persons_2013 - 2015_Wrexham_2_SAM</t>
  </si>
  <si>
    <t>Persons_2006 - 2008_Wrexham_3_SAM</t>
  </si>
  <si>
    <t>Persons_2007 - 2009_Wrexham_3_SAM</t>
  </si>
  <si>
    <t>Persons_2008 - 2010_Wrexham_3_SAM</t>
  </si>
  <si>
    <t>Persons_2009 - 2011_Wrexham_3_SAM</t>
  </si>
  <si>
    <t>Persons_2010 - 2012_Wrexham_3_SAM</t>
  </si>
  <si>
    <t>Persons_2011 - 2013_Wrexham_3_SAM</t>
  </si>
  <si>
    <t>Persons_2012 - 2014_Wrexham_3_SAM</t>
  </si>
  <si>
    <t>Persons_2013 - 2015_Wrexham_3_SAM</t>
  </si>
  <si>
    <t>Persons_2006 - 2008_Wrexham_4_SAM</t>
  </si>
  <si>
    <t>Persons_2007 - 2009_Wrexham_4_SAM</t>
  </si>
  <si>
    <t>Persons_2008 - 2010_Wrexham_4_SAM</t>
  </si>
  <si>
    <t>Persons_2009 - 2011_Wrexham_4_SAM</t>
  </si>
  <si>
    <t>Persons_2010 - 2012_Wrexham_4_SAM</t>
  </si>
  <si>
    <t>Persons_2011 - 2013_Wrexham_4_SAM</t>
  </si>
  <si>
    <t>Persons_2012 - 2014_Wrexham_4_SAM</t>
  </si>
  <si>
    <t>Persons_2013 - 2015_Wrexham_4_SAM</t>
  </si>
  <si>
    <t>Persons_2006 - 2008_Wrexham_5_SAM</t>
  </si>
  <si>
    <t>Persons_2007 - 2009_Wrexham_5_SAM</t>
  </si>
  <si>
    <t>Persons_2008 - 2010_Wrexham_5_SAM</t>
  </si>
  <si>
    <t>Persons_2009 - 2011_Wrexham_5_SAM</t>
  </si>
  <si>
    <t>Persons_2010 - 2012_Wrexham_5_SAM</t>
  </si>
  <si>
    <t>Persons_2011 - 2013_Wrexham_5_SAM</t>
  </si>
  <si>
    <t>Persons_2012 - 2014_Wrexham_5_SAM</t>
  </si>
  <si>
    <t>Persons_2013 - 2015_Wrexham_5_SAM</t>
  </si>
  <si>
    <t>Males_2006 - 2008_ABM_0_SAM</t>
  </si>
  <si>
    <t>Males_2007 - 2009_ABM_0_SAM</t>
  </si>
  <si>
    <t>Males_2008 - 2010_ABM_0_SAM</t>
  </si>
  <si>
    <t>Males_2009 - 2011_ABM_0_SAM</t>
  </si>
  <si>
    <t>Males_2010 - 2012_ABM_0_SAM</t>
  </si>
  <si>
    <t>Males_2011 - 2013_ABM_0_SAM</t>
  </si>
  <si>
    <t>Males_2012 - 2014_ABM_0_SAM</t>
  </si>
  <si>
    <t>Males_2013 - 2015_ABM_0_SAM</t>
  </si>
  <si>
    <t>Males_2006 - 2008_ABM_1_SAM</t>
  </si>
  <si>
    <t>Males_2007 - 2009_ABM_1_SAM</t>
  </si>
  <si>
    <t>Males_2008 - 2010_ABM_1_SAM</t>
  </si>
  <si>
    <t>Males_2009 - 2011_ABM_1_SAM</t>
  </si>
  <si>
    <t>Males_2010 - 2012_ABM_1_SAM</t>
  </si>
  <si>
    <t>Males_2011 - 2013_ABM_1_SAM</t>
  </si>
  <si>
    <t>Males_2012 - 2014_ABM_1_SAM</t>
  </si>
  <si>
    <t>Males_2013 - 2015_ABM_1_SAM</t>
  </si>
  <si>
    <t>Males_2006 - 2008_ABM_2_SAM</t>
  </si>
  <si>
    <t>Males_2007 - 2009_ABM_2_SAM</t>
  </si>
  <si>
    <t>Males_2008 - 2010_ABM_2_SAM</t>
  </si>
  <si>
    <t>Males_2009 - 2011_ABM_2_SAM</t>
  </si>
  <si>
    <t>Males_2010 - 2012_ABM_2_SAM</t>
  </si>
  <si>
    <t>Males_2011 - 2013_ABM_2_SAM</t>
  </si>
  <si>
    <t>Males_2012 - 2014_ABM_2_SAM</t>
  </si>
  <si>
    <t>Males_2013 - 2015_ABM_2_SAM</t>
  </si>
  <si>
    <t>Males_2006 - 2008_ABM_3_SAM</t>
  </si>
  <si>
    <t>Males_2007 - 2009_ABM_3_SAM</t>
  </si>
  <si>
    <t>Males_2008 - 2010_ABM_3_SAM</t>
  </si>
  <si>
    <t>Males_2009 - 2011_ABM_3_SAM</t>
  </si>
  <si>
    <t>Males_2010 - 2012_ABM_3_SAM</t>
  </si>
  <si>
    <t>Males_2011 - 2013_ABM_3_SAM</t>
  </si>
  <si>
    <t>Males_2012 - 2014_ABM_3_SAM</t>
  </si>
  <si>
    <t>Males_2013 - 2015_ABM_3_SAM</t>
  </si>
  <si>
    <t>Males_2006 - 2008_ABM_4_SAM</t>
  </si>
  <si>
    <t>Males_2007 - 2009_ABM_4_SAM</t>
  </si>
  <si>
    <t>Males_2008 - 2010_ABM_4_SAM</t>
  </si>
  <si>
    <t>Males_2009 - 2011_ABM_4_SAM</t>
  </si>
  <si>
    <t>Males_2010 - 2012_ABM_4_SAM</t>
  </si>
  <si>
    <t>Males_2011 - 2013_ABM_4_SAM</t>
  </si>
  <si>
    <t>Males_2012 - 2014_ABM_4_SAM</t>
  </si>
  <si>
    <t>Males_2013 - 2015_ABM_4_SAM</t>
  </si>
  <si>
    <t>Males_2006 - 2008_ABM_5_SAM</t>
  </si>
  <si>
    <t>Males_2007 - 2009_ABM_5_SAM</t>
  </si>
  <si>
    <t>Males_2008 - 2010_ABM_5_SAM</t>
  </si>
  <si>
    <t>Males_2009 - 2011_ABM_5_SAM</t>
  </si>
  <si>
    <t>Males_2010 - 2012_ABM_5_SAM</t>
  </si>
  <si>
    <t>Males_2011 - 2013_ABM_5_SAM</t>
  </si>
  <si>
    <t>Males_2012 - 2014_ABM_5_SAM</t>
  </si>
  <si>
    <t>Males_2013 - 2015_ABM_5_SAM</t>
  </si>
  <si>
    <t>Males_2006 - 2008_Aneurin Bevan_0_SAM</t>
  </si>
  <si>
    <t>Males_2007 - 2009_Aneurin Bevan_0_SAM</t>
  </si>
  <si>
    <t>Males_2008 - 2010_Aneurin Bevan_0_SAM</t>
  </si>
  <si>
    <t>Males_2009 - 2011_Aneurin Bevan_0_SAM</t>
  </si>
  <si>
    <t>Males_2010 - 2012_Aneurin Bevan_0_SAM</t>
  </si>
  <si>
    <t>Males_2011 - 2013_Aneurin Bevan_0_SAM</t>
  </si>
  <si>
    <t>Males_2012 - 2014_Aneurin Bevan_0_SAM</t>
  </si>
  <si>
    <t>Males_2013 - 2015_Aneurin Bevan_0_SAM</t>
  </si>
  <si>
    <t>Males_2006 - 2008_Aneurin Bevan_1_SAM</t>
  </si>
  <si>
    <t>Males_2007 - 2009_Aneurin Bevan_1_SAM</t>
  </si>
  <si>
    <t>Males_2008 - 2010_Aneurin Bevan_1_SAM</t>
  </si>
  <si>
    <t>Males_2009 - 2011_Aneurin Bevan_1_SAM</t>
  </si>
  <si>
    <t>Males_2010 - 2012_Aneurin Bevan_1_SAM</t>
  </si>
  <si>
    <t>Males_2011 - 2013_Aneurin Bevan_1_SAM</t>
  </si>
  <si>
    <t>Males_2012 - 2014_Aneurin Bevan_1_SAM</t>
  </si>
  <si>
    <t>Males_2013 - 2015_Aneurin Bevan_1_SAM</t>
  </si>
  <si>
    <t>Males_2006 - 2008_Aneurin Bevan_2_SAM</t>
  </si>
  <si>
    <t>Males_2007 - 2009_Aneurin Bevan_2_SAM</t>
  </si>
  <si>
    <t>Males_2008 - 2010_Aneurin Bevan_2_SAM</t>
  </si>
  <si>
    <t>Males_2009 - 2011_Aneurin Bevan_2_SAM</t>
  </si>
  <si>
    <t>Males_2010 - 2012_Aneurin Bevan_2_SAM</t>
  </si>
  <si>
    <t>Males_2011 - 2013_Aneurin Bevan_2_SAM</t>
  </si>
  <si>
    <t>Males_2012 - 2014_Aneurin Bevan_2_SAM</t>
  </si>
  <si>
    <t>Males_2013 - 2015_Aneurin Bevan_2_SAM</t>
  </si>
  <si>
    <t>Males_2006 - 2008_Aneurin Bevan_3_SAM</t>
  </si>
  <si>
    <t>Males_2007 - 2009_Aneurin Bevan_3_SAM</t>
  </si>
  <si>
    <t>Males_2008 - 2010_Aneurin Bevan_3_SAM</t>
  </si>
  <si>
    <t>Males_2009 - 2011_Aneurin Bevan_3_SAM</t>
  </si>
  <si>
    <t>Males_2010 - 2012_Aneurin Bevan_3_SAM</t>
  </si>
  <si>
    <t>Males_2011 - 2013_Aneurin Bevan_3_SAM</t>
  </si>
  <si>
    <t>Males_2012 - 2014_Aneurin Bevan_3_SAM</t>
  </si>
  <si>
    <t>Males_2013 - 2015_Aneurin Bevan_3_SAM</t>
  </si>
  <si>
    <t>Males_2006 - 2008_Aneurin Bevan_4_SAM</t>
  </si>
  <si>
    <t>Males_2007 - 2009_Aneurin Bevan_4_SAM</t>
  </si>
  <si>
    <t>Males_2008 - 2010_Aneurin Bevan_4_SAM</t>
  </si>
  <si>
    <t>Males_2009 - 2011_Aneurin Bevan_4_SAM</t>
  </si>
  <si>
    <t>Males_2010 - 2012_Aneurin Bevan_4_SAM</t>
  </si>
  <si>
    <t>Males_2011 - 2013_Aneurin Bevan_4_SAM</t>
  </si>
  <si>
    <t>Males_2012 - 2014_Aneurin Bevan_4_SAM</t>
  </si>
  <si>
    <t>Males_2013 - 2015_Aneurin Bevan_4_SAM</t>
  </si>
  <si>
    <t>Males_2006 - 2008_Aneurin Bevan_5_SAM</t>
  </si>
  <si>
    <t>Males_2007 - 2009_Aneurin Bevan_5_SAM</t>
  </si>
  <si>
    <t>Males_2008 - 2010_Aneurin Bevan_5_SAM</t>
  </si>
  <si>
    <t>Males_2009 - 2011_Aneurin Bevan_5_SAM</t>
  </si>
  <si>
    <t>Males_2010 - 2012_Aneurin Bevan_5_SAM</t>
  </si>
  <si>
    <t>Males_2011 - 2013_Aneurin Bevan_5_SAM</t>
  </si>
  <si>
    <t>Males_2012 - 2014_Aneurin Bevan_5_SAM</t>
  </si>
  <si>
    <t>Males_2013 - 2015_Aneurin Bevan_5_SAM</t>
  </si>
  <si>
    <t>Males_2006 - 2008_Betsi Cadwaladr_0_SAM</t>
  </si>
  <si>
    <t>Males_2007 - 2009_Betsi Cadwaladr_0_SAM</t>
  </si>
  <si>
    <t>Males_2008 - 2010_Betsi Cadwaladr_0_SAM</t>
  </si>
  <si>
    <t>Males_2009 - 2011_Betsi Cadwaladr_0_SAM</t>
  </si>
  <si>
    <t>Males_2010 - 2012_Betsi Cadwaladr_0_SAM</t>
  </si>
  <si>
    <t>Males_2011 - 2013_Betsi Cadwaladr_0_SAM</t>
  </si>
  <si>
    <t>Males_2012 - 2014_Betsi Cadwaladr_0_SAM</t>
  </si>
  <si>
    <t>Males_2013 - 2015_Betsi Cadwaladr_0_SAM</t>
  </si>
  <si>
    <t>Males_2006 - 2008_Betsi Cadwaladr_1_SAM</t>
  </si>
  <si>
    <t>Males_2007 - 2009_Betsi Cadwaladr_1_SAM</t>
  </si>
  <si>
    <t>Males_2008 - 2010_Betsi Cadwaladr_1_SAM</t>
  </si>
  <si>
    <t>Males_2009 - 2011_Betsi Cadwaladr_1_SAM</t>
  </si>
  <si>
    <t>Males_2010 - 2012_Betsi Cadwaladr_1_SAM</t>
  </si>
  <si>
    <t>Males_2011 - 2013_Betsi Cadwaladr_1_SAM</t>
  </si>
  <si>
    <t>Males_2012 - 2014_Betsi Cadwaladr_1_SAM</t>
  </si>
  <si>
    <t>Males_2013 - 2015_Betsi Cadwaladr_1_SAM</t>
  </si>
  <si>
    <t>Males_2006 - 2008_Betsi Cadwaladr_2_SAM</t>
  </si>
  <si>
    <t>Males_2007 - 2009_Betsi Cadwaladr_2_SAM</t>
  </si>
  <si>
    <t>Males_2008 - 2010_Betsi Cadwaladr_2_SAM</t>
  </si>
  <si>
    <t>Males_2009 - 2011_Betsi Cadwaladr_2_SAM</t>
  </si>
  <si>
    <t>Males_2010 - 2012_Betsi Cadwaladr_2_SAM</t>
  </si>
  <si>
    <t>Males_2011 - 2013_Betsi Cadwaladr_2_SAM</t>
  </si>
  <si>
    <t>Males_2012 - 2014_Betsi Cadwaladr_2_SAM</t>
  </si>
  <si>
    <t>Males_2013 - 2015_Betsi Cadwaladr_2_SAM</t>
  </si>
  <si>
    <t>Males_2006 - 2008_Betsi Cadwaladr_3_SAM</t>
  </si>
  <si>
    <t>Males_2007 - 2009_Betsi Cadwaladr_3_SAM</t>
  </si>
  <si>
    <t>Males_2008 - 2010_Betsi Cadwaladr_3_SAM</t>
  </si>
  <si>
    <t>Males_2009 - 2011_Betsi Cadwaladr_3_SAM</t>
  </si>
  <si>
    <t>Males_2010 - 2012_Betsi Cadwaladr_3_SAM</t>
  </si>
  <si>
    <t>Males_2011 - 2013_Betsi Cadwaladr_3_SAM</t>
  </si>
  <si>
    <t>Males_2012 - 2014_Betsi Cadwaladr_3_SAM</t>
  </si>
  <si>
    <t>Males_2013 - 2015_Betsi Cadwaladr_3_SAM</t>
  </si>
  <si>
    <t>Males_2006 - 2008_Betsi Cadwaladr_4_SAM</t>
  </si>
  <si>
    <t>Males_2007 - 2009_Betsi Cadwaladr_4_SAM</t>
  </si>
  <si>
    <t>Males_2008 - 2010_Betsi Cadwaladr_4_SAM</t>
  </si>
  <si>
    <t>Males_2009 - 2011_Betsi Cadwaladr_4_SAM</t>
  </si>
  <si>
    <t>Males_2010 - 2012_Betsi Cadwaladr_4_SAM</t>
  </si>
  <si>
    <t>Males_2011 - 2013_Betsi Cadwaladr_4_SAM</t>
  </si>
  <si>
    <t>Males_2012 - 2014_Betsi Cadwaladr_4_SAM</t>
  </si>
  <si>
    <t>Males_2013 - 2015_Betsi Cadwaladr_4_SAM</t>
  </si>
  <si>
    <t>Males_2006 - 2008_Betsi Cadwaladr_5_SAM</t>
  </si>
  <si>
    <t>Males_2007 - 2009_Betsi Cadwaladr_5_SAM</t>
  </si>
  <si>
    <t>Males_2008 - 2010_Betsi Cadwaladr_5_SAM</t>
  </si>
  <si>
    <t>Males_2009 - 2011_Betsi Cadwaladr_5_SAM</t>
  </si>
  <si>
    <t>Males_2010 - 2012_Betsi Cadwaladr_5_SAM</t>
  </si>
  <si>
    <t>Males_2011 - 2013_Betsi Cadwaladr_5_SAM</t>
  </si>
  <si>
    <t>Males_2012 - 2014_Betsi Cadwaladr_5_SAM</t>
  </si>
  <si>
    <t>Males_2013 - 2015_Betsi Cadwaladr_5_SAM</t>
  </si>
  <si>
    <t>Males_2006 - 2008_Cardiff &amp; Vale_0_SAM</t>
  </si>
  <si>
    <t>Males_2007 - 2009_Cardiff &amp; Vale_0_SAM</t>
  </si>
  <si>
    <t>Males_2008 - 2010_Cardiff &amp; Vale_0_SAM</t>
  </si>
  <si>
    <t>Males_2009 - 2011_Cardiff &amp; Vale_0_SAM</t>
  </si>
  <si>
    <t>Males_2010 - 2012_Cardiff &amp; Vale_0_SAM</t>
  </si>
  <si>
    <t>Males_2011 - 2013_Cardiff &amp; Vale_0_SAM</t>
  </si>
  <si>
    <t>Males_2012 - 2014_Cardiff &amp; Vale_0_SAM</t>
  </si>
  <si>
    <t>Males_2013 - 2015_Cardiff &amp; Vale_0_SAM</t>
  </si>
  <si>
    <t>Males_2006 - 2008_Cardiff &amp; Vale_1_SAM</t>
  </si>
  <si>
    <t>Males_2007 - 2009_Cardiff &amp; Vale_1_SAM</t>
  </si>
  <si>
    <t>Males_2008 - 2010_Cardiff &amp; Vale_1_SAM</t>
  </si>
  <si>
    <t>Males_2009 - 2011_Cardiff &amp; Vale_1_SAM</t>
  </si>
  <si>
    <t>Males_2010 - 2012_Cardiff &amp; Vale_1_SAM</t>
  </si>
  <si>
    <t>Males_2011 - 2013_Cardiff &amp; Vale_1_SAM</t>
  </si>
  <si>
    <t>Males_2012 - 2014_Cardiff &amp; Vale_1_SAM</t>
  </si>
  <si>
    <t>Males_2013 - 2015_Cardiff &amp; Vale_1_SAM</t>
  </si>
  <si>
    <t>Males_2006 - 2008_Cardiff &amp; Vale_2_SAM</t>
  </si>
  <si>
    <t>Males_2007 - 2009_Cardiff &amp; Vale_2_SAM</t>
  </si>
  <si>
    <t>Males_2008 - 2010_Cardiff &amp; Vale_2_SAM</t>
  </si>
  <si>
    <t>Males_2009 - 2011_Cardiff &amp; Vale_2_SAM</t>
  </si>
  <si>
    <t>Males_2010 - 2012_Cardiff &amp; Vale_2_SAM</t>
  </si>
  <si>
    <t>Males_2011 - 2013_Cardiff &amp; Vale_2_SAM</t>
  </si>
  <si>
    <t>Males_2012 - 2014_Cardiff &amp; Vale_2_SAM</t>
  </si>
  <si>
    <t>Males_2013 - 2015_Cardiff &amp; Vale_2_SAM</t>
  </si>
  <si>
    <t>Males_2006 - 2008_Cardiff &amp; Vale_3_SAM</t>
  </si>
  <si>
    <t>Males_2007 - 2009_Cardiff &amp; Vale_3_SAM</t>
  </si>
  <si>
    <t>Males_2008 - 2010_Cardiff &amp; Vale_3_SAM</t>
  </si>
  <si>
    <t>Males_2009 - 2011_Cardiff &amp; Vale_3_SAM</t>
  </si>
  <si>
    <t>Males_2010 - 2012_Cardiff &amp; Vale_3_SAM</t>
  </si>
  <si>
    <t>Males_2011 - 2013_Cardiff &amp; Vale_3_SAM</t>
  </si>
  <si>
    <t>Males_2012 - 2014_Cardiff &amp; Vale_3_SAM</t>
  </si>
  <si>
    <t>Males_2013 - 2015_Cardiff &amp; Vale_3_SAM</t>
  </si>
  <si>
    <t>Males_2006 - 2008_Cardiff &amp; Vale_4_SAM</t>
  </si>
  <si>
    <t>Males_2007 - 2009_Cardiff &amp; Vale_4_SAM</t>
  </si>
  <si>
    <t>Males_2008 - 2010_Cardiff &amp; Vale_4_SAM</t>
  </si>
  <si>
    <t>Males_2009 - 2011_Cardiff &amp; Vale_4_SAM</t>
  </si>
  <si>
    <t>Males_2010 - 2012_Cardiff &amp; Vale_4_SAM</t>
  </si>
  <si>
    <t>Males_2011 - 2013_Cardiff &amp; Vale_4_SAM</t>
  </si>
  <si>
    <t>Males_2012 - 2014_Cardiff &amp; Vale_4_SAM</t>
  </si>
  <si>
    <t>Males_2013 - 2015_Cardiff &amp; Vale_4_SAM</t>
  </si>
  <si>
    <t>Males_2006 - 2008_Cardiff &amp; Vale_5_SAM</t>
  </si>
  <si>
    <t>Males_2007 - 2009_Cardiff &amp; Vale_5_SAM</t>
  </si>
  <si>
    <t>Males_2008 - 2010_Cardiff &amp; Vale_5_SAM</t>
  </si>
  <si>
    <t>Males_2009 - 2011_Cardiff &amp; Vale_5_SAM</t>
  </si>
  <si>
    <t>Males_2010 - 2012_Cardiff &amp; Vale_5_SAM</t>
  </si>
  <si>
    <t>Males_2011 - 2013_Cardiff &amp; Vale_5_SAM</t>
  </si>
  <si>
    <t>Males_2012 - 2014_Cardiff &amp; Vale_5_SAM</t>
  </si>
  <si>
    <t>Males_2013 - 2015_Cardiff &amp; Vale_5_SAM</t>
  </si>
  <si>
    <t>Males_2006 - 2008_Cwm Taf_0_SAM</t>
  </si>
  <si>
    <t>Males_2007 - 2009_Cwm Taf_0_SAM</t>
  </si>
  <si>
    <t>Males_2008 - 2010_Cwm Taf_0_SAM</t>
  </si>
  <si>
    <t>Males_2009 - 2011_Cwm Taf_0_SAM</t>
  </si>
  <si>
    <t>Males_2010 - 2012_Cwm Taf_0_SAM</t>
  </si>
  <si>
    <t>Males_2011 - 2013_Cwm Taf_0_SAM</t>
  </si>
  <si>
    <t>Males_2012 - 2014_Cwm Taf_0_SAM</t>
  </si>
  <si>
    <t>Males_2013 - 2015_Cwm Taf_0_SAM</t>
  </si>
  <si>
    <t>Males_2006 - 2008_Cwm Taf_1_SAM</t>
  </si>
  <si>
    <t>Males_2007 - 2009_Cwm Taf_1_SAM</t>
  </si>
  <si>
    <t>Males_2008 - 2010_Cwm Taf_1_SAM</t>
  </si>
  <si>
    <t>Males_2009 - 2011_Cwm Taf_1_SAM</t>
  </si>
  <si>
    <t>Males_2010 - 2012_Cwm Taf_1_SAM</t>
  </si>
  <si>
    <t>Males_2011 - 2013_Cwm Taf_1_SAM</t>
  </si>
  <si>
    <t>Males_2012 - 2014_Cwm Taf_1_SAM</t>
  </si>
  <si>
    <t>Males_2013 - 2015_Cwm Taf_1_SAM</t>
  </si>
  <si>
    <t>Males_2006 - 2008_Cwm Taf_2_SAM</t>
  </si>
  <si>
    <t>Males_2007 - 2009_Cwm Taf_2_SAM</t>
  </si>
  <si>
    <t>Males_2008 - 2010_Cwm Taf_2_SAM</t>
  </si>
  <si>
    <t>Males_2009 - 2011_Cwm Taf_2_SAM</t>
  </si>
  <si>
    <t>Males_2010 - 2012_Cwm Taf_2_SAM</t>
  </si>
  <si>
    <t>Males_2011 - 2013_Cwm Taf_2_SAM</t>
  </si>
  <si>
    <t>Males_2012 - 2014_Cwm Taf_2_SAM</t>
  </si>
  <si>
    <t>Males_2013 - 2015_Cwm Taf_2_SAM</t>
  </si>
  <si>
    <t>Males_2006 - 2008_Cwm Taf_3_SAM</t>
  </si>
  <si>
    <t>Males_2007 - 2009_Cwm Taf_3_SAM</t>
  </si>
  <si>
    <t>Males_2008 - 2010_Cwm Taf_3_SAM</t>
  </si>
  <si>
    <t>Males_2009 - 2011_Cwm Taf_3_SAM</t>
  </si>
  <si>
    <t>Males_2010 - 2012_Cwm Taf_3_SAM</t>
  </si>
  <si>
    <t>Males_2011 - 2013_Cwm Taf_3_SAM</t>
  </si>
  <si>
    <t>Males_2012 - 2014_Cwm Taf_3_SAM</t>
  </si>
  <si>
    <t>Males_2013 - 2015_Cwm Taf_3_SAM</t>
  </si>
  <si>
    <t>Males_2006 - 2008_Cwm Taf_4_SAM</t>
  </si>
  <si>
    <t>Males_2007 - 2009_Cwm Taf_4_SAM</t>
  </si>
  <si>
    <t>Males_2008 - 2010_Cwm Taf_4_SAM</t>
  </si>
  <si>
    <t>Males_2009 - 2011_Cwm Taf_4_SAM</t>
  </si>
  <si>
    <t>Males_2010 - 2012_Cwm Taf_4_SAM</t>
  </si>
  <si>
    <t>Males_2011 - 2013_Cwm Taf_4_SAM</t>
  </si>
  <si>
    <t>Males_2012 - 2014_Cwm Taf_4_SAM</t>
  </si>
  <si>
    <t>Males_2013 - 2015_Cwm Taf_4_SAM</t>
  </si>
  <si>
    <t>Males_2006 - 2008_Cwm Taf_5_SAM</t>
  </si>
  <si>
    <t>Males_2007 - 2009_Cwm Taf_5_SAM</t>
  </si>
  <si>
    <t>Males_2008 - 2010_Cwm Taf_5_SAM</t>
  </si>
  <si>
    <t>Males_2009 - 2011_Cwm Taf_5_SAM</t>
  </si>
  <si>
    <t>Males_2010 - 2012_Cwm Taf_5_SAM</t>
  </si>
  <si>
    <t>Males_2011 - 2013_Cwm Taf_5_SAM</t>
  </si>
  <si>
    <t>Males_2012 - 2014_Cwm Taf_5_SAM</t>
  </si>
  <si>
    <t>Males_2013 - 2015_Cwm Taf_5_SAM</t>
  </si>
  <si>
    <t>Males_2006 - 2008_Hywel Dda_0_SAM</t>
  </si>
  <si>
    <t>Males_2007 - 2009_Hywel Dda_0_SAM</t>
  </si>
  <si>
    <t>Males_2008 - 2010_Hywel Dda_0_SAM</t>
  </si>
  <si>
    <t>Males_2009 - 2011_Hywel Dda_0_SAM</t>
  </si>
  <si>
    <t>Males_2010 - 2012_Hywel Dda_0_SAM</t>
  </si>
  <si>
    <t>Males_2011 - 2013_Hywel Dda_0_SAM</t>
  </si>
  <si>
    <t>Males_2012 - 2014_Hywel Dda_0_SAM</t>
  </si>
  <si>
    <t>Males_2013 - 2015_Hywel Dda_0_SAM</t>
  </si>
  <si>
    <t>Males_2006 - 2008_Hywel Dda_1_SAM</t>
  </si>
  <si>
    <t>Males_2007 - 2009_Hywel Dda_1_SAM</t>
  </si>
  <si>
    <t>Males_2008 - 2010_Hywel Dda_1_SAM</t>
  </si>
  <si>
    <t>Males_2009 - 2011_Hywel Dda_1_SAM</t>
  </si>
  <si>
    <t>Males_2010 - 2012_Hywel Dda_1_SAM</t>
  </si>
  <si>
    <t>Males_2011 - 2013_Hywel Dda_1_SAM</t>
  </si>
  <si>
    <t>Males_2012 - 2014_Hywel Dda_1_SAM</t>
  </si>
  <si>
    <t>Males_2013 - 2015_Hywel Dda_1_SAM</t>
  </si>
  <si>
    <t>Males_2006 - 2008_Hywel Dda_2_SAM</t>
  </si>
  <si>
    <t>Males_2007 - 2009_Hywel Dda_2_SAM</t>
  </si>
  <si>
    <t>Males_2008 - 2010_Hywel Dda_2_SAM</t>
  </si>
  <si>
    <t>Males_2009 - 2011_Hywel Dda_2_SAM</t>
  </si>
  <si>
    <t>Males_2010 - 2012_Hywel Dda_2_SAM</t>
  </si>
  <si>
    <t>Males_2011 - 2013_Hywel Dda_2_SAM</t>
  </si>
  <si>
    <t>Males_2012 - 2014_Hywel Dda_2_SAM</t>
  </si>
  <si>
    <t>Males_2013 - 2015_Hywel Dda_2_SAM</t>
  </si>
  <si>
    <t>Males_2006 - 2008_Hywel Dda_3_SAM</t>
  </si>
  <si>
    <t>Males_2007 - 2009_Hywel Dda_3_SAM</t>
  </si>
  <si>
    <t>Males_2008 - 2010_Hywel Dda_3_SAM</t>
  </si>
  <si>
    <t>Males_2009 - 2011_Hywel Dda_3_SAM</t>
  </si>
  <si>
    <t>Males_2010 - 2012_Hywel Dda_3_SAM</t>
  </si>
  <si>
    <t>Males_2011 - 2013_Hywel Dda_3_SAM</t>
  </si>
  <si>
    <t>Males_2012 - 2014_Hywel Dda_3_SAM</t>
  </si>
  <si>
    <t>Males_2013 - 2015_Hywel Dda_3_SAM</t>
  </si>
  <si>
    <t>Males_2006 - 2008_Hywel Dda_4_SAM</t>
  </si>
  <si>
    <t>Males_2007 - 2009_Hywel Dda_4_SAM</t>
  </si>
  <si>
    <t>Males_2008 - 2010_Hywel Dda_4_SAM</t>
  </si>
  <si>
    <t>Males_2009 - 2011_Hywel Dda_4_SAM</t>
  </si>
  <si>
    <t>Males_2010 - 2012_Hywel Dda_4_SAM</t>
  </si>
  <si>
    <t>Males_2011 - 2013_Hywel Dda_4_SAM</t>
  </si>
  <si>
    <t>Males_2012 - 2014_Hywel Dda_4_SAM</t>
  </si>
  <si>
    <t>Males_2013 - 2015_Hywel Dda_4_SAM</t>
  </si>
  <si>
    <t>Males_2006 - 2008_Hywel Dda_5_SAM</t>
  </si>
  <si>
    <t>Males_2007 - 2009_Hywel Dda_5_SAM</t>
  </si>
  <si>
    <t>Males_2008 - 2010_Hywel Dda_5_SAM</t>
  </si>
  <si>
    <t>Males_2009 - 2011_Hywel Dda_5_SAM</t>
  </si>
  <si>
    <t>Males_2010 - 2012_Hywel Dda_5_SAM</t>
  </si>
  <si>
    <t>Males_2011 - 2013_Hywel Dda_5_SAM</t>
  </si>
  <si>
    <t>Males_2012 - 2014_Hywel Dda_5_SAM</t>
  </si>
  <si>
    <t>Males_2013 - 2015_Hywel Dda_5_SAM</t>
  </si>
  <si>
    <t>Females_2006 - 2008_ABM_0_SAM</t>
  </si>
  <si>
    <t>Females_2007 - 2009_ABM_0_SAM</t>
  </si>
  <si>
    <t>Females_2008 - 2010_ABM_0_SAM</t>
  </si>
  <si>
    <t>Females_2009 - 2011_ABM_0_SAM</t>
  </si>
  <si>
    <t>Females_2010 - 2012_ABM_0_SAM</t>
  </si>
  <si>
    <t>Females_2011 - 2013_ABM_0_SAM</t>
  </si>
  <si>
    <t>Females_2012 - 2014_ABM_0_SAM</t>
  </si>
  <si>
    <t>Females_2013 - 2015_ABM_0_SAM</t>
  </si>
  <si>
    <t>Females_2006 - 2008_ABM_1_SAM</t>
  </si>
  <si>
    <t>Females_2007 - 2009_ABM_1_SAM</t>
  </si>
  <si>
    <t>Females_2008 - 2010_ABM_1_SAM</t>
  </si>
  <si>
    <t>Females_2009 - 2011_ABM_1_SAM</t>
  </si>
  <si>
    <t>Females_2010 - 2012_ABM_1_SAM</t>
  </si>
  <si>
    <t>Females_2011 - 2013_ABM_1_SAM</t>
  </si>
  <si>
    <t>Females_2012 - 2014_ABM_1_SAM</t>
  </si>
  <si>
    <t>Females_2013 - 2015_ABM_1_SAM</t>
  </si>
  <si>
    <t>Females_2006 - 2008_ABM_2_SAM</t>
  </si>
  <si>
    <t>Females_2007 - 2009_ABM_2_SAM</t>
  </si>
  <si>
    <t>Females_2008 - 2010_ABM_2_SAM</t>
  </si>
  <si>
    <t>Females_2009 - 2011_ABM_2_SAM</t>
  </si>
  <si>
    <t>Females_2010 - 2012_ABM_2_SAM</t>
  </si>
  <si>
    <t>Females_2011 - 2013_ABM_2_SAM</t>
  </si>
  <si>
    <t>Females_2012 - 2014_ABM_2_SAM</t>
  </si>
  <si>
    <t>Females_2013 - 2015_ABM_2_SAM</t>
  </si>
  <si>
    <t>Females_2006 - 2008_ABM_3_SAM</t>
  </si>
  <si>
    <t>Females_2007 - 2009_ABM_3_SAM</t>
  </si>
  <si>
    <t>Females_2008 - 2010_ABM_3_SAM</t>
  </si>
  <si>
    <t>Females_2009 - 2011_ABM_3_SAM</t>
  </si>
  <si>
    <t>Females_2010 - 2012_ABM_3_SAM</t>
  </si>
  <si>
    <t>Females_2011 - 2013_ABM_3_SAM</t>
  </si>
  <si>
    <t>Females_2012 - 2014_ABM_3_SAM</t>
  </si>
  <si>
    <t>Females_2013 - 2015_ABM_3_SAM</t>
  </si>
  <si>
    <t>Females_2006 - 2008_ABM_4_SAM</t>
  </si>
  <si>
    <t>Females_2007 - 2009_ABM_4_SAM</t>
  </si>
  <si>
    <t>Females_2008 - 2010_ABM_4_SAM</t>
  </si>
  <si>
    <t>Females_2009 - 2011_ABM_4_SAM</t>
  </si>
  <si>
    <t>Females_2010 - 2012_ABM_4_SAM</t>
  </si>
  <si>
    <t>Females_2011 - 2013_ABM_4_SAM</t>
  </si>
  <si>
    <t>Females_2012 - 2014_ABM_4_SAM</t>
  </si>
  <si>
    <t>Females_2013 - 2015_ABM_4_SAM</t>
  </si>
  <si>
    <t>Females_2006 - 2008_ABM_5_SAM</t>
  </si>
  <si>
    <t>Females_2007 - 2009_ABM_5_SAM</t>
  </si>
  <si>
    <t>Females_2008 - 2010_ABM_5_SAM</t>
  </si>
  <si>
    <t>Females_2009 - 2011_ABM_5_SAM</t>
  </si>
  <si>
    <t>Females_2010 - 2012_ABM_5_SAM</t>
  </si>
  <si>
    <t>Females_2011 - 2013_ABM_5_SAM</t>
  </si>
  <si>
    <t>Females_2012 - 2014_ABM_5_SAM</t>
  </si>
  <si>
    <t>Females_2013 - 2015_ABM_5_SAM</t>
  </si>
  <si>
    <t>Females_2006 - 2008_Aneurin Bevan_0_SAM</t>
  </si>
  <si>
    <t>Females_2007 - 2009_Aneurin Bevan_0_SAM</t>
  </si>
  <si>
    <t>Females_2008 - 2010_Aneurin Bevan_0_SAM</t>
  </si>
  <si>
    <t>Females_2009 - 2011_Aneurin Bevan_0_SAM</t>
  </si>
  <si>
    <t>Females_2010 - 2012_Aneurin Bevan_0_SAM</t>
  </si>
  <si>
    <t>Females_2011 - 2013_Aneurin Bevan_0_SAM</t>
  </si>
  <si>
    <t>Females_2012 - 2014_Aneurin Bevan_0_SAM</t>
  </si>
  <si>
    <t>Females_2013 - 2015_Aneurin Bevan_0_SAM</t>
  </si>
  <si>
    <t>Females_2006 - 2008_Aneurin Bevan_1_SAM</t>
  </si>
  <si>
    <t>Females_2007 - 2009_Aneurin Bevan_1_SAM</t>
  </si>
  <si>
    <t>Females_2008 - 2010_Aneurin Bevan_1_SAM</t>
  </si>
  <si>
    <t>Females_2009 - 2011_Aneurin Bevan_1_SAM</t>
  </si>
  <si>
    <t>Females_2010 - 2012_Aneurin Bevan_1_SAM</t>
  </si>
  <si>
    <t>Females_2011 - 2013_Aneurin Bevan_1_SAM</t>
  </si>
  <si>
    <t>Females_2012 - 2014_Aneurin Bevan_1_SAM</t>
  </si>
  <si>
    <t>Females_2013 - 2015_Aneurin Bevan_1_SAM</t>
  </si>
  <si>
    <t>Females_2006 - 2008_Aneurin Bevan_2_SAM</t>
  </si>
  <si>
    <t>Females_2007 - 2009_Aneurin Bevan_2_SAM</t>
  </si>
  <si>
    <t>Females_2008 - 2010_Aneurin Bevan_2_SAM</t>
  </si>
  <si>
    <t>Females_2009 - 2011_Aneurin Bevan_2_SAM</t>
  </si>
  <si>
    <t>Females_2010 - 2012_Aneurin Bevan_2_SAM</t>
  </si>
  <si>
    <t>Females_2011 - 2013_Aneurin Bevan_2_SAM</t>
  </si>
  <si>
    <t>Females_2012 - 2014_Aneurin Bevan_2_SAM</t>
  </si>
  <si>
    <t>Females_2013 - 2015_Aneurin Bevan_2_SAM</t>
  </si>
  <si>
    <t>Females_2006 - 2008_Aneurin Bevan_3_SAM</t>
  </si>
  <si>
    <t>Females_2007 - 2009_Aneurin Bevan_3_SAM</t>
  </si>
  <si>
    <t>Females_2008 - 2010_Aneurin Bevan_3_SAM</t>
  </si>
  <si>
    <t>Females_2009 - 2011_Aneurin Bevan_3_SAM</t>
  </si>
  <si>
    <t>Females_2010 - 2012_Aneurin Bevan_3_SAM</t>
  </si>
  <si>
    <t>Females_2011 - 2013_Aneurin Bevan_3_SAM</t>
  </si>
  <si>
    <t>Females_2012 - 2014_Aneurin Bevan_3_SAM</t>
  </si>
  <si>
    <t>Females_2013 - 2015_Aneurin Bevan_3_SAM</t>
  </si>
  <si>
    <t>Females_2006 - 2008_Aneurin Bevan_4_SAM</t>
  </si>
  <si>
    <t>Females_2007 - 2009_Aneurin Bevan_4_SAM</t>
  </si>
  <si>
    <t>Females_2008 - 2010_Aneurin Bevan_4_SAM</t>
  </si>
  <si>
    <t>Females_2009 - 2011_Aneurin Bevan_4_SAM</t>
  </si>
  <si>
    <t>Females_2010 - 2012_Aneurin Bevan_4_SAM</t>
  </si>
  <si>
    <t>Females_2011 - 2013_Aneurin Bevan_4_SAM</t>
  </si>
  <si>
    <t>Females_2012 - 2014_Aneurin Bevan_4_SAM</t>
  </si>
  <si>
    <t>Females_2013 - 2015_Aneurin Bevan_4_SAM</t>
  </si>
  <si>
    <t>Females_2006 - 2008_Aneurin Bevan_5_SAM</t>
  </si>
  <si>
    <t>Females_2007 - 2009_Aneurin Bevan_5_SAM</t>
  </si>
  <si>
    <t>Females_2008 - 2010_Aneurin Bevan_5_SAM</t>
  </si>
  <si>
    <t>Females_2009 - 2011_Aneurin Bevan_5_SAM</t>
  </si>
  <si>
    <t>Females_2010 - 2012_Aneurin Bevan_5_SAM</t>
  </si>
  <si>
    <t>Females_2011 - 2013_Aneurin Bevan_5_SAM</t>
  </si>
  <si>
    <t>Females_2012 - 2014_Aneurin Bevan_5_SAM</t>
  </si>
  <si>
    <t>Females_2013 - 2015_Aneurin Bevan_5_SAM</t>
  </si>
  <si>
    <t>Females_2006 - 2008_Betsi Cadwaladr_0_SAM</t>
  </si>
  <si>
    <t>Females_2007 - 2009_Betsi Cadwaladr_0_SAM</t>
  </si>
  <si>
    <t>Females_2008 - 2010_Betsi Cadwaladr_0_SAM</t>
  </si>
  <si>
    <t>Females_2009 - 2011_Betsi Cadwaladr_0_SAM</t>
  </si>
  <si>
    <t>Females_2010 - 2012_Betsi Cadwaladr_0_SAM</t>
  </si>
  <si>
    <t>Females_2011 - 2013_Betsi Cadwaladr_0_SAM</t>
  </si>
  <si>
    <t>Females_2012 - 2014_Betsi Cadwaladr_0_SAM</t>
  </si>
  <si>
    <t>Females_2013 - 2015_Betsi Cadwaladr_0_SAM</t>
  </si>
  <si>
    <t>Females_2006 - 2008_Betsi Cadwaladr_1_SAM</t>
  </si>
  <si>
    <t>Females_2007 - 2009_Betsi Cadwaladr_1_SAM</t>
  </si>
  <si>
    <t>Females_2008 - 2010_Betsi Cadwaladr_1_SAM</t>
  </si>
  <si>
    <t>Females_2009 - 2011_Betsi Cadwaladr_1_SAM</t>
  </si>
  <si>
    <t>Females_2010 - 2012_Betsi Cadwaladr_1_SAM</t>
  </si>
  <si>
    <t>Females_2011 - 2013_Betsi Cadwaladr_1_SAM</t>
  </si>
  <si>
    <t>Females_2012 - 2014_Betsi Cadwaladr_1_SAM</t>
  </si>
  <si>
    <t>Females_2013 - 2015_Betsi Cadwaladr_1_SAM</t>
  </si>
  <si>
    <t>Females_2006 - 2008_Betsi Cadwaladr_2_SAM</t>
  </si>
  <si>
    <t>Females_2007 - 2009_Betsi Cadwaladr_2_SAM</t>
  </si>
  <si>
    <t>Females_2008 - 2010_Betsi Cadwaladr_2_SAM</t>
  </si>
  <si>
    <t>Females_2009 - 2011_Betsi Cadwaladr_2_SAM</t>
  </si>
  <si>
    <t>Females_2010 - 2012_Betsi Cadwaladr_2_SAM</t>
  </si>
  <si>
    <t>Females_2011 - 2013_Betsi Cadwaladr_2_SAM</t>
  </si>
  <si>
    <t>Females_2012 - 2014_Betsi Cadwaladr_2_SAM</t>
  </si>
  <si>
    <t>Females_2013 - 2015_Betsi Cadwaladr_2_SAM</t>
  </si>
  <si>
    <t>Females_2006 - 2008_Betsi Cadwaladr_3_SAM</t>
  </si>
  <si>
    <t>Females_2007 - 2009_Betsi Cadwaladr_3_SAM</t>
  </si>
  <si>
    <t>Females_2008 - 2010_Betsi Cadwaladr_3_SAM</t>
  </si>
  <si>
    <t>Females_2009 - 2011_Betsi Cadwaladr_3_SAM</t>
  </si>
  <si>
    <t>Females_2010 - 2012_Betsi Cadwaladr_3_SAM</t>
  </si>
  <si>
    <t>Females_2011 - 2013_Betsi Cadwaladr_3_SAM</t>
  </si>
  <si>
    <t>Females_2012 - 2014_Betsi Cadwaladr_3_SAM</t>
  </si>
  <si>
    <t>Females_2013 - 2015_Betsi Cadwaladr_3_SAM</t>
  </si>
  <si>
    <t>Females_2006 - 2008_Betsi Cadwaladr_4_SAM</t>
  </si>
  <si>
    <t>Females_2007 - 2009_Betsi Cadwaladr_4_SAM</t>
  </si>
  <si>
    <t>Females_2008 - 2010_Betsi Cadwaladr_4_SAM</t>
  </si>
  <si>
    <t>Females_2009 - 2011_Betsi Cadwaladr_4_SAM</t>
  </si>
  <si>
    <t>Females_2010 - 2012_Betsi Cadwaladr_4_SAM</t>
  </si>
  <si>
    <t>Females_2011 - 2013_Betsi Cadwaladr_4_SAM</t>
  </si>
  <si>
    <t>Females_2012 - 2014_Betsi Cadwaladr_4_SAM</t>
  </si>
  <si>
    <t>Females_2013 - 2015_Betsi Cadwaladr_4_SAM</t>
  </si>
  <si>
    <t>Females_2006 - 2008_Betsi Cadwaladr_5_SAM</t>
  </si>
  <si>
    <t>Females_2007 - 2009_Betsi Cadwaladr_5_SAM</t>
  </si>
  <si>
    <t>Females_2008 - 2010_Betsi Cadwaladr_5_SAM</t>
  </si>
  <si>
    <t>Females_2009 - 2011_Betsi Cadwaladr_5_SAM</t>
  </si>
  <si>
    <t>Females_2010 - 2012_Betsi Cadwaladr_5_SAM</t>
  </si>
  <si>
    <t>Females_2011 - 2013_Betsi Cadwaladr_5_SAM</t>
  </si>
  <si>
    <t>Females_2012 - 2014_Betsi Cadwaladr_5_SAM</t>
  </si>
  <si>
    <t>Females_2013 - 2015_Betsi Cadwaladr_5_SAM</t>
  </si>
  <si>
    <t>Females_2006 - 2008_Cardiff &amp; Vale_0_SAM</t>
  </si>
  <si>
    <t>Females_2007 - 2009_Cardiff &amp; Vale_0_SAM</t>
  </si>
  <si>
    <t>Females_2008 - 2010_Cardiff &amp; Vale_0_SAM</t>
  </si>
  <si>
    <t>Females_2009 - 2011_Cardiff &amp; Vale_0_SAM</t>
  </si>
  <si>
    <t>Females_2010 - 2012_Cardiff &amp; Vale_0_SAM</t>
  </si>
  <si>
    <t>Females_2011 - 2013_Cardiff &amp; Vale_0_SAM</t>
  </si>
  <si>
    <t>Females_2012 - 2014_Cardiff &amp; Vale_0_SAM</t>
  </si>
  <si>
    <t>Females_2013 - 2015_Cardiff &amp; Vale_0_SAM</t>
  </si>
  <si>
    <t>Females_2006 - 2008_Cardiff &amp; Vale_1_SAM</t>
  </si>
  <si>
    <t>Females_2007 - 2009_Cardiff &amp; Vale_1_SAM</t>
  </si>
  <si>
    <t>Females_2008 - 2010_Cardiff &amp; Vale_1_SAM</t>
  </si>
  <si>
    <t>Females_2009 - 2011_Cardiff &amp; Vale_1_SAM</t>
  </si>
  <si>
    <t>Females_2010 - 2012_Cardiff &amp; Vale_1_SAM</t>
  </si>
  <si>
    <t>Females_2011 - 2013_Cardiff &amp; Vale_1_SAM</t>
  </si>
  <si>
    <t>Females_2012 - 2014_Cardiff &amp; Vale_1_SAM</t>
  </si>
  <si>
    <t>Females_2013 - 2015_Cardiff &amp; Vale_1_SAM</t>
  </si>
  <si>
    <t>Females_2006 - 2008_Cardiff &amp; Vale_2_SAM</t>
  </si>
  <si>
    <t>Females_2007 - 2009_Cardiff &amp; Vale_2_SAM</t>
  </si>
  <si>
    <t>Females_2008 - 2010_Cardiff &amp; Vale_2_SAM</t>
  </si>
  <si>
    <t>Females_2009 - 2011_Cardiff &amp; Vale_2_SAM</t>
  </si>
  <si>
    <t>Females_2010 - 2012_Cardiff &amp; Vale_2_SAM</t>
  </si>
  <si>
    <t>Females_2011 - 2013_Cardiff &amp; Vale_2_SAM</t>
  </si>
  <si>
    <t>Females_2012 - 2014_Cardiff &amp; Vale_2_SAM</t>
  </si>
  <si>
    <t>Females_2013 - 2015_Cardiff &amp; Vale_2_SAM</t>
  </si>
  <si>
    <t>Females_2006 - 2008_Cardiff &amp; Vale_3_SAM</t>
  </si>
  <si>
    <t>Females_2007 - 2009_Cardiff &amp; Vale_3_SAM</t>
  </si>
  <si>
    <t>Females_2008 - 2010_Cardiff &amp; Vale_3_SAM</t>
  </si>
  <si>
    <t>Females_2009 - 2011_Cardiff &amp; Vale_3_SAM</t>
  </si>
  <si>
    <t>Females_2010 - 2012_Cardiff &amp; Vale_3_SAM</t>
  </si>
  <si>
    <t>Females_2011 - 2013_Cardiff &amp; Vale_3_SAM</t>
  </si>
  <si>
    <t>Females_2012 - 2014_Cardiff &amp; Vale_3_SAM</t>
  </si>
  <si>
    <t>Females_2013 - 2015_Cardiff &amp; Vale_3_SAM</t>
  </si>
  <si>
    <t>Females_2006 - 2008_Cardiff &amp; Vale_4_SAM</t>
  </si>
  <si>
    <t>Females_2007 - 2009_Cardiff &amp; Vale_4_SAM</t>
  </si>
  <si>
    <t>Females_2008 - 2010_Cardiff &amp; Vale_4_SAM</t>
  </si>
  <si>
    <t>Females_2009 - 2011_Cardiff &amp; Vale_4_SAM</t>
  </si>
  <si>
    <t>Females_2010 - 2012_Cardiff &amp; Vale_4_SAM</t>
  </si>
  <si>
    <t>Females_2011 - 2013_Cardiff &amp; Vale_4_SAM</t>
  </si>
  <si>
    <t>Females_2012 - 2014_Cardiff &amp; Vale_4_SAM</t>
  </si>
  <si>
    <t>Females_2013 - 2015_Cardiff &amp; Vale_4_SAM</t>
  </si>
  <si>
    <t>Females_2006 - 2008_Cardiff &amp; Vale_5_SAM</t>
  </si>
  <si>
    <t>Females_2007 - 2009_Cardiff &amp; Vale_5_SAM</t>
  </si>
  <si>
    <t>Females_2008 - 2010_Cardiff &amp; Vale_5_SAM</t>
  </si>
  <si>
    <t>Females_2009 - 2011_Cardiff &amp; Vale_5_SAM</t>
  </si>
  <si>
    <t>Females_2010 - 2012_Cardiff &amp; Vale_5_SAM</t>
  </si>
  <si>
    <t>Females_2011 - 2013_Cardiff &amp; Vale_5_SAM</t>
  </si>
  <si>
    <t>Females_2012 - 2014_Cardiff &amp; Vale_5_SAM</t>
  </si>
  <si>
    <t>Females_2013 - 2015_Cardiff &amp; Vale_5_SAM</t>
  </si>
  <si>
    <t>Females_2006 - 2008_Cwm Taf_0_SAM</t>
  </si>
  <si>
    <t>Females_2007 - 2009_Cwm Taf_0_SAM</t>
  </si>
  <si>
    <t>Females_2008 - 2010_Cwm Taf_0_SAM</t>
  </si>
  <si>
    <t>Females_2009 - 2011_Cwm Taf_0_SAM</t>
  </si>
  <si>
    <t>Females_2010 - 2012_Cwm Taf_0_SAM</t>
  </si>
  <si>
    <t>Females_2011 - 2013_Cwm Taf_0_SAM</t>
  </si>
  <si>
    <t>Females_2012 - 2014_Cwm Taf_0_SAM</t>
  </si>
  <si>
    <t>Females_2013 - 2015_Cwm Taf_0_SAM</t>
  </si>
  <si>
    <t>Females_2006 - 2008_Cwm Taf_1_SAM</t>
  </si>
  <si>
    <t>Females_2007 - 2009_Cwm Taf_1_SAM</t>
  </si>
  <si>
    <t>Females_2008 - 2010_Cwm Taf_1_SAM</t>
  </si>
  <si>
    <t>Females_2009 - 2011_Cwm Taf_1_SAM</t>
  </si>
  <si>
    <t>Females_2010 - 2012_Cwm Taf_1_SAM</t>
  </si>
  <si>
    <t>Females_2011 - 2013_Cwm Taf_1_SAM</t>
  </si>
  <si>
    <t>Females_2012 - 2014_Cwm Taf_1_SAM</t>
  </si>
  <si>
    <t>Females_2013 - 2015_Cwm Taf_1_SAM</t>
  </si>
  <si>
    <t>Females_2006 - 2008_Cwm Taf_2_SAM</t>
  </si>
  <si>
    <t>Females_2007 - 2009_Cwm Taf_2_SAM</t>
  </si>
  <si>
    <t>Females_2008 - 2010_Cwm Taf_2_SAM</t>
  </si>
  <si>
    <t>Females_2009 - 2011_Cwm Taf_2_SAM</t>
  </si>
  <si>
    <t>Females_2010 - 2012_Cwm Taf_2_SAM</t>
  </si>
  <si>
    <t>Females_2011 - 2013_Cwm Taf_2_SAM</t>
  </si>
  <si>
    <t>Females_2012 - 2014_Cwm Taf_2_SAM</t>
  </si>
  <si>
    <t>Females_2013 - 2015_Cwm Taf_2_SAM</t>
  </si>
  <si>
    <t>Females_2006 - 2008_Cwm Taf_3_SAM</t>
  </si>
  <si>
    <t>Females_2007 - 2009_Cwm Taf_3_SAM</t>
  </si>
  <si>
    <t>Females_2008 - 2010_Cwm Taf_3_SAM</t>
  </si>
  <si>
    <t>Females_2009 - 2011_Cwm Taf_3_SAM</t>
  </si>
  <si>
    <t>Females_2010 - 2012_Cwm Taf_3_SAM</t>
  </si>
  <si>
    <t>Females_2011 - 2013_Cwm Taf_3_SAM</t>
  </si>
  <si>
    <t>Females_2012 - 2014_Cwm Taf_3_SAM</t>
  </si>
  <si>
    <t>Females_2013 - 2015_Cwm Taf_3_SAM</t>
  </si>
  <si>
    <t>Females_2006 - 2008_Cwm Taf_4_SAM</t>
  </si>
  <si>
    <t>Females_2007 - 2009_Cwm Taf_4_SAM</t>
  </si>
  <si>
    <t>Females_2008 - 2010_Cwm Taf_4_SAM</t>
  </si>
  <si>
    <t>Females_2009 - 2011_Cwm Taf_4_SAM</t>
  </si>
  <si>
    <t>Females_2010 - 2012_Cwm Taf_4_SAM</t>
  </si>
  <si>
    <t>Females_2011 - 2013_Cwm Taf_4_SAM</t>
  </si>
  <si>
    <t>Females_2012 - 2014_Cwm Taf_4_SAM</t>
  </si>
  <si>
    <t>Females_2013 - 2015_Cwm Taf_4_SAM</t>
  </si>
  <si>
    <t>Females_2006 - 2008_Cwm Taf_5_SAM</t>
  </si>
  <si>
    <t>Females_2007 - 2009_Cwm Taf_5_SAM</t>
  </si>
  <si>
    <t>Females_2008 - 2010_Cwm Taf_5_SAM</t>
  </si>
  <si>
    <t>Females_2009 - 2011_Cwm Taf_5_SAM</t>
  </si>
  <si>
    <t>Females_2010 - 2012_Cwm Taf_5_SAM</t>
  </si>
  <si>
    <t>Females_2011 - 2013_Cwm Taf_5_SAM</t>
  </si>
  <si>
    <t>Females_2012 - 2014_Cwm Taf_5_SAM</t>
  </si>
  <si>
    <t>Females_2013 - 2015_Cwm Taf_5_SAM</t>
  </si>
  <si>
    <t>Females_2006 - 2008_Hywel Dda_0_SAM</t>
  </si>
  <si>
    <t>Females_2007 - 2009_Hywel Dda_0_SAM</t>
  </si>
  <si>
    <t>Females_2008 - 2010_Hywel Dda_0_SAM</t>
  </si>
  <si>
    <t>Females_2009 - 2011_Hywel Dda_0_SAM</t>
  </si>
  <si>
    <t>Females_2010 - 2012_Hywel Dda_0_SAM</t>
  </si>
  <si>
    <t>Females_2011 - 2013_Hywel Dda_0_SAM</t>
  </si>
  <si>
    <t>Females_2012 - 2014_Hywel Dda_0_SAM</t>
  </si>
  <si>
    <t>Females_2013 - 2015_Hywel Dda_0_SAM</t>
  </si>
  <si>
    <t>Females_2006 - 2008_Hywel Dda_1_SAM</t>
  </si>
  <si>
    <t>Females_2007 - 2009_Hywel Dda_1_SAM</t>
  </si>
  <si>
    <t>Females_2008 - 2010_Hywel Dda_1_SAM</t>
  </si>
  <si>
    <t>Females_2009 - 2011_Hywel Dda_1_SAM</t>
  </si>
  <si>
    <t>Females_2010 - 2012_Hywel Dda_1_SAM</t>
  </si>
  <si>
    <t>Females_2011 - 2013_Hywel Dda_1_SAM</t>
  </si>
  <si>
    <t>Females_2012 - 2014_Hywel Dda_1_SAM</t>
  </si>
  <si>
    <t>Females_2013 - 2015_Hywel Dda_1_SAM</t>
  </si>
  <si>
    <t>Females_2006 - 2008_Hywel Dda_2_SAM</t>
  </si>
  <si>
    <t>Females_2007 - 2009_Hywel Dda_2_SAM</t>
  </si>
  <si>
    <t>Females_2008 - 2010_Hywel Dda_2_SAM</t>
  </si>
  <si>
    <t>Females_2009 - 2011_Hywel Dda_2_SAM</t>
  </si>
  <si>
    <t>Females_2010 - 2012_Hywel Dda_2_SAM</t>
  </si>
  <si>
    <t>Females_2011 - 2013_Hywel Dda_2_SAM</t>
  </si>
  <si>
    <t>Females_2012 - 2014_Hywel Dda_2_SAM</t>
  </si>
  <si>
    <t>Females_2013 - 2015_Hywel Dda_2_SAM</t>
  </si>
  <si>
    <t>Females_2006 - 2008_Hywel Dda_3_SAM</t>
  </si>
  <si>
    <t>Females_2007 - 2009_Hywel Dda_3_SAM</t>
  </si>
  <si>
    <t>Females_2008 - 2010_Hywel Dda_3_SAM</t>
  </si>
  <si>
    <t>Females_2009 - 2011_Hywel Dda_3_SAM</t>
  </si>
  <si>
    <t>Females_2010 - 2012_Hywel Dda_3_SAM</t>
  </si>
  <si>
    <t>Females_2011 - 2013_Hywel Dda_3_SAM</t>
  </si>
  <si>
    <t>Females_2012 - 2014_Hywel Dda_3_SAM</t>
  </si>
  <si>
    <t>Females_2013 - 2015_Hywel Dda_3_SAM</t>
  </si>
  <si>
    <t>Females_2006 - 2008_Hywel Dda_4_SAM</t>
  </si>
  <si>
    <t>Females_2007 - 2009_Hywel Dda_4_SAM</t>
  </si>
  <si>
    <t>Females_2008 - 2010_Hywel Dda_4_SAM</t>
  </si>
  <si>
    <t>Females_2009 - 2011_Hywel Dda_4_SAM</t>
  </si>
  <si>
    <t>Females_2010 - 2012_Hywel Dda_4_SAM</t>
  </si>
  <si>
    <t>Females_2011 - 2013_Hywel Dda_4_SAM</t>
  </si>
  <si>
    <t>Females_2012 - 2014_Hywel Dda_4_SAM</t>
  </si>
  <si>
    <t>Females_2013 - 2015_Hywel Dda_4_SAM</t>
  </si>
  <si>
    <t>Females_2006 - 2008_Hywel Dda_5_SAM</t>
  </si>
  <si>
    <t>Females_2007 - 2009_Hywel Dda_5_SAM</t>
  </si>
  <si>
    <t>Females_2008 - 2010_Hywel Dda_5_SAM</t>
  </si>
  <si>
    <t>Females_2009 - 2011_Hywel Dda_5_SAM</t>
  </si>
  <si>
    <t>Females_2010 - 2012_Hywel Dda_5_SAM</t>
  </si>
  <si>
    <t>Females_2011 - 2013_Hywel Dda_5_SAM</t>
  </si>
  <si>
    <t>Females_2012 - 2014_Hywel Dda_5_SAM</t>
  </si>
  <si>
    <t>Females_2013 - 2015_Hywel Dda_5_SAM</t>
  </si>
  <si>
    <t>Persons_2006 - 2008_ABM_0_SAM</t>
  </si>
  <si>
    <t>Persons_2007 - 2009_ABM_0_SAM</t>
  </si>
  <si>
    <t>Persons_2008 - 2010_ABM_0_SAM</t>
  </si>
  <si>
    <t>Persons_2009 - 2011_ABM_0_SAM</t>
  </si>
  <si>
    <t>Persons_2010 - 2012_ABM_0_SAM</t>
  </si>
  <si>
    <t>Persons_2011 - 2013_ABM_0_SAM</t>
  </si>
  <si>
    <t>Persons_2012 - 2014_ABM_0_SAM</t>
  </si>
  <si>
    <t>Persons_2013 - 2015_ABM_0_SAM</t>
  </si>
  <si>
    <t>Persons_2006 - 2008_ABM_1_SAM</t>
  </si>
  <si>
    <t>Persons_2007 - 2009_ABM_1_SAM</t>
  </si>
  <si>
    <t>Persons_2008 - 2010_ABM_1_SAM</t>
  </si>
  <si>
    <t>Persons_2009 - 2011_ABM_1_SAM</t>
  </si>
  <si>
    <t>Persons_2010 - 2012_ABM_1_SAM</t>
  </si>
  <si>
    <t>Persons_2011 - 2013_ABM_1_SAM</t>
  </si>
  <si>
    <t>Persons_2012 - 2014_ABM_1_SAM</t>
  </si>
  <si>
    <t>Persons_2013 - 2015_ABM_1_SAM</t>
  </si>
  <si>
    <t>Persons_2006 - 2008_ABM_2_SAM</t>
  </si>
  <si>
    <t>Persons_2007 - 2009_ABM_2_SAM</t>
  </si>
  <si>
    <t>Persons_2008 - 2010_ABM_2_SAM</t>
  </si>
  <si>
    <t>Persons_2009 - 2011_ABM_2_SAM</t>
  </si>
  <si>
    <t>Persons_2010 - 2012_ABM_2_SAM</t>
  </si>
  <si>
    <t>Persons_2011 - 2013_ABM_2_SAM</t>
  </si>
  <si>
    <t>Persons_2012 - 2014_ABM_2_SAM</t>
  </si>
  <si>
    <t>Persons_2013 - 2015_ABM_2_SAM</t>
  </si>
  <si>
    <t>Persons_2006 - 2008_ABM_3_SAM</t>
  </si>
  <si>
    <t>Persons_2007 - 2009_ABM_3_SAM</t>
  </si>
  <si>
    <t>Persons_2008 - 2010_ABM_3_SAM</t>
  </si>
  <si>
    <t>Persons_2009 - 2011_ABM_3_SAM</t>
  </si>
  <si>
    <t>Persons_2010 - 2012_ABM_3_SAM</t>
  </si>
  <si>
    <t>Persons_2011 - 2013_ABM_3_SAM</t>
  </si>
  <si>
    <t>Persons_2012 - 2014_ABM_3_SAM</t>
  </si>
  <si>
    <t>Persons_2013 - 2015_ABM_3_SAM</t>
  </si>
  <si>
    <t>Persons_2006 - 2008_ABM_4_SAM</t>
  </si>
  <si>
    <t>Persons_2007 - 2009_ABM_4_SAM</t>
  </si>
  <si>
    <t>Persons_2008 - 2010_ABM_4_SAM</t>
  </si>
  <si>
    <t>Persons_2009 - 2011_ABM_4_SAM</t>
  </si>
  <si>
    <t>Persons_2010 - 2012_ABM_4_SAM</t>
  </si>
  <si>
    <t>Persons_2011 - 2013_ABM_4_SAM</t>
  </si>
  <si>
    <t>Persons_2012 - 2014_ABM_4_SAM</t>
  </si>
  <si>
    <t>Persons_2013 - 2015_ABM_4_SAM</t>
  </si>
  <si>
    <t>Persons_2006 - 2008_ABM_5_SAM</t>
  </si>
  <si>
    <t>Persons_2007 - 2009_ABM_5_SAM</t>
  </si>
  <si>
    <t>Persons_2008 - 2010_ABM_5_SAM</t>
  </si>
  <si>
    <t>Persons_2009 - 2011_ABM_5_SAM</t>
  </si>
  <si>
    <t>Persons_2010 - 2012_ABM_5_SAM</t>
  </si>
  <si>
    <t>Persons_2011 - 2013_ABM_5_SAM</t>
  </si>
  <si>
    <t>Persons_2012 - 2014_ABM_5_SAM</t>
  </si>
  <si>
    <t>Persons_2013 - 2015_ABM_5_SAM</t>
  </si>
  <si>
    <t>Persons_2006 - 2008_Aneurin Bevan_0_SAM</t>
  </si>
  <si>
    <t>Persons_2007 - 2009_Aneurin Bevan_0_SAM</t>
  </si>
  <si>
    <t>Persons_2008 - 2010_Aneurin Bevan_0_SAM</t>
  </si>
  <si>
    <t>Persons_2009 - 2011_Aneurin Bevan_0_SAM</t>
  </si>
  <si>
    <t>Persons_2010 - 2012_Aneurin Bevan_0_SAM</t>
  </si>
  <si>
    <t>Persons_2011 - 2013_Aneurin Bevan_0_SAM</t>
  </si>
  <si>
    <t>Persons_2012 - 2014_Aneurin Bevan_0_SAM</t>
  </si>
  <si>
    <t>Persons_2013 - 2015_Aneurin Bevan_0_SAM</t>
  </si>
  <si>
    <t>Persons_2006 - 2008_Aneurin Bevan_1_SAM</t>
  </si>
  <si>
    <t>Persons_2007 - 2009_Aneurin Bevan_1_SAM</t>
  </si>
  <si>
    <t>Persons_2008 - 2010_Aneurin Bevan_1_SAM</t>
  </si>
  <si>
    <t>Persons_2009 - 2011_Aneurin Bevan_1_SAM</t>
  </si>
  <si>
    <t>Persons_2010 - 2012_Aneurin Bevan_1_SAM</t>
  </si>
  <si>
    <t>Persons_2011 - 2013_Aneurin Bevan_1_SAM</t>
  </si>
  <si>
    <t>Persons_2012 - 2014_Aneurin Bevan_1_SAM</t>
  </si>
  <si>
    <t>Persons_2013 - 2015_Aneurin Bevan_1_SAM</t>
  </si>
  <si>
    <t>Persons_2006 - 2008_Aneurin Bevan_2_SAM</t>
  </si>
  <si>
    <t>Persons_2007 - 2009_Aneurin Bevan_2_SAM</t>
  </si>
  <si>
    <t>Persons_2008 - 2010_Aneurin Bevan_2_SAM</t>
  </si>
  <si>
    <t>Persons_2009 - 2011_Aneurin Bevan_2_SAM</t>
  </si>
  <si>
    <t>Persons_2010 - 2012_Aneurin Bevan_2_SAM</t>
  </si>
  <si>
    <t>Persons_2011 - 2013_Aneurin Bevan_2_SAM</t>
  </si>
  <si>
    <t>Persons_2012 - 2014_Aneurin Bevan_2_SAM</t>
  </si>
  <si>
    <t>Persons_2013 - 2015_Aneurin Bevan_2_SAM</t>
  </si>
  <si>
    <t>Persons_2006 - 2008_Aneurin Bevan_3_SAM</t>
  </si>
  <si>
    <t>Persons_2007 - 2009_Aneurin Bevan_3_SAM</t>
  </si>
  <si>
    <t>Persons_2008 - 2010_Aneurin Bevan_3_SAM</t>
  </si>
  <si>
    <t>Persons_2009 - 2011_Aneurin Bevan_3_SAM</t>
  </si>
  <si>
    <t>Persons_2010 - 2012_Aneurin Bevan_3_SAM</t>
  </si>
  <si>
    <t>Persons_2011 - 2013_Aneurin Bevan_3_SAM</t>
  </si>
  <si>
    <t>Persons_2012 - 2014_Aneurin Bevan_3_SAM</t>
  </si>
  <si>
    <t>Persons_2013 - 2015_Aneurin Bevan_3_SAM</t>
  </si>
  <si>
    <t>Persons_2006 - 2008_Aneurin Bevan_4_SAM</t>
  </si>
  <si>
    <t>Persons_2007 - 2009_Aneurin Bevan_4_SAM</t>
  </si>
  <si>
    <t>Persons_2008 - 2010_Aneurin Bevan_4_SAM</t>
  </si>
  <si>
    <t>Persons_2009 - 2011_Aneurin Bevan_4_SAM</t>
  </si>
  <si>
    <t>Persons_2010 - 2012_Aneurin Bevan_4_SAM</t>
  </si>
  <si>
    <t>Persons_2011 - 2013_Aneurin Bevan_4_SAM</t>
  </si>
  <si>
    <t>Persons_2012 - 2014_Aneurin Bevan_4_SAM</t>
  </si>
  <si>
    <t>Persons_2013 - 2015_Aneurin Bevan_4_SAM</t>
  </si>
  <si>
    <t>Persons_2006 - 2008_Aneurin Bevan_5_SAM</t>
  </si>
  <si>
    <t>Persons_2007 - 2009_Aneurin Bevan_5_SAM</t>
  </si>
  <si>
    <t>Persons_2008 - 2010_Aneurin Bevan_5_SAM</t>
  </si>
  <si>
    <t>Persons_2009 - 2011_Aneurin Bevan_5_SAM</t>
  </si>
  <si>
    <t>Persons_2010 - 2012_Aneurin Bevan_5_SAM</t>
  </si>
  <si>
    <t>Persons_2011 - 2013_Aneurin Bevan_5_SAM</t>
  </si>
  <si>
    <t>Persons_2012 - 2014_Aneurin Bevan_5_SAM</t>
  </si>
  <si>
    <t>Persons_2013 - 2015_Aneurin Bevan_5_SAM</t>
  </si>
  <si>
    <t>Persons_2006 - 2008_Betsi Cadwaladr_0_SAM</t>
  </si>
  <si>
    <t>Persons_2007 - 2009_Betsi Cadwaladr_0_SAM</t>
  </si>
  <si>
    <t>Persons_2008 - 2010_Betsi Cadwaladr_0_SAM</t>
  </si>
  <si>
    <t>Persons_2009 - 2011_Betsi Cadwaladr_0_SAM</t>
  </si>
  <si>
    <t>Persons_2010 - 2012_Betsi Cadwaladr_0_SAM</t>
  </si>
  <si>
    <t>Persons_2011 - 2013_Betsi Cadwaladr_0_SAM</t>
  </si>
  <si>
    <t>Persons_2012 - 2014_Betsi Cadwaladr_0_SAM</t>
  </si>
  <si>
    <t>Persons_2013 - 2015_Betsi Cadwaladr_0_SAM</t>
  </si>
  <si>
    <t>Persons_2006 - 2008_Betsi Cadwaladr_1_SAM</t>
  </si>
  <si>
    <t>Persons_2007 - 2009_Betsi Cadwaladr_1_SAM</t>
  </si>
  <si>
    <t>Persons_2008 - 2010_Betsi Cadwaladr_1_SAM</t>
  </si>
  <si>
    <t>Persons_2009 - 2011_Betsi Cadwaladr_1_SAM</t>
  </si>
  <si>
    <t>Persons_2010 - 2012_Betsi Cadwaladr_1_SAM</t>
  </si>
  <si>
    <t>Persons_2011 - 2013_Betsi Cadwaladr_1_SAM</t>
  </si>
  <si>
    <t>Persons_2012 - 2014_Betsi Cadwaladr_1_SAM</t>
  </si>
  <si>
    <t>Persons_2013 - 2015_Betsi Cadwaladr_1_SAM</t>
  </si>
  <si>
    <t>Persons_2006 - 2008_Betsi Cadwaladr_2_SAM</t>
  </si>
  <si>
    <t>Persons_2007 - 2009_Betsi Cadwaladr_2_SAM</t>
  </si>
  <si>
    <t>Persons_2008 - 2010_Betsi Cadwaladr_2_SAM</t>
  </si>
  <si>
    <t>Persons_2009 - 2011_Betsi Cadwaladr_2_SAM</t>
  </si>
  <si>
    <t>Persons_2010 - 2012_Betsi Cadwaladr_2_SAM</t>
  </si>
  <si>
    <t>Persons_2011 - 2013_Betsi Cadwaladr_2_SAM</t>
  </si>
  <si>
    <t>Persons_2012 - 2014_Betsi Cadwaladr_2_SAM</t>
  </si>
  <si>
    <t>Persons_2013 - 2015_Betsi Cadwaladr_2_SAM</t>
  </si>
  <si>
    <t>Persons_2006 - 2008_Betsi Cadwaladr_3_SAM</t>
  </si>
  <si>
    <t>Persons_2007 - 2009_Betsi Cadwaladr_3_SAM</t>
  </si>
  <si>
    <t>Persons_2008 - 2010_Betsi Cadwaladr_3_SAM</t>
  </si>
  <si>
    <t>Persons_2009 - 2011_Betsi Cadwaladr_3_SAM</t>
  </si>
  <si>
    <t>Persons_2010 - 2012_Betsi Cadwaladr_3_SAM</t>
  </si>
  <si>
    <t>Persons_2011 - 2013_Betsi Cadwaladr_3_SAM</t>
  </si>
  <si>
    <t>Persons_2012 - 2014_Betsi Cadwaladr_3_SAM</t>
  </si>
  <si>
    <t>Persons_2013 - 2015_Betsi Cadwaladr_3_SAM</t>
  </si>
  <si>
    <t>Persons_2006 - 2008_Betsi Cadwaladr_4_SAM</t>
  </si>
  <si>
    <t>Persons_2007 - 2009_Betsi Cadwaladr_4_SAM</t>
  </si>
  <si>
    <t>Persons_2008 - 2010_Betsi Cadwaladr_4_SAM</t>
  </si>
  <si>
    <t>Persons_2009 - 2011_Betsi Cadwaladr_4_SAM</t>
  </si>
  <si>
    <t>Persons_2010 - 2012_Betsi Cadwaladr_4_SAM</t>
  </si>
  <si>
    <t>Persons_2011 - 2013_Betsi Cadwaladr_4_SAM</t>
  </si>
  <si>
    <t>Persons_2012 - 2014_Betsi Cadwaladr_4_SAM</t>
  </si>
  <si>
    <t>Persons_2013 - 2015_Betsi Cadwaladr_4_SAM</t>
  </si>
  <si>
    <t>Persons_2006 - 2008_Betsi Cadwaladr_5_SAM</t>
  </si>
  <si>
    <t>Persons_2007 - 2009_Betsi Cadwaladr_5_SAM</t>
  </si>
  <si>
    <t>Persons_2008 - 2010_Betsi Cadwaladr_5_SAM</t>
  </si>
  <si>
    <t>Persons_2009 - 2011_Betsi Cadwaladr_5_SAM</t>
  </si>
  <si>
    <t>Persons_2010 - 2012_Betsi Cadwaladr_5_SAM</t>
  </si>
  <si>
    <t>Persons_2011 - 2013_Betsi Cadwaladr_5_SAM</t>
  </si>
  <si>
    <t>Persons_2012 - 2014_Betsi Cadwaladr_5_SAM</t>
  </si>
  <si>
    <t>Persons_2013 - 2015_Betsi Cadwaladr_5_SAM</t>
  </si>
  <si>
    <t>Persons_2006 - 2008_Cardiff &amp; Vale_0_SAM</t>
  </si>
  <si>
    <t>Persons_2007 - 2009_Cardiff &amp; Vale_0_SAM</t>
  </si>
  <si>
    <t>Persons_2008 - 2010_Cardiff &amp; Vale_0_SAM</t>
  </si>
  <si>
    <t>Persons_2009 - 2011_Cardiff &amp; Vale_0_SAM</t>
  </si>
  <si>
    <t>Persons_2010 - 2012_Cardiff &amp; Vale_0_SAM</t>
  </si>
  <si>
    <t>Persons_2011 - 2013_Cardiff &amp; Vale_0_SAM</t>
  </si>
  <si>
    <t>Persons_2012 - 2014_Cardiff &amp; Vale_0_SAM</t>
  </si>
  <si>
    <t>Persons_2013 - 2015_Cardiff &amp; Vale_0_SAM</t>
  </si>
  <si>
    <t>Persons_2006 - 2008_Cardiff &amp; Vale_1_SAM</t>
  </si>
  <si>
    <t>Persons_2007 - 2009_Cardiff &amp; Vale_1_SAM</t>
  </si>
  <si>
    <t>Persons_2008 - 2010_Cardiff &amp; Vale_1_SAM</t>
  </si>
  <si>
    <t>Persons_2009 - 2011_Cardiff &amp; Vale_1_SAM</t>
  </si>
  <si>
    <t>Persons_2010 - 2012_Cardiff &amp; Vale_1_SAM</t>
  </si>
  <si>
    <t>Persons_2011 - 2013_Cardiff &amp; Vale_1_SAM</t>
  </si>
  <si>
    <t>Persons_2012 - 2014_Cardiff &amp; Vale_1_SAM</t>
  </si>
  <si>
    <t>Persons_2013 - 2015_Cardiff &amp; Vale_1_SAM</t>
  </si>
  <si>
    <t>Persons_2006 - 2008_Cardiff &amp; Vale_2_SAM</t>
  </si>
  <si>
    <t>Persons_2007 - 2009_Cardiff &amp; Vale_2_SAM</t>
  </si>
  <si>
    <t>Persons_2008 - 2010_Cardiff &amp; Vale_2_SAM</t>
  </si>
  <si>
    <t>Persons_2009 - 2011_Cardiff &amp; Vale_2_SAM</t>
  </si>
  <si>
    <t>Persons_2010 - 2012_Cardiff &amp; Vale_2_SAM</t>
  </si>
  <si>
    <t>Persons_2011 - 2013_Cardiff &amp; Vale_2_SAM</t>
  </si>
  <si>
    <t>Persons_2012 - 2014_Cardiff &amp; Vale_2_SAM</t>
  </si>
  <si>
    <t>Persons_2013 - 2015_Cardiff &amp; Vale_2_SAM</t>
  </si>
  <si>
    <t>Persons_2006 - 2008_Cardiff &amp; Vale_3_SAM</t>
  </si>
  <si>
    <t>Persons_2007 - 2009_Cardiff &amp; Vale_3_SAM</t>
  </si>
  <si>
    <t>Persons_2008 - 2010_Cardiff &amp; Vale_3_SAM</t>
  </si>
  <si>
    <t>Persons_2009 - 2011_Cardiff &amp; Vale_3_SAM</t>
  </si>
  <si>
    <t>Persons_2010 - 2012_Cardiff &amp; Vale_3_SAM</t>
  </si>
  <si>
    <t>Persons_2011 - 2013_Cardiff &amp; Vale_3_SAM</t>
  </si>
  <si>
    <t>Persons_2012 - 2014_Cardiff &amp; Vale_3_SAM</t>
  </si>
  <si>
    <t>Persons_2013 - 2015_Cardiff &amp; Vale_3_SAM</t>
  </si>
  <si>
    <t>Persons_2006 - 2008_Cardiff &amp; Vale_4_SAM</t>
  </si>
  <si>
    <t>Persons_2007 - 2009_Cardiff &amp; Vale_4_SAM</t>
  </si>
  <si>
    <t>Persons_2008 - 2010_Cardiff &amp; Vale_4_SAM</t>
  </si>
  <si>
    <t>Persons_2009 - 2011_Cardiff &amp; Vale_4_SAM</t>
  </si>
  <si>
    <t>Persons_2010 - 2012_Cardiff &amp; Vale_4_SAM</t>
  </si>
  <si>
    <t>Persons_2011 - 2013_Cardiff &amp; Vale_4_SAM</t>
  </si>
  <si>
    <t>Persons_2012 - 2014_Cardiff &amp; Vale_4_SAM</t>
  </si>
  <si>
    <t>Persons_2013 - 2015_Cardiff &amp; Vale_4_SAM</t>
  </si>
  <si>
    <t>Persons_2006 - 2008_Cardiff &amp; Vale_5_SAM</t>
  </si>
  <si>
    <t>Persons_2007 - 2009_Cardiff &amp; Vale_5_SAM</t>
  </si>
  <si>
    <t>Persons_2008 - 2010_Cardiff &amp; Vale_5_SAM</t>
  </si>
  <si>
    <t>Persons_2009 - 2011_Cardiff &amp; Vale_5_SAM</t>
  </si>
  <si>
    <t>Persons_2010 - 2012_Cardiff &amp; Vale_5_SAM</t>
  </si>
  <si>
    <t>Persons_2011 - 2013_Cardiff &amp; Vale_5_SAM</t>
  </si>
  <si>
    <t>Persons_2012 - 2014_Cardiff &amp; Vale_5_SAM</t>
  </si>
  <si>
    <t>Persons_2013 - 2015_Cardiff &amp; Vale_5_SAM</t>
  </si>
  <si>
    <t>Persons_2006 - 2008_Cwm Taf_0_SAM</t>
  </si>
  <si>
    <t>Persons_2007 - 2009_Cwm Taf_0_SAM</t>
  </si>
  <si>
    <t>Persons_2008 - 2010_Cwm Taf_0_SAM</t>
  </si>
  <si>
    <t>Persons_2009 - 2011_Cwm Taf_0_SAM</t>
  </si>
  <si>
    <t>Persons_2010 - 2012_Cwm Taf_0_SAM</t>
  </si>
  <si>
    <t>Persons_2011 - 2013_Cwm Taf_0_SAM</t>
  </si>
  <si>
    <t>Persons_2012 - 2014_Cwm Taf_0_SAM</t>
  </si>
  <si>
    <t>Persons_2013 - 2015_Cwm Taf_0_SAM</t>
  </si>
  <si>
    <t>Persons_2006 - 2008_Cwm Taf_1_SAM</t>
  </si>
  <si>
    <t>Persons_2007 - 2009_Cwm Taf_1_SAM</t>
  </si>
  <si>
    <t>Persons_2008 - 2010_Cwm Taf_1_SAM</t>
  </si>
  <si>
    <t>Persons_2009 - 2011_Cwm Taf_1_SAM</t>
  </si>
  <si>
    <t>Persons_2010 - 2012_Cwm Taf_1_SAM</t>
  </si>
  <si>
    <t>Persons_2011 - 2013_Cwm Taf_1_SAM</t>
  </si>
  <si>
    <t>Persons_2012 - 2014_Cwm Taf_1_SAM</t>
  </si>
  <si>
    <t>Persons_2013 - 2015_Cwm Taf_1_SAM</t>
  </si>
  <si>
    <t>Persons_2006 - 2008_Cwm Taf_2_SAM</t>
  </si>
  <si>
    <t>Persons_2007 - 2009_Cwm Taf_2_SAM</t>
  </si>
  <si>
    <t>Persons_2008 - 2010_Cwm Taf_2_SAM</t>
  </si>
  <si>
    <t>Persons_2009 - 2011_Cwm Taf_2_SAM</t>
  </si>
  <si>
    <t>Persons_2010 - 2012_Cwm Taf_2_SAM</t>
  </si>
  <si>
    <t>Persons_2011 - 2013_Cwm Taf_2_SAM</t>
  </si>
  <si>
    <t>Persons_2012 - 2014_Cwm Taf_2_SAM</t>
  </si>
  <si>
    <t>Persons_2013 - 2015_Cwm Taf_2_SAM</t>
  </si>
  <si>
    <t>Persons_2006 - 2008_Cwm Taf_3_SAM</t>
  </si>
  <si>
    <t>Persons_2007 - 2009_Cwm Taf_3_SAM</t>
  </si>
  <si>
    <t>Persons_2008 - 2010_Cwm Taf_3_SAM</t>
  </si>
  <si>
    <t>Persons_2009 - 2011_Cwm Taf_3_SAM</t>
  </si>
  <si>
    <t>Persons_2010 - 2012_Cwm Taf_3_SAM</t>
  </si>
  <si>
    <t>Persons_2011 - 2013_Cwm Taf_3_SAM</t>
  </si>
  <si>
    <t>Persons_2012 - 2014_Cwm Taf_3_SAM</t>
  </si>
  <si>
    <t>Persons_2013 - 2015_Cwm Taf_3_SAM</t>
  </si>
  <si>
    <t>Persons_2006 - 2008_Cwm Taf_4_SAM</t>
  </si>
  <si>
    <t>Persons_2007 - 2009_Cwm Taf_4_SAM</t>
  </si>
  <si>
    <t>Persons_2008 - 2010_Cwm Taf_4_SAM</t>
  </si>
  <si>
    <t>Persons_2009 - 2011_Cwm Taf_4_SAM</t>
  </si>
  <si>
    <t>Persons_2010 - 2012_Cwm Taf_4_SAM</t>
  </si>
  <si>
    <t>Persons_2011 - 2013_Cwm Taf_4_SAM</t>
  </si>
  <si>
    <t>Persons_2012 - 2014_Cwm Taf_4_SAM</t>
  </si>
  <si>
    <t>Persons_2013 - 2015_Cwm Taf_4_SAM</t>
  </si>
  <si>
    <t>Persons_2006 - 2008_Cwm Taf_5_SAM</t>
  </si>
  <si>
    <t>Persons_2007 - 2009_Cwm Taf_5_SAM</t>
  </si>
  <si>
    <t>Persons_2008 - 2010_Cwm Taf_5_SAM</t>
  </si>
  <si>
    <t>Persons_2009 - 2011_Cwm Taf_5_SAM</t>
  </si>
  <si>
    <t>Persons_2010 - 2012_Cwm Taf_5_SAM</t>
  </si>
  <si>
    <t>Persons_2011 - 2013_Cwm Taf_5_SAM</t>
  </si>
  <si>
    <t>Persons_2012 - 2014_Cwm Taf_5_SAM</t>
  </si>
  <si>
    <t>Persons_2013 - 2015_Cwm Taf_5_SAM</t>
  </si>
  <si>
    <t>Persons_2006 - 2008_Hywel Dda_0_SAM</t>
  </si>
  <si>
    <t>Persons_2007 - 2009_Hywel Dda_0_SAM</t>
  </si>
  <si>
    <t>Persons_2008 - 2010_Hywel Dda_0_SAM</t>
  </si>
  <si>
    <t>Persons_2009 - 2011_Hywel Dda_0_SAM</t>
  </si>
  <si>
    <t>Persons_2010 - 2012_Hywel Dda_0_SAM</t>
  </si>
  <si>
    <t>Persons_2011 - 2013_Hywel Dda_0_SAM</t>
  </si>
  <si>
    <t>Persons_2012 - 2014_Hywel Dda_0_SAM</t>
  </si>
  <si>
    <t>Persons_2013 - 2015_Hywel Dda_0_SAM</t>
  </si>
  <si>
    <t>Persons_2006 - 2008_Hywel Dda_1_SAM</t>
  </si>
  <si>
    <t>Persons_2007 - 2009_Hywel Dda_1_SAM</t>
  </si>
  <si>
    <t>Persons_2008 - 2010_Hywel Dda_1_SAM</t>
  </si>
  <si>
    <t>Persons_2009 - 2011_Hywel Dda_1_SAM</t>
  </si>
  <si>
    <t>Persons_2010 - 2012_Hywel Dda_1_SAM</t>
  </si>
  <si>
    <t>Persons_2011 - 2013_Hywel Dda_1_SAM</t>
  </si>
  <si>
    <t>Persons_2012 - 2014_Hywel Dda_1_SAM</t>
  </si>
  <si>
    <t>Persons_2013 - 2015_Hywel Dda_1_SAM</t>
  </si>
  <si>
    <t>Persons_2006 - 2008_Hywel Dda_2_SAM</t>
  </si>
  <si>
    <t>Persons_2007 - 2009_Hywel Dda_2_SAM</t>
  </si>
  <si>
    <t>Persons_2008 - 2010_Hywel Dda_2_SAM</t>
  </si>
  <si>
    <t>Persons_2009 - 2011_Hywel Dda_2_SAM</t>
  </si>
  <si>
    <t>Persons_2010 - 2012_Hywel Dda_2_SAM</t>
  </si>
  <si>
    <t>Persons_2011 - 2013_Hywel Dda_2_SAM</t>
  </si>
  <si>
    <t>Persons_2012 - 2014_Hywel Dda_2_SAM</t>
  </si>
  <si>
    <t>Persons_2013 - 2015_Hywel Dda_2_SAM</t>
  </si>
  <si>
    <t>Persons_2006 - 2008_Hywel Dda_3_SAM</t>
  </si>
  <si>
    <t>Persons_2007 - 2009_Hywel Dda_3_SAM</t>
  </si>
  <si>
    <t>Persons_2008 - 2010_Hywel Dda_3_SAM</t>
  </si>
  <si>
    <t>Persons_2009 - 2011_Hywel Dda_3_SAM</t>
  </si>
  <si>
    <t>Persons_2010 - 2012_Hywel Dda_3_SAM</t>
  </si>
  <si>
    <t>Persons_2011 - 2013_Hywel Dda_3_SAM</t>
  </si>
  <si>
    <t>Persons_2012 - 2014_Hywel Dda_3_SAM</t>
  </si>
  <si>
    <t>Persons_2013 - 2015_Hywel Dda_3_SAM</t>
  </si>
  <si>
    <t>Persons_2006 - 2008_Hywel Dda_4_SAM</t>
  </si>
  <si>
    <t>Persons_2007 - 2009_Hywel Dda_4_SAM</t>
  </si>
  <si>
    <t>Persons_2008 - 2010_Hywel Dda_4_SAM</t>
  </si>
  <si>
    <t>Persons_2009 - 2011_Hywel Dda_4_SAM</t>
  </si>
  <si>
    <t>Persons_2010 - 2012_Hywel Dda_4_SAM</t>
  </si>
  <si>
    <t>Persons_2011 - 2013_Hywel Dda_4_SAM</t>
  </si>
  <si>
    <t>Persons_2012 - 2014_Hywel Dda_4_SAM</t>
  </si>
  <si>
    <t>Persons_2013 - 2015_Hywel Dda_4_SAM</t>
  </si>
  <si>
    <t>Persons_2006 - 2008_Hywel Dda_5_SAM</t>
  </si>
  <si>
    <t>Persons_2007 - 2009_Hywel Dda_5_SAM</t>
  </si>
  <si>
    <t>Persons_2008 - 2010_Hywel Dda_5_SAM</t>
  </si>
  <si>
    <t>Persons_2009 - 2011_Hywel Dda_5_SAM</t>
  </si>
  <si>
    <t>Persons_2010 - 2012_Hywel Dda_5_SAM</t>
  </si>
  <si>
    <t>Persons_2011 - 2013_Hywel Dda_5_SAM</t>
  </si>
  <si>
    <t>Persons_2012 - 2014_Hywel Dda_5_SAM</t>
  </si>
  <si>
    <t>Persons_2013 - 2015_Hywel Dda_5_SAM</t>
  </si>
  <si>
    <t>Males_2006 - 2008_Wales_0_SAM</t>
  </si>
  <si>
    <t>Males_2007 - 2009_Wales_0_SAM</t>
  </si>
  <si>
    <t>Males_2008 - 2010_Wales_0_SAM</t>
  </si>
  <si>
    <t>Males_2009 - 2011_Wales_0_SAM</t>
  </si>
  <si>
    <t>Males_2010 - 2012_Wales_0_SAM</t>
  </si>
  <si>
    <t>Males_2011 - 2013_Wales_0_SAM</t>
  </si>
  <si>
    <t>Males_2012 - 2014_Wales_0_SAM</t>
  </si>
  <si>
    <t>Males_2013 - 2015_Wales_0_SAM</t>
  </si>
  <si>
    <t>Males_2006 - 2008_Wales_1_SAM</t>
  </si>
  <si>
    <t>Males_2007 - 2009_Wales_1_SAM</t>
  </si>
  <si>
    <t>Males_2008 - 2010_Wales_1_SAM</t>
  </si>
  <si>
    <t>Males_2009 - 2011_Wales_1_SAM</t>
  </si>
  <si>
    <t>Males_2010 - 2012_Wales_1_SAM</t>
  </si>
  <si>
    <t>Males_2011 - 2013_Wales_1_SAM</t>
  </si>
  <si>
    <t>Males_2012 - 2014_Wales_1_SAM</t>
  </si>
  <si>
    <t>Males_2013 - 2015_Wales_1_SAM</t>
  </si>
  <si>
    <t>Males_2006 - 2008_Wales_2_SAM</t>
  </si>
  <si>
    <t>Males_2007 - 2009_Wales_2_SAM</t>
  </si>
  <si>
    <t>Males_2008 - 2010_Wales_2_SAM</t>
  </si>
  <si>
    <t>Males_2009 - 2011_Wales_2_SAM</t>
  </si>
  <si>
    <t>Males_2010 - 2012_Wales_2_SAM</t>
  </si>
  <si>
    <t>Males_2011 - 2013_Wales_2_SAM</t>
  </si>
  <si>
    <t>Males_2012 - 2014_Wales_2_SAM</t>
  </si>
  <si>
    <t>Males_2013 - 2015_Wales_2_SAM</t>
  </si>
  <si>
    <t>Males_2006 - 2008_Wales_3_SAM</t>
  </si>
  <si>
    <t>Males_2007 - 2009_Wales_3_SAM</t>
  </si>
  <si>
    <t>Males_2008 - 2010_Wales_3_SAM</t>
  </si>
  <si>
    <t>Males_2009 - 2011_Wales_3_SAM</t>
  </si>
  <si>
    <t>Males_2010 - 2012_Wales_3_SAM</t>
  </si>
  <si>
    <t>Males_2011 - 2013_Wales_3_SAM</t>
  </si>
  <si>
    <t>Males_2012 - 2014_Wales_3_SAM</t>
  </si>
  <si>
    <t>Males_2013 - 2015_Wales_3_SAM</t>
  </si>
  <si>
    <t>Males_2006 - 2008_Wales_4_SAM</t>
  </si>
  <si>
    <t>Males_2007 - 2009_Wales_4_SAM</t>
  </si>
  <si>
    <t>Males_2008 - 2010_Wales_4_SAM</t>
  </si>
  <si>
    <t>Males_2009 - 2011_Wales_4_SAM</t>
  </si>
  <si>
    <t>Males_2010 - 2012_Wales_4_SAM</t>
  </si>
  <si>
    <t>Males_2011 - 2013_Wales_4_SAM</t>
  </si>
  <si>
    <t>Males_2012 - 2014_Wales_4_SAM</t>
  </si>
  <si>
    <t>Males_2013 - 2015_Wales_4_SAM</t>
  </si>
  <si>
    <t>Males_2006 - 2008_Wales_5_SAM</t>
  </si>
  <si>
    <t>Males_2007 - 2009_Wales_5_SAM</t>
  </si>
  <si>
    <t>Males_2008 - 2010_Wales_5_SAM</t>
  </si>
  <si>
    <t>Males_2009 - 2011_Wales_5_SAM</t>
  </si>
  <si>
    <t>Males_2010 - 2012_Wales_5_SAM</t>
  </si>
  <si>
    <t>Males_2011 - 2013_Wales_5_SAM</t>
  </si>
  <si>
    <t>Males_2012 - 2014_Wales_5_SAM</t>
  </si>
  <si>
    <t>Males_2013 - 2015_Wales_5_SAM</t>
  </si>
  <si>
    <t>Females_2006 - 2008_Wales_0_SAM</t>
  </si>
  <si>
    <t>Females_2007 - 2009_Wales_0_SAM</t>
  </si>
  <si>
    <t>Females_2008 - 2010_Wales_0_SAM</t>
  </si>
  <si>
    <t>Females_2009 - 2011_Wales_0_SAM</t>
  </si>
  <si>
    <t>Females_2010 - 2012_Wales_0_SAM</t>
  </si>
  <si>
    <t>Females_2011 - 2013_Wales_0_SAM</t>
  </si>
  <si>
    <t>Females_2012 - 2014_Wales_0_SAM</t>
  </si>
  <si>
    <t>Females_2013 - 2015_Wales_0_SAM</t>
  </si>
  <si>
    <t>Females_2006 - 2008_Wales_1_SAM</t>
  </si>
  <si>
    <t>Females_2007 - 2009_Wales_1_SAM</t>
  </si>
  <si>
    <t>Females_2008 - 2010_Wales_1_SAM</t>
  </si>
  <si>
    <t>Females_2009 - 2011_Wales_1_SAM</t>
  </si>
  <si>
    <t>Females_2010 - 2012_Wales_1_SAM</t>
  </si>
  <si>
    <t>Females_2011 - 2013_Wales_1_SAM</t>
  </si>
  <si>
    <t>Females_2012 - 2014_Wales_1_SAM</t>
  </si>
  <si>
    <t>Females_2013 - 2015_Wales_1_SAM</t>
  </si>
  <si>
    <t>Females_2006 - 2008_Wales_2_SAM</t>
  </si>
  <si>
    <t>Females_2007 - 2009_Wales_2_SAM</t>
  </si>
  <si>
    <t>Females_2008 - 2010_Wales_2_SAM</t>
  </si>
  <si>
    <t>Females_2009 - 2011_Wales_2_SAM</t>
  </si>
  <si>
    <t>Females_2010 - 2012_Wales_2_SAM</t>
  </si>
  <si>
    <t>Females_2011 - 2013_Wales_2_SAM</t>
  </si>
  <si>
    <t>Females_2012 - 2014_Wales_2_SAM</t>
  </si>
  <si>
    <t>Females_2013 - 2015_Wales_2_SAM</t>
  </si>
  <si>
    <t>Females_2006 - 2008_Wales_3_SAM</t>
  </si>
  <si>
    <t>Females_2007 - 2009_Wales_3_SAM</t>
  </si>
  <si>
    <t>Females_2008 - 2010_Wales_3_SAM</t>
  </si>
  <si>
    <t>Females_2009 - 2011_Wales_3_SAM</t>
  </si>
  <si>
    <t>Females_2010 - 2012_Wales_3_SAM</t>
  </si>
  <si>
    <t>Females_2011 - 2013_Wales_3_SAM</t>
  </si>
  <si>
    <t>Females_2012 - 2014_Wales_3_SAM</t>
  </si>
  <si>
    <t>Females_2013 - 2015_Wales_3_SAM</t>
  </si>
  <si>
    <t>Females_2006 - 2008_Wales_4_SAM</t>
  </si>
  <si>
    <t>Females_2007 - 2009_Wales_4_SAM</t>
  </si>
  <si>
    <t>Females_2008 - 2010_Wales_4_SAM</t>
  </si>
  <si>
    <t>Females_2009 - 2011_Wales_4_SAM</t>
  </si>
  <si>
    <t>Females_2010 - 2012_Wales_4_SAM</t>
  </si>
  <si>
    <t>Females_2011 - 2013_Wales_4_SAM</t>
  </si>
  <si>
    <t>Females_2012 - 2014_Wales_4_SAM</t>
  </si>
  <si>
    <t>Females_2013 - 2015_Wales_4_SAM</t>
  </si>
  <si>
    <t>Females_2006 - 2008_Wales_5_SAM</t>
  </si>
  <si>
    <t>Females_2007 - 2009_Wales_5_SAM</t>
  </si>
  <si>
    <t>Females_2008 - 2010_Wales_5_SAM</t>
  </si>
  <si>
    <t>Females_2009 - 2011_Wales_5_SAM</t>
  </si>
  <si>
    <t>Females_2010 - 2012_Wales_5_SAM</t>
  </si>
  <si>
    <t>Females_2011 - 2013_Wales_5_SAM</t>
  </si>
  <si>
    <t>Females_2012 - 2014_Wales_5_SAM</t>
  </si>
  <si>
    <t>Females_2013 - 2015_Wales_5_SAM</t>
  </si>
  <si>
    <t>Persons_2006 - 2008_Wales_0_SAM</t>
  </si>
  <si>
    <t>Persons_2007 - 2009_Wales_0_SAM</t>
  </si>
  <si>
    <t>Persons_2008 - 2010_Wales_0_SAM</t>
  </si>
  <si>
    <t>Persons_2009 - 2011_Wales_0_SAM</t>
  </si>
  <si>
    <t>Persons_2010 - 2012_Wales_0_SAM</t>
  </si>
  <si>
    <t>Persons_2011 - 2013_Wales_0_SAM</t>
  </si>
  <si>
    <t>Persons_2012 - 2014_Wales_0_SAM</t>
  </si>
  <si>
    <t>Persons_2013 - 2015_Wales_0_SAM</t>
  </si>
  <si>
    <t>Persons_2006 - 2008_Wales_1_SAM</t>
  </si>
  <si>
    <t>Persons_2007 - 2009_Wales_1_SAM</t>
  </si>
  <si>
    <t>Persons_2008 - 2010_Wales_1_SAM</t>
  </si>
  <si>
    <t>Persons_2009 - 2011_Wales_1_SAM</t>
  </si>
  <si>
    <t>Persons_2010 - 2012_Wales_1_SAM</t>
  </si>
  <si>
    <t>Persons_2011 - 2013_Wales_1_SAM</t>
  </si>
  <si>
    <t>Persons_2012 - 2014_Wales_1_SAM</t>
  </si>
  <si>
    <t>Persons_2013 - 2015_Wales_1_SAM</t>
  </si>
  <si>
    <t>Persons_2006 - 2008_Wales_2_SAM</t>
  </si>
  <si>
    <t>Persons_2007 - 2009_Wales_2_SAM</t>
  </si>
  <si>
    <t>Persons_2008 - 2010_Wales_2_SAM</t>
  </si>
  <si>
    <t>Persons_2009 - 2011_Wales_2_SAM</t>
  </si>
  <si>
    <t>Persons_2010 - 2012_Wales_2_SAM</t>
  </si>
  <si>
    <t>Persons_2011 - 2013_Wales_2_SAM</t>
  </si>
  <si>
    <t>Persons_2012 - 2014_Wales_2_SAM</t>
  </si>
  <si>
    <t>Persons_2013 - 2015_Wales_2_SAM</t>
  </si>
  <si>
    <t>Persons_2006 - 2008_Wales_3_SAM</t>
  </si>
  <si>
    <t>Persons_2007 - 2009_Wales_3_SAM</t>
  </si>
  <si>
    <t>Persons_2008 - 2010_Wales_3_SAM</t>
  </si>
  <si>
    <t>Persons_2009 - 2011_Wales_3_SAM</t>
  </si>
  <si>
    <t>Persons_2010 - 2012_Wales_3_SAM</t>
  </si>
  <si>
    <t>Persons_2011 - 2013_Wales_3_SAM</t>
  </si>
  <si>
    <t>Persons_2012 - 2014_Wales_3_SAM</t>
  </si>
  <si>
    <t>Persons_2013 - 2015_Wales_3_SAM</t>
  </si>
  <si>
    <t>Persons_2006 - 2008_Wales_4_SAM</t>
  </si>
  <si>
    <t>Persons_2007 - 2009_Wales_4_SAM</t>
  </si>
  <si>
    <t>Persons_2008 - 2010_Wales_4_SAM</t>
  </si>
  <si>
    <t>Persons_2009 - 2011_Wales_4_SAM</t>
  </si>
  <si>
    <t>Persons_2010 - 2012_Wales_4_SAM</t>
  </si>
  <si>
    <t>Persons_2011 - 2013_Wales_4_SAM</t>
  </si>
  <si>
    <t>Persons_2012 - 2014_Wales_4_SAM</t>
  </si>
  <si>
    <t>Persons_2013 - 2015_Wales_4_SAM</t>
  </si>
  <si>
    <t>Persons_2006 - 2008_Wales_5_SAM</t>
  </si>
  <si>
    <t>Persons_2007 - 2009_Wales_5_SAM</t>
  </si>
  <si>
    <t>Persons_2008 - 2010_Wales_5_SAM</t>
  </si>
  <si>
    <t>Persons_2009 - 2011_Wales_5_SAM</t>
  </si>
  <si>
    <t>Persons_2010 - 2012_Wales_5_SAM</t>
  </si>
  <si>
    <t>Persons_2011 - 2013_Wales_5_SAM</t>
  </si>
  <si>
    <t>Persons_2012 - 2014_Wales_5_SAM</t>
  </si>
  <si>
    <t>Persons_2013 - 2015_Wales_5_SAM</t>
  </si>
  <si>
    <t>A file containing all of the data included in the above files is also available, allowing users to create their own outputs.</t>
  </si>
  <si>
    <t>www.publichealthwalesobservatory.wales.nhs.uk/smoking2017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</si>
</sst>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_-;\-* #,##0_-;_-* &quot;-&quot;??_-;_-@_-"/>
    <numFmt numFmtId="168" formatCode="[&gt;0.5]#,##0;[&lt;-0.5]\-#,##0;\-"/>
    <numFmt numFmtId="169" formatCode="#,##0_);;&quot;- &quot;_);@_)\ "/>
    <numFmt numFmtId="170" formatCode="_(General"/>
    <numFmt numFmtId="171" formatCode="General_)"/>
  </numFmts>
  <fonts count="89">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b/>
      <sz val="9"/>
      <color theme="1"/>
      <name val="Verdana"/>
      <family val="2"/>
    </font>
    <font>
      <u/>
      <sz val="9.9"/>
      <color theme="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sz val="9"/>
      <color theme="0"/>
      <name val="Verdana"/>
      <family val="2"/>
    </font>
    <font>
      <i/>
      <sz val="9"/>
      <color theme="1"/>
      <name val="Verdana"/>
      <family val="2"/>
    </font>
    <font>
      <b/>
      <sz val="11"/>
      <name val="Verdana"/>
      <family val="2"/>
    </font>
    <font>
      <u/>
      <sz val="9"/>
      <color indexed="12"/>
      <name val="Verdana"/>
      <family val="2"/>
    </font>
    <font>
      <b/>
      <sz val="12"/>
      <name val="Verdana"/>
      <family val="2"/>
    </font>
    <font>
      <sz val="8"/>
      <color theme="1"/>
      <name val="Verdana"/>
      <family val="2"/>
    </font>
    <font>
      <u/>
      <sz val="9.9"/>
      <color theme="10"/>
      <name val="Verdana"/>
      <family val="2"/>
    </font>
    <font>
      <sz val="10"/>
      <color theme="1"/>
      <name val="Arial"/>
      <family val="2"/>
    </font>
    <font>
      <b/>
      <sz val="10"/>
      <name val="Arial"/>
      <family val="2"/>
    </font>
    <font>
      <b/>
      <sz val="10"/>
      <color indexed="10"/>
      <name val="Arial"/>
      <family val="2"/>
    </font>
    <font>
      <b/>
      <sz val="10"/>
      <color theme="1"/>
      <name val="Arial"/>
      <family val="2"/>
    </font>
    <font>
      <b/>
      <sz val="9"/>
      <name val="Verdana"/>
      <family val="2"/>
    </font>
    <font>
      <sz val="9"/>
      <name val="Verdana"/>
      <family val="2"/>
    </font>
    <font>
      <b/>
      <sz val="9"/>
      <color rgb="FF000080"/>
      <name val="Verdana"/>
      <family val="2"/>
    </font>
    <font>
      <sz val="8"/>
      <color rgb="FF000080"/>
      <name val="Verdana"/>
      <family val="2"/>
    </font>
    <font>
      <sz val="8"/>
      <name val="Verdana"/>
      <family val="2"/>
    </font>
    <font>
      <sz val="8"/>
      <color rgb="FFFF0000"/>
      <name val="Verdana"/>
      <family val="2"/>
    </font>
    <font>
      <sz val="9"/>
      <color rgb="FFFF0000"/>
      <name val="Verdana"/>
      <family val="2"/>
    </font>
    <font>
      <b/>
      <sz val="12"/>
      <color rgb="FF000080"/>
      <name val="Verdana"/>
      <family val="2"/>
    </font>
    <font>
      <vertAlign val="superscript"/>
      <sz val="9"/>
      <name val="Verdana"/>
      <family val="2"/>
    </font>
    <font>
      <i/>
      <sz val="9"/>
      <name val="Verdana"/>
      <family val="2"/>
    </font>
    <font>
      <b/>
      <sz val="10"/>
      <color rgb="FF3182BD"/>
      <name val="Verdana"/>
      <family val="2"/>
    </font>
    <font>
      <sz val="10"/>
      <color rgb="FF000000"/>
      <name val="Verdana"/>
      <family val="2"/>
    </font>
    <font>
      <vertAlign val="superscript"/>
      <sz val="9"/>
      <color theme="1"/>
      <name val="Verdana"/>
      <family val="2"/>
    </font>
    <font>
      <sz val="7"/>
      <name val="Arial"/>
      <family val="2"/>
    </font>
    <font>
      <sz val="8"/>
      <name val="CG Times"/>
    </font>
    <font>
      <sz val="14"/>
      <name val="Arial"/>
      <family val="2"/>
    </font>
    <font>
      <u/>
      <sz val="10"/>
      <color indexed="12"/>
      <name val="Helvetica"/>
    </font>
    <font>
      <u/>
      <sz val="7.5"/>
      <color indexed="12"/>
      <name val="Arial"/>
      <family val="2"/>
    </font>
    <font>
      <u/>
      <sz val="10"/>
      <color indexed="12"/>
      <name val="MS Sans Serif"/>
      <family val="2"/>
    </font>
    <font>
      <u/>
      <sz val="12"/>
      <color indexed="12"/>
      <name val="Arial"/>
      <family val="2"/>
    </font>
    <font>
      <u/>
      <sz val="11"/>
      <color theme="10"/>
      <name val="Calibri"/>
      <family val="2"/>
      <scheme val="minor"/>
    </font>
    <font>
      <sz val="10"/>
      <color indexed="18"/>
      <name val="Arial"/>
      <family val="2"/>
    </font>
    <font>
      <sz val="11"/>
      <color indexed="8"/>
      <name val="Calibri"/>
      <family val="2"/>
      <scheme val="minor"/>
    </font>
    <font>
      <sz val="10"/>
      <color theme="1"/>
      <name val="Verdana"/>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sz val="8"/>
      <name val="Arial"/>
      <family val="2"/>
    </font>
    <font>
      <b/>
      <sz val="12"/>
      <color indexed="8"/>
      <name val="Arial"/>
      <family val="2"/>
    </font>
    <font>
      <u/>
      <sz val="8.8000000000000007"/>
      <color theme="10"/>
      <name val="Calibri"/>
      <family val="2"/>
    </font>
    <font>
      <u/>
      <sz val="7.7"/>
      <color theme="10"/>
      <name val="Calibri"/>
      <family val="2"/>
    </font>
    <font>
      <sz val="9"/>
      <name val="Calibri"/>
      <family val="2"/>
      <scheme val="minor"/>
    </font>
    <font>
      <u/>
      <sz val="10"/>
      <color rgb="FF0000FF"/>
      <name val="Verdana"/>
      <family val="2"/>
    </font>
    <font>
      <b/>
      <sz val="10"/>
      <color rgb="FF000000"/>
      <name val="Verdana"/>
      <family val="2"/>
    </font>
    <font>
      <sz val="7"/>
      <color rgb="FF000000"/>
      <name val="Wingdings"/>
      <charset val="2"/>
    </font>
    <font>
      <i/>
      <sz val="10"/>
      <color rgb="FF000000"/>
      <name val="Verdana"/>
      <family val="2"/>
    </font>
    <font>
      <u/>
      <sz val="10"/>
      <color theme="10"/>
      <name val="Verdana"/>
      <family val="2"/>
    </font>
  </fonts>
  <fills count="39">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right/>
      <top style="thin">
        <color rgb="FF000080"/>
      </top>
      <bottom style="thin">
        <color rgb="FF000080"/>
      </bottom>
      <diagonal/>
    </border>
    <border>
      <left/>
      <right/>
      <top style="thin">
        <color indexed="64"/>
      </top>
      <bottom/>
      <diagonal/>
    </border>
    <border>
      <left/>
      <right/>
      <top/>
      <bottom style="thin">
        <color indexed="64"/>
      </bottom>
      <diagonal/>
    </border>
    <border>
      <left/>
      <right/>
      <top style="thin">
        <color auto="1"/>
      </top>
      <bottom/>
      <diagonal/>
    </border>
    <border>
      <left/>
      <right/>
      <top style="thin">
        <color auto="1"/>
      </top>
      <bottom style="thin">
        <color indexed="64"/>
      </bottom>
      <diagonal/>
    </border>
  </borders>
  <cellStyleXfs count="2486">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 fillId="0" borderId="0"/>
    <xf numFmtId="0" fontId="17" fillId="16" borderId="0" applyNumberFormat="0" applyBorder="0" applyAlignment="0" applyProtection="0"/>
    <xf numFmtId="0" fontId="1" fillId="4" borderId="0" applyNumberFormat="0" applyBorder="0" applyAlignment="0" applyProtection="0"/>
    <xf numFmtId="0" fontId="17" fillId="17" borderId="0" applyNumberFormat="0" applyBorder="0" applyAlignment="0" applyProtection="0"/>
    <xf numFmtId="0" fontId="1" fillId="6" borderId="0" applyNumberFormat="0" applyBorder="0" applyAlignment="0" applyProtection="0"/>
    <xf numFmtId="0" fontId="17" fillId="18" borderId="0" applyNumberFormat="0" applyBorder="0" applyAlignment="0" applyProtection="0"/>
    <xf numFmtId="0" fontId="1" fillId="8" borderId="0" applyNumberFormat="0" applyBorder="0" applyAlignment="0" applyProtection="0"/>
    <xf numFmtId="0" fontId="17" fillId="19" borderId="0" applyNumberFormat="0" applyBorder="0" applyAlignment="0" applyProtection="0"/>
    <xf numFmtId="0" fontId="1" fillId="10" borderId="0" applyNumberFormat="0" applyBorder="0" applyAlignment="0" applyProtection="0"/>
    <xf numFmtId="0" fontId="17" fillId="20" borderId="0" applyNumberFormat="0" applyBorder="0" applyAlignment="0" applyProtection="0"/>
    <xf numFmtId="0" fontId="1" fillId="12" borderId="0" applyNumberFormat="0" applyBorder="0" applyAlignment="0" applyProtection="0"/>
    <xf numFmtId="0" fontId="17" fillId="21" borderId="0" applyNumberFormat="0" applyBorder="0" applyAlignment="0" applyProtection="0"/>
    <xf numFmtId="0" fontId="1" fillId="14" borderId="0" applyNumberFormat="0" applyBorder="0" applyAlignment="0" applyProtection="0"/>
    <xf numFmtId="0" fontId="17" fillId="22" borderId="0" applyNumberFormat="0" applyBorder="0" applyAlignment="0" applyProtection="0"/>
    <xf numFmtId="0" fontId="1" fillId="5" borderId="0" applyNumberFormat="0" applyBorder="0" applyAlignment="0" applyProtection="0"/>
    <xf numFmtId="0" fontId="17" fillId="23" borderId="0" applyNumberFormat="0" applyBorder="0" applyAlignment="0" applyProtection="0"/>
    <xf numFmtId="0" fontId="1" fillId="7" borderId="0" applyNumberFormat="0" applyBorder="0" applyAlignment="0" applyProtection="0"/>
    <xf numFmtId="0" fontId="17" fillId="24" borderId="0" applyNumberFormat="0" applyBorder="0" applyAlignment="0" applyProtection="0"/>
    <xf numFmtId="0" fontId="1" fillId="9" borderId="0" applyNumberFormat="0" applyBorder="0" applyAlignment="0" applyProtection="0"/>
    <xf numFmtId="0" fontId="17" fillId="19" borderId="0" applyNumberFormat="0" applyBorder="0" applyAlignment="0" applyProtection="0"/>
    <xf numFmtId="0" fontId="1" fillId="11" borderId="0" applyNumberFormat="0" applyBorder="0" applyAlignment="0" applyProtection="0"/>
    <xf numFmtId="0" fontId="17" fillId="22" borderId="0" applyNumberFormat="0" applyBorder="0" applyAlignment="0" applyProtection="0"/>
    <xf numFmtId="0" fontId="1" fillId="13" borderId="0" applyNumberFormat="0" applyBorder="0" applyAlignment="0" applyProtection="0"/>
    <xf numFmtId="0" fontId="17" fillId="25" borderId="0" applyNumberFormat="0" applyBorder="0" applyAlignment="0" applyProtection="0"/>
    <xf numFmtId="0" fontId="1" fillId="15"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0" fontId="19" fillId="17" borderId="0" applyNumberFormat="0" applyBorder="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0" fillId="34" borderId="2" applyNumberFormat="0" applyAlignment="0" applyProtection="0"/>
    <xf numFmtId="0" fontId="21" fillId="35"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9" fillId="0" borderId="7" applyNumberFormat="0" applyFill="0" applyAlignment="0" applyProtection="0"/>
    <xf numFmtId="0" fontId="30"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4"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32"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4" fillId="37" borderId="8"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0" fontId="33" fillId="34"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43" fontId="1" fillId="0" borderId="0" applyFont="0" applyFill="0" applyBorder="0" applyAlignment="0" applyProtection="0"/>
    <xf numFmtId="0" fontId="62" fillId="0" borderId="0" applyNumberFormat="0" applyFill="0" applyBorder="0" applyAlignment="0" applyProtection="0"/>
    <xf numFmtId="44" fontId="4" fillId="0" borderId="0" applyFont="0" applyFill="0" applyBorder="0" applyAlignment="0" applyProtection="0"/>
    <xf numFmtId="0" fontId="46" fillId="0" borderId="0"/>
    <xf numFmtId="0" fontId="63" fillId="0" borderId="0"/>
    <xf numFmtId="168" fontId="64" fillId="0" borderId="0">
      <alignment horizontal="left" vertical="center"/>
    </xf>
    <xf numFmtId="168" fontId="64" fillId="0" borderId="0">
      <alignment horizontal="left" vertical="center"/>
    </xf>
    <xf numFmtId="0" fontId="46" fillId="0" borderId="0"/>
    <xf numFmtId="0" fontId="46" fillId="0" borderId="0"/>
    <xf numFmtId="0" fontId="46" fillId="0" borderId="0"/>
    <xf numFmtId="0" fontId="46" fillId="0" borderId="0" applyNumberFormat="0" applyFont="0" applyFill="0" applyBorder="0" applyAlignment="0" applyProtection="0"/>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8" fillId="0" borderId="0" applyNumberFormat="0" applyFill="0" applyBorder="0" applyAlignment="0" applyProtection="0">
      <alignment vertical="top"/>
      <protection locked="0"/>
    </xf>
    <xf numFmtId="0" fontId="70" fillId="0" borderId="0" applyAlignment="0"/>
    <xf numFmtId="0" fontId="70" fillId="0" borderId="0" applyAlignment="0"/>
    <xf numFmtId="0" fontId="13" fillId="0" borderId="0"/>
    <xf numFmtId="0" fontId="2" fillId="0" borderId="0"/>
    <xf numFmtId="0" fontId="2" fillId="0" borderId="0"/>
    <xf numFmtId="0" fontId="13" fillId="0" borderId="0"/>
    <xf numFmtId="0" fontId="2" fillId="0" borderId="0"/>
    <xf numFmtId="0" fontId="13" fillId="0" borderId="0"/>
    <xf numFmtId="0" fontId="13" fillId="0" borderId="0"/>
    <xf numFmtId="0" fontId="4" fillId="0" borderId="0"/>
    <xf numFmtId="0" fontId="13" fillId="0" borderId="0"/>
    <xf numFmtId="0" fontId="4" fillId="0" borderId="0"/>
    <xf numFmtId="0" fontId="71" fillId="0" borderId="0"/>
    <xf numFmtId="0" fontId="4" fillId="0" borderId="0"/>
    <xf numFmtId="0" fontId="72" fillId="0" borderId="0"/>
    <xf numFmtId="0" fontId="72" fillId="0" borderId="0"/>
    <xf numFmtId="0" fontId="9"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4" fillId="0" borderId="0"/>
    <xf numFmtId="0" fontId="1"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168" fontId="73" fillId="0" borderId="0" applyFill="0" applyBorder="0" applyAlignment="0" applyProtection="0"/>
    <xf numFmtId="0" fontId="4" fillId="0" borderId="0"/>
    <xf numFmtId="0" fontId="4" fillId="0" borderId="0"/>
    <xf numFmtId="0" fontId="4" fillId="0" borderId="0">
      <alignment textRotation="90"/>
    </xf>
    <xf numFmtId="0" fontId="4" fillId="0" borderId="0"/>
    <xf numFmtId="0" fontId="4" fillId="0" borderId="0"/>
    <xf numFmtId="169" fontId="74" fillId="0" borderId="14" applyFill="0" applyBorder="0" applyProtection="0">
      <alignment horizontal="right"/>
    </xf>
    <xf numFmtId="0" fontId="75" fillId="0" borderId="0" applyNumberFormat="0" applyFill="0" applyBorder="0" applyProtection="0">
      <alignment horizontal="center" vertical="center" wrapText="1"/>
    </xf>
    <xf numFmtId="1" fontId="76" fillId="0" borderId="0" applyNumberFormat="0" applyFill="0" applyBorder="0" applyProtection="0">
      <alignment horizontal="right" vertical="top"/>
    </xf>
    <xf numFmtId="170" fontId="74" fillId="0" borderId="0" applyNumberFormat="0" applyFill="0" applyBorder="0" applyProtection="0">
      <alignment horizontal="left"/>
    </xf>
    <xf numFmtId="0" fontId="76" fillId="0" borderId="0" applyNumberFormat="0" applyFill="0" applyBorder="0" applyProtection="0">
      <alignment horizontal="left" vertical="top"/>
    </xf>
    <xf numFmtId="0" fontId="77" fillId="0" borderId="0"/>
    <xf numFmtId="0" fontId="4" fillId="0" borderId="0"/>
    <xf numFmtId="0" fontId="78" fillId="0" borderId="0"/>
    <xf numFmtId="165" fontId="79" fillId="0" borderId="0"/>
    <xf numFmtId="0" fontId="46" fillId="0" borderId="0" applyFont="0"/>
    <xf numFmtId="171" fontId="80" fillId="0" borderId="0"/>
    <xf numFmtId="0" fontId="46" fillId="0" borderId="0"/>
    <xf numFmtId="0" fontId="46" fillId="0" borderId="0"/>
    <xf numFmtId="0" fontId="46" fillId="0" borderId="0"/>
    <xf numFmtId="0" fontId="4" fillId="0" borderId="0"/>
    <xf numFmtId="0" fontId="4" fillId="0" borderId="0"/>
    <xf numFmtId="0" fontId="81"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169" fontId="74" fillId="0" borderId="16" applyFill="0" applyBorder="0" applyProtection="0">
      <alignment horizontal="right"/>
    </xf>
    <xf numFmtId="0" fontId="82" fillId="0" borderId="0" applyNumberFormat="0" applyFill="0" applyBorder="0" applyAlignment="0" applyProtection="0">
      <alignment vertical="top"/>
      <protection locked="0"/>
    </xf>
    <xf numFmtId="0" fontId="72" fillId="0" borderId="0"/>
    <xf numFmtId="0" fontId="1" fillId="0" borderId="0"/>
    <xf numFmtId="43" fontId="1"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3" fillId="0" borderId="0"/>
    <xf numFmtId="0" fontId="1" fillId="0" borderId="0"/>
    <xf numFmtId="0" fontId="1" fillId="0" borderId="0"/>
    <xf numFmtId="0" fontId="4" fillId="0" borderId="0"/>
    <xf numFmtId="0" fontId="13" fillId="0" borderId="0"/>
    <xf numFmtId="0" fontId="1" fillId="0" borderId="0"/>
    <xf numFmtId="0" fontId="4" fillId="0" borderId="0"/>
    <xf numFmtId="0" fontId="4" fillId="0" borderId="0"/>
  </cellStyleXfs>
  <cellXfs count="127">
    <xf numFmtId="0" fontId="0" fillId="0" borderId="0" xfId="0"/>
    <xf numFmtId="0" fontId="45" fillId="0" borderId="0" xfId="0" applyFont="1"/>
    <xf numFmtId="0" fontId="46" fillId="0" borderId="0" xfId="0" applyFont="1"/>
    <xf numFmtId="0" fontId="46" fillId="0" borderId="0" xfId="0" applyFont="1" applyAlignment="1">
      <alignment vertical="top"/>
    </xf>
    <xf numFmtId="0" fontId="45" fillId="0" borderId="0" xfId="0" applyFont="1" applyAlignment="1">
      <alignment vertical="top" wrapText="1"/>
    </xf>
    <xf numFmtId="0" fontId="47" fillId="0" borderId="0" xfId="0" applyFont="1"/>
    <xf numFmtId="0" fontId="48" fillId="0" borderId="0" xfId="0" applyFont="1"/>
    <xf numFmtId="1" fontId="45" fillId="0" borderId="0" xfId="0" applyNumberFormat="1" applyFont="1"/>
    <xf numFmtId="165" fontId="45" fillId="0" borderId="0" xfId="0" applyNumberFormat="1" applyFont="1"/>
    <xf numFmtId="0" fontId="4" fillId="0" borderId="0" xfId="18"/>
    <xf numFmtId="0" fontId="45" fillId="0" borderId="0" xfId="0" applyFont="1" applyAlignment="1">
      <alignment vertical="top"/>
    </xf>
    <xf numFmtId="0" fontId="0" fillId="38" borderId="0" xfId="0" applyFill="1"/>
    <xf numFmtId="0" fontId="0" fillId="0" borderId="0" xfId="0" applyFill="1"/>
    <xf numFmtId="166" fontId="45" fillId="0" borderId="0" xfId="0" applyNumberFormat="1" applyFont="1"/>
    <xf numFmtId="0" fontId="0" fillId="0" borderId="0" xfId="0"/>
    <xf numFmtId="0" fontId="45" fillId="0" borderId="0" xfId="0" applyFont="1"/>
    <xf numFmtId="0" fontId="45" fillId="0" borderId="0" xfId="0" applyFont="1" applyAlignment="1">
      <alignment vertical="top"/>
    </xf>
    <xf numFmtId="0" fontId="59" fillId="0" borderId="0" xfId="524" applyFont="1" applyFill="1" applyBorder="1" applyAlignment="1" applyProtection="1">
      <alignment vertical="top"/>
      <protection hidden="1"/>
    </xf>
    <xf numFmtId="2" fontId="45" fillId="0" borderId="0" xfId="0" applyNumberFormat="1" applyFont="1"/>
    <xf numFmtId="0" fontId="56" fillId="0" borderId="0" xfId="524" applyFont="1" applyFill="1" applyBorder="1" applyAlignment="1" applyProtection="1">
      <alignment vertical="top"/>
      <protection hidden="1"/>
    </xf>
    <xf numFmtId="0" fontId="50" fillId="0" borderId="0" xfId="524" applyNumberFormat="1" applyFont="1" applyFill="1" applyBorder="1" applyAlignment="1" applyProtection="1">
      <alignment vertical="top" wrapText="1"/>
      <protection hidden="1"/>
    </xf>
    <xf numFmtId="0" fontId="50" fillId="0" borderId="15" xfId="524" applyFont="1" applyFill="1" applyBorder="1" applyAlignment="1" applyProtection="1">
      <alignment horizontal="left" vertical="top" wrapText="1"/>
      <protection hidden="1"/>
    </xf>
    <xf numFmtId="0" fontId="59" fillId="0" borderId="15" xfId="524" applyFont="1" applyFill="1" applyBorder="1" applyAlignment="1" applyProtection="1">
      <alignment vertical="top"/>
      <protection hidden="1"/>
    </xf>
    <xf numFmtId="0" fontId="50" fillId="0" borderId="17" xfId="524" applyFont="1" applyFill="1" applyBorder="1" applyAlignment="1" applyProtection="1">
      <alignment vertical="center" wrapText="1"/>
      <protection hidden="1"/>
    </xf>
    <xf numFmtId="0" fontId="50" fillId="0" borderId="15" xfId="524" applyFont="1" applyFill="1" applyBorder="1" applyAlignment="1" applyProtection="1">
      <alignment vertical="center" wrapText="1"/>
      <protection hidden="1"/>
    </xf>
    <xf numFmtId="0" fontId="42" fillId="0" borderId="0" xfId="524" applyFont="1" applyFill="1" applyBorder="1" applyAlignment="1" applyProtection="1">
      <alignment vertical="top"/>
      <protection hidden="1"/>
    </xf>
    <xf numFmtId="0" fontId="50" fillId="0" borderId="0" xfId="524" applyFont="1" applyFill="1" applyBorder="1" applyAlignment="1" applyProtection="1">
      <alignment wrapText="1"/>
      <protection hidden="1"/>
    </xf>
    <xf numFmtId="0" fontId="50" fillId="0" borderId="0" xfId="524" applyFont="1" applyFill="1" applyBorder="1" applyAlignment="1" applyProtection="1">
      <alignment vertical="top"/>
      <protection hidden="1"/>
    </xf>
    <xf numFmtId="0" fontId="50" fillId="0" borderId="15" xfId="524" applyFont="1" applyFill="1" applyBorder="1" applyAlignment="1" applyProtection="1">
      <alignment vertical="top"/>
      <protection hidden="1"/>
    </xf>
    <xf numFmtId="0" fontId="50" fillId="0" borderId="15" xfId="524" applyFont="1" applyFill="1" applyBorder="1" applyAlignment="1" applyProtection="1">
      <alignment vertical="top" wrapText="1"/>
      <protection hidden="1"/>
    </xf>
    <xf numFmtId="0" fontId="50" fillId="0" borderId="17" xfId="524" applyFont="1" applyFill="1" applyBorder="1" applyAlignment="1" applyProtection="1">
      <alignment vertical="top" wrapText="1"/>
      <protection hidden="1"/>
    </xf>
    <xf numFmtId="0" fontId="50" fillId="0" borderId="0" xfId="524" applyFont="1" applyFill="1" applyBorder="1" applyAlignment="1" applyProtection="1">
      <alignment vertical="top" wrapText="1"/>
      <protection hidden="1"/>
    </xf>
    <xf numFmtId="0" fontId="50" fillId="0" borderId="0" xfId="524" applyFont="1" applyFill="1" applyBorder="1" applyAlignment="1" applyProtection="1">
      <alignment horizontal="left" vertical="top" wrapText="1"/>
      <protection hidden="1"/>
    </xf>
    <xf numFmtId="0" fontId="50" fillId="0" borderId="17" xfId="524" applyFont="1" applyFill="1" applyBorder="1" applyAlignment="1" applyProtection="1">
      <alignment vertical="top"/>
      <protection hidden="1"/>
    </xf>
    <xf numFmtId="0" fontId="8" fillId="0" borderId="0" xfId="524" applyFont="1" applyAlignment="1" applyProtection="1">
      <alignment vertical="top"/>
      <protection hidden="1"/>
    </xf>
    <xf numFmtId="0" fontId="88" fillId="0" borderId="0" xfId="397" applyFont="1" applyFill="1" applyBorder="1" applyAlignment="1" applyProtection="1">
      <alignment vertical="top" wrapText="1"/>
      <protection hidden="1"/>
    </xf>
    <xf numFmtId="0" fontId="50" fillId="0" borderId="0" xfId="524" applyFont="1" applyFill="1" applyBorder="1" applyAlignment="1" applyProtection="1">
      <protection hidden="1"/>
    </xf>
    <xf numFmtId="0" fontId="44" fillId="0" borderId="15" xfId="397" applyFont="1" applyFill="1" applyBorder="1" applyAlignment="1" applyProtection="1">
      <alignment vertical="top" wrapText="1"/>
      <protection hidden="1"/>
    </xf>
    <xf numFmtId="0" fontId="0" fillId="0" borderId="0" xfId="0" applyProtection="1">
      <protection hidden="1"/>
    </xf>
    <xf numFmtId="0" fontId="60" fillId="0" borderId="0" xfId="0" applyFont="1" applyProtection="1">
      <protection hidden="1"/>
    </xf>
    <xf numFmtId="0" fontId="10" fillId="0" borderId="0" xfId="0" applyFont="1" applyFill="1" applyProtection="1">
      <protection hidden="1"/>
    </xf>
    <xf numFmtId="0" fontId="10" fillId="0" borderId="0" xfId="0" applyFont="1" applyFill="1" applyBorder="1" applyProtection="1">
      <protection hidden="1"/>
    </xf>
    <xf numFmtId="3" fontId="8" fillId="0" borderId="0" xfId="0" applyNumberFormat="1" applyFont="1" applyAlignment="1" applyProtection="1">
      <alignment horizontal="right" indent="3"/>
      <protection hidden="1"/>
    </xf>
    <xf numFmtId="3" fontId="8" fillId="0" borderId="0" xfId="0" applyNumberFormat="1" applyFont="1" applyAlignment="1" applyProtection="1">
      <alignment horizontal="right" indent="2"/>
      <protection hidden="1"/>
    </xf>
    <xf numFmtId="3" fontId="8" fillId="0" borderId="0" xfId="0" applyNumberFormat="1" applyFont="1" applyAlignment="1" applyProtection="1">
      <alignment horizontal="right" indent="1"/>
      <protection hidden="1"/>
    </xf>
    <xf numFmtId="0" fontId="43" fillId="0" borderId="0" xfId="0" applyFont="1" applyAlignment="1" applyProtection="1">
      <alignment horizontal="right" indent="1"/>
      <protection hidden="1"/>
    </xf>
    <xf numFmtId="0" fontId="8" fillId="0" borderId="0" xfId="0" applyFont="1" applyFill="1" applyProtection="1">
      <protection hidden="1"/>
    </xf>
    <xf numFmtId="3" fontId="8" fillId="0" borderId="0" xfId="2362" applyNumberFormat="1" applyFont="1" applyAlignment="1" applyProtection="1">
      <alignment horizontal="center"/>
      <protection hidden="1"/>
    </xf>
    <xf numFmtId="3" fontId="8" fillId="0" borderId="0" xfId="2362" applyNumberFormat="1" applyFont="1" applyAlignment="1" applyProtection="1">
      <alignment horizontal="right" indent="2"/>
      <protection hidden="1"/>
    </xf>
    <xf numFmtId="3" fontId="8" fillId="0" borderId="0" xfId="2362" applyNumberFormat="1" applyFont="1" applyAlignment="1" applyProtection="1">
      <alignment horizontal="right" indent="1"/>
      <protection hidden="1"/>
    </xf>
    <xf numFmtId="0" fontId="43" fillId="0" borderId="0" xfId="0" applyFont="1" applyFill="1" applyAlignment="1" applyProtection="1">
      <alignment horizontal="right" indent="1"/>
      <protection hidden="1"/>
    </xf>
    <xf numFmtId="0" fontId="8" fillId="0" borderId="0" xfId="0" applyFont="1" applyProtection="1">
      <protection hidden="1"/>
    </xf>
    <xf numFmtId="0" fontId="38" fillId="0" borderId="0" xfId="0" applyFont="1" applyFill="1" applyProtection="1">
      <protection hidden="1"/>
    </xf>
    <xf numFmtId="0" fontId="10" fillId="0" borderId="11" xfId="0" applyFont="1" applyFill="1" applyBorder="1" applyProtection="1">
      <protection hidden="1"/>
    </xf>
    <xf numFmtId="3" fontId="8" fillId="0" borderId="11" xfId="0" applyNumberFormat="1" applyFont="1" applyBorder="1" applyProtection="1">
      <protection hidden="1"/>
    </xf>
    <xf numFmtId="0" fontId="8" fillId="0" borderId="11" xfId="0" applyFont="1" applyBorder="1" applyProtection="1">
      <protection hidden="1"/>
    </xf>
    <xf numFmtId="0" fontId="8" fillId="0" borderId="11" xfId="0" applyFont="1" applyFill="1" applyBorder="1" applyProtection="1">
      <protection hidden="1"/>
    </xf>
    <xf numFmtId="167" fontId="8" fillId="0" borderId="11" xfId="2362" applyNumberFormat="1" applyFont="1" applyFill="1" applyBorder="1" applyProtection="1">
      <protection hidden="1"/>
    </xf>
    <xf numFmtId="0" fontId="10" fillId="0" borderId="0" xfId="0" applyFont="1" applyAlignment="1" applyProtection="1">
      <alignment horizontal="left"/>
      <protection hidden="1"/>
    </xf>
    <xf numFmtId="0" fontId="43" fillId="0" borderId="0" xfId="0" applyFont="1" applyAlignment="1" applyProtection="1">
      <alignment horizontal="right"/>
      <protection hidden="1"/>
    </xf>
    <xf numFmtId="0" fontId="8" fillId="0" borderId="0" xfId="0" applyFont="1" applyAlignment="1" applyProtection="1">
      <alignment horizontal="center"/>
      <protection hidden="1"/>
    </xf>
    <xf numFmtId="3" fontId="8" fillId="0" borderId="0" xfId="0" applyNumberFormat="1" applyFont="1" applyAlignment="1" applyProtection="1">
      <alignment horizontal="right" indent="4"/>
      <protection hidden="1"/>
    </xf>
    <xf numFmtId="0" fontId="0" fillId="0" borderId="0" xfId="0" applyAlignment="1" applyProtection="1">
      <alignment horizontal="center"/>
      <protection hidden="1"/>
    </xf>
    <xf numFmtId="0" fontId="51" fillId="0" borderId="0" xfId="0" applyFont="1" applyAlignment="1" applyProtection="1">
      <alignment horizontal="left"/>
      <protection hidden="1"/>
    </xf>
    <xf numFmtId="3" fontId="15" fillId="0" borderId="0" xfId="0" applyNumberFormat="1" applyFont="1" applyAlignment="1" applyProtection="1">
      <alignment horizontal="right" indent="3"/>
      <protection hidden="1"/>
    </xf>
    <xf numFmtId="3" fontId="15" fillId="0" borderId="0" xfId="0" applyNumberFormat="1" applyFont="1" applyAlignment="1" applyProtection="1">
      <alignment horizontal="right" indent="2"/>
      <protection hidden="1"/>
    </xf>
    <xf numFmtId="3" fontId="15" fillId="0" borderId="0" xfId="0" applyNumberFormat="1" applyFont="1" applyAlignment="1" applyProtection="1">
      <alignment horizontal="right" indent="1"/>
      <protection hidden="1"/>
    </xf>
    <xf numFmtId="0" fontId="51" fillId="0" borderId="11" xfId="0" applyFont="1" applyBorder="1" applyAlignment="1" applyProtection="1">
      <alignment horizontal="left"/>
      <protection hidden="1"/>
    </xf>
    <xf numFmtId="3" fontId="15" fillId="0" borderId="11" xfId="0" applyNumberFormat="1" applyFont="1" applyBorder="1" applyAlignment="1" applyProtection="1">
      <alignment horizontal="right" indent="3"/>
      <protection hidden="1"/>
    </xf>
    <xf numFmtId="3" fontId="15" fillId="0" borderId="11" xfId="0" applyNumberFormat="1" applyFont="1" applyBorder="1" applyAlignment="1" applyProtection="1">
      <alignment horizontal="right" indent="2"/>
      <protection hidden="1"/>
    </xf>
    <xf numFmtId="3" fontId="15" fillId="0" borderId="11" xfId="0" applyNumberFormat="1" applyFont="1" applyBorder="1" applyAlignment="1" applyProtection="1">
      <protection hidden="1"/>
    </xf>
    <xf numFmtId="0" fontId="43" fillId="0" borderId="11" xfId="0" applyFont="1" applyBorder="1" applyAlignment="1" applyProtection="1">
      <alignment horizontal="right"/>
      <protection hidden="1"/>
    </xf>
    <xf numFmtId="0" fontId="0" fillId="0" borderId="11" xfId="0" applyBorder="1" applyProtection="1">
      <protection hidden="1"/>
    </xf>
    <xf numFmtId="0" fontId="52" fillId="0" borderId="0" xfId="0" applyFont="1" applyProtection="1">
      <protection hidden="1"/>
    </xf>
    <xf numFmtId="0" fontId="0" fillId="0" borderId="0" xfId="0" applyBorder="1" applyProtection="1">
      <protection hidden="1"/>
    </xf>
    <xf numFmtId="0" fontId="37" fillId="0" borderId="0" xfId="0" applyFont="1" applyBorder="1" applyProtection="1">
      <protection hidden="1"/>
    </xf>
    <xf numFmtId="0" fontId="50" fillId="0" borderId="15" xfId="0" applyNumberFormat="1" applyFont="1" applyBorder="1" applyAlignment="1" applyProtection="1">
      <alignment horizontal="left" vertical="top" wrapText="1"/>
      <protection hidden="1"/>
    </xf>
    <xf numFmtId="0" fontId="50" fillId="0" borderId="17" xfId="0" applyFont="1" applyBorder="1" applyAlignment="1" applyProtection="1">
      <alignment vertical="top" wrapText="1"/>
      <protection hidden="1"/>
    </xf>
    <xf numFmtId="0" fontId="50" fillId="0" borderId="0" xfId="0" applyFont="1" applyAlignment="1" applyProtection="1">
      <alignment horizontal="left" vertical="top" wrapText="1"/>
      <protection hidden="1"/>
    </xf>
    <xf numFmtId="0" fontId="50" fillId="0" borderId="0" xfId="0" applyNumberFormat="1" applyFont="1" applyAlignment="1" applyProtection="1">
      <alignment horizontal="left" vertical="top" wrapText="1"/>
      <protection hidden="1"/>
    </xf>
    <xf numFmtId="0" fontId="50" fillId="0" borderId="17" xfId="0" applyFont="1" applyBorder="1" applyAlignment="1" applyProtection="1">
      <alignment vertical="center" wrapText="1"/>
      <protection hidden="1"/>
    </xf>
    <xf numFmtId="0" fontId="50" fillId="0" borderId="0" xfId="12" applyNumberFormat="1" applyFont="1" applyFill="1" applyBorder="1" applyAlignment="1" applyProtection="1">
      <alignment vertical="top" wrapText="1"/>
      <protection hidden="1"/>
    </xf>
    <xf numFmtId="0" fontId="8" fillId="0" borderId="0" xfId="0" applyNumberFormat="1" applyFont="1" applyAlignment="1" applyProtection="1">
      <alignment vertical="top" wrapText="1"/>
      <protection hidden="1"/>
    </xf>
    <xf numFmtId="0" fontId="83" fillId="0" borderId="0" xfId="0" applyFont="1" applyProtection="1">
      <protection hidden="1"/>
    </xf>
    <xf numFmtId="0" fontId="50" fillId="0" borderId="0" xfId="0" applyFont="1" applyAlignment="1" applyProtection="1">
      <alignment vertical="top" wrapText="1"/>
      <protection hidden="1"/>
    </xf>
    <xf numFmtId="0" fontId="50" fillId="0" borderId="0" xfId="0" applyFont="1" applyAlignment="1" applyProtection="1">
      <alignment wrapText="1"/>
      <protection hidden="1"/>
    </xf>
    <xf numFmtId="0" fontId="8" fillId="0" borderId="15" xfId="0" applyNumberFormat="1" applyFont="1" applyFill="1" applyBorder="1" applyAlignment="1" applyProtection="1">
      <alignment vertical="top" wrapText="1"/>
      <protection hidden="1"/>
    </xf>
    <xf numFmtId="0" fontId="8" fillId="0" borderId="0" xfId="0" applyFont="1" applyFill="1" applyAlignment="1" applyProtection="1">
      <alignment vertical="top" wrapText="1"/>
      <protection hidden="1"/>
    </xf>
    <xf numFmtId="0" fontId="0" fillId="0" borderId="0" xfId="0" applyNumberFormat="1" applyProtection="1">
      <protection hidden="1"/>
    </xf>
    <xf numFmtId="0" fontId="8" fillId="0" borderId="0" xfId="0" applyNumberFormat="1" applyFont="1" applyFill="1" applyAlignment="1" applyProtection="1">
      <alignment vertical="top" wrapText="1"/>
      <protection hidden="1"/>
    </xf>
    <xf numFmtId="0" fontId="50" fillId="0" borderId="0" xfId="0" applyFont="1" applyAlignment="1" applyProtection="1">
      <protection hidden="1"/>
    </xf>
    <xf numFmtId="0" fontId="41" fillId="2" borderId="0" xfId="3" applyFont="1" applyFill="1" applyBorder="1" applyAlignment="1" applyProtection="1">
      <alignment vertical="top" wrapText="1"/>
      <protection hidden="1"/>
    </xf>
    <xf numFmtId="0" fontId="50" fillId="0" borderId="0" xfId="0" applyFont="1" applyAlignment="1" applyProtection="1">
      <alignment vertical="top"/>
      <protection hidden="1"/>
    </xf>
    <xf numFmtId="0" fontId="50" fillId="0" borderId="15" xfId="0" applyFont="1" applyBorder="1" applyAlignment="1" applyProtection="1">
      <alignment vertical="top" wrapText="1"/>
      <protection hidden="1"/>
    </xf>
    <xf numFmtId="0" fontId="50" fillId="0" borderId="0" xfId="0" applyFont="1" applyBorder="1" applyAlignment="1" applyProtection="1">
      <alignment vertical="top" wrapText="1"/>
      <protection hidden="1"/>
    </xf>
    <xf numFmtId="0" fontId="50" fillId="0" borderId="15" xfId="0" applyFont="1" applyBorder="1" applyAlignment="1" applyProtection="1">
      <alignment horizontal="left" vertical="top" wrapText="1"/>
      <protection hidden="1"/>
    </xf>
    <xf numFmtId="0" fontId="83" fillId="0" borderId="15" xfId="0" applyFont="1" applyBorder="1" applyProtection="1">
      <protection hidden="1"/>
    </xf>
    <xf numFmtId="0" fontId="40" fillId="0" borderId="0" xfId="1" applyFont="1" applyProtection="1">
      <protection hidden="1"/>
    </xf>
    <xf numFmtId="0" fontId="1" fillId="0" borderId="0" xfId="316"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60" fillId="0" borderId="0" xfId="0" applyFont="1"/>
    <xf numFmtId="0" fontId="0" fillId="0" borderId="0" xfId="0" applyAlignment="1"/>
    <xf numFmtId="0" fontId="43" fillId="0" borderId="0" xfId="0" applyFont="1" applyAlignment="1">
      <alignment horizontal="left"/>
    </xf>
    <xf numFmtId="0" fontId="84" fillId="0" borderId="0" xfId="0" applyFont="1"/>
    <xf numFmtId="0" fontId="60" fillId="0" borderId="0" xfId="0" applyFont="1" applyAlignment="1">
      <alignment horizontal="left" wrapText="1"/>
    </xf>
    <xf numFmtId="0" fontId="43" fillId="0" borderId="0" xfId="0" applyFont="1" applyAlignment="1">
      <alignment horizontal="left" wrapText="1"/>
    </xf>
    <xf numFmtId="0" fontId="44" fillId="0" borderId="0" xfId="397" applyFont="1" applyAlignment="1" applyProtection="1">
      <alignment horizontal="left"/>
    </xf>
    <xf numFmtId="0" fontId="60" fillId="0" borderId="0" xfId="0" applyFont="1" applyAlignment="1">
      <alignment horizontal="left" vertical="top" wrapText="1"/>
    </xf>
    <xf numFmtId="0" fontId="60" fillId="0" borderId="0" xfId="0" applyFont="1" applyAlignment="1">
      <alignment horizontal="left" wrapText="1"/>
    </xf>
    <xf numFmtId="0" fontId="88" fillId="0" borderId="0" xfId="397" applyFont="1" applyAlignment="1" applyProtection="1">
      <alignment horizontal="left"/>
    </xf>
    <xf numFmtId="0" fontId="51" fillId="0" borderId="0" xfId="0" applyFont="1" applyFill="1" applyBorder="1" applyAlignment="1" applyProtection="1">
      <alignment horizontal="center" wrapText="1"/>
      <protection hidden="1"/>
    </xf>
    <xf numFmtId="0" fontId="11" fillId="0" borderId="0" xfId="0" applyFont="1" applyBorder="1" applyAlignment="1" applyProtection="1">
      <alignment horizontal="left" wrapText="1"/>
      <protection hidden="1"/>
    </xf>
    <xf numFmtId="0" fontId="53" fillId="0" borderId="0" xfId="0" applyFont="1" applyBorder="1" applyAlignment="1" applyProtection="1">
      <alignment horizontal="left" vertical="center"/>
      <protection hidden="1"/>
    </xf>
    <xf numFmtId="0" fontId="51" fillId="0" borderId="12" xfId="0" applyFont="1" applyFill="1" applyBorder="1" applyAlignment="1" applyProtection="1">
      <alignment horizontal="left"/>
      <protection hidden="1"/>
    </xf>
    <xf numFmtId="0" fontId="51" fillId="0" borderId="0" xfId="0" applyFont="1" applyFill="1" applyBorder="1" applyAlignment="1" applyProtection="1">
      <alignment horizontal="left"/>
      <protection hidden="1"/>
    </xf>
    <xf numFmtId="0" fontId="11" fillId="0" borderId="11" xfId="0" applyFont="1" applyBorder="1" applyAlignment="1" applyProtection="1">
      <alignment horizontal="left" wrapText="1"/>
      <protection hidden="1"/>
    </xf>
    <xf numFmtId="0" fontId="52" fillId="0" borderId="12" xfId="0" applyFont="1" applyBorder="1" applyAlignment="1" applyProtection="1">
      <alignment horizontal="left" vertical="center"/>
      <protection hidden="1"/>
    </xf>
    <xf numFmtId="0" fontId="51" fillId="0" borderId="13" xfId="0" applyFont="1" applyFill="1" applyBorder="1" applyAlignment="1" applyProtection="1">
      <alignment horizontal="center"/>
      <protection hidden="1"/>
    </xf>
    <xf numFmtId="0" fontId="54" fillId="0" borderId="0" xfId="0" applyFont="1" applyBorder="1" applyAlignment="1" applyProtection="1">
      <alignment horizontal="left" vertical="center" wrapText="1"/>
      <protection hidden="1"/>
    </xf>
    <xf numFmtId="0" fontId="51" fillId="0" borderId="0" xfId="0" applyFont="1" applyBorder="1" applyAlignment="1" applyProtection="1">
      <alignment horizontal="left" wrapText="1"/>
      <protection hidden="1"/>
    </xf>
    <xf numFmtId="0" fontId="51" fillId="0" borderId="0" xfId="0" applyFont="1" applyAlignment="1" applyProtection="1">
      <alignment horizontal="left" wrapText="1"/>
      <protection hidden="1"/>
    </xf>
    <xf numFmtId="0" fontId="51" fillId="0" borderId="0" xfId="0" applyFont="1" applyAlignment="1" applyProtection="1">
      <alignment horizontal="center" wrapText="1"/>
      <protection hidden="1"/>
    </xf>
  </cellXfs>
  <cellStyles count="2486">
    <cellStyle name="20% - Accent1 2" xfId="400"/>
    <cellStyle name="20% - Accent1 3" xfId="401"/>
    <cellStyle name="20% - Accent2 2" xfId="402"/>
    <cellStyle name="20% - Accent2 3" xfId="403"/>
    <cellStyle name="20% - Accent3 2" xfId="404"/>
    <cellStyle name="20% - Accent3 3" xfId="405"/>
    <cellStyle name="20% - Accent4 2" xfId="406"/>
    <cellStyle name="20% - Accent4 3" xfId="407"/>
    <cellStyle name="20% - Accent5 2" xfId="408"/>
    <cellStyle name="20% - Accent5 3" xfId="409"/>
    <cellStyle name="20% - Accent6 2" xfId="410"/>
    <cellStyle name="20% - Accent6 3" xfId="411"/>
    <cellStyle name="40% - Accent1 2" xfId="412"/>
    <cellStyle name="40% - Accent1 3" xfId="413"/>
    <cellStyle name="40% - Accent2 2" xfId="414"/>
    <cellStyle name="40% - Accent2 3" xfId="415"/>
    <cellStyle name="40% - Accent3 2" xfId="416"/>
    <cellStyle name="40% - Accent3 3" xfId="417"/>
    <cellStyle name="40% - Accent4 2" xfId="418"/>
    <cellStyle name="40% - Accent4 3" xfId="419"/>
    <cellStyle name="40% - Accent5 2" xfId="420"/>
    <cellStyle name="40% - Accent5 3" xfId="421"/>
    <cellStyle name="40% - Accent6 2" xfId="422"/>
    <cellStyle name="40% - Accent6 3" xfId="423"/>
    <cellStyle name="60% - Accent1 2" xfId="424"/>
    <cellStyle name="60% - Accent2 2" xfId="425"/>
    <cellStyle name="60% - Accent3 2" xfId="426"/>
    <cellStyle name="60% - Accent4 2" xfId="427"/>
    <cellStyle name="60% - Accent5 2" xfId="428"/>
    <cellStyle name="60% - Accent6 2" xfId="429"/>
    <cellStyle name="Accent1 2" xfId="430"/>
    <cellStyle name="Accent2 2" xfId="431"/>
    <cellStyle name="Accent3 2" xfId="432"/>
    <cellStyle name="Accent4 2" xfId="433"/>
    <cellStyle name="Accent5 2" xfId="434"/>
    <cellStyle name="Accent6 2" xfId="435"/>
    <cellStyle name="ANCLAS,REZONES Y SUS PARTES,DE FUNDICION,DE HIERRO O DE ACERO" xfId="2363"/>
    <cellStyle name="Bad 2" xfId="436"/>
    <cellStyle name="Calculation 2" xfId="437"/>
    <cellStyle name="Calculation 2 2" xfId="438"/>
    <cellStyle name="Calculation 2 3" xfId="439"/>
    <cellStyle name="Calculation 2 4" xfId="440"/>
    <cellStyle name="Calculation 2 5" xfId="441"/>
    <cellStyle name="Calculation 2 6" xfId="442"/>
    <cellStyle name="Calculation 2 7" xfId="443"/>
    <cellStyle name="Check Cell 2" xfId="444"/>
    <cellStyle name="Comma" xfId="2362" builtinId="3"/>
    <cellStyle name="Comma 2" xfId="2"/>
    <cellStyle name="Comma 2 10" xfId="445"/>
    <cellStyle name="Comma 2 11" xfId="446"/>
    <cellStyle name="Comma 2 12" xfId="447"/>
    <cellStyle name="Comma 2 13" xfId="448"/>
    <cellStyle name="Comma 2 14" xfId="449"/>
    <cellStyle name="Comma 2 15" xfId="450"/>
    <cellStyle name="Comma 2 16" xfId="451"/>
    <cellStyle name="Comma 2 17" xfId="452"/>
    <cellStyle name="Comma 2 18" xfId="453"/>
    <cellStyle name="Comma 2 19" xfId="454"/>
    <cellStyle name="Comma 2 2" xfId="30"/>
    <cellStyle name="Comma 2 2 2" xfId="31"/>
    <cellStyle name="Comma 2 20" xfId="455"/>
    <cellStyle name="Comma 2 21" xfId="456"/>
    <cellStyle name="Comma 2 3" xfId="457"/>
    <cellStyle name="Comma 2 4" xfId="458"/>
    <cellStyle name="Comma 2 5" xfId="459"/>
    <cellStyle name="Comma 2 6" xfId="460"/>
    <cellStyle name="Comma 2 7" xfId="461"/>
    <cellStyle name="Comma 2 8" xfId="462"/>
    <cellStyle name="Comma 2 9" xfId="463"/>
    <cellStyle name="Comma 3" xfId="32"/>
    <cellStyle name="Comma 3 10" xfId="464"/>
    <cellStyle name="Comma 3 11" xfId="465"/>
    <cellStyle name="Comma 3 12" xfId="466"/>
    <cellStyle name="Comma 3 13" xfId="467"/>
    <cellStyle name="Comma 3 14" xfId="468"/>
    <cellStyle name="Comma 3 15" xfId="469"/>
    <cellStyle name="Comma 3 16" xfId="470"/>
    <cellStyle name="Comma 3 17" xfId="471"/>
    <cellStyle name="Comma 3 18" xfId="472"/>
    <cellStyle name="Comma 3 19" xfId="473"/>
    <cellStyle name="Comma 3 2" xfId="474"/>
    <cellStyle name="Comma 3 20" xfId="475"/>
    <cellStyle name="Comma 3 3" xfId="476"/>
    <cellStyle name="Comma 3 4" xfId="477"/>
    <cellStyle name="Comma 3 5" xfId="478"/>
    <cellStyle name="Comma 3 6" xfId="479"/>
    <cellStyle name="Comma 3 7" xfId="480"/>
    <cellStyle name="Comma 3 8" xfId="481"/>
    <cellStyle name="Comma 3 9" xfId="482"/>
    <cellStyle name="Comma 4" xfId="33"/>
    <cellStyle name="Comma 4 10" xfId="483"/>
    <cellStyle name="Comma 4 11" xfId="484"/>
    <cellStyle name="Comma 4 12" xfId="485"/>
    <cellStyle name="Comma 4 13" xfId="486"/>
    <cellStyle name="Comma 4 14" xfId="487"/>
    <cellStyle name="Comma 4 15" xfId="488"/>
    <cellStyle name="Comma 4 16" xfId="489"/>
    <cellStyle name="Comma 4 17" xfId="490"/>
    <cellStyle name="Comma 4 18" xfId="491"/>
    <cellStyle name="Comma 4 19" xfId="492"/>
    <cellStyle name="Comma 4 2" xfId="493"/>
    <cellStyle name="Comma 4 20" xfId="494"/>
    <cellStyle name="Comma 4 3" xfId="495"/>
    <cellStyle name="Comma 4 4" xfId="496"/>
    <cellStyle name="Comma 4 5" xfId="497"/>
    <cellStyle name="Comma 4 6" xfId="498"/>
    <cellStyle name="Comma 4 7" xfId="499"/>
    <cellStyle name="Comma 4 8" xfId="500"/>
    <cellStyle name="Comma 4 9" xfId="501"/>
    <cellStyle name="Comma 5" xfId="502"/>
    <cellStyle name="Comma 6" xfId="503"/>
    <cellStyle name="Comma 7" xfId="2465"/>
    <cellStyle name="Currency 2" xfId="2364"/>
    <cellStyle name="Data_Total" xfId="2365"/>
    <cellStyle name="dave1" xfId="2366"/>
    <cellStyle name="Explanatory Text 2" xfId="504"/>
    <cellStyle name="Good 2" xfId="505"/>
    <cellStyle name="Heading" xfId="2367"/>
    <cellStyle name="Heading 1 2" xfId="506"/>
    <cellStyle name="Heading 2 2" xfId="507"/>
    <cellStyle name="Heading 3 2" xfId="508"/>
    <cellStyle name="Heading 4 2" xfId="509"/>
    <cellStyle name="Heading 5" xfId="2368"/>
    <cellStyle name="Headings" xfId="2369"/>
    <cellStyle name="Headings 2" xfId="2370"/>
    <cellStyle name="Headings 3" xfId="2371"/>
    <cellStyle name="Headings_total and female claimant count sept 08" xfId="2372"/>
    <cellStyle name="Hyperlink" xfId="397" builtinId="8"/>
    <cellStyle name="Hyperlink 10" xfId="2459"/>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0"/>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 2" xfId="2373"/>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 2" xfId="2374"/>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1"/>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 2" xfId="2376"/>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77"/>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 2" xfId="2378"/>
    <cellStyle name="Hyperlink 3 60" xfId="237"/>
    <cellStyle name="Hyperlink 3 61" xfId="238"/>
    <cellStyle name="Hyperlink 3 62" xfId="239"/>
    <cellStyle name="Hyperlink 3 63" xfId="2466"/>
    <cellStyle name="Hyperlink 3 64" xfId="2375"/>
    <cellStyle name="Hyperlink 3 7" xfId="240"/>
    <cellStyle name="Hyperlink 3 8" xfId="241"/>
    <cellStyle name="Hyperlink 3 9" xfId="242"/>
    <cellStyle name="Hyperlink 31" xfId="512"/>
    <cellStyle name="Hyperlink 4" xfId="8"/>
    <cellStyle name="Hyperlink 4 2" xfId="243"/>
    <cellStyle name="Hyperlink 4 2 2" xfId="244"/>
    <cellStyle name="Hyperlink 4 3" xfId="2379"/>
    <cellStyle name="Hyperlink 5" xfId="9"/>
    <cellStyle name="Hyperlink 5 2" xfId="398"/>
    <cellStyle name="Hyperlink 5 3" xfId="2467"/>
    <cellStyle name="Hyperlink 5 4" xfId="2380"/>
    <cellStyle name="Hyperlink 6" xfId="245"/>
    <cellStyle name="Hyperlink 6 2" xfId="2382"/>
    <cellStyle name="Hyperlink 6 3" xfId="2381"/>
    <cellStyle name="Hyperlink 7" xfId="513"/>
    <cellStyle name="Hyperlink 7 2" xfId="514"/>
    <cellStyle name="Hyperlink 7 3" xfId="2462"/>
    <cellStyle name="Hyperlink 8" xfId="2460"/>
    <cellStyle name="Hyperlink 9" xfId="2468"/>
    <cellStyle name="Input 2" xfId="515"/>
    <cellStyle name="Input 2 2" xfId="516"/>
    <cellStyle name="Input 2 3" xfId="517"/>
    <cellStyle name="Input 2 4" xfId="518"/>
    <cellStyle name="Input 2 5" xfId="519"/>
    <cellStyle name="Input 2 6" xfId="520"/>
    <cellStyle name="Input 2 7" xfId="521"/>
    <cellStyle name="Inscode" xfId="2383"/>
    <cellStyle name="Inscode 2" xfId="2384"/>
    <cellStyle name="Linked Cell 2" xfId="522"/>
    <cellStyle name="Neutral 2" xfId="523"/>
    <cellStyle name="Normal" xfId="0" builtinId="0"/>
    <cellStyle name="Normal 10" xfId="10"/>
    <cellStyle name="Normal 10 10" xfId="524"/>
    <cellStyle name="Normal 10 10 2" xfId="525"/>
    <cellStyle name="Normal 10 10 3" xfId="526"/>
    <cellStyle name="Normal 10 11" xfId="527"/>
    <cellStyle name="Normal 10 11 2" xfId="528"/>
    <cellStyle name="Normal 10 11 3" xfId="529"/>
    <cellStyle name="Normal 10 12" xfId="530"/>
    <cellStyle name="Normal 10 12 2" xfId="531"/>
    <cellStyle name="Normal 10 12 3" xfId="532"/>
    <cellStyle name="Normal 10 13" xfId="533"/>
    <cellStyle name="Normal 10 13 2" xfId="534"/>
    <cellStyle name="Normal 10 13 3" xfId="535"/>
    <cellStyle name="Normal 10 14" xfId="536"/>
    <cellStyle name="Normal 10 14 2" xfId="537"/>
    <cellStyle name="Normal 10 14 3" xfId="538"/>
    <cellStyle name="Normal 10 15" xfId="539"/>
    <cellStyle name="Normal 10 15 2" xfId="540"/>
    <cellStyle name="Normal 10 15 3" xfId="541"/>
    <cellStyle name="Normal 10 16" xfId="542"/>
    <cellStyle name="Normal 10 16 2" xfId="543"/>
    <cellStyle name="Normal 10 16 3" xfId="544"/>
    <cellStyle name="Normal 10 17" xfId="545"/>
    <cellStyle name="Normal 10 18" xfId="546"/>
    <cellStyle name="Normal 10 19" xfId="399"/>
    <cellStyle name="Normal 10 2" xfId="246"/>
    <cellStyle name="Normal 10 2 2" xfId="247"/>
    <cellStyle name="Normal 10 2 3" xfId="547"/>
    <cellStyle name="Normal 10 3" xfId="248"/>
    <cellStyle name="Normal 10 3 2" xfId="249"/>
    <cellStyle name="Normal 10 3 3" xfId="250"/>
    <cellStyle name="Normal 10 4" xfId="251"/>
    <cellStyle name="Normal 10 4 2" xfId="548"/>
    <cellStyle name="Normal 10 4 3" xfId="549"/>
    <cellStyle name="Normal 10 5" xfId="550"/>
    <cellStyle name="Normal 10 5 2" xfId="551"/>
    <cellStyle name="Normal 10 5 3" xfId="552"/>
    <cellStyle name="Normal 10 6" xfId="553"/>
    <cellStyle name="Normal 10 6 2" xfId="554"/>
    <cellStyle name="Normal 10 6 3" xfId="555"/>
    <cellStyle name="Normal 10 7" xfId="556"/>
    <cellStyle name="Normal 10 7 2" xfId="557"/>
    <cellStyle name="Normal 10 7 3" xfId="558"/>
    <cellStyle name="Normal 10 8" xfId="559"/>
    <cellStyle name="Normal 10 8 2" xfId="560"/>
    <cellStyle name="Normal 10 8 3" xfId="561"/>
    <cellStyle name="Normal 10 9" xfId="562"/>
    <cellStyle name="Normal 10 9 2" xfId="563"/>
    <cellStyle name="Normal 10 9 3" xfId="564"/>
    <cellStyle name="Normal 11" xfId="11"/>
    <cellStyle name="Normal 11 2" xfId="252"/>
    <cellStyle name="Normal 11 2 2" xfId="2386"/>
    <cellStyle name="Normal 11 3" xfId="253"/>
    <cellStyle name="Normal 11 4" xfId="565"/>
    <cellStyle name="Normal 11 5" xfId="2385"/>
    <cellStyle name="Normal 12" xfId="254"/>
    <cellStyle name="Normal 12 10" xfId="566"/>
    <cellStyle name="Normal 12 10 2" xfId="567"/>
    <cellStyle name="Normal 12 10 3" xfId="568"/>
    <cellStyle name="Normal 12 11" xfId="569"/>
    <cellStyle name="Normal 12 11 2" xfId="570"/>
    <cellStyle name="Normal 12 11 3" xfId="571"/>
    <cellStyle name="Normal 12 12" xfId="572"/>
    <cellStyle name="Normal 12 12 2" xfId="573"/>
    <cellStyle name="Normal 12 12 3" xfId="574"/>
    <cellStyle name="Normal 12 13" xfId="575"/>
    <cellStyle name="Normal 12 13 2" xfId="576"/>
    <cellStyle name="Normal 12 13 3" xfId="577"/>
    <cellStyle name="Normal 12 14" xfId="578"/>
    <cellStyle name="Normal 12 14 2" xfId="579"/>
    <cellStyle name="Normal 12 14 3" xfId="580"/>
    <cellStyle name="Normal 12 15" xfId="581"/>
    <cellStyle name="Normal 12 15 2" xfId="582"/>
    <cellStyle name="Normal 12 15 3" xfId="583"/>
    <cellStyle name="Normal 12 16" xfId="584"/>
    <cellStyle name="Normal 12 16 2" xfId="585"/>
    <cellStyle name="Normal 12 16 3" xfId="586"/>
    <cellStyle name="Normal 12 17" xfId="587"/>
    <cellStyle name="Normal 12 18" xfId="588"/>
    <cellStyle name="Normal 12 19" xfId="589"/>
    <cellStyle name="Normal 12 2" xfId="255"/>
    <cellStyle name="Normal 12 2 2" xfId="590"/>
    <cellStyle name="Normal 12 2 3" xfId="591"/>
    <cellStyle name="Normal 12 20" xfId="2463"/>
    <cellStyle name="Normal 12 3" xfId="592"/>
    <cellStyle name="Normal 12 3 2" xfId="593"/>
    <cellStyle name="Normal 12 3 3" xfId="594"/>
    <cellStyle name="Normal 12 4" xfId="595"/>
    <cellStyle name="Normal 12 4 2" xfId="596"/>
    <cellStyle name="Normal 12 4 3" xfId="59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256"/>
    <cellStyle name="Normal 13 2" xfId="257"/>
    <cellStyle name="Normal 13 3" xfId="2387"/>
    <cellStyle name="Normal 14" xfId="258"/>
    <cellStyle name="Normal 14 10" xfId="613"/>
    <cellStyle name="Normal 14 10 2" xfId="614"/>
    <cellStyle name="Normal 14 10 3" xfId="615"/>
    <cellStyle name="Normal 14 11" xfId="616"/>
    <cellStyle name="Normal 14 11 2" xfId="617"/>
    <cellStyle name="Normal 14 11 3" xfId="618"/>
    <cellStyle name="Normal 14 12" xfId="619"/>
    <cellStyle name="Normal 14 12 2" xfId="620"/>
    <cellStyle name="Normal 14 12 3" xfId="621"/>
    <cellStyle name="Normal 14 13" xfId="622"/>
    <cellStyle name="Normal 14 13 2" xfId="623"/>
    <cellStyle name="Normal 14 13 3" xfId="624"/>
    <cellStyle name="Normal 14 14" xfId="625"/>
    <cellStyle name="Normal 14 14 2" xfId="626"/>
    <cellStyle name="Normal 14 14 3" xfId="627"/>
    <cellStyle name="Normal 14 15" xfId="628"/>
    <cellStyle name="Normal 14 15 2" xfId="629"/>
    <cellStyle name="Normal 14 15 3" xfId="630"/>
    <cellStyle name="Normal 14 16" xfId="631"/>
    <cellStyle name="Normal 14 16 2" xfId="632"/>
    <cellStyle name="Normal 14 16 3" xfId="633"/>
    <cellStyle name="Normal 14 17" xfId="634"/>
    <cellStyle name="Normal 14 18" xfId="635"/>
    <cellStyle name="Normal 14 19" xfId="636"/>
    <cellStyle name="Normal 14 2" xfId="259"/>
    <cellStyle name="Normal 14 2 2" xfId="260"/>
    <cellStyle name="Normal 14 2 3" xfId="637"/>
    <cellStyle name="Normal 14 20" xfId="2388"/>
    <cellStyle name="Normal 14 3" xfId="261"/>
    <cellStyle name="Normal 14 3 2" xfId="638"/>
    <cellStyle name="Normal 14 3 3" xfId="639"/>
    <cellStyle name="Normal 14 4" xfId="640"/>
    <cellStyle name="Normal 14 4 2" xfId="641"/>
    <cellStyle name="Normal 14 4 3" xfId="642"/>
    <cellStyle name="Normal 14 5" xfId="643"/>
    <cellStyle name="Normal 14 5 2" xfId="644"/>
    <cellStyle name="Normal 14 5 3" xfId="645"/>
    <cellStyle name="Normal 14 6" xfId="646"/>
    <cellStyle name="Normal 14 6 2" xfId="647"/>
    <cellStyle name="Normal 14 6 3" xfId="648"/>
    <cellStyle name="Normal 14 7" xfId="649"/>
    <cellStyle name="Normal 14 7 2" xfId="650"/>
    <cellStyle name="Normal 14 7 3" xfId="651"/>
    <cellStyle name="Normal 14 8" xfId="652"/>
    <cellStyle name="Normal 14 8 2" xfId="653"/>
    <cellStyle name="Normal 14 8 3" xfId="654"/>
    <cellStyle name="Normal 14 9" xfId="655"/>
    <cellStyle name="Normal 14 9 2" xfId="656"/>
    <cellStyle name="Normal 14 9 3" xfId="657"/>
    <cellStyle name="Normal 15" xfId="262"/>
    <cellStyle name="Normal 15 2" xfId="263"/>
    <cellStyle name="Normal 15 3" xfId="264"/>
    <cellStyle name="Normal 15 4" xfId="265"/>
    <cellStyle name="Normal 15 5" xfId="2389"/>
    <cellStyle name="Normal 16" xfId="266"/>
    <cellStyle name="Normal 16 10" xfId="658"/>
    <cellStyle name="Normal 16 10 2" xfId="659"/>
    <cellStyle name="Normal 16 10 3" xfId="660"/>
    <cellStyle name="Normal 16 11" xfId="661"/>
    <cellStyle name="Normal 16 11 2" xfId="662"/>
    <cellStyle name="Normal 16 11 3" xfId="663"/>
    <cellStyle name="Normal 16 12" xfId="664"/>
    <cellStyle name="Normal 16 12 2" xfId="665"/>
    <cellStyle name="Normal 16 12 3" xfId="666"/>
    <cellStyle name="Normal 16 13" xfId="667"/>
    <cellStyle name="Normal 16 13 2" xfId="668"/>
    <cellStyle name="Normal 16 13 3" xfId="669"/>
    <cellStyle name="Normal 16 14" xfId="670"/>
    <cellStyle name="Normal 16 14 2" xfId="671"/>
    <cellStyle name="Normal 16 14 3" xfId="672"/>
    <cellStyle name="Normal 16 15" xfId="673"/>
    <cellStyle name="Normal 16 15 2" xfId="674"/>
    <cellStyle name="Normal 16 15 3" xfId="675"/>
    <cellStyle name="Normal 16 16" xfId="676"/>
    <cellStyle name="Normal 16 16 2" xfId="677"/>
    <cellStyle name="Normal 16 16 3" xfId="678"/>
    <cellStyle name="Normal 16 17" xfId="679"/>
    <cellStyle name="Normal 16 18" xfId="680"/>
    <cellStyle name="Normal 16 19" xfId="681"/>
    <cellStyle name="Normal 16 2" xfId="682"/>
    <cellStyle name="Normal 16 2 2" xfId="683"/>
    <cellStyle name="Normal 16 2 3" xfId="684"/>
    <cellStyle name="Normal 16 2 4" xfId="2391"/>
    <cellStyle name="Normal 16 20" xfId="2390"/>
    <cellStyle name="Normal 16 3" xfId="685"/>
    <cellStyle name="Normal 16 3 2" xfId="686"/>
    <cellStyle name="Normal 16 3 3" xfId="687"/>
    <cellStyle name="Normal 16 4" xfId="688"/>
    <cellStyle name="Normal 16 4 2" xfId="689"/>
    <cellStyle name="Normal 16 4 3" xfId="690"/>
    <cellStyle name="Normal 16 5" xfId="691"/>
    <cellStyle name="Normal 16 5 2" xfId="692"/>
    <cellStyle name="Normal 16 5 3" xfId="693"/>
    <cellStyle name="Normal 16 6" xfId="694"/>
    <cellStyle name="Normal 16 6 2" xfId="695"/>
    <cellStyle name="Normal 16 6 3" xfId="696"/>
    <cellStyle name="Normal 16 7" xfId="697"/>
    <cellStyle name="Normal 16 7 2" xfId="698"/>
    <cellStyle name="Normal 16 7 3" xfId="699"/>
    <cellStyle name="Normal 16 8" xfId="700"/>
    <cellStyle name="Normal 16 8 2" xfId="701"/>
    <cellStyle name="Normal 16 8 3" xfId="702"/>
    <cellStyle name="Normal 16 9" xfId="703"/>
    <cellStyle name="Normal 16 9 2" xfId="704"/>
    <cellStyle name="Normal 16 9 3" xfId="705"/>
    <cellStyle name="Normal 17" xfId="267"/>
    <cellStyle name="Normal 17 2" xfId="2392"/>
    <cellStyle name="Normal 18" xfId="268"/>
    <cellStyle name="Normal 18 10" xfId="706"/>
    <cellStyle name="Normal 18 10 2" xfId="707"/>
    <cellStyle name="Normal 18 10 3" xfId="708"/>
    <cellStyle name="Normal 18 11" xfId="709"/>
    <cellStyle name="Normal 18 11 2" xfId="710"/>
    <cellStyle name="Normal 18 11 3" xfId="711"/>
    <cellStyle name="Normal 18 12" xfId="712"/>
    <cellStyle name="Normal 18 12 2" xfId="713"/>
    <cellStyle name="Normal 18 12 3" xfId="714"/>
    <cellStyle name="Normal 18 13" xfId="715"/>
    <cellStyle name="Normal 18 13 2" xfId="716"/>
    <cellStyle name="Normal 18 13 3" xfId="717"/>
    <cellStyle name="Normal 18 14" xfId="718"/>
    <cellStyle name="Normal 18 14 2" xfId="719"/>
    <cellStyle name="Normal 18 14 3" xfId="720"/>
    <cellStyle name="Normal 18 15" xfId="721"/>
    <cellStyle name="Normal 18 15 2" xfId="722"/>
    <cellStyle name="Normal 18 15 3" xfId="723"/>
    <cellStyle name="Normal 18 16" xfId="724"/>
    <cellStyle name="Normal 18 16 2" xfId="725"/>
    <cellStyle name="Normal 18 16 3" xfId="726"/>
    <cellStyle name="Normal 18 17" xfId="727"/>
    <cellStyle name="Normal 18 18" xfId="728"/>
    <cellStyle name="Normal 18 19" xfId="729"/>
    <cellStyle name="Normal 18 2" xfId="730"/>
    <cellStyle name="Normal 18 2 2" xfId="731"/>
    <cellStyle name="Normal 18 2 3" xfId="732"/>
    <cellStyle name="Normal 18 20" xfId="2469"/>
    <cellStyle name="Normal 18 3" xfId="733"/>
    <cellStyle name="Normal 18 3 2" xfId="734"/>
    <cellStyle name="Normal 18 3 3" xfId="735"/>
    <cellStyle name="Normal 18 4" xfId="736"/>
    <cellStyle name="Normal 18 4 2" xfId="737"/>
    <cellStyle name="Normal 18 4 3" xfId="738"/>
    <cellStyle name="Normal 18 5" xfId="739"/>
    <cellStyle name="Normal 18 5 2" xfId="740"/>
    <cellStyle name="Normal 18 5 3" xfId="741"/>
    <cellStyle name="Normal 18 6" xfId="742"/>
    <cellStyle name="Normal 18 6 2" xfId="743"/>
    <cellStyle name="Normal 18 6 3" xfId="744"/>
    <cellStyle name="Normal 18 7" xfId="745"/>
    <cellStyle name="Normal 18 7 2" xfId="746"/>
    <cellStyle name="Normal 18 7 3" xfId="747"/>
    <cellStyle name="Normal 18 8" xfId="748"/>
    <cellStyle name="Normal 18 8 2" xfId="749"/>
    <cellStyle name="Normal 18 8 3" xfId="750"/>
    <cellStyle name="Normal 18 9" xfId="751"/>
    <cellStyle name="Normal 18 9 2" xfId="752"/>
    <cellStyle name="Normal 18 9 3" xfId="753"/>
    <cellStyle name="Normal 19" xfId="269"/>
    <cellStyle name="Normal 19 2" xfId="2470"/>
    <cellStyle name="Normal 2" xfId="12"/>
    <cellStyle name="Normal 2 10" xfId="754"/>
    <cellStyle name="Normal 2 10 2" xfId="755"/>
    <cellStyle name="Normal 2 10 3" xfId="756"/>
    <cellStyle name="Normal 2 11" xfId="757"/>
    <cellStyle name="Normal 2 11 2" xfId="758"/>
    <cellStyle name="Normal 2 11 3" xfId="759"/>
    <cellStyle name="Normal 2 12" xfId="760"/>
    <cellStyle name="Normal 2 12 2" xfId="761"/>
    <cellStyle name="Normal 2 12 3" xfId="762"/>
    <cellStyle name="Normal 2 13" xfId="763"/>
    <cellStyle name="Normal 2 13 2" xfId="764"/>
    <cellStyle name="Normal 2 13 3" xfId="765"/>
    <cellStyle name="Normal 2 14" xfId="766"/>
    <cellStyle name="Normal 2 14 2" xfId="767"/>
    <cellStyle name="Normal 2 14 3" xfId="768"/>
    <cellStyle name="Normal 2 15" xfId="769"/>
    <cellStyle name="Normal 2 15 2" xfId="770"/>
    <cellStyle name="Normal 2 15 3" xfId="771"/>
    <cellStyle name="Normal 2 16" xfId="772"/>
    <cellStyle name="Normal 2 16 2" xfId="773"/>
    <cellStyle name="Normal 2 16 3" xfId="774"/>
    <cellStyle name="Normal 2 17" xfId="775"/>
    <cellStyle name="Normal 2 17 2" xfId="776"/>
    <cellStyle name="Normal 2 17 3" xfId="777"/>
    <cellStyle name="Normal 2 18" xfId="778"/>
    <cellStyle name="Normal 2 18 2" xfId="779"/>
    <cellStyle name="Normal 2 18 3" xfId="780"/>
    <cellStyle name="Normal 2 19" xfId="781"/>
    <cellStyle name="Normal 2 19 2" xfId="782"/>
    <cellStyle name="Normal 2 19 3" xfId="783"/>
    <cellStyle name="Normal 2 2" xfId="13"/>
    <cellStyle name="Normal 2 2 10" xfId="270"/>
    <cellStyle name="Normal 2 2 11" xfId="271"/>
    <cellStyle name="Normal 2 2 2" xfId="14"/>
    <cellStyle name="Normal 2 2 2 10" xfId="784"/>
    <cellStyle name="Normal 2 2 2 11" xfId="785"/>
    <cellStyle name="Normal 2 2 2 12" xfId="786"/>
    <cellStyle name="Normal 2 2 2 13" xfId="787"/>
    <cellStyle name="Normal 2 2 2 14" xfId="788"/>
    <cellStyle name="Normal 2 2 2 15" xfId="789"/>
    <cellStyle name="Normal 2 2 2 16" xfId="790"/>
    <cellStyle name="Normal 2 2 2 17" xfId="791"/>
    <cellStyle name="Normal 2 2 2 18" xfId="792"/>
    <cellStyle name="Normal 2 2 2 19" xfId="793"/>
    <cellStyle name="Normal 2 2 2 2" xfId="272"/>
    <cellStyle name="Normal 2 2 2 2 2" xfId="273"/>
    <cellStyle name="Normal 2 2 2 20" xfId="794"/>
    <cellStyle name="Normal 2 2 2 21" xfId="795"/>
    <cellStyle name="Normal 2 2 2 22" xfId="796"/>
    <cellStyle name="Normal 2 2 2 23" xfId="797"/>
    <cellStyle name="Normal 2 2 2 3" xfId="798"/>
    <cellStyle name="Normal 2 2 2 4" xfId="799"/>
    <cellStyle name="Normal 2 2 2 5" xfId="800"/>
    <cellStyle name="Normal 2 2 2 6" xfId="801"/>
    <cellStyle name="Normal 2 2 2 7" xfId="802"/>
    <cellStyle name="Normal 2 2 2 8" xfId="803"/>
    <cellStyle name="Normal 2 2 2 9" xfId="804"/>
    <cellStyle name="Normal 2 2 3" xfId="274"/>
    <cellStyle name="Normal 2 2 3 10" xfId="805"/>
    <cellStyle name="Normal 2 2 3 11" xfId="806"/>
    <cellStyle name="Normal 2 2 3 12" xfId="807"/>
    <cellStyle name="Normal 2 2 3 13" xfId="808"/>
    <cellStyle name="Normal 2 2 3 14" xfId="809"/>
    <cellStyle name="Normal 2 2 3 15" xfId="810"/>
    <cellStyle name="Normal 2 2 3 16" xfId="811"/>
    <cellStyle name="Normal 2 2 3 17" xfId="812"/>
    <cellStyle name="Normal 2 2 3 17 2" xfId="813"/>
    <cellStyle name="Normal 2 2 3 17 3" xfId="814"/>
    <cellStyle name="Normal 2 2 3 18" xfId="815"/>
    <cellStyle name="Normal 2 2 3 18 2" xfId="816"/>
    <cellStyle name="Normal 2 2 3 18 3" xfId="817"/>
    <cellStyle name="Normal 2 2 3 19" xfId="818"/>
    <cellStyle name="Normal 2 2 3 2" xfId="275"/>
    <cellStyle name="Normal 2 2 3 2 2" xfId="276"/>
    <cellStyle name="Normal 2 2 3 20" xfId="819"/>
    <cellStyle name="Normal 2 2 3 21" xfId="820"/>
    <cellStyle name="Normal 2 2 3 22" xfId="821"/>
    <cellStyle name="Normal 2 2 3 23" xfId="2471"/>
    <cellStyle name="Normal 2 2 3 3" xfId="277"/>
    <cellStyle name="Normal 2 2 3 3 2" xfId="278"/>
    <cellStyle name="Normal 2 2 3 4" xfId="279"/>
    <cellStyle name="Normal 2 2 3 4 2" xfId="280"/>
    <cellStyle name="Normal 2 2 3 5" xfId="281"/>
    <cellStyle name="Normal 2 2 3 5 2" xfId="822"/>
    <cellStyle name="Normal 2 2 3 6" xfId="282"/>
    <cellStyle name="Normal 2 2 3 6 2" xfId="823"/>
    <cellStyle name="Normal 2 2 3 7" xfId="283"/>
    <cellStyle name="Normal 2 2 3 7 2" xfId="824"/>
    <cellStyle name="Normal 2 2 3 8" xfId="825"/>
    <cellStyle name="Normal 2 2 3 9" xfId="826"/>
    <cellStyle name="Normal 2 2 4" xfId="284"/>
    <cellStyle name="Normal 2 2 4 10" xfId="827"/>
    <cellStyle name="Normal 2 2 4 11" xfId="828"/>
    <cellStyle name="Normal 2 2 4 12" xfId="829"/>
    <cellStyle name="Normal 2 2 4 13" xfId="830"/>
    <cellStyle name="Normal 2 2 4 14" xfId="831"/>
    <cellStyle name="Normal 2 2 4 15" xfId="832"/>
    <cellStyle name="Normal 2 2 4 16" xfId="833"/>
    <cellStyle name="Normal 2 2 4 17" xfId="834"/>
    <cellStyle name="Normal 2 2 4 18" xfId="835"/>
    <cellStyle name="Normal 2 2 4 19" xfId="836"/>
    <cellStyle name="Normal 2 2 4 2" xfId="285"/>
    <cellStyle name="Normal 2 2 4 2 2" xfId="286"/>
    <cellStyle name="Normal 2 2 4 20" xfId="837"/>
    <cellStyle name="Normal 2 2 4 3" xfId="287"/>
    <cellStyle name="Normal 2 2 4 3 2" xfId="288"/>
    <cellStyle name="Normal 2 2 4 4" xfId="289"/>
    <cellStyle name="Normal 2 2 4 4 2" xfId="838"/>
    <cellStyle name="Normal 2 2 4 5" xfId="290"/>
    <cellStyle name="Normal 2 2 4 6" xfId="291"/>
    <cellStyle name="Normal 2 2 4 7" xfId="839"/>
    <cellStyle name="Normal 2 2 4 8" xfId="840"/>
    <cellStyle name="Normal 2 2 4 9" xfId="841"/>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2"/>
    <cellStyle name="Normal 2 20 2" xfId="843"/>
    <cellStyle name="Normal 2 20 3" xfId="844"/>
    <cellStyle name="Normal 2 21" xfId="845"/>
    <cellStyle name="Normal 2 21 2" xfId="846"/>
    <cellStyle name="Normal 2 21 3" xfId="847"/>
    <cellStyle name="Normal 2 22" xfId="848"/>
    <cellStyle name="Normal 2 22 2" xfId="849"/>
    <cellStyle name="Normal 2 22 3" xfId="850"/>
    <cellStyle name="Normal 2 23" xfId="851"/>
    <cellStyle name="Normal 2 23 2" xfId="852"/>
    <cellStyle name="Normal 2 23 3" xfId="853"/>
    <cellStyle name="Normal 2 24" xfId="854"/>
    <cellStyle name="Normal 2 24 2" xfId="855"/>
    <cellStyle name="Normal 2 24 3" xfId="856"/>
    <cellStyle name="Normal 2 25" xfId="857"/>
    <cellStyle name="Normal 2 25 2" xfId="858"/>
    <cellStyle name="Normal 2 25 3" xfId="859"/>
    <cellStyle name="Normal 2 26" xfId="860"/>
    <cellStyle name="Normal 2 26 2" xfId="861"/>
    <cellStyle name="Normal 2 26 3" xfId="862"/>
    <cellStyle name="Normal 2 27" xfId="863"/>
    <cellStyle name="Normal 2 27 2" xfId="864"/>
    <cellStyle name="Normal 2 27 3" xfId="865"/>
    <cellStyle name="Normal 2 28" xfId="866"/>
    <cellStyle name="Normal 2 28 2" xfId="867"/>
    <cellStyle name="Normal 2 28 3" xfId="868"/>
    <cellStyle name="Normal 2 29" xfId="869"/>
    <cellStyle name="Normal 2 29 2" xfId="870"/>
    <cellStyle name="Normal 2 29 3" xfId="871"/>
    <cellStyle name="Normal 2 3" xfId="1"/>
    <cellStyle name="Normal 2 3 2" xfId="15"/>
    <cellStyle name="Normal 2 3 2 2" xfId="301"/>
    <cellStyle name="Normal 2 3 2 2 2" xfId="2472"/>
    <cellStyle name="Normal 2 3 2 2 3" xfId="2473"/>
    <cellStyle name="Normal 2 3 2 2 4" xfId="2464"/>
    <cellStyle name="Normal 2 3 2 3" xfId="872"/>
    <cellStyle name="Normal 2 3 2 3 2" xfId="2474"/>
    <cellStyle name="Normal 2 3 2 4" xfId="873"/>
    <cellStyle name="Normal 2 3 2 5" xfId="2475"/>
    <cellStyle name="Normal 2 3 3" xfId="302"/>
    <cellStyle name="Normal 2 3 3 2" xfId="303"/>
    <cellStyle name="Normal 2 3 3 3" xfId="874"/>
    <cellStyle name="Normal 2 3 4" xfId="304"/>
    <cellStyle name="Normal 2 3 4 2" xfId="305"/>
    <cellStyle name="Normal 2 3 4 3" xfId="875"/>
    <cellStyle name="Normal 2 3 5" xfId="306"/>
    <cellStyle name="Normal 2 3 5 2" xfId="307"/>
    <cellStyle name="Normal 2 3 6" xfId="308"/>
    <cellStyle name="Normal 2 3 6 2" xfId="2394"/>
    <cellStyle name="Normal 2 3 7" xfId="309"/>
    <cellStyle name="Normal 2 3 8" xfId="310"/>
    <cellStyle name="Normal 2 3 9" xfId="2476"/>
    <cellStyle name="Normal 2 30" xfId="876"/>
    <cellStyle name="Normal 2 30 2" xfId="877"/>
    <cellStyle name="Normal 2 30 3" xfId="878"/>
    <cellStyle name="Normal 2 31" xfId="879"/>
    <cellStyle name="Normal 2 31 2" xfId="880"/>
    <cellStyle name="Normal 2 31 3" xfId="881"/>
    <cellStyle name="Normal 2 32" xfId="882"/>
    <cellStyle name="Normal 2 32 10" xfId="883"/>
    <cellStyle name="Normal 2 32 11" xfId="884"/>
    <cellStyle name="Normal 2 32 12" xfId="885"/>
    <cellStyle name="Normal 2 32 13" xfId="886"/>
    <cellStyle name="Normal 2 32 14" xfId="887"/>
    <cellStyle name="Normal 2 32 15" xfId="888"/>
    <cellStyle name="Normal 2 32 16" xfId="889"/>
    <cellStyle name="Normal 2 32 2" xfId="890"/>
    <cellStyle name="Normal 2 32 3" xfId="891"/>
    <cellStyle name="Normal 2 32 4" xfId="892"/>
    <cellStyle name="Normal 2 32 5" xfId="893"/>
    <cellStyle name="Normal 2 32 6" xfId="894"/>
    <cellStyle name="Normal 2 32 7" xfId="895"/>
    <cellStyle name="Normal 2 32 8" xfId="896"/>
    <cellStyle name="Normal 2 32 9" xfId="897"/>
    <cellStyle name="Normal 2 33" xfId="898"/>
    <cellStyle name="Normal 2 33 10" xfId="899"/>
    <cellStyle name="Normal 2 33 11" xfId="900"/>
    <cellStyle name="Normal 2 33 12" xfId="901"/>
    <cellStyle name="Normal 2 33 13" xfId="902"/>
    <cellStyle name="Normal 2 33 14" xfId="903"/>
    <cellStyle name="Normal 2 33 15" xfId="904"/>
    <cellStyle name="Normal 2 33 16" xfId="905"/>
    <cellStyle name="Normal 2 33 2" xfId="906"/>
    <cellStyle name="Normal 2 33 3" xfId="907"/>
    <cellStyle name="Normal 2 33 4" xfId="908"/>
    <cellStyle name="Normal 2 33 5" xfId="909"/>
    <cellStyle name="Normal 2 33 6" xfId="910"/>
    <cellStyle name="Normal 2 33 7" xfId="911"/>
    <cellStyle name="Normal 2 33 8" xfId="912"/>
    <cellStyle name="Normal 2 33 9" xfId="913"/>
    <cellStyle name="Normal 2 34" xfId="914"/>
    <cellStyle name="Normal 2 34 10" xfId="915"/>
    <cellStyle name="Normal 2 34 11" xfId="916"/>
    <cellStyle name="Normal 2 34 12" xfId="917"/>
    <cellStyle name="Normal 2 34 13" xfId="918"/>
    <cellStyle name="Normal 2 34 14" xfId="919"/>
    <cellStyle name="Normal 2 34 15" xfId="920"/>
    <cellStyle name="Normal 2 34 16" xfId="921"/>
    <cellStyle name="Normal 2 34 2" xfId="922"/>
    <cellStyle name="Normal 2 34 3" xfId="923"/>
    <cellStyle name="Normal 2 34 4" xfId="924"/>
    <cellStyle name="Normal 2 34 5" xfId="925"/>
    <cellStyle name="Normal 2 34 6" xfId="926"/>
    <cellStyle name="Normal 2 34 7" xfId="927"/>
    <cellStyle name="Normal 2 34 8" xfId="928"/>
    <cellStyle name="Normal 2 34 9" xfId="929"/>
    <cellStyle name="Normal 2 35" xfId="930"/>
    <cellStyle name="Normal 2 35 10" xfId="931"/>
    <cellStyle name="Normal 2 35 11" xfId="932"/>
    <cellStyle name="Normal 2 35 12" xfId="933"/>
    <cellStyle name="Normal 2 35 13" xfId="934"/>
    <cellStyle name="Normal 2 35 14" xfId="935"/>
    <cellStyle name="Normal 2 35 15" xfId="936"/>
    <cellStyle name="Normal 2 35 16" xfId="937"/>
    <cellStyle name="Normal 2 35 2" xfId="938"/>
    <cellStyle name="Normal 2 35 3" xfId="939"/>
    <cellStyle name="Normal 2 35 4" xfId="940"/>
    <cellStyle name="Normal 2 35 5" xfId="941"/>
    <cellStyle name="Normal 2 35 6" xfId="942"/>
    <cellStyle name="Normal 2 35 7" xfId="943"/>
    <cellStyle name="Normal 2 35 8" xfId="944"/>
    <cellStyle name="Normal 2 35 9" xfId="945"/>
    <cellStyle name="Normal 2 36" xfId="946"/>
    <cellStyle name="Normal 2 36 10" xfId="947"/>
    <cellStyle name="Normal 2 36 11" xfId="948"/>
    <cellStyle name="Normal 2 36 12" xfId="949"/>
    <cellStyle name="Normal 2 36 13" xfId="950"/>
    <cellStyle name="Normal 2 36 14" xfId="951"/>
    <cellStyle name="Normal 2 36 15" xfId="952"/>
    <cellStyle name="Normal 2 36 16" xfId="953"/>
    <cellStyle name="Normal 2 36 2" xfId="954"/>
    <cellStyle name="Normal 2 36 3" xfId="955"/>
    <cellStyle name="Normal 2 36 4" xfId="956"/>
    <cellStyle name="Normal 2 36 5" xfId="957"/>
    <cellStyle name="Normal 2 36 6" xfId="958"/>
    <cellStyle name="Normal 2 36 7" xfId="959"/>
    <cellStyle name="Normal 2 36 8" xfId="960"/>
    <cellStyle name="Normal 2 36 9" xfId="961"/>
    <cellStyle name="Normal 2 37" xfId="962"/>
    <cellStyle name="Normal 2 37 10" xfId="963"/>
    <cellStyle name="Normal 2 37 11" xfId="964"/>
    <cellStyle name="Normal 2 37 12" xfId="965"/>
    <cellStyle name="Normal 2 37 13" xfId="966"/>
    <cellStyle name="Normal 2 37 14" xfId="967"/>
    <cellStyle name="Normal 2 37 15" xfId="968"/>
    <cellStyle name="Normal 2 37 16" xfId="969"/>
    <cellStyle name="Normal 2 37 2" xfId="970"/>
    <cellStyle name="Normal 2 37 3" xfId="971"/>
    <cellStyle name="Normal 2 37 4" xfId="972"/>
    <cellStyle name="Normal 2 37 5" xfId="973"/>
    <cellStyle name="Normal 2 37 6" xfId="974"/>
    <cellStyle name="Normal 2 37 7" xfId="975"/>
    <cellStyle name="Normal 2 37 8" xfId="976"/>
    <cellStyle name="Normal 2 37 9" xfId="977"/>
    <cellStyle name="Normal 2 38" xfId="978"/>
    <cellStyle name="Normal 2 38 10" xfId="979"/>
    <cellStyle name="Normal 2 38 11" xfId="980"/>
    <cellStyle name="Normal 2 38 12" xfId="981"/>
    <cellStyle name="Normal 2 38 13" xfId="982"/>
    <cellStyle name="Normal 2 38 14" xfId="983"/>
    <cellStyle name="Normal 2 38 15" xfId="984"/>
    <cellStyle name="Normal 2 38 16" xfId="985"/>
    <cellStyle name="Normal 2 38 2" xfId="986"/>
    <cellStyle name="Normal 2 38 3" xfId="987"/>
    <cellStyle name="Normal 2 38 4" xfId="988"/>
    <cellStyle name="Normal 2 38 5" xfId="989"/>
    <cellStyle name="Normal 2 38 6" xfId="990"/>
    <cellStyle name="Normal 2 38 7" xfId="991"/>
    <cellStyle name="Normal 2 38 8" xfId="992"/>
    <cellStyle name="Normal 2 38 9" xfId="993"/>
    <cellStyle name="Normal 2 39" xfId="994"/>
    <cellStyle name="Normal 2 39 10" xfId="995"/>
    <cellStyle name="Normal 2 39 11" xfId="996"/>
    <cellStyle name="Normal 2 39 12" xfId="997"/>
    <cellStyle name="Normal 2 39 13" xfId="998"/>
    <cellStyle name="Normal 2 39 14" xfId="999"/>
    <cellStyle name="Normal 2 39 15" xfId="1000"/>
    <cellStyle name="Normal 2 39 16" xfId="1001"/>
    <cellStyle name="Normal 2 39 2" xfId="1002"/>
    <cellStyle name="Normal 2 39 3" xfId="1003"/>
    <cellStyle name="Normal 2 39 4" xfId="1004"/>
    <cellStyle name="Normal 2 39 5" xfId="1005"/>
    <cellStyle name="Normal 2 39 6" xfId="1006"/>
    <cellStyle name="Normal 2 39 7" xfId="1007"/>
    <cellStyle name="Normal 2 39 8" xfId="1008"/>
    <cellStyle name="Normal 2 39 9" xfId="1009"/>
    <cellStyle name="Normal 2 4" xfId="16"/>
    <cellStyle name="Normal 2 4 2" xfId="311"/>
    <cellStyle name="Normal 2 4 3" xfId="1010"/>
    <cellStyle name="Normal 2 4 4" xfId="1011"/>
    <cellStyle name="Normal 2 4 5" xfId="2477"/>
    <cellStyle name="Normal 2 40" xfId="1012"/>
    <cellStyle name="Normal 2 40 10" xfId="1013"/>
    <cellStyle name="Normal 2 40 11" xfId="1014"/>
    <cellStyle name="Normal 2 40 12" xfId="1015"/>
    <cellStyle name="Normal 2 40 13" xfId="1016"/>
    <cellStyle name="Normal 2 40 14" xfId="1017"/>
    <cellStyle name="Normal 2 40 15" xfId="1018"/>
    <cellStyle name="Normal 2 40 16" xfId="1019"/>
    <cellStyle name="Normal 2 40 2" xfId="1020"/>
    <cellStyle name="Normal 2 40 3" xfId="1021"/>
    <cellStyle name="Normal 2 40 4" xfId="1022"/>
    <cellStyle name="Normal 2 40 5" xfId="1023"/>
    <cellStyle name="Normal 2 40 6" xfId="1024"/>
    <cellStyle name="Normal 2 40 7" xfId="1025"/>
    <cellStyle name="Normal 2 40 8" xfId="1026"/>
    <cellStyle name="Normal 2 40 9" xfId="1027"/>
    <cellStyle name="Normal 2 41" xfId="1028"/>
    <cellStyle name="Normal 2 41 10" xfId="1029"/>
    <cellStyle name="Normal 2 41 11" xfId="1030"/>
    <cellStyle name="Normal 2 41 12" xfId="1031"/>
    <cellStyle name="Normal 2 41 13" xfId="1032"/>
    <cellStyle name="Normal 2 41 14" xfId="1033"/>
    <cellStyle name="Normal 2 41 15" xfId="1034"/>
    <cellStyle name="Normal 2 41 16" xfId="1035"/>
    <cellStyle name="Normal 2 41 2" xfId="1036"/>
    <cellStyle name="Normal 2 41 3" xfId="1037"/>
    <cellStyle name="Normal 2 41 4" xfId="1038"/>
    <cellStyle name="Normal 2 41 5" xfId="1039"/>
    <cellStyle name="Normal 2 41 6" xfId="1040"/>
    <cellStyle name="Normal 2 41 7" xfId="1041"/>
    <cellStyle name="Normal 2 41 8" xfId="1042"/>
    <cellStyle name="Normal 2 41 9" xfId="1043"/>
    <cellStyle name="Normal 2 42" xfId="1044"/>
    <cellStyle name="Normal 2 42 10" xfId="1045"/>
    <cellStyle name="Normal 2 42 11" xfId="1046"/>
    <cellStyle name="Normal 2 42 12" xfId="1047"/>
    <cellStyle name="Normal 2 42 13" xfId="1048"/>
    <cellStyle name="Normal 2 42 14" xfId="1049"/>
    <cellStyle name="Normal 2 42 15" xfId="1050"/>
    <cellStyle name="Normal 2 42 16" xfId="1051"/>
    <cellStyle name="Normal 2 42 2" xfId="1052"/>
    <cellStyle name="Normal 2 42 3" xfId="1053"/>
    <cellStyle name="Normal 2 42 4" xfId="1054"/>
    <cellStyle name="Normal 2 42 5" xfId="1055"/>
    <cellStyle name="Normal 2 42 6" xfId="1056"/>
    <cellStyle name="Normal 2 42 7" xfId="1057"/>
    <cellStyle name="Normal 2 42 8" xfId="1058"/>
    <cellStyle name="Normal 2 42 9" xfId="1059"/>
    <cellStyle name="Normal 2 43" xfId="1060"/>
    <cellStyle name="Normal 2 43 10" xfId="1061"/>
    <cellStyle name="Normal 2 43 11" xfId="1062"/>
    <cellStyle name="Normal 2 43 12" xfId="1063"/>
    <cellStyle name="Normal 2 43 13" xfId="1064"/>
    <cellStyle name="Normal 2 43 14" xfId="1065"/>
    <cellStyle name="Normal 2 43 15" xfId="1066"/>
    <cellStyle name="Normal 2 43 16" xfId="1067"/>
    <cellStyle name="Normal 2 43 2" xfId="1068"/>
    <cellStyle name="Normal 2 43 3" xfId="1069"/>
    <cellStyle name="Normal 2 43 4" xfId="1070"/>
    <cellStyle name="Normal 2 43 5" xfId="1071"/>
    <cellStyle name="Normal 2 43 6" xfId="1072"/>
    <cellStyle name="Normal 2 43 7" xfId="1073"/>
    <cellStyle name="Normal 2 43 8" xfId="1074"/>
    <cellStyle name="Normal 2 43 9" xfId="1075"/>
    <cellStyle name="Normal 2 44" xfId="1076"/>
    <cellStyle name="Normal 2 44 10" xfId="1077"/>
    <cellStyle name="Normal 2 44 11" xfId="1078"/>
    <cellStyle name="Normal 2 44 12" xfId="1079"/>
    <cellStyle name="Normal 2 44 13" xfId="1080"/>
    <cellStyle name="Normal 2 44 14" xfId="1081"/>
    <cellStyle name="Normal 2 44 15" xfId="1082"/>
    <cellStyle name="Normal 2 44 16" xfId="1083"/>
    <cellStyle name="Normal 2 44 2" xfId="1084"/>
    <cellStyle name="Normal 2 44 3" xfId="1085"/>
    <cellStyle name="Normal 2 44 4" xfId="1086"/>
    <cellStyle name="Normal 2 44 5" xfId="1087"/>
    <cellStyle name="Normal 2 44 6" xfId="1088"/>
    <cellStyle name="Normal 2 44 7" xfId="1089"/>
    <cellStyle name="Normal 2 44 8" xfId="1090"/>
    <cellStyle name="Normal 2 44 9" xfId="1091"/>
    <cellStyle name="Normal 2 45" xfId="1092"/>
    <cellStyle name="Normal 2 45 10" xfId="1093"/>
    <cellStyle name="Normal 2 45 11" xfId="1094"/>
    <cellStyle name="Normal 2 45 12" xfId="1095"/>
    <cellStyle name="Normal 2 45 13" xfId="1096"/>
    <cellStyle name="Normal 2 45 14" xfId="1097"/>
    <cellStyle name="Normal 2 45 15" xfId="1098"/>
    <cellStyle name="Normal 2 45 16" xfId="1099"/>
    <cellStyle name="Normal 2 45 2" xfId="1100"/>
    <cellStyle name="Normal 2 45 3" xfId="1101"/>
    <cellStyle name="Normal 2 45 4" xfId="1102"/>
    <cellStyle name="Normal 2 45 5" xfId="1103"/>
    <cellStyle name="Normal 2 45 6" xfId="1104"/>
    <cellStyle name="Normal 2 45 7" xfId="1105"/>
    <cellStyle name="Normal 2 45 8" xfId="1106"/>
    <cellStyle name="Normal 2 45 9" xfId="1107"/>
    <cellStyle name="Normal 2 46" xfId="1108"/>
    <cellStyle name="Normal 2 46 2" xfId="1109"/>
    <cellStyle name="Normal 2 46 3" xfId="1110"/>
    <cellStyle name="Normal 2 47" xfId="1111"/>
    <cellStyle name="Normal 2 47 2" xfId="1112"/>
    <cellStyle name="Normal 2 47 3" xfId="1113"/>
    <cellStyle name="Normal 2 48" xfId="1114"/>
    <cellStyle name="Normal 2 48 2" xfId="1115"/>
    <cellStyle name="Normal 2 48 3" xfId="1116"/>
    <cellStyle name="Normal 2 49" xfId="1117"/>
    <cellStyle name="Normal 2 49 2" xfId="1118"/>
    <cellStyle name="Normal 2 49 3" xfId="1119"/>
    <cellStyle name="Normal 2 5" xfId="312"/>
    <cellStyle name="Normal 2 5 2" xfId="313"/>
    <cellStyle name="Normal 2 5 3" xfId="1120"/>
    <cellStyle name="Normal 2 5 4" xfId="2395"/>
    <cellStyle name="Normal 2 50" xfId="1121"/>
    <cellStyle name="Normal 2 50 2" xfId="1122"/>
    <cellStyle name="Normal 2 50 3" xfId="1123"/>
    <cellStyle name="Normal 2 51" xfId="1124"/>
    <cellStyle name="Normal 2 51 2" xfId="1125"/>
    <cellStyle name="Normal 2 51 3" xfId="1126"/>
    <cellStyle name="Normal 2 52" xfId="1127"/>
    <cellStyle name="Normal 2 52 2" xfId="1128"/>
    <cellStyle name="Normal 2 52 3" xfId="1129"/>
    <cellStyle name="Normal 2 53" xfId="1130"/>
    <cellStyle name="Normal 2 53 2" xfId="1131"/>
    <cellStyle name="Normal 2 53 3" xfId="1132"/>
    <cellStyle name="Normal 2 54" xfId="1133"/>
    <cellStyle name="Normal 2 54 2" xfId="1134"/>
    <cellStyle name="Normal 2 54 3" xfId="1135"/>
    <cellStyle name="Normal 2 55" xfId="1136"/>
    <cellStyle name="Normal 2 55 10" xfId="1137"/>
    <cellStyle name="Normal 2 55 11" xfId="1138"/>
    <cellStyle name="Normal 2 55 12" xfId="1139"/>
    <cellStyle name="Normal 2 55 13" xfId="1140"/>
    <cellStyle name="Normal 2 55 14" xfId="1141"/>
    <cellStyle name="Normal 2 55 15" xfId="1142"/>
    <cellStyle name="Normal 2 55 16" xfId="1143"/>
    <cellStyle name="Normal 2 55 2" xfId="1144"/>
    <cellStyle name="Normal 2 55 3" xfId="1145"/>
    <cellStyle name="Normal 2 55 4" xfId="1146"/>
    <cellStyle name="Normal 2 55 5" xfId="1147"/>
    <cellStyle name="Normal 2 55 6" xfId="1148"/>
    <cellStyle name="Normal 2 55 7" xfId="1149"/>
    <cellStyle name="Normal 2 55 8" xfId="1150"/>
    <cellStyle name="Normal 2 55 9" xfId="1151"/>
    <cellStyle name="Normal 2 56" xfId="1152"/>
    <cellStyle name="Normal 2 56 2" xfId="1153"/>
    <cellStyle name="Normal 2 56 3" xfId="1154"/>
    <cellStyle name="Normal 2 57" xfId="1155"/>
    <cellStyle name="Normal 2 57 2" xfId="1156"/>
    <cellStyle name="Normal 2 57 3" xfId="1157"/>
    <cellStyle name="Normal 2 58" xfId="1158"/>
    <cellStyle name="Normal 2 58 2" xfId="1159"/>
    <cellStyle name="Normal 2 58 3" xfId="1160"/>
    <cellStyle name="Normal 2 59" xfId="1161"/>
    <cellStyle name="Normal 2 59 2" xfId="1162"/>
    <cellStyle name="Normal 2 59 3" xfId="1163"/>
    <cellStyle name="Normal 2 6" xfId="314"/>
    <cellStyle name="Normal 2 6 2" xfId="1164"/>
    <cellStyle name="Normal 2 6 3" xfId="1165"/>
    <cellStyle name="Normal 2 6 4" xfId="2396"/>
    <cellStyle name="Normal 2 60" xfId="1166"/>
    <cellStyle name="Normal 2 60 2" xfId="1167"/>
    <cellStyle name="Normal 2 60 3" xfId="1168"/>
    <cellStyle name="Normal 2 61" xfId="1169"/>
    <cellStyle name="Normal 2 61 10" xfId="1170"/>
    <cellStyle name="Normal 2 61 11" xfId="1171"/>
    <cellStyle name="Normal 2 61 12" xfId="1172"/>
    <cellStyle name="Normal 2 61 13" xfId="1173"/>
    <cellStyle name="Normal 2 61 14" xfId="1174"/>
    <cellStyle name="Normal 2 61 15" xfId="1175"/>
    <cellStyle name="Normal 2 61 16" xfId="1176"/>
    <cellStyle name="Normal 2 61 2" xfId="1177"/>
    <cellStyle name="Normal 2 61 3" xfId="1178"/>
    <cellStyle name="Normal 2 61 4" xfId="1179"/>
    <cellStyle name="Normal 2 61 5" xfId="1180"/>
    <cellStyle name="Normal 2 61 6" xfId="1181"/>
    <cellStyle name="Normal 2 61 7" xfId="1182"/>
    <cellStyle name="Normal 2 61 8" xfId="1183"/>
    <cellStyle name="Normal 2 61 9" xfId="1184"/>
    <cellStyle name="Normal 2 62" xfId="1185"/>
    <cellStyle name="Normal 2 62 10" xfId="1186"/>
    <cellStyle name="Normal 2 62 11" xfId="1187"/>
    <cellStyle name="Normal 2 62 12" xfId="1188"/>
    <cellStyle name="Normal 2 62 13" xfId="1189"/>
    <cellStyle name="Normal 2 62 14" xfId="1190"/>
    <cellStyle name="Normal 2 62 15" xfId="1191"/>
    <cellStyle name="Normal 2 62 16" xfId="1192"/>
    <cellStyle name="Normal 2 62 2" xfId="1193"/>
    <cellStyle name="Normal 2 62 3" xfId="1194"/>
    <cellStyle name="Normal 2 62 4" xfId="1195"/>
    <cellStyle name="Normal 2 62 5" xfId="1196"/>
    <cellStyle name="Normal 2 62 6" xfId="1197"/>
    <cellStyle name="Normal 2 62 7" xfId="1198"/>
    <cellStyle name="Normal 2 62 8" xfId="1199"/>
    <cellStyle name="Normal 2 62 9" xfId="1200"/>
    <cellStyle name="Normal 2 63" xfId="1201"/>
    <cellStyle name="Normal 2 63 2" xfId="1202"/>
    <cellStyle name="Normal 2 63 3" xfId="1203"/>
    <cellStyle name="Normal 2 64" xfId="1204"/>
    <cellStyle name="Normal 2 64 2" xfId="1205"/>
    <cellStyle name="Normal 2 64 3" xfId="1206"/>
    <cellStyle name="Normal 2 65" xfId="1207"/>
    <cellStyle name="Normal 2 65 2" xfId="1208"/>
    <cellStyle name="Normal 2 65 3" xfId="1209"/>
    <cellStyle name="Normal 2 66" xfId="1210"/>
    <cellStyle name="Normal 2 67" xfId="1211"/>
    <cellStyle name="Normal 2 68" xfId="1212"/>
    <cellStyle name="Normal 2 69" xfId="1213"/>
    <cellStyle name="Normal 2 7" xfId="315"/>
    <cellStyle name="Normal 2 7 2" xfId="1214"/>
    <cellStyle name="Normal 2 7 3" xfId="1215"/>
    <cellStyle name="Normal 2 70" xfId="1216"/>
    <cellStyle name="Normal 2 71" xfId="1217"/>
    <cellStyle name="Normal 2 72" xfId="2478"/>
    <cellStyle name="Normal 2 73" xfId="2393"/>
    <cellStyle name="Normal 2 8" xfId="1218"/>
    <cellStyle name="Normal 2 8 2" xfId="1219"/>
    <cellStyle name="Normal 2 8 3" xfId="1220"/>
    <cellStyle name="Normal 2 9" xfId="1221"/>
    <cellStyle name="Normal 2 9 2" xfId="1222"/>
    <cellStyle name="Normal 2 9 3" xfId="1223"/>
    <cellStyle name="Normal 20" xfId="316"/>
    <cellStyle name="Normal 20 10" xfId="1224"/>
    <cellStyle name="Normal 20 10 2" xfId="1225"/>
    <cellStyle name="Normal 20 10 3" xfId="1226"/>
    <cellStyle name="Normal 20 11" xfId="1227"/>
    <cellStyle name="Normal 20 11 2" xfId="1228"/>
    <cellStyle name="Normal 20 11 3" xfId="1229"/>
    <cellStyle name="Normal 20 12" xfId="1230"/>
    <cellStyle name="Normal 20 12 2" xfId="1231"/>
    <cellStyle name="Normal 20 12 3" xfId="1232"/>
    <cellStyle name="Normal 20 13" xfId="1233"/>
    <cellStyle name="Normal 20 13 2" xfId="1234"/>
    <cellStyle name="Normal 20 13 3" xfId="1235"/>
    <cellStyle name="Normal 20 14" xfId="1236"/>
    <cellStyle name="Normal 20 14 2" xfId="1237"/>
    <cellStyle name="Normal 20 14 3" xfId="1238"/>
    <cellStyle name="Normal 20 15" xfId="1239"/>
    <cellStyle name="Normal 20 15 2" xfId="1240"/>
    <cellStyle name="Normal 20 15 3" xfId="1241"/>
    <cellStyle name="Normal 20 16" xfId="1242"/>
    <cellStyle name="Normal 20 16 2" xfId="1243"/>
    <cellStyle name="Normal 20 16 3" xfId="1244"/>
    <cellStyle name="Normal 20 17" xfId="1245"/>
    <cellStyle name="Normal 20 18" xfId="1246"/>
    <cellStyle name="Normal 20 19" xfId="1247"/>
    <cellStyle name="Normal 20 2" xfId="1248"/>
    <cellStyle name="Normal 20 2 2" xfId="1249"/>
    <cellStyle name="Normal 20 2 3" xfId="1250"/>
    <cellStyle name="Normal 20 20" xfId="2397"/>
    <cellStyle name="Normal 20 3" xfId="1251"/>
    <cellStyle name="Normal 20 3 2" xfId="1252"/>
    <cellStyle name="Normal 20 3 3" xfId="1253"/>
    <cellStyle name="Normal 20 4" xfId="1254"/>
    <cellStyle name="Normal 20 4 2" xfId="1255"/>
    <cellStyle name="Normal 20 4 3" xfId="1256"/>
    <cellStyle name="Normal 20 5" xfId="1257"/>
    <cellStyle name="Normal 20 5 2" xfId="1258"/>
    <cellStyle name="Normal 20 5 3" xfId="1259"/>
    <cellStyle name="Normal 20 6" xfId="1260"/>
    <cellStyle name="Normal 20 6 2" xfId="1261"/>
    <cellStyle name="Normal 20 6 3" xfId="1262"/>
    <cellStyle name="Normal 20 7" xfId="1263"/>
    <cellStyle name="Normal 20 7 2" xfId="1264"/>
    <cellStyle name="Normal 20 7 3" xfId="1265"/>
    <cellStyle name="Normal 20 8" xfId="1266"/>
    <cellStyle name="Normal 20 8 2" xfId="1267"/>
    <cellStyle name="Normal 20 8 3" xfId="1268"/>
    <cellStyle name="Normal 20 9" xfId="1269"/>
    <cellStyle name="Normal 20 9 2" xfId="1270"/>
    <cellStyle name="Normal 20 9 3" xfId="1271"/>
    <cellStyle name="Normal 21" xfId="1272"/>
    <cellStyle name="Normal 21 10" xfId="1273"/>
    <cellStyle name="Normal 21 10 2" xfId="1274"/>
    <cellStyle name="Normal 21 10 3" xfId="1275"/>
    <cellStyle name="Normal 21 11" xfId="1276"/>
    <cellStyle name="Normal 21 11 2" xfId="1277"/>
    <cellStyle name="Normal 21 11 3" xfId="1278"/>
    <cellStyle name="Normal 21 12" xfId="1279"/>
    <cellStyle name="Normal 21 12 2" xfId="1280"/>
    <cellStyle name="Normal 21 12 3" xfId="1281"/>
    <cellStyle name="Normal 21 13" xfId="1282"/>
    <cellStyle name="Normal 21 13 2" xfId="1283"/>
    <cellStyle name="Normal 21 13 3" xfId="1284"/>
    <cellStyle name="Normal 21 14" xfId="1285"/>
    <cellStyle name="Normal 21 14 2" xfId="1286"/>
    <cellStyle name="Normal 21 14 3" xfId="1287"/>
    <cellStyle name="Normal 21 15" xfId="1288"/>
    <cellStyle name="Normal 21 15 2" xfId="1289"/>
    <cellStyle name="Normal 21 15 3" xfId="1290"/>
    <cellStyle name="Normal 21 16" xfId="1291"/>
    <cellStyle name="Normal 21 16 2" xfId="1292"/>
    <cellStyle name="Normal 21 16 3" xfId="1293"/>
    <cellStyle name="Normal 21 17" xfId="2398"/>
    <cellStyle name="Normal 21 2" xfId="1294"/>
    <cellStyle name="Normal 21 2 2" xfId="1295"/>
    <cellStyle name="Normal 21 2 3" xfId="1296"/>
    <cellStyle name="Normal 21 3" xfId="1297"/>
    <cellStyle name="Normal 21 3 2" xfId="1298"/>
    <cellStyle name="Normal 21 3 3" xfId="1299"/>
    <cellStyle name="Normal 21 4" xfId="1300"/>
    <cellStyle name="Normal 21 4 2" xfId="1301"/>
    <cellStyle name="Normal 21 4 3" xfId="1302"/>
    <cellStyle name="Normal 21 5" xfId="1303"/>
    <cellStyle name="Normal 21 5 2" xfId="1304"/>
    <cellStyle name="Normal 21 5 3" xfId="1305"/>
    <cellStyle name="Normal 21 6" xfId="1306"/>
    <cellStyle name="Normal 21 6 2" xfId="1307"/>
    <cellStyle name="Normal 21 6 3" xfId="1308"/>
    <cellStyle name="Normal 21 7" xfId="1309"/>
    <cellStyle name="Normal 21 7 2" xfId="1310"/>
    <cellStyle name="Normal 21 7 3" xfId="1311"/>
    <cellStyle name="Normal 21 8" xfId="1312"/>
    <cellStyle name="Normal 21 8 2" xfId="1313"/>
    <cellStyle name="Normal 21 8 3" xfId="1314"/>
    <cellStyle name="Normal 21 9" xfId="1315"/>
    <cellStyle name="Normal 21 9 2" xfId="1316"/>
    <cellStyle name="Normal 21 9 3" xfId="1317"/>
    <cellStyle name="Normal 22" xfId="1318"/>
    <cellStyle name="Normal 22 10" xfId="1319"/>
    <cellStyle name="Normal 22 10 2" xfId="1320"/>
    <cellStyle name="Normal 22 10 3" xfId="1321"/>
    <cellStyle name="Normal 22 11" xfId="1322"/>
    <cellStyle name="Normal 22 11 2" xfId="1323"/>
    <cellStyle name="Normal 22 11 3" xfId="1324"/>
    <cellStyle name="Normal 22 12" xfId="1325"/>
    <cellStyle name="Normal 22 12 2" xfId="1326"/>
    <cellStyle name="Normal 22 12 3" xfId="1327"/>
    <cellStyle name="Normal 22 13" xfId="1328"/>
    <cellStyle name="Normal 22 13 2" xfId="1329"/>
    <cellStyle name="Normal 22 13 3" xfId="1330"/>
    <cellStyle name="Normal 22 14" xfId="1331"/>
    <cellStyle name="Normal 22 14 2" xfId="1332"/>
    <cellStyle name="Normal 22 14 3" xfId="1333"/>
    <cellStyle name="Normal 22 15" xfId="1334"/>
    <cellStyle name="Normal 22 15 2" xfId="1335"/>
    <cellStyle name="Normal 22 15 3" xfId="1336"/>
    <cellStyle name="Normal 22 16" xfId="1337"/>
    <cellStyle name="Normal 22 16 2" xfId="1338"/>
    <cellStyle name="Normal 22 16 3" xfId="1339"/>
    <cellStyle name="Normal 22 17" xfId="1340"/>
    <cellStyle name="Normal 22 18" xfId="1341"/>
    <cellStyle name="Normal 22 19" xfId="1342"/>
    <cellStyle name="Normal 22 2" xfId="1343"/>
    <cellStyle name="Normal 22 2 2" xfId="1344"/>
    <cellStyle name="Normal 22 2 3" xfId="1345"/>
    <cellStyle name="Normal 22 20" xfId="2399"/>
    <cellStyle name="Normal 22 3" xfId="1346"/>
    <cellStyle name="Normal 22 3 2" xfId="1347"/>
    <cellStyle name="Normal 22 3 3" xfId="1348"/>
    <cellStyle name="Normal 22 4" xfId="1349"/>
    <cellStyle name="Normal 22 4 2" xfId="1350"/>
    <cellStyle name="Normal 22 4 3" xfId="1351"/>
    <cellStyle name="Normal 22 5" xfId="1352"/>
    <cellStyle name="Normal 22 5 2" xfId="1353"/>
    <cellStyle name="Normal 22 5 3" xfId="1354"/>
    <cellStyle name="Normal 22 6" xfId="1355"/>
    <cellStyle name="Normal 22 6 2" xfId="1356"/>
    <cellStyle name="Normal 22 6 3" xfId="1357"/>
    <cellStyle name="Normal 22 7" xfId="1358"/>
    <cellStyle name="Normal 22 7 2" xfId="1359"/>
    <cellStyle name="Normal 22 7 3" xfId="1360"/>
    <cellStyle name="Normal 22 8" xfId="1361"/>
    <cellStyle name="Normal 22 8 2" xfId="1362"/>
    <cellStyle name="Normal 22 8 3" xfId="1363"/>
    <cellStyle name="Normal 22 9" xfId="1364"/>
    <cellStyle name="Normal 22 9 2" xfId="1365"/>
    <cellStyle name="Normal 22 9 3" xfId="1366"/>
    <cellStyle name="Normal 23" xfId="1367"/>
    <cellStyle name="Normal 23 10" xfId="1368"/>
    <cellStyle name="Normal 23 10 2" xfId="1369"/>
    <cellStyle name="Normal 23 10 3" xfId="1370"/>
    <cellStyle name="Normal 23 11" xfId="1371"/>
    <cellStyle name="Normal 23 11 2" xfId="1372"/>
    <cellStyle name="Normal 23 11 3" xfId="1373"/>
    <cellStyle name="Normal 23 12" xfId="1374"/>
    <cellStyle name="Normal 23 12 2" xfId="1375"/>
    <cellStyle name="Normal 23 12 3" xfId="1376"/>
    <cellStyle name="Normal 23 13" xfId="1377"/>
    <cellStyle name="Normal 23 13 2" xfId="1378"/>
    <cellStyle name="Normal 23 13 3" xfId="1379"/>
    <cellStyle name="Normal 23 14" xfId="1380"/>
    <cellStyle name="Normal 23 14 2" xfId="1381"/>
    <cellStyle name="Normal 23 14 3" xfId="1382"/>
    <cellStyle name="Normal 23 15" xfId="1383"/>
    <cellStyle name="Normal 23 15 2" xfId="1384"/>
    <cellStyle name="Normal 23 15 3" xfId="1385"/>
    <cellStyle name="Normal 23 16" xfId="1386"/>
    <cellStyle name="Normal 23 16 2" xfId="1387"/>
    <cellStyle name="Normal 23 16 3" xfId="1388"/>
    <cellStyle name="Normal 23 17" xfId="1389"/>
    <cellStyle name="Normal 23 18" xfId="1390"/>
    <cellStyle name="Normal 23 19" xfId="1391"/>
    <cellStyle name="Normal 23 2" xfId="1392"/>
    <cellStyle name="Normal 23 2 2" xfId="1393"/>
    <cellStyle name="Normal 23 2 3" xfId="1394"/>
    <cellStyle name="Normal 23 3" xfId="1395"/>
    <cellStyle name="Normal 23 3 2" xfId="1396"/>
    <cellStyle name="Normal 23 3 3" xfId="1397"/>
    <cellStyle name="Normal 23 4" xfId="1398"/>
    <cellStyle name="Normal 23 4 2" xfId="1399"/>
    <cellStyle name="Normal 23 4 3" xfId="1400"/>
    <cellStyle name="Normal 23 5" xfId="1401"/>
    <cellStyle name="Normal 23 5 2" xfId="1402"/>
    <cellStyle name="Normal 23 5 3" xfId="1403"/>
    <cellStyle name="Normal 23 6" xfId="1404"/>
    <cellStyle name="Normal 23 6 2" xfId="1405"/>
    <cellStyle name="Normal 23 6 3" xfId="1406"/>
    <cellStyle name="Normal 23 7" xfId="1407"/>
    <cellStyle name="Normal 23 7 2" xfId="1408"/>
    <cellStyle name="Normal 23 7 3" xfId="1409"/>
    <cellStyle name="Normal 23 8" xfId="1410"/>
    <cellStyle name="Normal 23 8 2" xfId="1411"/>
    <cellStyle name="Normal 23 8 3" xfId="1412"/>
    <cellStyle name="Normal 23 9" xfId="1413"/>
    <cellStyle name="Normal 23 9 2" xfId="1414"/>
    <cellStyle name="Normal 23 9 3" xfId="1415"/>
    <cellStyle name="Normal 24" xfId="1416"/>
    <cellStyle name="Normal 24 10" xfId="1417"/>
    <cellStyle name="Normal 24 10 2" xfId="1418"/>
    <cellStyle name="Normal 24 10 3" xfId="1419"/>
    <cellStyle name="Normal 24 11" xfId="1420"/>
    <cellStyle name="Normal 24 11 2" xfId="1421"/>
    <cellStyle name="Normal 24 11 3" xfId="1422"/>
    <cellStyle name="Normal 24 12" xfId="1423"/>
    <cellStyle name="Normal 24 12 2" xfId="1424"/>
    <cellStyle name="Normal 24 12 3" xfId="1425"/>
    <cellStyle name="Normal 24 13" xfId="1426"/>
    <cellStyle name="Normal 24 13 2" xfId="1427"/>
    <cellStyle name="Normal 24 13 3" xfId="1428"/>
    <cellStyle name="Normal 24 14" xfId="1429"/>
    <cellStyle name="Normal 24 14 2" xfId="1430"/>
    <cellStyle name="Normal 24 14 3" xfId="1431"/>
    <cellStyle name="Normal 24 15" xfId="1432"/>
    <cellStyle name="Normal 24 15 2" xfId="1433"/>
    <cellStyle name="Normal 24 15 3" xfId="1434"/>
    <cellStyle name="Normal 24 16" xfId="1435"/>
    <cellStyle name="Normal 24 16 2" xfId="1436"/>
    <cellStyle name="Normal 24 16 3" xfId="1437"/>
    <cellStyle name="Normal 24 2" xfId="1438"/>
    <cellStyle name="Normal 24 2 2" xfId="1439"/>
    <cellStyle name="Normal 24 2 3" xfId="1440"/>
    <cellStyle name="Normal 24 3" xfId="1441"/>
    <cellStyle name="Normal 24 3 2" xfId="1442"/>
    <cellStyle name="Normal 24 3 3" xfId="1443"/>
    <cellStyle name="Normal 24 4" xfId="1444"/>
    <cellStyle name="Normal 24 4 2" xfId="1445"/>
    <cellStyle name="Normal 24 4 3" xfId="1446"/>
    <cellStyle name="Normal 24 5" xfId="1447"/>
    <cellStyle name="Normal 24 5 2" xfId="1448"/>
    <cellStyle name="Normal 24 5 3" xfId="1449"/>
    <cellStyle name="Normal 24 6" xfId="1450"/>
    <cellStyle name="Normal 24 6 2" xfId="1451"/>
    <cellStyle name="Normal 24 6 3" xfId="1452"/>
    <cellStyle name="Normal 24 7" xfId="1453"/>
    <cellStyle name="Normal 24 7 2" xfId="1454"/>
    <cellStyle name="Normal 24 7 3" xfId="1455"/>
    <cellStyle name="Normal 24 8" xfId="1456"/>
    <cellStyle name="Normal 24 8 2" xfId="1457"/>
    <cellStyle name="Normal 24 8 3" xfId="1458"/>
    <cellStyle name="Normal 24 9" xfId="1459"/>
    <cellStyle name="Normal 24 9 2" xfId="1460"/>
    <cellStyle name="Normal 24 9 3" xfId="1461"/>
    <cellStyle name="Normal 25" xfId="1462"/>
    <cellStyle name="Normal 26" xfId="1463"/>
    <cellStyle name="Normal 26 10" xfId="1464"/>
    <cellStyle name="Normal 26 10 2" xfId="1465"/>
    <cellStyle name="Normal 26 10 3" xfId="1466"/>
    <cellStyle name="Normal 26 11" xfId="1467"/>
    <cellStyle name="Normal 26 11 2" xfId="1468"/>
    <cellStyle name="Normal 26 11 3" xfId="1469"/>
    <cellStyle name="Normal 26 12" xfId="1470"/>
    <cellStyle name="Normal 26 12 2" xfId="1471"/>
    <cellStyle name="Normal 26 12 3" xfId="1472"/>
    <cellStyle name="Normal 26 13" xfId="1473"/>
    <cellStyle name="Normal 26 13 2" xfId="1474"/>
    <cellStyle name="Normal 26 13 3" xfId="1475"/>
    <cellStyle name="Normal 26 14" xfId="1476"/>
    <cellStyle name="Normal 26 14 2" xfId="1477"/>
    <cellStyle name="Normal 26 14 3" xfId="1478"/>
    <cellStyle name="Normal 26 15" xfId="1479"/>
    <cellStyle name="Normal 26 15 2" xfId="1480"/>
    <cellStyle name="Normal 26 15 3" xfId="1481"/>
    <cellStyle name="Normal 26 16" xfId="1482"/>
    <cellStyle name="Normal 26 16 2" xfId="1483"/>
    <cellStyle name="Normal 26 16 3" xfId="1484"/>
    <cellStyle name="Normal 26 17" xfId="1485"/>
    <cellStyle name="Normal 26 18" xfId="1486"/>
    <cellStyle name="Normal 26 2" xfId="1487"/>
    <cellStyle name="Normal 26 2 2" xfId="1488"/>
    <cellStyle name="Normal 26 2 3" xfId="1489"/>
    <cellStyle name="Normal 26 3" xfId="1490"/>
    <cellStyle name="Normal 26 3 2" xfId="1491"/>
    <cellStyle name="Normal 26 3 3" xfId="1492"/>
    <cellStyle name="Normal 26 4" xfId="1493"/>
    <cellStyle name="Normal 26 4 2" xfId="1494"/>
    <cellStyle name="Normal 26 4 3" xfId="1495"/>
    <cellStyle name="Normal 26 5" xfId="1496"/>
    <cellStyle name="Normal 26 5 2" xfId="1497"/>
    <cellStyle name="Normal 26 5 3" xfId="1498"/>
    <cellStyle name="Normal 26 6" xfId="1499"/>
    <cellStyle name="Normal 26 6 2" xfId="1500"/>
    <cellStyle name="Normal 26 6 3" xfId="1501"/>
    <cellStyle name="Normal 26 7" xfId="1502"/>
    <cellStyle name="Normal 26 7 2" xfId="1503"/>
    <cellStyle name="Normal 26 7 3" xfId="1504"/>
    <cellStyle name="Normal 26 8" xfId="1505"/>
    <cellStyle name="Normal 26 8 2" xfId="1506"/>
    <cellStyle name="Normal 26 8 3" xfId="1507"/>
    <cellStyle name="Normal 26 9" xfId="1508"/>
    <cellStyle name="Normal 26 9 2" xfId="1509"/>
    <cellStyle name="Normal 26 9 3" xfId="1510"/>
    <cellStyle name="Normal 27" xfId="1511"/>
    <cellStyle name="Normal 27 10" xfId="1512"/>
    <cellStyle name="Normal 27 10 2" xfId="1513"/>
    <cellStyle name="Normal 27 10 3" xfId="1514"/>
    <cellStyle name="Normal 27 11" xfId="1515"/>
    <cellStyle name="Normal 27 11 2" xfId="1516"/>
    <cellStyle name="Normal 27 11 3" xfId="1517"/>
    <cellStyle name="Normal 27 12" xfId="1518"/>
    <cellStyle name="Normal 27 12 2" xfId="1519"/>
    <cellStyle name="Normal 27 12 3" xfId="1520"/>
    <cellStyle name="Normal 27 13" xfId="1521"/>
    <cellStyle name="Normal 27 13 2" xfId="1522"/>
    <cellStyle name="Normal 27 13 3" xfId="1523"/>
    <cellStyle name="Normal 27 14" xfId="1524"/>
    <cellStyle name="Normal 27 14 2" xfId="1525"/>
    <cellStyle name="Normal 27 14 3" xfId="1526"/>
    <cellStyle name="Normal 27 15" xfId="1527"/>
    <cellStyle name="Normal 27 15 2" xfId="1528"/>
    <cellStyle name="Normal 27 15 3" xfId="1529"/>
    <cellStyle name="Normal 27 16" xfId="1530"/>
    <cellStyle name="Normal 27 16 2" xfId="1531"/>
    <cellStyle name="Normal 27 16 3" xfId="1532"/>
    <cellStyle name="Normal 27 17" xfId="1533"/>
    <cellStyle name="Normal 27 18" xfId="1534"/>
    <cellStyle name="Normal 27 2" xfId="1535"/>
    <cellStyle name="Normal 27 2 2" xfId="1536"/>
    <cellStyle name="Normal 27 2 3" xfId="1537"/>
    <cellStyle name="Normal 27 3" xfId="1538"/>
    <cellStyle name="Normal 27 3 2" xfId="1539"/>
    <cellStyle name="Normal 27 3 3" xfId="1540"/>
    <cellStyle name="Normal 27 4" xfId="1541"/>
    <cellStyle name="Normal 27 4 2" xfId="1542"/>
    <cellStyle name="Normal 27 4 3" xfId="1543"/>
    <cellStyle name="Normal 27 5" xfId="1544"/>
    <cellStyle name="Normal 27 5 2" xfId="1545"/>
    <cellStyle name="Normal 27 5 3" xfId="1546"/>
    <cellStyle name="Normal 27 6" xfId="1547"/>
    <cellStyle name="Normal 27 6 2" xfId="1548"/>
    <cellStyle name="Normal 27 6 3" xfId="1549"/>
    <cellStyle name="Normal 27 7" xfId="1550"/>
    <cellStyle name="Normal 27 7 2" xfId="1551"/>
    <cellStyle name="Normal 27 7 3" xfId="1552"/>
    <cellStyle name="Normal 27 8" xfId="1553"/>
    <cellStyle name="Normal 27 8 2" xfId="1554"/>
    <cellStyle name="Normal 27 8 3" xfId="1555"/>
    <cellStyle name="Normal 27 9" xfId="1556"/>
    <cellStyle name="Normal 27 9 2" xfId="1557"/>
    <cellStyle name="Normal 27 9 3" xfId="1558"/>
    <cellStyle name="Normal 28" xfId="2479"/>
    <cellStyle name="Normal 28 10" xfId="1559"/>
    <cellStyle name="Normal 28 10 2" xfId="1560"/>
    <cellStyle name="Normal 28 10 3" xfId="1561"/>
    <cellStyle name="Normal 28 11" xfId="1562"/>
    <cellStyle name="Normal 28 11 2" xfId="1563"/>
    <cellStyle name="Normal 28 11 3" xfId="1564"/>
    <cellStyle name="Normal 28 12" xfId="1565"/>
    <cellStyle name="Normal 28 12 2" xfId="1566"/>
    <cellStyle name="Normal 28 12 3" xfId="1567"/>
    <cellStyle name="Normal 28 13" xfId="1568"/>
    <cellStyle name="Normal 28 13 2" xfId="1569"/>
    <cellStyle name="Normal 28 13 3" xfId="1570"/>
    <cellStyle name="Normal 28 14" xfId="1571"/>
    <cellStyle name="Normal 28 14 2" xfId="1572"/>
    <cellStyle name="Normal 28 14 3" xfId="1573"/>
    <cellStyle name="Normal 28 15" xfId="1574"/>
    <cellStyle name="Normal 28 15 2" xfId="1575"/>
    <cellStyle name="Normal 28 15 3" xfId="1576"/>
    <cellStyle name="Normal 28 16" xfId="1577"/>
    <cellStyle name="Normal 28 16 2" xfId="1578"/>
    <cellStyle name="Normal 28 16 3" xfId="1579"/>
    <cellStyle name="Normal 28 2" xfId="1580"/>
    <cellStyle name="Normal 28 2 2" xfId="1581"/>
    <cellStyle name="Normal 28 2 3" xfId="1582"/>
    <cellStyle name="Normal 28 3" xfId="1583"/>
    <cellStyle name="Normal 28 3 2" xfId="1584"/>
    <cellStyle name="Normal 28 3 3" xfId="1585"/>
    <cellStyle name="Normal 28 4" xfId="1586"/>
    <cellStyle name="Normal 28 4 2" xfId="1587"/>
    <cellStyle name="Normal 28 4 3" xfId="1588"/>
    <cellStyle name="Normal 28 5" xfId="1589"/>
    <cellStyle name="Normal 28 5 2" xfId="1590"/>
    <cellStyle name="Normal 28 5 3" xfId="1591"/>
    <cellStyle name="Normal 28 6" xfId="1592"/>
    <cellStyle name="Normal 28 6 2" xfId="1593"/>
    <cellStyle name="Normal 28 6 3" xfId="1594"/>
    <cellStyle name="Normal 28 7" xfId="1595"/>
    <cellStyle name="Normal 28 7 2" xfId="1596"/>
    <cellStyle name="Normal 28 7 3" xfId="1597"/>
    <cellStyle name="Normal 28 8" xfId="1598"/>
    <cellStyle name="Normal 28 8 2" xfId="1599"/>
    <cellStyle name="Normal 28 8 3" xfId="1600"/>
    <cellStyle name="Normal 28 9" xfId="1601"/>
    <cellStyle name="Normal 28 9 2" xfId="1602"/>
    <cellStyle name="Normal 28 9 3" xfId="1603"/>
    <cellStyle name="Normal 29" xfId="1604"/>
    <cellStyle name="Normal 29 10" xfId="1605"/>
    <cellStyle name="Normal 29 11" xfId="1606"/>
    <cellStyle name="Normal 29 12" xfId="1607"/>
    <cellStyle name="Normal 29 13" xfId="1608"/>
    <cellStyle name="Normal 29 14" xfId="1609"/>
    <cellStyle name="Normal 29 15" xfId="1610"/>
    <cellStyle name="Normal 29 16" xfId="1611"/>
    <cellStyle name="Normal 29 2" xfId="1612"/>
    <cellStyle name="Normal 29 3" xfId="1613"/>
    <cellStyle name="Normal 29 4" xfId="1614"/>
    <cellStyle name="Normal 29 5" xfId="1615"/>
    <cellStyle name="Normal 29 6" xfId="1616"/>
    <cellStyle name="Normal 29 7" xfId="1617"/>
    <cellStyle name="Normal 29 8" xfId="1618"/>
    <cellStyle name="Normal 29 9" xfId="1619"/>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0"/>
    <cellStyle name="Normal 3 2 11" xfId="1621"/>
    <cellStyle name="Normal 3 2 12" xfId="1622"/>
    <cellStyle name="Normal 3 2 13" xfId="1623"/>
    <cellStyle name="Normal 3 2 14" xfId="1624"/>
    <cellStyle name="Normal 3 2 15" xfId="1625"/>
    <cellStyle name="Normal 3 2 16" xfId="1626"/>
    <cellStyle name="Normal 3 2 17" xfId="1627"/>
    <cellStyle name="Normal 3 2 18" xfId="1628"/>
    <cellStyle name="Normal 3 2 19" xfId="1629"/>
    <cellStyle name="Normal 3 2 2" xfId="333"/>
    <cellStyle name="Normal 3 2 2 2" xfId="2400"/>
    <cellStyle name="Normal 3 2 20" xfId="1630"/>
    <cellStyle name="Normal 3 2 21" xfId="1631"/>
    <cellStyle name="Normal 3 2 22" xfId="1632"/>
    <cellStyle name="Normal 3 2 3" xfId="1633"/>
    <cellStyle name="Normal 3 2 4" xfId="1634"/>
    <cellStyle name="Normal 3 2 5" xfId="1635"/>
    <cellStyle name="Normal 3 2 6" xfId="1636"/>
    <cellStyle name="Normal 3 2 7" xfId="1637"/>
    <cellStyle name="Normal 3 2 8" xfId="1638"/>
    <cellStyle name="Normal 3 2 9" xfId="1639"/>
    <cellStyle name="Normal 3 20" xfId="1640"/>
    <cellStyle name="Normal 3 21" xfId="1641"/>
    <cellStyle name="Normal 3 22" xfId="1642"/>
    <cellStyle name="Normal 3 23" xfId="1643"/>
    <cellStyle name="Normal 3 3" xfId="19"/>
    <cellStyle name="Normal 3 3 2" xfId="2401"/>
    <cellStyle name="Normal 3 4" xfId="334"/>
    <cellStyle name="Normal 3 5" xfId="335"/>
    <cellStyle name="Normal 3 6" xfId="336"/>
    <cellStyle name="Normal 3 7" xfId="337"/>
    <cellStyle name="Normal 3 8" xfId="338"/>
    <cellStyle name="Normal 3 9" xfId="339"/>
    <cellStyle name="Normal 3 9 2" xfId="2402"/>
    <cellStyle name="Normal 30" xfId="2480"/>
    <cellStyle name="Normal 30 10" xfId="1644"/>
    <cellStyle name="Normal 30 11" xfId="1645"/>
    <cellStyle name="Normal 30 12" xfId="1646"/>
    <cellStyle name="Normal 30 13" xfId="1647"/>
    <cellStyle name="Normal 30 14" xfId="1648"/>
    <cellStyle name="Normal 30 15" xfId="1649"/>
    <cellStyle name="Normal 30 16" xfId="1650"/>
    <cellStyle name="Normal 30 2" xfId="1651"/>
    <cellStyle name="Normal 30 3" xfId="1652"/>
    <cellStyle name="Normal 30 4" xfId="1653"/>
    <cellStyle name="Normal 30 5" xfId="1654"/>
    <cellStyle name="Normal 30 6" xfId="1655"/>
    <cellStyle name="Normal 30 7" xfId="1656"/>
    <cellStyle name="Normal 30 8" xfId="1657"/>
    <cellStyle name="Normal 30 9" xfId="1658"/>
    <cellStyle name="Normal 31 10" xfId="1659"/>
    <cellStyle name="Normal 31 11" xfId="1660"/>
    <cellStyle name="Normal 31 12" xfId="1661"/>
    <cellStyle name="Normal 31 13" xfId="1662"/>
    <cellStyle name="Normal 31 14" xfId="1663"/>
    <cellStyle name="Normal 31 15" xfId="1664"/>
    <cellStyle name="Normal 31 16" xfId="1665"/>
    <cellStyle name="Normal 31 2" xfId="1666"/>
    <cellStyle name="Normal 31 3" xfId="1667"/>
    <cellStyle name="Normal 31 4" xfId="1668"/>
    <cellStyle name="Normal 31 5" xfId="1669"/>
    <cellStyle name="Normal 31 6" xfId="1670"/>
    <cellStyle name="Normal 31 7" xfId="1671"/>
    <cellStyle name="Normal 31 8" xfId="1672"/>
    <cellStyle name="Normal 31 9" xfId="1673"/>
    <cellStyle name="Normal 32 10" xfId="1674"/>
    <cellStyle name="Normal 32 11" xfId="1675"/>
    <cellStyle name="Normal 32 12" xfId="1676"/>
    <cellStyle name="Normal 32 13" xfId="1677"/>
    <cellStyle name="Normal 32 14" xfId="1678"/>
    <cellStyle name="Normal 32 15" xfId="1679"/>
    <cellStyle name="Normal 32 16" xfId="1680"/>
    <cellStyle name="Normal 32 2" xfId="1681"/>
    <cellStyle name="Normal 32 3" xfId="1682"/>
    <cellStyle name="Normal 32 4" xfId="1683"/>
    <cellStyle name="Normal 32 5" xfId="1684"/>
    <cellStyle name="Normal 32 6" xfId="1685"/>
    <cellStyle name="Normal 32 7" xfId="1686"/>
    <cellStyle name="Normal 32 8" xfId="1687"/>
    <cellStyle name="Normal 32 9" xfId="1688"/>
    <cellStyle name="Normal 33 10" xfId="1689"/>
    <cellStyle name="Normal 33 11" xfId="1690"/>
    <cellStyle name="Normal 33 12" xfId="1691"/>
    <cellStyle name="Normal 33 13" xfId="1692"/>
    <cellStyle name="Normal 33 14" xfId="1693"/>
    <cellStyle name="Normal 33 15" xfId="1694"/>
    <cellStyle name="Normal 33 16" xfId="1695"/>
    <cellStyle name="Normal 33 2" xfId="1696"/>
    <cellStyle name="Normal 33 3" xfId="1697"/>
    <cellStyle name="Normal 33 4" xfId="1698"/>
    <cellStyle name="Normal 33 5" xfId="1699"/>
    <cellStyle name="Normal 33 6" xfId="1700"/>
    <cellStyle name="Normal 33 7" xfId="1701"/>
    <cellStyle name="Normal 33 8" xfId="1702"/>
    <cellStyle name="Normal 33 9" xfId="1703"/>
    <cellStyle name="Normal 34 10" xfId="1704"/>
    <cellStyle name="Normal 34 10 2" xfId="1705"/>
    <cellStyle name="Normal 34 10 3" xfId="1706"/>
    <cellStyle name="Normal 34 11" xfId="1707"/>
    <cellStyle name="Normal 34 11 2" xfId="1708"/>
    <cellStyle name="Normal 34 11 3" xfId="1709"/>
    <cellStyle name="Normal 34 12" xfId="1710"/>
    <cellStyle name="Normal 34 12 2" xfId="1711"/>
    <cellStyle name="Normal 34 12 3" xfId="1712"/>
    <cellStyle name="Normal 34 13" xfId="1713"/>
    <cellStyle name="Normal 34 13 2" xfId="1714"/>
    <cellStyle name="Normal 34 13 3" xfId="1715"/>
    <cellStyle name="Normal 34 14" xfId="1716"/>
    <cellStyle name="Normal 34 14 2" xfId="1717"/>
    <cellStyle name="Normal 34 14 3" xfId="1718"/>
    <cellStyle name="Normal 34 15" xfId="1719"/>
    <cellStyle name="Normal 34 15 2" xfId="1720"/>
    <cellStyle name="Normal 34 15 3" xfId="1721"/>
    <cellStyle name="Normal 34 16" xfId="1722"/>
    <cellStyle name="Normal 34 16 2" xfId="1723"/>
    <cellStyle name="Normal 34 16 3" xfId="1724"/>
    <cellStyle name="Normal 34 2" xfId="1725"/>
    <cellStyle name="Normal 34 2 2" xfId="1726"/>
    <cellStyle name="Normal 34 2 3" xfId="1727"/>
    <cellStyle name="Normal 34 3" xfId="1728"/>
    <cellStyle name="Normal 34 3 2" xfId="1729"/>
    <cellStyle name="Normal 34 3 3" xfId="1730"/>
    <cellStyle name="Normal 34 4" xfId="1731"/>
    <cellStyle name="Normal 34 4 2" xfId="1732"/>
    <cellStyle name="Normal 34 4 3" xfId="1733"/>
    <cellStyle name="Normal 34 5" xfId="1734"/>
    <cellStyle name="Normal 34 5 2" xfId="1735"/>
    <cellStyle name="Normal 34 5 3" xfId="1736"/>
    <cellStyle name="Normal 34 6" xfId="1737"/>
    <cellStyle name="Normal 34 6 2" xfId="1738"/>
    <cellStyle name="Normal 34 6 3" xfId="1739"/>
    <cellStyle name="Normal 34 7" xfId="1740"/>
    <cellStyle name="Normal 34 7 2" xfId="1741"/>
    <cellStyle name="Normal 34 7 3" xfId="1742"/>
    <cellStyle name="Normal 34 8" xfId="1743"/>
    <cellStyle name="Normal 34 8 2" xfId="1744"/>
    <cellStyle name="Normal 34 8 3" xfId="1745"/>
    <cellStyle name="Normal 34 9" xfId="1746"/>
    <cellStyle name="Normal 34 9 2" xfId="1747"/>
    <cellStyle name="Normal 34 9 3" xfId="1748"/>
    <cellStyle name="Normal 35" xfId="1749"/>
    <cellStyle name="Normal 35 10" xfId="1750"/>
    <cellStyle name="Normal 35 10 2" xfId="1751"/>
    <cellStyle name="Normal 35 10 3" xfId="1752"/>
    <cellStyle name="Normal 35 11" xfId="1753"/>
    <cellStyle name="Normal 35 11 2" xfId="1754"/>
    <cellStyle name="Normal 35 11 3" xfId="1755"/>
    <cellStyle name="Normal 35 12" xfId="1756"/>
    <cellStyle name="Normal 35 12 2" xfId="1757"/>
    <cellStyle name="Normal 35 12 3" xfId="1758"/>
    <cellStyle name="Normal 35 13" xfId="1759"/>
    <cellStyle name="Normal 35 13 2" xfId="1760"/>
    <cellStyle name="Normal 35 13 3" xfId="1761"/>
    <cellStyle name="Normal 35 14" xfId="1762"/>
    <cellStyle name="Normal 35 14 2" xfId="1763"/>
    <cellStyle name="Normal 35 14 3" xfId="1764"/>
    <cellStyle name="Normal 35 15" xfId="1765"/>
    <cellStyle name="Normal 35 15 2" xfId="1766"/>
    <cellStyle name="Normal 35 15 3" xfId="1767"/>
    <cellStyle name="Normal 35 16" xfId="1768"/>
    <cellStyle name="Normal 35 16 2" xfId="1769"/>
    <cellStyle name="Normal 35 16 3" xfId="1770"/>
    <cellStyle name="Normal 35 17" xfId="1771"/>
    <cellStyle name="Normal 35 18" xfId="1772"/>
    <cellStyle name="Normal 35 19" xfId="1773"/>
    <cellStyle name="Normal 35 2" xfId="1774"/>
    <cellStyle name="Normal 35 2 2" xfId="1775"/>
    <cellStyle name="Normal 35 2 3" xfId="1776"/>
    <cellStyle name="Normal 35 20" xfId="1777"/>
    <cellStyle name="Normal 35 21" xfId="1778"/>
    <cellStyle name="Normal 35 22" xfId="1779"/>
    <cellStyle name="Normal 35 23" xfId="1780"/>
    <cellStyle name="Normal 35 24" xfId="1781"/>
    <cellStyle name="Normal 35 3" xfId="1782"/>
    <cellStyle name="Normal 35 3 2" xfId="1783"/>
    <cellStyle name="Normal 35 3 3" xfId="1784"/>
    <cellStyle name="Normal 35 4" xfId="1785"/>
    <cellStyle name="Normal 35 4 2" xfId="1786"/>
    <cellStyle name="Normal 35 4 3" xfId="1787"/>
    <cellStyle name="Normal 35 5" xfId="1788"/>
    <cellStyle name="Normal 35 5 2" xfId="1789"/>
    <cellStyle name="Normal 35 5 3" xfId="1790"/>
    <cellStyle name="Normal 35 6" xfId="1791"/>
    <cellStyle name="Normal 35 6 2" xfId="1792"/>
    <cellStyle name="Normal 35 6 3" xfId="1793"/>
    <cellStyle name="Normal 35 7" xfId="1794"/>
    <cellStyle name="Normal 35 7 2" xfId="1795"/>
    <cellStyle name="Normal 35 7 3" xfId="1796"/>
    <cellStyle name="Normal 35 8" xfId="1797"/>
    <cellStyle name="Normal 35 8 2" xfId="1798"/>
    <cellStyle name="Normal 35 8 3" xfId="1799"/>
    <cellStyle name="Normal 35 9" xfId="1800"/>
    <cellStyle name="Normal 35 9 2" xfId="1801"/>
    <cellStyle name="Normal 35 9 3" xfId="1802"/>
    <cellStyle name="Normal 36 10" xfId="1803"/>
    <cellStyle name="Normal 36 11" xfId="1804"/>
    <cellStyle name="Normal 36 12" xfId="1805"/>
    <cellStyle name="Normal 36 13" xfId="1806"/>
    <cellStyle name="Normal 36 14" xfId="1807"/>
    <cellStyle name="Normal 36 15" xfId="1808"/>
    <cellStyle name="Normal 36 16" xfId="1809"/>
    <cellStyle name="Normal 36 2"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2" xfId="1819"/>
    <cellStyle name="Normal 38" xfId="1820"/>
    <cellStyle name="Normal 38 2" xfId="1821"/>
    <cellStyle name="Normal 39" xfId="1822"/>
    <cellStyle name="Normal 39 2" xfId="1823"/>
    <cellStyle name="Normal 39 3" xfId="1824"/>
    <cellStyle name="Normal 4" xfId="20"/>
    <cellStyle name="Normal 4 10" xfId="1825"/>
    <cellStyle name="Normal 4 10 2" xfId="1826"/>
    <cellStyle name="Normal 4 10 3" xfId="1827"/>
    <cellStyle name="Normal 4 11" xfId="1828"/>
    <cellStyle name="Normal 4 11 2" xfId="1829"/>
    <cellStyle name="Normal 4 11 3" xfId="1830"/>
    <cellStyle name="Normal 4 12" xfId="1831"/>
    <cellStyle name="Normal 4 12 2" xfId="1832"/>
    <cellStyle name="Normal 4 12 3" xfId="1833"/>
    <cellStyle name="Normal 4 13" xfId="1834"/>
    <cellStyle name="Normal 4 13 2" xfId="1835"/>
    <cellStyle name="Normal 4 13 3" xfId="1836"/>
    <cellStyle name="Normal 4 14" xfId="1837"/>
    <cellStyle name="Normal 4 14 2" xfId="1838"/>
    <cellStyle name="Normal 4 14 3" xfId="1839"/>
    <cellStyle name="Normal 4 15" xfId="1840"/>
    <cellStyle name="Normal 4 15 2" xfId="1841"/>
    <cellStyle name="Normal 4 15 3" xfId="1842"/>
    <cellStyle name="Normal 4 16" xfId="1843"/>
    <cellStyle name="Normal 4 16 2" xfId="1844"/>
    <cellStyle name="Normal 4 16 3" xfId="1845"/>
    <cellStyle name="Normal 4 17" xfId="1846"/>
    <cellStyle name="Normal 4 17 2" xfId="1847"/>
    <cellStyle name="Normal 4 17 3" xfId="1848"/>
    <cellStyle name="Normal 4 18" xfId="1849"/>
    <cellStyle name="Normal 4 18 2" xfId="1850"/>
    <cellStyle name="Normal 4 18 3" xfId="1851"/>
    <cellStyle name="Normal 4 19" xfId="1852"/>
    <cellStyle name="Normal 4 19 2" xfId="1853"/>
    <cellStyle name="Normal 4 19 3" xfId="1854"/>
    <cellStyle name="Normal 4 2" xfId="21"/>
    <cellStyle name="Normal 4 2 10" xfId="2403"/>
    <cellStyle name="Normal 4 2 11" xfId="2404"/>
    <cellStyle name="Normal 4 2 12" xfId="2405"/>
    <cellStyle name="Normal 4 2 13" xfId="2406"/>
    <cellStyle name="Normal 4 2 14" xfId="2407"/>
    <cellStyle name="Normal 4 2 15" xfId="2408"/>
    <cellStyle name="Normal 4 2 16" xfId="2409"/>
    <cellStyle name="Normal 4 2 17" xfId="2410"/>
    <cellStyle name="Normal 4 2 18" xfId="2411"/>
    <cellStyle name="Normal 4 2 19" xfId="2412"/>
    <cellStyle name="Normal 4 2 2" xfId="340"/>
    <cellStyle name="Normal 4 2 2 2" xfId="341"/>
    <cellStyle name="Normal 4 2 2 3" xfId="1855"/>
    <cellStyle name="Normal 4 2 2 4" xfId="2413"/>
    <cellStyle name="Normal 4 2 20" xfId="2414"/>
    <cellStyle name="Normal 4 2 3" xfId="342"/>
    <cellStyle name="Normal 4 2 3 2" xfId="1856"/>
    <cellStyle name="Normal 4 2 4" xfId="343"/>
    <cellStyle name="Normal 4 2 4 2" xfId="344"/>
    <cellStyle name="Normal 4 2 4 3" xfId="2415"/>
    <cellStyle name="Normal 4 2 5" xfId="345"/>
    <cellStyle name="Normal 4 2 5 2" xfId="346"/>
    <cellStyle name="Normal 4 2 5 3" xfId="2416"/>
    <cellStyle name="Normal 4 2 6" xfId="347"/>
    <cellStyle name="Normal 4 2 6 2" xfId="2417"/>
    <cellStyle name="Normal 4 2 7" xfId="348"/>
    <cellStyle name="Normal 4 2 7 2" xfId="2418"/>
    <cellStyle name="Normal 4 2 8" xfId="1857"/>
    <cellStyle name="Normal 4 2 8 2" xfId="2419"/>
    <cellStyle name="Normal 4 2 9" xfId="1858"/>
    <cellStyle name="Normal 4 2 9 2" xfId="2420"/>
    <cellStyle name="Normal 4 20" xfId="1859"/>
    <cellStyle name="Normal 4 20 2" xfId="1860"/>
    <cellStyle name="Normal 4 20 3" xfId="1861"/>
    <cellStyle name="Normal 4 21" xfId="1862"/>
    <cellStyle name="Normal 4 21 2" xfId="1863"/>
    <cellStyle name="Normal 4 21 3" xfId="1864"/>
    <cellStyle name="Normal 4 22" xfId="1865"/>
    <cellStyle name="Normal 4 22 2" xfId="1866"/>
    <cellStyle name="Normal 4 22 3" xfId="1867"/>
    <cellStyle name="Normal 4 23" xfId="1868"/>
    <cellStyle name="Normal 4 23 2" xfId="1869"/>
    <cellStyle name="Normal 4 23 3" xfId="1870"/>
    <cellStyle name="Normal 4 24" xfId="1871"/>
    <cellStyle name="Normal 4 24 2" xfId="1872"/>
    <cellStyle name="Normal 4 24 3" xfId="1873"/>
    <cellStyle name="Normal 4 25" xfId="1874"/>
    <cellStyle name="Normal 4 25 2" xfId="1875"/>
    <cellStyle name="Normal 4 25 3" xfId="1876"/>
    <cellStyle name="Normal 4 25 4" xfId="2421"/>
    <cellStyle name="Normal 4 26" xfId="1877"/>
    <cellStyle name="Normal 4 26 2" xfId="2422"/>
    <cellStyle name="Normal 4 27" xfId="1878"/>
    <cellStyle name="Normal 4 28" xfId="1879"/>
    <cellStyle name="Normal 4 29" xfId="1880"/>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 7" xfId="2423"/>
    <cellStyle name="Normal 4 30" xfId="1881"/>
    <cellStyle name="Normal 4 31" xfId="1882"/>
    <cellStyle name="Normal 4 32" xfId="1883"/>
    <cellStyle name="Normal 4 33" xfId="1884"/>
    <cellStyle name="Normal 4 34" xfId="1885"/>
    <cellStyle name="Normal 4 35" xfId="1886"/>
    <cellStyle name="Normal 4 36" xfId="1887"/>
    <cellStyle name="Normal 4 37" xfId="1888"/>
    <cellStyle name="Normal 4 38" xfId="1889"/>
    <cellStyle name="Normal 4 39" xfId="1890"/>
    <cellStyle name="Normal 4 4" xfId="356"/>
    <cellStyle name="Normal 4 4 2" xfId="357"/>
    <cellStyle name="Normal 4 4 2 2" xfId="2424"/>
    <cellStyle name="Normal 4 4 3" xfId="1891"/>
    <cellStyle name="Normal 4 40" xfId="1892"/>
    <cellStyle name="Normal 4 41" xfId="1893"/>
    <cellStyle name="Normal 4 41 2" xfId="1894"/>
    <cellStyle name="Normal 4 41 3" xfId="1895"/>
    <cellStyle name="Normal 4 42" xfId="1896"/>
    <cellStyle name="Normal 4 42 2" xfId="1897"/>
    <cellStyle name="Normal 4 42 3" xfId="1898"/>
    <cellStyle name="Normal 4 43" xfId="1899"/>
    <cellStyle name="Normal 4 44" xfId="1900"/>
    <cellStyle name="Normal 4 45" xfId="1901"/>
    <cellStyle name="Normal 4 46" xfId="1902"/>
    <cellStyle name="Normal 4 5" xfId="358"/>
    <cellStyle name="Normal 4 5 2" xfId="1903"/>
    <cellStyle name="Normal 4 5 3" xfId="1904"/>
    <cellStyle name="Normal 4 5 4" xfId="2425"/>
    <cellStyle name="Normal 4 6" xfId="1905"/>
    <cellStyle name="Normal 4 6 2" xfId="1906"/>
    <cellStyle name="Normal 4 6 3" xfId="1907"/>
    <cellStyle name="Normal 4 7" xfId="1908"/>
    <cellStyle name="Normal 4 7 2" xfId="1909"/>
    <cellStyle name="Normal 4 7 3" xfId="1910"/>
    <cellStyle name="Normal 4 8" xfId="1911"/>
    <cellStyle name="Normal 4 8 2" xfId="1912"/>
    <cellStyle name="Normal 4 8 3" xfId="1913"/>
    <cellStyle name="Normal 4 8 4" xfId="2426"/>
    <cellStyle name="Normal 4 9" xfId="1914"/>
    <cellStyle name="Normal 4 9 2" xfId="1915"/>
    <cellStyle name="Normal 4 9 3" xfId="1916"/>
    <cellStyle name="Normal 4 9 4" xfId="2427"/>
    <cellStyle name="Normal 40" xfId="1917"/>
    <cellStyle name="Normal 40 2" xfId="1918"/>
    <cellStyle name="Normal 40 3" xfId="1919"/>
    <cellStyle name="Normal 41" xfId="1920"/>
    <cellStyle name="Normal 41 2" xfId="1921"/>
    <cellStyle name="Normal 41 3" xfId="1922"/>
    <cellStyle name="Normal 42" xfId="1923"/>
    <cellStyle name="Normal 42 2" xfId="1924"/>
    <cellStyle name="Normal 42 3" xfId="1925"/>
    <cellStyle name="Normal 5" xfId="23"/>
    <cellStyle name="Normal 5 10" xfId="1926"/>
    <cellStyle name="Normal 5 10 2" xfId="1927"/>
    <cellStyle name="Normal 5 10 3" xfId="1928"/>
    <cellStyle name="Normal 5 10 4" xfId="1929"/>
    <cellStyle name="Normal 5 11" xfId="1930"/>
    <cellStyle name="Normal 5 11 2" xfId="1931"/>
    <cellStyle name="Normal 5 11 3" xfId="1932"/>
    <cellStyle name="Normal 5 12" xfId="1933"/>
    <cellStyle name="Normal 5 12 2" xfId="1934"/>
    <cellStyle name="Normal 5 12 3" xfId="1935"/>
    <cellStyle name="Normal 5 13" xfId="1936"/>
    <cellStyle name="Normal 5 13 2" xfId="1937"/>
    <cellStyle name="Normal 5 13 3" xfId="1938"/>
    <cellStyle name="Normal 5 14" xfId="1939"/>
    <cellStyle name="Normal 5 14 2" xfId="1940"/>
    <cellStyle name="Normal 5 14 3" xfId="1941"/>
    <cellStyle name="Normal 5 15" xfId="1942"/>
    <cellStyle name="Normal 5 15 2" xfId="1943"/>
    <cellStyle name="Normal 5 15 3" xfId="1944"/>
    <cellStyle name="Normal 5 16" xfId="1945"/>
    <cellStyle name="Normal 5 16 2" xfId="1946"/>
    <cellStyle name="Normal 5 16 3" xfId="1947"/>
    <cellStyle name="Normal 5 17" xfId="1948"/>
    <cellStyle name="Normal 5 17 2" xfId="1949"/>
    <cellStyle name="Normal 5 17 3" xfId="1950"/>
    <cellStyle name="Normal 5 18" xfId="1951"/>
    <cellStyle name="Normal 5 18 2" xfId="1952"/>
    <cellStyle name="Normal 5 18 3" xfId="1953"/>
    <cellStyle name="Normal 5 19" xfId="1954"/>
    <cellStyle name="Normal 5 19 2" xfId="1955"/>
    <cellStyle name="Normal 5 19 3" xfId="1956"/>
    <cellStyle name="Normal 5 2" xfId="359"/>
    <cellStyle name="Normal 5 2 2" xfId="360"/>
    <cellStyle name="Normal 5 2 2 2" xfId="1957"/>
    <cellStyle name="Normal 5 2 2 3" xfId="1958"/>
    <cellStyle name="Normal 5 2 3" xfId="361"/>
    <cellStyle name="Normal 5 2 4" xfId="1959"/>
    <cellStyle name="Normal 5 2 5" xfId="2481"/>
    <cellStyle name="Normal 5 20" xfId="1960"/>
    <cellStyle name="Normal 5 20 2" xfId="1961"/>
    <cellStyle name="Normal 5 20 3" xfId="1962"/>
    <cellStyle name="Normal 5 21" xfId="1963"/>
    <cellStyle name="Normal 5 21 2" xfId="1964"/>
    <cellStyle name="Normal 5 21 3" xfId="1965"/>
    <cellStyle name="Normal 5 22" xfId="1966"/>
    <cellStyle name="Normal 5 23" xfId="1967"/>
    <cellStyle name="Normal 5 24" xfId="1968"/>
    <cellStyle name="Normal 5 25" xfId="1969"/>
    <cellStyle name="Normal 5 25 2" xfId="1970"/>
    <cellStyle name="Normal 5 25 3" xfId="1971"/>
    <cellStyle name="Normal 5 26" xfId="1972"/>
    <cellStyle name="Normal 5 26 2" xfId="1973"/>
    <cellStyle name="Normal 5 26 3" xfId="1974"/>
    <cellStyle name="Normal 5 27" xfId="1975"/>
    <cellStyle name="Normal 5 27 2" xfId="1976"/>
    <cellStyle name="Normal 5 27 3" xfId="1977"/>
    <cellStyle name="Normal 5 28" xfId="1978"/>
    <cellStyle name="Normal 5 28 2" xfId="1979"/>
    <cellStyle name="Normal 5 28 3" xfId="1980"/>
    <cellStyle name="Normal 5 29" xfId="1981"/>
    <cellStyle name="Normal 5 29 2" xfId="1982"/>
    <cellStyle name="Normal 5 29 3" xfId="1983"/>
    <cellStyle name="Normal 5 3" xfId="362"/>
    <cellStyle name="Normal 5 3 2" xfId="363"/>
    <cellStyle name="Normal 5 3 3" xfId="1984"/>
    <cellStyle name="Normal 5 30" xfId="1985"/>
    <cellStyle name="Normal 5 30 2" xfId="1986"/>
    <cellStyle name="Normal 5 30 3" xfId="1987"/>
    <cellStyle name="Normal 5 31" xfId="1988"/>
    <cellStyle name="Normal 5 31 2" xfId="1989"/>
    <cellStyle name="Normal 5 31 3" xfId="1990"/>
    <cellStyle name="Normal 5 32" xfId="1991"/>
    <cellStyle name="Normal 5 32 2" xfId="1992"/>
    <cellStyle name="Normal 5 32 3" xfId="1993"/>
    <cellStyle name="Normal 5 33" xfId="1994"/>
    <cellStyle name="Normal 5 34" xfId="1995"/>
    <cellStyle name="Normal 5 35" xfId="1996"/>
    <cellStyle name="Normal 5 36" xfId="1997"/>
    <cellStyle name="Normal 5 37" xfId="1998"/>
    <cellStyle name="Normal 5 38" xfId="1999"/>
    <cellStyle name="Normal 5 39" xfId="2000"/>
    <cellStyle name="Normal 5 39 2" xfId="2001"/>
    <cellStyle name="Normal 5 39 3" xfId="2002"/>
    <cellStyle name="Normal 5 4" xfId="364"/>
    <cellStyle name="Normal 5 4 2" xfId="365"/>
    <cellStyle name="Normal 5 4 3" xfId="2003"/>
    <cellStyle name="Normal 5 4 4" xfId="2004"/>
    <cellStyle name="Normal 5 4 5" xfId="2005"/>
    <cellStyle name="Normal 5 40" xfId="2006"/>
    <cellStyle name="Normal 5 40 2" xfId="2007"/>
    <cellStyle name="Normal 5 40 3" xfId="2008"/>
    <cellStyle name="Normal 5 41" xfId="2009"/>
    <cellStyle name="Normal 5 41 2" xfId="2010"/>
    <cellStyle name="Normal 5 41 3" xfId="2011"/>
    <cellStyle name="Normal 5 42" xfId="2012"/>
    <cellStyle name="Normal 5 42 2" xfId="2013"/>
    <cellStyle name="Normal 5 42 3" xfId="2014"/>
    <cellStyle name="Normal 5 43" xfId="2015"/>
    <cellStyle name="Normal 5 43 2" xfId="2016"/>
    <cellStyle name="Normal 5 43 3" xfId="2017"/>
    <cellStyle name="Normal 5 44" xfId="2018"/>
    <cellStyle name="Normal 5 44 2" xfId="2019"/>
    <cellStyle name="Normal 5 44 3" xfId="2020"/>
    <cellStyle name="Normal 5 45" xfId="2021"/>
    <cellStyle name="Normal 5 45 2" xfId="2022"/>
    <cellStyle name="Normal 5 45 3" xfId="2023"/>
    <cellStyle name="Normal 5 46" xfId="2024"/>
    <cellStyle name="Normal 5 46 2" xfId="2025"/>
    <cellStyle name="Normal 5 46 3" xfId="2026"/>
    <cellStyle name="Normal 5 47" xfId="2027"/>
    <cellStyle name="Normal 5 47 2" xfId="2028"/>
    <cellStyle name="Normal 5 47 3" xfId="2029"/>
    <cellStyle name="Normal 5 48" xfId="2030"/>
    <cellStyle name="Normal 5 48 2" xfId="2031"/>
    <cellStyle name="Normal 5 48 3" xfId="2032"/>
    <cellStyle name="Normal 5 49" xfId="2033"/>
    <cellStyle name="Normal 5 49 2" xfId="2034"/>
    <cellStyle name="Normal 5 49 3" xfId="2035"/>
    <cellStyle name="Normal 5 5" xfId="366"/>
    <cellStyle name="Normal 5 5 2" xfId="2036"/>
    <cellStyle name="Normal 5 5 3" xfId="2037"/>
    <cellStyle name="Normal 5 5 4" xfId="2038"/>
    <cellStyle name="Normal 5 5 5" xfId="2039"/>
    <cellStyle name="Normal 5 50" xfId="2040"/>
    <cellStyle name="Normal 5 50 2" xfId="2041"/>
    <cellStyle name="Normal 5 50 3" xfId="2042"/>
    <cellStyle name="Normal 5 51" xfId="2043"/>
    <cellStyle name="Normal 5 52" xfId="2044"/>
    <cellStyle name="Normal 5 53" xfId="2045"/>
    <cellStyle name="Normal 5 54" xfId="2046"/>
    <cellStyle name="Normal 5 55" xfId="2047"/>
    <cellStyle name="Normal 5 56" xfId="2482"/>
    <cellStyle name="Normal 5 6" xfId="2048"/>
    <cellStyle name="Normal 5 6 2" xfId="2049"/>
    <cellStyle name="Normal 5 6 3" xfId="2050"/>
    <cellStyle name="Normal 5 6 4" xfId="2051"/>
    <cellStyle name="Normal 5 7" xfId="2052"/>
    <cellStyle name="Normal 5 7 2" xfId="2053"/>
    <cellStyle name="Normal 5 7 3" xfId="2054"/>
    <cellStyle name="Normal 5 7 4" xfId="2055"/>
    <cellStyle name="Normal 5 8" xfId="2056"/>
    <cellStyle name="Normal 5 8 2" xfId="2057"/>
    <cellStyle name="Normal 5 8 3" xfId="2058"/>
    <cellStyle name="Normal 5 8 4" xfId="2059"/>
    <cellStyle name="Normal 5 9" xfId="2060"/>
    <cellStyle name="Normal 5 9 2" xfId="2061"/>
    <cellStyle name="Normal 5 9 3" xfId="2062"/>
    <cellStyle name="Normal 5 9 4" xfId="2063"/>
    <cellStyle name="Normal 6" xfId="24"/>
    <cellStyle name="Normal 6 10" xfId="2064"/>
    <cellStyle name="Normal 6 10 2" xfId="2065"/>
    <cellStyle name="Normal 6 10 3" xfId="2066"/>
    <cellStyle name="Normal 6 10 4" xfId="2067"/>
    <cellStyle name="Normal 6 11" xfId="2068"/>
    <cellStyle name="Normal 6 11 2" xfId="2069"/>
    <cellStyle name="Normal 6 11 3" xfId="2070"/>
    <cellStyle name="Normal 6 11 4" xfId="2071"/>
    <cellStyle name="Normal 6 12" xfId="2072"/>
    <cellStyle name="Normal 6 12 2" xfId="2073"/>
    <cellStyle name="Normal 6 12 3" xfId="2074"/>
    <cellStyle name="Normal 6 13" xfId="2075"/>
    <cellStyle name="Normal 6 13 2" xfId="2076"/>
    <cellStyle name="Normal 6 13 3" xfId="2077"/>
    <cellStyle name="Normal 6 14" xfId="2078"/>
    <cellStyle name="Normal 6 14 2" xfId="2079"/>
    <cellStyle name="Normal 6 14 3" xfId="2080"/>
    <cellStyle name="Normal 6 15" xfId="2081"/>
    <cellStyle name="Normal 6 15 2" xfId="2082"/>
    <cellStyle name="Normal 6 15 3" xfId="2083"/>
    <cellStyle name="Normal 6 16" xfId="2084"/>
    <cellStyle name="Normal 6 16 2" xfId="2085"/>
    <cellStyle name="Normal 6 16 3" xfId="2086"/>
    <cellStyle name="Normal 6 17" xfId="2087"/>
    <cellStyle name="Normal 6 17 2" xfId="2088"/>
    <cellStyle name="Normal 6 17 3" xfId="2089"/>
    <cellStyle name="Normal 6 18" xfId="2090"/>
    <cellStyle name="Normal 6 18 2" xfId="2091"/>
    <cellStyle name="Normal 6 18 3" xfId="2092"/>
    <cellStyle name="Normal 6 19" xfId="2093"/>
    <cellStyle name="Normal 6 19 2" xfId="2094"/>
    <cellStyle name="Normal 6 19 3" xfId="2095"/>
    <cellStyle name="Normal 6 2" xfId="367"/>
    <cellStyle name="Normal 6 2 10" xfId="2096"/>
    <cellStyle name="Normal 6 2 11" xfId="2097"/>
    <cellStyle name="Normal 6 2 12" xfId="2098"/>
    <cellStyle name="Normal 6 2 13" xfId="2099"/>
    <cellStyle name="Normal 6 2 14" xfId="2100"/>
    <cellStyle name="Normal 6 2 15" xfId="2101"/>
    <cellStyle name="Normal 6 2 16" xfId="2102"/>
    <cellStyle name="Normal 6 2 17" xfId="2103"/>
    <cellStyle name="Normal 6 2 18" xfId="2428"/>
    <cellStyle name="Normal 6 2 2" xfId="368"/>
    <cellStyle name="Normal 6 2 2 2" xfId="2429"/>
    <cellStyle name="Normal 6 2 3" xfId="369"/>
    <cellStyle name="Normal 6 2 4" xfId="2104"/>
    <cellStyle name="Normal 6 2 5" xfId="2105"/>
    <cellStyle name="Normal 6 2 6" xfId="2106"/>
    <cellStyle name="Normal 6 2 7" xfId="2107"/>
    <cellStyle name="Normal 6 2 8" xfId="2108"/>
    <cellStyle name="Normal 6 2 9" xfId="2109"/>
    <cellStyle name="Normal 6 20" xfId="2110"/>
    <cellStyle name="Normal 6 20 2" xfId="2111"/>
    <cellStyle name="Normal 6 20 3" xfId="2112"/>
    <cellStyle name="Normal 6 21" xfId="2113"/>
    <cellStyle name="Normal 6 21 2" xfId="2114"/>
    <cellStyle name="Normal 6 21 3" xfId="2115"/>
    <cellStyle name="Normal 6 22" xfId="2116"/>
    <cellStyle name="Normal 6 22 2" xfId="2117"/>
    <cellStyle name="Normal 6 22 3" xfId="2118"/>
    <cellStyle name="Normal 6 23" xfId="2119"/>
    <cellStyle name="Normal 6 24" xfId="2120"/>
    <cellStyle name="Normal 6 25" xfId="2121"/>
    <cellStyle name="Normal 6 26" xfId="2122"/>
    <cellStyle name="Normal 6 27" xfId="2123"/>
    <cellStyle name="Normal 6 28" xfId="2124"/>
    <cellStyle name="Normal 6 29" xfId="2125"/>
    <cellStyle name="Normal 6 3" xfId="370"/>
    <cellStyle name="Normal 6 3 10" xfId="2126"/>
    <cellStyle name="Normal 6 3 11" xfId="2127"/>
    <cellStyle name="Normal 6 3 12" xfId="2128"/>
    <cellStyle name="Normal 6 3 13" xfId="2129"/>
    <cellStyle name="Normal 6 3 14" xfId="2130"/>
    <cellStyle name="Normal 6 3 15" xfId="2131"/>
    <cellStyle name="Normal 6 3 16" xfId="2132"/>
    <cellStyle name="Normal 6 3 17" xfId="2133"/>
    <cellStyle name="Normal 6 3 2" xfId="371"/>
    <cellStyle name="Normal 6 3 3" xfId="2134"/>
    <cellStyle name="Normal 6 3 4" xfId="2135"/>
    <cellStyle name="Normal 6 3 5" xfId="2136"/>
    <cellStyle name="Normal 6 3 6" xfId="2137"/>
    <cellStyle name="Normal 6 3 7" xfId="2138"/>
    <cellStyle name="Normal 6 3 8" xfId="2139"/>
    <cellStyle name="Normal 6 3 9" xfId="2140"/>
    <cellStyle name="Normal 6 30" xfId="2141"/>
    <cellStyle name="Normal 6 31" xfId="2483"/>
    <cellStyle name="Normal 6 4" xfId="372"/>
    <cellStyle name="Normal 6 4 10" xfId="2142"/>
    <cellStyle name="Normal 6 4 11" xfId="2143"/>
    <cellStyle name="Normal 6 4 12" xfId="2144"/>
    <cellStyle name="Normal 6 4 13" xfId="2145"/>
    <cellStyle name="Normal 6 4 14" xfId="2146"/>
    <cellStyle name="Normal 6 4 15" xfId="2147"/>
    <cellStyle name="Normal 6 4 16" xfId="2148"/>
    <cellStyle name="Normal 6 4 17" xfId="2149"/>
    <cellStyle name="Normal 6 4 2" xfId="373"/>
    <cellStyle name="Normal 6 4 3" xfId="2150"/>
    <cellStyle name="Normal 6 4 4" xfId="2151"/>
    <cellStyle name="Normal 6 4 5" xfId="2152"/>
    <cellStyle name="Normal 6 4 6" xfId="2153"/>
    <cellStyle name="Normal 6 4 7" xfId="2154"/>
    <cellStyle name="Normal 6 4 8" xfId="2155"/>
    <cellStyle name="Normal 6 4 9" xfId="2156"/>
    <cellStyle name="Normal 6 5" xfId="374"/>
    <cellStyle name="Normal 6 5 10" xfId="2157"/>
    <cellStyle name="Normal 6 5 11" xfId="2158"/>
    <cellStyle name="Normal 6 5 12" xfId="2159"/>
    <cellStyle name="Normal 6 5 13" xfId="2160"/>
    <cellStyle name="Normal 6 5 14" xfId="2161"/>
    <cellStyle name="Normal 6 5 15" xfId="2162"/>
    <cellStyle name="Normal 6 5 16" xfId="2163"/>
    <cellStyle name="Normal 6 5 17" xfId="2164"/>
    <cellStyle name="Normal 6 5 2" xfId="375"/>
    <cellStyle name="Normal 6 5 3" xfId="2165"/>
    <cellStyle name="Normal 6 5 4" xfId="2166"/>
    <cellStyle name="Normal 6 5 5" xfId="2167"/>
    <cellStyle name="Normal 6 5 6" xfId="2168"/>
    <cellStyle name="Normal 6 5 7" xfId="2169"/>
    <cellStyle name="Normal 6 5 8" xfId="2170"/>
    <cellStyle name="Normal 6 5 9" xfId="2171"/>
    <cellStyle name="Normal 6 6" xfId="376"/>
    <cellStyle name="Normal 6 6 10" xfId="2172"/>
    <cellStyle name="Normal 6 6 11" xfId="2173"/>
    <cellStyle name="Normal 6 6 12" xfId="2174"/>
    <cellStyle name="Normal 6 6 13" xfId="2175"/>
    <cellStyle name="Normal 6 6 14" xfId="2176"/>
    <cellStyle name="Normal 6 6 15" xfId="2177"/>
    <cellStyle name="Normal 6 6 16" xfId="2178"/>
    <cellStyle name="Normal 6 6 17" xfId="2179"/>
    <cellStyle name="Normal 6 6 2" xfId="377"/>
    <cellStyle name="Normal 6 6 3" xfId="2180"/>
    <cellStyle name="Normal 6 6 4" xfId="2181"/>
    <cellStyle name="Normal 6 6 5" xfId="2182"/>
    <cellStyle name="Normal 6 6 6" xfId="2183"/>
    <cellStyle name="Normal 6 6 7" xfId="2184"/>
    <cellStyle name="Normal 6 6 8" xfId="2185"/>
    <cellStyle name="Normal 6 6 9" xfId="2186"/>
    <cellStyle name="Normal 6 7" xfId="378"/>
    <cellStyle name="Normal 6 7 10" xfId="2187"/>
    <cellStyle name="Normal 6 7 11" xfId="2188"/>
    <cellStyle name="Normal 6 7 12" xfId="2189"/>
    <cellStyle name="Normal 6 7 13" xfId="2190"/>
    <cellStyle name="Normal 6 7 14" xfId="2191"/>
    <cellStyle name="Normal 6 7 15" xfId="2192"/>
    <cellStyle name="Normal 6 7 16" xfId="2193"/>
    <cellStyle name="Normal 6 7 17" xfId="2194"/>
    <cellStyle name="Normal 6 7 2" xfId="2195"/>
    <cellStyle name="Normal 6 7 3" xfId="2196"/>
    <cellStyle name="Normal 6 7 4" xfId="2197"/>
    <cellStyle name="Normal 6 7 5" xfId="2198"/>
    <cellStyle name="Normal 6 7 6" xfId="2199"/>
    <cellStyle name="Normal 6 7 7" xfId="2200"/>
    <cellStyle name="Normal 6 7 8" xfId="2201"/>
    <cellStyle name="Normal 6 7 9" xfId="2202"/>
    <cellStyle name="Normal 6 8" xfId="379"/>
    <cellStyle name="Normal 6 8 2" xfId="2203"/>
    <cellStyle name="Normal 6 8 3" xfId="2204"/>
    <cellStyle name="Normal 6 8 4" xfId="2205"/>
    <cellStyle name="Normal 6 9" xfId="2206"/>
    <cellStyle name="Normal 6 9 2" xfId="2207"/>
    <cellStyle name="Normal 6 9 3" xfId="2208"/>
    <cellStyle name="Normal 6 9 4" xfId="2209"/>
    <cellStyle name="Normal 7" xfId="25"/>
    <cellStyle name="Normal 7 10" xfId="2210"/>
    <cellStyle name="Normal 7 10 2" xfId="2211"/>
    <cellStyle name="Normal 7 10 3" xfId="2212"/>
    <cellStyle name="Normal 7 11" xfId="2213"/>
    <cellStyle name="Normal 7 11 2" xfId="2214"/>
    <cellStyle name="Normal 7 11 3" xfId="2215"/>
    <cellStyle name="Normal 7 12" xfId="2216"/>
    <cellStyle name="Normal 7 12 2" xfId="2217"/>
    <cellStyle name="Normal 7 12 3" xfId="2218"/>
    <cellStyle name="Normal 7 13" xfId="2219"/>
    <cellStyle name="Normal 7 13 2" xfId="2220"/>
    <cellStyle name="Normal 7 13 3" xfId="2221"/>
    <cellStyle name="Normal 7 14" xfId="2222"/>
    <cellStyle name="Normal 7 14 2" xfId="2223"/>
    <cellStyle name="Normal 7 14 3" xfId="2224"/>
    <cellStyle name="Normal 7 15" xfId="2225"/>
    <cellStyle name="Normal 7 15 2" xfId="2226"/>
    <cellStyle name="Normal 7 15 3" xfId="2227"/>
    <cellStyle name="Normal 7 16" xfId="2228"/>
    <cellStyle name="Normal 7 16 2" xfId="2229"/>
    <cellStyle name="Normal 7 16 3" xfId="2230"/>
    <cellStyle name="Normal 7 17" xfId="2231"/>
    <cellStyle name="Normal 7 18" xfId="2232"/>
    <cellStyle name="Normal 7 19" xfId="2233"/>
    <cellStyle name="Normal 7 2" xfId="380"/>
    <cellStyle name="Normal 7 2 2" xfId="2234"/>
    <cellStyle name="Normal 7 2 3" xfId="2235"/>
    <cellStyle name="Normal 7 2 3 2" xfId="2430"/>
    <cellStyle name="Normal 7 20" xfId="2236"/>
    <cellStyle name="Normal 7 21" xfId="2237"/>
    <cellStyle name="Normal 7 22" xfId="2238"/>
    <cellStyle name="Normal 7 23" xfId="2239"/>
    <cellStyle name="Normal 7 24" xfId="2484"/>
    <cellStyle name="Normal 7 3" xfId="381"/>
    <cellStyle name="Normal 7 3 2" xfId="382"/>
    <cellStyle name="Normal 7 3 3" xfId="2240"/>
    <cellStyle name="Normal 7 3 4" xfId="2431"/>
    <cellStyle name="Normal 7 4" xfId="383"/>
    <cellStyle name="Normal 7 4 2" xfId="384"/>
    <cellStyle name="Normal 7 4 3" xfId="2241"/>
    <cellStyle name="Normal 7 4 4" xfId="2432"/>
    <cellStyle name="Normal 7 5" xfId="385"/>
    <cellStyle name="Normal 7 5 2" xfId="386"/>
    <cellStyle name="Normal 7 5 3" xfId="2242"/>
    <cellStyle name="Normal 7 5 4" xfId="2433"/>
    <cellStyle name="Normal 7 6" xfId="387"/>
    <cellStyle name="Normal 7 6 2" xfId="388"/>
    <cellStyle name="Normal 7 6 3" xfId="2243"/>
    <cellStyle name="Normal 7 6 4" xfId="2434"/>
    <cellStyle name="Normal 7 7" xfId="389"/>
    <cellStyle name="Normal 7 7 2" xfId="2244"/>
    <cellStyle name="Normal 7 7 3" xfId="2245"/>
    <cellStyle name="Normal 7 8" xfId="390"/>
    <cellStyle name="Normal 7 8 2" xfId="2246"/>
    <cellStyle name="Normal 7 8 3" xfId="2247"/>
    <cellStyle name="Normal 7 9" xfId="391"/>
    <cellStyle name="Normal 7 9 2" xfId="2248"/>
    <cellStyle name="Normal 7 9 3" xfId="2249"/>
    <cellStyle name="Normal 8" xfId="26"/>
    <cellStyle name="Normal 8 2" xfId="2250"/>
    <cellStyle name="Normal 8 2 2" xfId="2435"/>
    <cellStyle name="Normal 8 3" xfId="2251"/>
    <cellStyle name="Normal 8 3 2" xfId="2436"/>
    <cellStyle name="Normal 8 4" xfId="2252"/>
    <cellStyle name="Normal 8 5" xfId="2485"/>
    <cellStyle name="Normal 9" xfId="27"/>
    <cellStyle name="Normal 9 10" xfId="2253"/>
    <cellStyle name="Normal 9 10 2" xfId="2254"/>
    <cellStyle name="Normal 9 10 3" xfId="2255"/>
    <cellStyle name="Normal 9 11" xfId="2256"/>
    <cellStyle name="Normal 9 11 2" xfId="2257"/>
    <cellStyle name="Normal 9 11 3" xfId="2258"/>
    <cellStyle name="Normal 9 12" xfId="2259"/>
    <cellStyle name="Normal 9 12 2" xfId="2260"/>
    <cellStyle name="Normal 9 12 3" xfId="2261"/>
    <cellStyle name="Normal 9 13" xfId="2262"/>
    <cellStyle name="Normal 9 13 2" xfId="2263"/>
    <cellStyle name="Normal 9 13 3" xfId="2264"/>
    <cellStyle name="Normal 9 14" xfId="2265"/>
    <cellStyle name="Normal 9 14 2" xfId="2266"/>
    <cellStyle name="Normal 9 14 3" xfId="2267"/>
    <cellStyle name="Normal 9 15" xfId="2268"/>
    <cellStyle name="Normal 9 15 2" xfId="2269"/>
    <cellStyle name="Normal 9 15 3" xfId="2270"/>
    <cellStyle name="Normal 9 16" xfId="2271"/>
    <cellStyle name="Normal 9 16 2" xfId="2272"/>
    <cellStyle name="Normal 9 16 3" xfId="2273"/>
    <cellStyle name="Normal 9 17" xfId="2274"/>
    <cellStyle name="Normal 9 18" xfId="2275"/>
    <cellStyle name="Normal 9 19" xfId="2276"/>
    <cellStyle name="Normal 9 2" xfId="2277"/>
    <cellStyle name="Normal 9 2 2" xfId="2278"/>
    <cellStyle name="Normal 9 2 3" xfId="2279"/>
    <cellStyle name="Normal 9 3" xfId="2280"/>
    <cellStyle name="Normal 9 3 2" xfId="2281"/>
    <cellStyle name="Normal 9 3 3" xfId="2282"/>
    <cellStyle name="Normal 9 4" xfId="2283"/>
    <cellStyle name="Normal 9 4 2" xfId="2284"/>
    <cellStyle name="Normal 9 4 3" xfId="2285"/>
    <cellStyle name="Normal 9 5" xfId="2286"/>
    <cellStyle name="Normal 9 5 2" xfId="2287"/>
    <cellStyle name="Normal 9 5 3" xfId="2288"/>
    <cellStyle name="Normal 9 6" xfId="2289"/>
    <cellStyle name="Normal 9 6 2" xfId="2290"/>
    <cellStyle name="Normal 9 6 3" xfId="2291"/>
    <cellStyle name="Normal 9 7" xfId="2292"/>
    <cellStyle name="Normal 9 7 2" xfId="2293"/>
    <cellStyle name="Normal 9 7 3" xfId="2294"/>
    <cellStyle name="Normal 9 8" xfId="2295"/>
    <cellStyle name="Normal 9 8 2" xfId="2296"/>
    <cellStyle name="Normal 9 8 3" xfId="2297"/>
    <cellStyle name="Normal 9 9" xfId="2298"/>
    <cellStyle name="Normal 9 9 2" xfId="2299"/>
    <cellStyle name="Normal 9 9 3" xfId="2300"/>
    <cellStyle name="Note 2" xfId="2301"/>
    <cellStyle name="Note 2 10" xfId="2302"/>
    <cellStyle name="Note 2 11" xfId="2303"/>
    <cellStyle name="Note 2 12" xfId="2304"/>
    <cellStyle name="Note 2 13" xfId="2305"/>
    <cellStyle name="Note 2 14" xfId="2306"/>
    <cellStyle name="Note 2 15" xfId="2307"/>
    <cellStyle name="Note 2 16" xfId="2308"/>
    <cellStyle name="Note 2 17" xfId="2309"/>
    <cellStyle name="Note 2 18" xfId="2310"/>
    <cellStyle name="Note 2 19" xfId="2311"/>
    <cellStyle name="Note 2 2" xfId="2312"/>
    <cellStyle name="Note 2 20" xfId="2313"/>
    <cellStyle name="Note 2 3" xfId="2314"/>
    <cellStyle name="Note 2 4" xfId="2315"/>
    <cellStyle name="Note 2 5" xfId="2316"/>
    <cellStyle name="Note 2 6" xfId="2317"/>
    <cellStyle name="Note 2 7" xfId="2318"/>
    <cellStyle name="Note 2 8" xfId="2319"/>
    <cellStyle name="Note 2 9" xfId="2320"/>
    <cellStyle name="Note 3" xfId="2321"/>
    <cellStyle name="Note 3 2" xfId="2322"/>
    <cellStyle name="Note 4" xfId="2323"/>
    <cellStyle name="Output 2" xfId="2324"/>
    <cellStyle name="Output 2 2" xfId="2325"/>
    <cellStyle name="Output 2 3" xfId="2326"/>
    <cellStyle name="Output 2 4" xfId="2327"/>
    <cellStyle name="Output 2 5" xfId="2328"/>
    <cellStyle name="Output 2 6" xfId="2329"/>
    <cellStyle name="Output 2 7" xfId="2330"/>
    <cellStyle name="Percent 2" xfId="28"/>
    <cellStyle name="Percent 2 10" xfId="2331"/>
    <cellStyle name="Percent 2 11" xfId="2332"/>
    <cellStyle name="Percent 2 12" xfId="2333"/>
    <cellStyle name="Percent 2 13" xfId="2334"/>
    <cellStyle name="Percent 2 14" xfId="2335"/>
    <cellStyle name="Percent 2 15" xfId="2336"/>
    <cellStyle name="Percent 2 16" xfId="2337"/>
    <cellStyle name="Percent 2 17" xfId="2338"/>
    <cellStyle name="Percent 2 18" xfId="2339"/>
    <cellStyle name="Percent 2 19" xfId="2340"/>
    <cellStyle name="Percent 2 2" xfId="2341"/>
    <cellStyle name="Percent 2 20" xfId="2342"/>
    <cellStyle name="Percent 2 21" xfId="2343"/>
    <cellStyle name="Percent 2 22" xfId="2344"/>
    <cellStyle name="Percent 2 23" xfId="2345"/>
    <cellStyle name="Percent 2 3" xfId="2346"/>
    <cellStyle name="Percent 2 4" xfId="2347"/>
    <cellStyle name="Percent 2 5" xfId="2348"/>
    <cellStyle name="Percent 2 6" xfId="2349"/>
    <cellStyle name="Percent 2 7" xfId="2350"/>
    <cellStyle name="Percent 2 8" xfId="2351"/>
    <cellStyle name="Percent 2 9" xfId="2352"/>
    <cellStyle name="Percent 3" xfId="29"/>
    <cellStyle name="Percent 3 2" xfId="392"/>
    <cellStyle name="Percent 4" xfId="393"/>
    <cellStyle name="Percent 5" xfId="394"/>
    <cellStyle name="Percent 5 2" xfId="395"/>
    <cellStyle name="Percent 6" xfId="396"/>
    <cellStyle name="Publication_style" xfId="2437"/>
    <cellStyle name="Refdb standard" xfId="2438"/>
    <cellStyle name="Refdb standard 2" xfId="2439"/>
    <cellStyle name="Row_CategoryHeadings" xfId="2440"/>
    <cellStyle name="Source" xfId="2441"/>
    <cellStyle name="Source 2" xfId="2442"/>
    <cellStyle name="Table Cells" xfId="2443"/>
    <cellStyle name="Table Cells 2" xfId="2461"/>
    <cellStyle name="Table Column Headings" xfId="2444"/>
    <cellStyle name="Table Number" xfId="2445"/>
    <cellStyle name="Table Row Headings" xfId="2446"/>
    <cellStyle name="Table Title" xfId="2447"/>
    <cellStyle name="Table_Name" xfId="2448"/>
    <cellStyle name="þ_x001d_ð'&amp;Oý—&amp;Hý_x000b__x0008_—_x000f_h_x0010__x0007__x0001__x0001_" xfId="2449"/>
    <cellStyle name="Title 2" xfId="2353"/>
    <cellStyle name="Title 2 2" xfId="2450"/>
    <cellStyle name="Total 2" xfId="2354"/>
    <cellStyle name="Total 2 2" xfId="2355"/>
    <cellStyle name="Total 2 3" xfId="2356"/>
    <cellStyle name="Total 2 4" xfId="2357"/>
    <cellStyle name="Total 2 5" xfId="2358"/>
    <cellStyle name="Total 2 6" xfId="2359"/>
    <cellStyle name="Total 2 7" xfId="2360"/>
    <cellStyle name="ts97" xfId="2451"/>
    <cellStyle name="u" xfId="2452"/>
    <cellStyle name="Undefined" xfId="2453"/>
    <cellStyle name="Warning Text 2" xfId="2361"/>
    <cellStyle name="Warnings" xfId="2454"/>
    <cellStyle name="Warnings 2" xfId="2455"/>
    <cellStyle name="Warnings 3" xfId="2456"/>
    <cellStyle name="Warnings 3 2" xfId="2457"/>
    <cellStyle name="Warnings 4" xfId="2458"/>
  </cellStyles>
  <dxfs count="0"/>
  <tableStyles count="0" defaultTableStyle="TableStyleMedium9" defaultPivotStyle="PivotStyleLight16"/>
  <colors>
    <mruColors>
      <color rgb="FF3182BD"/>
      <color rgb="FF000080"/>
      <color rgb="FF0000FF"/>
      <color rgb="FFFF0000"/>
      <color rgb="FF7F7F7F"/>
      <color rgb="FFBFBFBF"/>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4869281045751"/>
          <c:y val="0.23468994859003453"/>
          <c:w val="0.88087843137254962"/>
          <c:h val="0.66750740834815536"/>
        </c:manualLayout>
      </c:layout>
      <c:lineChart>
        <c:grouping val="standard"/>
        <c:varyColors val="0"/>
        <c:ser>
          <c:idx val="1"/>
          <c:order val="0"/>
          <c:tx>
            <c:v>Wales</c:v>
          </c:tx>
          <c:spPr>
            <a:ln w="25400">
              <a:solidFill>
                <a:srgbClr val="FF0000"/>
              </a:solidFill>
            </a:ln>
          </c:spPr>
          <c:marker>
            <c:symbol val="none"/>
          </c:marker>
          <c:cat>
            <c:strRef>
              <c:f>'Trend controls'!$L$37:$L$44</c:f>
              <c:strCache>
                <c:ptCount val="8"/>
                <c:pt idx="0">
                  <c:v>2006-08</c:v>
                </c:pt>
                <c:pt idx="1">
                  <c:v>2007-09</c:v>
                </c:pt>
                <c:pt idx="2">
                  <c:v>2008-10</c:v>
                </c:pt>
                <c:pt idx="3">
                  <c:v>2009-11</c:v>
                </c:pt>
                <c:pt idx="4">
                  <c:v>2010-12</c:v>
                </c:pt>
                <c:pt idx="5">
                  <c:v>2011-13</c:v>
                </c:pt>
                <c:pt idx="6">
                  <c:v>2012-14</c:v>
                </c:pt>
                <c:pt idx="7">
                  <c:v>2013-15</c:v>
                </c:pt>
              </c:strCache>
            </c:strRef>
          </c:cat>
          <c:val>
            <c:numRef>
              <c:f>'Trend controls'!$J$24:$J$31</c:f>
              <c:numCache>
                <c:formatCode>0.00</c:formatCode>
                <c:ptCount val="8"/>
                <c:pt idx="0">
                  <c:v>1694.4265224241401</c:v>
                </c:pt>
                <c:pt idx="1">
                  <c:v>1648.5883169403201</c:v>
                </c:pt>
                <c:pt idx="2">
                  <c:v>1586.24963009455</c:v>
                </c:pt>
                <c:pt idx="3">
                  <c:v>1519.4586166369099</c:v>
                </c:pt>
                <c:pt idx="4">
                  <c:v>1474.5000709942999</c:v>
                </c:pt>
                <c:pt idx="5">
                  <c:v>1448.6366970471699</c:v>
                </c:pt>
                <c:pt idx="6">
                  <c:v>1440.19464069167</c:v>
                </c:pt>
                <c:pt idx="7">
                  <c:v>1432.79571739523</c:v>
                </c:pt>
              </c:numCache>
            </c:numRef>
          </c:val>
          <c:smooth val="0"/>
          <c:extLst>
            <c:ext xmlns:c16="http://schemas.microsoft.com/office/drawing/2014/chart" uri="{C3380CC4-5D6E-409C-BE32-E72D297353CC}">
              <c16:uniqueId val="{00000000-4F6C-4850-862E-E4D9D57548C6}"/>
            </c:ext>
          </c:extLst>
        </c:ser>
        <c:ser>
          <c:idx val="0"/>
          <c:order val="1"/>
          <c:tx>
            <c:strRef>
              <c:f>'Trend controls'!$F$39</c:f>
              <c:strCache>
                <c:ptCount val="1"/>
                <c:pt idx="0">
                  <c:v>Betsi Cadwaladr UHB</c:v>
                </c:pt>
              </c:strCache>
            </c:strRef>
          </c:tx>
          <c:spPr>
            <a:ln w="25400">
              <a:solidFill>
                <a:srgbClr val="3182BD"/>
              </a:solidFill>
            </a:ln>
          </c:spPr>
          <c:marker>
            <c:symbol val="none"/>
          </c:marker>
          <c:errBars>
            <c:errDir val="y"/>
            <c:errBarType val="both"/>
            <c:errValType val="cust"/>
            <c:noEndCap val="0"/>
            <c:plus>
              <c:numRef>
                <c:f>'Trend controls'!$M$11:$M$18</c:f>
                <c:numCache>
                  <c:formatCode>General</c:formatCode>
                  <c:ptCount val="8"/>
                  <c:pt idx="0">
                    <c:v>22.989194003010201</c:v>
                  </c:pt>
                  <c:pt idx="1">
                    <c:v>22.752319394725401</c:v>
                  </c:pt>
                  <c:pt idx="2">
                    <c:v>22.355477404177702</c:v>
                  </c:pt>
                  <c:pt idx="3">
                    <c:v>21.9828834719242</c:v>
                  </c:pt>
                  <c:pt idx="4">
                    <c:v>21.5882038752254</c:v>
                  </c:pt>
                  <c:pt idx="5">
                    <c:v>21.142285432568102</c:v>
                  </c:pt>
                  <c:pt idx="6">
                    <c:v>20.8556021183235</c:v>
                  </c:pt>
                  <c:pt idx="7">
                    <c:v>20.6986610999645</c:v>
                  </c:pt>
                </c:numCache>
              </c:numRef>
            </c:plus>
            <c:minus>
              <c:numRef>
                <c:f>'Trend controls'!$N$11:$N$18</c:f>
                <c:numCache>
                  <c:formatCode>General</c:formatCode>
                  <c:ptCount val="8"/>
                  <c:pt idx="0">
                    <c:v>22.751803302282301</c:v>
                  </c:pt>
                  <c:pt idx="1">
                    <c:v>22.5181020240022</c:v>
                  </c:pt>
                  <c:pt idx="2">
                    <c:v>22.124201096651198</c:v>
                  </c:pt>
                  <c:pt idx="3">
                    <c:v>21.754165093561401</c:v>
                  </c:pt>
                  <c:pt idx="4">
                    <c:v>21.3620069461406</c:v>
                  </c:pt>
                  <c:pt idx="5">
                    <c:v>20.918821519331701</c:v>
                  </c:pt>
                  <c:pt idx="6">
                    <c:v>20.635101801100301</c:v>
                  </c:pt>
                  <c:pt idx="7">
                    <c:v>20.480859288962201</c:v>
                  </c:pt>
                </c:numCache>
              </c:numRef>
            </c:minus>
          </c:errBars>
          <c:cat>
            <c:strRef>
              <c:f>'Trend controls'!$L$37:$L$44</c:f>
              <c:strCache>
                <c:ptCount val="8"/>
                <c:pt idx="0">
                  <c:v>2006-08</c:v>
                </c:pt>
                <c:pt idx="1">
                  <c:v>2007-09</c:v>
                </c:pt>
                <c:pt idx="2">
                  <c:v>2008-10</c:v>
                </c:pt>
                <c:pt idx="3">
                  <c:v>2009-11</c:v>
                </c:pt>
                <c:pt idx="4">
                  <c:v>2010-12</c:v>
                </c:pt>
                <c:pt idx="5">
                  <c:v>2011-13</c:v>
                </c:pt>
                <c:pt idx="6">
                  <c:v>2012-14</c:v>
                </c:pt>
                <c:pt idx="7">
                  <c:v>2013-15</c:v>
                </c:pt>
              </c:strCache>
            </c:strRef>
          </c:cat>
          <c:val>
            <c:numRef>
              <c:f>'Trend controls'!$J$11:$J$18</c:f>
              <c:numCache>
                <c:formatCode>0.000</c:formatCode>
                <c:ptCount val="8"/>
                <c:pt idx="0">
                  <c:v>1651.28358927518</c:v>
                </c:pt>
                <c:pt idx="1">
                  <c:v>1638.8027924691401</c:v>
                </c:pt>
                <c:pt idx="2">
                  <c:v>1601.8954519490701</c:v>
                </c:pt>
                <c:pt idx="3">
                  <c:v>1566.4610786989599</c:v>
                </c:pt>
                <c:pt idx="4">
                  <c:v>1527.71937726646</c:v>
                </c:pt>
                <c:pt idx="5">
                  <c:v>1482.94331025057</c:v>
                </c:pt>
                <c:pt idx="6">
                  <c:v>1462.0506001215299</c:v>
                </c:pt>
                <c:pt idx="7">
                  <c:v>1457.61190635599</c:v>
                </c:pt>
              </c:numCache>
            </c:numRef>
          </c:val>
          <c:smooth val="0"/>
          <c:extLst>
            <c:ext xmlns:c16="http://schemas.microsoft.com/office/drawing/2014/chart" uri="{C3380CC4-5D6E-409C-BE32-E72D297353CC}">
              <c16:uniqueId val="{00000001-4F6C-4850-862E-E4D9D57548C6}"/>
            </c:ext>
          </c:extLst>
        </c:ser>
        <c:dLbls>
          <c:showLegendKey val="0"/>
          <c:showVal val="0"/>
          <c:showCatName val="0"/>
          <c:showSerName val="0"/>
          <c:showPercent val="0"/>
          <c:showBubbleSize val="0"/>
        </c:dLbls>
        <c:smooth val="0"/>
        <c:axId val="800378448"/>
        <c:axId val="800378840"/>
      </c:lineChart>
      <c:catAx>
        <c:axId val="800378448"/>
        <c:scaling>
          <c:orientation val="minMax"/>
        </c:scaling>
        <c:delete val="0"/>
        <c:axPos val="b"/>
        <c:numFmt formatCode="General" sourceLinked="0"/>
        <c:majorTickMark val="none"/>
        <c:minorTickMark val="none"/>
        <c:tickLblPos val="nextTo"/>
        <c:spPr>
          <a:ln>
            <a:solidFill>
              <a:srgbClr val="7F7F7F"/>
            </a:solidFill>
          </a:ln>
        </c:spPr>
        <c:crossAx val="800378840"/>
        <c:crosses val="autoZero"/>
        <c:auto val="1"/>
        <c:lblAlgn val="ctr"/>
        <c:lblOffset val="100"/>
        <c:noMultiLvlLbl val="0"/>
      </c:catAx>
      <c:valAx>
        <c:axId val="800378840"/>
        <c:scaling>
          <c:orientation val="minMax"/>
          <c:min val="0"/>
        </c:scaling>
        <c:delete val="0"/>
        <c:axPos val="l"/>
        <c:majorGridlines>
          <c:spPr>
            <a:ln>
              <a:solidFill>
                <a:srgbClr val="BFBFBF"/>
              </a:solidFill>
            </a:ln>
          </c:spPr>
        </c:majorGridlines>
        <c:title>
          <c:tx>
            <c:rich>
              <a:bodyPr rot="-5400000" vert="horz"/>
              <a:lstStyle/>
              <a:p>
                <a:pPr>
                  <a:defRPr b="0"/>
                </a:pPr>
                <a:r>
                  <a:rPr lang="en-GB" b="0"/>
                  <a:t>EASR per 100,000</a:t>
                </a:r>
              </a:p>
            </c:rich>
          </c:tx>
          <c:layout>
            <c:manualLayout>
              <c:xMode val="edge"/>
              <c:yMode val="edge"/>
              <c:x val="1.8656862745098091E-3"/>
              <c:y val="0.3678880746513789"/>
            </c:manualLayout>
          </c:layout>
          <c:overlay val="0"/>
        </c:title>
        <c:numFmt formatCode="#,##0" sourceLinked="0"/>
        <c:majorTickMark val="none"/>
        <c:minorTickMark val="none"/>
        <c:tickLblPos val="nextTo"/>
        <c:spPr>
          <a:ln>
            <a:solidFill>
              <a:srgbClr val="7F7F7F"/>
            </a:solidFill>
          </a:ln>
        </c:spPr>
        <c:crossAx val="800378448"/>
        <c:crosses val="autoZero"/>
        <c:crossBetween val="between"/>
      </c:valAx>
    </c:plotArea>
    <c:legend>
      <c:legendPos val="t"/>
      <c:layout>
        <c:manualLayout>
          <c:xMode val="edge"/>
          <c:yMode val="edge"/>
          <c:x val="0.10774640522875822"/>
          <c:y val="0.15156928269378844"/>
          <c:w val="0.49528725490196085"/>
          <c:h val="6.0324556204667965E-2"/>
        </c:manualLayout>
      </c:layout>
      <c:overlay val="0"/>
    </c:legend>
    <c:plotVisOnly val="1"/>
    <c:dispBlanksAs val="gap"/>
    <c:showDLblsOverMax val="0"/>
  </c:chart>
  <c:spPr>
    <a:ln>
      <a:noFill/>
    </a:ln>
  </c:spPr>
  <c:txPr>
    <a:bodyPr/>
    <a:lstStyle/>
    <a:p>
      <a:pPr>
        <a:defRPr sz="900">
          <a:latin typeface="Verdana" pitchFamily="34" charset="0"/>
          <a:ea typeface="Verdana" pitchFamily="34" charset="0"/>
          <a:cs typeface="Verdana" pitchFamily="34" charset="0"/>
        </a:defRPr>
      </a:pPr>
      <a:endParaRPr lang="en-US"/>
    </a:p>
  </c:txPr>
  <c:printSettings>
    <c:headerFooter/>
    <c:pageMargins b="0.75000000000000433" l="0.70000000000000062" r="0.70000000000000062" t="0.750000000000004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14508992330787"/>
          <c:y val="0.15552687858462141"/>
          <c:w val="0.66001756967237413"/>
          <c:h val="0.82378289869729582"/>
        </c:manualLayout>
      </c:layout>
      <c:barChart>
        <c:barDir val="bar"/>
        <c:grouping val="clustered"/>
        <c:varyColors val="0"/>
        <c:ser>
          <c:idx val="0"/>
          <c:order val="0"/>
          <c:spPr>
            <a:solidFill>
              <a:srgbClr val="3182BD"/>
            </a:solidFill>
          </c:spPr>
          <c:invertIfNegative val="0"/>
          <c:dLbls>
            <c:numFmt formatCode="#,##0" sourceLinked="0"/>
            <c:spPr>
              <a:noFill/>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'Area controls'!$J$55:$J$84</c:f>
                <c:numCache>
                  <c:formatCode>General</c:formatCode>
                  <c:ptCount val="30"/>
                  <c:pt idx="0">
                    <c:v>64.086554360747598</c:v>
                  </c:pt>
                  <c:pt idx="1">
                    <c:v>48.327145142747398</c:v>
                  </c:pt>
                  <c:pt idx="2">
                    <c:v>45.367045914399803</c:v>
                  </c:pt>
                  <c:pt idx="3">
                    <c:v>58.630634356039998</c:v>
                  </c:pt>
                  <c:pt idx="4">
                    <c:v>46.799228020633599</c:v>
                  </c:pt>
                  <c:pt idx="5">
                    <c:v>50.883512441471602</c:v>
                  </c:pt>
                  <c:pt idx="6">
                    <c:v>43.426501466953802</c:v>
                  </c:pt>
                  <c:pt idx="7">
                    <c:v>54.772696556530697</c:v>
                  </c:pt>
                  <c:pt idx="8">
                    <c:v>45.590800362505902</c:v>
                  </c:pt>
                  <c:pt idx="9">
                    <c:v>38.861608925665898</c:v>
                  </c:pt>
                  <c:pt idx="10">
                    <c:v>35.647863630370203</c:v>
                  </c:pt>
                  <c:pt idx="11">
                    <c:v>49.948349436145897</c:v>
                  </c:pt>
                  <c:pt idx="12">
                    <c:v>49.086482250226901</c:v>
                  </c:pt>
                  <c:pt idx="13">
                    <c:v>45.773429319064</c:v>
                  </c:pt>
                  <c:pt idx="14">
                    <c:v>31.332451819162301</c:v>
                  </c:pt>
                  <c:pt idx="15">
                    <c:v>41.838300847643502</c:v>
                  </c:pt>
                  <c:pt idx="16">
                    <c:v>88.493723256739003</c:v>
                  </c:pt>
                  <c:pt idx="17">
                    <c:v>48.509317517343099</c:v>
                  </c:pt>
                  <c:pt idx="18">
                    <c:v>81.428399074905002</c:v>
                  </c:pt>
                  <c:pt idx="19">
                    <c:v>60.216271446936801</c:v>
                  </c:pt>
                  <c:pt idx="20">
                    <c:v>46.3429925921048</c:v>
                  </c:pt>
                  <c:pt idx="21">
                    <c:v>48.146597474620897</c:v>
                  </c:pt>
                  <c:pt idx="23">
                    <c:v>20.6986610999645</c:v>
                  </c:pt>
                  <c:pt idx="24">
                    <c:v>43.426501466953802</c:v>
                  </c:pt>
                  <c:pt idx="25">
                    <c:v>26.004688192341501</c:v>
                  </c:pt>
                  <c:pt idx="26">
                    <c:v>24.9127526392272</c:v>
                  </c:pt>
                  <c:pt idx="27">
                    <c:v>25.6958936305832</c:v>
                  </c:pt>
                  <c:pt idx="28">
                    <c:v>37.677201599124402</c:v>
                  </c:pt>
                  <c:pt idx="29">
                    <c:v>24.151011995639202</c:v>
                  </c:pt>
                </c:numCache>
              </c:numRef>
            </c:plus>
            <c:minus>
              <c:numRef>
                <c:f>'Area controls'!$K$55:$K$84</c:f>
                <c:numCache>
                  <c:formatCode>General</c:formatCode>
                  <c:ptCount val="30"/>
                  <c:pt idx="0">
                    <c:v>62.066995747293497</c:v>
                  </c:pt>
                  <c:pt idx="1">
                    <c:v>47.083232949921502</c:v>
                  </c:pt>
                  <c:pt idx="2">
                    <c:v>44.218038395361397</c:v>
                  </c:pt>
                  <c:pt idx="3">
                    <c:v>57.085996805080001</c:v>
                  </c:pt>
                  <c:pt idx="4">
                    <c:v>45.725391659093702</c:v>
                  </c:pt>
                  <c:pt idx="5">
                    <c:v>49.6277750155921</c:v>
                  </c:pt>
                  <c:pt idx="6">
                    <c:v>42.4068678636404</c:v>
                  </c:pt>
                  <c:pt idx="7">
                    <c:v>52.754038525941802</c:v>
                  </c:pt>
                  <c:pt idx="8">
                    <c:v>44.436494505101102</c:v>
                  </c:pt>
                  <c:pt idx="9">
                    <c:v>38.056710677375598</c:v>
                  </c:pt>
                  <c:pt idx="10">
                    <c:v>34.947954109275997</c:v>
                  </c:pt>
                  <c:pt idx="11">
                    <c:v>48.821301134200901</c:v>
                  </c:pt>
                  <c:pt idx="12">
                    <c:v>47.926117271944598</c:v>
                  </c:pt>
                  <c:pt idx="13">
                    <c:v>44.523743172425803</c:v>
                  </c:pt>
                  <c:pt idx="14">
                    <c:v>30.7174511522032</c:v>
                  </c:pt>
                  <c:pt idx="15">
                    <c:v>41.108776354523798</c:v>
                  </c:pt>
                  <c:pt idx="16">
                    <c:v>85.532308044699406</c:v>
                  </c:pt>
                  <c:pt idx="17">
                    <c:v>47.537054933757602</c:v>
                  </c:pt>
                  <c:pt idx="18">
                    <c:v>79.014708836938595</c:v>
                  </c:pt>
                  <c:pt idx="19">
                    <c:v>58.416733908588597</c:v>
                  </c:pt>
                  <c:pt idx="20">
                    <c:v>44.791503928130403</c:v>
                  </c:pt>
                  <c:pt idx="21">
                    <c:v>46.916192180407698</c:v>
                  </c:pt>
                  <c:pt idx="23">
                    <c:v>20.480859288962201</c:v>
                  </c:pt>
                  <c:pt idx="24">
                    <c:v>42.4068678636404</c:v>
                  </c:pt>
                  <c:pt idx="25">
                    <c:v>25.6212533948847</c:v>
                  </c:pt>
                  <c:pt idx="26">
                    <c:v>24.598961079288799</c:v>
                  </c:pt>
                  <c:pt idx="27">
                    <c:v>25.285666254401999</c:v>
                  </c:pt>
                  <c:pt idx="28">
                    <c:v>37.092594554627603</c:v>
                  </c:pt>
                  <c:pt idx="29">
                    <c:v>23.8636435298931</c:v>
                  </c:pt>
                </c:numCache>
              </c:numRef>
            </c:minus>
          </c:errBars>
          <c:cat>
            <c:strRef>
              <c:f>'Area controls'!$B$55:$B$84</c:f>
              <c:strCache>
                <c:ptCount val="30"/>
                <c:pt idx="0">
                  <c:v>Isle of Anglesey</c:v>
                </c:pt>
                <c:pt idx="1">
                  <c:v>Gwynedd</c:v>
                </c:pt>
                <c:pt idx="2">
                  <c:v>Conwy</c:v>
                </c:pt>
                <c:pt idx="3">
                  <c:v>Denbighshire</c:v>
                </c:pt>
                <c:pt idx="4">
                  <c:v>Flintshire</c:v>
                </c:pt>
                <c:pt idx="5">
                  <c:v>Wrexham</c:v>
                </c:pt>
                <c:pt idx="6">
                  <c:v>Powys</c:v>
                </c:pt>
                <c:pt idx="7">
                  <c:v>Ceredigion</c:v>
                </c:pt>
                <c:pt idx="8">
                  <c:v>Pembrokeshire</c:v>
                </c:pt>
                <c:pt idx="9">
                  <c:v>Carmarthenshire</c:v>
                </c:pt>
                <c:pt idx="10">
                  <c:v>Swansea</c:v>
                </c:pt>
                <c:pt idx="11">
                  <c:v>Neath Port Talbot</c:v>
                </c:pt>
                <c:pt idx="12">
                  <c:v>Bridgend</c:v>
                </c:pt>
                <c:pt idx="13">
                  <c:v>Vale of Glamorgan</c:v>
                </c:pt>
                <c:pt idx="14">
                  <c:v>Cardiff</c:v>
                </c:pt>
                <c:pt idx="15">
                  <c:v>Rhondda Cynon Taf</c:v>
                </c:pt>
                <c:pt idx="16">
                  <c:v>Merthyr Tydfil</c:v>
                </c:pt>
                <c:pt idx="17">
                  <c:v>Caerphilly</c:v>
                </c:pt>
                <c:pt idx="18">
                  <c:v>Blaenau Gwent</c:v>
                </c:pt>
                <c:pt idx="19">
                  <c:v>Torfaen</c:v>
                </c:pt>
                <c:pt idx="20">
                  <c:v>Monmouthshire</c:v>
                </c:pt>
                <c:pt idx="21">
                  <c:v>Newport</c:v>
                </c:pt>
                <c:pt idx="23">
                  <c:v>Betsi Cadwaladr UHB</c:v>
                </c:pt>
                <c:pt idx="24">
                  <c:v>Powys THB</c:v>
                </c:pt>
                <c:pt idx="25">
                  <c:v>Hywel Dda UHB</c:v>
                </c:pt>
                <c:pt idx="26">
                  <c:v>ABM UHB</c:v>
                </c:pt>
                <c:pt idx="27">
                  <c:v>Cardiff &amp; Vale UHB</c:v>
                </c:pt>
                <c:pt idx="28">
                  <c:v>Cwm Taf UHB</c:v>
                </c:pt>
                <c:pt idx="29">
                  <c:v>Aneurin Bevan UHB</c:v>
                </c:pt>
              </c:strCache>
            </c:strRef>
          </c:cat>
          <c:val>
            <c:numRef>
              <c:f>'Area controls'!$G$55:$G$84</c:f>
              <c:numCache>
                <c:formatCode>General</c:formatCode>
                <c:ptCount val="30"/>
                <c:pt idx="0">
                  <c:v>1466.60295240245</c:v>
                </c:pt>
                <c:pt idx="1">
                  <c:v>1362.3008201263499</c:v>
                </c:pt>
                <c:pt idx="2">
                  <c:v>1293.9352631993299</c:v>
                </c:pt>
                <c:pt idx="3">
                  <c:v>1617.3366325521399</c:v>
                </c:pt>
                <c:pt idx="4">
                  <c:v>1488.7648752518</c:v>
                </c:pt>
                <c:pt idx="5">
                  <c:v>1504.23309122368</c:v>
                </c:pt>
                <c:pt idx="6">
                  <c:v>1342.7696188535999</c:v>
                </c:pt>
                <c:pt idx="7">
                  <c:v>1063.34798475752</c:v>
                </c:pt>
                <c:pt idx="8">
                  <c:v>1308.8644570027</c:v>
                </c:pt>
                <c:pt idx="9">
                  <c:v>1372.1659376171399</c:v>
                </c:pt>
                <c:pt idx="10">
                  <c:v>1333.9013036011499</c:v>
                </c:pt>
                <c:pt idx="11">
                  <c:v>1621.2120732703099</c:v>
                </c:pt>
                <c:pt idx="12">
                  <c:v>1518.58133272955</c:v>
                </c:pt>
                <c:pt idx="13">
                  <c:v>1221.5748498056901</c:v>
                </c:pt>
                <c:pt idx="14">
                  <c:v>1167.4058253631599</c:v>
                </c:pt>
                <c:pt idx="15">
                  <c:v>1765.55231346964</c:v>
                </c:pt>
                <c:pt idx="16">
                  <c:v>1911.1463959325299</c:v>
                </c:pt>
                <c:pt idx="17">
                  <c:v>1771.80255172698</c:v>
                </c:pt>
                <c:pt idx="18">
                  <c:v>1994.4781183053501</c:v>
                </c:pt>
                <c:pt idx="19">
                  <c:v>1462.4276367764601</c:v>
                </c:pt>
                <c:pt idx="20">
                  <c:v>996.84641087355897</c:v>
                </c:pt>
                <c:pt idx="21">
                  <c:v>1375.43260865715</c:v>
                </c:pt>
                <c:pt idx="23">
                  <c:v>1457.61190635599</c:v>
                </c:pt>
                <c:pt idx="24">
                  <c:v>1342.7696188535999</c:v>
                </c:pt>
                <c:pt idx="25">
                  <c:v>1297.25346154012</c:v>
                </c:pt>
                <c:pt idx="26">
                  <c:v>1465.74348928565</c:v>
                </c:pt>
                <c:pt idx="27">
                  <c:v>1185.37219023271</c:v>
                </c:pt>
                <c:pt idx="28">
                  <c:v>1790.9977377692201</c:v>
                </c:pt>
                <c:pt idx="29">
                  <c:v>1504.33949562879</c:v>
                </c:pt>
              </c:numCache>
            </c:numRef>
          </c:val>
          <c:extLst>
            <c:ext xmlns:c16="http://schemas.microsoft.com/office/drawing/2014/chart" uri="{C3380CC4-5D6E-409C-BE32-E72D297353CC}">
              <c16:uniqueId val="{00000000-74AC-414F-A4B2-F16228576416}"/>
            </c:ext>
          </c:extLst>
        </c:ser>
        <c:dLbls>
          <c:showLegendKey val="0"/>
          <c:showVal val="1"/>
          <c:showCatName val="0"/>
          <c:showSerName val="0"/>
          <c:showPercent val="0"/>
          <c:showBubbleSize val="0"/>
        </c:dLbls>
        <c:gapWidth val="30"/>
        <c:axId val="800379624"/>
        <c:axId val="926960176"/>
      </c:barChart>
      <c:scatterChart>
        <c:scatterStyle val="lineMarker"/>
        <c:varyColors val="0"/>
        <c:ser>
          <c:idx val="1"/>
          <c:order val="1"/>
          <c:tx>
            <c:v>Wales EASR = 1433</c:v>
          </c:tx>
          <c:spPr>
            <a:ln w="25400">
              <a:solidFill>
                <a:srgbClr val="FF0000"/>
              </a:solidFill>
            </a:ln>
          </c:spPr>
          <c:marker>
            <c:symbol val="none"/>
          </c:marker>
          <c:trendline>
            <c:trendlineType val="linear"/>
            <c:dispRSqr val="0"/>
            <c:dispEq val="0"/>
          </c:trendline>
          <c:xVal>
            <c:numRef>
              <c:f>'Area controls'!$N$55:$N$86</c:f>
              <c:numCache>
                <c:formatCode>General</c:formatCode>
                <c:ptCount val="32"/>
                <c:pt idx="0">
                  <c:v>1432.79571739523</c:v>
                </c:pt>
                <c:pt idx="1">
                  <c:v>1432.79571739523</c:v>
                </c:pt>
                <c:pt idx="2">
                  <c:v>1432.79571739523</c:v>
                </c:pt>
                <c:pt idx="3">
                  <c:v>1432.79571739523</c:v>
                </c:pt>
                <c:pt idx="4">
                  <c:v>1432.79571739523</c:v>
                </c:pt>
                <c:pt idx="5">
                  <c:v>1432.79571739523</c:v>
                </c:pt>
                <c:pt idx="6">
                  <c:v>1432.79571739523</c:v>
                </c:pt>
                <c:pt idx="7">
                  <c:v>1432.79571739523</c:v>
                </c:pt>
                <c:pt idx="8">
                  <c:v>1432.79571739523</c:v>
                </c:pt>
                <c:pt idx="9">
                  <c:v>1432.79571739523</c:v>
                </c:pt>
                <c:pt idx="10">
                  <c:v>1432.79571739523</c:v>
                </c:pt>
                <c:pt idx="11">
                  <c:v>1432.79571739523</c:v>
                </c:pt>
                <c:pt idx="12">
                  <c:v>1432.79571739523</c:v>
                </c:pt>
                <c:pt idx="13">
                  <c:v>1432.79571739523</c:v>
                </c:pt>
                <c:pt idx="14">
                  <c:v>1432.79571739523</c:v>
                </c:pt>
                <c:pt idx="15">
                  <c:v>1432.79571739523</c:v>
                </c:pt>
                <c:pt idx="16">
                  <c:v>1432.79571739523</c:v>
                </c:pt>
                <c:pt idx="17">
                  <c:v>1432.79571739523</c:v>
                </c:pt>
                <c:pt idx="18">
                  <c:v>1432.79571739523</c:v>
                </c:pt>
                <c:pt idx="19">
                  <c:v>1432.79571739523</c:v>
                </c:pt>
                <c:pt idx="20">
                  <c:v>1432.79571739523</c:v>
                </c:pt>
                <c:pt idx="21">
                  <c:v>1432.79571739523</c:v>
                </c:pt>
                <c:pt idx="23">
                  <c:v>1432.79571739523</c:v>
                </c:pt>
                <c:pt idx="24">
                  <c:v>1432.79571739523</c:v>
                </c:pt>
                <c:pt idx="25">
                  <c:v>1432.79571739523</c:v>
                </c:pt>
                <c:pt idx="26">
                  <c:v>1432.79571739523</c:v>
                </c:pt>
                <c:pt idx="27">
                  <c:v>1432.79571739523</c:v>
                </c:pt>
                <c:pt idx="28">
                  <c:v>1432.79571739523</c:v>
                </c:pt>
                <c:pt idx="29">
                  <c:v>1432.79571739523</c:v>
                </c:pt>
                <c:pt idx="31">
                  <c:v>1432.79571739523</c:v>
                </c:pt>
              </c:numCache>
            </c:numRef>
          </c:xVal>
          <c:yVal>
            <c:numRef>
              <c:f>'Area controls'!$O$55:$O$86</c:f>
              <c:numCache>
                <c:formatCode>General</c:formatCode>
                <c:ptCount val="32"/>
                <c:pt idx="0">
                  <c:v>2</c:v>
                </c:pt>
                <c:pt idx="1">
                  <c:v>3</c:v>
                </c:pt>
                <c:pt idx="2">
                  <c:v>4</c:v>
                </c:pt>
                <c:pt idx="3">
                  <c:v>5</c:v>
                </c:pt>
                <c:pt idx="4">
                  <c:v>6</c:v>
                </c:pt>
                <c:pt idx="5">
                  <c:v>7</c:v>
                </c:pt>
                <c:pt idx="6">
                  <c:v>8</c:v>
                </c:pt>
                <c:pt idx="7">
                  <c:v>10</c:v>
                </c:pt>
                <c:pt idx="8">
                  <c:v>11</c:v>
                </c:pt>
                <c:pt idx="9">
                  <c:v>12</c:v>
                </c:pt>
                <c:pt idx="10">
                  <c:v>14</c:v>
                </c:pt>
                <c:pt idx="11">
                  <c:v>15</c:v>
                </c:pt>
                <c:pt idx="12">
                  <c:v>16</c:v>
                </c:pt>
                <c:pt idx="13">
                  <c:v>18</c:v>
                </c:pt>
                <c:pt idx="14">
                  <c:v>19</c:v>
                </c:pt>
                <c:pt idx="15">
                  <c:v>21</c:v>
                </c:pt>
                <c:pt idx="16">
                  <c:v>22</c:v>
                </c:pt>
                <c:pt idx="17">
                  <c:v>24</c:v>
                </c:pt>
                <c:pt idx="18">
                  <c:v>25</c:v>
                </c:pt>
                <c:pt idx="19">
                  <c:v>26</c:v>
                </c:pt>
                <c:pt idx="20">
                  <c:v>27</c:v>
                </c:pt>
                <c:pt idx="21">
                  <c:v>28</c:v>
                </c:pt>
                <c:pt idx="23">
                  <c:v>-5</c:v>
                </c:pt>
                <c:pt idx="24">
                  <c:v>8</c:v>
                </c:pt>
                <c:pt idx="25">
                  <c:v>9</c:v>
                </c:pt>
                <c:pt idx="26">
                  <c:v>13</c:v>
                </c:pt>
                <c:pt idx="27">
                  <c:v>17</c:v>
                </c:pt>
                <c:pt idx="28">
                  <c:v>20</c:v>
                </c:pt>
                <c:pt idx="29">
                  <c:v>40</c:v>
                </c:pt>
                <c:pt idx="31">
                  <c:v>40</c:v>
                </c:pt>
              </c:numCache>
            </c:numRef>
          </c:yVal>
          <c:smooth val="0"/>
          <c:extLst>
            <c:ext xmlns:c16="http://schemas.microsoft.com/office/drawing/2014/chart" uri="{C3380CC4-5D6E-409C-BE32-E72D297353CC}">
              <c16:uniqueId val="{00000001-74AC-414F-A4B2-F16228576416}"/>
            </c:ext>
          </c:extLst>
        </c:ser>
        <c:dLbls>
          <c:showLegendKey val="0"/>
          <c:showVal val="0"/>
          <c:showCatName val="0"/>
          <c:showSerName val="0"/>
          <c:showPercent val="0"/>
          <c:showBubbleSize val="0"/>
        </c:dLbls>
        <c:axId val="926960960"/>
        <c:axId val="926960568"/>
      </c:scatterChart>
      <c:catAx>
        <c:axId val="800379624"/>
        <c:scaling>
          <c:orientation val="maxMin"/>
        </c:scaling>
        <c:delete val="0"/>
        <c:axPos val="l"/>
        <c:numFmt formatCode="General" sourceLinked="1"/>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926960176"/>
        <c:crosses val="autoZero"/>
        <c:auto val="1"/>
        <c:lblAlgn val="ctr"/>
        <c:lblOffset val="100"/>
        <c:noMultiLvlLbl val="0"/>
      </c:catAx>
      <c:valAx>
        <c:axId val="926960176"/>
        <c:scaling>
          <c:orientation val="minMax"/>
        </c:scaling>
        <c:delete val="1"/>
        <c:axPos val="t"/>
        <c:numFmt formatCode="General" sourceLinked="1"/>
        <c:majorTickMark val="none"/>
        <c:minorTickMark val="none"/>
        <c:tickLblPos val="none"/>
        <c:crossAx val="800379624"/>
        <c:crosses val="autoZero"/>
        <c:crossBetween val="between"/>
      </c:valAx>
      <c:valAx>
        <c:axId val="926960568"/>
        <c:scaling>
          <c:orientation val="minMax"/>
          <c:max val="35"/>
          <c:min val="0"/>
        </c:scaling>
        <c:delete val="1"/>
        <c:axPos val="r"/>
        <c:numFmt formatCode="General" sourceLinked="1"/>
        <c:majorTickMark val="out"/>
        <c:minorTickMark val="none"/>
        <c:tickLblPos val="none"/>
        <c:crossAx val="926960960"/>
        <c:crosses val="max"/>
        <c:crossBetween val="midCat"/>
      </c:valAx>
      <c:valAx>
        <c:axId val="926960960"/>
        <c:scaling>
          <c:orientation val="minMax"/>
        </c:scaling>
        <c:delete val="1"/>
        <c:axPos val="b"/>
        <c:numFmt formatCode="General" sourceLinked="1"/>
        <c:majorTickMark val="out"/>
        <c:minorTickMark val="none"/>
        <c:tickLblPos val="none"/>
        <c:crossAx val="926960568"/>
        <c:crosses val="autoZero"/>
        <c:crossBetween val="midCat"/>
      </c:valAx>
      <c:spPr>
        <a:noFill/>
      </c:spPr>
    </c:plotArea>
    <c:plotVisOnly val="1"/>
    <c:dispBlanksAs val="gap"/>
    <c:showDLblsOverMax val="0"/>
  </c:chart>
  <c:spPr>
    <a:noFill/>
    <a:ln>
      <a:noFill/>
    </a:ln>
  </c:spPr>
  <c:printSettings>
    <c:headerFooter/>
    <c:pageMargins b="0.75000000000000433" l="0.70000000000000062" r="0.70000000000000062" t="0.75000000000000433" header="0.30000000000000032" footer="0.30000000000000032"/>
    <c:pageSetup/>
  </c:printSettings>
  <c:userShapes r:id="rId1"/>
</c:chartSpace>
</file>

<file path=xl/ctrlProps/ctrlProp1.xml><?xml version="1.0" encoding="utf-8"?>
<formControlPr xmlns="http://schemas.microsoft.com/office/spreadsheetml/2009/9/main" objectType="List" dx="16" fmlaLink="'Trend controls'!$B$3" fmlaRange="'Trend controls'!$A$11:$A$38" noThreeD="1" sel="1" val="0"/>
</file>

<file path=xl/ctrlProps/ctrlProp2.xml><?xml version="1.0" encoding="utf-8"?>
<formControlPr xmlns="http://schemas.microsoft.com/office/spreadsheetml/2009/9/main" objectType="List" dx="16" fmlaLink="'Trend controls'!$D$3" fmlaRange="'Trend controls'!$A$45:$A$47" noThreeD="1" sel="1" val="0"/>
</file>

<file path=xl/ctrlProps/ctrlProp3.xml><?xml version="1.0" encoding="utf-8"?>
<formControlPr xmlns="http://schemas.microsoft.com/office/spreadsheetml/2009/9/main" objectType="List" dx="16" fmlaLink="'Trend controls'!$C$3" fmlaRange="'Trend controls'!$A$42:$A$43" noThreeD="1" sel="1" val="0"/>
</file>

<file path=xl/ctrlProps/ctrlProp4.xml><?xml version="1.0" encoding="utf-8"?>
<formControlPr xmlns="http://schemas.microsoft.com/office/spreadsheetml/2009/9/main" objectType="List" dx="16" fmlaLink="'Area controls'!$D$3" fmlaRange="'Area controls'!$A$45:$A$47" noThreeD="1" sel="1" val="0"/>
</file>

<file path=xl/ctrlProps/ctrlProp5.xml><?xml version="1.0" encoding="utf-8"?>
<formControlPr xmlns="http://schemas.microsoft.com/office/spreadsheetml/2009/9/main" objectType="List" dx="16" fmlaLink="'Area controls'!$C$3" fmlaRange="'Area controls'!$A$42:$A$43" noThreeD="1" sel="1" val="0"/>
</file>

<file path=xl/drawings/_rels/drawing1.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3.jpeg"/><Relationship Id="rId7" Type="http://schemas.openxmlformats.org/officeDocument/2006/relationships/hyperlink" Target="#TechGuide!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hyperlink" Target="#'Area chart'!A1"/><Relationship Id="rId5" Type="http://schemas.openxmlformats.org/officeDocument/2006/relationships/hyperlink" Target="#'Trend chart'!A1"/><Relationship Id="rId10" Type="http://schemas.openxmlformats.org/officeDocument/2006/relationships/image" Target="../media/image4.jpeg"/><Relationship Id="rId4" Type="http://schemas.openxmlformats.org/officeDocument/2006/relationships/hyperlink" Target="#Intro!A1"/><Relationship Id="rId9" Type="http://schemas.openxmlformats.org/officeDocument/2006/relationships/hyperlink" Target="#CopyingInstruct!A1"/></Relationships>
</file>

<file path=xl/drawings/_rels/drawing2.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5.emf"/><Relationship Id="rId7" Type="http://schemas.openxmlformats.org/officeDocument/2006/relationships/hyperlink" Target="#'Area chart'!A1"/><Relationship Id="rId2" Type="http://schemas.openxmlformats.org/officeDocument/2006/relationships/image" Target="../media/image2.emf"/><Relationship Id="rId1" Type="http://schemas.openxmlformats.org/officeDocument/2006/relationships/chart" Target="../charts/chart1.xml"/><Relationship Id="rId6" Type="http://schemas.openxmlformats.org/officeDocument/2006/relationships/hyperlink" Target="#'Trend chart'!A1"/><Relationship Id="rId5" Type="http://schemas.openxmlformats.org/officeDocument/2006/relationships/hyperlink" Target="#Intro!A1"/><Relationship Id="rId10" Type="http://schemas.openxmlformats.org/officeDocument/2006/relationships/hyperlink" Target="#CopyingInstruct!A1"/><Relationship Id="rId4" Type="http://schemas.openxmlformats.org/officeDocument/2006/relationships/image" Target="../media/image3.jpeg"/><Relationship Id="rId9" Type="http://schemas.openxmlformats.org/officeDocument/2006/relationships/hyperlink" Target="#InterpretGuide!A1"/></Relationships>
</file>

<file path=xl/drawings/_rels/drawing4.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6.emf"/><Relationship Id="rId7" Type="http://schemas.openxmlformats.org/officeDocument/2006/relationships/hyperlink" Target="#'Area chart'!A1"/><Relationship Id="rId2" Type="http://schemas.openxmlformats.org/officeDocument/2006/relationships/image" Target="../media/image2.emf"/><Relationship Id="rId1" Type="http://schemas.openxmlformats.org/officeDocument/2006/relationships/chart" Target="../charts/chart2.xml"/><Relationship Id="rId6" Type="http://schemas.openxmlformats.org/officeDocument/2006/relationships/hyperlink" Target="#'Trend chart'!A1"/><Relationship Id="rId5" Type="http://schemas.openxmlformats.org/officeDocument/2006/relationships/hyperlink" Target="#Intro!A1"/><Relationship Id="rId10" Type="http://schemas.openxmlformats.org/officeDocument/2006/relationships/hyperlink" Target="#CopyingInstruct!A1"/><Relationship Id="rId4" Type="http://schemas.openxmlformats.org/officeDocument/2006/relationships/image" Target="../media/image3.jpeg"/><Relationship Id="rId9" Type="http://schemas.openxmlformats.org/officeDocument/2006/relationships/hyperlink" Target="#InterpretGuide!A1"/></Relationships>
</file>

<file path=xl/drawings/_rels/drawing6.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7.emf"/><Relationship Id="rId7" Type="http://schemas.openxmlformats.org/officeDocument/2006/relationships/hyperlink" Target="#TechGuide!A1"/><Relationship Id="rId2" Type="http://schemas.openxmlformats.org/officeDocument/2006/relationships/image" Target="../media/image3.jpeg"/><Relationship Id="rId1" Type="http://schemas.openxmlformats.org/officeDocument/2006/relationships/image" Target="../media/image2.emf"/><Relationship Id="rId6" Type="http://schemas.openxmlformats.org/officeDocument/2006/relationships/hyperlink" Target="#'Area chart'!A1"/><Relationship Id="rId5" Type="http://schemas.openxmlformats.org/officeDocument/2006/relationships/hyperlink" Target="#'Trend chart'!A1"/><Relationship Id="rId10" Type="http://schemas.openxmlformats.org/officeDocument/2006/relationships/hyperlink" Target="#TechGuide!A61"/><Relationship Id="rId4" Type="http://schemas.openxmlformats.org/officeDocument/2006/relationships/hyperlink" Target="#Intro!A1"/><Relationship Id="rId9" Type="http://schemas.openxmlformats.org/officeDocument/2006/relationships/hyperlink" Target="#CopyingInstruct!A1"/></Relationships>
</file>

<file path=xl/drawings/_rels/drawing7.xml.rels><?xml version="1.0" encoding="UTF-8" standalone="yes"?>
<Relationships xmlns="http://schemas.openxmlformats.org/package/2006/relationships"><Relationship Id="rId8" Type="http://schemas.openxmlformats.org/officeDocument/2006/relationships/hyperlink" Target="#Intro!A1"/><Relationship Id="rId13" Type="http://schemas.openxmlformats.org/officeDocument/2006/relationships/hyperlink" Target="#CopyingInstruct!A1"/><Relationship Id="rId3" Type="http://schemas.openxmlformats.org/officeDocument/2006/relationships/image" Target="../media/image2.emf"/><Relationship Id="rId7" Type="http://schemas.openxmlformats.org/officeDocument/2006/relationships/image" Target="../media/image12.emf"/><Relationship Id="rId12" Type="http://schemas.openxmlformats.org/officeDocument/2006/relationships/hyperlink" Target="#InterpretGuide!A1"/><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1.emf"/><Relationship Id="rId11" Type="http://schemas.openxmlformats.org/officeDocument/2006/relationships/hyperlink" Target="#TechGuide!A1"/><Relationship Id="rId5" Type="http://schemas.openxmlformats.org/officeDocument/2006/relationships/image" Target="../media/image10.emf"/><Relationship Id="rId10" Type="http://schemas.openxmlformats.org/officeDocument/2006/relationships/hyperlink" Target="#'Area chart'!A1"/><Relationship Id="rId4" Type="http://schemas.openxmlformats.org/officeDocument/2006/relationships/image" Target="../media/image3.jpeg"/><Relationship Id="rId9" Type="http://schemas.openxmlformats.org/officeDocument/2006/relationships/hyperlink" Target="#'Trend chart'!A1"/></Relationships>
</file>

<file path=xl/drawings/_rels/drawing8.xml.rels><?xml version="1.0" encoding="UTF-8" standalone="yes"?>
<Relationships xmlns="http://schemas.openxmlformats.org/package/2006/relationships"><Relationship Id="rId8" Type="http://schemas.openxmlformats.org/officeDocument/2006/relationships/hyperlink" Target="#'Area chart'!A1"/><Relationship Id="rId13" Type="http://schemas.openxmlformats.org/officeDocument/2006/relationships/image" Target="../media/image17.png"/><Relationship Id="rId3" Type="http://schemas.openxmlformats.org/officeDocument/2006/relationships/image" Target="../media/image2.emf"/><Relationship Id="rId7" Type="http://schemas.openxmlformats.org/officeDocument/2006/relationships/hyperlink" Target="#'Trend chart'!A1"/><Relationship Id="rId12" Type="http://schemas.openxmlformats.org/officeDocument/2006/relationships/image" Target="../media/image16.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tro!A1"/><Relationship Id="rId11" Type="http://schemas.openxmlformats.org/officeDocument/2006/relationships/hyperlink" Target="#CopyingInstruct!A1"/><Relationship Id="rId5" Type="http://schemas.openxmlformats.org/officeDocument/2006/relationships/image" Target="../media/image15.emf"/><Relationship Id="rId10" Type="http://schemas.openxmlformats.org/officeDocument/2006/relationships/hyperlink" Target="#InterpretGuide!A1"/><Relationship Id="rId4" Type="http://schemas.openxmlformats.org/officeDocument/2006/relationships/image" Target="../media/image3.jpeg"/><Relationship Id="rId9" Type="http://schemas.openxmlformats.org/officeDocument/2006/relationships/hyperlink" Target="#TechGuide!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19200</xdr:colOff>
      <xdr:row>7</xdr:row>
      <xdr:rowOff>38100</xdr:rowOff>
    </xdr:to>
    <xdr:grpSp>
      <xdr:nvGrpSpPr>
        <xdr:cNvPr id="3" name="Group 2"/>
        <xdr:cNvGrpSpPr/>
      </xdr:nvGrpSpPr>
      <xdr:grpSpPr>
        <a:xfrm>
          <a:off x="0" y="0"/>
          <a:ext cx="14497200" cy="1371600"/>
          <a:chOff x="0" y="0"/>
          <a:chExt cx="14497050" cy="1371600"/>
        </a:xfrm>
      </xdr:grpSpPr>
      <xdr:grpSp>
        <xdr:nvGrpSpPr>
          <xdr:cNvPr id="4" name="Group 3"/>
          <xdr:cNvGrpSpPr/>
        </xdr:nvGrpSpPr>
        <xdr:grpSpPr>
          <a:xfrm>
            <a:off x="0" y="0"/>
            <a:ext cx="14497050" cy="1371600"/>
            <a:chOff x="0" y="0"/>
            <a:chExt cx="14497050" cy="1371600"/>
          </a:xfrm>
        </xdr:grpSpPr>
        <xdr:pic>
          <xdr:nvPicPr>
            <xdr:cNvPr id="1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962025"/>
              <a:ext cx="14497050" cy="409575"/>
            </a:xfrm>
            <a:prstGeom prst="rect">
              <a:avLst/>
            </a:prstGeom>
            <a:noFill/>
          </xdr:spPr>
        </xdr:pic>
        <xdr:pic>
          <xdr:nvPicPr>
            <xdr:cNvPr id="1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14" name="Picture 13" descr="20160322_InteractiveBanner_BP.jpg"/>
            <xdr:cNvPicPr>
              <a:picLocks/>
            </xdr:cNvPicPr>
          </xdr:nvPicPr>
          <xdr:blipFill>
            <a:blip xmlns:r="http://schemas.openxmlformats.org/officeDocument/2006/relationships" r:embed="rId3" cstate="print"/>
            <a:srcRect t="4423" r="77769" b="9583"/>
            <a:stretch>
              <a:fillRect/>
            </a:stretch>
          </xdr:blipFill>
          <xdr:spPr>
            <a:xfrm>
              <a:off x="0" y="0"/>
              <a:ext cx="3232741" cy="841321"/>
            </a:xfrm>
            <a:prstGeom prst="rect">
              <a:avLst/>
            </a:prstGeom>
          </xdr:spPr>
        </xdr:pic>
      </xdr:grpSp>
      <xdr:grpSp>
        <xdr:nvGrpSpPr>
          <xdr:cNvPr id="5" name="Group 4"/>
          <xdr:cNvGrpSpPr/>
        </xdr:nvGrpSpPr>
        <xdr:grpSpPr>
          <a:xfrm>
            <a:off x="266700" y="1028700"/>
            <a:ext cx="10816650" cy="316800"/>
            <a:chOff x="285750" y="1028700"/>
            <a:chExt cx="10816650" cy="316800"/>
          </a:xfrm>
        </xdr:grpSpPr>
        <xdr:sp macro="" textlink="">
          <xdr:nvSpPr>
            <xdr:cNvPr id="6" name="Rectangle 5">
              <a:hlinkClick xmlns:r="http://schemas.openxmlformats.org/officeDocument/2006/relationships" r:id="rId4"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Rectangle 6">
              <a:hlinkClick xmlns:r="http://schemas.openxmlformats.org/officeDocument/2006/relationships" r:id="rId5" tooltip="Trend chart and table"/>
            </xdr:cNvPr>
            <xdr:cNvSpPr/>
          </xdr:nvSpPr>
          <xdr:spPr>
            <a:xfrm>
              <a:off x="13811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6" tooltip="Area comparison"/>
            </xdr:cNvPr>
            <xdr:cNvSpPr/>
          </xdr:nvSpPr>
          <xdr:spPr>
            <a:xfrm>
              <a:off x="24669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7" tooltip="Technical guide"/>
            </xdr:cNvPr>
            <xdr:cNvSpPr/>
          </xdr:nvSpPr>
          <xdr:spPr>
            <a:xfrm>
              <a:off x="78867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8" tooltip="Interpretation guide"/>
            </xdr:cNvPr>
            <xdr:cNvSpPr/>
          </xdr:nvSpPr>
          <xdr:spPr>
            <a:xfrm>
              <a:off x="89725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9" tooltip="How to copy charts &amp; tables"/>
            </xdr:cNvPr>
            <xdr:cNvSpPr/>
          </xdr:nvSpPr>
          <xdr:spPr>
            <a:xfrm>
              <a:off x="100584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absolute">
    <xdr:from>
      <xdr:col>14</xdr:col>
      <xdr:colOff>28575</xdr:colOff>
      <xdr:row>8</xdr:row>
      <xdr:rowOff>0</xdr:rowOff>
    </xdr:from>
    <xdr:to>
      <xdr:col>19</xdr:col>
      <xdr:colOff>454052</xdr:colOff>
      <xdr:row>17</xdr:row>
      <xdr:rowOff>57150</xdr:rowOff>
    </xdr:to>
    <xdr:pic>
      <xdr:nvPicPr>
        <xdr:cNvPr id="15" name="Picture 14" descr="HandsBreakingACigarette_iStock_000014362587Large.jpg"/>
        <xdr:cNvPicPr>
          <a:picLocks noChangeAspect="1"/>
        </xdr:cNvPicPr>
      </xdr:nvPicPr>
      <xdr:blipFill>
        <a:blip xmlns:r="http://schemas.openxmlformats.org/officeDocument/2006/relationships" r:embed="rId10" cstate="print"/>
        <a:stretch>
          <a:fillRect/>
        </a:stretch>
      </xdr:blipFill>
      <xdr:spPr>
        <a:xfrm>
          <a:off x="8410575" y="1524000"/>
          <a:ext cx="3473477" cy="220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7</xdr:row>
      <xdr:rowOff>1</xdr:rowOff>
    </xdr:from>
    <xdr:to>
      <xdr:col>1</xdr:col>
      <xdr:colOff>600075</xdr:colOff>
      <xdr:row>9</xdr:row>
      <xdr:rowOff>38100</xdr:rowOff>
    </xdr:to>
    <xdr:sp macro="" textlink="">
      <xdr:nvSpPr>
        <xdr:cNvPr id="25" name="TextBox 24"/>
        <xdr:cNvSpPr txBox="1"/>
      </xdr:nvSpPr>
      <xdr:spPr>
        <a:xfrm>
          <a:off x="76200" y="1333501"/>
          <a:ext cx="1133475"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solidFill>
                <a:srgbClr val="000080"/>
              </a:solidFill>
              <a:latin typeface="Verdana" pitchFamily="34" charset="0"/>
            </a:rPr>
            <a:t>Choose parameters:</a:t>
          </a:r>
        </a:p>
      </xdr:txBody>
    </xdr:sp>
    <xdr:clientData/>
  </xdr:twoCellAnchor>
  <xdr:twoCellAnchor editAs="absolute">
    <xdr:from>
      <xdr:col>5</xdr:col>
      <xdr:colOff>0</xdr:colOff>
      <xdr:row>7</xdr:row>
      <xdr:rowOff>180975</xdr:rowOff>
    </xdr:from>
    <xdr:to>
      <xdr:col>14</xdr:col>
      <xdr:colOff>138300</xdr:colOff>
      <xdr:row>26</xdr:row>
      <xdr:rowOff>114299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21</xdr:col>
      <xdr:colOff>571500</xdr:colOff>
      <xdr:row>7</xdr:row>
      <xdr:rowOff>28575</xdr:rowOff>
    </xdr:to>
    <xdr:grpSp>
      <xdr:nvGrpSpPr>
        <xdr:cNvPr id="17" name="Group 16"/>
        <xdr:cNvGrpSpPr/>
      </xdr:nvGrpSpPr>
      <xdr:grpSpPr>
        <a:xfrm>
          <a:off x="0" y="0"/>
          <a:ext cx="14497050" cy="1362075"/>
          <a:chOff x="0" y="0"/>
          <a:chExt cx="14497050" cy="1362075"/>
        </a:xfrm>
      </xdr:grpSpPr>
      <xdr:pic>
        <xdr:nvPicPr>
          <xdr:cNvPr id="2"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4105"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pic>
        <xdr:nvPicPr>
          <xdr:cNvPr id="30" name="Picture 29" descr="20160322_InteractiveBanner_BP.jpg"/>
          <xdr:cNvPicPr>
            <a:picLocks/>
          </xdr:cNvPicPr>
        </xdr:nvPicPr>
        <xdr:blipFill>
          <a:blip xmlns:r="http://schemas.openxmlformats.org/officeDocument/2006/relationships" r:embed="rId4" cstate="print"/>
          <a:srcRect t="4423" r="77769" b="9583"/>
          <a:stretch>
            <a:fillRect/>
          </a:stretch>
        </xdr:blipFill>
        <xdr:spPr>
          <a:xfrm>
            <a:off x="0" y="0"/>
            <a:ext cx="3232741" cy="841321"/>
          </a:xfrm>
          <a:prstGeom prst="rect">
            <a:avLst/>
          </a:prstGeom>
        </xdr:spPr>
      </xdr:pic>
    </xdr:grpSp>
    <xdr:clientData/>
  </xdr:twoCellAnchor>
  <xdr:twoCellAnchor editAs="absolute">
    <xdr:from>
      <xdr:col>0</xdr:col>
      <xdr:colOff>285750</xdr:colOff>
      <xdr:row>5</xdr:row>
      <xdr:rowOff>66675</xdr:rowOff>
    </xdr:from>
    <xdr:to>
      <xdr:col>16</xdr:col>
      <xdr:colOff>215325</xdr:colOff>
      <xdr:row>7</xdr:row>
      <xdr:rowOff>2475</xdr:rowOff>
    </xdr:to>
    <xdr:grpSp>
      <xdr:nvGrpSpPr>
        <xdr:cNvPr id="14" name="Group 13"/>
        <xdr:cNvGrpSpPr/>
      </xdr:nvGrpSpPr>
      <xdr:grpSpPr>
        <a:xfrm>
          <a:off x="285750" y="1019175"/>
          <a:ext cx="10807125" cy="316800"/>
          <a:chOff x="285750" y="1019175"/>
          <a:chExt cx="10807125" cy="316800"/>
        </a:xfrm>
      </xdr:grpSpPr>
      <xdr:sp macro="" textlink="">
        <xdr:nvSpPr>
          <xdr:cNvPr id="33" name="Rectangle 32">
            <a:hlinkClick xmlns:r="http://schemas.openxmlformats.org/officeDocument/2006/relationships" r:id="rId5" tooltip="Introduction"/>
          </xdr:cNvPr>
          <xdr:cNvSpPr/>
        </xdr:nvSpPr>
        <xdr:spPr>
          <a:xfrm>
            <a:off x="2857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6" tooltip="Trend chart and table"/>
          </xdr:cNvPr>
          <xdr:cNvSpPr/>
        </xdr:nvSpPr>
        <xdr:spPr>
          <a:xfrm>
            <a:off x="13716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7" tooltip="Area comparison"/>
          </xdr:cNvPr>
          <xdr:cNvSpPr/>
        </xdr:nvSpPr>
        <xdr:spPr>
          <a:xfrm>
            <a:off x="24574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8" tooltip="Technical guide"/>
          </xdr:cNvPr>
          <xdr:cNvSpPr/>
        </xdr:nvSpPr>
        <xdr:spPr>
          <a:xfrm>
            <a:off x="7877175" y="1019175"/>
            <a:ext cx="104775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9" tooltip="Interpretation guide"/>
          </xdr:cNvPr>
          <xdr:cNvSpPr/>
        </xdr:nvSpPr>
        <xdr:spPr>
          <a:xfrm>
            <a:off x="8953500" y="1019175"/>
            <a:ext cx="106305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0" tooltip="How to copy charts &amp; tables"/>
          </xdr:cNvPr>
          <xdr:cNvSpPr/>
        </xdr:nvSpPr>
        <xdr:spPr>
          <a:xfrm>
            <a:off x="10058400" y="1019175"/>
            <a:ext cx="1034475"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editAs="absolute">
        <xdr:from>
          <xdr:col>0</xdr:col>
          <xdr:colOff>171450</xdr:colOff>
          <xdr:row>12</xdr:row>
          <xdr:rowOff>161925</xdr:rowOff>
        </xdr:from>
        <xdr:to>
          <xdr:col>4</xdr:col>
          <xdr:colOff>47625</xdr:colOff>
          <xdr:row>29</xdr:row>
          <xdr:rowOff>219075</xdr:rowOff>
        </xdr:to>
        <xdr:sp macro="" textlink="">
          <xdr:nvSpPr>
            <xdr:cNvPr id="4101" name="List Box 5"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9</xdr:row>
          <xdr:rowOff>76200</xdr:rowOff>
        </xdr:from>
        <xdr:to>
          <xdr:col>4</xdr:col>
          <xdr:colOff>47625</xdr:colOff>
          <xdr:row>10</xdr:row>
          <xdr:rowOff>123825</xdr:rowOff>
        </xdr:to>
        <xdr:sp macro="" textlink="">
          <xdr:nvSpPr>
            <xdr:cNvPr id="4102" name="List Box 6" hidden="1">
              <a:extLst>
                <a:ext uri="{63B3BB69-23CF-44E3-9099-C40C66FF867C}">
                  <a14:compatExt spid="_x0000_s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11</xdr:row>
          <xdr:rowOff>9525</xdr:rowOff>
        </xdr:from>
        <xdr:to>
          <xdr:col>4</xdr:col>
          <xdr:colOff>47625</xdr:colOff>
          <xdr:row>12</xdr:row>
          <xdr:rowOff>9525</xdr:rowOff>
        </xdr:to>
        <xdr:sp macro="" textlink="">
          <xdr:nvSpPr>
            <xdr:cNvPr id="4103" name="List Box 7" hidden="1">
              <a:extLst>
                <a:ext uri="{63B3BB69-23CF-44E3-9099-C40C66FF867C}">
                  <a14:compatExt spid="_x0000_s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1</cdr:x>
      <cdr:y>0.11084</cdr:y>
    </cdr:to>
    <cdr:sp macro="" textlink="'Trend controls'!$F$34">
      <cdr:nvSpPr>
        <cdr:cNvPr id="2" name="TextBox 1"/>
        <cdr:cNvSpPr txBox="1"/>
      </cdr:nvSpPr>
      <cdr:spPr>
        <a:xfrm xmlns:a="http://schemas.openxmlformats.org/drawingml/2006/main">
          <a:off x="0" y="0"/>
          <a:ext cx="6120000"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E5299E4-98F3-4A4B-90C6-C68E82829D9B}" type="TxLink">
            <a:rPr lang="en-US" sz="900" b="1" i="0" u="none" strike="noStrike">
              <a:solidFill>
                <a:srgbClr val="000000"/>
              </a:solidFill>
              <a:latin typeface="Verdana" pitchFamily="34" charset="0"/>
              <a:ea typeface="Verdana" pitchFamily="34" charset="0"/>
              <a:cs typeface="Verdana" pitchFamily="34" charset="0"/>
            </a:rPr>
            <a:pPr/>
            <a:t>Smoking-attributable hospital admissions, all persons aged 35+, European age-standardised rate (EASR) per 100,000, Betsi Cadwaladr UHB &amp; Wales, 2006-08 to 2013-15</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0.08136</cdr:y>
    </cdr:from>
    <cdr:to>
      <cdr:x>0.99763</cdr:x>
      <cdr:y>0.14778</cdr:y>
    </cdr:to>
    <cdr:sp macro="" textlink="'Trend controls'!$F$37">
      <cdr:nvSpPr>
        <cdr:cNvPr id="3" name="TextBox 2"/>
        <cdr:cNvSpPr txBox="1"/>
      </cdr:nvSpPr>
      <cdr:spPr>
        <a:xfrm xmlns:a="http://schemas.openxmlformats.org/drawingml/2006/main">
          <a:off x="0" y="314631"/>
          <a:ext cx="6105525" cy="256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5489E84-0285-48FD-A15A-94546F61636D}"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PEDW (NWIS), MYE (ONS) &amp; WHS (WG)</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0.62189</cdr:x>
      <cdr:y>0.1478</cdr:y>
    </cdr:from>
    <cdr:to>
      <cdr:x>0.94708</cdr:x>
      <cdr:y>0.22384</cdr:y>
    </cdr:to>
    <cdr:grpSp>
      <cdr:nvGrpSpPr>
        <cdr:cNvPr id="4" name="Group 3"/>
        <cdr:cNvGrpSpPr/>
      </cdr:nvGrpSpPr>
      <cdr:grpSpPr>
        <a:xfrm xmlns:a="http://schemas.openxmlformats.org/drawingml/2006/main">
          <a:off x="3805967" y="571565"/>
          <a:ext cx="1990163" cy="294058"/>
          <a:chOff x="65613" y="83555"/>
          <a:chExt cx="1551805" cy="252955"/>
        </a:xfrm>
      </cdr:grpSpPr>
      <cdr:sp macro="" textlink="">
        <cdr:nvSpPr>
          <cdr:cNvPr id="5" name="TextBox 17"/>
          <cdr:cNvSpPr txBox="1"/>
        </cdr:nvSpPr>
        <cdr:spPr>
          <a:xfrm xmlns:a="http://schemas.openxmlformats.org/drawingml/2006/main">
            <a:off x="231357" y="99886"/>
            <a:ext cx="1386061" cy="208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sp macro="" textlink="">
        <cdr:nvSpPr>
          <cdr:cNvPr id="6" name="TextBox 16"/>
          <cdr:cNvSpPr txBox="1"/>
        </cdr:nvSpPr>
        <cdr:spPr>
          <a:xfrm xmlns:a="http://schemas.openxmlformats.org/drawingml/2006/main">
            <a:off x="65613" y="83555"/>
            <a:ext cx="287968" cy="2529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2000">
                <a:latin typeface="Courier New" pitchFamily="49" charset="0"/>
                <a:cs typeface="Courier New" pitchFamily="49" charset="0"/>
              </a:rPr>
              <a:t>I</a:t>
            </a:r>
          </a:p>
        </cdr:txBody>
      </cdr:sp>
    </cdr:grpSp>
  </cdr:relSizeAnchor>
</c:userShapes>
</file>

<file path=xl/drawings/drawing4.xml><?xml version="1.0" encoding="utf-8"?>
<xdr:wsDr xmlns:xdr="http://schemas.openxmlformats.org/drawingml/2006/spreadsheetDrawing" xmlns:a="http://schemas.openxmlformats.org/drawingml/2006/main">
  <xdr:twoCellAnchor>
    <xdr:from>
      <xdr:col>0</xdr:col>
      <xdr:colOff>76199</xdr:colOff>
      <xdr:row>7</xdr:row>
      <xdr:rowOff>0</xdr:rowOff>
    </xdr:from>
    <xdr:to>
      <xdr:col>2</xdr:col>
      <xdr:colOff>200024</xdr:colOff>
      <xdr:row>8</xdr:row>
      <xdr:rowOff>276225</xdr:rowOff>
    </xdr:to>
    <xdr:sp macro="" textlink="">
      <xdr:nvSpPr>
        <xdr:cNvPr id="14" name="TextBox 13"/>
        <xdr:cNvSpPr txBox="1"/>
      </xdr:nvSpPr>
      <xdr:spPr>
        <a:xfrm>
          <a:off x="76199" y="1333500"/>
          <a:ext cx="1343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solidFill>
                <a:srgbClr val="000080"/>
              </a:solidFill>
              <a:latin typeface="Verdana" pitchFamily="34" charset="0"/>
            </a:rPr>
            <a:t>Choose parameters:</a:t>
          </a:r>
        </a:p>
      </xdr:txBody>
    </xdr:sp>
    <xdr:clientData/>
  </xdr:twoCellAnchor>
  <xdr:twoCellAnchor editAs="absolute">
    <xdr:from>
      <xdr:col>4</xdr:col>
      <xdr:colOff>295275</xdr:colOff>
      <xdr:row>7</xdr:row>
      <xdr:rowOff>114300</xdr:rowOff>
    </xdr:from>
    <xdr:to>
      <xdr:col>10</xdr:col>
      <xdr:colOff>333375</xdr:colOff>
      <xdr:row>44</xdr:row>
      <xdr:rowOff>161925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18</xdr:col>
      <xdr:colOff>457200</xdr:colOff>
      <xdr:row>7</xdr:row>
      <xdr:rowOff>28575</xdr:rowOff>
    </xdr:to>
    <xdr:grpSp>
      <xdr:nvGrpSpPr>
        <xdr:cNvPr id="19" name="Group 18"/>
        <xdr:cNvGrpSpPr/>
      </xdr:nvGrpSpPr>
      <xdr:grpSpPr>
        <a:xfrm>
          <a:off x="0" y="0"/>
          <a:ext cx="14497050" cy="1362075"/>
          <a:chOff x="0" y="0"/>
          <a:chExt cx="14497050" cy="1362075"/>
        </a:xfrm>
      </xdr:grpSpPr>
      <xdr:pic>
        <xdr:nvPicPr>
          <xdr:cNvPr id="2"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614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pic>
        <xdr:nvPicPr>
          <xdr:cNvPr id="26" name="Picture 25" descr="20160322_InteractiveBanner_BP.jpg"/>
          <xdr:cNvPicPr>
            <a:picLocks/>
          </xdr:cNvPicPr>
        </xdr:nvPicPr>
        <xdr:blipFill>
          <a:blip xmlns:r="http://schemas.openxmlformats.org/officeDocument/2006/relationships" r:embed="rId4" cstate="print"/>
          <a:srcRect t="4423" r="77769" b="9583"/>
          <a:stretch>
            <a:fillRect/>
          </a:stretch>
        </xdr:blipFill>
        <xdr:spPr>
          <a:xfrm>
            <a:off x="0" y="0"/>
            <a:ext cx="3232741" cy="841321"/>
          </a:xfrm>
          <a:prstGeom prst="rect">
            <a:avLst/>
          </a:prstGeom>
        </xdr:spPr>
      </xdr:pic>
    </xdr:grpSp>
    <xdr:clientData/>
  </xdr:twoCellAnchor>
  <xdr:twoCellAnchor editAs="absolute">
    <xdr:from>
      <xdr:col>0</xdr:col>
      <xdr:colOff>295275</xdr:colOff>
      <xdr:row>5</xdr:row>
      <xdr:rowOff>66675</xdr:rowOff>
    </xdr:from>
    <xdr:to>
      <xdr:col>14</xdr:col>
      <xdr:colOff>262950</xdr:colOff>
      <xdr:row>7</xdr:row>
      <xdr:rowOff>2475</xdr:rowOff>
    </xdr:to>
    <xdr:grpSp>
      <xdr:nvGrpSpPr>
        <xdr:cNvPr id="18" name="Group 17"/>
        <xdr:cNvGrpSpPr/>
      </xdr:nvGrpSpPr>
      <xdr:grpSpPr>
        <a:xfrm>
          <a:off x="295275" y="1019175"/>
          <a:ext cx="10788075" cy="316800"/>
          <a:chOff x="295275" y="1019175"/>
          <a:chExt cx="10788075" cy="316800"/>
        </a:xfrm>
      </xdr:grpSpPr>
      <xdr:sp macro="" textlink="">
        <xdr:nvSpPr>
          <xdr:cNvPr id="15" name="Rectangle 14">
            <a:hlinkClick xmlns:r="http://schemas.openxmlformats.org/officeDocument/2006/relationships" r:id="rId5" tooltip="Introduction"/>
          </xdr:cNvPr>
          <xdr:cNvSpPr/>
        </xdr:nvSpPr>
        <xdr:spPr>
          <a:xfrm>
            <a:off x="2952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6" tooltip="Trend chart and table"/>
          </xdr:cNvPr>
          <xdr:cNvSpPr/>
        </xdr:nvSpPr>
        <xdr:spPr>
          <a:xfrm>
            <a:off x="13811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7" tooltip="Area comparison"/>
          </xdr:cNvPr>
          <xdr:cNvSpPr/>
        </xdr:nvSpPr>
        <xdr:spPr>
          <a:xfrm>
            <a:off x="24669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8" tooltip="Technical guide"/>
          </xdr:cNvPr>
          <xdr:cNvSpPr/>
        </xdr:nvSpPr>
        <xdr:spPr>
          <a:xfrm>
            <a:off x="78867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9" tooltip="Interpretation guide"/>
          </xdr:cNvPr>
          <xdr:cNvSpPr/>
        </xdr:nvSpPr>
        <xdr:spPr>
          <a:xfrm>
            <a:off x="8982075" y="1019175"/>
            <a:ext cx="10287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0" tooltip="How to copy charts &amp; tables"/>
          </xdr:cNvPr>
          <xdr:cNvSpPr/>
        </xdr:nvSpPr>
        <xdr:spPr>
          <a:xfrm>
            <a:off x="100393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xdr:from>
          <xdr:col>0</xdr:col>
          <xdr:colOff>171450</xdr:colOff>
          <xdr:row>8</xdr:row>
          <xdr:rowOff>304800</xdr:rowOff>
        </xdr:from>
        <xdr:to>
          <xdr:col>4</xdr:col>
          <xdr:colOff>47625</xdr:colOff>
          <xdr:row>9</xdr:row>
          <xdr:rowOff>238125</xdr:rowOff>
        </xdr:to>
        <xdr:sp macro="" textlink="">
          <xdr:nvSpPr>
            <xdr:cNvPr id="6146" name="List Box 2" hidden="1">
              <a:extLst>
                <a:ext uri="{63B3BB69-23CF-44E3-9099-C40C66FF867C}">
                  <a14:compatExt spid="_x0000_s6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11</xdr:row>
          <xdr:rowOff>9525</xdr:rowOff>
        </xdr:from>
        <xdr:to>
          <xdr:col>4</xdr:col>
          <xdr:colOff>47625</xdr:colOff>
          <xdr:row>12</xdr:row>
          <xdr:rowOff>38100</xdr:rowOff>
        </xdr:to>
        <xdr:sp macro="" textlink="">
          <xdr:nvSpPr>
            <xdr:cNvPr id="6147" name="List Box 3" hidden="1">
              <a:extLst>
                <a:ext uri="{63B3BB69-23CF-44E3-9099-C40C66FF867C}">
                  <a14:compatExt spid="_x0000_s6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cdr:x>
      <cdr:y>0.00196</cdr:y>
    </cdr:from>
    <cdr:to>
      <cdr:x>0.94862</cdr:x>
      <cdr:y>0.11232</cdr:y>
    </cdr:to>
    <cdr:sp macro="" textlink="'Area controls'!$F$34">
      <cdr:nvSpPr>
        <cdr:cNvPr id="2" name="TextBox 1"/>
        <cdr:cNvSpPr txBox="1"/>
      </cdr:nvSpPr>
      <cdr:spPr>
        <a:xfrm xmlns:a="http://schemas.openxmlformats.org/drawingml/2006/main">
          <a:off x="0" y="12098"/>
          <a:ext cx="4924425" cy="681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E48990C3-7589-42D7-ADB3-7E6D605A43DD}" type="TxLink">
            <a:rPr lang="en-US" sz="900" b="1" i="0" u="none" strike="noStrike">
              <a:solidFill>
                <a:srgbClr val="000000"/>
              </a:solidFill>
              <a:latin typeface="Verdana" pitchFamily="34" charset="0"/>
              <a:ea typeface="Verdana" pitchFamily="34" charset="0"/>
              <a:cs typeface="Verdana" pitchFamily="34" charset="0"/>
            </a:rPr>
            <a:pPr algn="l"/>
            <a:t>Smoking-attributable hospital admissions, all persons aged 35+, European age-standardised rate (EASR) per 100,000, Wales health boards &amp; local authorities, 2013-2015</a:t>
          </a:fld>
          <a:endParaRPr lang="en-GB" sz="1050" b="1">
            <a:latin typeface="Verdana" pitchFamily="34" charset="0"/>
            <a:ea typeface="Verdana" pitchFamily="34" charset="0"/>
            <a:cs typeface="Verdana" pitchFamily="34" charset="0"/>
          </a:endParaRPr>
        </a:p>
      </cdr:txBody>
    </cdr:sp>
  </cdr:relSizeAnchor>
  <cdr:relSizeAnchor xmlns:cdr="http://schemas.openxmlformats.org/drawingml/2006/chartDrawing">
    <cdr:from>
      <cdr:x>0.00181</cdr:x>
      <cdr:y>0.06903</cdr:y>
    </cdr:from>
    <cdr:to>
      <cdr:x>0.98258</cdr:x>
      <cdr:y>0.11009</cdr:y>
    </cdr:to>
    <cdr:sp macro="" textlink="'Area controls'!$F$37">
      <cdr:nvSpPr>
        <cdr:cNvPr id="3" name="TextBox 2"/>
        <cdr:cNvSpPr txBox="1"/>
      </cdr:nvSpPr>
      <cdr:spPr>
        <a:xfrm xmlns:a="http://schemas.openxmlformats.org/drawingml/2006/main">
          <a:off x="9310" y="430036"/>
          <a:ext cx="5044590" cy="255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0939A9FF-CAC8-4CBB-9E1F-AD6A700B035A}" type="TxLink">
            <a:rPr lang="en-US" sz="800" b="0" i="0" u="none" strike="noStrike">
              <a:solidFill>
                <a:srgbClr val="000000"/>
              </a:solidFill>
              <a:latin typeface="Verdana" pitchFamily="34" charset="0"/>
              <a:ea typeface="Verdana" pitchFamily="34" charset="0"/>
              <a:cs typeface="Verdana" pitchFamily="34" charset="0"/>
            </a:rPr>
            <a:pPr algn="l"/>
            <a:t>Produced by Public Health Wales Observatory, using PEDW (NWIS), MYE (ONS) &amp; WHS (WG)</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0.21087</cdr:x>
      <cdr:y>0.10091</cdr:y>
    </cdr:from>
    <cdr:to>
      <cdr:x>0.62331</cdr:x>
      <cdr:y>0.15598</cdr:y>
    </cdr:to>
    <cdr:grpSp>
      <cdr:nvGrpSpPr>
        <cdr:cNvPr id="5" name="Group 4"/>
        <cdr:cNvGrpSpPr/>
      </cdr:nvGrpSpPr>
      <cdr:grpSpPr>
        <a:xfrm xmlns:a="http://schemas.openxmlformats.org/drawingml/2006/main">
          <a:off x="1084610" y="641099"/>
          <a:ext cx="2121385" cy="349869"/>
          <a:chOff x="-23307" y="23304"/>
          <a:chExt cx="1833582" cy="336256"/>
        </a:xfrm>
      </cdr:grpSpPr>
      <cdr:sp macro="" textlink="">
        <cdr:nvSpPr>
          <cdr:cNvPr id="6" name="TextBox 17"/>
          <cdr:cNvSpPr txBox="1"/>
        </cdr:nvSpPr>
        <cdr:spPr>
          <a:xfrm xmlns:a="http://schemas.openxmlformats.org/drawingml/2006/main">
            <a:off x="191793" y="67045"/>
            <a:ext cx="1618482" cy="2326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sp macro="" textlink="">
        <cdr:nvSpPr>
          <cdr:cNvPr id="7" name="TextBox 16"/>
          <cdr:cNvSpPr txBox="1"/>
        </cdr:nvSpPr>
        <cdr:spPr>
          <a:xfrm xmlns:a="http://schemas.openxmlformats.org/drawingml/2006/main" rot="5400000">
            <a:off x="-41808" y="41805"/>
            <a:ext cx="336256" cy="2992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2000">
                <a:latin typeface="Courier New" pitchFamily="49" charset="0"/>
                <a:cs typeface="Courier New" pitchFamily="49" charset="0"/>
              </a:rPr>
              <a:t>I</a:t>
            </a:r>
          </a:p>
        </cdr:txBody>
      </cdr:sp>
    </cdr:grpSp>
  </cdr:relSizeAnchor>
  <cdr:relSizeAnchor xmlns:cdr="http://schemas.openxmlformats.org/drawingml/2006/chartDrawing">
    <cdr:from>
      <cdr:x>0.57693</cdr:x>
      <cdr:y>0.11111</cdr:y>
    </cdr:from>
    <cdr:to>
      <cdr:x>0.86035</cdr:x>
      <cdr:y>0.14815</cdr:y>
    </cdr:to>
    <cdr:sp macro="" textlink="'Area controls'!$F$89">
      <cdr:nvSpPr>
        <cdr:cNvPr id="9" name="TextBox 8"/>
        <cdr:cNvSpPr txBox="1"/>
      </cdr:nvSpPr>
      <cdr:spPr>
        <a:xfrm xmlns:a="http://schemas.openxmlformats.org/drawingml/2006/main">
          <a:off x="2967453" y="719660"/>
          <a:ext cx="1457771" cy="23990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fld id="{54BE0C4D-35CA-430C-80E0-A046E77FE904}" type="TxLink">
            <a:rPr lang="en-US" sz="900" b="1" i="0" u="none" strike="noStrike">
              <a:solidFill>
                <a:srgbClr val="FF0000"/>
              </a:solidFill>
              <a:latin typeface="Verdana" pitchFamily="34" charset="0"/>
              <a:ea typeface="Verdana" pitchFamily="34" charset="0"/>
              <a:cs typeface="Verdana" pitchFamily="34" charset="0"/>
            </a:rPr>
            <a:pPr algn="ctr"/>
            <a:t>Wales = 1,433</a:t>
          </a:fld>
          <a:endParaRPr lang="en-GB" sz="800" b="1">
            <a:solidFill>
              <a:srgbClr val="FF0000"/>
            </a:solidFill>
            <a:latin typeface="Verdana" pitchFamily="34" charset="0"/>
            <a:ea typeface="Verdana" pitchFamily="34" charset="0"/>
            <a:cs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600075</xdr:colOff>
      <xdr:row>7</xdr:row>
      <xdr:rowOff>28575</xdr:rowOff>
    </xdr:to>
    <xdr:grpSp>
      <xdr:nvGrpSpPr>
        <xdr:cNvPr id="20" name="Group 19"/>
        <xdr:cNvGrpSpPr/>
      </xdr:nvGrpSpPr>
      <xdr:grpSpPr>
        <a:xfrm>
          <a:off x="0" y="0"/>
          <a:ext cx="14497050" cy="1362075"/>
          <a:chOff x="0" y="0"/>
          <a:chExt cx="14497050" cy="1362075"/>
        </a:xfrm>
      </xdr:grpSpPr>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7170"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200025</xdr:colOff>
      <xdr:row>5</xdr:row>
      <xdr:rowOff>66675</xdr:rowOff>
    </xdr:from>
    <xdr:to>
      <xdr:col>5</xdr:col>
      <xdr:colOff>3044250</xdr:colOff>
      <xdr:row>7</xdr:row>
      <xdr:rowOff>2475</xdr:rowOff>
    </xdr:to>
    <xdr:grpSp>
      <xdr:nvGrpSpPr>
        <xdr:cNvPr id="14" name="Group 13"/>
        <xdr:cNvGrpSpPr/>
      </xdr:nvGrpSpPr>
      <xdr:grpSpPr>
        <a:xfrm>
          <a:off x="295275" y="1019175"/>
          <a:ext cx="10807125" cy="316800"/>
          <a:chOff x="295275" y="1019175"/>
          <a:chExt cx="10807125" cy="316800"/>
        </a:xfrm>
      </xdr:grpSpPr>
      <xdr:sp macro="" textlink="">
        <xdr:nvSpPr>
          <xdr:cNvPr id="27" name="Rectangle 26">
            <a:hlinkClick xmlns:r="http://schemas.openxmlformats.org/officeDocument/2006/relationships" r:id="rId4" tooltip="Introduction"/>
          </xdr:cNvPr>
          <xdr:cNvSpPr/>
        </xdr:nvSpPr>
        <xdr:spPr>
          <a:xfrm>
            <a:off x="2952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5" tooltip="Trend chart and table"/>
          </xdr:cNvPr>
          <xdr:cNvSpPr/>
        </xdr:nvSpPr>
        <xdr:spPr>
          <a:xfrm>
            <a:off x="13811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6" tooltip="Area comparison"/>
          </xdr:cNvPr>
          <xdr:cNvSpPr/>
        </xdr:nvSpPr>
        <xdr:spPr>
          <a:xfrm>
            <a:off x="24669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7" tooltip="Technical guide"/>
          </xdr:cNvPr>
          <xdr:cNvSpPr/>
        </xdr:nvSpPr>
        <xdr:spPr>
          <a:xfrm>
            <a:off x="78867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8" tooltip="Interpretation guide"/>
          </xdr:cNvPr>
          <xdr:cNvSpPr/>
        </xdr:nvSpPr>
        <xdr:spPr>
          <a:xfrm>
            <a:off x="89725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9" tooltip="How to copy charts &amp; tables"/>
          </xdr:cNvPr>
          <xdr:cNvSpPr/>
        </xdr:nvSpPr>
        <xdr:spPr>
          <a:xfrm>
            <a:off x="100584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4</xdr:col>
      <xdr:colOff>0</xdr:colOff>
      <xdr:row>8</xdr:row>
      <xdr:rowOff>0</xdr:rowOff>
    </xdr:from>
    <xdr:to>
      <xdr:col>5</xdr:col>
      <xdr:colOff>400050</xdr:colOff>
      <xdr:row>9</xdr:row>
      <xdr:rowOff>361949</xdr:rowOff>
    </xdr:to>
    <xdr:sp macro="" textlink="">
      <xdr:nvSpPr>
        <xdr:cNvPr id="16" name="TextBox 15">
          <a:hlinkClick xmlns:r="http://schemas.openxmlformats.org/officeDocument/2006/relationships" r:id="rId10"/>
        </xdr:cNvPr>
        <xdr:cNvSpPr txBox="1"/>
      </xdr:nvSpPr>
      <xdr:spPr>
        <a:xfrm>
          <a:off x="6943725" y="1524000"/>
          <a:ext cx="1514475" cy="657224"/>
        </a:xfrm>
        <a:prstGeom prst="rect">
          <a:avLst/>
        </a:prstGeom>
        <a:solidFill>
          <a:srgbClr val="3182BD"/>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latin typeface="Verdana" pitchFamily="34" charset="0"/>
              <a:ea typeface="Verdana" pitchFamily="34" charset="0"/>
              <a:cs typeface="Verdana" pitchFamily="34" charset="0"/>
            </a:rPr>
            <a:t>Click here to view the smoking-attributable mortality indicator</a:t>
          </a:r>
        </a:p>
      </xdr:txBody>
    </xdr:sp>
    <xdr:clientData/>
  </xdr:twoCellAnchor>
  <xdr:twoCellAnchor>
    <xdr:from>
      <xdr:col>1</xdr:col>
      <xdr:colOff>1</xdr:colOff>
      <xdr:row>45</xdr:row>
      <xdr:rowOff>0</xdr:rowOff>
    </xdr:from>
    <xdr:to>
      <xdr:col>2</xdr:col>
      <xdr:colOff>38100</xdr:colOff>
      <xdr:row>46</xdr:row>
      <xdr:rowOff>38100</xdr:rowOff>
    </xdr:to>
    <xdr:sp macro="" textlink="">
      <xdr:nvSpPr>
        <xdr:cNvPr id="18" name="Rectangle 17">
          <a:hlinkClick xmlns:r="http://schemas.openxmlformats.org/officeDocument/2006/relationships" r:id="rId7"/>
        </xdr:cNvPr>
        <xdr:cNvSpPr/>
      </xdr:nvSpPr>
      <xdr:spPr>
        <a:xfrm>
          <a:off x="95251" y="15906750"/>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twoCellAnchor>
    <xdr:from>
      <xdr:col>1</xdr:col>
      <xdr:colOff>0</xdr:colOff>
      <xdr:row>83</xdr:row>
      <xdr:rowOff>0</xdr:rowOff>
    </xdr:from>
    <xdr:to>
      <xdr:col>2</xdr:col>
      <xdr:colOff>38099</xdr:colOff>
      <xdr:row>84</xdr:row>
      <xdr:rowOff>152400</xdr:rowOff>
    </xdr:to>
    <xdr:sp macro="" textlink="">
      <xdr:nvSpPr>
        <xdr:cNvPr id="19" name="Rectangle 18">
          <a:hlinkClick xmlns:r="http://schemas.openxmlformats.org/officeDocument/2006/relationships" r:id="rId7"/>
        </xdr:cNvPr>
        <xdr:cNvSpPr/>
      </xdr:nvSpPr>
      <xdr:spPr>
        <a:xfrm>
          <a:off x="95250" y="33318450"/>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352425</xdr:colOff>
      <xdr:row>24</xdr:row>
      <xdr:rowOff>66675</xdr:rowOff>
    </xdr:from>
    <xdr:to>
      <xdr:col>21</xdr:col>
      <xdr:colOff>389625</xdr:colOff>
      <xdr:row>36</xdr:row>
      <xdr:rowOff>152658</xdr:rowOff>
    </xdr:to>
    <xdr:pic>
      <xdr:nvPicPr>
        <xdr:cNvPr id="819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7934325" y="4638675"/>
          <a:ext cx="4914000" cy="2371983"/>
        </a:xfrm>
        <a:prstGeom prst="rect">
          <a:avLst/>
        </a:prstGeom>
        <a:noFill/>
      </xdr:spPr>
    </xdr:pic>
    <xdr:clientData/>
  </xdr:twoCellAnchor>
  <xdr:twoCellAnchor editAs="oneCell">
    <xdr:from>
      <xdr:col>4</xdr:col>
      <xdr:colOff>342899</xdr:colOff>
      <xdr:row>7</xdr:row>
      <xdr:rowOff>142875</xdr:rowOff>
    </xdr:from>
    <xdr:to>
      <xdr:col>11</xdr:col>
      <xdr:colOff>395699</xdr:colOff>
      <xdr:row>36</xdr:row>
      <xdr:rowOff>126375</xdr:rowOff>
    </xdr:to>
    <xdr:pic>
      <xdr:nvPicPr>
        <xdr:cNvPr id="8194" name="Picture 2"/>
        <xdr:cNvPicPr>
          <a:picLocks noChangeArrowheads="1"/>
        </xdr:cNvPicPr>
      </xdr:nvPicPr>
      <xdr:blipFill>
        <a:blip xmlns:r="http://schemas.openxmlformats.org/officeDocument/2006/relationships" r:embed="rId2" cstate="print"/>
        <a:srcRect/>
        <a:stretch>
          <a:fillRect/>
        </a:stretch>
      </xdr:blipFill>
      <xdr:spPr bwMode="auto">
        <a:xfrm>
          <a:off x="2438399" y="1476375"/>
          <a:ext cx="4320000" cy="5508000"/>
        </a:xfrm>
        <a:prstGeom prst="rect">
          <a:avLst/>
        </a:prstGeom>
        <a:noFill/>
      </xdr:spPr>
    </xdr:pic>
    <xdr:clientData/>
  </xdr:twoCellAnchor>
  <xdr:twoCellAnchor editAs="absolute">
    <xdr:from>
      <xdr:col>0</xdr:col>
      <xdr:colOff>0</xdr:colOff>
      <xdr:row>0</xdr:row>
      <xdr:rowOff>0</xdr:rowOff>
    </xdr:from>
    <xdr:to>
      <xdr:col>24</xdr:col>
      <xdr:colOff>209550</xdr:colOff>
      <xdr:row>7</xdr:row>
      <xdr:rowOff>28575</xdr:rowOff>
    </xdr:to>
    <xdr:grpSp>
      <xdr:nvGrpSpPr>
        <xdr:cNvPr id="48" name="Group 47"/>
        <xdr:cNvGrpSpPr/>
      </xdr:nvGrpSpPr>
      <xdr:grpSpPr>
        <a:xfrm>
          <a:off x="0" y="0"/>
          <a:ext cx="14497050" cy="1362075"/>
          <a:chOff x="0" y="0"/>
          <a:chExt cx="14497050" cy="1362075"/>
        </a:xfrm>
      </xdr:grpSpPr>
      <xdr:pic>
        <xdr:nvPicPr>
          <xdr:cNvPr id="921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4497050" cy="981075"/>
          </a:xfrm>
          <a:prstGeom prst="rect">
            <a:avLst/>
          </a:prstGeom>
          <a:noFill/>
        </xdr:spPr>
      </xdr:pic>
      <xdr:pic>
        <xdr:nvPicPr>
          <xdr:cNvPr id="16" name="Picture 15" descr="20160322_InteractiveBanner_BP.jpg"/>
          <xdr:cNvPicPr>
            <a:picLocks/>
          </xdr:cNvPicPr>
        </xdr:nvPicPr>
        <xdr:blipFill>
          <a:blip xmlns:r="http://schemas.openxmlformats.org/officeDocument/2006/relationships" r:embed="rId4" cstate="print"/>
          <a:srcRect t="4423" r="77769" b="9583"/>
          <a:stretch>
            <a:fillRect/>
          </a:stretch>
        </xdr:blipFill>
        <xdr:spPr>
          <a:xfrm>
            <a:off x="0" y="0"/>
            <a:ext cx="3232741" cy="841321"/>
          </a:xfrm>
          <a:prstGeom prst="rect">
            <a:avLst/>
          </a:prstGeom>
        </xdr:spPr>
      </xdr:pic>
      <xdr:pic>
        <xdr:nvPicPr>
          <xdr:cNvPr id="18"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52500"/>
            <a:ext cx="14497050" cy="409575"/>
          </a:xfrm>
          <a:prstGeom prst="rect">
            <a:avLst/>
          </a:prstGeom>
          <a:noFill/>
        </xdr:spPr>
      </xdr:pic>
    </xdr:grpSp>
    <xdr:clientData/>
  </xdr:twoCellAnchor>
  <xdr:twoCellAnchor editAs="oneCell">
    <xdr:from>
      <xdr:col>0</xdr:col>
      <xdr:colOff>0</xdr:colOff>
      <xdr:row>7</xdr:row>
      <xdr:rowOff>38100</xdr:rowOff>
    </xdr:from>
    <xdr:to>
      <xdr:col>4</xdr:col>
      <xdr:colOff>352425</xdr:colOff>
      <xdr:row>33</xdr:row>
      <xdr:rowOff>38100</xdr:rowOff>
    </xdr:to>
    <xdr:pic>
      <xdr:nvPicPr>
        <xdr:cNvPr id="7170" name="Picture 2"/>
        <xdr:cNvPicPr>
          <a:picLocks noChangeAspect="1" noChangeArrowheads="1"/>
        </xdr:cNvPicPr>
      </xdr:nvPicPr>
      <xdr:blipFill>
        <a:blip xmlns:r="http://schemas.openxmlformats.org/officeDocument/2006/relationships" r:embed="rId6" cstate="print"/>
        <a:srcRect t="763"/>
        <a:stretch>
          <a:fillRect/>
        </a:stretch>
      </xdr:blipFill>
      <xdr:spPr bwMode="auto">
        <a:xfrm>
          <a:off x="0" y="1371600"/>
          <a:ext cx="2447925" cy="4953000"/>
        </a:xfrm>
        <a:prstGeom prst="rect">
          <a:avLst/>
        </a:prstGeom>
        <a:noFill/>
      </xdr:spPr>
    </xdr:pic>
    <xdr:clientData/>
  </xdr:twoCellAnchor>
  <xdr:twoCellAnchor>
    <xdr:from>
      <xdr:col>1</xdr:col>
      <xdr:colOff>514350</xdr:colOff>
      <xdr:row>33</xdr:row>
      <xdr:rowOff>47626</xdr:rowOff>
    </xdr:from>
    <xdr:to>
      <xdr:col>1</xdr:col>
      <xdr:colOff>514350</xdr:colOff>
      <xdr:row>35</xdr:row>
      <xdr:rowOff>16627</xdr:rowOff>
    </xdr:to>
    <xdr:cxnSp macro="">
      <xdr:nvCxnSpPr>
        <xdr:cNvPr id="17" name="Straight Arrow Connector 16"/>
        <xdr:cNvCxnSpPr>
          <a:stCxn id="26" idx="0"/>
        </xdr:cNvCxnSpPr>
      </xdr:nvCxnSpPr>
      <xdr:spPr bwMode="auto">
        <a:xfrm flipH="1" flipV="1">
          <a:off x="781050" y="6334126"/>
          <a:ext cx="0" cy="35000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35</xdr:row>
      <xdr:rowOff>16627</xdr:rowOff>
    </xdr:from>
    <xdr:to>
      <xdr:col>2</xdr:col>
      <xdr:colOff>466725</xdr:colOff>
      <xdr:row>37</xdr:row>
      <xdr:rowOff>0</xdr:rowOff>
    </xdr:to>
    <xdr:sp macro="" textlink="">
      <xdr:nvSpPr>
        <xdr:cNvPr id="26" name="TextBox 25"/>
        <xdr:cNvSpPr txBox="1"/>
      </xdr:nvSpPr>
      <xdr:spPr>
        <a:xfrm>
          <a:off x="228599" y="6684127"/>
          <a:ext cx="1114426" cy="36437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parameters</a:t>
          </a:r>
          <a:endParaRPr lang="en-GB" sz="800">
            <a:latin typeface="Verdana" pitchFamily="34" charset="0"/>
          </a:endParaRPr>
        </a:p>
        <a:p>
          <a:endParaRPr lang="en-GB" sz="900">
            <a:latin typeface="Verdana" pitchFamily="34" charset="0"/>
          </a:endParaRPr>
        </a:p>
      </xdr:txBody>
    </xdr:sp>
    <xdr:clientData/>
  </xdr:twoCellAnchor>
  <xdr:twoCellAnchor editAs="oneCell">
    <xdr:from>
      <xdr:col>13</xdr:col>
      <xdr:colOff>190500</xdr:colOff>
      <xdr:row>7</xdr:row>
      <xdr:rowOff>180976</xdr:rowOff>
    </xdr:from>
    <xdr:to>
      <xdr:col>21</xdr:col>
      <xdr:colOff>281700</xdr:colOff>
      <xdr:row>24</xdr:row>
      <xdr:rowOff>72650</xdr:rowOff>
    </xdr:to>
    <xdr:pic>
      <xdr:nvPicPr>
        <xdr:cNvPr id="7172"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7772400" y="1514476"/>
          <a:ext cx="4968000" cy="3130174"/>
        </a:xfrm>
        <a:prstGeom prst="rect">
          <a:avLst/>
        </a:prstGeom>
        <a:noFill/>
      </xdr:spPr>
    </xdr:pic>
    <xdr:clientData/>
  </xdr:twoCellAnchor>
  <xdr:twoCellAnchor>
    <xdr:from>
      <xdr:col>11</xdr:col>
      <xdr:colOff>447674</xdr:colOff>
      <xdr:row>9</xdr:row>
      <xdr:rowOff>152401</xdr:rowOff>
    </xdr:from>
    <xdr:to>
      <xdr:col>13</xdr:col>
      <xdr:colOff>9525</xdr:colOff>
      <xdr:row>11</xdr:row>
      <xdr:rowOff>114301</xdr:rowOff>
    </xdr:to>
    <xdr:sp macro="" textlink="">
      <xdr:nvSpPr>
        <xdr:cNvPr id="33" name="TextBox 32"/>
        <xdr:cNvSpPr txBox="1"/>
      </xdr:nvSpPr>
      <xdr:spPr>
        <a:xfrm>
          <a:off x="6810374" y="1866901"/>
          <a:ext cx="781051" cy="34290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10</xdr:col>
      <xdr:colOff>504825</xdr:colOff>
      <xdr:row>10</xdr:row>
      <xdr:rowOff>66675</xdr:rowOff>
    </xdr:from>
    <xdr:to>
      <xdr:col>11</xdr:col>
      <xdr:colOff>447674</xdr:colOff>
      <xdr:row>10</xdr:row>
      <xdr:rowOff>133351</xdr:rowOff>
    </xdr:to>
    <xdr:cxnSp macro="">
      <xdr:nvCxnSpPr>
        <xdr:cNvPr id="34" name="Straight Arrow Connector 33"/>
        <xdr:cNvCxnSpPr>
          <a:stCxn id="33" idx="1"/>
        </xdr:cNvCxnSpPr>
      </xdr:nvCxnSpPr>
      <xdr:spPr bwMode="auto">
        <a:xfrm flipH="1" flipV="1">
          <a:off x="6257925" y="1971675"/>
          <a:ext cx="552449" cy="6667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10</xdr:row>
      <xdr:rowOff>28575</xdr:rowOff>
    </xdr:from>
    <xdr:to>
      <xdr:col>13</xdr:col>
      <xdr:colOff>219075</xdr:colOff>
      <xdr:row>10</xdr:row>
      <xdr:rowOff>133351</xdr:rowOff>
    </xdr:to>
    <xdr:cxnSp macro="">
      <xdr:nvCxnSpPr>
        <xdr:cNvPr id="35" name="Straight Arrow Connector 34"/>
        <xdr:cNvCxnSpPr>
          <a:stCxn id="33" idx="3"/>
        </xdr:cNvCxnSpPr>
      </xdr:nvCxnSpPr>
      <xdr:spPr bwMode="auto">
        <a:xfrm flipV="1">
          <a:off x="7591425" y="1933575"/>
          <a:ext cx="209550" cy="10477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13</xdr:row>
      <xdr:rowOff>142875</xdr:rowOff>
    </xdr:from>
    <xdr:to>
      <xdr:col>11</xdr:col>
      <xdr:colOff>53721</xdr:colOff>
      <xdr:row>13</xdr:row>
      <xdr:rowOff>148880</xdr:rowOff>
    </xdr:to>
    <xdr:cxnSp macro="">
      <xdr:nvCxnSpPr>
        <xdr:cNvPr id="36" name="Straight Arrow Connector 35"/>
        <xdr:cNvCxnSpPr>
          <a:stCxn id="37" idx="1"/>
        </xdr:cNvCxnSpPr>
      </xdr:nvCxnSpPr>
      <xdr:spPr bwMode="auto">
        <a:xfrm flipH="1" flipV="1">
          <a:off x="5267325" y="2619375"/>
          <a:ext cx="1149096" cy="600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53721</xdr:colOff>
      <xdr:row>13</xdr:row>
      <xdr:rowOff>31060</xdr:rowOff>
    </xdr:from>
    <xdr:to>
      <xdr:col>12</xdr:col>
      <xdr:colOff>510967</xdr:colOff>
      <xdr:row>14</xdr:row>
      <xdr:rowOff>76199</xdr:rowOff>
    </xdr:to>
    <xdr:sp macro="" textlink="">
      <xdr:nvSpPr>
        <xdr:cNvPr id="37" name="TextBox 36"/>
        <xdr:cNvSpPr txBox="1"/>
      </xdr:nvSpPr>
      <xdr:spPr>
        <a:xfrm>
          <a:off x="6416421" y="2507560"/>
          <a:ext cx="1066846" cy="23563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Wales rate</a:t>
          </a:r>
          <a:endParaRPr lang="en-GB" sz="800">
            <a:latin typeface="Verdana" pitchFamily="34" charset="0"/>
          </a:endParaRPr>
        </a:p>
        <a:p>
          <a:endParaRPr lang="en-GB" sz="900">
            <a:latin typeface="Verdana" pitchFamily="34" charset="0"/>
          </a:endParaRPr>
        </a:p>
      </xdr:txBody>
    </xdr:sp>
    <xdr:clientData/>
  </xdr:twoCellAnchor>
  <xdr:twoCellAnchor>
    <xdr:from>
      <xdr:col>10</xdr:col>
      <xdr:colOff>161925</xdr:colOff>
      <xdr:row>11</xdr:row>
      <xdr:rowOff>152400</xdr:rowOff>
    </xdr:from>
    <xdr:to>
      <xdr:col>11</xdr:col>
      <xdr:colOff>53721</xdr:colOff>
      <xdr:row>13</xdr:row>
      <xdr:rowOff>148880</xdr:rowOff>
    </xdr:to>
    <xdr:cxnSp macro="">
      <xdr:nvCxnSpPr>
        <xdr:cNvPr id="38" name="Straight Arrow Connector 37"/>
        <xdr:cNvCxnSpPr>
          <a:stCxn id="37" idx="1"/>
        </xdr:cNvCxnSpPr>
      </xdr:nvCxnSpPr>
      <xdr:spPr bwMode="auto">
        <a:xfrm flipH="1" flipV="1">
          <a:off x="5915025" y="2247900"/>
          <a:ext cx="501396" cy="37748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23813</xdr:colOff>
      <xdr:row>13</xdr:row>
      <xdr:rowOff>114300</xdr:rowOff>
    </xdr:from>
    <xdr:to>
      <xdr:col>14</xdr:col>
      <xdr:colOff>476250</xdr:colOff>
      <xdr:row>15</xdr:row>
      <xdr:rowOff>91822</xdr:rowOff>
    </xdr:to>
    <xdr:cxnSp macro="">
      <xdr:nvCxnSpPr>
        <xdr:cNvPr id="39" name="Straight Arrow Connector 38"/>
        <xdr:cNvCxnSpPr>
          <a:stCxn id="40" idx="0"/>
        </xdr:cNvCxnSpPr>
      </xdr:nvCxnSpPr>
      <xdr:spPr bwMode="auto">
        <a:xfrm flipV="1">
          <a:off x="6996113" y="2590800"/>
          <a:ext cx="1671637" cy="35852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504826</xdr:colOff>
      <xdr:row>15</xdr:row>
      <xdr:rowOff>91822</xdr:rowOff>
    </xdr:from>
    <xdr:to>
      <xdr:col>13</xdr:col>
      <xdr:colOff>152400</xdr:colOff>
      <xdr:row>25</xdr:row>
      <xdr:rowOff>46163</xdr:rowOff>
    </xdr:to>
    <xdr:sp macro="" textlink="">
      <xdr:nvSpPr>
        <xdr:cNvPr id="40" name="TextBox 39"/>
        <xdr:cNvSpPr txBox="1"/>
      </xdr:nvSpPr>
      <xdr:spPr>
        <a:xfrm>
          <a:off x="6257926" y="2949322"/>
          <a:ext cx="1476374" cy="185934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mn-ea"/>
              <a:cs typeface="+mn-cs"/>
            </a:rPr>
            <a:t>95% confidence</a:t>
          </a:r>
          <a:r>
            <a:rPr lang="en-GB" sz="800" baseline="0">
              <a:solidFill>
                <a:schemeClr val="dk1"/>
              </a:solidFill>
              <a:latin typeface="Verdana" pitchFamily="34" charset="0"/>
              <a:ea typeface="+mn-ea"/>
              <a:cs typeface="+mn-cs"/>
            </a:rPr>
            <a:t> intervals (CI) indicate the natural variation that would be expected around a rate. They show the range of values that we can be 95% confident contains the 'true' underlying rate. If the CI crosses the Wales rate then the value for the area is not considered to be statistically significantly different to Wales</a:t>
          </a:r>
          <a:endParaRPr lang="en-GB" sz="900">
            <a:latin typeface="Verdana" pitchFamily="34" charset="0"/>
          </a:endParaRPr>
        </a:p>
      </xdr:txBody>
    </xdr:sp>
    <xdr:clientData/>
  </xdr:twoCellAnchor>
  <xdr:twoCellAnchor>
    <xdr:from>
      <xdr:col>7</xdr:col>
      <xdr:colOff>85725</xdr:colOff>
      <xdr:row>26</xdr:row>
      <xdr:rowOff>127139</xdr:rowOff>
    </xdr:from>
    <xdr:to>
      <xdr:col>11</xdr:col>
      <xdr:colOff>121755</xdr:colOff>
      <xdr:row>30</xdr:row>
      <xdr:rowOff>104775</xdr:rowOff>
    </xdr:to>
    <xdr:cxnSp macro="">
      <xdr:nvCxnSpPr>
        <xdr:cNvPr id="41" name="Straight Arrow Connector 40"/>
        <xdr:cNvCxnSpPr>
          <a:stCxn id="42" idx="1"/>
        </xdr:cNvCxnSpPr>
      </xdr:nvCxnSpPr>
      <xdr:spPr bwMode="auto">
        <a:xfrm flipH="1">
          <a:off x="4010025" y="5080139"/>
          <a:ext cx="2474430" cy="73963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121755</xdr:colOff>
      <xdr:row>25</xdr:row>
      <xdr:rowOff>147845</xdr:rowOff>
    </xdr:from>
    <xdr:to>
      <xdr:col>12</xdr:col>
      <xdr:colOff>441464</xdr:colOff>
      <xdr:row>27</xdr:row>
      <xdr:rowOff>106432</xdr:rowOff>
    </xdr:to>
    <xdr:sp macro="" textlink="">
      <xdr:nvSpPr>
        <xdr:cNvPr id="42" name="TextBox 41"/>
        <xdr:cNvSpPr txBox="1"/>
      </xdr:nvSpPr>
      <xdr:spPr>
        <a:xfrm>
          <a:off x="6484455" y="4910345"/>
          <a:ext cx="929309" cy="33958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a:t>
          </a:r>
          <a:r>
            <a:rPr lang="en-GB" sz="800" baseline="0">
              <a:solidFill>
                <a:schemeClr val="dk1"/>
              </a:solidFill>
              <a:latin typeface="Verdana" pitchFamily="34" charset="0"/>
              <a:ea typeface="+mn-ea"/>
              <a:cs typeface="+mn-cs"/>
            </a:rPr>
            <a:t> label</a:t>
          </a:r>
          <a:r>
            <a:rPr lang="en-GB" sz="800">
              <a:solidFill>
                <a:schemeClr val="dk1"/>
              </a:solidFill>
              <a:latin typeface="Verdana" pitchFamily="34" charset="0"/>
              <a:ea typeface="+mn-ea"/>
              <a:cs typeface="+mn-cs"/>
            </a:rPr>
            <a:t>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clientData/>
  </xdr:twoCellAnchor>
  <xdr:twoCellAnchor>
    <xdr:from>
      <xdr:col>16</xdr:col>
      <xdr:colOff>428887</xdr:colOff>
      <xdr:row>14</xdr:row>
      <xdr:rowOff>28575</xdr:rowOff>
    </xdr:from>
    <xdr:to>
      <xdr:col>16</xdr:col>
      <xdr:colOff>514350</xdr:colOff>
      <xdr:row>16</xdr:row>
      <xdr:rowOff>38627</xdr:rowOff>
    </xdr:to>
    <xdr:cxnSp macro="">
      <xdr:nvCxnSpPr>
        <xdr:cNvPr id="43" name="Straight Arrow Connector 42"/>
        <xdr:cNvCxnSpPr>
          <a:stCxn id="45" idx="0"/>
        </xdr:cNvCxnSpPr>
      </xdr:nvCxnSpPr>
      <xdr:spPr bwMode="auto">
        <a:xfrm flipV="1">
          <a:off x="9839587" y="2695575"/>
          <a:ext cx="85463" cy="39105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12</xdr:row>
      <xdr:rowOff>147637</xdr:rowOff>
    </xdr:from>
    <xdr:to>
      <xdr:col>19</xdr:col>
      <xdr:colOff>582243</xdr:colOff>
      <xdr:row>13</xdr:row>
      <xdr:rowOff>171450</xdr:rowOff>
    </xdr:to>
    <xdr:cxnSp macro="">
      <xdr:nvCxnSpPr>
        <xdr:cNvPr id="44" name="Straight Arrow Connector 43"/>
        <xdr:cNvCxnSpPr>
          <a:stCxn id="46" idx="1"/>
        </xdr:cNvCxnSpPr>
      </xdr:nvCxnSpPr>
      <xdr:spPr bwMode="auto">
        <a:xfrm flipH="1">
          <a:off x="11239501" y="2433637"/>
          <a:ext cx="582242" cy="21431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44840</xdr:colOff>
      <xdr:row>16</xdr:row>
      <xdr:rowOff>38627</xdr:rowOff>
    </xdr:from>
    <xdr:to>
      <xdr:col>17</xdr:col>
      <xdr:colOff>203333</xdr:colOff>
      <xdr:row>18</xdr:row>
      <xdr:rowOff>85725</xdr:rowOff>
    </xdr:to>
    <xdr:sp macro="" textlink="">
      <xdr:nvSpPr>
        <xdr:cNvPr id="45" name="TextBox 44"/>
        <xdr:cNvSpPr txBox="1"/>
      </xdr:nvSpPr>
      <xdr:spPr>
        <a:xfrm>
          <a:off x="9455540" y="3086627"/>
          <a:ext cx="768093" cy="42809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Local</a:t>
          </a:r>
          <a:r>
            <a:rPr lang="en-GB" sz="800" baseline="0">
              <a:solidFill>
                <a:schemeClr val="dk1"/>
              </a:solidFill>
              <a:latin typeface="Verdana" pitchFamily="34" charset="0"/>
              <a:ea typeface="+mn-ea"/>
              <a:cs typeface="+mn-cs"/>
            </a:rPr>
            <a:t> area trend</a:t>
          </a:r>
          <a:endParaRPr lang="en-GB" sz="800">
            <a:latin typeface="Verdana" pitchFamily="34" charset="0"/>
          </a:endParaRPr>
        </a:p>
        <a:p>
          <a:endParaRPr lang="en-GB" sz="900">
            <a:latin typeface="Verdana" pitchFamily="34" charset="0"/>
          </a:endParaRPr>
        </a:p>
      </xdr:txBody>
    </xdr:sp>
    <xdr:clientData/>
  </xdr:twoCellAnchor>
  <xdr:twoCellAnchor>
    <xdr:from>
      <xdr:col>19</xdr:col>
      <xdr:colOff>582243</xdr:colOff>
      <xdr:row>11</xdr:row>
      <xdr:rowOff>152399</xdr:rowOff>
    </xdr:from>
    <xdr:to>
      <xdr:col>20</xdr:col>
      <xdr:colOff>582268</xdr:colOff>
      <xdr:row>13</xdr:row>
      <xdr:rowOff>142875</xdr:rowOff>
    </xdr:to>
    <xdr:sp macro="" textlink="">
      <xdr:nvSpPr>
        <xdr:cNvPr id="46" name="TextBox 45"/>
        <xdr:cNvSpPr txBox="1"/>
      </xdr:nvSpPr>
      <xdr:spPr>
        <a:xfrm>
          <a:off x="11821743" y="2247899"/>
          <a:ext cx="609625" cy="37147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Wales trend</a:t>
          </a:r>
          <a:endParaRPr lang="en-GB" sz="800">
            <a:latin typeface="Verdana" pitchFamily="34" charset="0"/>
          </a:endParaRPr>
        </a:p>
        <a:p>
          <a:endParaRPr lang="en-GB" sz="900">
            <a:latin typeface="Verdana" pitchFamily="34" charset="0"/>
          </a:endParaRPr>
        </a:p>
      </xdr:txBody>
    </xdr:sp>
    <xdr:clientData/>
  </xdr:twoCellAnchor>
  <xdr:twoCellAnchor>
    <xdr:from>
      <xdr:col>13</xdr:col>
      <xdr:colOff>152400</xdr:colOff>
      <xdr:row>20</xdr:row>
      <xdr:rowOff>68993</xdr:rowOff>
    </xdr:from>
    <xdr:to>
      <xdr:col>19</xdr:col>
      <xdr:colOff>47625</xdr:colOff>
      <xdr:row>30</xdr:row>
      <xdr:rowOff>180975</xdr:rowOff>
    </xdr:to>
    <xdr:cxnSp macro="">
      <xdr:nvCxnSpPr>
        <xdr:cNvPr id="86" name="Straight Arrow Connector 85"/>
        <xdr:cNvCxnSpPr>
          <a:stCxn id="40" idx="3"/>
        </xdr:cNvCxnSpPr>
      </xdr:nvCxnSpPr>
      <xdr:spPr bwMode="auto">
        <a:xfrm>
          <a:off x="7734300" y="3878993"/>
          <a:ext cx="3552825" cy="201698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573699</xdr:colOff>
      <xdr:row>23</xdr:row>
      <xdr:rowOff>104775</xdr:rowOff>
    </xdr:from>
    <xdr:to>
      <xdr:col>24</xdr:col>
      <xdr:colOff>4899</xdr:colOff>
      <xdr:row>29</xdr:row>
      <xdr:rowOff>41765</xdr:rowOff>
    </xdr:to>
    <xdr:sp macro="" textlink="">
      <xdr:nvSpPr>
        <xdr:cNvPr id="87" name="TextBox 86"/>
        <xdr:cNvSpPr txBox="1"/>
      </xdr:nvSpPr>
      <xdr:spPr>
        <a:xfrm>
          <a:off x="13032399" y="4486275"/>
          <a:ext cx="1260000" cy="107999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The European age-standardised rate per 100,000 is calculated using a theoretical standard population accounting for the effect of age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21</xdr:col>
      <xdr:colOff>573699</xdr:colOff>
      <xdr:row>29</xdr:row>
      <xdr:rowOff>130418</xdr:rowOff>
    </xdr:from>
    <xdr:to>
      <xdr:col>24</xdr:col>
      <xdr:colOff>4899</xdr:colOff>
      <xdr:row>38</xdr:row>
      <xdr:rowOff>9525</xdr:rowOff>
    </xdr:to>
    <xdr:sp macro="" textlink="">
      <xdr:nvSpPr>
        <xdr:cNvPr id="88" name="TextBox 87"/>
        <xdr:cNvSpPr txBox="1"/>
      </xdr:nvSpPr>
      <xdr:spPr>
        <a:xfrm>
          <a:off x="13032399" y="5654918"/>
          <a:ext cx="1260000" cy="159360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Statistical significance is determined using the confidence intervals (CIs) of the local value. If the Wales rate falls outside the local CIs, the difference is considered to be statistically significant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18</xdr:col>
      <xdr:colOff>323850</xdr:colOff>
      <xdr:row>26</xdr:row>
      <xdr:rowOff>73270</xdr:rowOff>
    </xdr:from>
    <xdr:to>
      <xdr:col>21</xdr:col>
      <xdr:colOff>573699</xdr:colOff>
      <xdr:row>33</xdr:row>
      <xdr:rowOff>47625</xdr:rowOff>
    </xdr:to>
    <xdr:cxnSp macro="">
      <xdr:nvCxnSpPr>
        <xdr:cNvPr id="89" name="Straight Arrow Connector 88"/>
        <xdr:cNvCxnSpPr>
          <a:stCxn id="87" idx="1"/>
        </xdr:cNvCxnSpPr>
      </xdr:nvCxnSpPr>
      <xdr:spPr bwMode="auto">
        <a:xfrm flipH="1">
          <a:off x="10953750" y="5026270"/>
          <a:ext cx="2078649" cy="130785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161925</xdr:colOff>
      <xdr:row>34</xdr:row>
      <xdr:rowOff>19050</xdr:rowOff>
    </xdr:from>
    <xdr:to>
      <xdr:col>21</xdr:col>
      <xdr:colOff>570675</xdr:colOff>
      <xdr:row>34</xdr:row>
      <xdr:rowOff>50922</xdr:rowOff>
    </xdr:to>
    <xdr:cxnSp macro="">
      <xdr:nvCxnSpPr>
        <xdr:cNvPr id="90" name="Straight Arrow Connector 89"/>
        <xdr:cNvCxnSpPr/>
      </xdr:nvCxnSpPr>
      <xdr:spPr bwMode="auto">
        <a:xfrm flipH="1" flipV="1">
          <a:off x="12620625" y="6496050"/>
          <a:ext cx="408750" cy="3187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20</xdr:row>
      <xdr:rowOff>68993</xdr:rowOff>
    </xdr:from>
    <xdr:to>
      <xdr:col>10</xdr:col>
      <xdr:colOff>504826</xdr:colOff>
      <xdr:row>21</xdr:row>
      <xdr:rowOff>66675</xdr:rowOff>
    </xdr:to>
    <xdr:cxnSp macro="">
      <xdr:nvCxnSpPr>
        <xdr:cNvPr id="91" name="Straight Arrow Connector 90"/>
        <xdr:cNvCxnSpPr>
          <a:stCxn id="40" idx="1"/>
        </xdr:cNvCxnSpPr>
      </xdr:nvCxnSpPr>
      <xdr:spPr bwMode="auto">
        <a:xfrm flipH="1">
          <a:off x="5676900" y="3878993"/>
          <a:ext cx="581026" cy="18818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533400</xdr:colOff>
      <xdr:row>29</xdr:row>
      <xdr:rowOff>0</xdr:rowOff>
    </xdr:from>
    <xdr:to>
      <xdr:col>13</xdr:col>
      <xdr:colOff>76200</xdr:colOff>
      <xdr:row>32</xdr:row>
      <xdr:rowOff>142875</xdr:rowOff>
    </xdr:to>
    <xdr:sp macro="" textlink="">
      <xdr:nvSpPr>
        <xdr:cNvPr id="102" name="TextBox 101"/>
        <xdr:cNvSpPr txBox="1"/>
      </xdr:nvSpPr>
      <xdr:spPr>
        <a:xfrm>
          <a:off x="6286500" y="5524500"/>
          <a:ext cx="1371600" cy="71437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solidFill>
                <a:schemeClr val="dk1"/>
              </a:solidFill>
              <a:latin typeface="Verdana" pitchFamily="34" charset="0"/>
              <a:ea typeface="Verdana" pitchFamily="34" charset="0"/>
              <a:cs typeface="Verdana" pitchFamily="34" charset="0"/>
            </a:rPr>
            <a:t>Average annual count is calculated by dividing the total count over the period by three</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13</xdr:col>
      <xdr:colOff>76200</xdr:colOff>
      <xdr:row>30</xdr:row>
      <xdr:rowOff>166688</xdr:rowOff>
    </xdr:from>
    <xdr:to>
      <xdr:col>16</xdr:col>
      <xdr:colOff>0</xdr:colOff>
      <xdr:row>30</xdr:row>
      <xdr:rowOff>180976</xdr:rowOff>
    </xdr:to>
    <xdr:cxnSp macro="">
      <xdr:nvCxnSpPr>
        <xdr:cNvPr id="103" name="Straight Arrow Connector 102"/>
        <xdr:cNvCxnSpPr>
          <a:stCxn id="102" idx="3"/>
        </xdr:cNvCxnSpPr>
      </xdr:nvCxnSpPr>
      <xdr:spPr bwMode="auto">
        <a:xfrm>
          <a:off x="7658100" y="5881688"/>
          <a:ext cx="1752600" cy="1428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2486</xdr:colOff>
      <xdr:row>34</xdr:row>
      <xdr:rowOff>22776</xdr:rowOff>
    </xdr:from>
    <xdr:to>
      <xdr:col>12</xdr:col>
      <xdr:colOff>602561</xdr:colOff>
      <xdr:row>36</xdr:row>
      <xdr:rowOff>22777</xdr:rowOff>
    </xdr:to>
    <xdr:sp macro="" textlink="">
      <xdr:nvSpPr>
        <xdr:cNvPr id="104" name="TextBox 103"/>
        <xdr:cNvSpPr txBox="1"/>
      </xdr:nvSpPr>
      <xdr:spPr>
        <a:xfrm>
          <a:off x="6365186" y="6499776"/>
          <a:ext cx="1209675" cy="38100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smtClean="0">
              <a:solidFill>
                <a:schemeClr val="dk1"/>
              </a:solidFill>
              <a:latin typeface="Verdana" pitchFamily="34" charset="0"/>
              <a:ea typeface="Verdana" pitchFamily="34" charset="0"/>
              <a:cs typeface="Verdana" pitchFamily="34" charset="0"/>
            </a:rPr>
            <a:t>Crude rate per 100,000 population </a:t>
          </a:r>
        </a:p>
        <a:p>
          <a:r>
            <a:rPr lang="en-GB" sz="1100" baseline="0" smtClean="0">
              <a:solidFill>
                <a:schemeClr val="dk1"/>
              </a:solidFill>
              <a:latin typeface="+mn-lt"/>
              <a:ea typeface="+mn-ea"/>
              <a:cs typeface="+mn-cs"/>
            </a:rPr>
            <a:t>	</a:t>
          </a:r>
        </a:p>
        <a:p>
          <a:endParaRPr lang="en-GB" sz="900">
            <a:latin typeface="Verdana" pitchFamily="34" charset="0"/>
          </a:endParaRPr>
        </a:p>
      </xdr:txBody>
    </xdr:sp>
    <xdr:clientData/>
  </xdr:twoCellAnchor>
  <xdr:twoCellAnchor>
    <xdr:from>
      <xdr:col>12</xdr:col>
      <xdr:colOff>602561</xdr:colOff>
      <xdr:row>34</xdr:row>
      <xdr:rowOff>142875</xdr:rowOff>
    </xdr:from>
    <xdr:to>
      <xdr:col>17</xdr:col>
      <xdr:colOff>104775</xdr:colOff>
      <xdr:row>35</xdr:row>
      <xdr:rowOff>22777</xdr:rowOff>
    </xdr:to>
    <xdr:cxnSp macro="">
      <xdr:nvCxnSpPr>
        <xdr:cNvPr id="105" name="Straight Arrow Connector 104"/>
        <xdr:cNvCxnSpPr>
          <a:stCxn id="104" idx="3"/>
        </xdr:cNvCxnSpPr>
      </xdr:nvCxnSpPr>
      <xdr:spPr bwMode="auto">
        <a:xfrm flipV="1">
          <a:off x="7574861" y="6619875"/>
          <a:ext cx="2550214" cy="7040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5</xdr:row>
      <xdr:rowOff>76200</xdr:rowOff>
    </xdr:from>
    <xdr:to>
      <xdr:col>18</xdr:col>
      <xdr:colOff>453450</xdr:colOff>
      <xdr:row>7</xdr:row>
      <xdr:rowOff>12000</xdr:rowOff>
    </xdr:to>
    <xdr:grpSp>
      <xdr:nvGrpSpPr>
        <xdr:cNvPr id="47" name="Group 46"/>
        <xdr:cNvGrpSpPr/>
      </xdr:nvGrpSpPr>
      <xdr:grpSpPr>
        <a:xfrm>
          <a:off x="276225" y="1028700"/>
          <a:ext cx="10807125" cy="316800"/>
          <a:chOff x="276225" y="1028700"/>
          <a:chExt cx="10807125" cy="316800"/>
        </a:xfrm>
      </xdr:grpSpPr>
      <xdr:sp macro="" textlink="">
        <xdr:nvSpPr>
          <xdr:cNvPr id="110" name="Rectangle 109">
            <a:hlinkClick xmlns:r="http://schemas.openxmlformats.org/officeDocument/2006/relationships" r:id="rId8" tooltip="Introduction"/>
          </xdr:cNvPr>
          <xdr:cNvSpPr/>
        </xdr:nvSpPr>
        <xdr:spPr>
          <a:xfrm>
            <a:off x="2762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1" name="Rectangle 110">
            <a:hlinkClick xmlns:r="http://schemas.openxmlformats.org/officeDocument/2006/relationships" r:id="rId9" tooltip="Trend chart and table"/>
          </xdr:cNvPr>
          <xdr:cNvSpPr/>
        </xdr:nvSpPr>
        <xdr:spPr>
          <a:xfrm>
            <a:off x="13620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2" name="Rectangle 111">
            <a:hlinkClick xmlns:r="http://schemas.openxmlformats.org/officeDocument/2006/relationships" r:id="rId10" tooltip="Area comparison"/>
          </xdr:cNvPr>
          <xdr:cNvSpPr/>
        </xdr:nvSpPr>
        <xdr:spPr>
          <a:xfrm>
            <a:off x="24479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3" name="Rectangle 112">
            <a:hlinkClick xmlns:r="http://schemas.openxmlformats.org/officeDocument/2006/relationships" r:id="rId11" tooltip="Technical guide"/>
          </xdr:cNvPr>
          <xdr:cNvSpPr/>
        </xdr:nvSpPr>
        <xdr:spPr>
          <a:xfrm>
            <a:off x="78676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4" name="Rectangle 113">
            <a:hlinkClick xmlns:r="http://schemas.openxmlformats.org/officeDocument/2006/relationships" r:id="rId12" tooltip="Interpretation guide"/>
          </xdr:cNvPr>
          <xdr:cNvSpPr/>
        </xdr:nvSpPr>
        <xdr:spPr>
          <a:xfrm>
            <a:off x="89535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5" name="Rectangle 114">
            <a:hlinkClick xmlns:r="http://schemas.openxmlformats.org/officeDocument/2006/relationships" r:id="rId13" tooltip="How to copy charts &amp; tables"/>
          </xdr:cNvPr>
          <xdr:cNvSpPr/>
        </xdr:nvSpPr>
        <xdr:spPr>
          <a:xfrm>
            <a:off x="100393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1"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2"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editAs="absolute">
    <xdr:from>
      <xdr:col>0</xdr:col>
      <xdr:colOff>0</xdr:colOff>
      <xdr:row>0</xdr:row>
      <xdr:rowOff>0</xdr:rowOff>
    </xdr:from>
    <xdr:to>
      <xdr:col>24</xdr:col>
      <xdr:colOff>209550</xdr:colOff>
      <xdr:row>7</xdr:row>
      <xdr:rowOff>28575</xdr:rowOff>
    </xdr:to>
    <xdr:grpSp>
      <xdr:nvGrpSpPr>
        <xdr:cNvPr id="18" name="Group 17"/>
        <xdr:cNvGrpSpPr/>
      </xdr:nvGrpSpPr>
      <xdr:grpSpPr>
        <a:xfrm>
          <a:off x="0" y="0"/>
          <a:ext cx="14497050" cy="1362075"/>
          <a:chOff x="0" y="0"/>
          <a:chExt cx="14497050" cy="1362075"/>
        </a:xfrm>
      </xdr:grpSpPr>
      <xdr:pic>
        <xdr:nvPicPr>
          <xdr:cNvPr id="1024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4497050" cy="981075"/>
          </a:xfrm>
          <a:prstGeom prst="rect">
            <a:avLst/>
          </a:prstGeom>
          <a:noFill/>
        </xdr:spPr>
      </xdr:pic>
      <xdr:pic>
        <xdr:nvPicPr>
          <xdr:cNvPr id="24" name="Picture 23" descr="20160322_InteractiveBanner_BP.jpg"/>
          <xdr:cNvPicPr>
            <a:picLocks/>
          </xdr:cNvPicPr>
        </xdr:nvPicPr>
        <xdr:blipFill>
          <a:blip xmlns:r="http://schemas.openxmlformats.org/officeDocument/2006/relationships" r:embed="rId4" cstate="print"/>
          <a:srcRect t="4423" r="77769" b="9583"/>
          <a:stretch>
            <a:fillRect/>
          </a:stretch>
        </xdr:blipFill>
        <xdr:spPr>
          <a:xfrm>
            <a:off x="0" y="0"/>
            <a:ext cx="3232741" cy="841321"/>
          </a:xfrm>
          <a:prstGeom prst="rect">
            <a:avLst/>
          </a:prstGeom>
        </xdr:spPr>
      </xdr:pic>
      <xdr:pic>
        <xdr:nvPicPr>
          <xdr:cNvPr id="5122"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9525</xdr:colOff>
      <xdr:row>5</xdr:row>
      <xdr:rowOff>76200</xdr:rowOff>
    </xdr:from>
    <xdr:to>
      <xdr:col>18</xdr:col>
      <xdr:colOff>453450</xdr:colOff>
      <xdr:row>7</xdr:row>
      <xdr:rowOff>12000</xdr:rowOff>
    </xdr:to>
    <xdr:grpSp>
      <xdr:nvGrpSpPr>
        <xdr:cNvPr id="16" name="Group 15"/>
        <xdr:cNvGrpSpPr/>
      </xdr:nvGrpSpPr>
      <xdr:grpSpPr>
        <a:xfrm>
          <a:off x="276225" y="1028700"/>
          <a:ext cx="10807125" cy="316800"/>
          <a:chOff x="276225" y="1028700"/>
          <a:chExt cx="10807125" cy="316800"/>
        </a:xfrm>
      </xdr:grpSpPr>
      <xdr:sp macro="" textlink="">
        <xdr:nvSpPr>
          <xdr:cNvPr id="21" name="Rectangle 20">
            <a:hlinkClick xmlns:r="http://schemas.openxmlformats.org/officeDocument/2006/relationships" r:id="rId6" tooltip="Introduction"/>
          </xdr:cNvPr>
          <xdr:cNvSpPr/>
        </xdr:nvSpPr>
        <xdr:spPr>
          <a:xfrm>
            <a:off x="2762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7" tooltip="Trend chart and table"/>
          </xdr:cNvPr>
          <xdr:cNvSpPr/>
        </xdr:nvSpPr>
        <xdr:spPr>
          <a:xfrm>
            <a:off x="13620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8" tooltip="Area comparison"/>
          </xdr:cNvPr>
          <xdr:cNvSpPr/>
        </xdr:nvSpPr>
        <xdr:spPr>
          <a:xfrm>
            <a:off x="24479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Technical guide"/>
          </xdr:cNvPr>
          <xdr:cNvSpPr/>
        </xdr:nvSpPr>
        <xdr:spPr>
          <a:xfrm>
            <a:off x="78676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0" tooltip="Interpretation guide"/>
          </xdr:cNvPr>
          <xdr:cNvSpPr/>
        </xdr:nvSpPr>
        <xdr:spPr>
          <a:xfrm>
            <a:off x="89535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1" tooltip="How to copy charts &amp; tables"/>
          </xdr:cNvPr>
          <xdr:cNvSpPr/>
        </xdr:nvSpPr>
        <xdr:spPr>
          <a:xfrm>
            <a:off x="100393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oneCell">
    <xdr:from>
      <xdr:col>14</xdr:col>
      <xdr:colOff>19051</xdr:colOff>
      <xdr:row>9</xdr:row>
      <xdr:rowOff>19051</xdr:rowOff>
    </xdr:from>
    <xdr:to>
      <xdr:col>22</xdr:col>
      <xdr:colOff>51912</xdr:colOff>
      <xdr:row>29</xdr:row>
      <xdr:rowOff>114300</xdr:rowOff>
    </xdr:to>
    <xdr:pic>
      <xdr:nvPicPr>
        <xdr:cNvPr id="9221" name="Picture 5"/>
        <xdr:cNvPicPr>
          <a:picLocks noChangeAspect="1" noChangeArrowheads="1"/>
        </xdr:cNvPicPr>
      </xdr:nvPicPr>
      <xdr:blipFill>
        <a:blip xmlns:r="http://schemas.openxmlformats.org/officeDocument/2006/relationships" r:embed="rId12" cstate="print"/>
        <a:srcRect l="50000" t="2250" r="26780" b="41210"/>
        <a:stretch>
          <a:fillRect/>
        </a:stretch>
      </xdr:blipFill>
      <xdr:spPr bwMode="auto">
        <a:xfrm>
          <a:off x="8210551" y="1733551"/>
          <a:ext cx="4909661" cy="3362324"/>
        </a:xfrm>
        <a:prstGeom prst="rect">
          <a:avLst/>
        </a:prstGeom>
        <a:noFill/>
        <a:ln w="1">
          <a:noFill/>
          <a:miter lim="800000"/>
          <a:headEnd/>
          <a:tailEnd type="none" w="med" len="med"/>
        </a:ln>
        <a:effectLst/>
      </xdr:spPr>
    </xdr:pic>
    <xdr:clientData/>
  </xdr:twoCellAnchor>
  <xdr:twoCellAnchor editAs="oneCell">
    <xdr:from>
      <xdr:col>0</xdr:col>
      <xdr:colOff>247649</xdr:colOff>
      <xdr:row>31</xdr:row>
      <xdr:rowOff>66674</xdr:rowOff>
    </xdr:from>
    <xdr:to>
      <xdr:col>9</xdr:col>
      <xdr:colOff>209550</xdr:colOff>
      <xdr:row>44</xdr:row>
      <xdr:rowOff>8118</xdr:rowOff>
    </xdr:to>
    <xdr:pic>
      <xdr:nvPicPr>
        <xdr:cNvPr id="9223" name="Picture 7"/>
        <xdr:cNvPicPr>
          <a:picLocks noChangeAspect="1" noChangeArrowheads="1"/>
        </xdr:cNvPicPr>
      </xdr:nvPicPr>
      <xdr:blipFill>
        <a:blip xmlns:r="http://schemas.openxmlformats.org/officeDocument/2006/relationships" r:embed="rId13" cstate="print"/>
        <a:srcRect l="69996" t="35279" r="11724" b="38668"/>
        <a:stretch>
          <a:fillRect/>
        </a:stretch>
      </xdr:blipFill>
      <xdr:spPr bwMode="auto">
        <a:xfrm>
          <a:off x="247649" y="5372099"/>
          <a:ext cx="5105401" cy="204646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ublichealthwalesobservatory.wales.nhs.uk/smoking2017" TargetMode="External"/><Relationship Id="rId2" Type="http://schemas.openxmlformats.org/officeDocument/2006/relationships/hyperlink" Target="http://www.wales.nhs.uk/sitesplus/922/page/59800" TargetMode="External"/><Relationship Id="rId1" Type="http://schemas.openxmlformats.org/officeDocument/2006/relationships/hyperlink" Target="mailto:publichealthwalesobservatory@wales.nhs.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hyperlink" Target="http://www.publichealthwalesobservatory.wales.nhs.uk/welsh-health-survey" TargetMode="External"/><Relationship Id="rId3" Type="http://schemas.openxmlformats.org/officeDocument/2006/relationships/hyperlink" Target="http://www.publichealthwalesobservatory.wales.nhs.uk/population-estimates-1" TargetMode="External"/><Relationship Id="rId7" Type="http://schemas.openxmlformats.org/officeDocument/2006/relationships/hyperlink" Target="http://www.publichealthwalesobservatory.wales.nhs.uk/PEDW" TargetMode="External"/><Relationship Id="rId2" Type="http://schemas.openxmlformats.org/officeDocument/2006/relationships/hyperlink" Target="http://content.digital.nhs.uk/catalogue/pub17526/stat-smok-eng-2015-rep.pdf" TargetMode="External"/><Relationship Id="rId1" Type="http://schemas.openxmlformats.org/officeDocument/2006/relationships/hyperlink" Target="http://content.digital.nhs.uk/catalogue/pub17526/stat-smok-eng-2015-rep.pdf" TargetMode="External"/><Relationship Id="rId6" Type="http://schemas.openxmlformats.org/officeDocument/2006/relationships/hyperlink" Target="http://www.publichealthwalesobservatory.wales.nhs.uk/population-estimates-1" TargetMode="External"/><Relationship Id="rId5" Type="http://schemas.openxmlformats.org/officeDocument/2006/relationships/hyperlink" Target="http://www.publichealthwalesobservatory.wales.nhs.uk/welsh-health-survey" TargetMode="External"/><Relationship Id="rId10" Type="http://schemas.openxmlformats.org/officeDocument/2006/relationships/drawing" Target="../drawings/drawing6.xml"/><Relationship Id="rId4" Type="http://schemas.openxmlformats.org/officeDocument/2006/relationships/hyperlink" Target="http://www.publichealthwalesobservatory.wales.nhs.uk/PEDW"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9:S48"/>
  <sheetViews>
    <sheetView showGridLines="0" showRowColHeaders="0" tabSelected="1" zoomScaleNormal="100" workbookViewId="0"/>
  </sheetViews>
  <sheetFormatPr defaultRowHeight="15"/>
  <cols>
    <col min="1" max="1" width="3.85546875" style="14" customWidth="1"/>
    <col min="2" max="3" width="9.140625" style="14"/>
    <col min="4" max="5" width="9.140625" style="14" customWidth="1"/>
    <col min="6" max="6" width="5" style="14" customWidth="1"/>
    <col min="7" max="7" width="16.28515625" style="14" customWidth="1"/>
    <col min="8" max="21" width="9.140625" style="14"/>
    <col min="22" max="22" width="9.140625" style="14" customWidth="1"/>
    <col min="23" max="16384" width="9.140625" style="14"/>
  </cols>
  <sheetData>
    <row r="9" spans="2:14" ht="27" customHeight="1">
      <c r="B9" s="112" t="s">
        <v>218</v>
      </c>
      <c r="C9" s="112"/>
      <c r="D9" s="112"/>
      <c r="E9" s="112"/>
      <c r="F9" s="112"/>
      <c r="G9" s="112"/>
      <c r="H9" s="112"/>
      <c r="I9" s="112"/>
      <c r="J9" s="112"/>
      <c r="K9" s="112"/>
      <c r="L9" s="112"/>
    </row>
    <row r="10" spans="2:14" ht="18" customHeight="1">
      <c r="B10" s="105" t="s">
        <v>211</v>
      </c>
    </row>
    <row r="11" spans="2:14">
      <c r="B11" s="105" t="s">
        <v>212</v>
      </c>
    </row>
    <row r="12" spans="2:14">
      <c r="B12" s="105" t="s">
        <v>219</v>
      </c>
    </row>
    <row r="13" spans="2:14" ht="9.75" customHeight="1">
      <c r="B13" s="105"/>
    </row>
    <row r="14" spans="2:14">
      <c r="B14" s="105" t="s">
        <v>213</v>
      </c>
      <c r="H14" s="111" t="s">
        <v>8583</v>
      </c>
      <c r="I14" s="111"/>
      <c r="J14" s="111"/>
      <c r="K14" s="111"/>
      <c r="L14" s="111"/>
      <c r="M14" s="111"/>
      <c r="N14" s="111"/>
    </row>
    <row r="15" spans="2:14" ht="21.75" customHeight="1">
      <c r="B15" s="105" t="s">
        <v>216</v>
      </c>
    </row>
    <row r="16" spans="2:14" ht="21.75" customHeight="1">
      <c r="B16" s="105" t="s">
        <v>220</v>
      </c>
    </row>
    <row r="17" spans="2:19" ht="26.25" customHeight="1">
      <c r="B17" s="112" t="s">
        <v>214</v>
      </c>
      <c r="C17" s="112"/>
      <c r="D17" s="112"/>
      <c r="E17" s="112"/>
      <c r="F17" s="112"/>
      <c r="G17" s="112"/>
      <c r="H17" s="112"/>
      <c r="I17" s="112"/>
      <c r="J17" s="112"/>
      <c r="K17" s="112"/>
      <c r="L17" s="112"/>
      <c r="M17" s="112"/>
    </row>
    <row r="18" spans="2:19" s="106" customFormat="1" ht="34.5" customHeight="1">
      <c r="B18" s="113" t="s">
        <v>215</v>
      </c>
      <c r="C18" s="113"/>
      <c r="D18" s="113"/>
      <c r="E18" s="113"/>
      <c r="F18" s="113"/>
      <c r="G18" s="113"/>
      <c r="H18" s="113"/>
      <c r="I18" s="113"/>
      <c r="J18" s="113"/>
      <c r="K18" s="113"/>
      <c r="L18" s="113"/>
      <c r="M18" s="113"/>
    </row>
    <row r="19" spans="2:19" s="106" customFormat="1" ht="34.5" customHeight="1">
      <c r="B19" s="113" t="s">
        <v>217</v>
      </c>
      <c r="C19" s="113"/>
      <c r="D19" s="113"/>
      <c r="E19" s="113"/>
      <c r="F19" s="113"/>
      <c r="G19" s="113"/>
      <c r="H19" s="113"/>
      <c r="I19" s="113"/>
      <c r="J19" s="113"/>
      <c r="K19" s="113"/>
      <c r="L19" s="113"/>
      <c r="M19" s="113"/>
    </row>
    <row r="20" spans="2:19" s="106" customFormat="1">
      <c r="B20" s="109"/>
      <c r="C20" s="109"/>
      <c r="D20" s="109"/>
      <c r="E20" s="109"/>
      <c r="F20" s="109"/>
      <c r="G20" s="109"/>
      <c r="H20" s="109"/>
      <c r="I20" s="109"/>
      <c r="J20" s="109"/>
      <c r="K20" s="109"/>
      <c r="L20" s="109"/>
      <c r="M20" s="109"/>
    </row>
    <row r="21" spans="2:19" s="106" customFormat="1">
      <c r="B21" s="39" t="s">
        <v>8582</v>
      </c>
      <c r="C21" s="109"/>
      <c r="D21" s="109"/>
      <c r="E21" s="109"/>
      <c r="F21" s="109"/>
      <c r="G21" s="109"/>
      <c r="H21" s="109"/>
      <c r="I21" s="109"/>
      <c r="J21" s="109"/>
      <c r="K21" s="109"/>
      <c r="L21" s="109"/>
      <c r="M21" s="109"/>
    </row>
    <row r="22" spans="2:19">
      <c r="B22" s="105"/>
    </row>
    <row r="23" spans="2:19">
      <c r="B23" s="105" t="s">
        <v>221</v>
      </c>
      <c r="G23" s="114" t="s">
        <v>222</v>
      </c>
      <c r="H23" s="114"/>
      <c r="I23" s="114"/>
      <c r="J23" s="114"/>
    </row>
    <row r="24" spans="2:19">
      <c r="B24" s="105"/>
    </row>
    <row r="25" spans="2:19">
      <c r="B25" s="107" t="s">
        <v>22</v>
      </c>
      <c r="C25" s="107"/>
      <c r="D25" s="107"/>
      <c r="E25" s="107"/>
      <c r="F25" s="107"/>
      <c r="G25" s="107"/>
      <c r="H25" s="107"/>
      <c r="I25" s="107"/>
      <c r="J25" s="107"/>
      <c r="K25" s="107"/>
      <c r="L25" s="107"/>
      <c r="M25" s="107"/>
      <c r="N25" s="107"/>
      <c r="O25" s="107"/>
      <c r="P25" s="107"/>
      <c r="Q25" s="107"/>
      <c r="R25" s="107"/>
      <c r="S25" s="107"/>
    </row>
    <row r="26" spans="2:19" ht="30" customHeight="1">
      <c r="B26" s="110" t="s">
        <v>20</v>
      </c>
      <c r="C26" s="110"/>
      <c r="D26" s="110"/>
      <c r="E26" s="110"/>
      <c r="F26" s="110"/>
      <c r="G26" s="110"/>
      <c r="H26" s="110"/>
      <c r="I26" s="110"/>
      <c r="J26" s="110"/>
      <c r="K26" s="110"/>
      <c r="L26" s="110"/>
      <c r="M26" s="110"/>
      <c r="N26" s="110"/>
      <c r="O26" s="110"/>
      <c r="P26" s="110"/>
      <c r="Q26" s="107"/>
      <c r="R26" s="107"/>
      <c r="S26" s="107"/>
    </row>
    <row r="27" spans="2:19">
      <c r="B27" s="110" t="s">
        <v>21</v>
      </c>
      <c r="C27" s="110"/>
      <c r="D27" s="110"/>
      <c r="E27" s="110"/>
      <c r="F27" s="110"/>
      <c r="G27" s="110"/>
      <c r="H27" s="110"/>
      <c r="I27" s="110"/>
      <c r="J27" s="110"/>
      <c r="K27" s="110"/>
      <c r="L27" s="110"/>
      <c r="M27" s="110"/>
      <c r="N27" s="110"/>
      <c r="O27" s="110"/>
      <c r="P27" s="110"/>
      <c r="Q27" s="110"/>
      <c r="R27" s="110"/>
      <c r="S27" s="110"/>
    </row>
    <row r="34" spans="5:6" ht="6" customHeight="1"/>
    <row r="35" spans="5:6" ht="24" customHeight="1"/>
    <row r="37" spans="5:6">
      <c r="F37" s="105"/>
    </row>
    <row r="44" spans="5:6" ht="15.75" customHeight="1"/>
    <row r="48" spans="5:6">
      <c r="E48" s="108"/>
    </row>
  </sheetData>
  <sheetProtection algorithmName="SHA-512" hashValue="lmLJ74haBnUIPb7uBCNH/Ym5wUGQ0DdyzliOJEqHLPa8igUs1CMumq8WBC0fn/lL2aC+fF03VN2P3Kh1S0m90A==" saltValue="nBBxBIC0sjNdNHA6JQLpaA==" spinCount="100000" sheet="1" objects="1" scenarios="1"/>
  <mergeCells count="8">
    <mergeCell ref="B26:P26"/>
    <mergeCell ref="B27:S27"/>
    <mergeCell ref="H14:N14"/>
    <mergeCell ref="B9:L9"/>
    <mergeCell ref="B17:M17"/>
    <mergeCell ref="B18:M18"/>
    <mergeCell ref="B19:M19"/>
    <mergeCell ref="G23:J23"/>
  </mergeCells>
  <hyperlinks>
    <hyperlink ref="G23" r:id="rId1"/>
    <hyperlink ref="H14" r:id="rId2" display="http://www.wales.nhs.uk/sitesplus/922/page/59800"/>
    <hyperlink ref="H14:M14" r:id="rId3" display="www.publichealthwalesobservatory.wales.nhs.uk/smoking2017"/>
  </hyperlinks>
  <pageMargins left="0.70866141732283472" right="0.70866141732283472" top="0.74803149606299213" bottom="0.74803149606299213" header="0.31496062992125984" footer="0.31496062992125984"/>
  <pageSetup paperSize="9" scale="59" orientation="landscape"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F10:Q54"/>
  <sheetViews>
    <sheetView showGridLines="0" showRowColHeaders="0" zoomScaleNormal="100" workbookViewId="0">
      <selection activeCell="G32" sqref="G32"/>
    </sheetView>
  </sheetViews>
  <sheetFormatPr defaultRowHeight="15"/>
  <cols>
    <col min="1" max="4" width="9.140625" style="38"/>
    <col min="5" max="5" width="6.42578125" style="38" customWidth="1"/>
    <col min="6" max="6" width="8.5703125" style="38" bestFit="1" customWidth="1"/>
    <col min="7" max="7" width="13.7109375" style="38" customWidth="1"/>
    <col min="8" max="8" width="10" style="38" customWidth="1"/>
    <col min="9" max="9" width="8.28515625" style="38" customWidth="1"/>
    <col min="10" max="10" width="15.7109375" style="38" customWidth="1"/>
    <col min="11" max="11" width="1.42578125" style="38" customWidth="1"/>
    <col min="12" max="12" width="13.7109375" style="38" customWidth="1"/>
    <col min="13" max="13" width="10" style="38" customWidth="1"/>
    <col min="14" max="14" width="8.28515625" style="38" customWidth="1"/>
    <col min="15" max="15" width="15.7109375" style="38" customWidth="1"/>
    <col min="16" max="16" width="14.7109375" style="38" customWidth="1"/>
    <col min="17" max="21" width="9.140625" style="38"/>
    <col min="22" max="22" width="9.140625" style="38" customWidth="1"/>
    <col min="23" max="16384" width="9.140625" style="38"/>
  </cols>
  <sheetData>
    <row r="10" ht="28.5" customHeight="1"/>
    <row r="11" ht="19.5" customHeight="1"/>
    <row r="12" ht="22.5" customHeight="1"/>
    <row r="14" ht="21.75" customHeight="1"/>
    <row r="22" spans="6:16" ht="7.5" customHeight="1"/>
    <row r="28" spans="6:16" ht="29.25" customHeight="1">
      <c r="F28" s="120" t="str">
        <f>'Trend controls'!F34</f>
        <v>Smoking-attributable hospital admissions, all persons aged 35+, European age-standardised rate (EASR) per 100,000, Betsi Cadwaladr UHB &amp; Wales, 2006-08 to 2013-15</v>
      </c>
      <c r="G28" s="120"/>
      <c r="H28" s="120"/>
      <c r="I28" s="120"/>
      <c r="J28" s="120"/>
      <c r="K28" s="120"/>
      <c r="L28" s="120"/>
      <c r="M28" s="120"/>
      <c r="N28" s="120"/>
      <c r="O28" s="120"/>
    </row>
    <row r="29" spans="6:16" ht="18" customHeight="1">
      <c r="F29" s="118" t="s">
        <v>149</v>
      </c>
      <c r="G29" s="122" t="str">
        <f>'Trend controls'!F39</f>
        <v>Betsi Cadwaladr UHB</v>
      </c>
      <c r="H29" s="122"/>
      <c r="I29" s="122"/>
      <c r="J29" s="122"/>
      <c r="K29" s="40"/>
      <c r="L29" s="122" t="s">
        <v>82</v>
      </c>
      <c r="M29" s="122"/>
      <c r="N29" s="122"/>
      <c r="O29" s="122"/>
    </row>
    <row r="30" spans="6:16" ht="21" customHeight="1">
      <c r="F30" s="119"/>
      <c r="G30" s="115" t="str">
        <f>'Trend controls'!F38</f>
        <v>Average admissions per year</v>
      </c>
      <c r="H30" s="115" t="s">
        <v>148</v>
      </c>
      <c r="I30" s="115" t="s">
        <v>159</v>
      </c>
      <c r="J30" s="115"/>
      <c r="K30" s="40"/>
      <c r="L30" s="115" t="str">
        <f>'Trend controls'!F38</f>
        <v>Average admissions per year</v>
      </c>
      <c r="M30" s="115" t="s">
        <v>148</v>
      </c>
      <c r="N30" s="115" t="s">
        <v>159</v>
      </c>
      <c r="O30" s="115"/>
    </row>
    <row r="31" spans="6:16">
      <c r="F31" s="119"/>
      <c r="G31" s="115"/>
      <c r="H31" s="115"/>
      <c r="I31" s="115"/>
      <c r="J31" s="115"/>
      <c r="K31" s="40"/>
      <c r="L31" s="115"/>
      <c r="M31" s="115"/>
      <c r="N31" s="115"/>
      <c r="O31" s="115"/>
    </row>
    <row r="32" spans="6:16">
      <c r="F32" s="41" t="s">
        <v>140</v>
      </c>
      <c r="G32" s="42">
        <f>'Trend controls'!H11</f>
        <v>6754.5000884581796</v>
      </c>
      <c r="H32" s="43">
        <f>'Trend controls'!I11</f>
        <v>1651.18172454104</v>
      </c>
      <c r="I32" s="44">
        <f>'Trend controls'!J11</f>
        <v>1651.28358927518</v>
      </c>
      <c r="J32" s="45" t="str">
        <f>"("&amp;FIXED('Trend controls'!K11,0)&amp;" to "&amp;FIXED('Trend controls'!L11,0)&amp;")"</f>
        <v>(1,629 to 1,674)</v>
      </c>
      <c r="K32" s="46"/>
      <c r="L32" s="47">
        <f>'Trend controls'!H24</f>
        <v>28762.763330869799</v>
      </c>
      <c r="M32" s="48">
        <f>'Trend controls'!I24</f>
        <v>1654.0102058920199</v>
      </c>
      <c r="N32" s="49">
        <f>'Trend controls'!J24</f>
        <v>1694.4265224241401</v>
      </c>
      <c r="O32" s="50" t="str">
        <f>"("&amp;FIXED('Trend controls'!K24,0)&amp;" to "&amp;FIXED('Trend controls'!L24,0)&amp;")"</f>
        <v>(1,683 to 1,706)</v>
      </c>
      <c r="P32" s="51"/>
    </row>
    <row r="33" spans="6:17">
      <c r="F33" s="40" t="s">
        <v>141</v>
      </c>
      <c r="G33" s="42">
        <f>'Trend controls'!H12</f>
        <v>6796.70963296835</v>
      </c>
      <c r="H33" s="43">
        <f>'Trend controls'!I12</f>
        <v>1650.4025126515301</v>
      </c>
      <c r="I33" s="44">
        <f>'Trend controls'!J12</f>
        <v>1638.8027924691401</v>
      </c>
      <c r="J33" s="45" t="str">
        <f>"("&amp;FIXED('Trend controls'!K12,0)&amp;" to "&amp;FIXED('Trend controls'!L12,0)&amp;")"</f>
        <v>(1,616 to 1,662)</v>
      </c>
      <c r="K33" s="52"/>
      <c r="L33" s="47">
        <f>'Trend controls'!H25</f>
        <v>28341.581233278099</v>
      </c>
      <c r="M33" s="48">
        <f>'Trend controls'!I25</f>
        <v>1618.16860444331</v>
      </c>
      <c r="N33" s="49">
        <f>'Trend controls'!J25</f>
        <v>1648.5883169403201</v>
      </c>
      <c r="O33" s="50" t="str">
        <f>"("&amp;FIXED('Trend controls'!K25,0)&amp;" to "&amp;FIXED('Trend controls'!L25,0)&amp;")"</f>
        <v>(1,637 to 1,660)</v>
      </c>
      <c r="P33" s="51"/>
    </row>
    <row r="34" spans="6:17">
      <c r="F34" s="40" t="s">
        <v>142</v>
      </c>
      <c r="G34" s="42">
        <f>'Trend controls'!H13</f>
        <v>6729.3211646709397</v>
      </c>
      <c r="H34" s="43">
        <f>'Trend controls'!I13</f>
        <v>1627.4066721547399</v>
      </c>
      <c r="I34" s="44">
        <f>'Trend controls'!J13</f>
        <v>1601.8954519490701</v>
      </c>
      <c r="J34" s="45" t="str">
        <f>"("&amp;FIXED('Trend controls'!K13,0)&amp;" to "&amp;FIXED('Trend controls'!L13,0)&amp;")"</f>
        <v>(1,580 to 1,624)</v>
      </c>
      <c r="K34" s="46"/>
      <c r="L34" s="47">
        <f>'Trend controls'!H26</f>
        <v>27602.9634524869</v>
      </c>
      <c r="M34" s="48">
        <f>'Trend controls'!I26</f>
        <v>1567.4587040261099</v>
      </c>
      <c r="N34" s="49">
        <f>'Trend controls'!J26</f>
        <v>1586.24963009455</v>
      </c>
      <c r="O34" s="50" t="str">
        <f>"("&amp;FIXED('Trend controls'!K26,0)&amp;" to "&amp;FIXED('Trend controls'!L26,0)&amp;")"</f>
        <v>(1,575 to 1,597)</v>
      </c>
      <c r="P34" s="51"/>
    </row>
    <row r="35" spans="6:17">
      <c r="F35" s="40" t="s">
        <v>143</v>
      </c>
      <c r="G35" s="42">
        <f>'Trend controls'!H14</f>
        <v>6652.8828740955396</v>
      </c>
      <c r="H35" s="43">
        <f>'Trend controls'!I14</f>
        <v>1604.7696583351201</v>
      </c>
      <c r="I35" s="44">
        <f>'Trend controls'!J14</f>
        <v>1566.4610786989599</v>
      </c>
      <c r="J35" s="45" t="str">
        <f>"("&amp;FIXED('Trend controls'!K14,0)&amp;" to "&amp;FIXED('Trend controls'!L14,0)&amp;")"</f>
        <v>(1,545 to 1,588)</v>
      </c>
      <c r="K35" s="52"/>
      <c r="L35" s="47">
        <f>'Trend controls'!H27</f>
        <v>26739.284805863601</v>
      </c>
      <c r="M35" s="48">
        <f>'Trend controls'!I27</f>
        <v>1512.22308238954</v>
      </c>
      <c r="N35" s="49">
        <f>'Trend controls'!J27</f>
        <v>1519.4586166369099</v>
      </c>
      <c r="O35" s="50" t="str">
        <f>"("&amp;FIXED('Trend controls'!K27,0)&amp;" to "&amp;FIXED('Trend controls'!L27,0)&amp;")"</f>
        <v>(1,509 to 1,530)</v>
      </c>
      <c r="P35" s="46"/>
    </row>
    <row r="36" spans="6:17">
      <c r="F36" s="40" t="s">
        <v>144</v>
      </c>
      <c r="G36" s="42">
        <f>'Trend controls'!H15</f>
        <v>6559.5450969263602</v>
      </c>
      <c r="H36" s="43">
        <f>'Trend controls'!I15</f>
        <v>1578.64662503011</v>
      </c>
      <c r="I36" s="44">
        <f>'Trend controls'!J15</f>
        <v>1527.71937726646</v>
      </c>
      <c r="J36" s="45" t="str">
        <f>"("&amp;FIXED('Trend controls'!K15,0)&amp;" to "&amp;FIXED('Trend controls'!L15,0)&amp;")"</f>
        <v>(1,506 to 1,549)</v>
      </c>
      <c r="K36" s="46"/>
      <c r="L36" s="47">
        <f>'Trend controls'!H28</f>
        <v>26260.967960452501</v>
      </c>
      <c r="M36" s="48">
        <f>'Trend controls'!I28</f>
        <v>1480.2825826570099</v>
      </c>
      <c r="N36" s="49">
        <f>'Trend controls'!J28</f>
        <v>1474.5000709942999</v>
      </c>
      <c r="O36" s="50" t="str">
        <f>"("&amp;FIXED('Trend controls'!K28,0)&amp;" to "&amp;FIXED('Trend controls'!L28,0)&amp;")"</f>
        <v>(1,464 to 1,485)</v>
      </c>
      <c r="P36" s="46"/>
    </row>
    <row r="37" spans="6:17">
      <c r="F37" s="40" t="s">
        <v>145</v>
      </c>
      <c r="G37" s="42">
        <f>'Trend controls'!H16</f>
        <v>6445.6610812562503</v>
      </c>
      <c r="H37" s="43">
        <f>'Trend controls'!I16</f>
        <v>1548.05220357811</v>
      </c>
      <c r="I37" s="44">
        <f>'Trend controls'!J16</f>
        <v>1482.94331025057</v>
      </c>
      <c r="J37" s="45" t="str">
        <f>"("&amp;FIXED('Trend controls'!K16,0)&amp;" to "&amp;FIXED('Trend controls'!L16,0)&amp;")"</f>
        <v>(1,462 to 1,504)</v>
      </c>
      <c r="K37" s="52"/>
      <c r="L37" s="47">
        <f>'Trend controls'!H29</f>
        <v>26105.272775888901</v>
      </c>
      <c r="M37" s="48">
        <f>'Trend controls'!I29</f>
        <v>1467.38690245416</v>
      </c>
      <c r="N37" s="49">
        <f>'Trend controls'!J29</f>
        <v>1448.6366970471699</v>
      </c>
      <c r="O37" s="50" t="str">
        <f>"("&amp;FIXED('Trend controls'!K29,0)&amp;" to "&amp;FIXED('Trend controls'!L29,0)&amp;")"</f>
        <v>(1,438 to 1,459)</v>
      </c>
      <c r="P37" s="46"/>
    </row>
    <row r="38" spans="6:17">
      <c r="F38" s="40" t="s">
        <v>146</v>
      </c>
      <c r="G38" s="42">
        <f>'Trend controls'!H17</f>
        <v>6441.7547887832998</v>
      </c>
      <c r="H38" s="43">
        <f>'Trend controls'!I17</f>
        <v>1543.02644358628</v>
      </c>
      <c r="I38" s="44">
        <f>'Trend controls'!J17</f>
        <v>1462.0506001215299</v>
      </c>
      <c r="J38" s="45" t="str">
        <f>"("&amp;FIXED('Trend controls'!K17,0)&amp;" to "&amp;FIXED('Trend controls'!L17,0)&amp;")"</f>
        <v>(1,441 to 1,483)</v>
      </c>
      <c r="K38" s="46"/>
      <c r="L38" s="47">
        <f>'Trend controls'!H30</f>
        <v>26295.0213352299</v>
      </c>
      <c r="M38" s="48">
        <f>'Trend controls'!I30</f>
        <v>1473.0265410782299</v>
      </c>
      <c r="N38" s="49">
        <f>'Trend controls'!J30</f>
        <v>1440.19464069167</v>
      </c>
      <c r="O38" s="50" t="str">
        <f>"("&amp;FIXED('Trend controls'!K30,0)&amp;" to "&amp;FIXED('Trend controls'!L30,0)&amp;")"</f>
        <v>(1,430 to 1,450)</v>
      </c>
      <c r="P38" s="46"/>
    </row>
    <row r="39" spans="6:17">
      <c r="F39" s="40" t="s">
        <v>147</v>
      </c>
      <c r="G39" s="42">
        <f>'Trend controls'!H18</f>
        <v>6503.6661708886504</v>
      </c>
      <c r="H39" s="43">
        <f>'Trend controls'!I18</f>
        <v>1553.5966200584401</v>
      </c>
      <c r="I39" s="44">
        <f>'Trend controls'!J18</f>
        <v>1457.61190635599</v>
      </c>
      <c r="J39" s="45" t="str">
        <f>"("&amp;FIXED('Trend controls'!K18,0)&amp;" to "&amp;FIXED('Trend controls'!L18,0)&amp;")"</f>
        <v>(1,437 to 1,478)</v>
      </c>
      <c r="K39" s="52"/>
      <c r="L39" s="47">
        <f>'Trend controls'!H31</f>
        <v>26488.750499239799</v>
      </c>
      <c r="M39" s="48">
        <f>'Trend controls'!I31</f>
        <v>1477.7982556382301</v>
      </c>
      <c r="N39" s="49">
        <f>'Trend controls'!J31</f>
        <v>1432.79571739523</v>
      </c>
      <c r="O39" s="50" t="str">
        <f>"("&amp;FIXED('Trend controls'!K31,0)&amp;" to "&amp;FIXED('Trend controls'!L31,0)&amp;")"</f>
        <v>(1,423 to 1,443)</v>
      </c>
      <c r="P39" s="46"/>
    </row>
    <row r="40" spans="6:17" ht="6" customHeight="1">
      <c r="F40" s="53"/>
      <c r="G40" s="54"/>
      <c r="H40" s="54"/>
      <c r="I40" s="54"/>
      <c r="J40" s="55"/>
      <c r="K40" s="56"/>
      <c r="L40" s="57"/>
      <c r="M40" s="57"/>
      <c r="N40" s="57"/>
      <c r="O40" s="56"/>
      <c r="P40" s="46"/>
      <c r="Q40" s="51"/>
    </row>
    <row r="41" spans="6:17">
      <c r="F41" s="121" t="str">
        <f>'Trend controls'!F37</f>
        <v>Produced by Public Health Wales Observatory, using PEDW (NWIS), MYE (ONS) &amp; WHS (WG)</v>
      </c>
      <c r="G41" s="121"/>
      <c r="H41" s="121"/>
      <c r="I41" s="121"/>
      <c r="J41" s="121"/>
      <c r="K41" s="121"/>
      <c r="L41" s="121"/>
      <c r="M41" s="121"/>
      <c r="N41" s="121"/>
      <c r="O41" s="121"/>
      <c r="P41" s="46"/>
      <c r="Q41" s="51"/>
    </row>
    <row r="42" spans="6:17">
      <c r="F42" s="51"/>
      <c r="G42" s="51"/>
      <c r="H42" s="51"/>
      <c r="I42" s="51"/>
      <c r="J42" s="51"/>
      <c r="K42" s="51"/>
      <c r="L42" s="51"/>
      <c r="M42" s="51"/>
      <c r="N42" s="51"/>
      <c r="O42" s="51"/>
      <c r="P42" s="46"/>
      <c r="Q42" s="51"/>
    </row>
    <row r="43" spans="6:17">
      <c r="F43" s="51"/>
      <c r="G43" s="51"/>
      <c r="H43" s="51"/>
      <c r="I43" s="51"/>
      <c r="J43" s="51"/>
      <c r="K43" s="51"/>
      <c r="L43" s="51"/>
      <c r="M43" s="51"/>
      <c r="N43" s="51"/>
      <c r="O43" s="51"/>
      <c r="P43" s="46"/>
      <c r="Q43" s="51"/>
    </row>
    <row r="44" spans="6:17">
      <c r="F44" s="51"/>
      <c r="G44" s="51"/>
      <c r="H44" s="51"/>
      <c r="I44" s="51"/>
      <c r="J44" s="51"/>
      <c r="K44" s="51"/>
      <c r="L44" s="51"/>
      <c r="M44" s="51"/>
      <c r="N44" s="51"/>
      <c r="O44" s="51"/>
      <c r="P44" s="46"/>
      <c r="Q44" s="51"/>
    </row>
    <row r="45" spans="6:17">
      <c r="F45" s="116"/>
      <c r="G45" s="116"/>
      <c r="H45" s="116"/>
      <c r="I45" s="116"/>
      <c r="J45" s="116"/>
      <c r="K45" s="116"/>
      <c r="L45" s="116"/>
      <c r="M45" s="116"/>
      <c r="N45" s="116"/>
      <c r="O45" s="116"/>
      <c r="P45" s="51"/>
      <c r="Q45" s="51"/>
    </row>
    <row r="46" spans="6:17">
      <c r="F46" s="116"/>
      <c r="G46" s="116"/>
      <c r="H46" s="116"/>
      <c r="I46" s="116"/>
      <c r="J46" s="116"/>
      <c r="K46" s="116"/>
      <c r="L46" s="116"/>
      <c r="M46" s="116"/>
      <c r="N46" s="116"/>
      <c r="O46" s="116"/>
      <c r="P46" s="51"/>
      <c r="Q46" s="51"/>
    </row>
    <row r="47" spans="6:17">
      <c r="F47" s="117"/>
      <c r="G47" s="117"/>
      <c r="H47" s="117"/>
      <c r="I47" s="117"/>
      <c r="J47" s="117"/>
      <c r="K47" s="117"/>
      <c r="L47" s="117"/>
      <c r="M47" s="117"/>
      <c r="N47" s="117"/>
      <c r="O47" s="117"/>
      <c r="P47" s="51"/>
      <c r="Q47" s="51"/>
    </row>
    <row r="48" spans="6:17">
      <c r="F48" s="51"/>
      <c r="G48" s="51"/>
      <c r="H48" s="51"/>
      <c r="I48" s="51"/>
      <c r="J48" s="51"/>
      <c r="K48" s="51"/>
      <c r="L48" s="51"/>
      <c r="M48" s="51"/>
      <c r="N48" s="51"/>
      <c r="O48" s="51"/>
      <c r="P48" s="51"/>
      <c r="Q48" s="51"/>
    </row>
    <row r="49" spans="6:17">
      <c r="F49" s="51"/>
      <c r="G49" s="51"/>
      <c r="H49" s="51"/>
      <c r="I49" s="51"/>
      <c r="J49" s="51"/>
      <c r="K49" s="51"/>
      <c r="L49" s="51"/>
      <c r="M49" s="51"/>
      <c r="N49" s="51"/>
      <c r="O49" s="51"/>
      <c r="P49" s="51"/>
      <c r="Q49" s="51"/>
    </row>
    <row r="50" spans="6:17">
      <c r="F50" s="51"/>
      <c r="G50" s="51"/>
      <c r="H50" s="51"/>
      <c r="I50" s="51"/>
      <c r="J50" s="51"/>
      <c r="K50" s="51"/>
      <c r="L50" s="51"/>
      <c r="M50" s="51"/>
      <c r="N50" s="51"/>
      <c r="O50" s="51"/>
      <c r="P50" s="51"/>
      <c r="Q50" s="51"/>
    </row>
    <row r="51" spans="6:17">
      <c r="P51" s="51"/>
      <c r="Q51" s="51"/>
    </row>
    <row r="52" spans="6:17">
      <c r="P52" s="51"/>
      <c r="Q52" s="51"/>
    </row>
    <row r="53" spans="6:17">
      <c r="P53" s="51"/>
      <c r="Q53" s="51"/>
    </row>
    <row r="54" spans="6:17">
      <c r="Q54" s="51"/>
    </row>
  </sheetData>
  <sheetProtection algorithmName="SHA-512" hashValue="bzxG9Q5fPkfIwFgf3PZXDsdeGsQNPIWGOkEavCN1sjesMtlaAYAEAe4AIqhKDrjBkA5dB3LR4g2qKZOfsWr1rQ==" saltValue="o3lDzxS8tO9jJWo67iF0Qg==" spinCount="100000" sheet="1" scenarios="1"/>
  <mergeCells count="13">
    <mergeCell ref="I30:J31"/>
    <mergeCell ref="F45:O46"/>
    <mergeCell ref="F47:O47"/>
    <mergeCell ref="F29:F31"/>
    <mergeCell ref="F28:O28"/>
    <mergeCell ref="F41:O41"/>
    <mergeCell ref="G29:J29"/>
    <mergeCell ref="L29:O29"/>
    <mergeCell ref="G30:G31"/>
    <mergeCell ref="H30:H31"/>
    <mergeCell ref="L30:L31"/>
    <mergeCell ref="M30:M31"/>
    <mergeCell ref="N30:O31"/>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List Box 5">
              <controlPr defaultSize="0" autoLine="0" autoPict="0">
                <anchor>
                  <from>
                    <xdr:col>0</xdr:col>
                    <xdr:colOff>171450</xdr:colOff>
                    <xdr:row>12</xdr:row>
                    <xdr:rowOff>161925</xdr:rowOff>
                  </from>
                  <to>
                    <xdr:col>4</xdr:col>
                    <xdr:colOff>47625</xdr:colOff>
                    <xdr:row>29</xdr:row>
                    <xdr:rowOff>219075</xdr:rowOff>
                  </to>
                </anchor>
              </controlPr>
            </control>
          </mc:Choice>
        </mc:AlternateContent>
        <mc:AlternateContent xmlns:mc="http://schemas.openxmlformats.org/markup-compatibility/2006">
          <mc:Choice Requires="x14">
            <control shapeId="4102" r:id="rId5" name="List Box 6">
              <controlPr defaultSize="0" autoLine="0" autoPict="0">
                <anchor moveWithCells="1" sizeWithCells="1">
                  <from>
                    <xdr:col>0</xdr:col>
                    <xdr:colOff>171450</xdr:colOff>
                    <xdr:row>9</xdr:row>
                    <xdr:rowOff>76200</xdr:rowOff>
                  </from>
                  <to>
                    <xdr:col>4</xdr:col>
                    <xdr:colOff>47625</xdr:colOff>
                    <xdr:row>10</xdr:row>
                    <xdr:rowOff>123825</xdr:rowOff>
                  </to>
                </anchor>
              </controlPr>
            </control>
          </mc:Choice>
        </mc:AlternateContent>
        <mc:AlternateContent xmlns:mc="http://schemas.openxmlformats.org/markup-compatibility/2006">
          <mc:Choice Requires="x14">
            <control shapeId="4103" r:id="rId6" name="List Box 7">
              <controlPr defaultSize="0" autoLine="0" autoPict="0">
                <anchor moveWithCells="1" sizeWithCells="1">
                  <from>
                    <xdr:col>0</xdr:col>
                    <xdr:colOff>171450</xdr:colOff>
                    <xdr:row>11</xdr:row>
                    <xdr:rowOff>9525</xdr:rowOff>
                  </from>
                  <to>
                    <xdr:col>4</xdr:col>
                    <xdr:colOff>47625</xdr:colOff>
                    <xdr:row>12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pageSetUpPr fitToPage="1"/>
  </sheetPr>
  <dimension ref="L8:Q47"/>
  <sheetViews>
    <sheetView showGridLines="0" showRowColHeaders="0" zoomScaleNormal="100" workbookViewId="0"/>
  </sheetViews>
  <sheetFormatPr defaultRowHeight="15"/>
  <cols>
    <col min="1" max="5" width="9.140625" style="38"/>
    <col min="6" max="6" width="28.85546875" style="38" customWidth="1"/>
    <col min="7" max="7" width="16.140625" style="38" customWidth="1"/>
    <col min="8" max="8" width="10.28515625" style="38" customWidth="1"/>
    <col min="9" max="9" width="9" style="38" customWidth="1"/>
    <col min="10" max="10" width="3.140625" style="38" customWidth="1"/>
    <col min="11" max="11" width="5.85546875" style="38" customWidth="1"/>
    <col min="12" max="12" width="20.42578125" style="38" customWidth="1"/>
    <col min="13" max="13" width="12.28515625" style="38" customWidth="1"/>
    <col min="14" max="14" width="10.5703125" style="38" customWidth="1"/>
    <col min="15" max="15" width="8.85546875" style="38" customWidth="1"/>
    <col min="16" max="16" width="15.28515625" style="38" customWidth="1"/>
    <col min="17" max="17" width="15" style="38" customWidth="1"/>
    <col min="18" max="22" width="9.140625" style="38"/>
    <col min="23" max="23" width="9.140625" style="38" customWidth="1"/>
    <col min="24" max="16384" width="9.140625" style="38"/>
  </cols>
  <sheetData>
    <row r="8" spans="12:17" ht="12.75" customHeight="1"/>
    <row r="9" spans="12:17" ht="37.5" customHeight="1">
      <c r="L9" s="120" t="str">
        <f>'Area controls'!F34</f>
        <v>Smoking-attributable hospital admissions, all persons aged 35+, European age-standardised rate (EASR) per 100,000, Wales health boards &amp; local authorities, 2013-2015</v>
      </c>
      <c r="M9" s="120"/>
      <c r="N9" s="120"/>
      <c r="O9" s="120"/>
      <c r="P9" s="120"/>
      <c r="Q9" s="120"/>
    </row>
    <row r="10" spans="12:17" ht="22.5" customHeight="1">
      <c r="L10" s="124" t="s">
        <v>161</v>
      </c>
      <c r="M10" s="126" t="str">
        <f>'Area controls'!F38</f>
        <v>Average admissions per year</v>
      </c>
      <c r="N10" s="126" t="s">
        <v>148</v>
      </c>
      <c r="O10" s="115" t="s">
        <v>159</v>
      </c>
      <c r="P10" s="115"/>
      <c r="Q10" s="126" t="s">
        <v>151</v>
      </c>
    </row>
    <row r="11" spans="12:17" ht="15" customHeight="1">
      <c r="L11" s="125"/>
      <c r="M11" s="126"/>
      <c r="N11" s="126"/>
      <c r="O11" s="115"/>
      <c r="P11" s="115"/>
      <c r="Q11" s="126"/>
    </row>
    <row r="12" spans="12:17" ht="18" customHeight="1">
      <c r="L12" s="58" t="str">
        <f>'Area controls'!B55</f>
        <v>Isle of Anglesey</v>
      </c>
      <c r="M12" s="42">
        <f>'Area controls'!E55</f>
        <v>711.47277163038996</v>
      </c>
      <c r="N12" s="43">
        <f>'Area controls'!F55</f>
        <v>1616.87333052381</v>
      </c>
      <c r="O12" s="44">
        <f>'Area controls'!G55</f>
        <v>1466.60295240245</v>
      </c>
      <c r="P12" s="59" t="str">
        <f>"("&amp;FIXED('Area controls'!H55,0)&amp;" to "&amp;FIXED('Area controls'!I55,0)&amp;")"</f>
        <v>(1,405 to 1,531)</v>
      </c>
      <c r="Q12" s="60" t="str">
        <f>'Area controls'!L55</f>
        <v>Comparable</v>
      </c>
    </row>
    <row r="13" spans="12:17" ht="12.95" customHeight="1">
      <c r="L13" s="58" t="str">
        <f>'Area controls'!B56</f>
        <v>Gwynedd</v>
      </c>
      <c r="M13" s="42">
        <f>'Area controls'!E56</f>
        <v>1072.08606062081</v>
      </c>
      <c r="N13" s="43">
        <f>'Area controls'!F56</f>
        <v>1500.4493437751801</v>
      </c>
      <c r="O13" s="44">
        <f>'Area controls'!G56</f>
        <v>1362.3008201263499</v>
      </c>
      <c r="P13" s="59" t="str">
        <f>"("&amp;FIXED('Area controls'!H56,0)&amp;" to "&amp;FIXED('Area controls'!I56,0)&amp;")"</f>
        <v>(1,315 to 1,411)</v>
      </c>
      <c r="Q13" s="60" t="str">
        <f>'Area controls'!L56</f>
        <v>Sig. low</v>
      </c>
    </row>
    <row r="14" spans="12:17" ht="12.95" customHeight="1">
      <c r="L14" s="58" t="str">
        <f>'Area controls'!B57</f>
        <v>Conwy</v>
      </c>
      <c r="M14" s="42">
        <f>'Area controls'!E57</f>
        <v>1107.7075856899501</v>
      </c>
      <c r="N14" s="43">
        <f>'Area controls'!F57</f>
        <v>1477.8564344505501</v>
      </c>
      <c r="O14" s="44">
        <f>'Area controls'!G57</f>
        <v>1293.9352631993299</v>
      </c>
      <c r="P14" s="59" t="str">
        <f>"("&amp;FIXED('Area controls'!H57,0)&amp;" to "&amp;FIXED('Area controls'!I57,0)&amp;")"</f>
        <v>(1,250 to 1,339)</v>
      </c>
      <c r="Q14" s="60" t="str">
        <f>'Area controls'!L57</f>
        <v>Sig. low</v>
      </c>
    </row>
    <row r="15" spans="12:17" ht="12.95" customHeight="1">
      <c r="L15" s="58" t="str">
        <f>'Area controls'!B58</f>
        <v>Denbighshire</v>
      </c>
      <c r="M15" s="42">
        <f>'Area controls'!E58</f>
        <v>1022.78236225511</v>
      </c>
      <c r="N15" s="43">
        <f>'Area controls'!F58</f>
        <v>1752.7202286991601</v>
      </c>
      <c r="O15" s="44">
        <f>'Area controls'!G58</f>
        <v>1617.3366325521399</v>
      </c>
      <c r="P15" s="59" t="str">
        <f>"("&amp;FIXED('Area controls'!H58,0)&amp;" to "&amp;FIXED('Area controls'!I58,0)&amp;")"</f>
        <v>(1,560 to 1,676)</v>
      </c>
      <c r="Q15" s="60" t="str">
        <f>'Area controls'!L58</f>
        <v>Sig. high</v>
      </c>
    </row>
    <row r="16" spans="12:17" ht="12.95" customHeight="1">
      <c r="L16" s="58" t="str">
        <f>'Area controls'!B59</f>
        <v>Flintshire</v>
      </c>
      <c r="M16" s="42">
        <f>'Area controls'!E59</f>
        <v>1352.48044624916</v>
      </c>
      <c r="N16" s="43">
        <f>'Area controls'!F59</f>
        <v>1478.4492505611399</v>
      </c>
      <c r="O16" s="44">
        <f>'Area controls'!G59</f>
        <v>1488.7648752518</v>
      </c>
      <c r="P16" s="59" t="str">
        <f>"("&amp;FIXED('Area controls'!H59,0)&amp;" to "&amp;FIXED('Area controls'!I59,0)&amp;")"</f>
        <v>(1,443 to 1,536)</v>
      </c>
      <c r="Q16" s="60" t="str">
        <f>'Area controls'!L59</f>
        <v>Sig. high</v>
      </c>
    </row>
    <row r="17" spans="12:17" ht="12.95" customHeight="1">
      <c r="L17" s="58" t="str">
        <f>'Area controls'!B60</f>
        <v>Wrexham</v>
      </c>
      <c r="M17" s="42">
        <f>'Area controls'!E60</f>
        <v>1167.35369640166</v>
      </c>
      <c r="N17" s="43">
        <f>'Area controls'!F60</f>
        <v>1489.37682413794</v>
      </c>
      <c r="O17" s="44">
        <f>'Area controls'!G60</f>
        <v>1504.23309122368</v>
      </c>
      <c r="P17" s="59" t="str">
        <f>"("&amp;FIXED('Area controls'!H60,0)&amp;" to "&amp;FIXED('Area controls'!I60,0)&amp;")"</f>
        <v>(1,455 to 1,555)</v>
      </c>
      <c r="Q17" s="60" t="str">
        <f>'Area controls'!L60</f>
        <v>Sig. high</v>
      </c>
    </row>
    <row r="18" spans="12:17" ht="12.95" customHeight="1">
      <c r="L18" s="58" t="str">
        <f>'Area controls'!B61</f>
        <v>Powys</v>
      </c>
      <c r="M18" s="42">
        <f>'Area controls'!E61</f>
        <v>1291.04292365528</v>
      </c>
      <c r="N18" s="43">
        <f>'Area controls'!F61</f>
        <v>1497.38797836759</v>
      </c>
      <c r="O18" s="44">
        <f>'Area controls'!G61</f>
        <v>1342.7696188535999</v>
      </c>
      <c r="P18" s="59" t="str">
        <f>"("&amp;FIXED('Area controls'!H61,0)&amp;" to "&amp;FIXED('Area controls'!I61,0)&amp;")"</f>
        <v>(1,300 to 1,386)</v>
      </c>
      <c r="Q18" s="60" t="str">
        <f>'Area controls'!L61</f>
        <v>Sig. low</v>
      </c>
    </row>
    <row r="19" spans="12:17" ht="12.95" customHeight="1">
      <c r="L19" s="58" t="str">
        <f>'Area controls'!B62</f>
        <v>Ceredigion</v>
      </c>
      <c r="M19" s="42">
        <f>'Area controls'!E62</f>
        <v>517.61824949945299</v>
      </c>
      <c r="N19" s="43">
        <f>'Area controls'!F62</f>
        <v>1192.3848764874399</v>
      </c>
      <c r="O19" s="44">
        <f>'Area controls'!G62</f>
        <v>1063.34798475752</v>
      </c>
      <c r="P19" s="59" t="str">
        <f>"("&amp;FIXED('Area controls'!H62,0)&amp;" to "&amp;FIXED('Area controls'!I62,0)&amp;")"</f>
        <v>(1,011 to 1,118)</v>
      </c>
      <c r="Q19" s="60" t="str">
        <f>'Area controls'!L62</f>
        <v>Sig. low</v>
      </c>
    </row>
    <row r="20" spans="12:17" ht="13.5" customHeight="1">
      <c r="L20" s="58" t="str">
        <f>'Area controls'!B63</f>
        <v>Pembrokeshire</v>
      </c>
      <c r="M20" s="42">
        <f>'Area controls'!E63</f>
        <v>1108.42343423482</v>
      </c>
      <c r="N20" s="43">
        <f>'Area controls'!F63</f>
        <v>1441.43911236435</v>
      </c>
      <c r="O20" s="44">
        <f>'Area controls'!G63</f>
        <v>1308.8644570027</v>
      </c>
      <c r="P20" s="59" t="str">
        <f>"("&amp;FIXED('Area controls'!H63,0)&amp;" to "&amp;FIXED('Area controls'!I63,0)&amp;")"</f>
        <v>(1,264 to 1,354)</v>
      </c>
      <c r="Q20" s="60" t="str">
        <f>'Area controls'!L63</f>
        <v>Sig. low</v>
      </c>
    </row>
    <row r="21" spans="12:17" ht="12.95" customHeight="1">
      <c r="L21" s="58" t="str">
        <f>'Area controls'!B64</f>
        <v>Carmarthenshire</v>
      </c>
      <c r="M21" s="42">
        <f>'Area controls'!E64</f>
        <v>1663.29402874682</v>
      </c>
      <c r="N21" s="43">
        <f>'Area controls'!F64</f>
        <v>1466.29271486264</v>
      </c>
      <c r="O21" s="44">
        <f>'Area controls'!G64</f>
        <v>1372.1659376171399</v>
      </c>
      <c r="P21" s="59" t="str">
        <f>"("&amp;FIXED('Area controls'!H64,0)&amp;" to "&amp;FIXED('Area controls'!I64,0)&amp;")"</f>
        <v>(1,334 to 1,411)</v>
      </c>
      <c r="Q21" s="60" t="str">
        <f>'Area controls'!L64</f>
        <v>Sig. low</v>
      </c>
    </row>
    <row r="22" spans="12:17" ht="12.95" customHeight="1">
      <c r="L22" s="58" t="str">
        <f>'Area controls'!B65</f>
        <v>Swansea</v>
      </c>
      <c r="M22" s="42">
        <f>'Area controls'!E65</f>
        <v>1852.7482741034501</v>
      </c>
      <c r="N22" s="43">
        <f>'Area controls'!F65</f>
        <v>1374.05839177242</v>
      </c>
      <c r="O22" s="44">
        <f>'Area controls'!G65</f>
        <v>1333.9013036011499</v>
      </c>
      <c r="P22" s="59" t="str">
        <f>"("&amp;FIXED('Area controls'!H65,0)&amp;" to "&amp;FIXED('Area controls'!I65,0)&amp;")"</f>
        <v>(1,299 to 1,370)</v>
      </c>
      <c r="Q22" s="60" t="str">
        <f>'Area controls'!L65</f>
        <v>Sig. low</v>
      </c>
    </row>
    <row r="23" spans="12:17" ht="12.95" customHeight="1">
      <c r="L23" s="58" t="str">
        <f>'Area controls'!B66</f>
        <v>Neath Port Talbot</v>
      </c>
      <c r="M23" s="42">
        <f>'Area controls'!E66</f>
        <v>1399.0632778296499</v>
      </c>
      <c r="N23" s="43">
        <f>'Area controls'!F66</f>
        <v>1664.20430821437</v>
      </c>
      <c r="O23" s="44">
        <f>'Area controls'!G66</f>
        <v>1621.2120732703099</v>
      </c>
      <c r="P23" s="59" t="str">
        <f>"("&amp;FIXED('Area controls'!H66,0)&amp;" to "&amp;FIXED('Area controls'!I66,0)&amp;")"</f>
        <v>(1,572 to 1,671)</v>
      </c>
      <c r="Q23" s="60" t="str">
        <f>'Area controls'!L66</f>
        <v>Sig. high</v>
      </c>
    </row>
    <row r="24" spans="12:17" ht="12.95" customHeight="1">
      <c r="L24" s="58" t="str">
        <f>'Area controls'!B67</f>
        <v>Bridgend</v>
      </c>
      <c r="M24" s="42">
        <f>'Area controls'!E67</f>
        <v>1273.4763401732801</v>
      </c>
      <c r="N24" s="43">
        <f>'Area controls'!F67</f>
        <v>1521.8286264927101</v>
      </c>
      <c r="O24" s="44">
        <f>'Area controls'!G67</f>
        <v>1518.58133272955</v>
      </c>
      <c r="P24" s="59" t="str">
        <f>"("&amp;FIXED('Area controls'!H67,0)&amp;" to "&amp;FIXED('Area controls'!I67,0)&amp;")"</f>
        <v>(1,471 to 1,568)</v>
      </c>
      <c r="Q24" s="60" t="str">
        <f>'Area controls'!L67</f>
        <v>Sig. high</v>
      </c>
    </row>
    <row r="25" spans="12:17" ht="12.95" customHeight="1">
      <c r="L25" s="58" t="str">
        <f>'Area controls'!B68</f>
        <v>Vale of Glamorgan</v>
      </c>
      <c r="M25" s="42">
        <f>'Area controls'!E68</f>
        <v>951.55454472087297</v>
      </c>
      <c r="N25" s="43">
        <f>'Area controls'!F68</f>
        <v>1243.2121044171299</v>
      </c>
      <c r="O25" s="44">
        <f>'Area controls'!G68</f>
        <v>1221.5748498056901</v>
      </c>
      <c r="P25" s="59" t="str">
        <f>"("&amp;FIXED('Area controls'!H68,0)&amp;" to "&amp;FIXED('Area controls'!I68,0)&amp;")"</f>
        <v>(1,177 to 1,267)</v>
      </c>
      <c r="Q25" s="60" t="str">
        <f>'Area controls'!L68</f>
        <v>Sig. low</v>
      </c>
    </row>
    <row r="26" spans="12:17" ht="13.5" customHeight="1">
      <c r="L26" s="58" t="str">
        <f>'Area controls'!B69</f>
        <v>Cardiff</v>
      </c>
      <c r="M26" s="42">
        <f>'Area controls'!E69</f>
        <v>1853.8434252020199</v>
      </c>
      <c r="N26" s="43">
        <f>'Area controls'!F69</f>
        <v>1085.8588763293301</v>
      </c>
      <c r="O26" s="44">
        <f>'Area controls'!G69</f>
        <v>1167.4058253631599</v>
      </c>
      <c r="P26" s="59" t="str">
        <f>"("&amp;FIXED('Area controls'!H69,0)&amp;" to "&amp;FIXED('Area controls'!I69,0)&amp;")"</f>
        <v>(1,137 to 1,199)</v>
      </c>
      <c r="Q26" s="60" t="str">
        <f>'Area controls'!L69</f>
        <v>Sig. low</v>
      </c>
    </row>
    <row r="27" spans="12:17" ht="12.95" customHeight="1">
      <c r="L27" s="58" t="str">
        <f>'Area controls'!B70</f>
        <v>Rhondda Cynon Taf</v>
      </c>
      <c r="M27" s="42">
        <f>'Area controls'!E70</f>
        <v>2353.7692202531098</v>
      </c>
      <c r="N27" s="43">
        <f>'Area controls'!F70</f>
        <v>1759.19173401745</v>
      </c>
      <c r="O27" s="44">
        <f>'Area controls'!G70</f>
        <v>1765.55231346964</v>
      </c>
      <c r="P27" s="59" t="str">
        <f>"("&amp;FIXED('Area controls'!H70,0)&amp;" to "&amp;FIXED('Area controls'!I70,0)&amp;")"</f>
        <v>(1,724 to 1,807)</v>
      </c>
      <c r="Q27" s="60" t="str">
        <f>'Area controls'!L70</f>
        <v>Sig. high</v>
      </c>
    </row>
    <row r="28" spans="12:17" ht="12.95" customHeight="1">
      <c r="L28" s="58" t="str">
        <f>'Area controls'!B71</f>
        <v>Merthyr Tydfil</v>
      </c>
      <c r="M28" s="42">
        <f>'Area controls'!E71</f>
        <v>629.776848795354</v>
      </c>
      <c r="N28" s="43">
        <f>'Area controls'!F71</f>
        <v>1891.5815284048599</v>
      </c>
      <c r="O28" s="44">
        <f>'Area controls'!G71</f>
        <v>1911.1463959325299</v>
      </c>
      <c r="P28" s="59" t="str">
        <f>"("&amp;FIXED('Area controls'!H71,0)&amp;" to "&amp;FIXED('Area controls'!I71,0)&amp;")"</f>
        <v>(1,826 to 2,000)</v>
      </c>
      <c r="Q28" s="60" t="str">
        <f>'Area controls'!L71</f>
        <v>Sig. high</v>
      </c>
    </row>
    <row r="29" spans="12:17" ht="12.95" customHeight="1">
      <c r="L29" s="58" t="str">
        <f>'Area controls'!B72</f>
        <v>Caerphilly</v>
      </c>
      <c r="M29" s="42">
        <f>'Area controls'!E72</f>
        <v>1777.2794711345</v>
      </c>
      <c r="N29" s="43">
        <f>'Area controls'!F72</f>
        <v>1725.7151038320001</v>
      </c>
      <c r="O29" s="44">
        <f>'Area controls'!G72</f>
        <v>1771.80255172698</v>
      </c>
      <c r="P29" s="59" t="str">
        <f>"("&amp;FIXED('Area controls'!H72,0)&amp;" to "&amp;FIXED('Area controls'!I72,0)&amp;")"</f>
        <v>(1,724 to 1,820)</v>
      </c>
      <c r="Q29" s="60" t="str">
        <f>'Area controls'!L72</f>
        <v>Sig. high</v>
      </c>
    </row>
    <row r="30" spans="12:17" ht="12.95" customHeight="1">
      <c r="L30" s="58" t="str">
        <f>'Area controls'!B73</f>
        <v>Blaenau Gwent</v>
      </c>
      <c r="M30" s="42">
        <f>'Area controls'!E73</f>
        <v>805.50741836154702</v>
      </c>
      <c r="N30" s="43">
        <f>'Area controls'!F73</f>
        <v>1984.8069051462801</v>
      </c>
      <c r="O30" s="44">
        <f>'Area controls'!G73</f>
        <v>1994.4781183053501</v>
      </c>
      <c r="P30" s="59" t="str">
        <f>"("&amp;FIXED('Area controls'!H73,0)&amp;" to "&amp;FIXED('Area controls'!I73,0)&amp;")"</f>
        <v>(1,915 to 2,076)</v>
      </c>
      <c r="Q30" s="60" t="str">
        <f>'Area controls'!L73</f>
        <v>Sig. high</v>
      </c>
    </row>
    <row r="31" spans="12:17" ht="12.95" customHeight="1">
      <c r="L31" s="58" t="str">
        <f>'Area controls'!B74</f>
        <v>Torfaen</v>
      </c>
      <c r="M31" s="42">
        <f>'Area controls'!E74</f>
        <v>792.30129879683102</v>
      </c>
      <c r="N31" s="43">
        <f>'Area controls'!F74</f>
        <v>1490.5302641866299</v>
      </c>
      <c r="O31" s="44">
        <f>'Area controls'!G74</f>
        <v>1462.4276367764601</v>
      </c>
      <c r="P31" s="59" t="str">
        <f>"("&amp;FIXED('Area controls'!H74,0)&amp;" to "&amp;FIXED('Area controls'!I74,0)&amp;")"</f>
        <v>(1,404 to 1,523)</v>
      </c>
      <c r="Q31" s="60" t="str">
        <f>'Area controls'!L74</f>
        <v>Comparable</v>
      </c>
    </row>
    <row r="32" spans="12:17" ht="12.95" customHeight="1">
      <c r="L32" s="58" t="str">
        <f>'Area controls'!B75</f>
        <v>Monmouthshire</v>
      </c>
      <c r="M32" s="42">
        <f>'Area controls'!E75</f>
        <v>629.25379014482996</v>
      </c>
      <c r="N32" s="43">
        <f>'Area controls'!F75</f>
        <v>1057.35022456661</v>
      </c>
      <c r="O32" s="44">
        <f>'Area controls'!G75</f>
        <v>996.84641087355897</v>
      </c>
      <c r="P32" s="59" t="str">
        <f>"("&amp;FIXED('Area controls'!H75,0)&amp;" to "&amp;FIXED('Area controls'!I75,0)&amp;")"</f>
        <v>(952 to 1,043)</v>
      </c>
      <c r="Q32" s="60" t="str">
        <f>'Area controls'!L75</f>
        <v>Sig. low</v>
      </c>
    </row>
    <row r="33" spans="12:17" ht="12.95" customHeight="1">
      <c r="L33" s="58" t="str">
        <f>'Area controls'!B76</f>
        <v>Newport</v>
      </c>
      <c r="M33" s="42">
        <f>'Area controls'!E76</f>
        <v>1087.76325551645</v>
      </c>
      <c r="N33" s="43">
        <f>'Area controls'!F76</f>
        <v>1348.2328548554999</v>
      </c>
      <c r="O33" s="44">
        <f>'Area controls'!G76</f>
        <v>1375.43260865715</v>
      </c>
      <c r="P33" s="59" t="str">
        <f>"("&amp;FIXED('Area controls'!H76,0)&amp;" to "&amp;FIXED('Area controls'!I76,0)&amp;")"</f>
        <v>(1,329 to 1,424)</v>
      </c>
      <c r="Q33" s="60" t="str">
        <f>'Area controls'!L76</f>
        <v>Sig. low</v>
      </c>
    </row>
    <row r="34" spans="12:17" ht="7.5" customHeight="1">
      <c r="L34" s="58"/>
      <c r="M34" s="42"/>
      <c r="N34" s="43"/>
      <c r="O34" s="44"/>
      <c r="P34" s="59"/>
      <c r="Q34" s="60"/>
    </row>
    <row r="35" spans="12:17" ht="12.95" customHeight="1">
      <c r="L35" s="58" t="str">
        <f>'Area controls'!B78</f>
        <v>Betsi Cadwaladr UHB</v>
      </c>
      <c r="M35" s="42">
        <f>'Area controls'!E78</f>
        <v>6503.6661708886504</v>
      </c>
      <c r="N35" s="43">
        <f>'Area controls'!F78</f>
        <v>1553.5966200584401</v>
      </c>
      <c r="O35" s="44">
        <f>'Area controls'!G78</f>
        <v>1457.61190635599</v>
      </c>
      <c r="P35" s="59" t="str">
        <f>"("&amp;FIXED('Area controls'!H78,0)&amp;" to "&amp;FIXED('Area controls'!I78,0)&amp;")"</f>
        <v>(1,437 to 1,478)</v>
      </c>
      <c r="Q35" s="60" t="str">
        <f>'Area controls'!L78</f>
        <v>Sig. high</v>
      </c>
    </row>
    <row r="36" spans="12:17" ht="12.95" customHeight="1">
      <c r="L36" s="58" t="str">
        <f>'Area controls'!B79</f>
        <v>Powys THB</v>
      </c>
      <c r="M36" s="42">
        <f>'Area controls'!E79</f>
        <v>1291.04292365528</v>
      </c>
      <c r="N36" s="43">
        <f>'Area controls'!F79</f>
        <v>1497.38797836759</v>
      </c>
      <c r="O36" s="44">
        <f>'Area controls'!G79</f>
        <v>1342.7696188535999</v>
      </c>
      <c r="P36" s="59" t="str">
        <f>"("&amp;FIXED('Area controls'!H79,0)&amp;" to "&amp;FIXED('Area controls'!I79,0)&amp;")"</f>
        <v>(1,300 to 1,386)</v>
      </c>
      <c r="Q36" s="60" t="str">
        <f>'Area controls'!L79</f>
        <v>Sig. low</v>
      </c>
    </row>
    <row r="37" spans="12:17" ht="12.95" customHeight="1">
      <c r="L37" s="58" t="str">
        <f>'Area controls'!B80</f>
        <v>Hywel Dda UHB</v>
      </c>
      <c r="M37" s="42">
        <f>'Area controls'!E80</f>
        <v>3299.66388545577</v>
      </c>
      <c r="N37" s="43">
        <f>'Area controls'!F80</f>
        <v>1411.66520109968</v>
      </c>
      <c r="O37" s="44">
        <f>'Area controls'!G80</f>
        <v>1297.25346154012</v>
      </c>
      <c r="P37" s="59" t="str">
        <f>"("&amp;FIXED('Area controls'!H80,0)&amp;" to "&amp;FIXED('Area controls'!I80,0)&amp;")"</f>
        <v>(1,272 to 1,323)</v>
      </c>
      <c r="Q37" s="60" t="str">
        <f>'Area controls'!L80</f>
        <v>Sig. low</v>
      </c>
    </row>
    <row r="38" spans="12:17" ht="12.95" customHeight="1">
      <c r="L38" s="58" t="str">
        <f>'Area controls'!B81</f>
        <v>ABM UHB</v>
      </c>
      <c r="M38" s="42">
        <f>'Area controls'!E81</f>
        <v>4530.5373821425501</v>
      </c>
      <c r="N38" s="43">
        <f>'Area controls'!F81</f>
        <v>1497.2709878313101</v>
      </c>
      <c r="O38" s="44">
        <f>'Area controls'!G81</f>
        <v>1465.74348928565</v>
      </c>
      <c r="P38" s="59" t="str">
        <f>"("&amp;FIXED('Area controls'!H81,0)&amp;" to "&amp;FIXED('Area controls'!I81,0)&amp;")"</f>
        <v>(1,441 to 1,491)</v>
      </c>
      <c r="Q38" s="60" t="str">
        <f>'Area controls'!L81</f>
        <v>Sig. high</v>
      </c>
    </row>
    <row r="39" spans="12:17" ht="12.95" customHeight="1">
      <c r="L39" s="58" t="str">
        <f>'Area controls'!B82</f>
        <v>Cardiff &amp; Vale UHB</v>
      </c>
      <c r="M39" s="42">
        <f>'Area controls'!E82</f>
        <v>2811.5796953895901</v>
      </c>
      <c r="N39" s="43">
        <f>'Area controls'!F82</f>
        <v>1137.06684113044</v>
      </c>
      <c r="O39" s="44">
        <f>'Area controls'!G82</f>
        <v>1185.37219023271</v>
      </c>
      <c r="P39" s="59" t="str">
        <f>"("&amp;FIXED('Area controls'!H82,0)&amp;" to "&amp;FIXED('Area controls'!I82,0)&amp;")"</f>
        <v>(1,160 to 1,211)</v>
      </c>
      <c r="Q39" s="60" t="str">
        <f>'Area controls'!L82</f>
        <v>Sig. low</v>
      </c>
    </row>
    <row r="40" spans="12:17" ht="12.95" customHeight="1">
      <c r="L40" s="58" t="str">
        <f>'Area controls'!B83</f>
        <v>Cwm Taf UHB</v>
      </c>
      <c r="M40" s="42">
        <f>'Area controls'!E83</f>
        <v>2977.6725790912901</v>
      </c>
      <c r="N40" s="43">
        <f>'Area controls'!F83</f>
        <v>1782.0557412032199</v>
      </c>
      <c r="O40" s="44">
        <f>'Area controls'!G83</f>
        <v>1790.9977377692201</v>
      </c>
      <c r="P40" s="59" t="str">
        <f>"("&amp;FIXED('Area controls'!H83,0)&amp;" to "&amp;FIXED('Area controls'!I83,0)&amp;")"</f>
        <v>(1,754 to 1,829)</v>
      </c>
      <c r="Q40" s="60" t="str">
        <f>'Area controls'!L83</f>
        <v>Sig. high</v>
      </c>
    </row>
    <row r="41" spans="12:17" ht="12.95" customHeight="1">
      <c r="L41" s="58" t="str">
        <f>'Area controls'!B84</f>
        <v>Aneurin Bevan UHB</v>
      </c>
      <c r="M41" s="42">
        <f>'Area controls'!E84</f>
        <v>5079.8745665420001</v>
      </c>
      <c r="N41" s="43">
        <f>'Area controls'!F84</f>
        <v>1507.7376055888601</v>
      </c>
      <c r="O41" s="44">
        <f>'Area controls'!G84</f>
        <v>1504.33949562879</v>
      </c>
      <c r="P41" s="59" t="str">
        <f>"("&amp;FIXED('Area controls'!H84,0)&amp;" to "&amp;FIXED('Area controls'!I84,0)&amp;")"</f>
        <v>(1,480 to 1,528)</v>
      </c>
      <c r="Q41" s="60" t="str">
        <f>'Area controls'!L84</f>
        <v>Sig. high</v>
      </c>
    </row>
    <row r="42" spans="12:17" ht="7.5" customHeight="1">
      <c r="L42" s="58"/>
      <c r="M42" s="61"/>
      <c r="N42" s="43"/>
      <c r="O42" s="44"/>
      <c r="P42" s="59"/>
      <c r="Q42" s="62"/>
    </row>
    <row r="43" spans="12:17" ht="12.95" customHeight="1">
      <c r="L43" s="63" t="str">
        <f>'Area controls'!B86</f>
        <v>Wales</v>
      </c>
      <c r="M43" s="64">
        <f>'Area controls'!E86</f>
        <v>26488.750499239799</v>
      </c>
      <c r="N43" s="65">
        <f>'Area controls'!F86</f>
        <v>1477.7982556382301</v>
      </c>
      <c r="O43" s="66">
        <f>'Area controls'!G86</f>
        <v>1432.79571739523</v>
      </c>
      <c r="P43" s="59" t="str">
        <f>"("&amp;FIXED('Area controls'!H86,0)&amp;" to "&amp;FIXED('Area controls'!I86,0)&amp;")"</f>
        <v>(1,423 to 1,443)</v>
      </c>
    </row>
    <row r="44" spans="12:17" ht="4.5" customHeight="1">
      <c r="L44" s="67"/>
      <c r="M44" s="68"/>
      <c r="N44" s="69"/>
      <c r="O44" s="70"/>
      <c r="P44" s="71"/>
      <c r="Q44" s="72"/>
    </row>
    <row r="45" spans="12:17">
      <c r="L45" s="121" t="str">
        <f>'Area controls'!F37</f>
        <v>Produced by Public Health Wales Observatory, using PEDW (NWIS), MYE (ONS) &amp; WHS (WG)</v>
      </c>
      <c r="M45" s="121"/>
      <c r="N45" s="121"/>
      <c r="O45" s="121"/>
      <c r="P45" s="121"/>
      <c r="Q45" s="121"/>
    </row>
    <row r="46" spans="12:17" ht="13.5" customHeight="1">
      <c r="L46" s="73"/>
    </row>
    <row r="47" spans="12:17">
      <c r="L47" s="123"/>
      <c r="M47" s="123"/>
      <c r="N47" s="123"/>
      <c r="O47" s="123"/>
      <c r="P47" s="123"/>
      <c r="Q47" s="123"/>
    </row>
  </sheetData>
  <sheetProtection algorithmName="SHA-512" hashValue="F+xHUeDKrPwAFP0pNLiewuFVpnq4hUFPg8uP67dnYPEaquhA/euRHZxfygRLVOPXjad7pt3BhRYeJ6iIIVXNPg==" saltValue="0RkudCsLi6PwLz12TWPwgQ==" spinCount="100000" sheet="1" scenarios="1"/>
  <sortState ref="L10:Q42">
    <sortCondition ref="L36"/>
  </sortState>
  <mergeCells count="8">
    <mergeCell ref="L9:Q9"/>
    <mergeCell ref="L47:Q47"/>
    <mergeCell ref="L45:Q45"/>
    <mergeCell ref="L10:L11"/>
    <mergeCell ref="M10:M11"/>
    <mergeCell ref="N10:N11"/>
    <mergeCell ref="Q10:Q11"/>
    <mergeCell ref="O10:P11"/>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List Box 2">
              <controlPr defaultSize="0" autoLine="0" autoPict="0">
                <anchor moveWithCells="1" sizeWithCells="1">
                  <from>
                    <xdr:col>0</xdr:col>
                    <xdr:colOff>171450</xdr:colOff>
                    <xdr:row>8</xdr:row>
                    <xdr:rowOff>304800</xdr:rowOff>
                  </from>
                  <to>
                    <xdr:col>4</xdr:col>
                    <xdr:colOff>47625</xdr:colOff>
                    <xdr:row>9</xdr:row>
                    <xdr:rowOff>238125</xdr:rowOff>
                  </to>
                </anchor>
              </controlPr>
            </control>
          </mc:Choice>
        </mc:AlternateContent>
        <mc:AlternateContent xmlns:mc="http://schemas.openxmlformats.org/markup-compatibility/2006">
          <mc:Choice Requires="x14">
            <control shapeId="6147" r:id="rId5" name="List Box 3">
              <controlPr defaultSize="0" autoLine="0" autoPict="0">
                <anchor moveWithCells="1" sizeWithCells="1">
                  <from>
                    <xdr:col>0</xdr:col>
                    <xdr:colOff>171450</xdr:colOff>
                    <xdr:row>11</xdr:row>
                    <xdr:rowOff>9525</xdr:rowOff>
                  </from>
                  <to>
                    <xdr:col>4</xdr:col>
                    <xdr:colOff>47625</xdr:colOff>
                    <xdr:row>12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L83"/>
  <sheetViews>
    <sheetView showGridLines="0" showRowColHeaders="0" workbookViewId="0"/>
  </sheetViews>
  <sheetFormatPr defaultRowHeight="15"/>
  <cols>
    <col min="1" max="1" width="1.42578125" style="38" customWidth="1"/>
    <col min="2" max="2" width="16.7109375" style="38" customWidth="1"/>
    <col min="3" max="3" width="82.42578125" style="38" customWidth="1"/>
    <col min="4" max="4" width="3.5703125" style="38" customWidth="1"/>
    <col min="5" max="5" width="16.7109375" style="38" customWidth="1"/>
    <col min="6" max="6" width="69.28515625" style="38" customWidth="1"/>
    <col min="7" max="7" width="9.140625" style="38" customWidth="1"/>
    <col min="8" max="21" width="9.140625" style="38"/>
    <col min="22" max="22" width="9.140625" style="38" customWidth="1"/>
    <col min="23" max="16384" width="9.140625" style="38"/>
  </cols>
  <sheetData>
    <row r="1" spans="2:12">
      <c r="K1" s="41"/>
    </row>
    <row r="2" spans="2:12">
      <c r="K2" s="40"/>
    </row>
    <row r="3" spans="2:12">
      <c r="K3" s="40"/>
    </row>
    <row r="4" spans="2:12">
      <c r="K4" s="40"/>
    </row>
    <row r="5" spans="2:12">
      <c r="K5" s="40"/>
    </row>
    <row r="6" spans="2:12">
      <c r="K6" s="40"/>
    </row>
    <row r="7" spans="2:12">
      <c r="K7" s="40"/>
    </row>
    <row r="8" spans="2:12" ht="15" customHeight="1">
      <c r="B8" s="74"/>
      <c r="C8" s="74"/>
      <c r="K8" s="40"/>
      <c r="L8" s="40"/>
    </row>
    <row r="9" spans="2:12" ht="23.25" customHeight="1">
      <c r="B9" s="25" t="s">
        <v>174</v>
      </c>
      <c r="C9" s="75"/>
    </row>
    <row r="10" spans="2:12" ht="48" customHeight="1">
      <c r="B10" s="28" t="s">
        <v>185</v>
      </c>
      <c r="C10" s="76" t="s">
        <v>155</v>
      </c>
    </row>
    <row r="11" spans="2:12">
      <c r="B11" s="33" t="s">
        <v>186</v>
      </c>
      <c r="C11" s="77" t="s">
        <v>176</v>
      </c>
    </row>
    <row r="12" spans="2:12">
      <c r="B12" s="24" t="s">
        <v>187</v>
      </c>
      <c r="C12" s="24" t="s">
        <v>163</v>
      </c>
    </row>
    <row r="13" spans="2:12" ht="24" customHeight="1">
      <c r="B13" s="31" t="s">
        <v>188</v>
      </c>
      <c r="C13" s="78" t="s">
        <v>164</v>
      </c>
    </row>
    <row r="14" spans="2:12">
      <c r="B14" s="31"/>
      <c r="C14" s="79" t="s">
        <v>167</v>
      </c>
    </row>
    <row r="15" spans="2:12" ht="48.75" customHeight="1">
      <c r="B15" s="29"/>
      <c r="C15" s="76" t="s">
        <v>177</v>
      </c>
    </row>
    <row r="16" spans="2:12" ht="18" customHeight="1">
      <c r="B16" s="23" t="s">
        <v>189</v>
      </c>
      <c r="C16" s="80" t="s">
        <v>178</v>
      </c>
    </row>
    <row r="17" spans="2:6" ht="37.5" customHeight="1">
      <c r="B17" s="31" t="s">
        <v>190</v>
      </c>
      <c r="C17" s="81" t="s">
        <v>166</v>
      </c>
    </row>
    <row r="18" spans="2:6" ht="51.75" customHeight="1">
      <c r="B18" s="31"/>
      <c r="C18" s="81" t="s">
        <v>207</v>
      </c>
    </row>
    <row r="19" spans="2:6" ht="146.25">
      <c r="B19" s="31"/>
      <c r="C19" s="82" t="s">
        <v>179</v>
      </c>
    </row>
    <row r="20" spans="2:6" ht="78.75">
      <c r="B20" s="31"/>
      <c r="C20" s="82" t="s">
        <v>181</v>
      </c>
    </row>
    <row r="21" spans="2:6" ht="71.25" customHeight="1">
      <c r="B21" s="83"/>
      <c r="C21" s="84" t="s">
        <v>180</v>
      </c>
    </row>
    <row r="22" spans="2:6" ht="69">
      <c r="B22" s="26"/>
      <c r="C22" s="85" t="s">
        <v>157</v>
      </c>
    </row>
    <row r="23" spans="2:6" ht="48" customHeight="1">
      <c r="B23" s="32"/>
      <c r="C23" s="84" t="s">
        <v>184</v>
      </c>
    </row>
    <row r="24" spans="2:6" ht="24" customHeight="1">
      <c r="B24" s="31"/>
      <c r="C24" s="31" t="s">
        <v>210</v>
      </c>
    </row>
    <row r="25" spans="2:6" ht="35.25" customHeight="1">
      <c r="B25" s="31"/>
      <c r="C25" s="31" t="s">
        <v>175</v>
      </c>
    </row>
    <row r="26" spans="2:6" ht="35.25" customHeight="1">
      <c r="B26" s="31"/>
      <c r="C26" s="31" t="s">
        <v>203</v>
      </c>
      <c r="F26" s="31"/>
    </row>
    <row r="27" spans="2:6" ht="32.25" customHeight="1">
      <c r="B27" s="21"/>
      <c r="C27" s="86" t="s">
        <v>202</v>
      </c>
    </row>
    <row r="28" spans="2:6" ht="126" customHeight="1">
      <c r="B28" s="32" t="s">
        <v>19</v>
      </c>
      <c r="C28" s="87" t="s">
        <v>228</v>
      </c>
    </row>
    <row r="29" spans="2:6" ht="36" customHeight="1">
      <c r="C29" s="82" t="s">
        <v>169</v>
      </c>
      <c r="F29" s="88"/>
    </row>
    <row r="30" spans="2:6" ht="25.5" customHeight="1">
      <c r="B30" s="32"/>
      <c r="C30" s="82" t="s">
        <v>170</v>
      </c>
      <c r="F30" s="88"/>
    </row>
    <row r="31" spans="2:6" ht="26.25" customHeight="1">
      <c r="B31" s="32"/>
      <c r="C31" s="82" t="s">
        <v>204</v>
      </c>
      <c r="F31" s="88"/>
    </row>
    <row r="32" spans="2:6" ht="35.25" customHeight="1">
      <c r="B32" s="32"/>
      <c r="C32" s="82" t="s">
        <v>205</v>
      </c>
      <c r="F32" s="88"/>
    </row>
    <row r="33" spans="2:6" ht="37.5" customHeight="1">
      <c r="B33" s="32"/>
      <c r="C33" s="82" t="s">
        <v>199</v>
      </c>
      <c r="F33" s="88"/>
    </row>
    <row r="34" spans="2:6" ht="61.5" customHeight="1">
      <c r="B34" s="32"/>
      <c r="C34" s="82" t="s">
        <v>206</v>
      </c>
      <c r="F34" s="88"/>
    </row>
    <row r="35" spans="2:6" ht="49.5" customHeight="1">
      <c r="B35" s="32"/>
      <c r="C35" s="89" t="s">
        <v>223</v>
      </c>
      <c r="F35" s="88"/>
    </row>
    <row r="36" spans="2:6" ht="30" customHeight="1">
      <c r="B36" s="32"/>
      <c r="C36" s="20" t="s">
        <v>201</v>
      </c>
      <c r="F36" s="88"/>
    </row>
    <row r="37" spans="2:6" ht="15" customHeight="1">
      <c r="B37" s="32"/>
      <c r="C37" s="34" t="s">
        <v>224</v>
      </c>
      <c r="F37" s="88"/>
    </row>
    <row r="38" spans="2:6" ht="15.75" customHeight="1">
      <c r="B38" s="32"/>
      <c r="C38" s="35" t="s">
        <v>226</v>
      </c>
      <c r="F38" s="88"/>
    </row>
    <row r="39" spans="2:6" ht="15.75" customHeight="1">
      <c r="B39" s="32"/>
      <c r="C39" s="35" t="s">
        <v>225</v>
      </c>
      <c r="F39" s="88"/>
    </row>
    <row r="40" spans="2:6" ht="18" customHeight="1">
      <c r="B40" s="21"/>
      <c r="C40" s="37" t="s">
        <v>227</v>
      </c>
      <c r="F40" s="88"/>
    </row>
    <row r="41" spans="2:6" ht="15" customHeight="1">
      <c r="B41" s="36" t="s">
        <v>191</v>
      </c>
      <c r="C41" s="90" t="s">
        <v>183</v>
      </c>
      <c r="F41" s="88"/>
    </row>
    <row r="42" spans="2:6" ht="13.5" customHeight="1">
      <c r="B42" s="83"/>
      <c r="C42" s="91" t="s">
        <v>182</v>
      </c>
    </row>
    <row r="43" spans="2:6" ht="13.5" customHeight="1">
      <c r="B43" s="27"/>
      <c r="C43" s="92" t="s">
        <v>165</v>
      </c>
    </row>
    <row r="44" spans="2:6" ht="22.5">
      <c r="B44" s="28"/>
      <c r="C44" s="93" t="s">
        <v>158</v>
      </c>
    </row>
    <row r="45" spans="2:6" ht="6" customHeight="1">
      <c r="B45" s="27"/>
      <c r="C45" s="94"/>
    </row>
    <row r="46" spans="2:6" ht="24" customHeight="1">
      <c r="B46" s="27"/>
      <c r="C46" s="94"/>
    </row>
    <row r="47" spans="2:6">
      <c r="B47" s="27"/>
      <c r="C47" s="94"/>
    </row>
    <row r="48" spans="2:6" s="74" customFormat="1" ht="22.5" customHeight="1">
      <c r="B48" s="25" t="s">
        <v>192</v>
      </c>
      <c r="C48" s="19"/>
    </row>
    <row r="49" spans="2:3" ht="46.5">
      <c r="B49" s="28" t="s">
        <v>185</v>
      </c>
      <c r="C49" s="29" t="s">
        <v>156</v>
      </c>
    </row>
    <row r="50" spans="2:3">
      <c r="B50" s="33" t="s">
        <v>186</v>
      </c>
      <c r="C50" s="77" t="s">
        <v>176</v>
      </c>
    </row>
    <row r="51" spans="2:3">
      <c r="B51" s="30" t="s">
        <v>187</v>
      </c>
      <c r="C51" s="30" t="s">
        <v>163</v>
      </c>
    </row>
    <row r="52" spans="2:3">
      <c r="B52" s="31" t="s">
        <v>188</v>
      </c>
      <c r="C52" s="78" t="s">
        <v>168</v>
      </c>
    </row>
    <row r="53" spans="2:3">
      <c r="B53" s="31"/>
      <c r="C53" s="78" t="s">
        <v>167</v>
      </c>
    </row>
    <row r="54" spans="2:3" ht="48.75" customHeight="1">
      <c r="B54" s="29"/>
      <c r="C54" s="95" t="s">
        <v>193</v>
      </c>
    </row>
    <row r="55" spans="2:3">
      <c r="B55" s="30" t="s">
        <v>189</v>
      </c>
      <c r="C55" s="77" t="s">
        <v>178</v>
      </c>
    </row>
    <row r="56" spans="2:3" ht="26.25" customHeight="1">
      <c r="B56" s="31" t="s">
        <v>190</v>
      </c>
      <c r="C56" s="81" t="s">
        <v>194</v>
      </c>
    </row>
    <row r="57" spans="2:3" ht="49.5" customHeight="1">
      <c r="C57" s="81" t="s">
        <v>208</v>
      </c>
    </row>
    <row r="58" spans="2:3" ht="135">
      <c r="C58" s="82" t="s">
        <v>195</v>
      </c>
    </row>
    <row r="59" spans="2:3" ht="78.75">
      <c r="C59" s="82" t="s">
        <v>181</v>
      </c>
    </row>
    <row r="60" spans="2:3" ht="69">
      <c r="B60" s="31"/>
      <c r="C60" s="85" t="s">
        <v>180</v>
      </c>
    </row>
    <row r="61" spans="2:3" ht="45">
      <c r="B61" s="83"/>
      <c r="C61" s="31" t="s">
        <v>196</v>
      </c>
    </row>
    <row r="62" spans="2:3" ht="22.5">
      <c r="B62" s="83"/>
      <c r="C62" s="31" t="s">
        <v>210</v>
      </c>
    </row>
    <row r="63" spans="2:3" ht="33.75">
      <c r="B63" s="83"/>
      <c r="C63" s="31" t="s">
        <v>175</v>
      </c>
    </row>
    <row r="64" spans="2:3" ht="33.75">
      <c r="B64" s="83"/>
      <c r="C64" s="31" t="s">
        <v>203</v>
      </c>
    </row>
    <row r="65" spans="2:3" ht="28.5" customHeight="1">
      <c r="B65" s="96"/>
      <c r="C65" s="86" t="s">
        <v>202</v>
      </c>
    </row>
    <row r="66" spans="2:3" ht="114.75" customHeight="1">
      <c r="B66" s="92" t="s">
        <v>19</v>
      </c>
      <c r="C66" s="87" t="s">
        <v>229</v>
      </c>
    </row>
    <row r="67" spans="2:3" ht="45">
      <c r="B67" s="92"/>
      <c r="C67" s="20" t="s">
        <v>171</v>
      </c>
    </row>
    <row r="68" spans="2:3" ht="24" customHeight="1">
      <c r="B68" s="92"/>
      <c r="C68" s="20" t="s">
        <v>197</v>
      </c>
    </row>
    <row r="69" spans="2:3" ht="24" customHeight="1">
      <c r="B69" s="92"/>
      <c r="C69" s="82" t="s">
        <v>209</v>
      </c>
    </row>
    <row r="70" spans="2:3" ht="34.5" customHeight="1">
      <c r="B70" s="83"/>
      <c r="C70" s="20" t="s">
        <v>198</v>
      </c>
    </row>
    <row r="71" spans="2:3" ht="35.25" customHeight="1">
      <c r="B71" s="83"/>
      <c r="C71" s="20" t="s">
        <v>199</v>
      </c>
    </row>
    <row r="72" spans="2:3" ht="60" customHeight="1">
      <c r="B72" s="83"/>
      <c r="C72" s="20" t="s">
        <v>200</v>
      </c>
    </row>
    <row r="73" spans="2:3" ht="51" customHeight="1">
      <c r="B73" s="83"/>
      <c r="C73" s="89" t="s">
        <v>223</v>
      </c>
    </row>
    <row r="74" spans="2:3" ht="25.5" customHeight="1">
      <c r="B74" s="83"/>
      <c r="C74" s="20" t="s">
        <v>201</v>
      </c>
    </row>
    <row r="75" spans="2:3">
      <c r="B75" s="83"/>
      <c r="C75" s="34" t="s">
        <v>224</v>
      </c>
    </row>
    <row r="76" spans="2:3" ht="15.75" customHeight="1">
      <c r="B76" s="83"/>
      <c r="C76" s="35" t="s">
        <v>226</v>
      </c>
    </row>
    <row r="77" spans="2:3" ht="15.75" customHeight="1">
      <c r="B77" s="83"/>
      <c r="C77" s="35" t="s">
        <v>225</v>
      </c>
    </row>
    <row r="78" spans="2:3" ht="17.25" customHeight="1">
      <c r="B78" s="96"/>
      <c r="C78" s="37" t="s">
        <v>227</v>
      </c>
    </row>
    <row r="79" spans="2:3" ht="18" customHeight="1">
      <c r="B79" s="36" t="s">
        <v>191</v>
      </c>
      <c r="C79" s="90" t="s">
        <v>183</v>
      </c>
    </row>
    <row r="80" spans="2:3" ht="13.5" customHeight="1">
      <c r="C80" s="91" t="s">
        <v>182</v>
      </c>
    </row>
    <row r="81" spans="2:3">
      <c r="B81" s="17"/>
      <c r="C81" s="92" t="s">
        <v>165</v>
      </c>
    </row>
    <row r="82" spans="2:3" ht="26.25" customHeight="1">
      <c r="B82" s="22"/>
      <c r="C82" s="93" t="s">
        <v>158</v>
      </c>
    </row>
    <row r="83" spans="2:3" ht="6" customHeight="1">
      <c r="B83" s="17"/>
    </row>
  </sheetData>
  <sheetProtection algorithmName="SHA-512" hashValue="9X+EasY8vDYJca86DY1Stp3NiN5nRnID2srS62tUVPfzl4qGv5r2tLNBuQW/paCFRT04/p3jMunLjuQISSV0kQ==" saltValue="RNq6kVZ06hhEzdbfScvRUA==" spinCount="100000" sheet="1" objects="1" scenarios="1"/>
  <hyperlinks>
    <hyperlink ref="C42" r:id="rId1"/>
    <hyperlink ref="C80" r:id="rId2"/>
    <hyperlink ref="C39" r:id="rId3"/>
    <hyperlink ref="C38" r:id="rId4"/>
    <hyperlink ref="C40" r:id="rId5"/>
    <hyperlink ref="C77" r:id="rId6"/>
    <hyperlink ref="C76" r:id="rId7"/>
    <hyperlink ref="C78" r:id="rId8"/>
  </hyperlinks>
  <pageMargins left="0.70866141732283472" right="0.70866141732283472" top="0.74803149606299213" bottom="0.74803149606299213" header="0.31496062992125984" footer="0.31496062992125984"/>
  <pageSetup paperSize="9" scale="59" orientation="landscape"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B9:J10"/>
  <sheetViews>
    <sheetView showGridLines="0" showRowColHeaders="0" workbookViewId="0"/>
  </sheetViews>
  <sheetFormatPr defaultRowHeight="15"/>
  <cols>
    <col min="1" max="1" width="4" style="38" customWidth="1"/>
    <col min="2" max="6" width="9.140625" style="38"/>
    <col min="7" max="7" width="9.140625" style="38" customWidth="1"/>
    <col min="8" max="21" width="9.140625" style="38"/>
    <col min="22" max="22" width="9.140625" style="38" customWidth="1"/>
    <col min="23" max="16384" width="9.140625" style="38"/>
  </cols>
  <sheetData>
    <row r="9" spans="2:10">
      <c r="B9" s="97"/>
      <c r="C9" s="98"/>
      <c r="D9" s="98"/>
      <c r="E9" s="98"/>
      <c r="F9" s="98"/>
      <c r="G9" s="98"/>
      <c r="H9" s="98"/>
      <c r="I9" s="98"/>
      <c r="J9" s="98"/>
    </row>
    <row r="10" spans="2:10">
      <c r="B10" s="98"/>
      <c r="C10" s="98"/>
      <c r="D10" s="98"/>
      <c r="E10" s="98"/>
      <c r="F10" s="98"/>
      <c r="G10" s="98"/>
      <c r="H10" s="98"/>
      <c r="I10" s="98"/>
      <c r="J10" s="98"/>
    </row>
  </sheetData>
  <sheetProtection algorithmName="SHA-512" hashValue="9T81qRCIc3zOhDtCCu4in5cWlm4B8S9W8P0fzdjoPcyz1dHd0mxNqMqaKdl+uQxCKapWvXdm5129PxTdNj4ZoA==" saltValue="iapMtRuMYebMtbJUMWumjQ=="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9:O47"/>
  <sheetViews>
    <sheetView showGridLines="0" showRowColHeaders="0" workbookViewId="0"/>
  </sheetViews>
  <sheetFormatPr defaultRowHeight="15"/>
  <cols>
    <col min="1" max="1" width="4" style="38" customWidth="1"/>
    <col min="2" max="6" width="9.140625" style="38"/>
    <col min="7" max="7" width="9.140625" style="38" customWidth="1"/>
    <col min="8" max="21" width="9.140625" style="38"/>
    <col min="22" max="22" width="9.140625" style="38" customWidth="1"/>
    <col min="23" max="16384" width="9.140625" style="38"/>
  </cols>
  <sheetData>
    <row r="9" spans="2:15">
      <c r="B9" s="97" t="s">
        <v>1</v>
      </c>
      <c r="C9" s="99"/>
      <c r="D9" s="99"/>
      <c r="E9" s="99"/>
      <c r="F9" s="99"/>
      <c r="G9" s="99"/>
      <c r="H9" s="99"/>
      <c r="I9" s="99"/>
      <c r="J9" s="99"/>
      <c r="K9" s="99"/>
      <c r="L9" s="99"/>
      <c r="M9" s="99"/>
      <c r="N9" s="99"/>
      <c r="O9" s="100" t="s">
        <v>0</v>
      </c>
    </row>
    <row r="10" spans="2:15">
      <c r="B10" s="99"/>
      <c r="C10" s="99"/>
      <c r="D10" s="99"/>
      <c r="E10" s="99"/>
      <c r="F10" s="99"/>
      <c r="G10" s="99"/>
      <c r="H10" s="99"/>
      <c r="I10" s="99"/>
      <c r="J10" s="99"/>
      <c r="K10" s="99"/>
      <c r="L10" s="99"/>
      <c r="M10" s="99"/>
    </row>
    <row r="11" spans="2:15" s="101" customFormat="1" ht="12.75"/>
    <row r="12" spans="2:15" s="101" customFormat="1" ht="12.75">
      <c r="B12" s="102" t="s">
        <v>2</v>
      </c>
      <c r="C12" s="102"/>
    </row>
    <row r="13" spans="2:15" s="101" customFormat="1" ht="12.75">
      <c r="B13" s="101" t="s">
        <v>3</v>
      </c>
    </row>
    <row r="14" spans="2:15" s="101" customFormat="1" ht="12.75">
      <c r="B14" s="101" t="s">
        <v>4</v>
      </c>
    </row>
    <row r="15" spans="2:15" s="101" customFormat="1" ht="12.75">
      <c r="B15" s="101" t="s">
        <v>5</v>
      </c>
    </row>
    <row r="16" spans="2:15" s="101" customFormat="1" ht="12.75">
      <c r="B16" s="101" t="s">
        <v>6</v>
      </c>
      <c r="D16" s="102"/>
      <c r="E16" s="102"/>
      <c r="F16" s="102"/>
      <c r="G16" s="102"/>
      <c r="H16" s="102"/>
      <c r="I16" s="102"/>
      <c r="J16" s="102"/>
      <c r="K16" s="102"/>
      <c r="L16" s="102"/>
    </row>
    <row r="17" spans="2:13" s="102" customFormat="1" ht="12.75">
      <c r="B17" s="101"/>
      <c r="C17" s="101"/>
      <c r="M17" s="101"/>
    </row>
    <row r="18" spans="2:13" s="102" customFormat="1" ht="12.75">
      <c r="B18" s="102" t="s">
        <v>7</v>
      </c>
    </row>
    <row r="19" spans="2:13" s="102" customFormat="1" ht="12.75">
      <c r="B19" s="103">
        <v>1</v>
      </c>
      <c r="C19" s="101" t="s">
        <v>8</v>
      </c>
      <c r="D19" s="101"/>
      <c r="E19" s="101"/>
      <c r="F19" s="101"/>
      <c r="G19" s="101"/>
      <c r="H19" s="101"/>
      <c r="I19" s="101"/>
      <c r="J19" s="101"/>
      <c r="K19" s="101"/>
      <c r="L19" s="101"/>
    </row>
    <row r="20" spans="2:13" s="101" customFormat="1" ht="12.75">
      <c r="B20" s="104"/>
      <c r="C20" s="101" t="s">
        <v>9</v>
      </c>
      <c r="M20" s="102"/>
    </row>
    <row r="21" spans="2:13" s="101" customFormat="1" ht="12.75">
      <c r="B21" s="103">
        <v>2</v>
      </c>
      <c r="C21" s="101" t="s">
        <v>10</v>
      </c>
    </row>
    <row r="22" spans="2:13" s="101" customFormat="1" ht="12.75">
      <c r="B22" s="103">
        <v>3</v>
      </c>
      <c r="C22" s="101" t="s">
        <v>11</v>
      </c>
    </row>
    <row r="23" spans="2:13" s="101" customFormat="1" ht="12.75">
      <c r="B23" s="103">
        <v>4</v>
      </c>
      <c r="C23" s="101" t="s">
        <v>12</v>
      </c>
    </row>
    <row r="24" spans="2:13" s="101" customFormat="1" ht="12.75">
      <c r="B24" s="103">
        <v>5</v>
      </c>
      <c r="C24" s="101" t="s">
        <v>13</v>
      </c>
      <c r="D24" s="102"/>
      <c r="E24" s="102"/>
      <c r="F24" s="102"/>
      <c r="G24" s="102"/>
      <c r="H24" s="102"/>
      <c r="I24" s="102"/>
      <c r="J24" s="102"/>
      <c r="K24" s="102"/>
      <c r="L24" s="102"/>
    </row>
    <row r="25" spans="2:13" s="102" customFormat="1" ht="12.75">
      <c r="B25" s="103"/>
      <c r="C25" s="101" t="s">
        <v>14</v>
      </c>
      <c r="D25" s="101"/>
      <c r="E25" s="101"/>
      <c r="F25" s="101"/>
      <c r="G25" s="101"/>
      <c r="H25" s="101"/>
      <c r="I25" s="101"/>
      <c r="J25" s="101"/>
      <c r="K25" s="101"/>
      <c r="L25" s="101"/>
      <c r="M25" s="101"/>
    </row>
    <row r="26" spans="2:13" s="101" customFormat="1" ht="12.75">
      <c r="B26" s="103">
        <v>6</v>
      </c>
      <c r="C26" s="101" t="s">
        <v>15</v>
      </c>
      <c r="M26" s="102"/>
    </row>
    <row r="27" spans="2:13" s="101" customFormat="1" ht="12.75">
      <c r="C27" s="101" t="s">
        <v>16</v>
      </c>
    </row>
    <row r="28" spans="2:13" s="101" customFormat="1" ht="12.75"/>
    <row r="29" spans="2:13" s="101" customFormat="1" ht="12.75"/>
    <row r="30" spans="2:13" s="101" customFormat="1" ht="12.75"/>
    <row r="31" spans="2:13" s="101" customFormat="1" ht="12.75">
      <c r="B31" s="102" t="s">
        <v>17</v>
      </c>
      <c r="K31" s="102" t="s">
        <v>18</v>
      </c>
    </row>
    <row r="32" spans="2:13" s="101" customFormat="1" ht="12.75"/>
    <row r="33" spans="1:1" s="101" customFormat="1" ht="12.75"/>
    <row r="34" spans="1:1" s="101" customFormat="1" ht="12.75" customHeight="1"/>
    <row r="35" spans="1:1" s="101" customFormat="1" ht="12.75"/>
    <row r="36" spans="1:1" s="102" customFormat="1" ht="12.75"/>
    <row r="37" spans="1:1" s="101" customFormat="1" ht="12.75">
      <c r="A37" s="103"/>
    </row>
    <row r="38" spans="1:1" s="101" customFormat="1" ht="12.75">
      <c r="A38" s="104"/>
    </row>
    <row r="39" spans="1:1" s="101" customFormat="1" ht="12.75">
      <c r="A39" s="103"/>
    </row>
    <row r="40" spans="1:1" s="101" customFormat="1" ht="12.75">
      <c r="A40" s="103"/>
    </row>
    <row r="41" spans="1:1" s="101" customFormat="1" ht="12.75">
      <c r="A41" s="103"/>
    </row>
    <row r="42" spans="1:1" s="101" customFormat="1" ht="12.75">
      <c r="A42" s="103"/>
    </row>
    <row r="43" spans="1:1" s="101" customFormat="1" ht="12.75">
      <c r="A43" s="103"/>
    </row>
    <row r="44" spans="1:1" s="101" customFormat="1" ht="12.75">
      <c r="A44" s="103"/>
    </row>
    <row r="45" spans="1:1" s="101" customFormat="1" ht="12.75">
      <c r="A45" s="103"/>
    </row>
    <row r="46" spans="1:1" s="101" customFormat="1" ht="12.75">
      <c r="A46" s="103"/>
    </row>
    <row r="47" spans="1:1" s="101" customFormat="1" ht="12.75"/>
  </sheetData>
  <sheetProtection algorithmName="SHA-512" hashValue="v0MYnv000FePIsb55xC+URYPG1S3EpugMWSLGj+xgG5wB/0RZZEg6ppprrTIVmCDno7VvOpPKOpxXeQMr7Nz8Q==" saltValue="tEX2h4VLBLyiMgDvGtwHXQ=="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O47"/>
  <sheetViews>
    <sheetView zoomScaleNormal="100" workbookViewId="0">
      <selection activeCell="G27" sqref="G27"/>
    </sheetView>
  </sheetViews>
  <sheetFormatPr defaultRowHeight="12.75"/>
  <cols>
    <col min="1" max="1" width="35.7109375" style="1" customWidth="1"/>
    <col min="2" max="2" width="27.28515625" style="1" bestFit="1" customWidth="1"/>
    <col min="3" max="3" width="19.42578125" style="1" customWidth="1"/>
    <col min="4" max="4" width="36.28515625" style="1" customWidth="1"/>
    <col min="5" max="5" width="30.42578125" style="1" customWidth="1"/>
    <col min="6" max="6" width="14.5703125" style="1" customWidth="1"/>
    <col min="7" max="7" width="49.28515625" style="1" customWidth="1"/>
    <col min="8" max="8" width="17" style="1" customWidth="1"/>
    <col min="9" max="12" width="12.7109375" style="1" customWidth="1"/>
    <col min="13" max="13" width="11.28515625" style="1" customWidth="1"/>
    <col min="14" max="14" width="11" style="1" customWidth="1"/>
    <col min="15" max="16384" width="9.140625" style="1"/>
  </cols>
  <sheetData>
    <row r="3" spans="1:15">
      <c r="A3" s="2" t="s">
        <v>23</v>
      </c>
      <c r="B3" s="1">
        <v>1</v>
      </c>
      <c r="C3" s="4">
        <v>1</v>
      </c>
      <c r="D3" s="1">
        <v>1</v>
      </c>
    </row>
    <row r="4" spans="1:15">
      <c r="A4" s="3" t="s">
        <v>24</v>
      </c>
      <c r="B4" s="4" t="str">
        <f>INDEX(A11:A38,B3)</f>
        <v>Betsi Cadwaladr UHB</v>
      </c>
      <c r="C4" s="1" t="str">
        <f>INDEX(A42:B43,C3,1)</f>
        <v>Smoking-attributable hospital admissions</v>
      </c>
      <c r="D4" s="4" t="str">
        <f>INDEX(A45:B47,D3,2)</f>
        <v>Person</v>
      </c>
    </row>
    <row r="5" spans="1:15">
      <c r="A5" s="2" t="s">
        <v>88</v>
      </c>
      <c r="B5" s="4" t="str">
        <f>INDEX(A11:B38,B3, 2)</f>
        <v>Betsi Cadwaladr</v>
      </c>
      <c r="C5" s="1" t="str">
        <f>INDEX(A42:B43,C3,2)</f>
        <v>SAA</v>
      </c>
      <c r="D5" s="4" t="str">
        <f>INDEX(A45:A47,D3)</f>
        <v>Persons</v>
      </c>
      <c r="E5" s="5"/>
    </row>
    <row r="6" spans="1:15">
      <c r="B6" s="4" t="str">
        <f>INDEX(A11:C38,B3, 3)</f>
        <v>HB</v>
      </c>
      <c r="C6" s="1" t="str">
        <f>INDEX(A42:F43,C3,6)</f>
        <v>aged 35+</v>
      </c>
      <c r="D6" s="4" t="str">
        <f>INDEX(A45:C47,D3,3)</f>
        <v>all persons</v>
      </c>
    </row>
    <row r="7" spans="1:15">
      <c r="A7" s="6"/>
      <c r="C7" s="1" t="str">
        <f>INDEX(A42:F43,C3,5)</f>
        <v>admissions</v>
      </c>
      <c r="E7" s="2" t="s">
        <v>89</v>
      </c>
    </row>
    <row r="8" spans="1:15">
      <c r="E8" s="2"/>
    </row>
    <row r="9" spans="1:15">
      <c r="A9" s="6" t="s">
        <v>27</v>
      </c>
      <c r="H9" s="1">
        <v>3</v>
      </c>
      <c r="I9" s="1">
        <v>4</v>
      </c>
      <c r="J9" s="1">
        <v>5</v>
      </c>
      <c r="K9" s="1">
        <v>6</v>
      </c>
      <c r="L9" s="1">
        <v>7</v>
      </c>
      <c r="M9" s="1">
        <v>8</v>
      </c>
      <c r="N9" s="1">
        <v>9</v>
      </c>
      <c r="O9" s="1">
        <v>11</v>
      </c>
    </row>
    <row r="10" spans="1:15">
      <c r="B10" s="1" t="s">
        <v>90</v>
      </c>
      <c r="E10" s="1" t="s">
        <v>28</v>
      </c>
      <c r="F10" s="1" t="s">
        <v>91</v>
      </c>
      <c r="G10" s="1" t="s">
        <v>29</v>
      </c>
      <c r="H10" s="1" t="s">
        <v>92</v>
      </c>
      <c r="I10" s="1" t="s">
        <v>30</v>
      </c>
      <c r="J10" s="1" t="s">
        <v>31</v>
      </c>
      <c r="K10" s="1" t="s">
        <v>25</v>
      </c>
      <c r="L10" s="1" t="s">
        <v>26</v>
      </c>
      <c r="M10" s="1" t="s">
        <v>93</v>
      </c>
      <c r="N10" s="1" t="s">
        <v>94</v>
      </c>
      <c r="O10" s="1" t="s">
        <v>32</v>
      </c>
    </row>
    <row r="11" spans="1:15">
      <c r="A11" s="10" t="s">
        <v>74</v>
      </c>
      <c r="B11" s="1" t="s">
        <v>73</v>
      </c>
      <c r="C11" s="1" t="s">
        <v>95</v>
      </c>
      <c r="E11" s="1" t="str">
        <f>$B$5</f>
        <v>Betsi Cadwaladr</v>
      </c>
      <c r="F11" s="1" t="s">
        <v>38</v>
      </c>
      <c r="G11" s="1" t="str">
        <f>$D$5&amp;"_"&amp;F11&amp;"_"&amp;E11&amp;"_0_"&amp;$C$5</f>
        <v>Persons_2006 - 2008_Betsi Cadwaladr_0_SAA</v>
      </c>
      <c r="H11" s="13">
        <f>VLOOKUP('Trend controls'!$G11,'All Data'!$A$1:'All Data'!$M$8641,7,FALSE)</f>
        <v>6754.5000884581796</v>
      </c>
      <c r="I11" s="13">
        <f>VLOOKUP('Trend controls'!$G11,'All Data'!$A$1:'All Data'!$M$8641,8,FALSE)</f>
        <v>1651.18172454104</v>
      </c>
      <c r="J11" s="13">
        <f>VLOOKUP('Trend controls'!$G11,'All Data'!$A$1:'All Data'!$M$8641,9,FALSE)</f>
        <v>1651.28358927518</v>
      </c>
      <c r="K11" s="13">
        <f>VLOOKUP('Trend controls'!$G11,'All Data'!$A$1:'All Data'!$M$8641,10,FALSE)</f>
        <v>1628.5317859729</v>
      </c>
      <c r="L11" s="13">
        <f>VLOOKUP('Trend controls'!$G11,'All Data'!$A$1:'All Data'!$M$8641,11,FALSE)</f>
        <v>1674.27278327819</v>
      </c>
      <c r="M11" s="13">
        <f>VLOOKUP('Trend controls'!$G11,'All Data'!$A$1:'All Data'!$M$8641,12,FALSE)</f>
        <v>22.989194003010201</v>
      </c>
      <c r="N11" s="13">
        <f>VLOOKUP('Trend controls'!$G11,'All Data'!$A$1:'All Data'!$M$8641,13,FALSE)</f>
        <v>22.751803302282301</v>
      </c>
      <c r="O11" s="8"/>
    </row>
    <row r="12" spans="1:15">
      <c r="A12" s="10" t="s">
        <v>96</v>
      </c>
      <c r="B12" s="1" t="s">
        <v>33</v>
      </c>
      <c r="C12" s="1" t="s">
        <v>97</v>
      </c>
      <c r="E12" s="1" t="str">
        <f t="shared" ref="E12:E18" si="0">$B$5</f>
        <v>Betsi Cadwaladr</v>
      </c>
      <c r="F12" s="1" t="s">
        <v>36</v>
      </c>
      <c r="G12" s="1" t="str">
        <f t="shared" ref="G12:G18" si="1">$D$5&amp;"_"&amp;F12&amp;"_"&amp;E12&amp;"_0_"&amp;$C$5</f>
        <v>Persons_2007 - 2009_Betsi Cadwaladr_0_SAA</v>
      </c>
      <c r="H12" s="13">
        <f>VLOOKUP('Trend controls'!$G12,'All Data'!$A$1:'All Data'!$M$8641,7,FALSE)</f>
        <v>6796.70963296835</v>
      </c>
      <c r="I12" s="13">
        <f>VLOOKUP('Trend controls'!$G12,'All Data'!$A$1:'All Data'!$M$8641,8,FALSE)</f>
        <v>1650.4025126515301</v>
      </c>
      <c r="J12" s="13">
        <f>VLOOKUP('Trend controls'!$G12,'All Data'!$A$1:'All Data'!$M$8641,9,FALSE)</f>
        <v>1638.8027924691401</v>
      </c>
      <c r="K12" s="13">
        <f>VLOOKUP('Trend controls'!$G12,'All Data'!$A$1:'All Data'!$M$8641,10,FALSE)</f>
        <v>1616.2846904451301</v>
      </c>
      <c r="L12" s="13">
        <f>VLOOKUP('Trend controls'!$G12,'All Data'!$A$1:'All Data'!$M$8641,11,FALSE)</f>
        <v>1661.55511186386</v>
      </c>
      <c r="M12" s="13">
        <f>VLOOKUP('Trend controls'!$G12,'All Data'!$A$1:'All Data'!$M$8641,12,FALSE)</f>
        <v>22.752319394725401</v>
      </c>
      <c r="N12" s="13">
        <f>VLOOKUP('Trend controls'!$G12,'All Data'!$A$1:'All Data'!$M$8641,13,FALSE)</f>
        <v>22.5181020240022</v>
      </c>
      <c r="O12" s="8"/>
    </row>
    <row r="13" spans="1:15">
      <c r="A13" s="10" t="s">
        <v>98</v>
      </c>
      <c r="B13" s="1" t="s">
        <v>35</v>
      </c>
      <c r="C13" s="1" t="s">
        <v>97</v>
      </c>
      <c r="E13" s="1" t="str">
        <f t="shared" si="0"/>
        <v>Betsi Cadwaladr</v>
      </c>
      <c r="F13" s="1" t="s">
        <v>34</v>
      </c>
      <c r="G13" s="1" t="str">
        <f t="shared" si="1"/>
        <v>Persons_2008 - 2010_Betsi Cadwaladr_0_SAA</v>
      </c>
      <c r="H13" s="13">
        <f>VLOOKUP('Trend controls'!$G13,'All Data'!$A$1:'All Data'!$M$8641,7,FALSE)</f>
        <v>6729.3211646709397</v>
      </c>
      <c r="I13" s="13">
        <f>VLOOKUP('Trend controls'!$G13,'All Data'!$A$1:'All Data'!$M$8641,8,FALSE)</f>
        <v>1627.4066721547399</v>
      </c>
      <c r="J13" s="13">
        <f>VLOOKUP('Trend controls'!$G13,'All Data'!$A$1:'All Data'!$M$8641,9,FALSE)</f>
        <v>1601.8954519490701</v>
      </c>
      <c r="K13" s="13">
        <f>VLOOKUP('Trend controls'!$G13,'All Data'!$A$1:'All Data'!$M$8641,10,FALSE)</f>
        <v>1579.7712508524201</v>
      </c>
      <c r="L13" s="13">
        <f>VLOOKUP('Trend controls'!$G13,'All Data'!$A$1:'All Data'!$M$8641,11,FALSE)</f>
        <v>1624.2509293532501</v>
      </c>
      <c r="M13" s="13">
        <f>VLOOKUP('Trend controls'!$G13,'All Data'!$A$1:'All Data'!$M$8641,12,FALSE)</f>
        <v>22.355477404177702</v>
      </c>
      <c r="N13" s="13">
        <f>VLOOKUP('Trend controls'!$G13,'All Data'!$A$1:'All Data'!$M$8641,13,FALSE)</f>
        <v>22.124201096651198</v>
      </c>
      <c r="O13" s="8"/>
    </row>
    <row r="14" spans="1:15">
      <c r="A14" s="10" t="s">
        <v>99</v>
      </c>
      <c r="B14" s="1" t="s">
        <v>37</v>
      </c>
      <c r="C14" s="1" t="s">
        <v>97</v>
      </c>
      <c r="E14" s="1" t="str">
        <f t="shared" si="0"/>
        <v>Betsi Cadwaladr</v>
      </c>
      <c r="F14" s="1" t="s">
        <v>128</v>
      </c>
      <c r="G14" s="1" t="str">
        <f t="shared" si="1"/>
        <v>Persons_2009 - 2011_Betsi Cadwaladr_0_SAA</v>
      </c>
      <c r="H14" s="13">
        <f>VLOOKUP('Trend controls'!$G14,'All Data'!$A$1:'All Data'!$M$8641,7,FALSE)</f>
        <v>6652.8828740955396</v>
      </c>
      <c r="I14" s="13">
        <f>VLOOKUP('Trend controls'!$G14,'All Data'!$A$1:'All Data'!$M$8641,8,FALSE)</f>
        <v>1604.7696583351201</v>
      </c>
      <c r="J14" s="13">
        <f>VLOOKUP('Trend controls'!$G14,'All Data'!$A$1:'All Data'!$M$8641,9,FALSE)</f>
        <v>1566.4610786989599</v>
      </c>
      <c r="K14" s="13">
        <f>VLOOKUP('Trend controls'!$G14,'All Data'!$A$1:'All Data'!$M$8641,10,FALSE)</f>
        <v>1544.7069136053999</v>
      </c>
      <c r="L14" s="13">
        <f>VLOOKUP('Trend controls'!$G14,'All Data'!$A$1:'All Data'!$M$8641,11,FALSE)</f>
        <v>1588.44396217088</v>
      </c>
      <c r="M14" s="13">
        <f>VLOOKUP('Trend controls'!$G14,'All Data'!$A$1:'All Data'!$M$8641,12,FALSE)</f>
        <v>21.9828834719242</v>
      </c>
      <c r="N14" s="13">
        <f>VLOOKUP('Trend controls'!$G14,'All Data'!$A$1:'All Data'!$M$8641,13,FALSE)</f>
        <v>21.754165093561401</v>
      </c>
      <c r="O14" s="8"/>
    </row>
    <row r="15" spans="1:15">
      <c r="A15" s="10" t="s">
        <v>100</v>
      </c>
      <c r="B15" s="1" t="s">
        <v>39</v>
      </c>
      <c r="C15" s="1" t="s">
        <v>97</v>
      </c>
      <c r="E15" s="1" t="str">
        <f t="shared" si="0"/>
        <v>Betsi Cadwaladr</v>
      </c>
      <c r="F15" s="1" t="s">
        <v>129</v>
      </c>
      <c r="G15" s="1" t="str">
        <f t="shared" si="1"/>
        <v>Persons_2010 - 2012_Betsi Cadwaladr_0_SAA</v>
      </c>
      <c r="H15" s="13">
        <f>VLOOKUP('Trend controls'!$G15,'All Data'!$A$1:'All Data'!$M$8641,7,FALSE)</f>
        <v>6559.5450969263602</v>
      </c>
      <c r="I15" s="13">
        <f>VLOOKUP('Trend controls'!$G15,'All Data'!$A$1:'All Data'!$M$8641,8,FALSE)</f>
        <v>1578.64662503011</v>
      </c>
      <c r="J15" s="13">
        <f>VLOOKUP('Trend controls'!$G15,'All Data'!$A$1:'All Data'!$M$8641,9,FALSE)</f>
        <v>1527.71937726646</v>
      </c>
      <c r="K15" s="13">
        <f>VLOOKUP('Trend controls'!$G15,'All Data'!$A$1:'All Data'!$M$8641,10,FALSE)</f>
        <v>1506.3573703203199</v>
      </c>
      <c r="L15" s="13">
        <f>VLOOKUP('Trend controls'!$G15,'All Data'!$A$1:'All Data'!$M$8641,11,FALSE)</f>
        <v>1549.30758114169</v>
      </c>
      <c r="M15" s="13">
        <f>VLOOKUP('Trend controls'!$G15,'All Data'!$A$1:'All Data'!$M$8641,12,FALSE)</f>
        <v>21.5882038752254</v>
      </c>
      <c r="N15" s="13">
        <f>VLOOKUP('Trend controls'!$G15,'All Data'!$A$1:'All Data'!$M$8641,13,FALSE)</f>
        <v>21.3620069461406</v>
      </c>
      <c r="O15" s="8"/>
    </row>
    <row r="16" spans="1:15">
      <c r="A16" s="10" t="s">
        <v>101</v>
      </c>
      <c r="B16" s="1" t="s">
        <v>40</v>
      </c>
      <c r="C16" s="1" t="s">
        <v>97</v>
      </c>
      <c r="E16" s="1" t="str">
        <f t="shared" si="0"/>
        <v>Betsi Cadwaladr</v>
      </c>
      <c r="F16" s="1" t="s">
        <v>130</v>
      </c>
      <c r="G16" s="1" t="str">
        <f t="shared" si="1"/>
        <v>Persons_2011 - 2013_Betsi Cadwaladr_0_SAA</v>
      </c>
      <c r="H16" s="13">
        <f>VLOOKUP('Trend controls'!$G16,'All Data'!$A$1:'All Data'!$M$8641,7,FALSE)</f>
        <v>6445.6610812562503</v>
      </c>
      <c r="I16" s="13">
        <f>VLOOKUP('Trend controls'!$G16,'All Data'!$A$1:'All Data'!$M$8641,8,FALSE)</f>
        <v>1548.05220357811</v>
      </c>
      <c r="J16" s="13">
        <f>VLOOKUP('Trend controls'!$G16,'All Data'!$A$1:'All Data'!$M$8641,9,FALSE)</f>
        <v>1482.94331025057</v>
      </c>
      <c r="K16" s="13">
        <f>VLOOKUP('Trend controls'!$G16,'All Data'!$A$1:'All Data'!$M$8641,10,FALSE)</f>
        <v>1462.0244887312399</v>
      </c>
      <c r="L16" s="13">
        <f>VLOOKUP('Trend controls'!$G16,'All Data'!$A$1:'All Data'!$M$8641,11,FALSE)</f>
        <v>1504.0855956831399</v>
      </c>
      <c r="M16" s="13">
        <f>VLOOKUP('Trend controls'!$G16,'All Data'!$A$1:'All Data'!$M$8641,12,FALSE)</f>
        <v>21.142285432568102</v>
      </c>
      <c r="N16" s="13">
        <f>VLOOKUP('Trend controls'!$G16,'All Data'!$A$1:'All Data'!$M$8641,13,FALSE)</f>
        <v>20.918821519331701</v>
      </c>
      <c r="O16" s="8"/>
    </row>
    <row r="17" spans="1:15">
      <c r="A17" s="10" t="s">
        <v>102</v>
      </c>
      <c r="B17" s="1" t="s">
        <v>41</v>
      </c>
      <c r="C17" s="1" t="s">
        <v>97</v>
      </c>
      <c r="E17" s="1" t="str">
        <f t="shared" si="0"/>
        <v>Betsi Cadwaladr</v>
      </c>
      <c r="F17" s="1" t="s">
        <v>131</v>
      </c>
      <c r="G17" s="1" t="str">
        <f t="shared" si="1"/>
        <v>Persons_2012 - 2014_Betsi Cadwaladr_0_SAA</v>
      </c>
      <c r="H17" s="13">
        <f>VLOOKUP('Trend controls'!$G17,'All Data'!$A$1:'All Data'!$M$8641,7,FALSE)</f>
        <v>6441.7547887832998</v>
      </c>
      <c r="I17" s="13">
        <f>VLOOKUP('Trend controls'!$G17,'All Data'!$A$1:'All Data'!$M$8641,8,FALSE)</f>
        <v>1543.02644358628</v>
      </c>
      <c r="J17" s="13">
        <f>VLOOKUP('Trend controls'!$G17,'All Data'!$A$1:'All Data'!$M$8641,9,FALSE)</f>
        <v>1462.0506001215299</v>
      </c>
      <c r="K17" s="13">
        <f>VLOOKUP('Trend controls'!$G17,'All Data'!$A$1:'All Data'!$M$8641,10,FALSE)</f>
        <v>1441.4154983204301</v>
      </c>
      <c r="L17" s="13">
        <f>VLOOKUP('Trend controls'!$G17,'All Data'!$A$1:'All Data'!$M$8641,11,FALSE)</f>
        <v>1482.90620223985</v>
      </c>
      <c r="M17" s="13">
        <f>VLOOKUP('Trend controls'!$G17,'All Data'!$A$1:'All Data'!$M$8641,12,FALSE)</f>
        <v>20.8556021183235</v>
      </c>
      <c r="N17" s="13">
        <f>VLOOKUP('Trend controls'!$G17,'All Data'!$A$1:'All Data'!$M$8641,13,FALSE)</f>
        <v>20.635101801100301</v>
      </c>
      <c r="O17" s="8"/>
    </row>
    <row r="18" spans="1:15">
      <c r="A18" s="10" t="s">
        <v>76</v>
      </c>
      <c r="B18" s="1" t="s">
        <v>42</v>
      </c>
      <c r="C18" s="1" t="s">
        <v>95</v>
      </c>
      <c r="E18" s="1" t="str">
        <f t="shared" si="0"/>
        <v>Betsi Cadwaladr</v>
      </c>
      <c r="F18" s="1" t="s">
        <v>132</v>
      </c>
      <c r="G18" s="1" t="str">
        <f t="shared" si="1"/>
        <v>Persons_2013 - 2015_Betsi Cadwaladr_0_SAA</v>
      </c>
      <c r="H18" s="13">
        <f>VLOOKUP('Trend controls'!$G18,'All Data'!$A$1:'All Data'!$M$8641,7,FALSE)</f>
        <v>6503.6661708886504</v>
      </c>
      <c r="I18" s="13">
        <f>VLOOKUP('Trend controls'!$G18,'All Data'!$A$1:'All Data'!$M$8641,8,FALSE)</f>
        <v>1553.5966200584401</v>
      </c>
      <c r="J18" s="13">
        <f>VLOOKUP('Trend controls'!$G18,'All Data'!$A$1:'All Data'!$M$8641,9,FALSE)</f>
        <v>1457.61190635599</v>
      </c>
      <c r="K18" s="13">
        <f>VLOOKUP('Trend controls'!$G18,'All Data'!$A$1:'All Data'!$M$8641,10,FALSE)</f>
        <v>1437.1310470670301</v>
      </c>
      <c r="L18" s="13">
        <f>VLOOKUP('Trend controls'!$G18,'All Data'!$A$1:'All Data'!$M$8641,11,FALSE)</f>
        <v>1478.3105674559499</v>
      </c>
      <c r="M18" s="13">
        <f>VLOOKUP('Trend controls'!$G18,'All Data'!$A$1:'All Data'!$M$8641,12,FALSE)</f>
        <v>20.6986610999645</v>
      </c>
      <c r="N18" s="13">
        <f>VLOOKUP('Trend controls'!$G18,'All Data'!$A$1:'All Data'!$M$8641,13,FALSE)</f>
        <v>20.480859288962201</v>
      </c>
      <c r="O18" s="8"/>
    </row>
    <row r="19" spans="1:15">
      <c r="A19" s="10" t="s">
        <v>139</v>
      </c>
      <c r="B19" s="1" t="s">
        <v>75</v>
      </c>
      <c r="C19" s="1" t="s">
        <v>95</v>
      </c>
      <c r="H19" s="7"/>
      <c r="I19" s="7"/>
      <c r="J19" s="7"/>
      <c r="K19" s="7"/>
      <c r="L19" s="7"/>
      <c r="M19" s="7"/>
      <c r="N19" s="7"/>
      <c r="O19" s="8"/>
    </row>
    <row r="20" spans="1:15">
      <c r="A20" s="10" t="s">
        <v>103</v>
      </c>
      <c r="B20" s="1" t="s">
        <v>43</v>
      </c>
      <c r="C20" s="1" t="s">
        <v>97</v>
      </c>
      <c r="N20" s="1" t="s">
        <v>32</v>
      </c>
      <c r="O20" s="8">
        <f>COUNTIF(O11:O18, "caveat")</f>
        <v>0</v>
      </c>
    </row>
    <row r="21" spans="1:15">
      <c r="A21" s="10" t="s">
        <v>104</v>
      </c>
      <c r="B21" s="1" t="s">
        <v>44</v>
      </c>
      <c r="C21" s="1" t="s">
        <v>97</v>
      </c>
      <c r="E21" s="2" t="s">
        <v>82</v>
      </c>
      <c r="O21" s="8"/>
    </row>
    <row r="22" spans="1:15">
      <c r="A22" s="10" t="s">
        <v>105</v>
      </c>
      <c r="B22" s="1" t="s">
        <v>45</v>
      </c>
      <c r="C22" s="1" t="s">
        <v>97</v>
      </c>
    </row>
    <row r="23" spans="1:15">
      <c r="A23" s="16" t="s">
        <v>160</v>
      </c>
      <c r="B23" s="1" t="s">
        <v>77</v>
      </c>
      <c r="C23" s="1" t="s">
        <v>95</v>
      </c>
      <c r="F23" s="1" t="s">
        <v>91</v>
      </c>
      <c r="G23" s="1" t="s">
        <v>29</v>
      </c>
      <c r="H23" s="1" t="s">
        <v>92</v>
      </c>
      <c r="I23" s="1" t="s">
        <v>30</v>
      </c>
      <c r="J23" s="1" t="s">
        <v>31</v>
      </c>
      <c r="K23" s="1" t="s">
        <v>25</v>
      </c>
      <c r="L23" s="1" t="s">
        <v>26</v>
      </c>
      <c r="M23" s="1" t="s">
        <v>93</v>
      </c>
      <c r="N23" s="1" t="s">
        <v>94</v>
      </c>
    </row>
    <row r="24" spans="1:15">
      <c r="A24" s="10" t="s">
        <v>106</v>
      </c>
      <c r="B24" s="1" t="s">
        <v>50</v>
      </c>
      <c r="C24" s="1" t="s">
        <v>97</v>
      </c>
      <c r="E24" s="1" t="s">
        <v>82</v>
      </c>
      <c r="F24" s="1" t="s">
        <v>38</v>
      </c>
      <c r="G24" s="1" t="str">
        <f>$D$5&amp;"_"&amp;F24&amp;"_"&amp;E24&amp;"_0_"&amp;$C$5</f>
        <v>Persons_2006 - 2008_Wales_0_SAA</v>
      </c>
      <c r="H24" s="18">
        <f>VLOOKUP('Trend controls'!$G24,'All Data'!$A$1:$M$8641,7,FALSE)</f>
        <v>28762.763330869799</v>
      </c>
      <c r="I24" s="18">
        <f>VLOOKUP('Trend controls'!$G24,'All Data'!$A$1:$M$8641,8,FALSE)</f>
        <v>1654.0102058920199</v>
      </c>
      <c r="J24" s="18">
        <f>VLOOKUP('Trend controls'!$G24,'All Data'!$A$1:$M$8641,9,FALSE)</f>
        <v>1694.4265224241401</v>
      </c>
      <c r="K24" s="18">
        <f>VLOOKUP('Trend controls'!$G24,'All Data'!$A$1:$M$8641,10,FALSE)</f>
        <v>1683.0866975121401</v>
      </c>
      <c r="L24" s="18">
        <f>VLOOKUP('Trend controls'!$G24,'All Data'!$A$1:$M$8641,11,FALSE)</f>
        <v>1705.8235139072001</v>
      </c>
      <c r="M24" s="18">
        <f>VLOOKUP('Trend controls'!$G24,'All Data'!$A$1:$M$8641,12,FALSE)</f>
        <v>11.396991483055199</v>
      </c>
      <c r="N24" s="18">
        <f>VLOOKUP('Trend controls'!$G24,'All Data'!$A$1:$M$8641,13,FALSE)</f>
        <v>11.3398249119984</v>
      </c>
    </row>
    <row r="25" spans="1:15">
      <c r="A25" s="10" t="s">
        <v>107</v>
      </c>
      <c r="B25" s="1" t="s">
        <v>54</v>
      </c>
      <c r="C25" s="1" t="s">
        <v>97</v>
      </c>
      <c r="E25" s="1" t="s">
        <v>82</v>
      </c>
      <c r="F25" s="1" t="s">
        <v>36</v>
      </c>
      <c r="G25" s="1" t="str">
        <f t="shared" ref="G25:G31" si="2">$D$5&amp;"_"&amp;F25&amp;"_"&amp;E25&amp;"_0_"&amp;$C$5</f>
        <v>Persons_2007 - 2009_Wales_0_SAA</v>
      </c>
      <c r="H25" s="18">
        <f>VLOOKUP('Trend controls'!$G25,'All Data'!$A$1:$M$8641,7,FALSE)</f>
        <v>28341.581233278099</v>
      </c>
      <c r="I25" s="18">
        <f>VLOOKUP('Trend controls'!$G25,'All Data'!$A$1:$M$8641,8,FALSE)</f>
        <v>1618.16860444331</v>
      </c>
      <c r="J25" s="18">
        <f>VLOOKUP('Trend controls'!$G25,'All Data'!$A$1:$M$8641,9,FALSE)</f>
        <v>1648.5883169403201</v>
      </c>
      <c r="K25" s="18">
        <f>VLOOKUP('Trend controls'!$G25,'All Data'!$A$1:$M$8641,10,FALSE)</f>
        <v>1637.47320486731</v>
      </c>
      <c r="L25" s="18">
        <f>VLOOKUP('Trend controls'!$G25,'All Data'!$A$1:$M$8641,11,FALSE)</f>
        <v>1659.7598787481099</v>
      </c>
      <c r="M25" s="18">
        <f>VLOOKUP('Trend controls'!$G25,'All Data'!$A$1:$M$8641,12,FALSE)</f>
        <v>11.1715618077949</v>
      </c>
      <c r="N25" s="18">
        <f>VLOOKUP('Trend controls'!$G25,'All Data'!$A$1:$M$8641,13,FALSE)</f>
        <v>11.1151120730024</v>
      </c>
    </row>
    <row r="26" spans="1:15">
      <c r="A26" s="10" t="s">
        <v>108</v>
      </c>
      <c r="B26" s="1" t="s">
        <v>55</v>
      </c>
      <c r="C26" s="1" t="s">
        <v>97</v>
      </c>
      <c r="E26" s="1" t="s">
        <v>82</v>
      </c>
      <c r="F26" s="1" t="s">
        <v>34</v>
      </c>
      <c r="G26" s="1" t="str">
        <f t="shared" si="2"/>
        <v>Persons_2008 - 2010_Wales_0_SAA</v>
      </c>
      <c r="H26" s="18">
        <f>VLOOKUP('Trend controls'!$G26,'All Data'!$A$1:$M$8641,7,FALSE)</f>
        <v>27602.9634524869</v>
      </c>
      <c r="I26" s="18">
        <f>VLOOKUP('Trend controls'!$G26,'All Data'!$A$1:$M$8641,8,FALSE)</f>
        <v>1567.4587040261099</v>
      </c>
      <c r="J26" s="18">
        <f>VLOOKUP('Trend controls'!$G26,'All Data'!$A$1:$M$8641,9,FALSE)</f>
        <v>1586.24963009455</v>
      </c>
      <c r="K26" s="18">
        <f>VLOOKUP('Trend controls'!$G26,'All Data'!$A$1:$M$8641,10,FALSE)</f>
        <v>1575.41535582649</v>
      </c>
      <c r="L26" s="18">
        <f>VLOOKUP('Trend controls'!$G26,'All Data'!$A$1:$M$8641,11,FALSE)</f>
        <v>1597.1396612275501</v>
      </c>
      <c r="M26" s="18">
        <f>VLOOKUP('Trend controls'!$G26,'All Data'!$A$1:$M$8641,12,FALSE)</f>
        <v>10.890031132995301</v>
      </c>
      <c r="N26" s="18">
        <f>VLOOKUP('Trend controls'!$G26,'All Data'!$A$1:$M$8641,13,FALSE)</f>
        <v>10.834274268065</v>
      </c>
    </row>
    <row r="27" spans="1:15">
      <c r="A27" s="10" t="s">
        <v>80</v>
      </c>
      <c r="B27" s="1" t="s">
        <v>78</v>
      </c>
      <c r="C27" s="1" t="s">
        <v>95</v>
      </c>
      <c r="E27" s="1" t="s">
        <v>82</v>
      </c>
      <c r="F27" s="1" t="s">
        <v>128</v>
      </c>
      <c r="G27" s="1" t="str">
        <f t="shared" si="2"/>
        <v>Persons_2009 - 2011_Wales_0_SAA</v>
      </c>
      <c r="H27" s="18">
        <f>VLOOKUP('Trend controls'!$G27,'All Data'!$A$1:$M$8641,7,FALSE)</f>
        <v>26739.284805863601</v>
      </c>
      <c r="I27" s="18">
        <f>VLOOKUP('Trend controls'!$G27,'All Data'!$A$1:$M$8641,8,FALSE)</f>
        <v>1512.22308238954</v>
      </c>
      <c r="J27" s="18">
        <f>VLOOKUP('Trend controls'!$G27,'All Data'!$A$1:$M$8641,9,FALSE)</f>
        <v>1519.4586166369099</v>
      </c>
      <c r="K27" s="18">
        <f>VLOOKUP('Trend controls'!$G27,'All Data'!$A$1:$M$8641,10,FALSE)</f>
        <v>1508.91971658686</v>
      </c>
      <c r="L27" s="18">
        <f>VLOOKUP('Trend controls'!$G27,'All Data'!$A$1:$M$8641,11,FALSE)</f>
        <v>1530.05262494098</v>
      </c>
      <c r="M27" s="18">
        <f>VLOOKUP('Trend controls'!$G27,'All Data'!$A$1:$M$8641,12,FALSE)</f>
        <v>10.5940083040689</v>
      </c>
      <c r="N27" s="18">
        <f>VLOOKUP('Trend controls'!$G27,'All Data'!$A$1:$M$8641,13,FALSE)</f>
        <v>10.538900050046999</v>
      </c>
    </row>
    <row r="28" spans="1:15">
      <c r="A28" s="10" t="s">
        <v>136</v>
      </c>
      <c r="B28" s="1" t="s">
        <v>135</v>
      </c>
      <c r="C28" s="1" t="s">
        <v>97</v>
      </c>
      <c r="E28" s="1" t="s">
        <v>82</v>
      </c>
      <c r="F28" s="1" t="s">
        <v>129</v>
      </c>
      <c r="G28" s="1" t="str">
        <f t="shared" si="2"/>
        <v>Persons_2010 - 2012_Wales_0_SAA</v>
      </c>
      <c r="H28" s="18">
        <f>VLOOKUP('Trend controls'!$G28,'All Data'!$A$1:$M$8641,7,FALSE)</f>
        <v>26260.967960452501</v>
      </c>
      <c r="I28" s="18">
        <f>VLOOKUP('Trend controls'!$G28,'All Data'!$A$1:$M$8641,8,FALSE)</f>
        <v>1480.2825826570099</v>
      </c>
      <c r="J28" s="18">
        <f>VLOOKUP('Trend controls'!$G28,'All Data'!$A$1:$M$8641,9,FALSE)</f>
        <v>1474.5000709942999</v>
      </c>
      <c r="K28" s="18">
        <f>VLOOKUP('Trend controls'!$G28,'All Data'!$A$1:$M$8641,10,FALSE)</f>
        <v>1464.185666653</v>
      </c>
      <c r="L28" s="18">
        <f>VLOOKUP('Trend controls'!$G28,'All Data'!$A$1:$M$8641,11,FALSE)</f>
        <v>1484.8689000900499</v>
      </c>
      <c r="M28" s="18">
        <f>VLOOKUP('Trend controls'!$G28,'All Data'!$A$1:$M$8641,12,FALSE)</f>
        <v>10.3688290957452</v>
      </c>
      <c r="N28" s="18">
        <f>VLOOKUP('Trend controls'!$G28,'All Data'!$A$1:$M$8641,13,FALSE)</f>
        <v>10.3144043412969</v>
      </c>
    </row>
    <row r="29" spans="1:15">
      <c r="A29" s="10" t="s">
        <v>109</v>
      </c>
      <c r="B29" s="1" t="s">
        <v>56</v>
      </c>
      <c r="C29" s="1" t="s">
        <v>97</v>
      </c>
      <c r="E29" s="1" t="s">
        <v>82</v>
      </c>
      <c r="F29" s="1" t="s">
        <v>130</v>
      </c>
      <c r="G29" s="1" t="str">
        <f t="shared" si="2"/>
        <v>Persons_2011 - 2013_Wales_0_SAA</v>
      </c>
      <c r="H29" s="18">
        <f>VLOOKUP('Trend controls'!$G29,'All Data'!$A$1:$M$8641,7,FALSE)</f>
        <v>26105.272775888901</v>
      </c>
      <c r="I29" s="18">
        <f>VLOOKUP('Trend controls'!$G29,'All Data'!$A$1:$M$8641,8,FALSE)</f>
        <v>1467.38690245416</v>
      </c>
      <c r="J29" s="18">
        <f>VLOOKUP('Trend controls'!$G29,'All Data'!$A$1:$M$8641,9,FALSE)</f>
        <v>1448.6366970471699</v>
      </c>
      <c r="K29" s="18">
        <f>VLOOKUP('Trend controls'!$G29,'All Data'!$A$1:$M$8641,10,FALSE)</f>
        <v>1438.47602868172</v>
      </c>
      <c r="L29" s="18">
        <f>VLOOKUP('Trend controls'!$G29,'All Data'!$A$1:$M$8641,11,FALSE)</f>
        <v>1458.8511390777301</v>
      </c>
      <c r="M29" s="18">
        <f>VLOOKUP('Trend controls'!$G29,'All Data'!$A$1:$M$8641,12,FALSE)</f>
        <v>10.2144420305638</v>
      </c>
      <c r="N29" s="18">
        <f>VLOOKUP('Trend controls'!$G29,'All Data'!$A$1:$M$8641,13,FALSE)</f>
        <v>10.160668365450199</v>
      </c>
    </row>
    <row r="30" spans="1:15">
      <c r="A30" s="10" t="s">
        <v>137</v>
      </c>
      <c r="B30" s="1" t="s">
        <v>79</v>
      </c>
      <c r="C30" s="1" t="s">
        <v>95</v>
      </c>
      <c r="E30" s="1" t="s">
        <v>82</v>
      </c>
      <c r="F30" s="1" t="s">
        <v>131</v>
      </c>
      <c r="G30" s="1" t="str">
        <f t="shared" si="2"/>
        <v>Persons_2012 - 2014_Wales_0_SAA</v>
      </c>
      <c r="H30" s="18">
        <f>VLOOKUP('Trend controls'!$G30,'All Data'!$A$1:$M$8641,7,FALSE)</f>
        <v>26295.0213352299</v>
      </c>
      <c r="I30" s="18">
        <f>VLOOKUP('Trend controls'!$G30,'All Data'!$A$1:$M$8641,8,FALSE)</f>
        <v>1473.0265410782299</v>
      </c>
      <c r="J30" s="18">
        <f>VLOOKUP('Trend controls'!$G30,'All Data'!$A$1:$M$8641,9,FALSE)</f>
        <v>1440.19464069167</v>
      </c>
      <c r="K30" s="18">
        <f>VLOOKUP('Trend controls'!$G30,'All Data'!$A$1:$M$8641,10,FALSE)</f>
        <v>1430.1310173545301</v>
      </c>
      <c r="L30" s="18">
        <f>VLOOKUP('Trend controls'!$G30,'All Data'!$A$1:$M$8641,11,FALSE)</f>
        <v>1450.3113310214501</v>
      </c>
      <c r="M30" s="18">
        <f>VLOOKUP('Trend controls'!$G30,'All Data'!$A$1:$M$8641,12,FALSE)</f>
        <v>10.116690329778701</v>
      </c>
      <c r="N30" s="18">
        <f>VLOOKUP('Trend controls'!$G30,'All Data'!$A$1:$M$8641,13,FALSE)</f>
        <v>10.0636233371408</v>
      </c>
    </row>
    <row r="31" spans="1:15">
      <c r="A31" s="10" t="s">
        <v>110</v>
      </c>
      <c r="B31" s="1" t="s">
        <v>57</v>
      </c>
      <c r="C31" s="1" t="s">
        <v>97</v>
      </c>
      <c r="E31" s="1" t="s">
        <v>82</v>
      </c>
      <c r="F31" s="1" t="s">
        <v>132</v>
      </c>
      <c r="G31" s="1" t="str">
        <f t="shared" si="2"/>
        <v>Persons_2013 - 2015_Wales_0_SAA</v>
      </c>
      <c r="H31" s="18">
        <f>VLOOKUP('Trend controls'!$G31,'All Data'!$A$1:$M$8641,7,FALSE)</f>
        <v>26488.750499239799</v>
      </c>
      <c r="I31" s="18">
        <f>VLOOKUP('Trend controls'!$G31,'All Data'!$A$1:$M$8641,8,FALSE)</f>
        <v>1477.7982556382301</v>
      </c>
      <c r="J31" s="18">
        <f>VLOOKUP('Trend controls'!$G31,'All Data'!$A$1:$M$8641,9,FALSE)</f>
        <v>1432.79571739523</v>
      </c>
      <c r="K31" s="18">
        <f>VLOOKUP('Trend controls'!$G31,'All Data'!$A$1:$M$8641,10,FALSE)</f>
        <v>1422.8210398865799</v>
      </c>
      <c r="L31" s="18">
        <f>VLOOKUP('Trend controls'!$G31,'All Data'!$A$1:$M$8641,11,FALSE)</f>
        <v>1442.8227996154999</v>
      </c>
      <c r="M31" s="18">
        <f>VLOOKUP('Trend controls'!$G31,'All Data'!$A$1:$M$8641,12,FALSE)</f>
        <v>10.0270822202642</v>
      </c>
      <c r="N31" s="18">
        <f>VLOOKUP('Trend controls'!$G31,'All Data'!$A$1:$M$8641,13,FALSE)</f>
        <v>9.9746775086477992</v>
      </c>
    </row>
    <row r="32" spans="1:15">
      <c r="A32" s="10" t="s">
        <v>111</v>
      </c>
      <c r="B32" s="1" t="s">
        <v>58</v>
      </c>
      <c r="C32" s="1" t="s">
        <v>97</v>
      </c>
      <c r="H32" s="7"/>
      <c r="I32" s="7"/>
      <c r="J32" s="7"/>
      <c r="K32" s="7"/>
      <c r="L32" s="7"/>
      <c r="M32" s="7"/>
      <c r="N32" s="7"/>
    </row>
    <row r="33" spans="1:12">
      <c r="A33" s="10" t="s">
        <v>138</v>
      </c>
      <c r="B33" s="1" t="s">
        <v>81</v>
      </c>
      <c r="C33" s="1" t="s">
        <v>95</v>
      </c>
    </row>
    <row r="34" spans="1:12">
      <c r="A34" s="10" t="s">
        <v>112</v>
      </c>
      <c r="B34" s="1" t="s">
        <v>59</v>
      </c>
      <c r="C34" s="1" t="s">
        <v>97</v>
      </c>
      <c r="E34" s="2" t="s">
        <v>83</v>
      </c>
      <c r="F34" s="1" t="str">
        <f>C4&amp;", "&amp;D6&amp;" "&amp;C6&amp;", European age-standardised rate (EASR) per 100,000, "&amp;TRIM(F39)&amp;" &amp; Wales, 2006-08 to 2013-15"</f>
        <v>Smoking-attributable hospital admissions, all persons aged 35+, European age-standardised rate (EASR) per 100,000, Betsi Cadwaladr UHB &amp; Wales, 2006-08 to 2013-15</v>
      </c>
    </row>
    <row r="35" spans="1:12">
      <c r="A35" s="10" t="s">
        <v>113</v>
      </c>
      <c r="B35" s="1" t="s">
        <v>63</v>
      </c>
      <c r="C35" s="1" t="s">
        <v>97</v>
      </c>
      <c r="E35" s="2" t="s">
        <v>114</v>
      </c>
      <c r="F35" s="1" t="str">
        <f>"Average "&amp;C7&amp;" per year in " &amp; TRIM(B4)</f>
        <v>Average admissions per year in Betsi Cadwaladr UHB</v>
      </c>
    </row>
    <row r="36" spans="1:12">
      <c r="A36" s="10" t="s">
        <v>115</v>
      </c>
      <c r="B36" s="1" t="s">
        <v>67</v>
      </c>
      <c r="C36" s="1" t="s">
        <v>97</v>
      </c>
      <c r="E36" s="2" t="s">
        <v>84</v>
      </c>
      <c r="L36" s="1" t="s">
        <v>150</v>
      </c>
    </row>
    <row r="37" spans="1:12">
      <c r="A37" s="10" t="s">
        <v>116</v>
      </c>
      <c r="B37" s="1" t="s">
        <v>71</v>
      </c>
      <c r="C37" s="1" t="s">
        <v>97</v>
      </c>
      <c r="E37" s="2" t="s">
        <v>85</v>
      </c>
      <c r="F37" s="1" t="str">
        <f>INDEX(A42:E43,C3,4)</f>
        <v>Produced by Public Health Wales Observatory, using PEDW (NWIS), MYE (ONS) &amp; WHS (WG)</v>
      </c>
      <c r="L37" s="1" t="s">
        <v>140</v>
      </c>
    </row>
    <row r="38" spans="1:12">
      <c r="A38" s="10" t="s">
        <v>117</v>
      </c>
      <c r="B38" s="1" t="s">
        <v>72</v>
      </c>
      <c r="C38" s="1" t="s">
        <v>97</v>
      </c>
      <c r="E38" s="2" t="s">
        <v>86</v>
      </c>
      <c r="F38" s="1" t="str">
        <f>"Average "&amp;C7&amp;" per year"</f>
        <v>Average admissions per year</v>
      </c>
      <c r="L38" s="1" t="s">
        <v>141</v>
      </c>
    </row>
    <row r="39" spans="1:12">
      <c r="A39" s="10"/>
      <c r="E39" s="2" t="s">
        <v>118</v>
      </c>
      <c r="F39" s="1" t="str">
        <f>TRIM(B4)</f>
        <v>Betsi Cadwaladr UHB</v>
      </c>
      <c r="L39" s="1" t="s">
        <v>142</v>
      </c>
    </row>
    <row r="40" spans="1:12">
      <c r="E40" s="6" t="s">
        <v>87</v>
      </c>
      <c r="F40" s="1" t="str">
        <f>IF(O20&gt;0, "NB: EASRs based on small numbers of deaths should be treated with caution", "")</f>
        <v/>
      </c>
      <c r="L40" s="1" t="s">
        <v>143</v>
      </c>
    </row>
    <row r="41" spans="1:12">
      <c r="E41" s="6"/>
      <c r="L41" s="1" t="s">
        <v>144</v>
      </c>
    </row>
    <row r="42" spans="1:12">
      <c r="A42" s="1" t="s">
        <v>46</v>
      </c>
      <c r="B42" s="10" t="s">
        <v>47</v>
      </c>
      <c r="D42" s="15" t="s">
        <v>172</v>
      </c>
      <c r="E42" s="1" t="s">
        <v>48</v>
      </c>
      <c r="F42" s="9" t="s">
        <v>49</v>
      </c>
      <c r="L42" s="1" t="s">
        <v>145</v>
      </c>
    </row>
    <row r="43" spans="1:12">
      <c r="A43" s="1" t="s">
        <v>51</v>
      </c>
      <c r="B43" s="10" t="s">
        <v>52</v>
      </c>
      <c r="D43" s="15" t="s">
        <v>173</v>
      </c>
      <c r="E43" s="1" t="s">
        <v>53</v>
      </c>
      <c r="F43" s="9" t="s">
        <v>49</v>
      </c>
      <c r="L43" s="1" t="s">
        <v>146</v>
      </c>
    </row>
    <row r="44" spans="1:12">
      <c r="L44" s="1" t="s">
        <v>147</v>
      </c>
    </row>
    <row r="45" spans="1:12">
      <c r="A45" s="10" t="s">
        <v>60</v>
      </c>
      <c r="B45" s="1" t="s">
        <v>61</v>
      </c>
      <c r="C45" s="10" t="s">
        <v>62</v>
      </c>
    </row>
    <row r="46" spans="1:12">
      <c r="A46" s="10" t="s">
        <v>64</v>
      </c>
      <c r="B46" s="1" t="s">
        <v>65</v>
      </c>
      <c r="C46" s="10" t="s">
        <v>66</v>
      </c>
    </row>
    <row r="47" spans="1:12">
      <c r="A47" s="10" t="s">
        <v>68</v>
      </c>
      <c r="B47" s="1" t="s">
        <v>69</v>
      </c>
      <c r="C47" s="10" t="s">
        <v>70</v>
      </c>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89"/>
  <sheetViews>
    <sheetView topLeftCell="B25" zoomScaleNormal="100" workbookViewId="0">
      <selection activeCell="G27" sqref="G27"/>
    </sheetView>
  </sheetViews>
  <sheetFormatPr defaultRowHeight="12.75"/>
  <cols>
    <col min="1" max="1" width="35.7109375" style="1" customWidth="1"/>
    <col min="2" max="2" width="27.28515625" style="1" bestFit="1" customWidth="1"/>
    <col min="3" max="3" width="19.42578125" style="1" customWidth="1"/>
    <col min="4" max="4" width="36.28515625" style="1" customWidth="1"/>
    <col min="5" max="5" width="30.42578125" style="1" customWidth="1"/>
    <col min="6" max="6" width="14.5703125" style="1" customWidth="1"/>
    <col min="7" max="7" width="49.28515625" style="1" customWidth="1"/>
    <col min="8" max="8" width="17" style="1" customWidth="1"/>
    <col min="9" max="12" width="12.7109375" style="1" customWidth="1"/>
    <col min="13" max="13" width="11.28515625" style="1" customWidth="1"/>
    <col min="14" max="14" width="11" style="1" customWidth="1"/>
    <col min="15" max="16384" width="9.140625" style="1"/>
  </cols>
  <sheetData>
    <row r="3" spans="1:19">
      <c r="A3" s="2" t="s">
        <v>23</v>
      </c>
      <c r="B3" s="1">
        <v>21</v>
      </c>
      <c r="C3" s="4">
        <v>1</v>
      </c>
      <c r="D3" s="1">
        <v>1</v>
      </c>
    </row>
    <row r="4" spans="1:19">
      <c r="A4" s="3" t="s">
        <v>24</v>
      </c>
      <c r="B4" s="4" t="str">
        <f>INDEX(A11:A38,B3)</f>
        <v xml:space="preserve">  Rhondda Cynon Taf</v>
      </c>
      <c r="C4" s="1" t="str">
        <f>INDEX(A42:B43,C3,1)</f>
        <v>Smoking-attributable hospital admissions</v>
      </c>
      <c r="D4" s="4" t="str">
        <f>INDEX(A45:B47,D3,2)</f>
        <v>Person</v>
      </c>
    </row>
    <row r="5" spans="1:19">
      <c r="A5" s="2" t="s">
        <v>88</v>
      </c>
      <c r="B5" s="4" t="str">
        <f>INDEX(A11:B38,B3, 2)</f>
        <v>Rhondda Cynon Taf</v>
      </c>
      <c r="C5" s="1" t="str">
        <f>INDEX(A42:B43,C3,2)</f>
        <v>SAA</v>
      </c>
      <c r="D5" s="4" t="str">
        <f>INDEX(A45:A47,D3)</f>
        <v>Persons</v>
      </c>
      <c r="E5" s="5"/>
    </row>
    <row r="6" spans="1:19">
      <c r="B6" s="4" t="str">
        <f>INDEX(A11:C38,B3, 3)</f>
        <v>LA</v>
      </c>
      <c r="C6" s="1" t="str">
        <f>INDEX(A42:F43,C3,6)</f>
        <v>aged 35+</v>
      </c>
      <c r="D6" s="4" t="str">
        <f>INDEX(A45:C47,D3,3)</f>
        <v>all persons</v>
      </c>
    </row>
    <row r="7" spans="1:19">
      <c r="A7" s="6"/>
      <c r="C7" s="1" t="str">
        <f>INDEX(A42:F43,C3,5)</f>
        <v>admissions</v>
      </c>
      <c r="E7" s="2" t="s">
        <v>89</v>
      </c>
    </row>
    <row r="8" spans="1:19">
      <c r="E8" s="2"/>
    </row>
    <row r="9" spans="1:19">
      <c r="A9" s="6" t="s">
        <v>27</v>
      </c>
      <c r="H9" s="1">
        <v>3</v>
      </c>
      <c r="I9" s="1">
        <v>4</v>
      </c>
      <c r="J9" s="1">
        <v>5</v>
      </c>
      <c r="K9" s="1">
        <v>6</v>
      </c>
      <c r="L9" s="1">
        <v>7</v>
      </c>
      <c r="M9" s="1">
        <v>8</v>
      </c>
      <c r="N9" s="1">
        <v>9</v>
      </c>
      <c r="O9" s="1">
        <v>11</v>
      </c>
    </row>
    <row r="10" spans="1:19">
      <c r="B10" s="1" t="s">
        <v>90</v>
      </c>
      <c r="E10" s="1" t="s">
        <v>28</v>
      </c>
      <c r="F10" s="1" t="s">
        <v>91</v>
      </c>
      <c r="G10" s="1" t="s">
        <v>29</v>
      </c>
      <c r="H10" s="1" t="s">
        <v>92</v>
      </c>
      <c r="I10" s="1" t="s">
        <v>30</v>
      </c>
      <c r="J10" s="1" t="s">
        <v>31</v>
      </c>
      <c r="K10" s="1" t="s">
        <v>25</v>
      </c>
      <c r="L10" s="1" t="s">
        <v>26</v>
      </c>
      <c r="M10" s="1" t="s">
        <v>93</v>
      </c>
      <c r="N10" s="1" t="s">
        <v>94</v>
      </c>
      <c r="O10" s="1" t="s">
        <v>32</v>
      </c>
      <c r="P10" s="15"/>
    </row>
    <row r="11" spans="1:19">
      <c r="A11" s="10" t="s">
        <v>74</v>
      </c>
      <c r="B11" s="1" t="s">
        <v>73</v>
      </c>
      <c r="C11" s="1" t="s">
        <v>95</v>
      </c>
      <c r="E11" s="1" t="str">
        <f>$B$5</f>
        <v>Rhondda Cynon Taf</v>
      </c>
      <c r="F11" s="1" t="s">
        <v>38</v>
      </c>
      <c r="G11" s="1" t="str">
        <f>$D$5&amp;"_"&amp;F11&amp;"_"&amp;E11&amp;"_0_"&amp;$C$5</f>
        <v>Persons_2006 - 2008_Rhondda Cynon Taf_0_SAA</v>
      </c>
      <c r="H11" s="13">
        <f>VLOOKUP('Area controls'!$G11,'All Data'!$A$1:'All Data'!$M$8641,7,FALSE)</f>
        <v>2544.9941457304799</v>
      </c>
      <c r="I11" s="13">
        <f>VLOOKUP('Area controls'!$G11,'All Data'!$A$1:'All Data'!$M$8641,8,FALSE)</f>
        <v>1932.64273673762</v>
      </c>
      <c r="J11" s="13">
        <f>VLOOKUP('Area controls'!$G11,'All Data'!$A$1:'All Data'!$M$8641,9,FALSE)</f>
        <v>2038.1087758521301</v>
      </c>
      <c r="K11" s="13">
        <f>VLOOKUP('Area controls'!$G11,'All Data'!$A$1:'All Data'!$M$8641,10,FALSE)</f>
        <v>1992.31247543004</v>
      </c>
      <c r="L11" s="13">
        <f>VLOOKUP('Area controls'!$G11,'All Data'!$A$1:'All Data'!$M$8641,11,FALSE)</f>
        <v>2084.68636448899</v>
      </c>
      <c r="M11" s="13">
        <f>VLOOKUP('Area controls'!$G11,'All Data'!$A$1:'All Data'!$M$8641,12,FALSE)</f>
        <v>46.577588636859403</v>
      </c>
      <c r="N11" s="13">
        <f>VLOOKUP('Area controls'!$G11,'All Data'!$A$1:'All Data'!$M$8641,13,FALSE)</f>
        <v>45.796300422096003</v>
      </c>
      <c r="O11" s="8"/>
      <c r="Q11" s="13"/>
      <c r="R11" s="13"/>
    </row>
    <row r="12" spans="1:19">
      <c r="A12" s="10" t="s">
        <v>96</v>
      </c>
      <c r="B12" s="1" t="s">
        <v>33</v>
      </c>
      <c r="C12" s="1" t="s">
        <v>97</v>
      </c>
      <c r="E12" s="1" t="str">
        <f t="shared" ref="E12:E18" si="0">$B$5</f>
        <v>Rhondda Cynon Taf</v>
      </c>
      <c r="F12" s="1" t="s">
        <v>36</v>
      </c>
      <c r="G12" s="1" t="str">
        <f t="shared" ref="G12:G18" si="1">$D$5&amp;"_"&amp;F12&amp;"_"&amp;E12&amp;"_0_"&amp;$C$5</f>
        <v>Persons_2007 - 2009_Rhondda Cynon Taf_0_SAA</v>
      </c>
      <c r="H12" s="13">
        <f>VLOOKUP('Area controls'!$G12,'All Data'!$A$1:'All Data'!$M$8641,7,FALSE)</f>
        <v>2508.63157396117</v>
      </c>
      <c r="I12" s="13">
        <f>VLOOKUP('Area controls'!$G12,'All Data'!$A$1:'All Data'!$M$8641,8,FALSE)</f>
        <v>1896.87631615808</v>
      </c>
      <c r="J12" s="13">
        <f>VLOOKUP('Area controls'!$G12,'All Data'!$A$1:'All Data'!$M$8641,9,FALSE)</f>
        <v>1987.8137989435199</v>
      </c>
      <c r="K12" s="13">
        <f>VLOOKUP('Area controls'!$G12,'All Data'!$A$1:'All Data'!$M$8641,10,FALSE)</f>
        <v>1942.8373995241</v>
      </c>
      <c r="L12" s="13">
        <f>VLOOKUP('Area controls'!$G12,'All Data'!$A$1:'All Data'!$M$8641,11,FALSE)</f>
        <v>2033.5630925969599</v>
      </c>
      <c r="M12" s="13">
        <f>VLOOKUP('Area controls'!$G12,'All Data'!$A$1:'All Data'!$M$8641,12,FALSE)</f>
        <v>45.749293653444298</v>
      </c>
      <c r="N12" s="13">
        <f>VLOOKUP('Area controls'!$G12,'All Data'!$A$1:'All Data'!$M$8641,13,FALSE)</f>
        <v>44.9763994194209</v>
      </c>
      <c r="O12" s="8"/>
      <c r="Q12" s="13"/>
      <c r="R12" s="13"/>
      <c r="S12" s="15"/>
    </row>
    <row r="13" spans="1:19">
      <c r="A13" s="10" t="s">
        <v>98</v>
      </c>
      <c r="B13" s="1" t="s">
        <v>35</v>
      </c>
      <c r="C13" s="1" t="s">
        <v>97</v>
      </c>
      <c r="E13" s="1" t="str">
        <f t="shared" si="0"/>
        <v>Rhondda Cynon Taf</v>
      </c>
      <c r="F13" s="1" t="s">
        <v>34</v>
      </c>
      <c r="G13" s="1" t="str">
        <f t="shared" si="1"/>
        <v>Persons_2008 - 2010_Rhondda Cynon Taf_0_SAA</v>
      </c>
      <c r="H13" s="13">
        <f>VLOOKUP('Area controls'!$G13,'All Data'!$A$1:'All Data'!$M$8641,7,FALSE)</f>
        <v>2434.8743810586898</v>
      </c>
      <c r="I13" s="13">
        <f>VLOOKUP('Area controls'!$G13,'All Data'!$A$1:'All Data'!$M$8641,8,FALSE)</f>
        <v>1835.2494468029199</v>
      </c>
      <c r="J13" s="13">
        <f>VLOOKUP('Area controls'!$G13,'All Data'!$A$1:'All Data'!$M$8641,9,FALSE)</f>
        <v>1913.66670959932</v>
      </c>
      <c r="K13" s="13">
        <f>VLOOKUP('Area controls'!$G13,'All Data'!$A$1:'All Data'!$M$8641,10,FALSE)</f>
        <v>1869.7538771890099</v>
      </c>
      <c r="L13" s="13">
        <f>VLOOKUP('Area controls'!$G13,'All Data'!$A$1:'All Data'!$M$8641,11,FALSE)</f>
        <v>1958.3456129015201</v>
      </c>
      <c r="M13" s="13">
        <f>VLOOKUP('Area controls'!$G13,'All Data'!$A$1:'All Data'!$M$8641,12,FALSE)</f>
        <v>44.678903302200098</v>
      </c>
      <c r="N13" s="13">
        <f>VLOOKUP('Area controls'!$G13,'All Data'!$A$1:'All Data'!$M$8641,13,FALSE)</f>
        <v>43.912832410311701</v>
      </c>
      <c r="O13" s="8"/>
      <c r="Q13" s="13"/>
      <c r="R13" s="13"/>
      <c r="S13" s="15"/>
    </row>
    <row r="14" spans="1:19">
      <c r="A14" s="10" t="s">
        <v>99</v>
      </c>
      <c r="B14" s="1" t="s">
        <v>37</v>
      </c>
      <c r="C14" s="1" t="s">
        <v>97</v>
      </c>
      <c r="E14" s="1" t="str">
        <f t="shared" si="0"/>
        <v>Rhondda Cynon Taf</v>
      </c>
      <c r="F14" s="1" t="s">
        <v>128</v>
      </c>
      <c r="G14" s="1" t="str">
        <f t="shared" si="1"/>
        <v>Persons_2009 - 2011_Rhondda Cynon Taf_0_SAA</v>
      </c>
      <c r="H14" s="13">
        <f>VLOOKUP('Area controls'!$G14,'All Data'!$A$1:'All Data'!$M$8641,7,FALSE)</f>
        <v>2406.45033863034</v>
      </c>
      <c r="I14" s="13">
        <f>VLOOKUP('Area controls'!$G14,'All Data'!$A$1:'All Data'!$M$8641,8,FALSE)</f>
        <v>1810.8906559904001</v>
      </c>
      <c r="J14" s="13">
        <f>VLOOKUP('Area controls'!$G14,'All Data'!$A$1:'All Data'!$M$8641,9,FALSE)</f>
        <v>1876.2260371942</v>
      </c>
      <c r="K14" s="13">
        <f>VLOOKUP('Area controls'!$G14,'All Data'!$A$1:'All Data'!$M$8641,10,FALSE)</f>
        <v>1832.9591179725201</v>
      </c>
      <c r="L14" s="13">
        <f>VLOOKUP('Area controls'!$G14,'All Data'!$A$1:'All Data'!$M$8641,11,FALSE)</f>
        <v>1920.25224688663</v>
      </c>
      <c r="M14" s="13">
        <f>VLOOKUP('Area controls'!$G14,'All Data'!$A$1:'All Data'!$M$8641,12,FALSE)</f>
        <v>44.026209692431202</v>
      </c>
      <c r="N14" s="13">
        <f>VLOOKUP('Area controls'!$G14,'All Data'!$A$1:'All Data'!$M$8641,13,FALSE)</f>
        <v>43.266919221671301</v>
      </c>
      <c r="O14" s="8"/>
      <c r="Q14" s="13"/>
      <c r="R14" s="13"/>
      <c r="S14" s="15"/>
    </row>
    <row r="15" spans="1:19">
      <c r="A15" s="10" t="s">
        <v>100</v>
      </c>
      <c r="B15" s="1" t="s">
        <v>39</v>
      </c>
      <c r="C15" s="1" t="s">
        <v>97</v>
      </c>
      <c r="E15" s="1" t="str">
        <f t="shared" si="0"/>
        <v>Rhondda Cynon Taf</v>
      </c>
      <c r="F15" s="1" t="s">
        <v>129</v>
      </c>
      <c r="G15" s="1" t="str">
        <f t="shared" si="1"/>
        <v>Persons_2010 - 2012_Rhondda Cynon Taf_0_SAA</v>
      </c>
      <c r="H15" s="13">
        <f>VLOOKUP('Area controls'!$G15,'All Data'!$A$1:'All Data'!$M$8641,7,FALSE)</f>
        <v>2400.7161618679802</v>
      </c>
      <c r="I15" s="13">
        <f>VLOOKUP('Area controls'!$G15,'All Data'!$A$1:'All Data'!$M$8641,8,FALSE)</f>
        <v>1804.8145318414499</v>
      </c>
      <c r="J15" s="13">
        <f>VLOOKUP('Area controls'!$G15,'All Data'!$A$1:'All Data'!$M$8641,9,FALSE)</f>
        <v>1857.49641304735</v>
      </c>
      <c r="K15" s="13">
        <f>VLOOKUP('Area controls'!$G15,'All Data'!$A$1:'All Data'!$M$8641,10,FALSE)</f>
        <v>1814.6416397321</v>
      </c>
      <c r="L15" s="13">
        <f>VLOOKUP('Area controls'!$G15,'All Data'!$A$1:'All Data'!$M$8641,11,FALSE)</f>
        <v>1901.1041504203499</v>
      </c>
      <c r="M15" s="13">
        <f>VLOOKUP('Area controls'!$G15,'All Data'!$A$1:'All Data'!$M$8641,12,FALSE)</f>
        <v>43.607737372999502</v>
      </c>
      <c r="N15" s="13">
        <f>VLOOKUP('Area controls'!$G15,'All Data'!$A$1:'All Data'!$M$8641,13,FALSE)</f>
        <v>42.854773315250704</v>
      </c>
      <c r="O15" s="8"/>
      <c r="Q15" s="13"/>
      <c r="R15" s="13"/>
      <c r="S15" s="15"/>
    </row>
    <row r="16" spans="1:19">
      <c r="A16" s="10" t="s">
        <v>101</v>
      </c>
      <c r="B16" s="1" t="s">
        <v>40</v>
      </c>
      <c r="C16" s="1" t="s">
        <v>97</v>
      </c>
      <c r="E16" s="1" t="str">
        <f t="shared" si="0"/>
        <v>Rhondda Cynon Taf</v>
      </c>
      <c r="F16" s="1" t="s">
        <v>130</v>
      </c>
      <c r="G16" s="1" t="str">
        <f t="shared" si="1"/>
        <v>Persons_2011 - 2013_Rhondda Cynon Taf_0_SAA</v>
      </c>
      <c r="H16" s="13">
        <f>VLOOKUP('Area controls'!$G16,'All Data'!$A$1:'All Data'!$M$8641,7,FALSE)</f>
        <v>2442.7556040606401</v>
      </c>
      <c r="I16" s="13">
        <f>VLOOKUP('Area controls'!$G16,'All Data'!$A$1:'All Data'!$M$8641,8,FALSE)</f>
        <v>1834.6994968234201</v>
      </c>
      <c r="J16" s="13">
        <f>VLOOKUP('Area controls'!$G16,'All Data'!$A$1:'All Data'!$M$8641,9,FALSE)</f>
        <v>1872.75368632919</v>
      </c>
      <c r="K16" s="13">
        <f>VLOOKUP('Area controls'!$G16,'All Data'!$A$1:'All Data'!$M$8641,10,FALSE)</f>
        <v>1829.9349555866199</v>
      </c>
      <c r="L16" s="13">
        <f>VLOOKUP('Area controls'!$G16,'All Data'!$A$1:'All Data'!$M$8641,11,FALSE)</f>
        <v>1916.3181834775801</v>
      </c>
      <c r="M16" s="13">
        <f>VLOOKUP('Area controls'!$G16,'All Data'!$A$1:'All Data'!$M$8641,12,FALSE)</f>
        <v>43.564497148396903</v>
      </c>
      <c r="N16" s="13">
        <f>VLOOKUP('Area controls'!$G16,'All Data'!$A$1:'All Data'!$M$8641,13,FALSE)</f>
        <v>42.818730742567098</v>
      </c>
      <c r="O16" s="8"/>
      <c r="Q16" s="13"/>
      <c r="R16" s="13"/>
      <c r="S16" s="15"/>
    </row>
    <row r="17" spans="1:19">
      <c r="A17" s="10" t="s">
        <v>102</v>
      </c>
      <c r="B17" s="1" t="s">
        <v>41</v>
      </c>
      <c r="C17" s="1" t="s">
        <v>97</v>
      </c>
      <c r="E17" s="1" t="str">
        <f t="shared" si="0"/>
        <v>Rhondda Cynon Taf</v>
      </c>
      <c r="F17" s="1" t="s">
        <v>131</v>
      </c>
      <c r="G17" s="1" t="str">
        <f t="shared" si="1"/>
        <v>Persons_2012 - 2014_Rhondda Cynon Taf_0_SAA</v>
      </c>
      <c r="H17" s="13">
        <f>VLOOKUP('Area controls'!$G17,'All Data'!$A$1:'All Data'!$M$8641,7,FALSE)</f>
        <v>2433.6618608302201</v>
      </c>
      <c r="I17" s="13">
        <f>VLOOKUP('Area controls'!$G17,'All Data'!$A$1:'All Data'!$M$8641,8,FALSE)</f>
        <v>1824.1883663701699</v>
      </c>
      <c r="J17" s="13">
        <f>VLOOKUP('Area controls'!$G17,'All Data'!$A$1:'All Data'!$M$8641,9,FALSE)</f>
        <v>1845.5654541466199</v>
      </c>
      <c r="K17" s="13">
        <f>VLOOKUP('Area controls'!$G17,'All Data'!$A$1:'All Data'!$M$8641,10,FALSE)</f>
        <v>1803.2959510539799</v>
      </c>
      <c r="L17" s="13">
        <f>VLOOKUP('Area controls'!$G17,'All Data'!$A$1:'All Data'!$M$8641,11,FALSE)</f>
        <v>1888.5725452643801</v>
      </c>
      <c r="M17" s="13">
        <f>VLOOKUP('Area controls'!$G17,'All Data'!$A$1:'All Data'!$M$8641,12,FALSE)</f>
        <v>43.007091117762201</v>
      </c>
      <c r="N17" s="13">
        <f>VLOOKUP('Area controls'!$G17,'All Data'!$A$1:'All Data'!$M$8641,13,FALSE)</f>
        <v>42.2695030926348</v>
      </c>
      <c r="O17" s="8"/>
      <c r="Q17" s="13"/>
      <c r="R17" s="13"/>
      <c r="S17" s="15"/>
    </row>
    <row r="18" spans="1:19">
      <c r="A18" s="10" t="s">
        <v>76</v>
      </c>
      <c r="B18" s="1" t="s">
        <v>42</v>
      </c>
      <c r="C18" s="1" t="s">
        <v>95</v>
      </c>
      <c r="E18" s="1" t="str">
        <f t="shared" si="0"/>
        <v>Rhondda Cynon Taf</v>
      </c>
      <c r="F18" s="1" t="s">
        <v>132</v>
      </c>
      <c r="G18" s="1" t="str">
        <f t="shared" si="1"/>
        <v>Persons_2013 - 2015_Rhondda Cynon Taf_0_SAA</v>
      </c>
      <c r="H18" s="13">
        <f>VLOOKUP('Area controls'!$G18,'All Data'!$A$1:'All Data'!$M$8641,7,FALSE)</f>
        <v>2353.7692202531098</v>
      </c>
      <c r="I18" s="13">
        <f>VLOOKUP('Area controls'!$G18,'All Data'!$A$1:'All Data'!$M$8641,8,FALSE)</f>
        <v>1759.19173401745</v>
      </c>
      <c r="J18" s="13">
        <f>VLOOKUP('Area controls'!$G18,'All Data'!$A$1:'All Data'!$M$8641,9,FALSE)</f>
        <v>1765.55231346964</v>
      </c>
      <c r="K18" s="13">
        <f>VLOOKUP('Area controls'!$G18,'All Data'!$A$1:'All Data'!$M$8641,10,FALSE)</f>
        <v>1724.4435371151101</v>
      </c>
      <c r="L18" s="13">
        <f>VLOOKUP('Area controls'!$G18,'All Data'!$A$1:'All Data'!$M$8641,11,FALSE)</f>
        <v>1807.3906143172801</v>
      </c>
      <c r="M18" s="13">
        <f>VLOOKUP('Area controls'!$G18,'All Data'!$A$1:'All Data'!$M$8641,12,FALSE)</f>
        <v>41.838300847643502</v>
      </c>
      <c r="N18" s="13">
        <f>VLOOKUP('Area controls'!$G18,'All Data'!$A$1:'All Data'!$M$8641,13,FALSE)</f>
        <v>41.108776354523798</v>
      </c>
      <c r="O18" s="8"/>
      <c r="Q18" s="13"/>
      <c r="R18" s="13"/>
      <c r="S18" s="15"/>
    </row>
    <row r="19" spans="1:19">
      <c r="A19" s="10" t="s">
        <v>139</v>
      </c>
      <c r="B19" s="1" t="s">
        <v>75</v>
      </c>
      <c r="C19" s="1" t="s">
        <v>95</v>
      </c>
      <c r="H19" s="7"/>
      <c r="I19" s="7"/>
      <c r="J19" s="7"/>
      <c r="K19" s="7"/>
      <c r="L19" s="7"/>
      <c r="M19" s="7"/>
      <c r="N19" s="7"/>
      <c r="O19" s="8"/>
    </row>
    <row r="20" spans="1:19">
      <c r="A20" s="10" t="s">
        <v>103</v>
      </c>
      <c r="B20" s="1" t="s">
        <v>43</v>
      </c>
      <c r="C20" s="1" t="s">
        <v>97</v>
      </c>
      <c r="N20" s="1" t="s">
        <v>32</v>
      </c>
      <c r="O20" s="8">
        <f>COUNTIF(O11:O18, "caveat")</f>
        <v>0</v>
      </c>
    </row>
    <row r="21" spans="1:19">
      <c r="A21" s="10" t="s">
        <v>104</v>
      </c>
      <c r="B21" s="1" t="s">
        <v>44</v>
      </c>
      <c r="C21" s="1" t="s">
        <v>97</v>
      </c>
      <c r="E21" s="2" t="s">
        <v>82</v>
      </c>
      <c r="O21" s="8"/>
    </row>
    <row r="22" spans="1:19">
      <c r="A22" s="10" t="s">
        <v>105</v>
      </c>
      <c r="B22" s="1" t="s">
        <v>45</v>
      </c>
      <c r="C22" s="1" t="s">
        <v>97</v>
      </c>
    </row>
    <row r="23" spans="1:19">
      <c r="A23" s="16" t="s">
        <v>160</v>
      </c>
      <c r="B23" s="1" t="s">
        <v>77</v>
      </c>
      <c r="C23" s="1" t="s">
        <v>95</v>
      </c>
      <c r="F23" s="1" t="s">
        <v>91</v>
      </c>
      <c r="G23" s="1" t="s">
        <v>29</v>
      </c>
      <c r="H23" s="1" t="s">
        <v>92</v>
      </c>
      <c r="I23" s="1" t="s">
        <v>30</v>
      </c>
      <c r="J23" s="1" t="s">
        <v>31</v>
      </c>
      <c r="K23" s="1" t="s">
        <v>25</v>
      </c>
      <c r="L23" s="1" t="s">
        <v>26</v>
      </c>
      <c r="M23" s="1" t="s">
        <v>93</v>
      </c>
      <c r="N23" s="1" t="s">
        <v>94</v>
      </c>
    </row>
    <row r="24" spans="1:19">
      <c r="A24" s="10" t="s">
        <v>106</v>
      </c>
      <c r="B24" s="1" t="s">
        <v>50</v>
      </c>
      <c r="C24" s="1" t="s">
        <v>97</v>
      </c>
      <c r="E24" s="1" t="s">
        <v>82</v>
      </c>
      <c r="F24" s="1" t="s">
        <v>38</v>
      </c>
      <c r="G24" s="1" t="str">
        <f>$D$5&amp;"_"&amp;F24&amp;"_"&amp;E24&amp;"_0_"&amp;$C$5</f>
        <v>Persons_2006 - 2008_Wales_0_SAA</v>
      </c>
      <c r="H24" s="18">
        <f>VLOOKUP('Area controls'!$G24,'All Data'!$A$1:$M$8641,7,FALSE)</f>
        <v>28762.763330869799</v>
      </c>
      <c r="I24" s="18">
        <f>VLOOKUP('Area controls'!$G24,'All Data'!$A$1:$M$8641,8,FALSE)</f>
        <v>1654.0102058920199</v>
      </c>
      <c r="J24" s="18">
        <f>VLOOKUP('Area controls'!$G24,'All Data'!$A$1:$M$8641,9,FALSE)</f>
        <v>1694.4265224241401</v>
      </c>
      <c r="K24" s="18">
        <f>VLOOKUP('Area controls'!$G24,'All Data'!$A$1:$M$8641,10,FALSE)</f>
        <v>1683.0866975121401</v>
      </c>
      <c r="L24" s="18">
        <f>VLOOKUP('Area controls'!$G24,'All Data'!$A$1:$M$8641,11,FALSE)</f>
        <v>1705.8235139072001</v>
      </c>
      <c r="M24" s="18">
        <f>VLOOKUP('Area controls'!$G24,'All Data'!$A$1:$M$8641,12,FALSE)</f>
        <v>11.396991483055199</v>
      </c>
      <c r="N24" s="18">
        <f>VLOOKUP('Area controls'!$G24,'All Data'!$A$1:$M$8641,13,FALSE)</f>
        <v>11.3398249119984</v>
      </c>
    </row>
    <row r="25" spans="1:19">
      <c r="A25" s="10" t="s">
        <v>107</v>
      </c>
      <c r="B25" s="1" t="s">
        <v>54</v>
      </c>
      <c r="C25" s="1" t="s">
        <v>97</v>
      </c>
      <c r="E25" s="1" t="s">
        <v>82</v>
      </c>
      <c r="F25" s="1" t="s">
        <v>36</v>
      </c>
      <c r="G25" s="1" t="str">
        <f t="shared" ref="G25:G31" si="2">$D$5&amp;"_"&amp;F25&amp;"_"&amp;E25&amp;"_0_"&amp;$C$5</f>
        <v>Persons_2007 - 2009_Wales_0_SAA</v>
      </c>
      <c r="H25" s="18">
        <f>VLOOKUP('Area controls'!$G25,'All Data'!$A$1:$M$8641,7,FALSE)</f>
        <v>28341.581233278099</v>
      </c>
      <c r="I25" s="18">
        <f>VLOOKUP('Area controls'!$G25,'All Data'!$A$1:$M$8641,8,FALSE)</f>
        <v>1618.16860444331</v>
      </c>
      <c r="J25" s="18">
        <f>VLOOKUP('Area controls'!$G25,'All Data'!$A$1:$M$8641,9,FALSE)</f>
        <v>1648.5883169403201</v>
      </c>
      <c r="K25" s="18">
        <f>VLOOKUP('Area controls'!$G25,'All Data'!$A$1:$M$8641,10,FALSE)</f>
        <v>1637.47320486731</v>
      </c>
      <c r="L25" s="18">
        <f>VLOOKUP('Area controls'!$G25,'All Data'!$A$1:$M$8641,11,FALSE)</f>
        <v>1659.7598787481099</v>
      </c>
      <c r="M25" s="18">
        <f>VLOOKUP('Area controls'!$G25,'All Data'!$A$1:$M$8641,12,FALSE)</f>
        <v>11.1715618077949</v>
      </c>
      <c r="N25" s="18">
        <f>VLOOKUP('Area controls'!$G25,'All Data'!$A$1:$M$8641,13,FALSE)</f>
        <v>11.1151120730024</v>
      </c>
    </row>
    <row r="26" spans="1:19">
      <c r="A26" s="10" t="s">
        <v>108</v>
      </c>
      <c r="B26" s="1" t="s">
        <v>55</v>
      </c>
      <c r="C26" s="1" t="s">
        <v>97</v>
      </c>
      <c r="E26" s="1" t="s">
        <v>82</v>
      </c>
      <c r="F26" s="1" t="s">
        <v>34</v>
      </c>
      <c r="G26" s="1" t="str">
        <f t="shared" si="2"/>
        <v>Persons_2008 - 2010_Wales_0_SAA</v>
      </c>
      <c r="H26" s="18">
        <f>VLOOKUP('Area controls'!$G26,'All Data'!$A$1:$M$8641,7,FALSE)</f>
        <v>27602.9634524869</v>
      </c>
      <c r="I26" s="18">
        <f>VLOOKUP('Area controls'!$G26,'All Data'!$A$1:$M$8641,8,FALSE)</f>
        <v>1567.4587040261099</v>
      </c>
      <c r="J26" s="18">
        <f>VLOOKUP('Area controls'!$G26,'All Data'!$A$1:$M$8641,9,FALSE)</f>
        <v>1586.24963009455</v>
      </c>
      <c r="K26" s="18">
        <f>VLOOKUP('Area controls'!$G26,'All Data'!$A$1:$M$8641,10,FALSE)</f>
        <v>1575.41535582649</v>
      </c>
      <c r="L26" s="18">
        <f>VLOOKUP('Area controls'!$G26,'All Data'!$A$1:$M$8641,11,FALSE)</f>
        <v>1597.1396612275501</v>
      </c>
      <c r="M26" s="18">
        <f>VLOOKUP('Area controls'!$G26,'All Data'!$A$1:$M$8641,12,FALSE)</f>
        <v>10.890031132995301</v>
      </c>
      <c r="N26" s="18">
        <f>VLOOKUP('Area controls'!$G26,'All Data'!$A$1:$M$8641,13,FALSE)</f>
        <v>10.834274268065</v>
      </c>
    </row>
    <row r="27" spans="1:19">
      <c r="A27" s="10" t="s">
        <v>80</v>
      </c>
      <c r="B27" s="1" t="s">
        <v>78</v>
      </c>
      <c r="C27" s="1" t="s">
        <v>95</v>
      </c>
      <c r="E27" s="1" t="s">
        <v>82</v>
      </c>
      <c r="F27" s="1" t="s">
        <v>128</v>
      </c>
      <c r="G27" s="1" t="str">
        <f t="shared" si="2"/>
        <v>Persons_2009 - 2011_Wales_0_SAA</v>
      </c>
      <c r="H27" s="18">
        <f>VLOOKUP('Area controls'!$G27,'All Data'!$A$1:$M$8641,7,FALSE)</f>
        <v>26739.284805863601</v>
      </c>
      <c r="I27" s="18">
        <f>VLOOKUP('Area controls'!$G27,'All Data'!$A$1:$M$8641,8,FALSE)</f>
        <v>1512.22308238954</v>
      </c>
      <c r="J27" s="18">
        <f>VLOOKUP('Area controls'!$G27,'All Data'!$A$1:$M$8641,9,FALSE)</f>
        <v>1519.4586166369099</v>
      </c>
      <c r="K27" s="18">
        <f>VLOOKUP('Area controls'!$G27,'All Data'!$A$1:$M$8641,10,FALSE)</f>
        <v>1508.91971658686</v>
      </c>
      <c r="L27" s="18">
        <f>VLOOKUP('Area controls'!$G27,'All Data'!$A$1:$M$8641,11,FALSE)</f>
        <v>1530.05262494098</v>
      </c>
      <c r="M27" s="18">
        <f>VLOOKUP('Area controls'!$G27,'All Data'!$A$1:$M$8641,12,FALSE)</f>
        <v>10.5940083040689</v>
      </c>
      <c r="N27" s="18">
        <f>VLOOKUP('Area controls'!$G27,'All Data'!$A$1:$M$8641,13,FALSE)</f>
        <v>10.538900050046999</v>
      </c>
    </row>
    <row r="28" spans="1:19">
      <c r="A28" s="10" t="s">
        <v>136</v>
      </c>
      <c r="B28" s="1" t="s">
        <v>135</v>
      </c>
      <c r="C28" s="1" t="s">
        <v>97</v>
      </c>
      <c r="E28" s="1" t="s">
        <v>82</v>
      </c>
      <c r="F28" s="1" t="s">
        <v>129</v>
      </c>
      <c r="G28" s="1" t="str">
        <f t="shared" si="2"/>
        <v>Persons_2010 - 2012_Wales_0_SAA</v>
      </c>
      <c r="H28" s="18">
        <f>VLOOKUP('Area controls'!$G28,'All Data'!$A$1:$M$8641,7,FALSE)</f>
        <v>26260.967960452501</v>
      </c>
      <c r="I28" s="18">
        <f>VLOOKUP('Area controls'!$G28,'All Data'!$A$1:$M$8641,8,FALSE)</f>
        <v>1480.2825826570099</v>
      </c>
      <c r="J28" s="18">
        <f>VLOOKUP('Area controls'!$G28,'All Data'!$A$1:$M$8641,9,FALSE)</f>
        <v>1474.5000709942999</v>
      </c>
      <c r="K28" s="18">
        <f>VLOOKUP('Area controls'!$G28,'All Data'!$A$1:$M$8641,10,FALSE)</f>
        <v>1464.185666653</v>
      </c>
      <c r="L28" s="18">
        <f>VLOOKUP('Area controls'!$G28,'All Data'!$A$1:$M$8641,11,FALSE)</f>
        <v>1484.8689000900499</v>
      </c>
      <c r="M28" s="18">
        <f>VLOOKUP('Area controls'!$G28,'All Data'!$A$1:$M$8641,12,FALSE)</f>
        <v>10.3688290957452</v>
      </c>
      <c r="N28" s="18">
        <f>VLOOKUP('Area controls'!$G28,'All Data'!$A$1:$M$8641,13,FALSE)</f>
        <v>10.3144043412969</v>
      </c>
    </row>
    <row r="29" spans="1:19">
      <c r="A29" s="10" t="s">
        <v>109</v>
      </c>
      <c r="B29" s="1" t="s">
        <v>56</v>
      </c>
      <c r="C29" s="1" t="s">
        <v>97</v>
      </c>
      <c r="E29" s="1" t="s">
        <v>82</v>
      </c>
      <c r="F29" s="1" t="s">
        <v>130</v>
      </c>
      <c r="G29" s="1" t="str">
        <f t="shared" si="2"/>
        <v>Persons_2011 - 2013_Wales_0_SAA</v>
      </c>
      <c r="H29" s="18">
        <f>VLOOKUP('Area controls'!$G29,'All Data'!$A$1:$M$8641,7,FALSE)</f>
        <v>26105.272775888901</v>
      </c>
      <c r="I29" s="18">
        <f>VLOOKUP('Area controls'!$G29,'All Data'!$A$1:$M$8641,8,FALSE)</f>
        <v>1467.38690245416</v>
      </c>
      <c r="J29" s="18">
        <f>VLOOKUP('Area controls'!$G29,'All Data'!$A$1:$M$8641,9,FALSE)</f>
        <v>1448.6366970471699</v>
      </c>
      <c r="K29" s="18">
        <f>VLOOKUP('Area controls'!$G29,'All Data'!$A$1:$M$8641,10,FALSE)</f>
        <v>1438.47602868172</v>
      </c>
      <c r="L29" s="18">
        <f>VLOOKUP('Area controls'!$G29,'All Data'!$A$1:$M$8641,11,FALSE)</f>
        <v>1458.8511390777301</v>
      </c>
      <c r="M29" s="18">
        <f>VLOOKUP('Area controls'!$G29,'All Data'!$A$1:$M$8641,12,FALSE)</f>
        <v>10.2144420305638</v>
      </c>
      <c r="N29" s="18">
        <f>VLOOKUP('Area controls'!$G29,'All Data'!$A$1:$M$8641,13,FALSE)</f>
        <v>10.160668365450199</v>
      </c>
    </row>
    <row r="30" spans="1:19">
      <c r="A30" s="10" t="s">
        <v>137</v>
      </c>
      <c r="B30" s="1" t="s">
        <v>79</v>
      </c>
      <c r="C30" s="1" t="s">
        <v>95</v>
      </c>
      <c r="E30" s="1" t="s">
        <v>82</v>
      </c>
      <c r="F30" s="1" t="s">
        <v>131</v>
      </c>
      <c r="G30" s="1" t="str">
        <f t="shared" si="2"/>
        <v>Persons_2012 - 2014_Wales_0_SAA</v>
      </c>
      <c r="H30" s="18">
        <f>VLOOKUP('Area controls'!$G30,'All Data'!$A$1:$M$8641,7,FALSE)</f>
        <v>26295.0213352299</v>
      </c>
      <c r="I30" s="18">
        <f>VLOOKUP('Area controls'!$G30,'All Data'!$A$1:$M$8641,8,FALSE)</f>
        <v>1473.0265410782299</v>
      </c>
      <c r="J30" s="18">
        <f>VLOOKUP('Area controls'!$G30,'All Data'!$A$1:$M$8641,9,FALSE)</f>
        <v>1440.19464069167</v>
      </c>
      <c r="K30" s="18">
        <f>VLOOKUP('Area controls'!$G30,'All Data'!$A$1:$M$8641,10,FALSE)</f>
        <v>1430.1310173545301</v>
      </c>
      <c r="L30" s="18">
        <f>VLOOKUP('Area controls'!$G30,'All Data'!$A$1:$M$8641,11,FALSE)</f>
        <v>1450.3113310214501</v>
      </c>
      <c r="M30" s="18">
        <f>VLOOKUP('Area controls'!$G30,'All Data'!$A$1:$M$8641,12,FALSE)</f>
        <v>10.116690329778701</v>
      </c>
      <c r="N30" s="18">
        <f>VLOOKUP('Area controls'!$G30,'All Data'!$A$1:$M$8641,13,FALSE)</f>
        <v>10.0636233371408</v>
      </c>
    </row>
    <row r="31" spans="1:19">
      <c r="A31" s="10" t="s">
        <v>110</v>
      </c>
      <c r="B31" s="1" t="s">
        <v>57</v>
      </c>
      <c r="C31" s="1" t="s">
        <v>97</v>
      </c>
      <c r="E31" s="1" t="s">
        <v>82</v>
      </c>
      <c r="F31" s="1" t="s">
        <v>132</v>
      </c>
      <c r="G31" s="1" t="str">
        <f t="shared" si="2"/>
        <v>Persons_2013 - 2015_Wales_0_SAA</v>
      </c>
      <c r="H31" s="18">
        <f>VLOOKUP('Area controls'!$G31,'All Data'!$A$1:$M$8641,7,FALSE)</f>
        <v>26488.750499239799</v>
      </c>
      <c r="I31" s="18">
        <f>VLOOKUP('Area controls'!$G31,'All Data'!$A$1:$M$8641,8,FALSE)</f>
        <v>1477.7982556382301</v>
      </c>
      <c r="J31" s="18">
        <f>VLOOKUP('Area controls'!$G31,'All Data'!$A$1:$M$8641,9,FALSE)</f>
        <v>1432.79571739523</v>
      </c>
      <c r="K31" s="18">
        <f>VLOOKUP('Area controls'!$G31,'All Data'!$A$1:$M$8641,10,FALSE)</f>
        <v>1422.8210398865799</v>
      </c>
      <c r="L31" s="18">
        <f>VLOOKUP('Area controls'!$G31,'All Data'!$A$1:$M$8641,11,FALSE)</f>
        <v>1442.8227996154999</v>
      </c>
      <c r="M31" s="18">
        <f>VLOOKUP('Area controls'!$G31,'All Data'!$A$1:$M$8641,12,FALSE)</f>
        <v>10.0270822202642</v>
      </c>
      <c r="N31" s="18">
        <f>VLOOKUP('Area controls'!$G31,'All Data'!$A$1:$M$8641,13,FALSE)</f>
        <v>9.9746775086477992</v>
      </c>
    </row>
    <row r="32" spans="1:19">
      <c r="A32" s="10" t="s">
        <v>111</v>
      </c>
      <c r="B32" s="1" t="s">
        <v>58</v>
      </c>
      <c r="C32" s="1" t="s">
        <v>97</v>
      </c>
      <c r="H32" s="7"/>
      <c r="I32" s="7"/>
      <c r="J32" s="7"/>
      <c r="K32" s="7"/>
      <c r="L32" s="7"/>
      <c r="M32" s="7"/>
      <c r="N32" s="7"/>
    </row>
    <row r="33" spans="1:12">
      <c r="A33" s="10" t="s">
        <v>138</v>
      </c>
      <c r="B33" s="1" t="s">
        <v>81</v>
      </c>
      <c r="C33" s="1" t="s">
        <v>95</v>
      </c>
    </row>
    <row r="34" spans="1:12">
      <c r="A34" s="10" t="s">
        <v>112</v>
      </c>
      <c r="B34" s="1" t="s">
        <v>59</v>
      </c>
      <c r="C34" s="1" t="s">
        <v>97</v>
      </c>
      <c r="E34" s="2" t="s">
        <v>83</v>
      </c>
      <c r="F34" s="1" t="str">
        <f>C4&amp;", "&amp;D6&amp;" "&amp;C6&amp;", European age-standardised rate (EASR) per 100,000, Wales health boards &amp; local authorities, 2013-2015"</f>
        <v>Smoking-attributable hospital admissions, all persons aged 35+, European age-standardised rate (EASR) per 100,000, Wales health boards &amp; local authorities, 2013-2015</v>
      </c>
    </row>
    <row r="35" spans="1:12">
      <c r="A35" s="10" t="s">
        <v>113</v>
      </c>
      <c r="B35" s="1" t="s">
        <v>63</v>
      </c>
      <c r="C35" s="1" t="s">
        <v>97</v>
      </c>
      <c r="E35" s="2" t="s">
        <v>114</v>
      </c>
      <c r="F35" s="1" t="str">
        <f>"Average "&amp;C7&amp;" per year in " &amp; TRIM(B4)</f>
        <v>Average admissions per year in Rhondda Cynon Taf</v>
      </c>
    </row>
    <row r="36" spans="1:12">
      <c r="A36" s="10" t="s">
        <v>115</v>
      </c>
      <c r="B36" s="1" t="s">
        <v>67</v>
      </c>
      <c r="C36" s="1" t="s">
        <v>97</v>
      </c>
      <c r="E36" s="2" t="s">
        <v>84</v>
      </c>
      <c r="L36" s="1" t="s">
        <v>150</v>
      </c>
    </row>
    <row r="37" spans="1:12">
      <c r="A37" s="10" t="s">
        <v>116</v>
      </c>
      <c r="B37" s="1" t="s">
        <v>71</v>
      </c>
      <c r="C37" s="1" t="s">
        <v>97</v>
      </c>
      <c r="E37" s="2" t="s">
        <v>85</v>
      </c>
      <c r="F37" s="1" t="str">
        <f>INDEX(A42:E43,C3,4)</f>
        <v>Produced by Public Health Wales Observatory, using PEDW (NWIS), MYE (ONS) &amp; WHS (WG)</v>
      </c>
      <c r="L37" s="1" t="s">
        <v>140</v>
      </c>
    </row>
    <row r="38" spans="1:12">
      <c r="A38" s="10" t="s">
        <v>117</v>
      </c>
      <c r="B38" s="1" t="s">
        <v>72</v>
      </c>
      <c r="C38" s="1" t="s">
        <v>97</v>
      </c>
      <c r="E38" s="2" t="s">
        <v>86</v>
      </c>
      <c r="F38" s="1" t="str">
        <f>"Average "&amp;C7&amp;" per year"</f>
        <v>Average admissions per year</v>
      </c>
      <c r="L38" s="1" t="s">
        <v>141</v>
      </c>
    </row>
    <row r="39" spans="1:12">
      <c r="A39" s="10"/>
      <c r="E39" s="2" t="s">
        <v>118</v>
      </c>
      <c r="F39" s="1" t="str">
        <f>TRIM(B4)</f>
        <v>Rhondda Cynon Taf</v>
      </c>
      <c r="L39" s="1" t="s">
        <v>142</v>
      </c>
    </row>
    <row r="40" spans="1:12">
      <c r="E40" s="6" t="s">
        <v>87</v>
      </c>
      <c r="F40" s="1" t="str">
        <f>IF(O20&gt;0, "NB: EASRs based on small numbers of deaths should be treated with caution", "")</f>
        <v/>
      </c>
      <c r="L40" s="1" t="s">
        <v>143</v>
      </c>
    </row>
    <row r="41" spans="1:12">
      <c r="E41" s="6"/>
      <c r="L41" s="1" t="s">
        <v>144</v>
      </c>
    </row>
    <row r="42" spans="1:12">
      <c r="A42" s="1" t="s">
        <v>46</v>
      </c>
      <c r="B42" s="10" t="s">
        <v>47</v>
      </c>
      <c r="D42" s="15" t="s">
        <v>172</v>
      </c>
      <c r="E42" s="1" t="s">
        <v>48</v>
      </c>
      <c r="F42" s="9" t="s">
        <v>49</v>
      </c>
      <c r="L42" s="1" t="s">
        <v>145</v>
      </c>
    </row>
    <row r="43" spans="1:12">
      <c r="A43" s="1" t="s">
        <v>51</v>
      </c>
      <c r="B43" s="10" t="s">
        <v>52</v>
      </c>
      <c r="D43" s="15" t="s">
        <v>173</v>
      </c>
      <c r="E43" s="1" t="s">
        <v>53</v>
      </c>
      <c r="F43" s="9" t="s">
        <v>49</v>
      </c>
      <c r="L43" s="1" t="s">
        <v>146</v>
      </c>
    </row>
    <row r="44" spans="1:12">
      <c r="L44" s="1" t="s">
        <v>147</v>
      </c>
    </row>
    <row r="45" spans="1:12">
      <c r="A45" s="10" t="s">
        <v>60</v>
      </c>
      <c r="B45" s="1" t="s">
        <v>61</v>
      </c>
      <c r="C45" s="10" t="s">
        <v>62</v>
      </c>
    </row>
    <row r="46" spans="1:12">
      <c r="A46" s="10" t="s">
        <v>64</v>
      </c>
      <c r="B46" s="1" t="s">
        <v>65</v>
      </c>
      <c r="C46" s="10" t="s">
        <v>66</v>
      </c>
    </row>
    <row r="47" spans="1:12">
      <c r="A47" s="10" t="s">
        <v>68</v>
      </c>
      <c r="B47" s="1" t="s">
        <v>69</v>
      </c>
      <c r="C47" s="10" t="s">
        <v>70</v>
      </c>
    </row>
    <row r="50" spans="1:18">
      <c r="A50" s="1" t="s">
        <v>89</v>
      </c>
    </row>
    <row r="52" spans="1:18">
      <c r="D52" s="1">
        <v>3</v>
      </c>
      <c r="E52" s="1">
        <v>4</v>
      </c>
      <c r="F52" s="1">
        <v>5</v>
      </c>
      <c r="G52" s="1">
        <v>6</v>
      </c>
      <c r="H52" s="1">
        <v>7</v>
      </c>
      <c r="I52" s="1">
        <v>8</v>
      </c>
      <c r="J52" s="1">
        <v>9</v>
      </c>
      <c r="K52" s="1">
        <v>11</v>
      </c>
    </row>
    <row r="53" spans="1:18">
      <c r="A53" s="1" t="s">
        <v>28</v>
      </c>
      <c r="B53" s="15" t="s">
        <v>153</v>
      </c>
      <c r="C53" s="1" t="s">
        <v>91</v>
      </c>
      <c r="D53" s="1" t="s">
        <v>29</v>
      </c>
      <c r="E53" s="1" t="s">
        <v>92</v>
      </c>
      <c r="F53" s="1" t="s">
        <v>30</v>
      </c>
      <c r="G53" s="1" t="s">
        <v>31</v>
      </c>
      <c r="H53" s="1" t="s">
        <v>25</v>
      </c>
      <c r="I53" s="1" t="s">
        <v>26</v>
      </c>
      <c r="J53" s="1" t="s">
        <v>93</v>
      </c>
      <c r="K53" s="1" t="s">
        <v>94</v>
      </c>
      <c r="L53" s="1" t="s">
        <v>32</v>
      </c>
      <c r="N53" s="15" t="s">
        <v>152</v>
      </c>
      <c r="Q53" s="15" t="s">
        <v>162</v>
      </c>
    </row>
    <row r="54" spans="1:18">
      <c r="B54" s="15"/>
    </row>
    <row r="55" spans="1:18">
      <c r="A55" s="1" t="s">
        <v>33</v>
      </c>
      <c r="B55" s="15" t="s">
        <v>33</v>
      </c>
      <c r="C55" s="1" t="s">
        <v>132</v>
      </c>
      <c r="D55" s="1" t="str">
        <f t="shared" ref="D55:D76" si="3">$D$5&amp;"_"&amp;C55&amp;"_"&amp;A55&amp;"_0_"&amp;$C$5</f>
        <v>Persons_2013 - 2015_Isle of Anglesey_0_SAA</v>
      </c>
      <c r="E55" s="1">
        <f>VLOOKUP('Area controls'!$D55,'All Data'!$A$1:'All Data'!$M$8641,7,FALSE)</f>
        <v>711.47277163038996</v>
      </c>
      <c r="F55" s="1">
        <f>VLOOKUP('Area controls'!$D55,'All Data'!$A$1:'All Data'!$M$8641,8,FALSE)</f>
        <v>1616.87333052381</v>
      </c>
      <c r="G55" s="1">
        <f>VLOOKUP('Area controls'!$D55,'All Data'!$A$1:'All Data'!$M$8641,9,FALSE)</f>
        <v>1466.60295240245</v>
      </c>
      <c r="H55" s="1">
        <f>VLOOKUP('Area controls'!$D55,'All Data'!$A$1:'All Data'!$M$8641,10,FALSE)</f>
        <v>1404.5359566551599</v>
      </c>
      <c r="I55" s="1">
        <f>VLOOKUP('Area controls'!$D55,'All Data'!$A$1:'All Data'!$M$8641, 11,FALSE)</f>
        <v>1530.6895067631999</v>
      </c>
      <c r="J55" s="1">
        <f>VLOOKUP('Area controls'!$D55,'All Data'!$A$1:'All Data'!$M$8641,12,FALSE)</f>
        <v>64.086554360747598</v>
      </c>
      <c r="K55" s="1">
        <f>VLOOKUP('Area controls'!$D55,'All Data'!$A$1:'All Data'!$M$8641,13,FALSE)</f>
        <v>62.066995747293497</v>
      </c>
      <c r="L55" s="1" t="str">
        <f>IF($G$86&lt;H55,"Sig. high",IF($G$86&gt;I55,"Sig. low","Comparable"))</f>
        <v>Comparable</v>
      </c>
      <c r="N55" s="15">
        <f t="shared" ref="N55:N76" si="4">$G$86</f>
        <v>1432.79571739523</v>
      </c>
      <c r="O55" s="1">
        <v>2</v>
      </c>
      <c r="Q55" s="15" t="str">
        <f>IF(H55&gt;N55,"Sig. High",IF(I55&lt;N55,"Sig. Low","Comparable"))</f>
        <v>Comparable</v>
      </c>
      <c r="R55" s="1" t="b">
        <f>Q55=L55</f>
        <v>1</v>
      </c>
    </row>
    <row r="56" spans="1:18">
      <c r="A56" s="1" t="s">
        <v>35</v>
      </c>
      <c r="B56" s="15" t="s">
        <v>35</v>
      </c>
      <c r="C56" s="1" t="s">
        <v>132</v>
      </c>
      <c r="D56" s="1" t="str">
        <f t="shared" si="3"/>
        <v>Persons_2013 - 2015_Gwynedd_0_SAA</v>
      </c>
      <c r="E56" s="1">
        <f>VLOOKUP('Area controls'!$D56,'All Data'!$A$1:'All Data'!$M$8641,7,FALSE)</f>
        <v>1072.08606062081</v>
      </c>
      <c r="F56" s="1">
        <f>VLOOKUP('Area controls'!$D56,'All Data'!$A$1:'All Data'!$M$8641,8,FALSE)</f>
        <v>1500.4493437751801</v>
      </c>
      <c r="G56" s="1">
        <f>VLOOKUP('Area controls'!$D56,'All Data'!$A$1:'All Data'!$M$8641,9,FALSE)</f>
        <v>1362.3008201263499</v>
      </c>
      <c r="H56" s="1">
        <f>VLOOKUP('Area controls'!$D56,'All Data'!$A$1:'All Data'!$M$8641,10,FALSE)</f>
        <v>1315.21758717643</v>
      </c>
      <c r="I56" s="1">
        <f>VLOOKUP('Area controls'!$D56,'All Data'!$A$1:'All Data'!$M$8641, 11,FALSE)</f>
        <v>1410.6279652691001</v>
      </c>
      <c r="J56" s="1">
        <f>VLOOKUP('Area controls'!$D56,'All Data'!$A$1:'All Data'!$M$8641,12,FALSE)</f>
        <v>48.327145142747398</v>
      </c>
      <c r="K56" s="1">
        <f>VLOOKUP('Area controls'!$D56,'All Data'!$A$1:'All Data'!$M$8641,13,FALSE)</f>
        <v>47.083232949921502</v>
      </c>
      <c r="L56" s="15" t="str">
        <f t="shared" ref="L56:L76" si="5">IF($G$86&lt;H56,"Sig. high",IF($G$86&gt;I56,"Sig. low","Comparable"))</f>
        <v>Sig. low</v>
      </c>
      <c r="N56" s="15">
        <f t="shared" si="4"/>
        <v>1432.79571739523</v>
      </c>
      <c r="O56" s="1">
        <v>3</v>
      </c>
      <c r="Q56" s="15" t="str">
        <f t="shared" ref="Q56:Q84" si="6">IF(H56&gt;N56,"Sig. High",IF(I56&lt;N56,"Sig. Low","Comparable"))</f>
        <v>Sig. Low</v>
      </c>
      <c r="R56" s="15" t="b">
        <f t="shared" ref="R56:R84" si="7">Q56=L56</f>
        <v>1</v>
      </c>
    </row>
    <row r="57" spans="1:18">
      <c r="A57" s="1" t="s">
        <v>37</v>
      </c>
      <c r="B57" s="15" t="s">
        <v>37</v>
      </c>
      <c r="C57" s="1" t="s">
        <v>132</v>
      </c>
      <c r="D57" s="1" t="str">
        <f t="shared" si="3"/>
        <v>Persons_2013 - 2015_Conwy_0_SAA</v>
      </c>
      <c r="E57" s="1">
        <f>VLOOKUP('Area controls'!$D57,'All Data'!$A$1:'All Data'!$M$8641,7,FALSE)</f>
        <v>1107.7075856899501</v>
      </c>
      <c r="F57" s="1">
        <f>VLOOKUP('Area controls'!$D57,'All Data'!$A$1:'All Data'!$M$8641,8,FALSE)</f>
        <v>1477.8564344505501</v>
      </c>
      <c r="G57" s="1">
        <f>VLOOKUP('Area controls'!$D57,'All Data'!$A$1:'All Data'!$M$8641,9,FALSE)</f>
        <v>1293.9352631993299</v>
      </c>
      <c r="H57" s="1">
        <f>VLOOKUP('Area controls'!$D57,'All Data'!$A$1:'All Data'!$M$8641,10,FALSE)</f>
        <v>1249.7172248039701</v>
      </c>
      <c r="I57" s="1">
        <f>VLOOKUP('Area controls'!$D57,'All Data'!$A$1:'All Data'!$M$8641, 11,FALSE)</f>
        <v>1339.30230911373</v>
      </c>
      <c r="J57" s="1">
        <f>VLOOKUP('Area controls'!$D57,'All Data'!$A$1:'All Data'!$M$8641,12,FALSE)</f>
        <v>45.367045914399803</v>
      </c>
      <c r="K57" s="1">
        <f>VLOOKUP('Area controls'!$D57,'All Data'!$A$1:'All Data'!$M$8641,13,FALSE)</f>
        <v>44.218038395361397</v>
      </c>
      <c r="L57" s="15" t="str">
        <f t="shared" si="5"/>
        <v>Sig. low</v>
      </c>
      <c r="N57" s="15">
        <f t="shared" si="4"/>
        <v>1432.79571739523</v>
      </c>
      <c r="O57" s="15">
        <v>4</v>
      </c>
      <c r="Q57" s="15" t="str">
        <f t="shared" si="6"/>
        <v>Sig. Low</v>
      </c>
      <c r="R57" s="15" t="b">
        <f t="shared" si="7"/>
        <v>1</v>
      </c>
    </row>
    <row r="58" spans="1:18">
      <c r="A58" s="1" t="s">
        <v>39</v>
      </c>
      <c r="B58" s="15" t="s">
        <v>39</v>
      </c>
      <c r="C58" s="1" t="s">
        <v>132</v>
      </c>
      <c r="D58" s="1" t="str">
        <f t="shared" si="3"/>
        <v>Persons_2013 - 2015_Denbighshire_0_SAA</v>
      </c>
      <c r="E58" s="1">
        <f>VLOOKUP('Area controls'!$D58,'All Data'!$A$1:'All Data'!$M$8641,7,FALSE)</f>
        <v>1022.78236225511</v>
      </c>
      <c r="F58" s="1">
        <f>VLOOKUP('Area controls'!$D58,'All Data'!$A$1:'All Data'!$M$8641,8,FALSE)</f>
        <v>1752.7202286991601</v>
      </c>
      <c r="G58" s="1">
        <f>VLOOKUP('Area controls'!$D58,'All Data'!$A$1:'All Data'!$M$8641,9,FALSE)</f>
        <v>1617.3366325521399</v>
      </c>
      <c r="H58" s="1">
        <f>VLOOKUP('Area controls'!$D58,'All Data'!$A$1:'All Data'!$M$8641,10,FALSE)</f>
        <v>1560.25063574706</v>
      </c>
      <c r="I58" s="1">
        <f>VLOOKUP('Area controls'!$D58,'All Data'!$A$1:'All Data'!$M$8641, 11,FALSE)</f>
        <v>1675.9672669081799</v>
      </c>
      <c r="J58" s="1">
        <f>VLOOKUP('Area controls'!$D58,'All Data'!$A$1:'All Data'!$M$8641,12,FALSE)</f>
        <v>58.630634356039998</v>
      </c>
      <c r="K58" s="1">
        <f>VLOOKUP('Area controls'!$D58,'All Data'!$A$1:'All Data'!$M$8641,13,FALSE)</f>
        <v>57.085996805080001</v>
      </c>
      <c r="L58" s="15" t="str">
        <f t="shared" si="5"/>
        <v>Sig. high</v>
      </c>
      <c r="N58" s="15">
        <f t="shared" si="4"/>
        <v>1432.79571739523</v>
      </c>
      <c r="O58" s="15">
        <v>5</v>
      </c>
      <c r="Q58" s="15" t="str">
        <f t="shared" si="6"/>
        <v>Sig. High</v>
      </c>
      <c r="R58" s="15" t="b">
        <f t="shared" si="7"/>
        <v>1</v>
      </c>
    </row>
    <row r="59" spans="1:18">
      <c r="A59" s="1" t="s">
        <v>40</v>
      </c>
      <c r="B59" s="15" t="s">
        <v>40</v>
      </c>
      <c r="C59" s="1" t="s">
        <v>132</v>
      </c>
      <c r="D59" s="1" t="str">
        <f t="shared" si="3"/>
        <v>Persons_2013 - 2015_Flintshire_0_SAA</v>
      </c>
      <c r="E59" s="1">
        <f>VLOOKUP('Area controls'!$D59,'All Data'!$A$1:'All Data'!$M$8641,7,FALSE)</f>
        <v>1352.48044624916</v>
      </c>
      <c r="F59" s="1">
        <f>VLOOKUP('Area controls'!$D59,'All Data'!$A$1:'All Data'!$M$8641,8,FALSE)</f>
        <v>1478.4492505611399</v>
      </c>
      <c r="G59" s="1">
        <f>VLOOKUP('Area controls'!$D59,'All Data'!$A$1:'All Data'!$M$8641,9,FALSE)</f>
        <v>1488.7648752518</v>
      </c>
      <c r="H59" s="1">
        <f>VLOOKUP('Area controls'!$D59,'All Data'!$A$1:'All Data'!$M$8641,10,FALSE)</f>
        <v>1443.0394835927</v>
      </c>
      <c r="I59" s="1">
        <f>VLOOKUP('Area controls'!$D59,'All Data'!$A$1:'All Data'!$M$8641, 11,FALSE)</f>
        <v>1535.56410327243</v>
      </c>
      <c r="J59" s="1">
        <f>VLOOKUP('Area controls'!$D59,'All Data'!$A$1:'All Data'!$M$8641,12,FALSE)</f>
        <v>46.799228020633599</v>
      </c>
      <c r="K59" s="1">
        <f>VLOOKUP('Area controls'!$D59,'All Data'!$A$1:'All Data'!$M$8641,13,FALSE)</f>
        <v>45.725391659093702</v>
      </c>
      <c r="L59" s="15" t="str">
        <f t="shared" si="5"/>
        <v>Sig. high</v>
      </c>
      <c r="N59" s="15">
        <f t="shared" si="4"/>
        <v>1432.79571739523</v>
      </c>
      <c r="O59" s="15">
        <v>6</v>
      </c>
      <c r="Q59" s="15" t="str">
        <f t="shared" si="6"/>
        <v>Sig. High</v>
      </c>
      <c r="R59" s="15" t="b">
        <f t="shared" si="7"/>
        <v>1</v>
      </c>
    </row>
    <row r="60" spans="1:18">
      <c r="A60" s="1" t="s">
        <v>41</v>
      </c>
      <c r="B60" s="15" t="s">
        <v>41</v>
      </c>
      <c r="C60" s="1" t="s">
        <v>132</v>
      </c>
      <c r="D60" s="1" t="str">
        <f t="shared" si="3"/>
        <v>Persons_2013 - 2015_Wrexham_0_SAA</v>
      </c>
      <c r="E60" s="1">
        <f>VLOOKUP('Area controls'!$D60,'All Data'!$A$1:'All Data'!$M$8641,7,FALSE)</f>
        <v>1167.35369640166</v>
      </c>
      <c r="F60" s="1">
        <f>VLOOKUP('Area controls'!$D60,'All Data'!$A$1:'All Data'!$M$8641,8,FALSE)</f>
        <v>1489.37682413794</v>
      </c>
      <c r="G60" s="1">
        <f>VLOOKUP('Area controls'!$D60,'All Data'!$A$1:'All Data'!$M$8641,9,FALSE)</f>
        <v>1504.23309122368</v>
      </c>
      <c r="H60" s="1">
        <f>VLOOKUP('Area controls'!$D60,'All Data'!$A$1:'All Data'!$M$8641,10,FALSE)</f>
        <v>1454.60531620809</v>
      </c>
      <c r="I60" s="1">
        <f>VLOOKUP('Area controls'!$D60,'All Data'!$A$1:'All Data'!$M$8641, 11,FALSE)</f>
        <v>1555.11660366516</v>
      </c>
      <c r="J60" s="1">
        <f>VLOOKUP('Area controls'!$D60,'All Data'!$A$1:'All Data'!$M$8641,12,FALSE)</f>
        <v>50.883512441471602</v>
      </c>
      <c r="K60" s="1">
        <f>VLOOKUP('Area controls'!$D60,'All Data'!$A$1:'All Data'!$M$8641,13,FALSE)</f>
        <v>49.6277750155921</v>
      </c>
      <c r="L60" s="15" t="str">
        <f t="shared" si="5"/>
        <v>Sig. high</v>
      </c>
      <c r="N60" s="15">
        <f t="shared" si="4"/>
        <v>1432.79571739523</v>
      </c>
      <c r="O60" s="15">
        <v>7</v>
      </c>
      <c r="Q60" s="15" t="str">
        <f t="shared" si="6"/>
        <v>Sig. High</v>
      </c>
      <c r="R60" s="15" t="b">
        <f t="shared" si="7"/>
        <v>1</v>
      </c>
    </row>
    <row r="61" spans="1:18" s="15" customFormat="1">
      <c r="A61" s="15" t="s">
        <v>42</v>
      </c>
      <c r="B61" s="15" t="s">
        <v>42</v>
      </c>
      <c r="C61" s="15" t="s">
        <v>132</v>
      </c>
      <c r="D61" s="15" t="str">
        <f t="shared" ref="D61" si="8">$D$5&amp;"_"&amp;C61&amp;"_"&amp;A61&amp;"_0_"&amp;$C$5</f>
        <v>Persons_2013 - 2015_Powys_0_SAA</v>
      </c>
      <c r="E61" s="15">
        <f>VLOOKUP('Area controls'!$D61,'All Data'!$A$1:'All Data'!$M$8641,7,FALSE)</f>
        <v>1291.04292365528</v>
      </c>
      <c r="F61" s="15">
        <f>VLOOKUP('Area controls'!$D61,'All Data'!$A$1:'All Data'!$M$8641,8,FALSE)</f>
        <v>1497.38797836759</v>
      </c>
      <c r="G61" s="15">
        <f>VLOOKUP('Area controls'!$D61,'All Data'!$A$1:'All Data'!$M$8641,9,FALSE)</f>
        <v>1342.7696188535999</v>
      </c>
      <c r="H61" s="15">
        <f>VLOOKUP('Area controls'!$D61,'All Data'!$A$1:'All Data'!$M$8641,10,FALSE)</f>
        <v>1300.36275098996</v>
      </c>
      <c r="I61" s="15">
        <f>VLOOKUP('Area controls'!$D61,'All Data'!$A$1:'All Data'!$M$8641, 11,FALSE)</f>
        <v>1386.1961203205601</v>
      </c>
      <c r="J61" s="15">
        <f>VLOOKUP('Area controls'!$D61,'All Data'!$A$1:'All Data'!$M$8641,12,FALSE)</f>
        <v>43.426501466953802</v>
      </c>
      <c r="K61" s="15">
        <f>VLOOKUP('Area controls'!$D61,'All Data'!$A$1:'All Data'!$M$8641,13,FALSE)</f>
        <v>42.4068678636404</v>
      </c>
      <c r="L61" s="15" t="str">
        <f t="shared" ref="L61" si="9">IF($G$86&lt;H61,"Sig. high",IF($G$86&gt;I61,"Sig. low","Comparable"))</f>
        <v>Sig. low</v>
      </c>
      <c r="N61" s="15">
        <f t="shared" si="4"/>
        <v>1432.79571739523</v>
      </c>
      <c r="O61" s="15">
        <v>8</v>
      </c>
      <c r="Q61" s="15" t="str">
        <f t="shared" ref="Q61" si="10">IF(H61&gt;N61,"Sig. High",IF(I61&lt;N61,"Sig. Low","Comparable"))</f>
        <v>Sig. Low</v>
      </c>
      <c r="R61" s="15" t="b">
        <f t="shared" ref="R61" si="11">Q61=L61</f>
        <v>1</v>
      </c>
    </row>
    <row r="62" spans="1:18">
      <c r="A62" s="1" t="s">
        <v>43</v>
      </c>
      <c r="B62" s="15" t="s">
        <v>43</v>
      </c>
      <c r="C62" s="1" t="s">
        <v>132</v>
      </c>
      <c r="D62" s="1" t="str">
        <f t="shared" si="3"/>
        <v>Persons_2013 - 2015_Ceredigion_0_SAA</v>
      </c>
      <c r="E62" s="1">
        <f>VLOOKUP('Area controls'!$D62,'All Data'!$A$1:'All Data'!$M$8641,7,FALSE)</f>
        <v>517.61824949945299</v>
      </c>
      <c r="F62" s="1">
        <f>VLOOKUP('Area controls'!$D62,'All Data'!$A$1:'All Data'!$M$8641,8,FALSE)</f>
        <v>1192.3848764874399</v>
      </c>
      <c r="G62" s="1">
        <f>VLOOKUP('Area controls'!$D62,'All Data'!$A$1:'All Data'!$M$8641,9,FALSE)</f>
        <v>1063.34798475752</v>
      </c>
      <c r="H62" s="1">
        <f>VLOOKUP('Area controls'!$D62,'All Data'!$A$1:'All Data'!$M$8641,10,FALSE)</f>
        <v>1010.59394623158</v>
      </c>
      <c r="I62" s="1">
        <f>VLOOKUP('Area controls'!$D62,'All Data'!$A$1:'All Data'!$M$8641, 11,FALSE)</f>
        <v>1118.12068131405</v>
      </c>
      <c r="J62" s="1">
        <f>VLOOKUP('Area controls'!$D62,'All Data'!$A$1:'All Data'!$M$8641,12,FALSE)</f>
        <v>54.772696556530697</v>
      </c>
      <c r="K62" s="1">
        <f>VLOOKUP('Area controls'!$D62,'All Data'!$A$1:'All Data'!$M$8641,13,FALSE)</f>
        <v>52.754038525941802</v>
      </c>
      <c r="L62" s="15" t="str">
        <f>IF($G$86&lt;H62,"Sig. high",IF($G$86&gt;I62,"Sig. low","Comparable"))</f>
        <v>Sig. low</v>
      </c>
      <c r="N62" s="15">
        <f t="shared" si="4"/>
        <v>1432.79571739523</v>
      </c>
      <c r="O62" s="15">
        <v>10</v>
      </c>
      <c r="Q62" s="15" t="str">
        <f t="shared" si="6"/>
        <v>Sig. Low</v>
      </c>
      <c r="R62" s="15" t="b">
        <f t="shared" si="7"/>
        <v>1</v>
      </c>
    </row>
    <row r="63" spans="1:18">
      <c r="A63" s="1" t="s">
        <v>44</v>
      </c>
      <c r="B63" s="15" t="s">
        <v>44</v>
      </c>
      <c r="C63" s="1" t="s">
        <v>132</v>
      </c>
      <c r="D63" s="1" t="str">
        <f t="shared" si="3"/>
        <v>Persons_2013 - 2015_Pembrokeshire_0_SAA</v>
      </c>
      <c r="E63" s="1">
        <f>VLOOKUP('Area controls'!$D63,'All Data'!$A$1:'All Data'!$M$8641,7,FALSE)</f>
        <v>1108.42343423482</v>
      </c>
      <c r="F63" s="1">
        <f>VLOOKUP('Area controls'!$D63,'All Data'!$A$1:'All Data'!$M$8641,8,FALSE)</f>
        <v>1441.43911236435</v>
      </c>
      <c r="G63" s="1">
        <f>VLOOKUP('Area controls'!$D63,'All Data'!$A$1:'All Data'!$M$8641,9,FALSE)</f>
        <v>1308.8644570027</v>
      </c>
      <c r="H63" s="1">
        <f>VLOOKUP('Area controls'!$D63,'All Data'!$A$1:'All Data'!$M$8641,10,FALSE)</f>
        <v>1264.4279624976</v>
      </c>
      <c r="I63" s="1">
        <f>VLOOKUP('Area controls'!$D63,'All Data'!$A$1:'All Data'!$M$8641, 11,FALSE)</f>
        <v>1354.4552573652099</v>
      </c>
      <c r="J63" s="1">
        <f>VLOOKUP('Area controls'!$D63,'All Data'!$A$1:'All Data'!$M$8641,12,FALSE)</f>
        <v>45.590800362505902</v>
      </c>
      <c r="K63" s="1">
        <f>VLOOKUP('Area controls'!$D63,'All Data'!$A$1:'All Data'!$M$8641,13,FALSE)</f>
        <v>44.436494505101102</v>
      </c>
      <c r="L63" s="15" t="str">
        <f t="shared" si="5"/>
        <v>Sig. low</v>
      </c>
      <c r="N63" s="15">
        <f t="shared" si="4"/>
        <v>1432.79571739523</v>
      </c>
      <c r="O63" s="15">
        <v>11</v>
      </c>
      <c r="Q63" s="15" t="str">
        <f t="shared" si="6"/>
        <v>Sig. Low</v>
      </c>
      <c r="R63" s="15" t="b">
        <f t="shared" si="7"/>
        <v>1</v>
      </c>
    </row>
    <row r="64" spans="1:18">
      <c r="A64" s="1" t="s">
        <v>45</v>
      </c>
      <c r="B64" s="15" t="s">
        <v>45</v>
      </c>
      <c r="C64" s="1" t="s">
        <v>132</v>
      </c>
      <c r="D64" s="1" t="str">
        <f t="shared" si="3"/>
        <v>Persons_2013 - 2015_Carmarthenshire_0_SAA</v>
      </c>
      <c r="E64" s="1">
        <f>VLOOKUP('Area controls'!$D64,'All Data'!$A$1:'All Data'!$M$8641,7,FALSE)</f>
        <v>1663.29402874682</v>
      </c>
      <c r="F64" s="1">
        <f>VLOOKUP('Area controls'!$D64,'All Data'!$A$1:'All Data'!$M$8641,8,FALSE)</f>
        <v>1466.29271486264</v>
      </c>
      <c r="G64" s="1">
        <f>VLOOKUP('Area controls'!$D64,'All Data'!$A$1:'All Data'!$M$8641,9,FALSE)</f>
        <v>1372.1659376171399</v>
      </c>
      <c r="H64" s="1">
        <f>VLOOKUP('Area controls'!$D64,'All Data'!$A$1:'All Data'!$M$8641,10,FALSE)</f>
        <v>1334.10922693976</v>
      </c>
      <c r="I64" s="1">
        <f>VLOOKUP('Area controls'!$D64,'All Data'!$A$1:'All Data'!$M$8641, 11,FALSE)</f>
        <v>1411.0275465428099</v>
      </c>
      <c r="J64" s="1">
        <f>VLOOKUP('Area controls'!$D64,'All Data'!$A$1:'All Data'!$M$8641,12,FALSE)</f>
        <v>38.861608925665898</v>
      </c>
      <c r="K64" s="1">
        <f>VLOOKUP('Area controls'!$D64,'All Data'!$A$1:'All Data'!$M$8641,13,FALSE)</f>
        <v>38.056710677375598</v>
      </c>
      <c r="L64" s="15" t="str">
        <f t="shared" si="5"/>
        <v>Sig. low</v>
      </c>
      <c r="N64" s="15">
        <f t="shared" si="4"/>
        <v>1432.79571739523</v>
      </c>
      <c r="O64" s="15">
        <v>12</v>
      </c>
      <c r="Q64" s="15" t="str">
        <f t="shared" si="6"/>
        <v>Sig. Low</v>
      </c>
      <c r="R64" s="15" t="b">
        <f t="shared" si="7"/>
        <v>1</v>
      </c>
    </row>
    <row r="65" spans="1:18">
      <c r="A65" s="1" t="s">
        <v>50</v>
      </c>
      <c r="B65" s="15" t="s">
        <v>50</v>
      </c>
      <c r="C65" s="1" t="s">
        <v>132</v>
      </c>
      <c r="D65" s="1" t="str">
        <f t="shared" si="3"/>
        <v>Persons_2013 - 2015_Swansea_0_SAA</v>
      </c>
      <c r="E65" s="1">
        <f>VLOOKUP('Area controls'!$D65,'All Data'!$A$1:'All Data'!$M$8641,7,FALSE)</f>
        <v>1852.7482741034501</v>
      </c>
      <c r="F65" s="1">
        <f>VLOOKUP('Area controls'!$D65,'All Data'!$A$1:'All Data'!$M$8641,8,FALSE)</f>
        <v>1374.05839177242</v>
      </c>
      <c r="G65" s="1">
        <f>VLOOKUP('Area controls'!$D65,'All Data'!$A$1:'All Data'!$M$8641,9,FALSE)</f>
        <v>1333.9013036011499</v>
      </c>
      <c r="H65" s="1">
        <f>VLOOKUP('Area controls'!$D65,'All Data'!$A$1:'All Data'!$M$8641,10,FALSE)</f>
        <v>1298.9533494918701</v>
      </c>
      <c r="I65" s="1">
        <f>VLOOKUP('Area controls'!$D65,'All Data'!$A$1:'All Data'!$M$8641, 11,FALSE)</f>
        <v>1369.54916723152</v>
      </c>
      <c r="J65" s="1">
        <f>VLOOKUP('Area controls'!$D65,'All Data'!$A$1:'All Data'!$M$8641,12,FALSE)</f>
        <v>35.647863630370203</v>
      </c>
      <c r="K65" s="1">
        <f>VLOOKUP('Area controls'!$D65,'All Data'!$A$1:'All Data'!$M$8641,13,FALSE)</f>
        <v>34.947954109275997</v>
      </c>
      <c r="L65" s="15" t="str">
        <f t="shared" si="5"/>
        <v>Sig. low</v>
      </c>
      <c r="N65" s="15">
        <f t="shared" si="4"/>
        <v>1432.79571739523</v>
      </c>
      <c r="O65" s="15">
        <v>14</v>
      </c>
      <c r="Q65" s="15" t="str">
        <f t="shared" si="6"/>
        <v>Sig. Low</v>
      </c>
      <c r="R65" s="15" t="b">
        <f t="shared" si="7"/>
        <v>1</v>
      </c>
    </row>
    <row r="66" spans="1:18">
      <c r="A66" s="1" t="s">
        <v>54</v>
      </c>
      <c r="B66" s="15" t="s">
        <v>54</v>
      </c>
      <c r="C66" s="1" t="s">
        <v>132</v>
      </c>
      <c r="D66" s="1" t="str">
        <f t="shared" si="3"/>
        <v>Persons_2013 - 2015_Neath Port Talbot_0_SAA</v>
      </c>
      <c r="E66" s="1">
        <f>VLOOKUP('Area controls'!$D66,'All Data'!$A$1:'All Data'!$M$8641,7,FALSE)</f>
        <v>1399.0632778296499</v>
      </c>
      <c r="F66" s="1">
        <f>VLOOKUP('Area controls'!$D66,'All Data'!$A$1:'All Data'!$M$8641,8,FALSE)</f>
        <v>1664.20430821437</v>
      </c>
      <c r="G66" s="1">
        <f>VLOOKUP('Area controls'!$D66,'All Data'!$A$1:'All Data'!$M$8641,9,FALSE)</f>
        <v>1621.2120732703099</v>
      </c>
      <c r="H66" s="1">
        <f>VLOOKUP('Area controls'!$D66,'All Data'!$A$1:'All Data'!$M$8641,10,FALSE)</f>
        <v>1572.3907721361099</v>
      </c>
      <c r="I66" s="1">
        <f>VLOOKUP('Area controls'!$D66,'All Data'!$A$1:'All Data'!$M$8641, 11,FALSE)</f>
        <v>1671.1604227064599</v>
      </c>
      <c r="J66" s="1">
        <f>VLOOKUP('Area controls'!$D66,'All Data'!$A$1:'All Data'!$M$8641,12,FALSE)</f>
        <v>49.948349436145897</v>
      </c>
      <c r="K66" s="1">
        <f>VLOOKUP('Area controls'!$D66,'All Data'!$A$1:'All Data'!$M$8641,13,FALSE)</f>
        <v>48.821301134200901</v>
      </c>
      <c r="L66" s="15" t="str">
        <f t="shared" si="5"/>
        <v>Sig. high</v>
      </c>
      <c r="N66" s="15">
        <f t="shared" si="4"/>
        <v>1432.79571739523</v>
      </c>
      <c r="O66" s="15">
        <v>15</v>
      </c>
      <c r="Q66" s="15" t="str">
        <f t="shared" si="6"/>
        <v>Sig. High</v>
      </c>
      <c r="R66" s="15" t="b">
        <f t="shared" si="7"/>
        <v>1</v>
      </c>
    </row>
    <row r="67" spans="1:18">
      <c r="A67" s="1" t="s">
        <v>55</v>
      </c>
      <c r="B67" s="15" t="s">
        <v>55</v>
      </c>
      <c r="C67" s="1" t="s">
        <v>132</v>
      </c>
      <c r="D67" s="1" t="str">
        <f t="shared" si="3"/>
        <v>Persons_2013 - 2015_Bridgend_0_SAA</v>
      </c>
      <c r="E67" s="1">
        <f>VLOOKUP('Area controls'!$D67,'All Data'!$A$1:'All Data'!$M$8641,7,FALSE)</f>
        <v>1273.4763401732801</v>
      </c>
      <c r="F67" s="1">
        <f>VLOOKUP('Area controls'!$D67,'All Data'!$A$1:'All Data'!$M$8641,8,FALSE)</f>
        <v>1521.8286264927101</v>
      </c>
      <c r="G67" s="1">
        <f>VLOOKUP('Area controls'!$D67,'All Data'!$A$1:'All Data'!$M$8641,9,FALSE)</f>
        <v>1518.58133272955</v>
      </c>
      <c r="H67" s="1">
        <f>VLOOKUP('Area controls'!$D67,'All Data'!$A$1:'All Data'!$M$8641,10,FALSE)</f>
        <v>1470.6552154576</v>
      </c>
      <c r="I67" s="1">
        <f>VLOOKUP('Area controls'!$D67,'All Data'!$A$1:'All Data'!$M$8641, 11,FALSE)</f>
        <v>1567.6678149797699</v>
      </c>
      <c r="J67" s="1">
        <f>VLOOKUP('Area controls'!$D67,'All Data'!$A$1:'All Data'!$M$8641,12,FALSE)</f>
        <v>49.086482250226901</v>
      </c>
      <c r="K67" s="1">
        <f>VLOOKUP('Area controls'!$D67,'All Data'!$A$1:'All Data'!$M$8641,13,FALSE)</f>
        <v>47.926117271944598</v>
      </c>
      <c r="L67" s="15" t="str">
        <f t="shared" si="5"/>
        <v>Sig. high</v>
      </c>
      <c r="N67" s="15">
        <f t="shared" si="4"/>
        <v>1432.79571739523</v>
      </c>
      <c r="O67" s="15">
        <v>16</v>
      </c>
      <c r="Q67" s="15" t="str">
        <f t="shared" si="6"/>
        <v>Sig. High</v>
      </c>
      <c r="R67" s="15" t="b">
        <f t="shared" si="7"/>
        <v>1</v>
      </c>
    </row>
    <row r="68" spans="1:18">
      <c r="A68" s="1" t="s">
        <v>135</v>
      </c>
      <c r="B68" s="15" t="s">
        <v>135</v>
      </c>
      <c r="C68" s="1" t="s">
        <v>132</v>
      </c>
      <c r="D68" s="1" t="str">
        <f t="shared" si="3"/>
        <v>Persons_2013 - 2015_Vale of Glamorgan_0_SAA</v>
      </c>
      <c r="E68" s="1">
        <f>VLOOKUP('Area controls'!$D68,'All Data'!$A$1:'All Data'!$M$8641,7,FALSE)</f>
        <v>951.55454472087297</v>
      </c>
      <c r="F68" s="1">
        <f>VLOOKUP('Area controls'!$D68,'All Data'!$A$1:'All Data'!$M$8641,8,FALSE)</f>
        <v>1243.2121044171299</v>
      </c>
      <c r="G68" s="1">
        <f>VLOOKUP('Area controls'!$D68,'All Data'!$A$1:'All Data'!$M$8641,9,FALSE)</f>
        <v>1221.5748498056901</v>
      </c>
      <c r="H68" s="1">
        <f>VLOOKUP('Area controls'!$D68,'All Data'!$A$1:'All Data'!$M$8641,10,FALSE)</f>
        <v>1177.0511066332599</v>
      </c>
      <c r="I68" s="1">
        <f>VLOOKUP('Area controls'!$D68,'All Data'!$A$1:'All Data'!$M$8641, 11,FALSE)</f>
        <v>1267.34827912475</v>
      </c>
      <c r="J68" s="1">
        <f>VLOOKUP('Area controls'!$D68,'All Data'!$A$1:'All Data'!$M$8641,12,FALSE)</f>
        <v>45.773429319064</v>
      </c>
      <c r="K68" s="1">
        <f>VLOOKUP('Area controls'!$D68,'All Data'!$A$1:'All Data'!$M$8641,13,FALSE)</f>
        <v>44.523743172425803</v>
      </c>
      <c r="L68" s="15" t="str">
        <f t="shared" si="5"/>
        <v>Sig. low</v>
      </c>
      <c r="N68" s="15">
        <f t="shared" si="4"/>
        <v>1432.79571739523</v>
      </c>
      <c r="O68" s="15">
        <v>18</v>
      </c>
      <c r="Q68" s="15" t="str">
        <f t="shared" si="6"/>
        <v>Sig. Low</v>
      </c>
      <c r="R68" s="15" t="b">
        <f t="shared" si="7"/>
        <v>1</v>
      </c>
    </row>
    <row r="69" spans="1:18">
      <c r="A69" s="1" t="s">
        <v>56</v>
      </c>
      <c r="B69" s="15" t="s">
        <v>56</v>
      </c>
      <c r="C69" s="1" t="s">
        <v>132</v>
      </c>
      <c r="D69" s="1" t="str">
        <f t="shared" si="3"/>
        <v>Persons_2013 - 2015_Cardiff_0_SAA</v>
      </c>
      <c r="E69" s="1">
        <f>VLOOKUP('Area controls'!$D69,'All Data'!$A$1:'All Data'!$M$8641,7,FALSE)</f>
        <v>1853.8434252020199</v>
      </c>
      <c r="F69" s="1">
        <f>VLOOKUP('Area controls'!$D69,'All Data'!$A$1:'All Data'!$M$8641,8,FALSE)</f>
        <v>1085.8588763293301</v>
      </c>
      <c r="G69" s="1">
        <f>VLOOKUP('Area controls'!$D69,'All Data'!$A$1:'All Data'!$M$8641,9,FALSE)</f>
        <v>1167.4058253631599</v>
      </c>
      <c r="H69" s="1">
        <f>VLOOKUP('Area controls'!$D69,'All Data'!$A$1:'All Data'!$M$8641,10,FALSE)</f>
        <v>1136.6883742109601</v>
      </c>
      <c r="I69" s="1">
        <f>VLOOKUP('Area controls'!$D69,'All Data'!$A$1:'All Data'!$M$8641, 11,FALSE)</f>
        <v>1198.73827718232</v>
      </c>
      <c r="J69" s="1">
        <f>VLOOKUP('Area controls'!$D69,'All Data'!$A$1:'All Data'!$M$8641,12,FALSE)</f>
        <v>31.332451819162301</v>
      </c>
      <c r="K69" s="1">
        <f>VLOOKUP('Area controls'!$D69,'All Data'!$A$1:'All Data'!$M$8641,13,FALSE)</f>
        <v>30.7174511522032</v>
      </c>
      <c r="L69" s="15" t="str">
        <f t="shared" si="5"/>
        <v>Sig. low</v>
      </c>
      <c r="N69" s="15">
        <f t="shared" si="4"/>
        <v>1432.79571739523</v>
      </c>
      <c r="O69" s="15">
        <v>19</v>
      </c>
      <c r="Q69" s="15" t="str">
        <f t="shared" si="6"/>
        <v>Sig. Low</v>
      </c>
      <c r="R69" s="15" t="b">
        <f t="shared" si="7"/>
        <v>1</v>
      </c>
    </row>
    <row r="70" spans="1:18">
      <c r="A70" s="1" t="s">
        <v>57</v>
      </c>
      <c r="B70" s="15" t="s">
        <v>57</v>
      </c>
      <c r="C70" s="1" t="s">
        <v>132</v>
      </c>
      <c r="D70" s="1" t="str">
        <f t="shared" si="3"/>
        <v>Persons_2013 - 2015_Rhondda Cynon Taf_0_SAA</v>
      </c>
      <c r="E70" s="1">
        <f>VLOOKUP('Area controls'!$D70,'All Data'!$A$1:'All Data'!$M$8641,7,FALSE)</f>
        <v>2353.7692202531098</v>
      </c>
      <c r="F70" s="1">
        <f>VLOOKUP('Area controls'!$D70,'All Data'!$A$1:'All Data'!$M$8641,8,FALSE)</f>
        <v>1759.19173401745</v>
      </c>
      <c r="G70" s="1">
        <f>VLOOKUP('Area controls'!$D70,'All Data'!$A$1:'All Data'!$M$8641,9,FALSE)</f>
        <v>1765.55231346964</v>
      </c>
      <c r="H70" s="1">
        <f>VLOOKUP('Area controls'!$D70,'All Data'!$A$1:'All Data'!$M$8641,10,FALSE)</f>
        <v>1724.4435371151101</v>
      </c>
      <c r="I70" s="1">
        <f>VLOOKUP('Area controls'!$D70,'All Data'!$A$1:'All Data'!$M$8641, 11,FALSE)</f>
        <v>1807.3906143172801</v>
      </c>
      <c r="J70" s="1">
        <f>VLOOKUP('Area controls'!$D70,'All Data'!$A$1:'All Data'!$M$8641,12,FALSE)</f>
        <v>41.838300847643502</v>
      </c>
      <c r="K70" s="1">
        <f>VLOOKUP('Area controls'!$D70,'All Data'!$A$1:'All Data'!$M$8641,13,FALSE)</f>
        <v>41.108776354523798</v>
      </c>
      <c r="L70" s="15" t="str">
        <f t="shared" si="5"/>
        <v>Sig. high</v>
      </c>
      <c r="N70" s="15">
        <f t="shared" si="4"/>
        <v>1432.79571739523</v>
      </c>
      <c r="O70" s="15">
        <v>21</v>
      </c>
      <c r="Q70" s="15" t="str">
        <f t="shared" si="6"/>
        <v>Sig. High</v>
      </c>
      <c r="R70" s="15" t="b">
        <f t="shared" si="7"/>
        <v>1</v>
      </c>
    </row>
    <row r="71" spans="1:18">
      <c r="A71" s="1" t="s">
        <v>58</v>
      </c>
      <c r="B71" s="15" t="s">
        <v>58</v>
      </c>
      <c r="C71" s="1" t="s">
        <v>132</v>
      </c>
      <c r="D71" s="1" t="str">
        <f t="shared" si="3"/>
        <v>Persons_2013 - 2015_Merthyr Tydfil_0_SAA</v>
      </c>
      <c r="E71" s="1">
        <f>VLOOKUP('Area controls'!$D71,'All Data'!$A$1:'All Data'!$M$8641,7,FALSE)</f>
        <v>629.776848795354</v>
      </c>
      <c r="F71" s="1">
        <f>VLOOKUP('Area controls'!$D71,'All Data'!$A$1:'All Data'!$M$8641,8,FALSE)</f>
        <v>1891.5815284048599</v>
      </c>
      <c r="G71" s="1">
        <f>VLOOKUP('Area controls'!$D71,'All Data'!$A$1:'All Data'!$M$8641,9,FALSE)</f>
        <v>1911.1463959325299</v>
      </c>
      <c r="H71" s="1">
        <f>VLOOKUP('Area controls'!$D71,'All Data'!$A$1:'All Data'!$M$8641,10,FALSE)</f>
        <v>1825.61408788783</v>
      </c>
      <c r="I71" s="1">
        <f>VLOOKUP('Area controls'!$D71,'All Data'!$A$1:'All Data'!$M$8641, 11,FALSE)</f>
        <v>1999.6401191892701</v>
      </c>
      <c r="J71" s="1">
        <f>VLOOKUP('Area controls'!$D71,'All Data'!$A$1:'All Data'!$M$8641,12,FALSE)</f>
        <v>88.493723256739003</v>
      </c>
      <c r="K71" s="1">
        <f>VLOOKUP('Area controls'!$D71,'All Data'!$A$1:'All Data'!$M$8641,13,FALSE)</f>
        <v>85.532308044699406</v>
      </c>
      <c r="L71" s="15" t="str">
        <f t="shared" si="5"/>
        <v>Sig. high</v>
      </c>
      <c r="N71" s="15">
        <f t="shared" si="4"/>
        <v>1432.79571739523</v>
      </c>
      <c r="O71" s="15">
        <v>22</v>
      </c>
      <c r="Q71" s="15" t="str">
        <f t="shared" si="6"/>
        <v>Sig. High</v>
      </c>
      <c r="R71" s="15" t="b">
        <f t="shared" si="7"/>
        <v>1</v>
      </c>
    </row>
    <row r="72" spans="1:18">
      <c r="A72" s="1" t="s">
        <v>59</v>
      </c>
      <c r="B72" s="15" t="s">
        <v>59</v>
      </c>
      <c r="C72" s="1" t="s">
        <v>132</v>
      </c>
      <c r="D72" s="1" t="str">
        <f t="shared" si="3"/>
        <v>Persons_2013 - 2015_Caerphilly_0_SAA</v>
      </c>
      <c r="E72" s="1">
        <f>VLOOKUP('Area controls'!$D72,'All Data'!$A$1:'All Data'!$M$8641,7,FALSE)</f>
        <v>1777.2794711345</v>
      </c>
      <c r="F72" s="1">
        <f>VLOOKUP('Area controls'!$D72,'All Data'!$A$1:'All Data'!$M$8641,8,FALSE)</f>
        <v>1725.7151038320001</v>
      </c>
      <c r="G72" s="1">
        <f>VLOOKUP('Area controls'!$D72,'All Data'!$A$1:'All Data'!$M$8641,9,FALSE)</f>
        <v>1771.80255172698</v>
      </c>
      <c r="H72" s="1">
        <f>VLOOKUP('Area controls'!$D72,'All Data'!$A$1:'All Data'!$M$8641,10,FALSE)</f>
        <v>1724.2654967932201</v>
      </c>
      <c r="I72" s="1">
        <f>VLOOKUP('Area controls'!$D72,'All Data'!$A$1:'All Data'!$M$8641, 11,FALSE)</f>
        <v>1820.31186924433</v>
      </c>
      <c r="J72" s="1">
        <f>VLOOKUP('Area controls'!$D72,'All Data'!$A$1:'All Data'!$M$8641,12,FALSE)</f>
        <v>48.509317517343099</v>
      </c>
      <c r="K72" s="1">
        <f>VLOOKUP('Area controls'!$D72,'All Data'!$A$1:'All Data'!$M$8641,13,FALSE)</f>
        <v>47.537054933757602</v>
      </c>
      <c r="L72" s="15" t="str">
        <f t="shared" si="5"/>
        <v>Sig. high</v>
      </c>
      <c r="N72" s="15">
        <f t="shared" si="4"/>
        <v>1432.79571739523</v>
      </c>
      <c r="O72" s="15">
        <v>24</v>
      </c>
      <c r="Q72" s="15" t="str">
        <f t="shared" si="6"/>
        <v>Sig. High</v>
      </c>
      <c r="R72" s="15" t="b">
        <f t="shared" si="7"/>
        <v>1</v>
      </c>
    </row>
    <row r="73" spans="1:18">
      <c r="A73" s="1" t="s">
        <v>63</v>
      </c>
      <c r="B73" s="15" t="s">
        <v>63</v>
      </c>
      <c r="C73" s="1" t="s">
        <v>132</v>
      </c>
      <c r="D73" s="1" t="str">
        <f t="shared" si="3"/>
        <v>Persons_2013 - 2015_Blaenau Gwent_0_SAA</v>
      </c>
      <c r="E73" s="1">
        <f>VLOOKUP('Area controls'!$D73,'All Data'!$A$1:'All Data'!$M$8641,7,FALSE)</f>
        <v>805.50741836154702</v>
      </c>
      <c r="F73" s="1">
        <f>VLOOKUP('Area controls'!$D73,'All Data'!$A$1:'All Data'!$M$8641,8,FALSE)</f>
        <v>1984.8069051462801</v>
      </c>
      <c r="G73" s="1">
        <f>VLOOKUP('Area controls'!$D73,'All Data'!$A$1:'All Data'!$M$8641,9,FALSE)</f>
        <v>1994.4781183053501</v>
      </c>
      <c r="H73" s="1">
        <f>VLOOKUP('Area controls'!$D73,'All Data'!$A$1:'All Data'!$M$8641,10,FALSE)</f>
        <v>1915.46340946841</v>
      </c>
      <c r="I73" s="1">
        <f>VLOOKUP('Area controls'!$D73,'All Data'!$A$1:'All Data'!$M$8641, 11,FALSE)</f>
        <v>2075.9065173802501</v>
      </c>
      <c r="J73" s="1">
        <f>VLOOKUP('Area controls'!$D73,'All Data'!$A$1:'All Data'!$M$8641,12,FALSE)</f>
        <v>81.428399074905002</v>
      </c>
      <c r="K73" s="1">
        <f>VLOOKUP('Area controls'!$D73,'All Data'!$A$1:'All Data'!$M$8641,13,FALSE)</f>
        <v>79.014708836938595</v>
      </c>
      <c r="L73" s="15" t="str">
        <f t="shared" si="5"/>
        <v>Sig. high</v>
      </c>
      <c r="N73" s="15">
        <f t="shared" si="4"/>
        <v>1432.79571739523</v>
      </c>
      <c r="O73" s="15">
        <v>25</v>
      </c>
      <c r="Q73" s="15" t="str">
        <f t="shared" si="6"/>
        <v>Sig. High</v>
      </c>
      <c r="R73" s="15" t="b">
        <f t="shared" si="7"/>
        <v>1</v>
      </c>
    </row>
    <row r="74" spans="1:18">
      <c r="A74" s="1" t="s">
        <v>67</v>
      </c>
      <c r="B74" s="15" t="s">
        <v>67</v>
      </c>
      <c r="C74" s="1" t="s">
        <v>132</v>
      </c>
      <c r="D74" s="1" t="str">
        <f t="shared" si="3"/>
        <v>Persons_2013 - 2015_Torfaen_0_SAA</v>
      </c>
      <c r="E74" s="1">
        <f>VLOOKUP('Area controls'!$D74,'All Data'!$A$1:'All Data'!$M$8641,7,FALSE)</f>
        <v>792.30129879683102</v>
      </c>
      <c r="F74" s="1">
        <f>VLOOKUP('Area controls'!$D74,'All Data'!$A$1:'All Data'!$M$8641,8,FALSE)</f>
        <v>1490.5302641866299</v>
      </c>
      <c r="G74" s="1">
        <f>VLOOKUP('Area controls'!$D74,'All Data'!$A$1:'All Data'!$M$8641,9,FALSE)</f>
        <v>1462.4276367764601</v>
      </c>
      <c r="H74" s="1">
        <f>VLOOKUP('Area controls'!$D74,'All Data'!$A$1:'All Data'!$M$8641,10,FALSE)</f>
        <v>1404.0109028678701</v>
      </c>
      <c r="I74" s="1">
        <f>VLOOKUP('Area controls'!$D74,'All Data'!$A$1:'All Data'!$M$8641, 11,FALSE)</f>
        <v>1522.6439082233901</v>
      </c>
      <c r="J74" s="1">
        <f>VLOOKUP('Area controls'!$D74,'All Data'!$A$1:'All Data'!$M$8641,12,FALSE)</f>
        <v>60.216271446936801</v>
      </c>
      <c r="K74" s="1">
        <f>VLOOKUP('Area controls'!$D74,'All Data'!$A$1:'All Data'!$M$8641,13,FALSE)</f>
        <v>58.416733908588597</v>
      </c>
      <c r="L74" s="15" t="str">
        <f t="shared" si="5"/>
        <v>Comparable</v>
      </c>
      <c r="N74" s="15">
        <f t="shared" si="4"/>
        <v>1432.79571739523</v>
      </c>
      <c r="O74" s="15">
        <v>26</v>
      </c>
      <c r="Q74" s="15" t="str">
        <f t="shared" si="6"/>
        <v>Comparable</v>
      </c>
      <c r="R74" s="15" t="b">
        <f t="shared" si="7"/>
        <v>1</v>
      </c>
    </row>
    <row r="75" spans="1:18">
      <c r="A75" s="1" t="s">
        <v>71</v>
      </c>
      <c r="B75" s="15" t="s">
        <v>71</v>
      </c>
      <c r="C75" s="1" t="s">
        <v>132</v>
      </c>
      <c r="D75" s="1" t="str">
        <f t="shared" si="3"/>
        <v>Persons_2013 - 2015_Monmouthshire_0_SAA</v>
      </c>
      <c r="E75" s="1">
        <f>VLOOKUP('Area controls'!$D75,'All Data'!$A$1:'All Data'!$M$8641,7,FALSE)</f>
        <v>629.25379014482996</v>
      </c>
      <c r="F75" s="1">
        <f>VLOOKUP('Area controls'!$D75,'All Data'!$A$1:'All Data'!$M$8641,8,FALSE)</f>
        <v>1057.35022456661</v>
      </c>
      <c r="G75" s="1">
        <f>VLOOKUP('Area controls'!$D75,'All Data'!$A$1:'All Data'!$M$8641,9,FALSE)</f>
        <v>996.84641087355897</v>
      </c>
      <c r="H75" s="1">
        <f>VLOOKUP('Area controls'!$D75,'All Data'!$A$1:'All Data'!$M$8641,10,FALSE)</f>
        <v>952.05490694542902</v>
      </c>
      <c r="I75" s="1">
        <f>VLOOKUP('Area controls'!$D75,'All Data'!$A$1:'All Data'!$M$8641, 11,FALSE)</f>
        <v>1043.18940346566</v>
      </c>
      <c r="J75" s="1">
        <f>VLOOKUP('Area controls'!$D75,'All Data'!$A$1:'All Data'!$M$8641,12,FALSE)</f>
        <v>46.3429925921048</v>
      </c>
      <c r="K75" s="1">
        <f>VLOOKUP('Area controls'!$D75,'All Data'!$A$1:'All Data'!$M$8641,13,FALSE)</f>
        <v>44.791503928130403</v>
      </c>
      <c r="L75" s="15" t="str">
        <f t="shared" si="5"/>
        <v>Sig. low</v>
      </c>
      <c r="N75" s="15">
        <f t="shared" si="4"/>
        <v>1432.79571739523</v>
      </c>
      <c r="O75" s="15">
        <v>27</v>
      </c>
      <c r="Q75" s="15" t="str">
        <f t="shared" si="6"/>
        <v>Sig. Low</v>
      </c>
      <c r="R75" s="15" t="b">
        <f t="shared" si="7"/>
        <v>1</v>
      </c>
    </row>
    <row r="76" spans="1:18">
      <c r="A76" s="1" t="s">
        <v>72</v>
      </c>
      <c r="B76" s="15" t="s">
        <v>72</v>
      </c>
      <c r="C76" s="1" t="s">
        <v>132</v>
      </c>
      <c r="D76" s="1" t="str">
        <f t="shared" si="3"/>
        <v>Persons_2013 - 2015_Newport_0_SAA</v>
      </c>
      <c r="E76" s="1">
        <f>VLOOKUP('Area controls'!$D76,'All Data'!$A$1:'All Data'!$M$8641,7,FALSE)</f>
        <v>1087.76325551645</v>
      </c>
      <c r="F76" s="1">
        <f>VLOOKUP('Area controls'!$D76,'All Data'!$A$1:'All Data'!$M$8641,8,FALSE)</f>
        <v>1348.2328548554999</v>
      </c>
      <c r="G76" s="1">
        <f>VLOOKUP('Area controls'!$D76,'All Data'!$A$1:'All Data'!$M$8641,9,FALSE)</f>
        <v>1375.43260865715</v>
      </c>
      <c r="H76" s="1">
        <f>VLOOKUP('Area controls'!$D76,'All Data'!$A$1:'All Data'!$M$8641,10,FALSE)</f>
        <v>1328.51641647674</v>
      </c>
      <c r="I76" s="1">
        <f>VLOOKUP('Area controls'!$D76,'All Data'!$A$1:'All Data'!$M$8641, 11,FALSE)</f>
        <v>1423.57920613177</v>
      </c>
      <c r="J76" s="1">
        <f>VLOOKUP('Area controls'!$D76,'All Data'!$A$1:'All Data'!$M$8641,12,FALSE)</f>
        <v>48.146597474620897</v>
      </c>
      <c r="K76" s="1">
        <f>VLOOKUP('Area controls'!$D76,'All Data'!$A$1:'All Data'!$M$8641,13,FALSE)</f>
        <v>46.916192180407698</v>
      </c>
      <c r="L76" s="15" t="str">
        <f t="shared" si="5"/>
        <v>Sig. low</v>
      </c>
      <c r="N76" s="15">
        <f t="shared" si="4"/>
        <v>1432.79571739523</v>
      </c>
      <c r="O76" s="15">
        <v>28</v>
      </c>
      <c r="Q76" s="15" t="str">
        <f t="shared" si="6"/>
        <v>Sig. Low</v>
      </c>
      <c r="R76" s="15" t="b">
        <f t="shared" si="7"/>
        <v>1</v>
      </c>
    </row>
    <row r="77" spans="1:18" s="15" customFormat="1"/>
    <row r="78" spans="1:18">
      <c r="A78" s="1" t="s">
        <v>73</v>
      </c>
      <c r="B78" s="15" t="s">
        <v>74</v>
      </c>
      <c r="C78" s="1" t="s">
        <v>132</v>
      </c>
      <c r="D78" s="1" t="str">
        <f t="shared" ref="D78:D84" si="12">$D$5&amp;"_"&amp;C78&amp;"_"&amp;A78&amp;"_0_"&amp;$C$5</f>
        <v>Persons_2013 - 2015_Betsi Cadwaladr_0_SAA</v>
      </c>
      <c r="E78" s="1">
        <f>VLOOKUP('Area controls'!$D78,'All Data'!$A$1:'All Data'!$M$8641,7,FALSE)</f>
        <v>6503.6661708886504</v>
      </c>
      <c r="F78" s="1">
        <f>VLOOKUP('Area controls'!$D78,'All Data'!$A$1:'All Data'!$M$8641,8,FALSE)</f>
        <v>1553.5966200584401</v>
      </c>
      <c r="G78" s="1">
        <f>VLOOKUP('Area controls'!$D78,'All Data'!$A$1:'All Data'!$M$8641,9,FALSE)</f>
        <v>1457.61190635599</v>
      </c>
      <c r="H78" s="1">
        <f>VLOOKUP('Area controls'!$D78,'All Data'!$A$1:'All Data'!$M$8641,10,FALSE)</f>
        <v>1437.1310470670301</v>
      </c>
      <c r="I78" s="1">
        <f>VLOOKUP('Area controls'!$D78,'All Data'!$A$1:'All Data'!$M$8641, 11,FALSE)</f>
        <v>1478.3105674559499</v>
      </c>
      <c r="J78" s="1">
        <f>VLOOKUP('Area controls'!$D78,'All Data'!$A$1:'All Data'!$M$8641,12,FALSE)</f>
        <v>20.6986610999645</v>
      </c>
      <c r="K78" s="1">
        <f>VLOOKUP('Area controls'!$D78,'All Data'!$A$1:'All Data'!$M$8641,13,FALSE)</f>
        <v>20.480859288962201</v>
      </c>
      <c r="L78" s="15" t="str">
        <f>IF($G$86&lt;H78,"Sig. high",IF($G$86&gt;I78,"Sig. low","Comparable"))</f>
        <v>Sig. high</v>
      </c>
      <c r="N78" s="15">
        <f t="shared" ref="N78:N84" si="13">$G$86</f>
        <v>1432.79571739523</v>
      </c>
      <c r="O78" s="1">
        <v>-5</v>
      </c>
      <c r="Q78" s="15" t="str">
        <f t="shared" si="6"/>
        <v>Sig. High</v>
      </c>
      <c r="R78" s="15" t="b">
        <f t="shared" si="7"/>
        <v>1</v>
      </c>
    </row>
    <row r="79" spans="1:18">
      <c r="A79" s="1" t="s">
        <v>42</v>
      </c>
      <c r="B79" s="15" t="s">
        <v>76</v>
      </c>
      <c r="C79" s="1" t="s">
        <v>132</v>
      </c>
      <c r="D79" s="1" t="str">
        <f t="shared" si="12"/>
        <v>Persons_2013 - 2015_Powys_0_SAA</v>
      </c>
      <c r="E79" s="1">
        <f>VLOOKUP('Area controls'!$D79,'All Data'!$A$1:'All Data'!$M$8641,7,FALSE)</f>
        <v>1291.04292365528</v>
      </c>
      <c r="F79" s="1">
        <f>VLOOKUP('Area controls'!$D79,'All Data'!$A$1:'All Data'!$M$8641,8,FALSE)</f>
        <v>1497.38797836759</v>
      </c>
      <c r="G79" s="1">
        <f>VLOOKUP('Area controls'!$D79,'All Data'!$A$1:'All Data'!$M$8641,9,FALSE)</f>
        <v>1342.7696188535999</v>
      </c>
      <c r="H79" s="1">
        <f>VLOOKUP('Area controls'!$D79,'All Data'!$A$1:'All Data'!$M$8641,10,FALSE)</f>
        <v>1300.36275098996</v>
      </c>
      <c r="I79" s="1">
        <f>VLOOKUP('Area controls'!$D79,'All Data'!$A$1:'All Data'!$M$8641, 11,FALSE)</f>
        <v>1386.1961203205601</v>
      </c>
      <c r="J79" s="1">
        <f>VLOOKUP('Area controls'!$D79,'All Data'!$A$1:'All Data'!$M$8641,12,FALSE)</f>
        <v>43.426501466953802</v>
      </c>
      <c r="K79" s="1">
        <f>VLOOKUP('Area controls'!$D79,'All Data'!$A$1:'All Data'!$M$8641,13,FALSE)</f>
        <v>42.4068678636404</v>
      </c>
      <c r="L79" s="15" t="str">
        <f t="shared" ref="L79:L84" si="14">IF($G$86&lt;H79,"Sig. high",IF($G$86&gt;I79,"Sig. low","Comparable"))</f>
        <v>Sig. low</v>
      </c>
      <c r="N79" s="15">
        <f t="shared" si="13"/>
        <v>1432.79571739523</v>
      </c>
      <c r="O79" s="15">
        <v>8</v>
      </c>
      <c r="Q79" s="15" t="str">
        <f t="shared" si="6"/>
        <v>Sig. Low</v>
      </c>
      <c r="R79" s="15" t="b">
        <f t="shared" si="7"/>
        <v>1</v>
      </c>
    </row>
    <row r="80" spans="1:18">
      <c r="A80" s="1" t="s">
        <v>75</v>
      </c>
      <c r="B80" s="15" t="s">
        <v>139</v>
      </c>
      <c r="C80" s="1" t="s">
        <v>132</v>
      </c>
      <c r="D80" s="1" t="str">
        <f t="shared" si="12"/>
        <v>Persons_2013 - 2015_Hywel Dda_0_SAA</v>
      </c>
      <c r="E80" s="1">
        <f>VLOOKUP('Area controls'!$D80,'All Data'!$A$1:'All Data'!$M$8641,7,FALSE)</f>
        <v>3299.66388545577</v>
      </c>
      <c r="F80" s="1">
        <f>VLOOKUP('Area controls'!$D80,'All Data'!$A$1:'All Data'!$M$8641,8,FALSE)</f>
        <v>1411.66520109968</v>
      </c>
      <c r="G80" s="1">
        <f>VLOOKUP('Area controls'!$D80,'All Data'!$A$1:'All Data'!$M$8641,9,FALSE)</f>
        <v>1297.25346154012</v>
      </c>
      <c r="H80" s="1">
        <f>VLOOKUP('Area controls'!$D80,'All Data'!$A$1:'All Data'!$M$8641,10,FALSE)</f>
        <v>1271.6322081452299</v>
      </c>
      <c r="I80" s="1">
        <f>VLOOKUP('Area controls'!$D80,'All Data'!$A$1:'All Data'!$M$8641, 11,FALSE)</f>
        <v>1323.25814973246</v>
      </c>
      <c r="J80" s="1">
        <f>VLOOKUP('Area controls'!$D80,'All Data'!$A$1:'All Data'!$M$8641,12,FALSE)</f>
        <v>26.004688192341501</v>
      </c>
      <c r="K80" s="1">
        <f>VLOOKUP('Area controls'!$D80,'All Data'!$A$1:'All Data'!$M$8641,13,FALSE)</f>
        <v>25.6212533948847</v>
      </c>
      <c r="L80" s="15" t="str">
        <f t="shared" si="14"/>
        <v>Sig. low</v>
      </c>
      <c r="N80" s="15">
        <f t="shared" si="13"/>
        <v>1432.79571739523</v>
      </c>
      <c r="O80" s="15">
        <v>9</v>
      </c>
      <c r="Q80" s="15" t="str">
        <f t="shared" si="6"/>
        <v>Sig. Low</v>
      </c>
      <c r="R80" s="15" t="b">
        <f t="shared" si="7"/>
        <v>1</v>
      </c>
    </row>
    <row r="81" spans="1:18">
      <c r="A81" s="1" t="s">
        <v>77</v>
      </c>
      <c r="B81" s="16" t="s">
        <v>160</v>
      </c>
      <c r="C81" s="1" t="s">
        <v>132</v>
      </c>
      <c r="D81" s="1" t="str">
        <f t="shared" si="12"/>
        <v>Persons_2013 - 2015_ABM_0_SAA</v>
      </c>
      <c r="E81" s="1">
        <f>VLOOKUP('Area controls'!$D81,'All Data'!$A$1:'All Data'!$M$8641,7,FALSE)</f>
        <v>4530.5373821425501</v>
      </c>
      <c r="F81" s="1">
        <f>VLOOKUP('Area controls'!$D81,'All Data'!$A$1:'All Data'!$M$8641,8,FALSE)</f>
        <v>1497.2709878313101</v>
      </c>
      <c r="G81" s="1">
        <f>VLOOKUP('Area controls'!$D81,'All Data'!$A$1:'All Data'!$M$8641,9,FALSE)</f>
        <v>1465.74348928565</v>
      </c>
      <c r="H81" s="1">
        <f>VLOOKUP('Area controls'!$D81,'All Data'!$A$1:'All Data'!$M$8641,10,FALSE)</f>
        <v>1441.1445282063601</v>
      </c>
      <c r="I81" s="1">
        <f>VLOOKUP('Area controls'!$D81,'All Data'!$A$1:'All Data'!$M$8641, 11,FALSE)</f>
        <v>1490.6562419248701</v>
      </c>
      <c r="J81" s="1">
        <f>VLOOKUP('Area controls'!$D81,'All Data'!$A$1:'All Data'!$M$8641,12,FALSE)</f>
        <v>24.9127526392272</v>
      </c>
      <c r="K81" s="1">
        <f>VLOOKUP('Area controls'!$D81,'All Data'!$A$1:'All Data'!$M$8641,13,FALSE)</f>
        <v>24.598961079288799</v>
      </c>
      <c r="L81" s="15" t="str">
        <f t="shared" si="14"/>
        <v>Sig. high</v>
      </c>
      <c r="N81" s="15">
        <f t="shared" si="13"/>
        <v>1432.79571739523</v>
      </c>
      <c r="O81" s="15">
        <v>13</v>
      </c>
      <c r="Q81" s="15" t="str">
        <f t="shared" si="6"/>
        <v>Sig. High</v>
      </c>
      <c r="R81" s="15" t="b">
        <f t="shared" si="7"/>
        <v>1</v>
      </c>
    </row>
    <row r="82" spans="1:18">
      <c r="A82" s="1" t="s">
        <v>78</v>
      </c>
      <c r="B82" s="15" t="s">
        <v>80</v>
      </c>
      <c r="C82" s="1" t="s">
        <v>132</v>
      </c>
      <c r="D82" s="1" t="str">
        <f t="shared" si="12"/>
        <v>Persons_2013 - 2015_Cardiff &amp; Vale_0_SAA</v>
      </c>
      <c r="E82" s="1">
        <f>VLOOKUP('Area controls'!$D82,'All Data'!$A$1:'All Data'!$M$8641,7,FALSE)</f>
        <v>2811.5796953895901</v>
      </c>
      <c r="F82" s="1">
        <f>VLOOKUP('Area controls'!$D82,'All Data'!$A$1:'All Data'!$M$8641,8,FALSE)</f>
        <v>1137.06684113044</v>
      </c>
      <c r="G82" s="1">
        <f>VLOOKUP('Area controls'!$D82,'All Data'!$A$1:'All Data'!$M$8641,9,FALSE)</f>
        <v>1185.37219023271</v>
      </c>
      <c r="H82" s="1">
        <f>VLOOKUP('Area controls'!$D82,'All Data'!$A$1:'All Data'!$M$8641,10,FALSE)</f>
        <v>1160.08652397831</v>
      </c>
      <c r="I82" s="1">
        <f>VLOOKUP('Area controls'!$D82,'All Data'!$A$1:'All Data'!$M$8641, 11,FALSE)</f>
        <v>1211.0680838633</v>
      </c>
      <c r="J82" s="1">
        <f>VLOOKUP('Area controls'!$D82,'All Data'!$A$1:'All Data'!$M$8641,12,FALSE)</f>
        <v>25.6958936305832</v>
      </c>
      <c r="K82" s="1">
        <f>VLOOKUP('Area controls'!$D82,'All Data'!$A$1:'All Data'!$M$8641,13,FALSE)</f>
        <v>25.285666254401999</v>
      </c>
      <c r="L82" s="15" t="str">
        <f t="shared" si="14"/>
        <v>Sig. low</v>
      </c>
      <c r="N82" s="15">
        <f t="shared" si="13"/>
        <v>1432.79571739523</v>
      </c>
      <c r="O82" s="15">
        <v>17</v>
      </c>
      <c r="Q82" s="15" t="str">
        <f t="shared" si="6"/>
        <v>Sig. Low</v>
      </c>
      <c r="R82" s="15" t="b">
        <f t="shared" si="7"/>
        <v>1</v>
      </c>
    </row>
    <row r="83" spans="1:18">
      <c r="A83" s="1" t="s">
        <v>79</v>
      </c>
      <c r="B83" s="15" t="s">
        <v>137</v>
      </c>
      <c r="C83" s="1" t="s">
        <v>132</v>
      </c>
      <c r="D83" s="1" t="str">
        <f t="shared" si="12"/>
        <v>Persons_2013 - 2015_Cwm Taf_0_SAA</v>
      </c>
      <c r="E83" s="1">
        <f>VLOOKUP('Area controls'!$D83,'All Data'!$A$1:'All Data'!$M$8641,7,FALSE)</f>
        <v>2977.6725790912901</v>
      </c>
      <c r="F83" s="1">
        <f>VLOOKUP('Area controls'!$D83,'All Data'!$A$1:'All Data'!$M$8641,8,FALSE)</f>
        <v>1782.0557412032199</v>
      </c>
      <c r="G83" s="1">
        <f>VLOOKUP('Area controls'!$D83,'All Data'!$A$1:'All Data'!$M$8641,9,FALSE)</f>
        <v>1790.9977377692201</v>
      </c>
      <c r="H83" s="1">
        <f>VLOOKUP('Area controls'!$D83,'All Data'!$A$1:'All Data'!$M$8641,10,FALSE)</f>
        <v>1753.90514321459</v>
      </c>
      <c r="I83" s="1">
        <f>VLOOKUP('Area controls'!$D83,'All Data'!$A$1:'All Data'!$M$8641, 11,FALSE)</f>
        <v>1828.6749393683399</v>
      </c>
      <c r="J83" s="1">
        <f>VLOOKUP('Area controls'!$D83,'All Data'!$A$1:'All Data'!$M$8641,12,FALSE)</f>
        <v>37.677201599124402</v>
      </c>
      <c r="K83" s="1">
        <f>VLOOKUP('Area controls'!$D83,'All Data'!$A$1:'All Data'!$M$8641,13,FALSE)</f>
        <v>37.092594554627603</v>
      </c>
      <c r="L83" s="15" t="str">
        <f t="shared" si="14"/>
        <v>Sig. high</v>
      </c>
      <c r="N83" s="15">
        <f t="shared" si="13"/>
        <v>1432.79571739523</v>
      </c>
      <c r="O83" s="15">
        <v>20</v>
      </c>
      <c r="Q83" s="15" t="str">
        <f t="shared" si="6"/>
        <v>Sig. High</v>
      </c>
      <c r="R83" s="15" t="b">
        <f t="shared" si="7"/>
        <v>1</v>
      </c>
    </row>
    <row r="84" spans="1:18">
      <c r="A84" s="1" t="s">
        <v>81</v>
      </c>
      <c r="B84" s="15" t="s">
        <v>138</v>
      </c>
      <c r="C84" s="1" t="s">
        <v>132</v>
      </c>
      <c r="D84" s="1" t="str">
        <f t="shared" si="12"/>
        <v>Persons_2013 - 2015_Aneurin Bevan_0_SAA</v>
      </c>
      <c r="E84" s="1">
        <f>VLOOKUP('Area controls'!$D84,'All Data'!$A$1:'All Data'!$M$8641,7,FALSE)</f>
        <v>5079.8745665420001</v>
      </c>
      <c r="F84" s="1">
        <f>VLOOKUP('Area controls'!$D84,'All Data'!$A$1:'All Data'!$M$8641,8,FALSE)</f>
        <v>1507.7376055888601</v>
      </c>
      <c r="G84" s="1">
        <f>VLOOKUP('Area controls'!$D84,'All Data'!$A$1:'All Data'!$M$8641,9,FALSE)</f>
        <v>1504.33949562879</v>
      </c>
      <c r="H84" s="1">
        <f>VLOOKUP('Area controls'!$D84,'All Data'!$A$1:'All Data'!$M$8641,10,FALSE)</f>
        <v>1480.4758520989001</v>
      </c>
      <c r="I84" s="1">
        <f>VLOOKUP('Area controls'!$D84,'All Data'!$A$1:'All Data'!$M$8641, 11,FALSE)</f>
        <v>1528.4905076244299</v>
      </c>
      <c r="J84" s="1">
        <f>VLOOKUP('Area controls'!$D84,'All Data'!$A$1:'All Data'!$M$8641,12,FALSE)</f>
        <v>24.151011995639202</v>
      </c>
      <c r="K84" s="1">
        <f>VLOOKUP('Area controls'!$D84,'All Data'!$A$1:'All Data'!$M$8641,13,FALSE)</f>
        <v>23.8636435298931</v>
      </c>
      <c r="L84" s="15" t="str">
        <f t="shared" si="14"/>
        <v>Sig. high</v>
      </c>
      <c r="N84" s="15">
        <f t="shared" si="13"/>
        <v>1432.79571739523</v>
      </c>
      <c r="O84" s="15">
        <v>40</v>
      </c>
      <c r="Q84" s="15" t="str">
        <f t="shared" si="6"/>
        <v>Sig. High</v>
      </c>
      <c r="R84" s="15" t="b">
        <f t="shared" si="7"/>
        <v>1</v>
      </c>
    </row>
    <row r="85" spans="1:18" s="15" customFormat="1"/>
    <row r="86" spans="1:18">
      <c r="A86" s="1" t="s">
        <v>82</v>
      </c>
      <c r="B86" s="15" t="s">
        <v>82</v>
      </c>
      <c r="C86" s="1" t="s">
        <v>132</v>
      </c>
      <c r="D86" s="1" t="str">
        <f>$D$5&amp;"_"&amp;C86&amp;"_"&amp;A86&amp;"_0_"&amp;$C$5</f>
        <v>Persons_2013 - 2015_Wales_0_SAA</v>
      </c>
      <c r="E86" s="1">
        <f>VLOOKUP('Area controls'!$D86,'All Data'!$A$1:'All Data'!$M$8641,7,FALSE)</f>
        <v>26488.750499239799</v>
      </c>
      <c r="F86" s="1">
        <f>VLOOKUP('Area controls'!$D86,'All Data'!$A$1:'All Data'!$M$8641,8,FALSE)</f>
        <v>1477.7982556382301</v>
      </c>
      <c r="G86" s="1">
        <f>VLOOKUP('Area controls'!$D86,'All Data'!$A$1:'All Data'!$M$8641,9,FALSE)</f>
        <v>1432.79571739523</v>
      </c>
      <c r="H86" s="1">
        <f>VLOOKUP('Area controls'!$D86,'All Data'!$A$1:'All Data'!$M$8641,10,FALSE)</f>
        <v>1422.8210398865799</v>
      </c>
      <c r="I86" s="1">
        <f>VLOOKUP('Area controls'!$D86,'All Data'!$A$1:'All Data'!$M$8641, 11,FALSE)</f>
        <v>1442.8227996154999</v>
      </c>
      <c r="J86" s="1">
        <f>VLOOKUP('Area controls'!$D86,'All Data'!$A$1:'All Data'!$M$8641,12,FALSE)</f>
        <v>10.0270822202642</v>
      </c>
      <c r="K86" s="1">
        <f>VLOOKUP('Area controls'!$D86,'All Data'!$A$1:'All Data'!$M$8641,13,FALSE)</f>
        <v>9.9746775086477992</v>
      </c>
      <c r="N86" s="15">
        <f>$G$86</f>
        <v>1432.79571739523</v>
      </c>
      <c r="O86" s="15">
        <v>40</v>
      </c>
    </row>
    <row r="87" spans="1:18">
      <c r="B87" s="15"/>
    </row>
    <row r="89" spans="1:18">
      <c r="E89" s="15" t="s">
        <v>154</v>
      </c>
      <c r="F89" s="1" t="str">
        <f xml:space="preserve"> "Wales = "&amp;FIXED(G86,0)</f>
        <v>Wales = 1,433</v>
      </c>
    </row>
  </sheetData>
  <sortState ref="A77:J83">
    <sortCondition ref="A77"/>
  </sortState>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8641"/>
  <sheetViews>
    <sheetView zoomScaleNormal="100" workbookViewId="0">
      <pane ySplit="1" topLeftCell="A8603" activePane="bottomLeft" state="frozen"/>
      <selection activeCell="G27" sqref="G27"/>
      <selection pane="bottomLeft" activeCell="G27" sqref="G27"/>
    </sheetView>
  </sheetViews>
  <sheetFormatPr defaultRowHeight="15"/>
  <cols>
    <col min="1" max="1" width="41.85546875" customWidth="1"/>
    <col min="2" max="2" width="8.42578125" bestFit="1" customWidth="1"/>
    <col min="3" max="3" width="11.5703125" bestFit="1" customWidth="1"/>
    <col min="4" max="4" width="16.5703125" customWidth="1"/>
    <col min="5" max="5" width="10.7109375" bestFit="1" customWidth="1"/>
    <col min="6" max="6" width="16.5703125" customWidth="1"/>
    <col min="7" max="7" width="26.42578125" bestFit="1" customWidth="1"/>
    <col min="8" max="8" width="22" bestFit="1" customWidth="1"/>
    <col min="9" max="9" width="16.5703125" bestFit="1" customWidth="1"/>
    <col min="10" max="10" width="17.28515625" bestFit="1" customWidth="1"/>
    <col min="11" max="11" width="17.7109375" bestFit="1" customWidth="1"/>
    <col min="12" max="12" width="16.28515625" bestFit="1" customWidth="1"/>
    <col min="13" max="13" width="16" bestFit="1" customWidth="1"/>
  </cols>
  <sheetData>
    <row r="1" spans="1:25">
      <c r="A1" s="14" t="s">
        <v>29</v>
      </c>
      <c r="B1" s="14" t="s">
        <v>134</v>
      </c>
      <c r="C1" s="14" t="s">
        <v>91</v>
      </c>
      <c r="D1" s="14" t="s">
        <v>119</v>
      </c>
      <c r="E1" s="14" t="s">
        <v>133</v>
      </c>
      <c r="F1" s="14" t="s">
        <v>120</v>
      </c>
      <c r="G1" s="14" t="s">
        <v>121</v>
      </c>
      <c r="H1" s="14" t="s">
        <v>122</v>
      </c>
      <c r="I1" s="14" t="s">
        <v>123</v>
      </c>
      <c r="J1" s="14" t="s">
        <v>124</v>
      </c>
      <c r="K1" s="14" t="s">
        <v>125</v>
      </c>
      <c r="L1" s="14" t="s">
        <v>126</v>
      </c>
      <c r="M1" s="14" t="s">
        <v>127</v>
      </c>
    </row>
    <row r="2" spans="1:25">
      <c r="A2" s="14" t="s">
        <v>230</v>
      </c>
      <c r="B2" s="14" t="s">
        <v>64</v>
      </c>
      <c r="C2" s="14" t="s">
        <v>38</v>
      </c>
      <c r="D2" s="14" t="s">
        <v>63</v>
      </c>
      <c r="E2" s="14">
        <v>0</v>
      </c>
      <c r="F2" s="14">
        <v>1525.1718923686201</v>
      </c>
      <c r="G2" s="14">
        <v>508.39063078954001</v>
      </c>
      <c r="H2" s="14">
        <v>2620.7954160471199</v>
      </c>
      <c r="I2" s="14">
        <v>3021.4599061959302</v>
      </c>
      <c r="J2" s="14">
        <v>2862.3591398057702</v>
      </c>
      <c r="K2" s="14">
        <v>3186.7049031287702</v>
      </c>
      <c r="L2" s="14">
        <v>165.24499693283701</v>
      </c>
      <c r="M2" s="14">
        <v>159.10076639016199</v>
      </c>
      <c r="P2" s="14"/>
      <c r="Q2" s="14"/>
      <c r="R2" s="14"/>
      <c r="S2" s="14"/>
      <c r="T2" s="14"/>
      <c r="U2" s="14"/>
      <c r="V2" s="14"/>
      <c r="W2" s="14"/>
      <c r="X2" s="14"/>
      <c r="Y2" s="14"/>
    </row>
    <row r="3" spans="1:25">
      <c r="A3" s="14" t="s">
        <v>231</v>
      </c>
      <c r="B3" s="14" t="s">
        <v>64</v>
      </c>
      <c r="C3" s="14" t="s">
        <v>36</v>
      </c>
      <c r="D3" s="14" t="s">
        <v>63</v>
      </c>
      <c r="E3" s="14">
        <v>0</v>
      </c>
      <c r="F3" s="14">
        <v>1525.0066907340899</v>
      </c>
      <c r="G3" s="14">
        <v>508.33556357803099</v>
      </c>
      <c r="H3" s="14">
        <v>2605.6019182854202</v>
      </c>
      <c r="I3" s="14">
        <v>3039.6662253827399</v>
      </c>
      <c r="J3" s="14">
        <v>2878.2102574137898</v>
      </c>
      <c r="K3" s="14">
        <v>3207.3577230626502</v>
      </c>
      <c r="L3" s="14">
        <v>167.691497679912</v>
      </c>
      <c r="M3" s="14">
        <v>161.45596796895299</v>
      </c>
      <c r="O3" s="14"/>
      <c r="P3" s="14"/>
      <c r="Q3" s="14"/>
      <c r="R3" s="14"/>
      <c r="S3" s="14"/>
      <c r="T3" s="14"/>
      <c r="U3" s="14"/>
      <c r="V3" s="14"/>
      <c r="W3" s="14"/>
      <c r="X3" s="14"/>
      <c r="Y3" s="14"/>
    </row>
    <row r="4" spans="1:25">
      <c r="A4" s="14" t="s">
        <v>232</v>
      </c>
      <c r="B4" s="14" t="s">
        <v>64</v>
      </c>
      <c r="C4" s="14" t="s">
        <v>34</v>
      </c>
      <c r="D4" s="14" t="s">
        <v>63</v>
      </c>
      <c r="E4" s="14">
        <v>0</v>
      </c>
      <c r="F4" s="14">
        <v>1567.2669064183599</v>
      </c>
      <c r="G4" s="14">
        <v>522.42230213945402</v>
      </c>
      <c r="H4" s="14">
        <v>2665.2386001264599</v>
      </c>
      <c r="I4" s="14">
        <v>3055.2705137603398</v>
      </c>
      <c r="J4" s="14">
        <v>2896.6358750760501</v>
      </c>
      <c r="K4" s="14">
        <v>3219.94682366692</v>
      </c>
      <c r="L4" s="14">
        <v>164.67630990657599</v>
      </c>
      <c r="M4" s="14">
        <v>158.63463868429699</v>
      </c>
      <c r="O4" s="14"/>
      <c r="P4" s="14"/>
      <c r="Q4" s="14"/>
      <c r="R4" s="14"/>
      <c r="S4" s="14"/>
      <c r="T4" s="14"/>
      <c r="U4" s="14"/>
      <c r="V4" s="14"/>
      <c r="W4" s="14"/>
      <c r="X4" s="14"/>
      <c r="Y4" s="14"/>
    </row>
    <row r="5" spans="1:25">
      <c r="A5" s="14" t="s">
        <v>233</v>
      </c>
      <c r="B5" s="14" t="s">
        <v>64</v>
      </c>
      <c r="C5" s="14" t="s">
        <v>128</v>
      </c>
      <c r="D5" s="14" t="s">
        <v>63</v>
      </c>
      <c r="E5" s="14">
        <v>0</v>
      </c>
      <c r="F5" s="14">
        <v>1585.88362406807</v>
      </c>
      <c r="G5" s="14">
        <v>528.62787468935699</v>
      </c>
      <c r="H5" s="14">
        <v>2686.4812712902699</v>
      </c>
      <c r="I5" s="14">
        <v>3021.7778179297002</v>
      </c>
      <c r="J5" s="14">
        <v>2867.47602111894</v>
      </c>
      <c r="K5" s="14">
        <v>3181.9209560207</v>
      </c>
      <c r="L5" s="14">
        <v>160.14313809099801</v>
      </c>
      <c r="M5" s="14">
        <v>154.30179681075899</v>
      </c>
      <c r="O5" s="14"/>
      <c r="P5" s="14"/>
      <c r="Q5" s="14"/>
      <c r="R5" s="14"/>
      <c r="S5" s="14"/>
      <c r="T5" s="14"/>
      <c r="U5" s="14"/>
      <c r="V5" s="14"/>
      <c r="W5" s="14"/>
      <c r="X5" s="14"/>
      <c r="Y5" s="14"/>
    </row>
    <row r="6" spans="1:25">
      <c r="A6" s="14" t="s">
        <v>234</v>
      </c>
      <c r="B6" s="14" t="s">
        <v>64</v>
      </c>
      <c r="C6" s="14" t="s">
        <v>129</v>
      </c>
      <c r="D6" s="14" t="s">
        <v>63</v>
      </c>
      <c r="E6" s="14">
        <v>0</v>
      </c>
      <c r="F6" s="14">
        <v>1511.93848353219</v>
      </c>
      <c r="G6" s="14">
        <v>503.97949451072901</v>
      </c>
      <c r="H6" s="14">
        <v>2556.2818847127201</v>
      </c>
      <c r="I6" s="14">
        <v>2813.7646943473301</v>
      </c>
      <c r="J6" s="14">
        <v>2668.19604248927</v>
      </c>
      <c r="K6" s="14">
        <v>2964.9800564464099</v>
      </c>
      <c r="L6" s="14">
        <v>151.215362099076</v>
      </c>
      <c r="M6" s="14">
        <v>145.56865185805799</v>
      </c>
      <c r="O6" s="14"/>
      <c r="P6" s="14"/>
      <c r="Q6" s="14"/>
      <c r="R6" s="14"/>
      <c r="S6" s="14"/>
      <c r="T6" s="14"/>
      <c r="U6" s="14"/>
      <c r="V6" s="14"/>
      <c r="W6" s="14"/>
      <c r="X6" s="14"/>
      <c r="Y6" s="14"/>
    </row>
    <row r="7" spans="1:25">
      <c r="A7" s="14" t="s">
        <v>235</v>
      </c>
      <c r="B7" s="14" t="s">
        <v>64</v>
      </c>
      <c r="C7" s="14" t="s">
        <v>130</v>
      </c>
      <c r="D7" s="14" t="s">
        <v>63</v>
      </c>
      <c r="E7" s="14">
        <v>0</v>
      </c>
      <c r="F7" s="14">
        <v>1417.1619103498999</v>
      </c>
      <c r="G7" s="14">
        <v>472.38730344996702</v>
      </c>
      <c r="H7" s="14">
        <v>2395.0682953353098</v>
      </c>
      <c r="I7" s="14">
        <v>2611.87180043842</v>
      </c>
      <c r="J7" s="14">
        <v>2473.0350429331002</v>
      </c>
      <c r="K7" s="14">
        <v>2756.2751922059001</v>
      </c>
      <c r="L7" s="14">
        <v>144.403391767481</v>
      </c>
      <c r="M7" s="14">
        <v>138.836757505317</v>
      </c>
      <c r="O7" s="14"/>
      <c r="P7" s="14"/>
      <c r="Q7" s="14"/>
      <c r="R7" s="14"/>
      <c r="S7" s="14"/>
      <c r="T7" s="14"/>
      <c r="U7" s="14"/>
      <c r="V7" s="14"/>
      <c r="W7" s="14"/>
      <c r="X7" s="14"/>
      <c r="Y7" s="14"/>
    </row>
    <row r="8" spans="1:25">
      <c r="A8" s="14" t="s">
        <v>236</v>
      </c>
      <c r="B8" s="14" t="s">
        <v>64</v>
      </c>
      <c r="C8" s="14" t="s">
        <v>131</v>
      </c>
      <c r="D8" s="14" t="s">
        <v>63</v>
      </c>
      <c r="E8" s="14">
        <v>0</v>
      </c>
      <c r="F8" s="14">
        <v>1355.19385684142</v>
      </c>
      <c r="G8" s="14">
        <v>451.73128561380798</v>
      </c>
      <c r="H8" s="14">
        <v>2290.3394572273501</v>
      </c>
      <c r="I8" s="14">
        <v>2464.6359169195898</v>
      </c>
      <c r="J8" s="14">
        <v>2331.2352507343498</v>
      </c>
      <c r="K8" s="14">
        <v>2603.5088910776899</v>
      </c>
      <c r="L8" s="14">
        <v>138.87297415810201</v>
      </c>
      <c r="M8" s="14">
        <v>133.40066618523301</v>
      </c>
      <c r="O8" s="14"/>
      <c r="P8" s="14"/>
      <c r="Q8" s="14"/>
      <c r="R8" s="14"/>
      <c r="S8" s="14"/>
      <c r="T8" s="14"/>
      <c r="U8" s="14"/>
      <c r="V8" s="14"/>
      <c r="W8" s="14"/>
      <c r="X8" s="14"/>
      <c r="Y8" s="14"/>
    </row>
    <row r="9" spans="1:25">
      <c r="A9" s="14" t="s">
        <v>237</v>
      </c>
      <c r="B9" s="14" t="s">
        <v>64</v>
      </c>
      <c r="C9" s="14" t="s">
        <v>132</v>
      </c>
      <c r="D9" s="14" t="s">
        <v>63</v>
      </c>
      <c r="E9" s="14">
        <v>0</v>
      </c>
      <c r="F9" s="14">
        <v>1409.7473039658</v>
      </c>
      <c r="G9" s="14">
        <v>469.91576798860098</v>
      </c>
      <c r="H9" s="14">
        <v>2379.7219850874399</v>
      </c>
      <c r="I9" s="14">
        <v>2532.9255889763199</v>
      </c>
      <c r="J9" s="14">
        <v>2398.7312307656198</v>
      </c>
      <c r="K9" s="14">
        <v>2672.5148868402298</v>
      </c>
      <c r="L9" s="14">
        <v>139.58929786391499</v>
      </c>
      <c r="M9" s="14">
        <v>134.19435821070201</v>
      </c>
      <c r="O9" s="14"/>
      <c r="P9" s="14"/>
      <c r="Q9" s="14"/>
      <c r="R9" s="14"/>
      <c r="S9" s="14"/>
      <c r="T9" s="14"/>
      <c r="U9" s="14"/>
      <c r="V9" s="14"/>
      <c r="W9" s="14"/>
      <c r="X9" s="14"/>
      <c r="Y9" s="14"/>
    </row>
    <row r="10" spans="1:25">
      <c r="A10" s="14" t="s">
        <v>238</v>
      </c>
      <c r="B10" s="14" t="s">
        <v>64</v>
      </c>
      <c r="C10" s="14" t="s">
        <v>38</v>
      </c>
      <c r="D10" s="14" t="s">
        <v>63</v>
      </c>
      <c r="E10" s="14">
        <v>1</v>
      </c>
      <c r="F10" s="14">
        <v>276.92348592044601</v>
      </c>
      <c r="G10" s="14">
        <v>92.307828640148799</v>
      </c>
      <c r="H10" s="14">
        <v>2084.48239307826</v>
      </c>
      <c r="I10" s="14">
        <v>2473.9667881192399</v>
      </c>
      <c r="J10" s="14">
        <v>2172.5619528152602</v>
      </c>
      <c r="K10" s="14">
        <v>2803.4789730674802</v>
      </c>
      <c r="L10" s="14">
        <v>329.51218494823098</v>
      </c>
      <c r="M10" s="14">
        <v>301.40483530398598</v>
      </c>
      <c r="O10" s="14"/>
      <c r="P10" s="14"/>
      <c r="Q10" s="14"/>
      <c r="R10" s="14"/>
      <c r="S10" s="14"/>
      <c r="T10" s="14"/>
      <c r="U10" s="14"/>
      <c r="V10" s="14"/>
      <c r="W10" s="14"/>
      <c r="X10" s="14"/>
      <c r="Y10" s="14"/>
    </row>
    <row r="11" spans="1:25">
      <c r="A11" s="14" t="s">
        <v>239</v>
      </c>
      <c r="B11" s="14" t="s">
        <v>64</v>
      </c>
      <c r="C11" s="14" t="s">
        <v>36</v>
      </c>
      <c r="D11" s="14" t="s">
        <v>63</v>
      </c>
      <c r="E11" s="14">
        <v>1</v>
      </c>
      <c r="F11" s="14">
        <v>267.69668365954999</v>
      </c>
      <c r="G11" s="14">
        <v>89.232227886516696</v>
      </c>
      <c r="H11" s="14">
        <v>2007.77532182967</v>
      </c>
      <c r="I11" s="14">
        <v>2361.5900652042201</v>
      </c>
      <c r="J11" s="14">
        <v>2069.4815309502401</v>
      </c>
      <c r="K11" s="14">
        <v>2681.4281261984802</v>
      </c>
      <c r="L11" s="14">
        <v>319.83806099425601</v>
      </c>
      <c r="M11" s="14">
        <v>292.108534253985</v>
      </c>
      <c r="O11" s="14"/>
      <c r="P11" s="14"/>
      <c r="Q11" s="14"/>
      <c r="R11" s="14"/>
      <c r="S11" s="14"/>
      <c r="T11" s="14"/>
      <c r="U11" s="14"/>
      <c r="V11" s="14"/>
      <c r="W11" s="14"/>
      <c r="X11" s="14"/>
      <c r="Y11" s="14"/>
    </row>
    <row r="12" spans="1:25">
      <c r="A12" s="14" t="s">
        <v>240</v>
      </c>
      <c r="B12" s="14" t="s">
        <v>64</v>
      </c>
      <c r="C12" s="14" t="s">
        <v>34</v>
      </c>
      <c r="D12" s="14" t="s">
        <v>63</v>
      </c>
      <c r="E12" s="14">
        <v>1</v>
      </c>
      <c r="F12" s="14">
        <v>287.97564832303499</v>
      </c>
      <c r="G12" s="14">
        <v>95.991882774344901</v>
      </c>
      <c r="H12" s="14">
        <v>2156.9593912293799</v>
      </c>
      <c r="I12" s="14">
        <v>2470.1482540309798</v>
      </c>
      <c r="J12" s="14">
        <v>2180.1250099717199</v>
      </c>
      <c r="K12" s="14">
        <v>2786.6677748904699</v>
      </c>
      <c r="L12" s="14">
        <v>316.51952085949398</v>
      </c>
      <c r="M12" s="14">
        <v>290.02324405925998</v>
      </c>
      <c r="O12" s="14"/>
      <c r="P12" s="14"/>
      <c r="Q12" s="14"/>
      <c r="R12" s="14"/>
      <c r="S12" s="14"/>
      <c r="T12" s="14"/>
      <c r="U12" s="14"/>
      <c r="V12" s="14"/>
      <c r="W12" s="14"/>
      <c r="X12" s="14"/>
      <c r="Y12" s="14"/>
    </row>
    <row r="13" spans="1:25">
      <c r="A13" s="14" t="s">
        <v>241</v>
      </c>
      <c r="B13" s="14" t="s">
        <v>64</v>
      </c>
      <c r="C13" s="14" t="s">
        <v>128</v>
      </c>
      <c r="D13" s="14" t="s">
        <v>63</v>
      </c>
      <c r="E13" s="14">
        <v>1</v>
      </c>
      <c r="F13" s="14">
        <v>318.05332865506398</v>
      </c>
      <c r="G13" s="14">
        <v>106.017776218355</v>
      </c>
      <c r="H13" s="14">
        <v>2369.9949974296901</v>
      </c>
      <c r="I13" s="14">
        <v>2628.3717930666899</v>
      </c>
      <c r="J13" s="14">
        <v>2337.9988802101698</v>
      </c>
      <c r="K13" s="14">
        <v>2943.92769525009</v>
      </c>
      <c r="L13" s="14">
        <v>315.555902183397</v>
      </c>
      <c r="M13" s="14">
        <v>290.372912856521</v>
      </c>
      <c r="O13" s="14"/>
      <c r="P13" s="14"/>
      <c r="Q13" s="14"/>
      <c r="R13" s="14"/>
      <c r="S13" s="14"/>
      <c r="T13" s="14"/>
      <c r="U13" s="14"/>
      <c r="V13" s="14"/>
      <c r="W13" s="14"/>
      <c r="X13" s="14"/>
      <c r="Y13" s="14"/>
    </row>
    <row r="14" spans="1:25">
      <c r="A14" s="14" t="s">
        <v>242</v>
      </c>
      <c r="B14" s="14" t="s">
        <v>64</v>
      </c>
      <c r="C14" s="14" t="s">
        <v>129</v>
      </c>
      <c r="D14" s="14" t="s">
        <v>63</v>
      </c>
      <c r="E14" s="14">
        <v>1</v>
      </c>
      <c r="F14" s="14">
        <v>308.32300977526899</v>
      </c>
      <c r="G14" s="14">
        <v>102.774336591756</v>
      </c>
      <c r="H14" s="14">
        <v>2293.5580582851198</v>
      </c>
      <c r="I14" s="14">
        <v>2498.07578133876</v>
      </c>
      <c r="J14" s="14">
        <v>2219.2486540182399</v>
      </c>
      <c r="K14" s="14">
        <v>2801.4810732618598</v>
      </c>
      <c r="L14" s="14">
        <v>303.40529192309401</v>
      </c>
      <c r="M14" s="14">
        <v>278.82712732052499</v>
      </c>
      <c r="O14" s="14"/>
      <c r="P14" s="14"/>
      <c r="Q14" s="14"/>
      <c r="R14" s="14"/>
      <c r="S14" s="14"/>
      <c r="T14" s="14"/>
      <c r="U14" s="14"/>
      <c r="V14" s="14"/>
      <c r="W14" s="14"/>
      <c r="X14" s="14"/>
      <c r="Y14" s="14"/>
    </row>
    <row r="15" spans="1:25">
      <c r="A15" s="14" t="s">
        <v>243</v>
      </c>
      <c r="B15" s="14" t="s">
        <v>64</v>
      </c>
      <c r="C15" s="14" t="s">
        <v>130</v>
      </c>
      <c r="D15" s="14" t="s">
        <v>63</v>
      </c>
      <c r="E15" s="14">
        <v>1</v>
      </c>
      <c r="F15" s="14">
        <v>273.40862808204099</v>
      </c>
      <c r="G15" s="14">
        <v>91.136209360680297</v>
      </c>
      <c r="H15" s="14">
        <v>2034.74457157134</v>
      </c>
      <c r="I15" s="14">
        <v>2168.7889243949098</v>
      </c>
      <c r="J15" s="14">
        <v>1912.0944498752001</v>
      </c>
      <c r="K15" s="14">
        <v>2449.5823848508999</v>
      </c>
      <c r="L15" s="14">
        <v>280.79346045599601</v>
      </c>
      <c r="M15" s="14">
        <v>256.69447451970802</v>
      </c>
      <c r="O15" s="14"/>
      <c r="P15" s="14"/>
      <c r="Q15" s="14"/>
      <c r="R15" s="14"/>
      <c r="S15" s="14"/>
      <c r="T15" s="14"/>
      <c r="U15" s="14"/>
      <c r="V15" s="14"/>
      <c r="W15" s="14"/>
      <c r="X15" s="14"/>
      <c r="Y15" s="14"/>
    </row>
    <row r="16" spans="1:25">
      <c r="A16" s="14" t="s">
        <v>244</v>
      </c>
      <c r="B16" s="14" t="s">
        <v>64</v>
      </c>
      <c r="C16" s="14" t="s">
        <v>131</v>
      </c>
      <c r="D16" s="14" t="s">
        <v>63</v>
      </c>
      <c r="E16" s="14">
        <v>1</v>
      </c>
      <c r="F16" s="14">
        <v>233.857387787335</v>
      </c>
      <c r="G16" s="14">
        <v>77.9524625957784</v>
      </c>
      <c r="H16" s="14">
        <v>1747.42126419588</v>
      </c>
      <c r="I16" s="14">
        <v>1858.7231770078999</v>
      </c>
      <c r="J16" s="14">
        <v>1618.9074863672199</v>
      </c>
      <c r="K16" s="14">
        <v>2122.9823191345999</v>
      </c>
      <c r="L16" s="14">
        <v>264.25914212670898</v>
      </c>
      <c r="M16" s="14">
        <v>239.81569064067901</v>
      </c>
      <c r="O16" s="14"/>
      <c r="P16" s="14"/>
      <c r="Q16" s="14"/>
      <c r="R16" s="14"/>
      <c r="S16" s="14"/>
      <c r="T16" s="14"/>
      <c r="U16" s="14"/>
      <c r="V16" s="14"/>
      <c r="W16" s="14"/>
      <c r="X16" s="14"/>
      <c r="Y16" s="14"/>
    </row>
    <row r="17" spans="1:25">
      <c r="A17" s="14" t="s">
        <v>245</v>
      </c>
      <c r="B17" s="14" t="s">
        <v>64</v>
      </c>
      <c r="C17" s="14" t="s">
        <v>132</v>
      </c>
      <c r="D17" s="14" t="s">
        <v>63</v>
      </c>
      <c r="E17" s="14">
        <v>1</v>
      </c>
      <c r="F17" s="14">
        <v>233.250135136734</v>
      </c>
      <c r="G17" s="14">
        <v>77.750045045578005</v>
      </c>
      <c r="H17" s="14">
        <v>1743.2745525914299</v>
      </c>
      <c r="I17" s="14">
        <v>1816.7885193622601</v>
      </c>
      <c r="J17" s="14">
        <v>1582.4509048085799</v>
      </c>
      <c r="K17" s="14">
        <v>2075.0439885348101</v>
      </c>
      <c r="L17" s="14">
        <v>258.25546917255201</v>
      </c>
      <c r="M17" s="14">
        <v>234.33761455368099</v>
      </c>
      <c r="O17" s="14"/>
      <c r="P17" s="14"/>
      <c r="Q17" s="14"/>
      <c r="R17" s="14"/>
      <c r="S17" s="14"/>
      <c r="T17" s="14"/>
      <c r="U17" s="14"/>
      <c r="V17" s="14"/>
      <c r="W17" s="14"/>
      <c r="X17" s="14"/>
      <c r="Y17" s="14"/>
    </row>
    <row r="18" spans="1:25">
      <c r="A18" s="14" t="s">
        <v>246</v>
      </c>
      <c r="B18" s="14" t="s">
        <v>64</v>
      </c>
      <c r="C18" s="14" t="s">
        <v>38</v>
      </c>
      <c r="D18" s="14" t="s">
        <v>63</v>
      </c>
      <c r="E18" s="14">
        <v>2</v>
      </c>
      <c r="F18" s="14">
        <v>255.93717039662701</v>
      </c>
      <c r="G18" s="14">
        <v>85.312390132209103</v>
      </c>
      <c r="H18" s="14">
        <v>2342.4599157663101</v>
      </c>
      <c r="I18" s="14">
        <v>2688.7325793393302</v>
      </c>
      <c r="J18" s="14">
        <v>2348.7143447450899</v>
      </c>
      <c r="K18" s="14">
        <v>3061.79961987146</v>
      </c>
      <c r="L18" s="14">
        <v>373.06704053212201</v>
      </c>
      <c r="M18" s="14">
        <v>340.01823459424799</v>
      </c>
      <c r="O18" s="14"/>
      <c r="P18" s="14"/>
      <c r="Q18" s="14"/>
      <c r="R18" s="14"/>
      <c r="S18" s="14"/>
      <c r="T18" s="14"/>
      <c r="U18" s="14"/>
      <c r="V18" s="14"/>
      <c r="W18" s="14"/>
      <c r="X18" s="14"/>
      <c r="Y18" s="14"/>
    </row>
    <row r="19" spans="1:25">
      <c r="A19" s="14" t="s">
        <v>247</v>
      </c>
      <c r="B19" s="14" t="s">
        <v>64</v>
      </c>
      <c r="C19" s="14" t="s">
        <v>36</v>
      </c>
      <c r="D19" s="14" t="s">
        <v>63</v>
      </c>
      <c r="E19" s="14">
        <v>2</v>
      </c>
      <c r="F19" s="14">
        <v>266.73154282869501</v>
      </c>
      <c r="G19" s="14">
        <v>88.910514276231595</v>
      </c>
      <c r="H19" s="14">
        <v>2427.9222904487101</v>
      </c>
      <c r="I19" s="14">
        <v>2750.1225362795699</v>
      </c>
      <c r="J19" s="14">
        <v>2409.3399109823699</v>
      </c>
      <c r="K19" s="14">
        <v>3123.3167107279301</v>
      </c>
      <c r="L19" s="14">
        <v>373.19417444836398</v>
      </c>
      <c r="M19" s="14">
        <v>340.78262529720502</v>
      </c>
      <c r="O19" s="14"/>
      <c r="P19" s="14"/>
      <c r="Q19" s="14"/>
      <c r="R19" s="14"/>
      <c r="S19" s="14"/>
      <c r="T19" s="14"/>
      <c r="U19" s="14"/>
      <c r="V19" s="14"/>
      <c r="W19" s="14"/>
      <c r="X19" s="14"/>
      <c r="Y19" s="14"/>
    </row>
    <row r="20" spans="1:25">
      <c r="A20" s="14" t="s">
        <v>248</v>
      </c>
      <c r="B20" s="14" t="s">
        <v>64</v>
      </c>
      <c r="C20" s="14" t="s">
        <v>34</v>
      </c>
      <c r="D20" s="14" t="s">
        <v>63</v>
      </c>
      <c r="E20" s="14">
        <v>2</v>
      </c>
      <c r="F20" s="14">
        <v>275.14148325619402</v>
      </c>
      <c r="G20" s="14">
        <v>91.713827752064702</v>
      </c>
      <c r="H20" s="14">
        <v>2490.1935311448501</v>
      </c>
      <c r="I20" s="14">
        <v>2810.5702442234101</v>
      </c>
      <c r="J20" s="14">
        <v>2469.7197477238801</v>
      </c>
      <c r="K20" s="14">
        <v>3183.3144841722701</v>
      </c>
      <c r="L20" s="14">
        <v>372.74423994886803</v>
      </c>
      <c r="M20" s="14">
        <v>340.85049649952703</v>
      </c>
      <c r="O20" s="14"/>
      <c r="P20" s="14"/>
      <c r="Q20" s="14"/>
      <c r="R20" s="14"/>
      <c r="S20" s="14"/>
      <c r="T20" s="14"/>
      <c r="U20" s="14"/>
      <c r="V20" s="14"/>
      <c r="W20" s="14"/>
      <c r="X20" s="14"/>
      <c r="Y20" s="14"/>
    </row>
    <row r="21" spans="1:25">
      <c r="A21" s="14" t="s">
        <v>249</v>
      </c>
      <c r="B21" s="14" t="s">
        <v>64</v>
      </c>
      <c r="C21" s="14" t="s">
        <v>128</v>
      </c>
      <c r="D21" s="14" t="s">
        <v>63</v>
      </c>
      <c r="E21" s="14">
        <v>2</v>
      </c>
      <c r="F21" s="14">
        <v>279.69483326749202</v>
      </c>
      <c r="G21" s="14">
        <v>93.231611089164005</v>
      </c>
      <c r="H21" s="14">
        <v>2524.5494473101598</v>
      </c>
      <c r="I21" s="14">
        <v>2846.3362793073002</v>
      </c>
      <c r="J21" s="14">
        <v>2503.1299140227502</v>
      </c>
      <c r="K21" s="14">
        <v>3221.3813294378201</v>
      </c>
      <c r="L21" s="14">
        <v>375.04505013051698</v>
      </c>
      <c r="M21" s="14">
        <v>343.20636528455498</v>
      </c>
      <c r="O21" s="14"/>
      <c r="P21" s="14"/>
      <c r="Q21" s="14"/>
      <c r="R21" s="14"/>
      <c r="S21" s="14"/>
      <c r="T21" s="14"/>
      <c r="U21" s="14"/>
      <c r="V21" s="14"/>
      <c r="W21" s="14"/>
      <c r="X21" s="14"/>
      <c r="Y21" s="14"/>
    </row>
    <row r="22" spans="1:25">
      <c r="A22" s="14" t="s">
        <v>250</v>
      </c>
      <c r="B22" s="14" t="s">
        <v>64</v>
      </c>
      <c r="C22" s="14" t="s">
        <v>129</v>
      </c>
      <c r="D22" s="14" t="s">
        <v>63</v>
      </c>
      <c r="E22" s="14">
        <v>2</v>
      </c>
      <c r="F22" s="14">
        <v>266.18486545341</v>
      </c>
      <c r="G22" s="14">
        <v>88.728288484470099</v>
      </c>
      <c r="H22" s="14">
        <v>2392.0279066625599</v>
      </c>
      <c r="I22" s="14">
        <v>2698.9694524475899</v>
      </c>
      <c r="J22" s="14">
        <v>2368.5379622047799</v>
      </c>
      <c r="K22" s="14">
        <v>3060.8619003008798</v>
      </c>
      <c r="L22" s="14">
        <v>361.89244785329203</v>
      </c>
      <c r="M22" s="14">
        <v>330.43149024281399</v>
      </c>
      <c r="O22" s="14"/>
      <c r="P22" s="14"/>
      <c r="Q22" s="14"/>
      <c r="R22" s="14"/>
      <c r="S22" s="14"/>
      <c r="T22" s="14"/>
      <c r="U22" s="14"/>
      <c r="V22" s="14"/>
      <c r="W22" s="14"/>
      <c r="X22" s="14"/>
      <c r="Y22" s="14"/>
    </row>
    <row r="23" spans="1:25">
      <c r="A23" s="14" t="s">
        <v>251</v>
      </c>
      <c r="B23" s="14" t="s">
        <v>64</v>
      </c>
      <c r="C23" s="14" t="s">
        <v>130</v>
      </c>
      <c r="D23" s="14" t="s">
        <v>63</v>
      </c>
      <c r="E23" s="14">
        <v>2</v>
      </c>
      <c r="F23" s="14">
        <v>250.59107671686399</v>
      </c>
      <c r="G23" s="14">
        <v>83.530358905621199</v>
      </c>
      <c r="H23" s="14">
        <v>2247.4536028418302</v>
      </c>
      <c r="I23" s="14">
        <v>2518.1835787390301</v>
      </c>
      <c r="J23" s="14">
        <v>2204.7053563022801</v>
      </c>
      <c r="K23" s="14">
        <v>2862.4712536813199</v>
      </c>
      <c r="L23" s="14">
        <v>344.28767494229299</v>
      </c>
      <c r="M23" s="14">
        <v>313.47822243674301</v>
      </c>
      <c r="O23" s="14"/>
      <c r="P23" s="14"/>
      <c r="Q23" s="14"/>
      <c r="R23" s="14"/>
      <c r="S23" s="14"/>
      <c r="T23" s="14"/>
      <c r="U23" s="14"/>
      <c r="V23" s="14"/>
      <c r="W23" s="14"/>
      <c r="X23" s="14"/>
      <c r="Y23" s="14"/>
    </row>
    <row r="24" spans="1:25">
      <c r="A24" s="14" t="s">
        <v>252</v>
      </c>
      <c r="B24" s="14" t="s">
        <v>64</v>
      </c>
      <c r="C24" s="14" t="s">
        <v>131</v>
      </c>
      <c r="D24" s="14" t="s">
        <v>63</v>
      </c>
      <c r="E24" s="14">
        <v>2</v>
      </c>
      <c r="F24" s="14">
        <v>233.484003203078</v>
      </c>
      <c r="G24" s="14">
        <v>77.828001067692696</v>
      </c>
      <c r="H24" s="14">
        <v>2092.9007099594701</v>
      </c>
      <c r="I24" s="14">
        <v>2328.32524778999</v>
      </c>
      <c r="J24" s="14">
        <v>2028.39145426189</v>
      </c>
      <c r="K24" s="14">
        <v>2658.8558528590402</v>
      </c>
      <c r="L24" s="14">
        <v>330.53060506905501</v>
      </c>
      <c r="M24" s="14">
        <v>299.93379352810098</v>
      </c>
      <c r="O24" s="14"/>
      <c r="P24" s="14"/>
      <c r="Q24" s="14"/>
      <c r="R24" s="14"/>
      <c r="S24" s="14"/>
      <c r="T24" s="14"/>
      <c r="U24" s="14"/>
      <c r="V24" s="14"/>
      <c r="W24" s="14"/>
      <c r="X24" s="14"/>
      <c r="Y24" s="14"/>
    </row>
    <row r="25" spans="1:25">
      <c r="A25" s="14" t="s">
        <v>253</v>
      </c>
      <c r="B25" s="14" t="s">
        <v>64</v>
      </c>
      <c r="C25" s="14" t="s">
        <v>132</v>
      </c>
      <c r="D25" s="14" t="s">
        <v>63</v>
      </c>
      <c r="E25" s="14">
        <v>2</v>
      </c>
      <c r="F25" s="14">
        <v>243.89337468814799</v>
      </c>
      <c r="G25" s="14">
        <v>81.297791562716</v>
      </c>
      <c r="H25" s="14">
        <v>2181.1247959948801</v>
      </c>
      <c r="I25" s="14">
        <v>2378.05998061229</v>
      </c>
      <c r="J25" s="14">
        <v>2078.8250684878299</v>
      </c>
      <c r="K25" s="14">
        <v>2707.12689181316</v>
      </c>
      <c r="L25" s="14">
        <v>329.066911200871</v>
      </c>
      <c r="M25" s="14">
        <v>299.23491212446203</v>
      </c>
      <c r="O25" s="14"/>
      <c r="P25" s="14"/>
      <c r="Q25" s="14"/>
      <c r="R25" s="14"/>
      <c r="S25" s="14"/>
      <c r="T25" s="14"/>
      <c r="U25" s="14"/>
      <c r="V25" s="14"/>
      <c r="W25" s="14"/>
      <c r="X25" s="14"/>
      <c r="Y25" s="14"/>
    </row>
    <row r="26" spans="1:25">
      <c r="A26" s="14" t="s">
        <v>254</v>
      </c>
      <c r="B26" s="14" t="s">
        <v>64</v>
      </c>
      <c r="C26" s="14" t="s">
        <v>38</v>
      </c>
      <c r="D26" s="14" t="s">
        <v>63</v>
      </c>
      <c r="E26" s="14">
        <v>3</v>
      </c>
      <c r="F26" s="14">
        <v>306.947962941843</v>
      </c>
      <c r="G26" s="14">
        <v>102.31598764728101</v>
      </c>
      <c r="H26" s="14">
        <v>2594.8766839280001</v>
      </c>
      <c r="I26" s="14">
        <v>2964.6841489153398</v>
      </c>
      <c r="J26" s="14">
        <v>2613.0036355729599</v>
      </c>
      <c r="K26" s="14">
        <v>3347.4373786669198</v>
      </c>
      <c r="L26" s="14">
        <v>382.75322975158002</v>
      </c>
      <c r="M26" s="14">
        <v>351.68051334238498</v>
      </c>
      <c r="O26" s="14"/>
      <c r="P26" s="14"/>
      <c r="Q26" s="14"/>
      <c r="R26" s="14"/>
      <c r="S26" s="14"/>
      <c r="T26" s="14"/>
      <c r="U26" s="14"/>
      <c r="V26" s="14"/>
      <c r="W26" s="14"/>
      <c r="X26" s="14"/>
      <c r="Y26" s="14"/>
    </row>
    <row r="27" spans="1:25">
      <c r="A27" s="14" t="s">
        <v>255</v>
      </c>
      <c r="B27" s="14" t="s">
        <v>64</v>
      </c>
      <c r="C27" s="14" t="s">
        <v>36</v>
      </c>
      <c r="D27" s="14" t="s">
        <v>63</v>
      </c>
      <c r="E27" s="14">
        <v>3</v>
      </c>
      <c r="F27" s="14">
        <v>317.94012399382302</v>
      </c>
      <c r="G27" s="14">
        <v>105.98004133127399</v>
      </c>
      <c r="H27" s="14">
        <v>2675.81319637959</v>
      </c>
      <c r="I27" s="14">
        <v>2976.7593857363299</v>
      </c>
      <c r="J27" s="14">
        <v>2639.0266657409702</v>
      </c>
      <c r="K27" s="14">
        <v>3343.7878958863698</v>
      </c>
      <c r="L27" s="14">
        <v>367.02851015004501</v>
      </c>
      <c r="M27" s="14">
        <v>337.73271999536303</v>
      </c>
      <c r="O27" s="14"/>
      <c r="P27" s="14"/>
      <c r="Q27" s="14"/>
      <c r="R27" s="14"/>
      <c r="S27" s="14"/>
      <c r="T27" s="14"/>
      <c r="U27" s="14"/>
      <c r="V27" s="14"/>
      <c r="W27" s="14"/>
      <c r="X27" s="14"/>
      <c r="Y27" s="14"/>
    </row>
    <row r="28" spans="1:25">
      <c r="A28" s="14" t="s">
        <v>256</v>
      </c>
      <c r="B28" s="14" t="s">
        <v>64</v>
      </c>
      <c r="C28" s="14" t="s">
        <v>34</v>
      </c>
      <c r="D28" s="14" t="s">
        <v>63</v>
      </c>
      <c r="E28" s="14">
        <v>3</v>
      </c>
      <c r="F28" s="14">
        <v>323.34285663174899</v>
      </c>
      <c r="G28" s="14">
        <v>107.780952210583</v>
      </c>
      <c r="H28" s="14">
        <v>2711.2431379485902</v>
      </c>
      <c r="I28" s="14">
        <v>2955.0340156075799</v>
      </c>
      <c r="J28" s="14">
        <v>2631.4075932823198</v>
      </c>
      <c r="K28" s="14">
        <v>3306.4862352072701</v>
      </c>
      <c r="L28" s="14">
        <v>351.45221959968302</v>
      </c>
      <c r="M28" s="14">
        <v>323.62642232527003</v>
      </c>
      <c r="O28" s="14"/>
      <c r="P28" s="14"/>
      <c r="Q28" s="14"/>
      <c r="R28" s="14"/>
      <c r="S28" s="14"/>
      <c r="T28" s="14"/>
      <c r="U28" s="14"/>
      <c r="V28" s="14"/>
      <c r="W28" s="14"/>
      <c r="X28" s="14"/>
      <c r="Y28" s="14"/>
    </row>
    <row r="29" spans="1:25">
      <c r="A29" s="14" t="s">
        <v>257</v>
      </c>
      <c r="B29" s="14" t="s">
        <v>64</v>
      </c>
      <c r="C29" s="14" t="s">
        <v>128</v>
      </c>
      <c r="D29" s="14" t="s">
        <v>63</v>
      </c>
      <c r="E29" s="14">
        <v>3</v>
      </c>
      <c r="F29" s="14">
        <v>324.00465918896202</v>
      </c>
      <c r="G29" s="14">
        <v>108.001553062987</v>
      </c>
      <c r="H29" s="14">
        <v>2712.47098525711</v>
      </c>
      <c r="I29" s="14">
        <v>2962.4392128388399</v>
      </c>
      <c r="J29" s="14">
        <v>2641.4616190854199</v>
      </c>
      <c r="K29" s="14">
        <v>3310.9853552460199</v>
      </c>
      <c r="L29" s="14">
        <v>348.54614240717899</v>
      </c>
      <c r="M29" s="14">
        <v>320.977593753419</v>
      </c>
      <c r="O29" s="14"/>
      <c r="P29" s="14"/>
      <c r="Q29" s="14"/>
      <c r="R29" s="14"/>
      <c r="S29" s="14"/>
      <c r="T29" s="14"/>
      <c r="U29" s="14"/>
      <c r="V29" s="14"/>
      <c r="W29" s="14"/>
      <c r="X29" s="14"/>
      <c r="Y29" s="14"/>
    </row>
    <row r="30" spans="1:25">
      <c r="A30" s="14" t="s">
        <v>258</v>
      </c>
      <c r="B30" s="14" t="s">
        <v>64</v>
      </c>
      <c r="C30" s="14" t="s">
        <v>129</v>
      </c>
      <c r="D30" s="14" t="s">
        <v>63</v>
      </c>
      <c r="E30" s="14">
        <v>3</v>
      </c>
      <c r="F30" s="14">
        <v>302.09885282539801</v>
      </c>
      <c r="G30" s="14">
        <v>100.699617608466</v>
      </c>
      <c r="H30" s="14">
        <v>2532.89890857213</v>
      </c>
      <c r="I30" s="14">
        <v>2729.56568041025</v>
      </c>
      <c r="J30" s="14">
        <v>2425.1358510477799</v>
      </c>
      <c r="K30" s="14">
        <v>3061.11867289877</v>
      </c>
      <c r="L30" s="14">
        <v>331.55299248852202</v>
      </c>
      <c r="M30" s="14">
        <v>304.42982936247103</v>
      </c>
      <c r="O30" s="14"/>
      <c r="P30" s="14"/>
      <c r="Q30" s="14"/>
      <c r="R30" s="14"/>
      <c r="S30" s="14"/>
      <c r="T30" s="14"/>
      <c r="U30" s="14"/>
      <c r="V30" s="14"/>
      <c r="W30" s="14"/>
      <c r="X30" s="14"/>
      <c r="Y30" s="14"/>
    </row>
    <row r="31" spans="1:25">
      <c r="A31" s="14" t="s">
        <v>259</v>
      </c>
      <c r="B31" s="14" t="s">
        <v>64</v>
      </c>
      <c r="C31" s="14" t="s">
        <v>130</v>
      </c>
      <c r="D31" s="14" t="s">
        <v>63</v>
      </c>
      <c r="E31" s="14">
        <v>3</v>
      </c>
      <c r="F31" s="14">
        <v>277.25549021759798</v>
      </c>
      <c r="G31" s="14">
        <v>92.418496739199398</v>
      </c>
      <c r="H31" s="14">
        <v>2336.9478271881198</v>
      </c>
      <c r="I31" s="14">
        <v>2529.5956066972899</v>
      </c>
      <c r="J31" s="14">
        <v>2234.7137876349798</v>
      </c>
      <c r="K31" s="14">
        <v>2851.9591845629602</v>
      </c>
      <c r="L31" s="14">
        <v>322.36357786566799</v>
      </c>
      <c r="M31" s="14">
        <v>294.88181906231802</v>
      </c>
      <c r="O31" s="14"/>
      <c r="P31" s="14"/>
      <c r="Q31" s="14"/>
      <c r="R31" s="14"/>
      <c r="S31" s="14"/>
      <c r="T31" s="14"/>
      <c r="U31" s="14"/>
      <c r="V31" s="14"/>
      <c r="W31" s="14"/>
      <c r="X31" s="14"/>
      <c r="Y31" s="14"/>
    </row>
    <row r="32" spans="1:25">
      <c r="A32" s="14" t="s">
        <v>260</v>
      </c>
      <c r="B32" s="14" t="s">
        <v>64</v>
      </c>
      <c r="C32" s="14" t="s">
        <v>131</v>
      </c>
      <c r="D32" s="14" t="s">
        <v>63</v>
      </c>
      <c r="E32" s="14">
        <v>3</v>
      </c>
      <c r="F32" s="14">
        <v>273.43030304098801</v>
      </c>
      <c r="G32" s="14">
        <v>91.143434346996102</v>
      </c>
      <c r="H32" s="14">
        <v>2312.8937831245798</v>
      </c>
      <c r="I32" s="14">
        <v>2437.3924733916301</v>
      </c>
      <c r="J32" s="14">
        <v>2152.6821750950398</v>
      </c>
      <c r="K32" s="14">
        <v>2748.8308260633698</v>
      </c>
      <c r="L32" s="14">
        <v>311.438352671742</v>
      </c>
      <c r="M32" s="14">
        <v>284.71029829659</v>
      </c>
      <c r="O32" s="14"/>
      <c r="P32" s="14"/>
      <c r="Q32" s="14"/>
      <c r="R32" s="14"/>
      <c r="S32" s="14"/>
      <c r="T32" s="14"/>
      <c r="U32" s="14"/>
      <c r="V32" s="14"/>
      <c r="W32" s="14"/>
      <c r="X32" s="14"/>
      <c r="Y32" s="14"/>
    </row>
    <row r="33" spans="1:25">
      <c r="A33" s="14" t="s">
        <v>261</v>
      </c>
      <c r="B33" s="14" t="s">
        <v>64</v>
      </c>
      <c r="C33" s="14" t="s">
        <v>132</v>
      </c>
      <c r="D33" s="14" t="s">
        <v>63</v>
      </c>
      <c r="E33" s="14">
        <v>3</v>
      </c>
      <c r="F33" s="14">
        <v>298.89679110322902</v>
      </c>
      <c r="G33" s="14">
        <v>99.632263701076397</v>
      </c>
      <c r="H33" s="14">
        <v>2535.8173504982601</v>
      </c>
      <c r="I33" s="14">
        <v>2649.4630011775398</v>
      </c>
      <c r="J33" s="14">
        <v>2352.3925978448601</v>
      </c>
      <c r="K33" s="14">
        <v>2973.1490599618</v>
      </c>
      <c r="L33" s="14">
        <v>323.686058784257</v>
      </c>
      <c r="M33" s="14">
        <v>297.07040333268401</v>
      </c>
      <c r="O33" s="14"/>
      <c r="P33" s="14"/>
      <c r="Q33" s="14"/>
      <c r="R33" s="14"/>
      <c r="S33" s="14"/>
      <c r="T33" s="14"/>
      <c r="U33" s="14"/>
      <c r="V33" s="14"/>
      <c r="W33" s="14"/>
      <c r="X33" s="14"/>
      <c r="Y33" s="14"/>
    </row>
    <row r="34" spans="1:25">
      <c r="A34" s="14" t="s">
        <v>262</v>
      </c>
      <c r="B34" s="14" t="s">
        <v>64</v>
      </c>
      <c r="C34" s="14" t="s">
        <v>38</v>
      </c>
      <c r="D34" s="14" t="s">
        <v>63</v>
      </c>
      <c r="E34" s="14">
        <v>4</v>
      </c>
      <c r="F34" s="14">
        <v>291.15167934190998</v>
      </c>
      <c r="G34" s="14">
        <v>97.050559780636803</v>
      </c>
      <c r="H34" s="14">
        <v>2653.1044226527301</v>
      </c>
      <c r="I34" s="14">
        <v>3103.33703958259</v>
      </c>
      <c r="J34" s="14">
        <v>2739.8093898009902</v>
      </c>
      <c r="K34" s="14">
        <v>3499.8857935078499</v>
      </c>
      <c r="L34" s="14">
        <v>396.54875392526498</v>
      </c>
      <c r="M34" s="14">
        <v>363.52764978159797</v>
      </c>
      <c r="O34" s="14"/>
      <c r="P34" s="14"/>
      <c r="Q34" s="14"/>
      <c r="R34" s="14"/>
      <c r="S34" s="14"/>
      <c r="T34" s="14"/>
      <c r="U34" s="14"/>
      <c r="V34" s="14"/>
      <c r="W34" s="14"/>
      <c r="X34" s="14"/>
      <c r="Y34" s="14"/>
    </row>
    <row r="35" spans="1:25">
      <c r="A35" s="14" t="s">
        <v>263</v>
      </c>
      <c r="B35" s="14" t="s">
        <v>64</v>
      </c>
      <c r="C35" s="14" t="s">
        <v>36</v>
      </c>
      <c r="D35" s="14" t="s">
        <v>63</v>
      </c>
      <c r="E35" s="14">
        <v>4</v>
      </c>
      <c r="F35" s="14">
        <v>305.945732235158</v>
      </c>
      <c r="G35" s="14">
        <v>101.981910745053</v>
      </c>
      <c r="H35" s="14">
        <v>2763.4877810058501</v>
      </c>
      <c r="I35" s="14">
        <v>3503.8167265816201</v>
      </c>
      <c r="J35" s="14">
        <v>3086.53292947613</v>
      </c>
      <c r="K35" s="14">
        <v>3958.0328163521499</v>
      </c>
      <c r="L35" s="14">
        <v>454.21608977052898</v>
      </c>
      <c r="M35" s="14">
        <v>417.28379710549098</v>
      </c>
      <c r="O35" s="14"/>
      <c r="P35" s="14"/>
      <c r="Q35" s="14"/>
      <c r="R35" s="14"/>
      <c r="S35" s="14"/>
      <c r="T35" s="14"/>
      <c r="U35" s="14"/>
      <c r="V35" s="14"/>
      <c r="W35" s="14"/>
      <c r="X35" s="14"/>
      <c r="Y35" s="14"/>
    </row>
    <row r="36" spans="1:25">
      <c r="A36" s="14" t="s">
        <v>264</v>
      </c>
      <c r="B36" s="14" t="s">
        <v>64</v>
      </c>
      <c r="C36" s="14" t="s">
        <v>34</v>
      </c>
      <c r="D36" s="14" t="s">
        <v>63</v>
      </c>
      <c r="E36" s="14">
        <v>4</v>
      </c>
      <c r="F36" s="14">
        <v>324.29468331469099</v>
      </c>
      <c r="G36" s="14">
        <v>108.098227771564</v>
      </c>
      <c r="H36" s="14">
        <v>2912.1289809149698</v>
      </c>
      <c r="I36" s="14">
        <v>3635.65050072452</v>
      </c>
      <c r="J36" s="14">
        <v>3214.2010978513499</v>
      </c>
      <c r="K36" s="14">
        <v>4093.2809725243901</v>
      </c>
      <c r="L36" s="14">
        <v>457.63047179986597</v>
      </c>
      <c r="M36" s="14">
        <v>421.44940287317201</v>
      </c>
      <c r="O36" s="14"/>
      <c r="P36" s="14"/>
      <c r="Q36" s="14"/>
      <c r="R36" s="14"/>
      <c r="S36" s="14"/>
      <c r="T36" s="14"/>
      <c r="U36" s="14"/>
      <c r="V36" s="14"/>
      <c r="W36" s="14"/>
      <c r="X36" s="14"/>
      <c r="Y36" s="14"/>
    </row>
    <row r="37" spans="1:25">
      <c r="A37" s="14" t="s">
        <v>265</v>
      </c>
      <c r="B37" s="14" t="s">
        <v>64</v>
      </c>
      <c r="C37" s="14" t="s">
        <v>128</v>
      </c>
      <c r="D37" s="14" t="s">
        <v>63</v>
      </c>
      <c r="E37" s="14">
        <v>4</v>
      </c>
      <c r="F37" s="14">
        <v>313.57230219244701</v>
      </c>
      <c r="G37" s="14">
        <v>104.524100730816</v>
      </c>
      <c r="H37" s="14">
        <v>2807.7749121816501</v>
      </c>
      <c r="I37" s="14">
        <v>3419.7553949431099</v>
      </c>
      <c r="J37" s="14">
        <v>3021.7373344662601</v>
      </c>
      <c r="K37" s="14">
        <v>3852.54939602391</v>
      </c>
      <c r="L37" s="14">
        <v>432.79400108079898</v>
      </c>
      <c r="M37" s="14">
        <v>398.01806047685301</v>
      </c>
      <c r="O37" s="14"/>
      <c r="P37" s="14"/>
      <c r="Q37" s="14"/>
      <c r="R37" s="14"/>
      <c r="S37" s="14"/>
      <c r="T37" s="14"/>
      <c r="U37" s="14"/>
      <c r="V37" s="14"/>
      <c r="W37" s="14"/>
      <c r="X37" s="14"/>
      <c r="Y37" s="14"/>
    </row>
    <row r="38" spans="1:25">
      <c r="A38" s="14" t="s">
        <v>266</v>
      </c>
      <c r="B38" s="14" t="s">
        <v>64</v>
      </c>
      <c r="C38" s="14" t="s">
        <v>129</v>
      </c>
      <c r="D38" s="14" t="s">
        <v>63</v>
      </c>
      <c r="E38" s="14">
        <v>4</v>
      </c>
      <c r="F38" s="14">
        <v>298.69230332760998</v>
      </c>
      <c r="G38" s="14">
        <v>99.564101109203307</v>
      </c>
      <c r="H38" s="14">
        <v>2672.8617747437102</v>
      </c>
      <c r="I38" s="14">
        <v>3027.5091210127798</v>
      </c>
      <c r="J38" s="14">
        <v>2675.5779155216801</v>
      </c>
      <c r="K38" s="14">
        <v>3410.9824770187402</v>
      </c>
      <c r="L38" s="14">
        <v>383.47335600596898</v>
      </c>
      <c r="M38" s="14">
        <v>351.93120549110103</v>
      </c>
      <c r="O38" s="14"/>
      <c r="P38" s="14"/>
      <c r="Q38" s="14"/>
      <c r="R38" s="14"/>
      <c r="S38" s="14"/>
      <c r="T38" s="14"/>
      <c r="U38" s="14"/>
      <c r="V38" s="14"/>
      <c r="W38" s="14"/>
      <c r="X38" s="14"/>
      <c r="Y38" s="14"/>
    </row>
    <row r="39" spans="1:25">
      <c r="A39" s="14" t="s">
        <v>267</v>
      </c>
      <c r="B39" s="14" t="s">
        <v>64</v>
      </c>
      <c r="C39" s="14" t="s">
        <v>130</v>
      </c>
      <c r="D39" s="14" t="s">
        <v>63</v>
      </c>
      <c r="E39" s="14">
        <v>4</v>
      </c>
      <c r="F39" s="14">
        <v>289.004965665692</v>
      </c>
      <c r="G39" s="14">
        <v>96.334988555230495</v>
      </c>
      <c r="H39" s="14">
        <v>2573.5081537461401</v>
      </c>
      <c r="I39" s="14">
        <v>2832.6687576065701</v>
      </c>
      <c r="J39" s="14">
        <v>2502.7239143565898</v>
      </c>
      <c r="K39" s="14">
        <v>3192.7007315267801</v>
      </c>
      <c r="L39" s="14">
        <v>360.03197392021201</v>
      </c>
      <c r="M39" s="14">
        <v>329.944843249982</v>
      </c>
      <c r="O39" s="14"/>
      <c r="P39" s="14"/>
      <c r="Q39" s="14"/>
      <c r="R39" s="14"/>
      <c r="S39" s="14"/>
      <c r="T39" s="14"/>
      <c r="U39" s="14"/>
      <c r="V39" s="14"/>
      <c r="W39" s="14"/>
      <c r="X39" s="14"/>
      <c r="Y39" s="14"/>
    </row>
    <row r="40" spans="1:25">
      <c r="A40" s="14" t="s">
        <v>268</v>
      </c>
      <c r="B40" s="14" t="s">
        <v>64</v>
      </c>
      <c r="C40" s="14" t="s">
        <v>131</v>
      </c>
      <c r="D40" s="14" t="s">
        <v>63</v>
      </c>
      <c r="E40" s="14">
        <v>4</v>
      </c>
      <c r="F40" s="14">
        <v>287.76543691196298</v>
      </c>
      <c r="G40" s="14">
        <v>95.921812303987707</v>
      </c>
      <c r="H40" s="14">
        <v>2534.4850881800498</v>
      </c>
      <c r="I40" s="14">
        <v>2786.0202032706502</v>
      </c>
      <c r="J40" s="14">
        <v>2462.1506557881899</v>
      </c>
      <c r="K40" s="14">
        <v>3139.4895307023398</v>
      </c>
      <c r="L40" s="14">
        <v>353.46932743168702</v>
      </c>
      <c r="M40" s="14">
        <v>323.86954748246302</v>
      </c>
      <c r="O40" s="14"/>
      <c r="P40" s="14"/>
      <c r="Q40" s="14"/>
      <c r="R40" s="14"/>
      <c r="S40" s="14"/>
      <c r="T40" s="14"/>
      <c r="U40" s="14"/>
      <c r="V40" s="14"/>
      <c r="W40" s="14"/>
      <c r="X40" s="14"/>
      <c r="Y40" s="14"/>
    </row>
    <row r="41" spans="1:25">
      <c r="A41" s="14" t="s">
        <v>269</v>
      </c>
      <c r="B41" s="14" t="s">
        <v>64</v>
      </c>
      <c r="C41" s="14" t="s">
        <v>132</v>
      </c>
      <c r="D41" s="14" t="s">
        <v>63</v>
      </c>
      <c r="E41" s="14">
        <v>4</v>
      </c>
      <c r="F41" s="14">
        <v>296.92899173062</v>
      </c>
      <c r="G41" s="14">
        <v>98.976330576873295</v>
      </c>
      <c r="H41" s="14">
        <v>2593.9459398149702</v>
      </c>
      <c r="I41" s="14">
        <v>2832.2195302004802</v>
      </c>
      <c r="J41" s="14">
        <v>2509.2721017610002</v>
      </c>
      <c r="K41" s="14">
        <v>3184.20136006244</v>
      </c>
      <c r="L41" s="14">
        <v>351.981829861959</v>
      </c>
      <c r="M41" s="14">
        <v>322.94742843948399</v>
      </c>
      <c r="O41" s="14"/>
      <c r="P41" s="14"/>
      <c r="Q41" s="14"/>
      <c r="R41" s="14"/>
      <c r="S41" s="14"/>
      <c r="T41" s="14"/>
      <c r="U41" s="14"/>
      <c r="V41" s="14"/>
      <c r="W41" s="14"/>
      <c r="X41" s="14"/>
      <c r="Y41" s="14"/>
    </row>
    <row r="42" spans="1:25">
      <c r="A42" s="14" t="s">
        <v>270</v>
      </c>
      <c r="B42" s="14" t="s">
        <v>64</v>
      </c>
      <c r="C42" s="14" t="s">
        <v>38</v>
      </c>
      <c r="D42" s="14" t="s">
        <v>63</v>
      </c>
      <c r="E42" s="14">
        <v>5</v>
      </c>
      <c r="F42" s="14">
        <v>394.21159376779298</v>
      </c>
      <c r="G42" s="14">
        <v>131.403864589264</v>
      </c>
      <c r="H42" s="14">
        <v>3525.7275178230302</v>
      </c>
      <c r="I42" s="14">
        <v>4086.4986291180198</v>
      </c>
      <c r="J42" s="14">
        <v>3653.8432257234699</v>
      </c>
      <c r="K42" s="14">
        <v>4552.6987417362698</v>
      </c>
      <c r="L42" s="14">
        <v>466.20011261825698</v>
      </c>
      <c r="M42" s="14">
        <v>432.65540339454901</v>
      </c>
      <c r="O42" s="14"/>
      <c r="P42" s="14"/>
      <c r="Q42" s="14"/>
      <c r="R42" s="14"/>
      <c r="S42" s="14"/>
      <c r="T42" s="14"/>
      <c r="U42" s="14"/>
      <c r="V42" s="14"/>
      <c r="W42" s="14"/>
      <c r="X42" s="14"/>
      <c r="Y42" s="14"/>
    </row>
    <row r="43" spans="1:25">
      <c r="A43" s="14" t="s">
        <v>271</v>
      </c>
      <c r="B43" s="14" t="s">
        <v>64</v>
      </c>
      <c r="C43" s="14" t="s">
        <v>36</v>
      </c>
      <c r="D43" s="14" t="s">
        <v>63</v>
      </c>
      <c r="E43" s="14">
        <v>5</v>
      </c>
      <c r="F43" s="14">
        <v>366.69260801686602</v>
      </c>
      <c r="G43" s="14">
        <v>122.230869338955</v>
      </c>
      <c r="H43" s="14">
        <v>3257.7523811022202</v>
      </c>
      <c r="I43" s="14">
        <v>3797.8011721696998</v>
      </c>
      <c r="J43" s="14">
        <v>3387.8732675307501</v>
      </c>
      <c r="K43" s="14">
        <v>4240.7334038895997</v>
      </c>
      <c r="L43" s="14">
        <v>442.93223171990701</v>
      </c>
      <c r="M43" s="14">
        <v>409.92790463894198</v>
      </c>
      <c r="O43" s="14"/>
      <c r="P43" s="14"/>
      <c r="Q43" s="14"/>
      <c r="R43" s="14"/>
      <c r="S43" s="14"/>
      <c r="T43" s="14"/>
      <c r="U43" s="14"/>
      <c r="V43" s="14"/>
      <c r="W43" s="14"/>
      <c r="X43" s="14"/>
      <c r="Y43" s="14"/>
    </row>
    <row r="44" spans="1:25">
      <c r="A44" s="14" t="s">
        <v>272</v>
      </c>
      <c r="B44" s="14" t="s">
        <v>64</v>
      </c>
      <c r="C44" s="14" t="s">
        <v>34</v>
      </c>
      <c r="D44" s="14" t="s">
        <v>63</v>
      </c>
      <c r="E44" s="14">
        <v>5</v>
      </c>
      <c r="F44" s="14">
        <v>356.51223489269398</v>
      </c>
      <c r="G44" s="14">
        <v>118.837411630898</v>
      </c>
      <c r="H44" s="14">
        <v>3143.2924959680299</v>
      </c>
      <c r="I44" s="14">
        <v>3527.4622752935302</v>
      </c>
      <c r="J44" s="14">
        <v>3146.65004996671</v>
      </c>
      <c r="K44" s="14">
        <v>3939.3884153285098</v>
      </c>
      <c r="L44" s="14">
        <v>411.926140034973</v>
      </c>
      <c r="M44" s="14">
        <v>380.81222532682602</v>
      </c>
      <c r="O44" s="14"/>
      <c r="P44" s="14"/>
      <c r="Q44" s="14"/>
      <c r="R44" s="14"/>
      <c r="S44" s="14"/>
      <c r="T44" s="14"/>
      <c r="U44" s="14"/>
      <c r="V44" s="14"/>
      <c r="W44" s="14"/>
      <c r="X44" s="14"/>
      <c r="Y44" s="14"/>
    </row>
    <row r="45" spans="1:25">
      <c r="A45" s="14" t="s">
        <v>273</v>
      </c>
      <c r="B45" s="14" t="s">
        <v>64</v>
      </c>
      <c r="C45" s="14" t="s">
        <v>128</v>
      </c>
      <c r="D45" s="14" t="s">
        <v>63</v>
      </c>
      <c r="E45" s="14">
        <v>5</v>
      </c>
      <c r="F45" s="14">
        <v>350.55850076410701</v>
      </c>
      <c r="G45" s="14">
        <v>116.85283358803601</v>
      </c>
      <c r="H45" s="14">
        <v>3069.6891485473502</v>
      </c>
      <c r="I45" s="14">
        <v>3310.2466964975602</v>
      </c>
      <c r="J45" s="14">
        <v>2953.97972680064</v>
      </c>
      <c r="K45" s="14">
        <v>3695.8791753864798</v>
      </c>
      <c r="L45" s="14">
        <v>385.63247888891499</v>
      </c>
      <c r="M45" s="14">
        <v>356.26696969692802</v>
      </c>
      <c r="O45" s="14"/>
      <c r="P45" s="14"/>
      <c r="Q45" s="14"/>
      <c r="R45" s="14"/>
      <c r="S45" s="14"/>
      <c r="T45" s="14"/>
      <c r="U45" s="14"/>
      <c r="V45" s="14"/>
      <c r="W45" s="14"/>
      <c r="X45" s="14"/>
      <c r="Y45" s="14"/>
    </row>
    <row r="46" spans="1:25">
      <c r="A46" s="14" t="s">
        <v>274</v>
      </c>
      <c r="B46" s="14" t="s">
        <v>64</v>
      </c>
      <c r="C46" s="14" t="s">
        <v>129</v>
      </c>
      <c r="D46" s="14" t="s">
        <v>63</v>
      </c>
      <c r="E46" s="14">
        <v>5</v>
      </c>
      <c r="F46" s="14">
        <v>336.63945215050097</v>
      </c>
      <c r="G46" s="14">
        <v>112.21315071683399</v>
      </c>
      <c r="H46" s="14">
        <v>2934.1885483352298</v>
      </c>
      <c r="I46" s="14">
        <v>3188.57289600588</v>
      </c>
      <c r="J46" s="14">
        <v>2832.0451123784201</v>
      </c>
      <c r="K46" s="14">
        <v>3575.11625311119</v>
      </c>
      <c r="L46" s="14">
        <v>386.54335710530802</v>
      </c>
      <c r="M46" s="14">
        <v>356.527783627453</v>
      </c>
      <c r="O46" s="14"/>
      <c r="P46" s="14"/>
      <c r="Q46" s="14"/>
      <c r="R46" s="14"/>
      <c r="S46" s="14"/>
      <c r="T46" s="14"/>
      <c r="U46" s="14"/>
      <c r="V46" s="14"/>
      <c r="W46" s="14"/>
      <c r="X46" s="14"/>
      <c r="Y46" s="14"/>
    </row>
    <row r="47" spans="1:25">
      <c r="A47" s="14" t="s">
        <v>275</v>
      </c>
      <c r="B47" s="14" t="s">
        <v>64</v>
      </c>
      <c r="C47" s="14" t="s">
        <v>130</v>
      </c>
      <c r="D47" s="14" t="s">
        <v>63</v>
      </c>
      <c r="E47" s="14">
        <v>5</v>
      </c>
      <c r="F47" s="14">
        <v>326.90174966770797</v>
      </c>
      <c r="G47" s="14">
        <v>108.967249889236</v>
      </c>
      <c r="H47" s="14">
        <v>2845.3455450231299</v>
      </c>
      <c r="I47" s="14">
        <v>3066.8646966616998</v>
      </c>
      <c r="J47" s="14">
        <v>2726.6183390958299</v>
      </c>
      <c r="K47" s="14">
        <v>3436.1988504798801</v>
      </c>
      <c r="L47" s="14">
        <v>369.33415381818298</v>
      </c>
      <c r="M47" s="14">
        <v>340.24635756586702</v>
      </c>
      <c r="O47" s="14"/>
      <c r="P47" s="14"/>
      <c r="Q47" s="14"/>
      <c r="R47" s="14"/>
      <c r="S47" s="14"/>
      <c r="T47" s="14"/>
      <c r="U47" s="14"/>
      <c r="V47" s="14"/>
      <c r="W47" s="14"/>
      <c r="X47" s="14"/>
      <c r="Y47" s="14"/>
    </row>
    <row r="48" spans="1:25">
      <c r="A48" s="14" t="s">
        <v>276</v>
      </c>
      <c r="B48" s="14" t="s">
        <v>64</v>
      </c>
      <c r="C48" s="14" t="s">
        <v>131</v>
      </c>
      <c r="D48" s="14" t="s">
        <v>63</v>
      </c>
      <c r="E48" s="14">
        <v>5</v>
      </c>
      <c r="F48" s="14">
        <v>326.656725898057</v>
      </c>
      <c r="G48" s="14">
        <v>108.885575299352</v>
      </c>
      <c r="H48" s="14">
        <v>2851.6519065740499</v>
      </c>
      <c r="I48" s="14">
        <v>3031.19171037563</v>
      </c>
      <c r="J48" s="14">
        <v>2699.4662816102</v>
      </c>
      <c r="K48" s="14">
        <v>3391.2875998432801</v>
      </c>
      <c r="L48" s="14">
        <v>360.09588946765598</v>
      </c>
      <c r="M48" s="14">
        <v>331.72542876542701</v>
      </c>
      <c r="O48" s="14"/>
      <c r="P48" s="14"/>
      <c r="Q48" s="14"/>
      <c r="R48" s="14"/>
      <c r="S48" s="14"/>
      <c r="T48" s="14"/>
      <c r="U48" s="14"/>
      <c r="V48" s="14"/>
      <c r="W48" s="14"/>
      <c r="X48" s="14"/>
      <c r="Y48" s="14"/>
    </row>
    <row r="49" spans="1:25">
      <c r="A49" s="14" t="s">
        <v>277</v>
      </c>
      <c r="B49" s="14" t="s">
        <v>64</v>
      </c>
      <c r="C49" s="14" t="s">
        <v>132</v>
      </c>
      <c r="D49" s="14" t="s">
        <v>63</v>
      </c>
      <c r="E49" s="14">
        <v>5</v>
      </c>
      <c r="F49" s="14">
        <v>336.77801130707098</v>
      </c>
      <c r="G49" s="14">
        <v>112.25933710235699</v>
      </c>
      <c r="H49" s="14">
        <v>2942.8347719946801</v>
      </c>
      <c r="I49" s="14">
        <v>3132.4872117561299</v>
      </c>
      <c r="J49" s="14">
        <v>2795.9412514988098</v>
      </c>
      <c r="K49" s="14">
        <v>3497.36041133954</v>
      </c>
      <c r="L49" s="14">
        <v>364.87319958341499</v>
      </c>
      <c r="M49" s="14">
        <v>336.54596025731598</v>
      </c>
      <c r="O49" s="14"/>
      <c r="P49" s="14"/>
      <c r="Q49" s="14"/>
      <c r="R49" s="14"/>
      <c r="S49" s="14"/>
      <c r="T49" s="14"/>
      <c r="U49" s="14"/>
      <c r="V49" s="14"/>
      <c r="W49" s="14"/>
      <c r="X49" s="14"/>
      <c r="Y49" s="14"/>
    </row>
    <row r="50" spans="1:25">
      <c r="A50" s="14" t="s">
        <v>278</v>
      </c>
      <c r="B50" s="14" t="s">
        <v>64</v>
      </c>
      <c r="C50" s="14" t="s">
        <v>38</v>
      </c>
      <c r="D50" s="14" t="s">
        <v>55</v>
      </c>
      <c r="E50" s="14">
        <v>0</v>
      </c>
      <c r="F50" s="14">
        <v>2425.0253615998299</v>
      </c>
      <c r="G50" s="14">
        <v>808.34178719994202</v>
      </c>
      <c r="H50" s="14">
        <v>2153.6254787657599</v>
      </c>
      <c r="I50" s="14">
        <v>2422.2321469134799</v>
      </c>
      <c r="J50" s="14">
        <v>2322.82437375879</v>
      </c>
      <c r="K50" s="14">
        <v>2524.67114671133</v>
      </c>
      <c r="L50" s="14">
        <v>102.438999797855</v>
      </c>
      <c r="M50" s="14">
        <v>99.407773154689906</v>
      </c>
      <c r="O50" s="14"/>
      <c r="P50" s="14"/>
      <c r="Q50" s="14"/>
      <c r="R50" s="14"/>
      <c r="S50" s="14"/>
      <c r="T50" s="14"/>
      <c r="U50" s="14"/>
      <c r="V50" s="14"/>
      <c r="W50" s="14"/>
      <c r="X50" s="14"/>
      <c r="Y50" s="14"/>
    </row>
    <row r="51" spans="1:25">
      <c r="A51" s="14" t="s">
        <v>279</v>
      </c>
      <c r="B51" s="14" t="s">
        <v>64</v>
      </c>
      <c r="C51" s="14" t="s">
        <v>36</v>
      </c>
      <c r="D51" s="14" t="s">
        <v>55</v>
      </c>
      <c r="E51" s="14">
        <v>0</v>
      </c>
      <c r="F51" s="14">
        <v>2316.3593555012799</v>
      </c>
      <c r="G51" s="14">
        <v>772.11978516709496</v>
      </c>
      <c r="H51" s="14">
        <v>2028.1403328061999</v>
      </c>
      <c r="I51" s="14">
        <v>2260.7872476371299</v>
      </c>
      <c r="J51" s="14">
        <v>2166.4590846201299</v>
      </c>
      <c r="K51" s="14">
        <v>2358.0595830536099</v>
      </c>
      <c r="L51" s="14">
        <v>97.272335416479606</v>
      </c>
      <c r="M51" s="14">
        <v>94.328163016998602</v>
      </c>
      <c r="O51" s="14"/>
      <c r="P51" s="14"/>
      <c r="Q51" s="14"/>
      <c r="R51" s="14"/>
      <c r="S51" s="14"/>
      <c r="T51" s="14"/>
      <c r="U51" s="14"/>
      <c r="V51" s="14"/>
      <c r="W51" s="14"/>
      <c r="X51" s="14"/>
      <c r="Y51" s="14"/>
    </row>
    <row r="52" spans="1:25">
      <c r="A52" s="14" t="s">
        <v>280</v>
      </c>
      <c r="B52" s="14" t="s">
        <v>64</v>
      </c>
      <c r="C52" s="14" t="s">
        <v>34</v>
      </c>
      <c r="D52" s="14" t="s">
        <v>55</v>
      </c>
      <c r="E52" s="14">
        <v>0</v>
      </c>
      <c r="F52" s="14">
        <v>2147.0123746520399</v>
      </c>
      <c r="G52" s="14">
        <v>715.67079155067995</v>
      </c>
      <c r="H52" s="14">
        <v>1859.5935894644199</v>
      </c>
      <c r="I52" s="14">
        <v>2044.74074979394</v>
      </c>
      <c r="J52" s="14">
        <v>1956.73171989975</v>
      </c>
      <c r="K52" s="14">
        <v>2135.6048887041902</v>
      </c>
      <c r="L52" s="14">
        <v>90.864138910245899</v>
      </c>
      <c r="M52" s="14">
        <v>88.009029894185005</v>
      </c>
      <c r="O52" s="14"/>
      <c r="P52" s="14"/>
      <c r="Q52" s="14"/>
      <c r="R52" s="14"/>
      <c r="S52" s="14"/>
      <c r="T52" s="14"/>
      <c r="U52" s="14"/>
      <c r="V52" s="14"/>
      <c r="W52" s="14"/>
      <c r="X52" s="14"/>
      <c r="Y52" s="14"/>
    </row>
    <row r="53" spans="1:25">
      <c r="A53" s="14" t="s">
        <v>281</v>
      </c>
      <c r="B53" s="14" t="s">
        <v>64</v>
      </c>
      <c r="C53" s="14" t="s">
        <v>128</v>
      </c>
      <c r="D53" s="14" t="s">
        <v>55</v>
      </c>
      <c r="E53" s="14">
        <v>0</v>
      </c>
      <c r="F53" s="14">
        <v>2052.5042314129901</v>
      </c>
      <c r="G53" s="14">
        <v>684.16807713766502</v>
      </c>
      <c r="H53" s="14">
        <v>1761.3526400180201</v>
      </c>
      <c r="I53" s="14">
        <v>1914.1932551559901</v>
      </c>
      <c r="J53" s="14">
        <v>1830.3113659404701</v>
      </c>
      <c r="K53" s="14">
        <v>2000.8594369863699</v>
      </c>
      <c r="L53" s="14">
        <v>86.666181830379898</v>
      </c>
      <c r="M53" s="14">
        <v>83.881889215518399</v>
      </c>
      <c r="O53" s="14"/>
      <c r="P53" s="14"/>
      <c r="Q53" s="14"/>
      <c r="R53" s="14"/>
      <c r="S53" s="14"/>
      <c r="T53" s="14"/>
      <c r="U53" s="14"/>
      <c r="V53" s="14"/>
      <c r="W53" s="14"/>
      <c r="X53" s="14"/>
      <c r="Y53" s="14"/>
    </row>
    <row r="54" spans="1:25">
      <c r="A54" s="14" t="s">
        <v>282</v>
      </c>
      <c r="B54" s="14" t="s">
        <v>64</v>
      </c>
      <c r="C54" s="14" t="s">
        <v>129</v>
      </c>
      <c r="D54" s="14" t="s">
        <v>55</v>
      </c>
      <c r="E54" s="14">
        <v>0</v>
      </c>
      <c r="F54" s="14">
        <v>2083.3794623547701</v>
      </c>
      <c r="G54" s="14">
        <v>694.45982078492295</v>
      </c>
      <c r="H54" s="14">
        <v>1774.3724927434901</v>
      </c>
      <c r="I54" s="14">
        <v>1911.06407538398</v>
      </c>
      <c r="J54" s="14">
        <v>1827.9997326960599</v>
      </c>
      <c r="K54" s="14">
        <v>1996.86469684843</v>
      </c>
      <c r="L54" s="14">
        <v>85.800621464448795</v>
      </c>
      <c r="M54" s="14">
        <v>83.064342687918995</v>
      </c>
      <c r="O54" s="14"/>
      <c r="P54" s="14"/>
      <c r="Q54" s="14"/>
      <c r="R54" s="14"/>
      <c r="S54" s="14"/>
      <c r="T54" s="14"/>
      <c r="U54" s="14"/>
      <c r="V54" s="14"/>
      <c r="W54" s="14"/>
      <c r="X54" s="14"/>
      <c r="Y54" s="14"/>
    </row>
    <row r="55" spans="1:25">
      <c r="A55" s="14" t="s">
        <v>283</v>
      </c>
      <c r="B55" s="14" t="s">
        <v>64</v>
      </c>
      <c r="C55" s="14" t="s">
        <v>130</v>
      </c>
      <c r="D55" s="14" t="s">
        <v>55</v>
      </c>
      <c r="E55" s="14">
        <v>0</v>
      </c>
      <c r="F55" s="14">
        <v>2170.0376330413901</v>
      </c>
      <c r="G55" s="14">
        <v>723.34587768046197</v>
      </c>
      <c r="H55" s="14">
        <v>1836.52474021783</v>
      </c>
      <c r="I55" s="14">
        <v>1956.9961859269699</v>
      </c>
      <c r="J55" s="14">
        <v>1873.77411438219</v>
      </c>
      <c r="K55" s="14">
        <v>2042.9034566544699</v>
      </c>
      <c r="L55" s="14">
        <v>85.9072707274956</v>
      </c>
      <c r="M55" s="14">
        <v>83.222071544780206</v>
      </c>
      <c r="O55" s="14"/>
      <c r="P55" s="14"/>
      <c r="Q55" s="14"/>
      <c r="R55" s="14"/>
      <c r="S55" s="14"/>
      <c r="T55" s="14"/>
      <c r="U55" s="14"/>
      <c r="V55" s="14"/>
      <c r="W55" s="14"/>
      <c r="X55" s="14"/>
      <c r="Y55" s="14"/>
    </row>
    <row r="56" spans="1:25">
      <c r="A56" s="14" t="s">
        <v>284</v>
      </c>
      <c r="B56" s="14" t="s">
        <v>64</v>
      </c>
      <c r="C56" s="14" t="s">
        <v>131</v>
      </c>
      <c r="D56" s="14" t="s">
        <v>55</v>
      </c>
      <c r="E56" s="14">
        <v>0</v>
      </c>
      <c r="F56" s="14">
        <v>2285.6630899141101</v>
      </c>
      <c r="G56" s="14">
        <v>761.88769663803498</v>
      </c>
      <c r="H56" s="14">
        <v>1923.0523405752399</v>
      </c>
      <c r="I56" s="14">
        <v>2030.6409371886</v>
      </c>
      <c r="J56" s="14">
        <v>1946.5299514944099</v>
      </c>
      <c r="K56" s="14">
        <v>2117.3950694308701</v>
      </c>
      <c r="L56" s="14">
        <v>86.754132242263694</v>
      </c>
      <c r="M56" s="14">
        <v>84.110985694193502</v>
      </c>
      <c r="O56" s="14"/>
      <c r="P56" s="14"/>
      <c r="Q56" s="14"/>
      <c r="R56" s="14"/>
      <c r="S56" s="14"/>
      <c r="T56" s="14"/>
      <c r="U56" s="14"/>
      <c r="V56" s="14"/>
      <c r="W56" s="14"/>
      <c r="X56" s="14"/>
      <c r="Y56" s="14"/>
    </row>
    <row r="57" spans="1:25">
      <c r="A57" s="14" t="s">
        <v>285</v>
      </c>
      <c r="B57" s="14" t="s">
        <v>64</v>
      </c>
      <c r="C57" s="14" t="s">
        <v>132</v>
      </c>
      <c r="D57" s="14" t="s">
        <v>55</v>
      </c>
      <c r="E57" s="14">
        <v>0</v>
      </c>
      <c r="F57" s="14">
        <v>2233.3393880476501</v>
      </c>
      <c r="G57" s="14">
        <v>744.44646268255099</v>
      </c>
      <c r="H57" s="14">
        <v>1861.3333122594699</v>
      </c>
      <c r="I57" s="14">
        <v>1951.8598222456001</v>
      </c>
      <c r="J57" s="14">
        <v>1870.09106804409</v>
      </c>
      <c r="K57" s="14">
        <v>2036.2285677268001</v>
      </c>
      <c r="L57" s="14">
        <v>84.368745481204797</v>
      </c>
      <c r="M57" s="14">
        <v>81.768754201509395</v>
      </c>
      <c r="O57" s="14"/>
      <c r="P57" s="14"/>
      <c r="Q57" s="14"/>
      <c r="R57" s="14"/>
      <c r="S57" s="14"/>
      <c r="T57" s="14"/>
      <c r="U57" s="14"/>
      <c r="V57" s="14"/>
      <c r="W57" s="14"/>
      <c r="X57" s="14"/>
      <c r="Y57" s="14"/>
    </row>
    <row r="58" spans="1:25">
      <c r="A58" s="14" t="s">
        <v>286</v>
      </c>
      <c r="B58" s="14" t="s">
        <v>64</v>
      </c>
      <c r="C58" s="14" t="s">
        <v>38</v>
      </c>
      <c r="D58" s="14" t="s">
        <v>55</v>
      </c>
      <c r="E58" s="14">
        <v>1</v>
      </c>
      <c r="F58" s="14">
        <v>372.11190947960398</v>
      </c>
      <c r="G58" s="14">
        <v>124.037303159868</v>
      </c>
      <c r="H58" s="14">
        <v>1493.52562504356</v>
      </c>
      <c r="I58" s="14">
        <v>1757.52419080763</v>
      </c>
      <c r="J58" s="14">
        <v>1575.88116321247</v>
      </c>
      <c r="K58" s="14">
        <v>1953.6802802116099</v>
      </c>
      <c r="L58" s="14">
        <v>196.156089403983</v>
      </c>
      <c r="M58" s="14">
        <v>181.643027595153</v>
      </c>
      <c r="O58" s="14"/>
      <c r="P58" s="14"/>
      <c r="Q58" s="14"/>
      <c r="R58" s="14"/>
      <c r="S58" s="14"/>
      <c r="T58" s="14"/>
      <c r="U58" s="14"/>
      <c r="V58" s="14"/>
      <c r="W58" s="14"/>
      <c r="X58" s="14"/>
      <c r="Y58" s="14"/>
    </row>
    <row r="59" spans="1:25">
      <c r="A59" s="14" t="s">
        <v>287</v>
      </c>
      <c r="B59" s="14" t="s">
        <v>64</v>
      </c>
      <c r="C59" s="14" t="s">
        <v>36</v>
      </c>
      <c r="D59" s="14" t="s">
        <v>55</v>
      </c>
      <c r="E59" s="14">
        <v>1</v>
      </c>
      <c r="F59" s="14">
        <v>372.98860174482098</v>
      </c>
      <c r="G59" s="14">
        <v>124.32953391494</v>
      </c>
      <c r="H59" s="14">
        <v>1459.9522535807901</v>
      </c>
      <c r="I59" s="14">
        <v>1673.81964211746</v>
      </c>
      <c r="J59" s="14">
        <v>1503.83618598782</v>
      </c>
      <c r="K59" s="14">
        <v>1857.36791811997</v>
      </c>
      <c r="L59" s="14">
        <v>183.548276002508</v>
      </c>
      <c r="M59" s="14">
        <v>169.98345612963899</v>
      </c>
      <c r="O59" s="14"/>
      <c r="P59" s="14"/>
      <c r="Q59" s="14"/>
      <c r="R59" s="14"/>
      <c r="S59" s="14"/>
      <c r="T59" s="14"/>
      <c r="U59" s="14"/>
      <c r="V59" s="14"/>
      <c r="W59" s="14"/>
      <c r="X59" s="14"/>
      <c r="Y59" s="14"/>
    </row>
    <row r="60" spans="1:25">
      <c r="A60" s="14" t="s">
        <v>288</v>
      </c>
      <c r="B60" s="14" t="s">
        <v>64</v>
      </c>
      <c r="C60" s="14" t="s">
        <v>34</v>
      </c>
      <c r="D60" s="14" t="s">
        <v>55</v>
      </c>
      <c r="E60" s="14">
        <v>1</v>
      </c>
      <c r="F60" s="14">
        <v>338.87136106574798</v>
      </c>
      <c r="G60" s="14">
        <v>112.957120355249</v>
      </c>
      <c r="H60" s="14">
        <v>1302.09937008933</v>
      </c>
      <c r="I60" s="14">
        <v>1452.75342893677</v>
      </c>
      <c r="J60" s="14">
        <v>1299.42008905905</v>
      </c>
      <c r="K60" s="14">
        <v>1618.9511883770101</v>
      </c>
      <c r="L60" s="14">
        <v>166.197759440244</v>
      </c>
      <c r="M60" s="14">
        <v>153.333339877719</v>
      </c>
      <c r="O60" s="14"/>
      <c r="P60" s="14"/>
      <c r="Q60" s="14"/>
      <c r="R60" s="14"/>
      <c r="S60" s="14"/>
      <c r="T60" s="14"/>
      <c r="U60" s="14"/>
      <c r="V60" s="14"/>
      <c r="W60" s="14"/>
      <c r="X60" s="14"/>
      <c r="Y60" s="14"/>
    </row>
    <row r="61" spans="1:25">
      <c r="A61" s="14" t="s">
        <v>289</v>
      </c>
      <c r="B61" s="14" t="s">
        <v>64</v>
      </c>
      <c r="C61" s="14" t="s">
        <v>128</v>
      </c>
      <c r="D61" s="14" t="s">
        <v>55</v>
      </c>
      <c r="E61" s="14">
        <v>1</v>
      </c>
      <c r="F61" s="14">
        <v>298.90984632292901</v>
      </c>
      <c r="G61" s="14">
        <v>99.636615440976399</v>
      </c>
      <c r="H61" s="14">
        <v>1125.2017554034601</v>
      </c>
      <c r="I61" s="14">
        <v>1233.1273397047401</v>
      </c>
      <c r="J61" s="14">
        <v>1095.14594148894</v>
      </c>
      <c r="K61" s="14">
        <v>1383.4707277508201</v>
      </c>
      <c r="L61" s="14">
        <v>150.34338804608899</v>
      </c>
      <c r="M61" s="14">
        <v>137.98139821579599</v>
      </c>
      <c r="O61" s="14"/>
      <c r="P61" s="14"/>
      <c r="Q61" s="14"/>
      <c r="R61" s="14"/>
      <c r="S61" s="14"/>
      <c r="T61" s="14"/>
      <c r="U61" s="14"/>
      <c r="V61" s="14"/>
      <c r="W61" s="14"/>
      <c r="X61" s="14"/>
      <c r="Y61" s="14"/>
    </row>
    <row r="62" spans="1:25">
      <c r="A62" s="14" t="s">
        <v>290</v>
      </c>
      <c r="B62" s="14" t="s">
        <v>64</v>
      </c>
      <c r="C62" s="14" t="s">
        <v>129</v>
      </c>
      <c r="D62" s="14" t="s">
        <v>55</v>
      </c>
      <c r="E62" s="14">
        <v>1</v>
      </c>
      <c r="F62" s="14">
        <v>303.13521965791801</v>
      </c>
      <c r="G62" s="14">
        <v>101.045073219306</v>
      </c>
      <c r="H62" s="14">
        <v>1121.35249383316</v>
      </c>
      <c r="I62" s="14">
        <v>1205.9743561345699</v>
      </c>
      <c r="J62" s="14">
        <v>1072.19733894925</v>
      </c>
      <c r="K62" s="14">
        <v>1351.64886791668</v>
      </c>
      <c r="L62" s="14">
        <v>145.674511782113</v>
      </c>
      <c r="M62" s="14">
        <v>133.777017185327</v>
      </c>
      <c r="O62" s="14"/>
      <c r="P62" s="14"/>
      <c r="Q62" s="14"/>
      <c r="R62" s="14"/>
      <c r="S62" s="14"/>
      <c r="T62" s="14"/>
      <c r="U62" s="14"/>
      <c r="V62" s="14"/>
      <c r="W62" s="14"/>
      <c r="X62" s="14"/>
      <c r="Y62" s="14"/>
    </row>
    <row r="63" spans="1:25">
      <c r="A63" s="14" t="s">
        <v>291</v>
      </c>
      <c r="B63" s="14" t="s">
        <v>64</v>
      </c>
      <c r="C63" s="14" t="s">
        <v>130</v>
      </c>
      <c r="D63" s="14" t="s">
        <v>55</v>
      </c>
      <c r="E63" s="14">
        <v>1</v>
      </c>
      <c r="F63" s="14">
        <v>333.46183599895602</v>
      </c>
      <c r="G63" s="14">
        <v>111.153945332985</v>
      </c>
      <c r="H63" s="14">
        <v>1213.8243884644601</v>
      </c>
      <c r="I63" s="14">
        <v>1294.3735603013999</v>
      </c>
      <c r="J63" s="14">
        <v>1157.3009463421499</v>
      </c>
      <c r="K63" s="14">
        <v>1443.0434688518901</v>
      </c>
      <c r="L63" s="14">
        <v>148.669908550494</v>
      </c>
      <c r="M63" s="14">
        <v>137.072613959249</v>
      </c>
      <c r="O63" s="14"/>
      <c r="P63" s="14"/>
      <c r="Q63" s="14"/>
      <c r="R63" s="14"/>
      <c r="S63" s="14"/>
      <c r="T63" s="14"/>
      <c r="U63" s="14"/>
      <c r="V63" s="14"/>
      <c r="W63" s="14"/>
      <c r="X63" s="14"/>
      <c r="Y63" s="14"/>
    </row>
    <row r="64" spans="1:25">
      <c r="A64" s="14" t="s">
        <v>292</v>
      </c>
      <c r="B64" s="14" t="s">
        <v>64</v>
      </c>
      <c r="C64" s="14" t="s">
        <v>131</v>
      </c>
      <c r="D64" s="14" t="s">
        <v>55</v>
      </c>
      <c r="E64" s="14">
        <v>1</v>
      </c>
      <c r="F64" s="14">
        <v>354.13297786297801</v>
      </c>
      <c r="G64" s="14">
        <v>118.044325954326</v>
      </c>
      <c r="H64" s="14">
        <v>1273.7679946154101</v>
      </c>
      <c r="I64" s="14">
        <v>1338.7709167460901</v>
      </c>
      <c r="J64" s="14">
        <v>1201.3810808308899</v>
      </c>
      <c r="K64" s="14">
        <v>1487.42536775393</v>
      </c>
      <c r="L64" s="14">
        <v>148.65445100784299</v>
      </c>
      <c r="M64" s="14">
        <v>137.38983591520099</v>
      </c>
      <c r="O64" s="14"/>
      <c r="P64" s="14"/>
      <c r="Q64" s="14"/>
      <c r="R64" s="14"/>
      <c r="S64" s="14"/>
      <c r="T64" s="14"/>
      <c r="U64" s="14"/>
      <c r="V64" s="14"/>
      <c r="W64" s="14"/>
      <c r="X64" s="14"/>
      <c r="Y64" s="14"/>
    </row>
    <row r="65" spans="1:25">
      <c r="A65" s="14" t="s">
        <v>293</v>
      </c>
      <c r="B65" s="14" t="s">
        <v>64</v>
      </c>
      <c r="C65" s="14" t="s">
        <v>132</v>
      </c>
      <c r="D65" s="14" t="s">
        <v>55</v>
      </c>
      <c r="E65" s="14">
        <v>1</v>
      </c>
      <c r="F65" s="14">
        <v>369.13454369028</v>
      </c>
      <c r="G65" s="14">
        <v>123.04484789676</v>
      </c>
      <c r="H65" s="14">
        <v>1301.0981061304899</v>
      </c>
      <c r="I65" s="14">
        <v>1361.7418653176101</v>
      </c>
      <c r="J65" s="14">
        <v>1224.5772255193001</v>
      </c>
      <c r="K65" s="14">
        <v>1509.9118085642201</v>
      </c>
      <c r="L65" s="14">
        <v>148.16994324661701</v>
      </c>
      <c r="M65" s="14">
        <v>137.164639798303</v>
      </c>
      <c r="O65" s="14"/>
      <c r="P65" s="14"/>
      <c r="Q65" s="14"/>
      <c r="R65" s="14"/>
      <c r="S65" s="14"/>
      <c r="T65" s="14"/>
      <c r="U65" s="14"/>
      <c r="V65" s="14"/>
      <c r="W65" s="14"/>
      <c r="X65" s="14"/>
      <c r="Y65" s="14"/>
    </row>
    <row r="66" spans="1:25">
      <c r="A66" s="14" t="s">
        <v>294</v>
      </c>
      <c r="B66" s="14" t="s">
        <v>64</v>
      </c>
      <c r="C66" s="14" t="s">
        <v>38</v>
      </c>
      <c r="D66" s="14" t="s">
        <v>55</v>
      </c>
      <c r="E66" s="14">
        <v>2</v>
      </c>
      <c r="F66" s="14">
        <v>441.08463700022003</v>
      </c>
      <c r="G66" s="14">
        <v>147.028212333407</v>
      </c>
      <c r="H66" s="14">
        <v>1899.8347633209301</v>
      </c>
      <c r="I66" s="14">
        <v>2119.7685805022902</v>
      </c>
      <c r="J66" s="14">
        <v>1918.88661695887</v>
      </c>
      <c r="K66" s="14">
        <v>2335.34104962231</v>
      </c>
      <c r="L66" s="14">
        <v>215.57246912002</v>
      </c>
      <c r="M66" s="14">
        <v>200.88196354342</v>
      </c>
      <c r="O66" s="14"/>
      <c r="P66" s="14"/>
      <c r="Q66" s="14"/>
      <c r="R66" s="14"/>
      <c r="S66" s="14"/>
      <c r="T66" s="14"/>
      <c r="U66" s="14"/>
      <c r="V66" s="14"/>
      <c r="W66" s="14"/>
      <c r="X66" s="14"/>
      <c r="Y66" s="14"/>
    </row>
    <row r="67" spans="1:25">
      <c r="A67" s="14" t="s">
        <v>295</v>
      </c>
      <c r="B67" s="14" t="s">
        <v>64</v>
      </c>
      <c r="C67" s="14" t="s">
        <v>36</v>
      </c>
      <c r="D67" s="14" t="s">
        <v>55</v>
      </c>
      <c r="E67" s="14">
        <v>2</v>
      </c>
      <c r="F67" s="14">
        <v>431.74538744653898</v>
      </c>
      <c r="G67" s="14">
        <v>143.91512914884601</v>
      </c>
      <c r="H67" s="14">
        <v>1835.9643963537101</v>
      </c>
      <c r="I67" s="14">
        <v>2048.6078605892399</v>
      </c>
      <c r="J67" s="14">
        <v>1852.5202635934199</v>
      </c>
      <c r="K67" s="14">
        <v>2259.19576757294</v>
      </c>
      <c r="L67" s="14">
        <v>210.58790698369901</v>
      </c>
      <c r="M67" s="14">
        <v>196.08759699581799</v>
      </c>
      <c r="O67" s="14"/>
      <c r="P67" s="14"/>
      <c r="Q67" s="14"/>
      <c r="R67" s="14"/>
      <c r="S67" s="14"/>
      <c r="T67" s="14"/>
      <c r="U67" s="14"/>
      <c r="V67" s="14"/>
      <c r="W67" s="14"/>
      <c r="X67" s="14"/>
      <c r="Y67" s="14"/>
    </row>
    <row r="68" spans="1:25">
      <c r="A68" s="14" t="s">
        <v>296</v>
      </c>
      <c r="B68" s="14" t="s">
        <v>64</v>
      </c>
      <c r="C68" s="14" t="s">
        <v>34</v>
      </c>
      <c r="D68" s="14" t="s">
        <v>55</v>
      </c>
      <c r="E68" s="14">
        <v>2</v>
      </c>
      <c r="F68" s="14">
        <v>377.70790706806503</v>
      </c>
      <c r="G68" s="14">
        <v>125.90263568935499</v>
      </c>
      <c r="H68" s="14">
        <v>1589.8135662432201</v>
      </c>
      <c r="I68" s="14">
        <v>1749.2218679172399</v>
      </c>
      <c r="J68" s="14">
        <v>1571.9518354654199</v>
      </c>
      <c r="K68" s="14">
        <v>1940.5457611720201</v>
      </c>
      <c r="L68" s="14">
        <v>191.32389325478201</v>
      </c>
      <c r="M68" s="14">
        <v>177.27003245182601</v>
      </c>
      <c r="O68" s="14"/>
      <c r="P68" s="14"/>
      <c r="Q68" s="14"/>
      <c r="R68" s="14"/>
      <c r="S68" s="14"/>
      <c r="T68" s="14"/>
      <c r="U68" s="14"/>
      <c r="V68" s="14"/>
      <c r="W68" s="14"/>
      <c r="X68" s="14"/>
      <c r="Y68" s="14"/>
    </row>
    <row r="69" spans="1:25">
      <c r="A69" s="14" t="s">
        <v>297</v>
      </c>
      <c r="B69" s="14" t="s">
        <v>64</v>
      </c>
      <c r="C69" s="14" t="s">
        <v>128</v>
      </c>
      <c r="D69" s="14" t="s">
        <v>55</v>
      </c>
      <c r="E69" s="14">
        <v>2</v>
      </c>
      <c r="F69" s="14">
        <v>360.54860837632998</v>
      </c>
      <c r="G69" s="14">
        <v>120.18286945877701</v>
      </c>
      <c r="H69" s="14">
        <v>1507.81452148014</v>
      </c>
      <c r="I69" s="14">
        <v>1640.7219746344899</v>
      </c>
      <c r="J69" s="14">
        <v>1471.9468822681799</v>
      </c>
      <c r="K69" s="14">
        <v>1823.2058976901001</v>
      </c>
      <c r="L69" s="14">
        <v>182.48392305560901</v>
      </c>
      <c r="M69" s="14">
        <v>168.775092366303</v>
      </c>
      <c r="O69" s="14"/>
      <c r="P69" s="14"/>
      <c r="Q69" s="14"/>
      <c r="R69" s="14"/>
      <c r="S69" s="14"/>
      <c r="T69" s="14"/>
      <c r="U69" s="14"/>
      <c r="V69" s="14"/>
      <c r="W69" s="14"/>
      <c r="X69" s="14"/>
      <c r="Y69" s="14"/>
    </row>
    <row r="70" spans="1:25">
      <c r="A70" s="14" t="s">
        <v>298</v>
      </c>
      <c r="B70" s="14" t="s">
        <v>64</v>
      </c>
      <c r="C70" s="14" t="s">
        <v>129</v>
      </c>
      <c r="D70" s="14" t="s">
        <v>55</v>
      </c>
      <c r="E70" s="14">
        <v>2</v>
      </c>
      <c r="F70" s="14">
        <v>359.23406274343199</v>
      </c>
      <c r="G70" s="14">
        <v>119.74468758114401</v>
      </c>
      <c r="H70" s="14">
        <v>1495.6868296420701</v>
      </c>
      <c r="I70" s="14">
        <v>1625.29378118721</v>
      </c>
      <c r="J70" s="14">
        <v>1457.67579154433</v>
      </c>
      <c r="K70" s="14">
        <v>1806.5525914862999</v>
      </c>
      <c r="L70" s="14">
        <v>181.25881029909499</v>
      </c>
      <c r="M70" s="14">
        <v>167.61798964288101</v>
      </c>
      <c r="O70" s="14"/>
      <c r="P70" s="14"/>
      <c r="Q70" s="14"/>
      <c r="R70" s="14"/>
      <c r="S70" s="14"/>
      <c r="T70" s="14"/>
      <c r="U70" s="14"/>
      <c r="V70" s="14"/>
      <c r="W70" s="14"/>
      <c r="X70" s="14"/>
      <c r="Y70" s="14"/>
    </row>
    <row r="71" spans="1:25">
      <c r="A71" s="14" t="s">
        <v>299</v>
      </c>
      <c r="B71" s="14" t="s">
        <v>64</v>
      </c>
      <c r="C71" s="14" t="s">
        <v>130</v>
      </c>
      <c r="D71" s="14" t="s">
        <v>55</v>
      </c>
      <c r="E71" s="14">
        <v>2</v>
      </c>
      <c r="F71" s="14">
        <v>400.41471090041301</v>
      </c>
      <c r="G71" s="14">
        <v>133.47157030013801</v>
      </c>
      <c r="H71" s="14">
        <v>1659.68130191666</v>
      </c>
      <c r="I71" s="14">
        <v>1768.4008962898499</v>
      </c>
      <c r="J71" s="14">
        <v>1596.0403685674301</v>
      </c>
      <c r="K71" s="14">
        <v>1954.0166906105801</v>
      </c>
      <c r="L71" s="14">
        <v>185.615794320725</v>
      </c>
      <c r="M71" s="14">
        <v>172.360527722418</v>
      </c>
      <c r="O71" s="14"/>
      <c r="P71" s="14"/>
      <c r="Q71" s="14"/>
      <c r="R71" s="14"/>
      <c r="S71" s="14"/>
      <c r="T71" s="14"/>
      <c r="U71" s="14"/>
      <c r="V71" s="14"/>
      <c r="W71" s="14"/>
      <c r="X71" s="14"/>
      <c r="Y71" s="14"/>
    </row>
    <row r="72" spans="1:25">
      <c r="A72" s="14" t="s">
        <v>300</v>
      </c>
      <c r="B72" s="14" t="s">
        <v>64</v>
      </c>
      <c r="C72" s="14" t="s">
        <v>131</v>
      </c>
      <c r="D72" s="14" t="s">
        <v>55</v>
      </c>
      <c r="E72" s="14">
        <v>2</v>
      </c>
      <c r="F72" s="14">
        <v>421.41533879837999</v>
      </c>
      <c r="G72" s="14">
        <v>140.47177959946001</v>
      </c>
      <c r="H72" s="14">
        <v>1735.4335905711</v>
      </c>
      <c r="I72" s="14">
        <v>1824.10735823652</v>
      </c>
      <c r="J72" s="14">
        <v>1650.4133199325499</v>
      </c>
      <c r="K72" s="14">
        <v>2010.8085321830999</v>
      </c>
      <c r="L72" s="14">
        <v>186.70117394657501</v>
      </c>
      <c r="M72" s="14">
        <v>173.69403830397499</v>
      </c>
      <c r="O72" s="14"/>
      <c r="P72" s="14"/>
      <c r="Q72" s="14"/>
      <c r="R72" s="14"/>
      <c r="S72" s="14"/>
      <c r="T72" s="14"/>
      <c r="U72" s="14"/>
      <c r="V72" s="14"/>
      <c r="W72" s="14"/>
      <c r="X72" s="14"/>
      <c r="Y72" s="14"/>
    </row>
    <row r="73" spans="1:25">
      <c r="A73" s="14" t="s">
        <v>301</v>
      </c>
      <c r="B73" s="14" t="s">
        <v>64</v>
      </c>
      <c r="C73" s="14" t="s">
        <v>132</v>
      </c>
      <c r="D73" s="14" t="s">
        <v>55</v>
      </c>
      <c r="E73" s="14">
        <v>2</v>
      </c>
      <c r="F73" s="14">
        <v>421.76337798915</v>
      </c>
      <c r="G73" s="14">
        <v>140.58779266305001</v>
      </c>
      <c r="H73" s="14">
        <v>1721.62371617744</v>
      </c>
      <c r="I73" s="14">
        <v>1772.4243544153001</v>
      </c>
      <c r="J73" s="14">
        <v>1603.8495077790001</v>
      </c>
      <c r="K73" s="14">
        <v>1953.61756454735</v>
      </c>
      <c r="L73" s="14">
        <v>181.19321013205499</v>
      </c>
      <c r="M73" s="14">
        <v>168.574846636296</v>
      </c>
      <c r="O73" s="14"/>
      <c r="P73" s="14"/>
      <c r="Q73" s="14"/>
      <c r="R73" s="14"/>
      <c r="S73" s="14"/>
      <c r="T73" s="14"/>
      <c r="U73" s="14"/>
      <c r="V73" s="14"/>
      <c r="W73" s="14"/>
      <c r="X73" s="14"/>
      <c r="Y73" s="14"/>
    </row>
    <row r="74" spans="1:25">
      <c r="A74" s="14" t="s">
        <v>302</v>
      </c>
      <c r="B74" s="14" t="s">
        <v>64</v>
      </c>
      <c r="C74" s="14" t="s">
        <v>38</v>
      </c>
      <c r="D74" s="14" t="s">
        <v>55</v>
      </c>
      <c r="E74" s="14">
        <v>3</v>
      </c>
      <c r="F74" s="14">
        <v>540.72922828328205</v>
      </c>
      <c r="G74" s="14">
        <v>180.24307609442701</v>
      </c>
      <c r="H74" s="14">
        <v>2183.0886522802002</v>
      </c>
      <c r="I74" s="14">
        <v>2388.9516984567999</v>
      </c>
      <c r="J74" s="14">
        <v>2184.8832952339599</v>
      </c>
      <c r="K74" s="14">
        <v>2606.4472850669999</v>
      </c>
      <c r="L74" s="14">
        <v>217.495586610201</v>
      </c>
      <c r="M74" s="14">
        <v>204.068403222835</v>
      </c>
      <c r="O74" s="14"/>
      <c r="P74" s="14"/>
      <c r="Q74" s="14"/>
      <c r="R74" s="14"/>
      <c r="S74" s="14"/>
      <c r="T74" s="14"/>
      <c r="U74" s="14"/>
      <c r="V74" s="14"/>
      <c r="W74" s="14"/>
      <c r="X74" s="14"/>
      <c r="Y74" s="14"/>
    </row>
    <row r="75" spans="1:25">
      <c r="A75" s="14" t="s">
        <v>303</v>
      </c>
      <c r="B75" s="14" t="s">
        <v>64</v>
      </c>
      <c r="C75" s="14" t="s">
        <v>36</v>
      </c>
      <c r="D75" s="14" t="s">
        <v>55</v>
      </c>
      <c r="E75" s="14">
        <v>3</v>
      </c>
      <c r="F75" s="14">
        <v>509.62031410489499</v>
      </c>
      <c r="G75" s="14">
        <v>169.87343803496501</v>
      </c>
      <c r="H75" s="14">
        <v>2043.1396147411899</v>
      </c>
      <c r="I75" s="14">
        <v>2217.6107233122402</v>
      </c>
      <c r="J75" s="14">
        <v>2023.2201907491799</v>
      </c>
      <c r="K75" s="14">
        <v>2425.1903705393102</v>
      </c>
      <c r="L75" s="14">
        <v>207.579647227073</v>
      </c>
      <c r="M75" s="14">
        <v>194.390532563059</v>
      </c>
      <c r="O75" s="14"/>
      <c r="P75" s="14"/>
      <c r="Q75" s="14"/>
      <c r="R75" s="14"/>
      <c r="S75" s="14"/>
      <c r="T75" s="14"/>
      <c r="U75" s="14"/>
      <c r="V75" s="14"/>
      <c r="W75" s="14"/>
      <c r="X75" s="14"/>
      <c r="Y75" s="14"/>
    </row>
    <row r="76" spans="1:25">
      <c r="A76" s="14" t="s">
        <v>304</v>
      </c>
      <c r="B76" s="14" t="s">
        <v>64</v>
      </c>
      <c r="C76" s="14" t="s">
        <v>34</v>
      </c>
      <c r="D76" s="14" t="s">
        <v>55</v>
      </c>
      <c r="E76" s="14">
        <v>3</v>
      </c>
      <c r="F76" s="14">
        <v>484.61076813885899</v>
      </c>
      <c r="G76" s="14">
        <v>161.53692271295299</v>
      </c>
      <c r="H76" s="14">
        <v>1930.87404629397</v>
      </c>
      <c r="I76" s="14">
        <v>2069.0468183062699</v>
      </c>
      <c r="J76" s="14">
        <v>1883.70624702788</v>
      </c>
      <c r="K76" s="14">
        <v>2267.2949347642998</v>
      </c>
      <c r="L76" s="14">
        <v>198.24811645803101</v>
      </c>
      <c r="M76" s="14">
        <v>185.34057127838099</v>
      </c>
      <c r="O76" s="14"/>
      <c r="P76" s="14"/>
      <c r="Q76" s="14"/>
      <c r="R76" s="14"/>
      <c r="S76" s="14"/>
      <c r="T76" s="14"/>
      <c r="U76" s="14"/>
      <c r="V76" s="14"/>
      <c r="W76" s="14"/>
      <c r="X76" s="14"/>
      <c r="Y76" s="14"/>
    </row>
    <row r="77" spans="1:25">
      <c r="A77" s="14" t="s">
        <v>305</v>
      </c>
      <c r="B77" s="14" t="s">
        <v>64</v>
      </c>
      <c r="C77" s="14" t="s">
        <v>128</v>
      </c>
      <c r="D77" s="14" t="s">
        <v>55</v>
      </c>
      <c r="E77" s="14">
        <v>3</v>
      </c>
      <c r="F77" s="14">
        <v>479.76414895274303</v>
      </c>
      <c r="G77" s="14">
        <v>159.921382984248</v>
      </c>
      <c r="H77" s="14">
        <v>1905.1868356474599</v>
      </c>
      <c r="I77" s="14">
        <v>2022.2388526078801</v>
      </c>
      <c r="J77" s="14">
        <v>1841.09579467863</v>
      </c>
      <c r="K77" s="14">
        <v>2216.0630938681602</v>
      </c>
      <c r="L77" s="14">
        <v>193.82424126028201</v>
      </c>
      <c r="M77" s="14">
        <v>181.14305792925299</v>
      </c>
      <c r="O77" s="14"/>
      <c r="P77" s="14"/>
      <c r="Q77" s="14"/>
      <c r="R77" s="14"/>
      <c r="S77" s="14"/>
      <c r="T77" s="14"/>
      <c r="U77" s="14"/>
      <c r="V77" s="14"/>
      <c r="W77" s="14"/>
      <c r="X77" s="14"/>
      <c r="Y77" s="14"/>
    </row>
    <row r="78" spans="1:25">
      <c r="A78" s="14" t="s">
        <v>306</v>
      </c>
      <c r="B78" s="14" t="s">
        <v>64</v>
      </c>
      <c r="C78" s="14" t="s">
        <v>129</v>
      </c>
      <c r="D78" s="14" t="s">
        <v>55</v>
      </c>
      <c r="E78" s="14">
        <v>3</v>
      </c>
      <c r="F78" s="14">
        <v>482.93097622596798</v>
      </c>
      <c r="G78" s="14">
        <v>160.97699207532301</v>
      </c>
      <c r="H78" s="14">
        <v>1913.58313676732</v>
      </c>
      <c r="I78" s="14">
        <v>2020.56138776225</v>
      </c>
      <c r="J78" s="14">
        <v>1839.9295355582501</v>
      </c>
      <c r="K78" s="14">
        <v>2213.79554166769</v>
      </c>
      <c r="L78" s="14">
        <v>193.23415390544699</v>
      </c>
      <c r="M78" s="14">
        <v>180.63185220399399</v>
      </c>
      <c r="O78" s="14"/>
      <c r="P78" s="14"/>
      <c r="Q78" s="14"/>
      <c r="R78" s="14"/>
      <c r="S78" s="14"/>
      <c r="T78" s="14"/>
      <c r="U78" s="14"/>
      <c r="V78" s="14"/>
      <c r="W78" s="14"/>
      <c r="X78" s="14"/>
      <c r="Y78" s="14"/>
    </row>
    <row r="79" spans="1:25">
      <c r="A79" s="14" t="s">
        <v>307</v>
      </c>
      <c r="B79" s="14" t="s">
        <v>64</v>
      </c>
      <c r="C79" s="14" t="s">
        <v>130</v>
      </c>
      <c r="D79" s="14" t="s">
        <v>55</v>
      </c>
      <c r="E79" s="14">
        <v>3</v>
      </c>
      <c r="F79" s="14">
        <v>499.32448372099799</v>
      </c>
      <c r="G79" s="14">
        <v>166.44149457366601</v>
      </c>
      <c r="H79" s="14">
        <v>1977.60102863875</v>
      </c>
      <c r="I79" s="14">
        <v>2069.5479081294902</v>
      </c>
      <c r="J79" s="14">
        <v>1887.7239796060101</v>
      </c>
      <c r="K79" s="14">
        <v>2263.8395513284599</v>
      </c>
      <c r="L79" s="14">
        <v>194.29164319896799</v>
      </c>
      <c r="M79" s="14">
        <v>181.82392852347701</v>
      </c>
      <c r="O79" s="14"/>
      <c r="P79" s="14"/>
      <c r="Q79" s="14"/>
      <c r="R79" s="14"/>
      <c r="S79" s="14"/>
      <c r="T79" s="14"/>
      <c r="U79" s="14"/>
      <c r="V79" s="14"/>
      <c r="W79" s="14"/>
      <c r="X79" s="14"/>
      <c r="Y79" s="14"/>
    </row>
    <row r="80" spans="1:25">
      <c r="A80" s="14" t="s">
        <v>308</v>
      </c>
      <c r="B80" s="14" t="s">
        <v>64</v>
      </c>
      <c r="C80" s="14" t="s">
        <v>131</v>
      </c>
      <c r="D80" s="14" t="s">
        <v>55</v>
      </c>
      <c r="E80" s="14">
        <v>3</v>
      </c>
      <c r="F80" s="14">
        <v>539.79538215983098</v>
      </c>
      <c r="G80" s="14">
        <v>179.931794053277</v>
      </c>
      <c r="H80" s="14">
        <v>2133.0727185640999</v>
      </c>
      <c r="I80" s="14">
        <v>2198.44510724166</v>
      </c>
      <c r="J80" s="14">
        <v>2012.75478905202</v>
      </c>
      <c r="K80" s="14">
        <v>2396.3643177010999</v>
      </c>
      <c r="L80" s="14">
        <v>197.91921045944599</v>
      </c>
      <c r="M80" s="14">
        <v>185.69031818963899</v>
      </c>
      <c r="O80" s="14"/>
      <c r="P80" s="14"/>
      <c r="Q80" s="14"/>
      <c r="R80" s="14"/>
      <c r="S80" s="14"/>
      <c r="T80" s="14"/>
      <c r="U80" s="14"/>
      <c r="V80" s="14"/>
      <c r="W80" s="14"/>
      <c r="X80" s="14"/>
      <c r="Y80" s="14"/>
    </row>
    <row r="81" spans="1:25">
      <c r="A81" s="14" t="s">
        <v>309</v>
      </c>
      <c r="B81" s="14" t="s">
        <v>64</v>
      </c>
      <c r="C81" s="14" t="s">
        <v>132</v>
      </c>
      <c r="D81" s="14" t="s">
        <v>55</v>
      </c>
      <c r="E81" s="14">
        <v>3</v>
      </c>
      <c r="F81" s="14">
        <v>528.01208292671595</v>
      </c>
      <c r="G81" s="14">
        <v>176.00402764223901</v>
      </c>
      <c r="H81" s="14">
        <v>2078.1331979168599</v>
      </c>
      <c r="I81" s="14">
        <v>2108.4910702654201</v>
      </c>
      <c r="J81" s="14">
        <v>1928.8905160915799</v>
      </c>
      <c r="K81" s="14">
        <v>2300.0554440225301</v>
      </c>
      <c r="L81" s="14">
        <v>191.56437375710399</v>
      </c>
      <c r="M81" s="14">
        <v>179.600554173848</v>
      </c>
      <c r="O81" s="14"/>
      <c r="P81" s="14"/>
      <c r="Q81" s="14"/>
      <c r="R81" s="14"/>
      <c r="S81" s="14"/>
      <c r="T81" s="14"/>
      <c r="U81" s="14"/>
      <c r="V81" s="14"/>
      <c r="W81" s="14"/>
      <c r="X81" s="14"/>
      <c r="Y81" s="14"/>
    </row>
    <row r="82" spans="1:25">
      <c r="A82" s="14" t="s">
        <v>310</v>
      </c>
      <c r="B82" s="14" t="s">
        <v>64</v>
      </c>
      <c r="C82" s="14" t="s">
        <v>38</v>
      </c>
      <c r="D82" s="14" t="s">
        <v>55</v>
      </c>
      <c r="E82" s="14">
        <v>4</v>
      </c>
      <c r="F82" s="14">
        <v>475.44009335917002</v>
      </c>
      <c r="G82" s="14">
        <v>158.48003111972301</v>
      </c>
      <c r="H82" s="14">
        <v>2449.7119402265598</v>
      </c>
      <c r="I82" s="14">
        <v>2720.3773253938898</v>
      </c>
      <c r="J82" s="14">
        <v>2469.6353944677098</v>
      </c>
      <c r="K82" s="14">
        <v>2988.7554772829299</v>
      </c>
      <c r="L82" s="14">
        <v>268.37815188903699</v>
      </c>
      <c r="M82" s="14">
        <v>250.74193092618</v>
      </c>
      <c r="O82" s="14"/>
      <c r="P82" s="14"/>
      <c r="Q82" s="14"/>
      <c r="R82" s="14"/>
      <c r="S82" s="14"/>
      <c r="T82" s="14"/>
      <c r="U82" s="14"/>
      <c r="V82" s="14"/>
      <c r="W82" s="14"/>
      <c r="X82" s="14"/>
      <c r="Y82" s="14"/>
    </row>
    <row r="83" spans="1:25">
      <c r="A83" s="14" t="s">
        <v>311</v>
      </c>
      <c r="B83" s="14" t="s">
        <v>64</v>
      </c>
      <c r="C83" s="14" t="s">
        <v>36</v>
      </c>
      <c r="D83" s="14" t="s">
        <v>55</v>
      </c>
      <c r="E83" s="14">
        <v>4</v>
      </c>
      <c r="F83" s="14">
        <v>433.68574097295402</v>
      </c>
      <c r="G83" s="14">
        <v>144.56191365765099</v>
      </c>
      <c r="H83" s="14">
        <v>2206.4906689033501</v>
      </c>
      <c r="I83" s="14">
        <v>2396.4068288283102</v>
      </c>
      <c r="J83" s="14">
        <v>2167.8790884731602</v>
      </c>
      <c r="K83" s="14">
        <v>2641.7944149681498</v>
      </c>
      <c r="L83" s="14">
        <v>245.38758613984101</v>
      </c>
      <c r="M83" s="14">
        <v>228.527740355156</v>
      </c>
      <c r="O83" s="14"/>
      <c r="P83" s="14"/>
      <c r="Q83" s="14"/>
      <c r="R83" s="14"/>
      <c r="S83" s="14"/>
      <c r="T83" s="14"/>
      <c r="U83" s="14"/>
      <c r="V83" s="14"/>
      <c r="W83" s="14"/>
      <c r="X83" s="14"/>
      <c r="Y83" s="14"/>
    </row>
    <row r="84" spans="1:25">
      <c r="A84" s="14" t="s">
        <v>312</v>
      </c>
      <c r="B84" s="14" t="s">
        <v>64</v>
      </c>
      <c r="C84" s="14" t="s">
        <v>34</v>
      </c>
      <c r="D84" s="14" t="s">
        <v>55</v>
      </c>
      <c r="E84" s="14">
        <v>4</v>
      </c>
      <c r="F84" s="14">
        <v>400.567602774048</v>
      </c>
      <c r="G84" s="14">
        <v>133.52253425801601</v>
      </c>
      <c r="H84" s="14">
        <v>2018.17615263023</v>
      </c>
      <c r="I84" s="14">
        <v>2171.29711002971</v>
      </c>
      <c r="J84" s="14">
        <v>1956.3809624539199</v>
      </c>
      <c r="K84" s="14">
        <v>2402.7379494156398</v>
      </c>
      <c r="L84" s="14">
        <v>231.44083938592499</v>
      </c>
      <c r="M84" s="14">
        <v>214.91614757579401</v>
      </c>
      <c r="O84" s="14"/>
      <c r="P84" s="14"/>
      <c r="Q84" s="14"/>
      <c r="R84" s="14"/>
      <c r="S84" s="14"/>
      <c r="T84" s="14"/>
      <c r="U84" s="14"/>
      <c r="V84" s="14"/>
      <c r="W84" s="14"/>
      <c r="X84" s="14"/>
      <c r="Y84" s="14"/>
    </row>
    <row r="85" spans="1:25">
      <c r="A85" s="14" t="s">
        <v>313</v>
      </c>
      <c r="B85" s="14" t="s">
        <v>64</v>
      </c>
      <c r="C85" s="14" t="s">
        <v>128</v>
      </c>
      <c r="D85" s="14" t="s">
        <v>55</v>
      </c>
      <c r="E85" s="14">
        <v>4</v>
      </c>
      <c r="F85" s="14">
        <v>385.22268048818302</v>
      </c>
      <c r="G85" s="14">
        <v>128.407560162728</v>
      </c>
      <c r="H85" s="14">
        <v>1928.42751545946</v>
      </c>
      <c r="I85" s="14">
        <v>2059.7566192490799</v>
      </c>
      <c r="J85" s="14">
        <v>1853.11209665959</v>
      </c>
      <c r="K85" s="14">
        <v>2282.6164355514802</v>
      </c>
      <c r="L85" s="14">
        <v>222.85981630239701</v>
      </c>
      <c r="M85" s="14">
        <v>206.64452258948799</v>
      </c>
      <c r="O85" s="14"/>
      <c r="P85" s="14"/>
      <c r="Q85" s="14"/>
      <c r="R85" s="14"/>
      <c r="S85" s="14"/>
      <c r="T85" s="14"/>
      <c r="U85" s="14"/>
      <c r="V85" s="14"/>
      <c r="W85" s="14"/>
      <c r="X85" s="14"/>
      <c r="Y85" s="14"/>
    </row>
    <row r="86" spans="1:25">
      <c r="A86" s="14" t="s">
        <v>314</v>
      </c>
      <c r="B86" s="14" t="s">
        <v>64</v>
      </c>
      <c r="C86" s="14" t="s">
        <v>129</v>
      </c>
      <c r="D86" s="14" t="s">
        <v>55</v>
      </c>
      <c r="E86" s="14">
        <v>4</v>
      </c>
      <c r="F86" s="14">
        <v>378.712158718257</v>
      </c>
      <c r="G86" s="14">
        <v>126.237386239419</v>
      </c>
      <c r="H86" s="14">
        <v>1885.35947985392</v>
      </c>
      <c r="I86" s="14">
        <v>2041.46890228541</v>
      </c>
      <c r="J86" s="14">
        <v>1834.24843550736</v>
      </c>
      <c r="K86" s="14">
        <v>2265.0949575903201</v>
      </c>
      <c r="L86" s="14">
        <v>223.62605530490899</v>
      </c>
      <c r="M86" s="14">
        <v>207.220466778055</v>
      </c>
      <c r="O86" s="14"/>
      <c r="P86" s="14"/>
      <c r="Q86" s="14"/>
      <c r="R86" s="14"/>
      <c r="S86" s="14"/>
      <c r="T86" s="14"/>
      <c r="U86" s="14"/>
      <c r="V86" s="14"/>
      <c r="W86" s="14"/>
      <c r="X86" s="14"/>
      <c r="Y86" s="14"/>
    </row>
    <row r="87" spans="1:25">
      <c r="A87" s="14" t="s">
        <v>315</v>
      </c>
      <c r="B87" s="14" t="s">
        <v>64</v>
      </c>
      <c r="C87" s="14" t="s">
        <v>130</v>
      </c>
      <c r="D87" s="14" t="s">
        <v>55</v>
      </c>
      <c r="E87" s="14">
        <v>4</v>
      </c>
      <c r="F87" s="14">
        <v>391.83698267519497</v>
      </c>
      <c r="G87" s="14">
        <v>130.61232755839799</v>
      </c>
      <c r="H87" s="14">
        <v>1937.77252695314</v>
      </c>
      <c r="I87" s="14">
        <v>2090.4131574366002</v>
      </c>
      <c r="J87" s="14">
        <v>1882.9331588021901</v>
      </c>
      <c r="K87" s="14">
        <v>2314.0302362525599</v>
      </c>
      <c r="L87" s="14">
        <v>223.617078815962</v>
      </c>
      <c r="M87" s="14">
        <v>207.47999863440401</v>
      </c>
      <c r="O87" s="14"/>
      <c r="P87" s="14"/>
      <c r="Q87" s="14"/>
      <c r="R87" s="14"/>
      <c r="S87" s="14"/>
      <c r="T87" s="14"/>
      <c r="U87" s="14"/>
      <c r="V87" s="14"/>
      <c r="W87" s="14"/>
      <c r="X87" s="14"/>
      <c r="Y87" s="14"/>
    </row>
    <row r="88" spans="1:25">
      <c r="A88" s="14" t="s">
        <v>316</v>
      </c>
      <c r="B88" s="14" t="s">
        <v>64</v>
      </c>
      <c r="C88" s="14" t="s">
        <v>131</v>
      </c>
      <c r="D88" s="14" t="s">
        <v>55</v>
      </c>
      <c r="E88" s="14">
        <v>4</v>
      </c>
      <c r="F88" s="14">
        <v>412.750650374977</v>
      </c>
      <c r="G88" s="14">
        <v>137.583550124992</v>
      </c>
      <c r="H88" s="14">
        <v>2027.66088806729</v>
      </c>
      <c r="I88" s="14">
        <v>2187.3355098084198</v>
      </c>
      <c r="J88" s="14">
        <v>1975.1422693330701</v>
      </c>
      <c r="K88" s="14">
        <v>2415.5915996225199</v>
      </c>
      <c r="L88" s="14">
        <v>228.25608981410701</v>
      </c>
      <c r="M88" s="14">
        <v>212.19324047534801</v>
      </c>
      <c r="O88" s="14"/>
      <c r="P88" s="14"/>
      <c r="Q88" s="14"/>
      <c r="R88" s="14"/>
      <c r="S88" s="14"/>
      <c r="T88" s="14"/>
      <c r="U88" s="14"/>
      <c r="V88" s="14"/>
      <c r="W88" s="14"/>
      <c r="X88" s="14"/>
      <c r="Y88" s="14"/>
    </row>
    <row r="89" spans="1:25">
      <c r="A89" s="14" t="s">
        <v>317</v>
      </c>
      <c r="B89" s="14" t="s">
        <v>64</v>
      </c>
      <c r="C89" s="14" t="s">
        <v>132</v>
      </c>
      <c r="D89" s="14" t="s">
        <v>55</v>
      </c>
      <c r="E89" s="14">
        <v>4</v>
      </c>
      <c r="F89" s="14">
        <v>414.92484392626301</v>
      </c>
      <c r="G89" s="14">
        <v>138.308281308754</v>
      </c>
      <c r="H89" s="14">
        <v>2017.92064938364</v>
      </c>
      <c r="I89" s="14">
        <v>2160.24851599062</v>
      </c>
      <c r="J89" s="14">
        <v>1951.2598151362799</v>
      </c>
      <c r="K89" s="14">
        <v>2385.0142940968399</v>
      </c>
      <c r="L89" s="14">
        <v>224.76577810622101</v>
      </c>
      <c r="M89" s="14">
        <v>208.98870085434299</v>
      </c>
      <c r="O89" s="14"/>
      <c r="P89" s="14"/>
      <c r="Q89" s="14"/>
      <c r="R89" s="14"/>
      <c r="S89" s="14"/>
      <c r="T89" s="14"/>
      <c r="U89" s="14"/>
      <c r="V89" s="14"/>
      <c r="W89" s="14"/>
      <c r="X89" s="14"/>
      <c r="Y89" s="14"/>
    </row>
    <row r="90" spans="1:25">
      <c r="A90" s="14" t="s">
        <v>318</v>
      </c>
      <c r="B90" s="14" t="s">
        <v>64</v>
      </c>
      <c r="C90" s="14" t="s">
        <v>38</v>
      </c>
      <c r="D90" s="14" t="s">
        <v>55</v>
      </c>
      <c r="E90" s="14">
        <v>5</v>
      </c>
      <c r="F90" s="14">
        <v>595.65949347754895</v>
      </c>
      <c r="G90" s="14">
        <v>198.553164492516</v>
      </c>
      <c r="H90" s="14">
        <v>2935.2953899253398</v>
      </c>
      <c r="I90" s="14">
        <v>3424.5210116285498</v>
      </c>
      <c r="J90" s="14">
        <v>3137.5351365759502</v>
      </c>
      <c r="K90" s="14">
        <v>3729.4678970957998</v>
      </c>
      <c r="L90" s="14">
        <v>304.94688546725899</v>
      </c>
      <c r="M90" s="14">
        <v>286.98587505259297</v>
      </c>
      <c r="O90" s="14"/>
      <c r="P90" s="14"/>
      <c r="Q90" s="14"/>
      <c r="R90" s="14"/>
      <c r="S90" s="14"/>
      <c r="T90" s="14"/>
      <c r="U90" s="14"/>
      <c r="V90" s="14"/>
      <c r="W90" s="14"/>
      <c r="X90" s="14"/>
      <c r="Y90" s="14"/>
    </row>
    <row r="91" spans="1:25">
      <c r="A91" s="14" t="s">
        <v>319</v>
      </c>
      <c r="B91" s="14" t="s">
        <v>64</v>
      </c>
      <c r="C91" s="14" t="s">
        <v>36</v>
      </c>
      <c r="D91" s="14" t="s">
        <v>55</v>
      </c>
      <c r="E91" s="14">
        <v>5</v>
      </c>
      <c r="F91" s="14">
        <v>568.31931123207403</v>
      </c>
      <c r="G91" s="14">
        <v>189.43977041069101</v>
      </c>
      <c r="H91" s="14">
        <v>2765.6786764907001</v>
      </c>
      <c r="I91" s="14">
        <v>3218.0294149659499</v>
      </c>
      <c r="J91" s="14">
        <v>2942.64122110673</v>
      </c>
      <c r="K91" s="14">
        <v>3511.0767007885001</v>
      </c>
      <c r="L91" s="14">
        <v>293.047285822552</v>
      </c>
      <c r="M91" s="14">
        <v>275.38819385921897</v>
      </c>
      <c r="O91" s="14"/>
      <c r="P91" s="14"/>
      <c r="Q91" s="14"/>
      <c r="R91" s="14"/>
      <c r="S91" s="14"/>
      <c r="T91" s="14"/>
      <c r="U91" s="14"/>
      <c r="V91" s="14"/>
      <c r="W91" s="14"/>
      <c r="X91" s="14"/>
      <c r="Y91" s="14"/>
    </row>
    <row r="92" spans="1:25">
      <c r="A92" s="14" t="s">
        <v>320</v>
      </c>
      <c r="B92" s="14" t="s">
        <v>64</v>
      </c>
      <c r="C92" s="14" t="s">
        <v>34</v>
      </c>
      <c r="D92" s="14" t="s">
        <v>55</v>
      </c>
      <c r="E92" s="14">
        <v>5</v>
      </c>
      <c r="F92" s="14">
        <v>545.25473560531805</v>
      </c>
      <c r="G92" s="14">
        <v>181.75157853510601</v>
      </c>
      <c r="H92" s="14">
        <v>2630.6495662918801</v>
      </c>
      <c r="I92" s="14">
        <v>3014.1311356389101</v>
      </c>
      <c r="J92" s="14">
        <v>2754.8987774667999</v>
      </c>
      <c r="K92" s="14">
        <v>3290.3468801149802</v>
      </c>
      <c r="L92" s="14">
        <v>276.215744476076</v>
      </c>
      <c r="M92" s="14">
        <v>259.23235817210502</v>
      </c>
      <c r="O92" s="14"/>
      <c r="P92" s="14"/>
      <c r="Q92" s="14"/>
      <c r="R92" s="14"/>
      <c r="S92" s="14"/>
      <c r="T92" s="14"/>
      <c r="U92" s="14"/>
      <c r="V92" s="14"/>
      <c r="W92" s="14"/>
      <c r="X92" s="14"/>
      <c r="Y92" s="14"/>
    </row>
    <row r="93" spans="1:25">
      <c r="A93" s="14" t="s">
        <v>321</v>
      </c>
      <c r="B93" s="14" t="s">
        <v>64</v>
      </c>
      <c r="C93" s="14" t="s">
        <v>128</v>
      </c>
      <c r="D93" s="14" t="s">
        <v>55</v>
      </c>
      <c r="E93" s="14">
        <v>5</v>
      </c>
      <c r="F93" s="14">
        <v>528.05894727280997</v>
      </c>
      <c r="G93" s="14">
        <v>176.01964909093701</v>
      </c>
      <c r="H93" s="14">
        <v>2527.20242772343</v>
      </c>
      <c r="I93" s="14">
        <v>2879.6353861645298</v>
      </c>
      <c r="J93" s="14">
        <v>2629.4932991771602</v>
      </c>
      <c r="K93" s="14">
        <v>3146.4395443244798</v>
      </c>
      <c r="L93" s="14">
        <v>266.80415815995099</v>
      </c>
      <c r="M93" s="14">
        <v>250.142086987375</v>
      </c>
      <c r="O93" s="14"/>
      <c r="P93" s="14"/>
      <c r="Q93" s="14"/>
      <c r="R93" s="14"/>
      <c r="S93" s="14"/>
      <c r="T93" s="14"/>
      <c r="U93" s="14"/>
      <c r="V93" s="14"/>
      <c r="W93" s="14"/>
      <c r="X93" s="14"/>
      <c r="Y93" s="14"/>
    </row>
    <row r="94" spans="1:25">
      <c r="A94" s="14" t="s">
        <v>322</v>
      </c>
      <c r="B94" s="14" t="s">
        <v>64</v>
      </c>
      <c r="C94" s="14" t="s">
        <v>129</v>
      </c>
      <c r="D94" s="14" t="s">
        <v>55</v>
      </c>
      <c r="E94" s="14">
        <v>5</v>
      </c>
      <c r="F94" s="14">
        <v>559.36704500919302</v>
      </c>
      <c r="G94" s="14">
        <v>186.45568166973101</v>
      </c>
      <c r="H94" s="14">
        <v>2658.5886169638402</v>
      </c>
      <c r="I94" s="14">
        <v>2966.3096673498399</v>
      </c>
      <c r="J94" s="14">
        <v>2716.96834499031</v>
      </c>
      <c r="K94" s="14">
        <v>3231.7717391359301</v>
      </c>
      <c r="L94" s="14">
        <v>265.46207178609501</v>
      </c>
      <c r="M94" s="14">
        <v>249.341322359533</v>
      </c>
      <c r="O94" s="14"/>
      <c r="P94" s="14"/>
      <c r="Q94" s="14"/>
      <c r="R94" s="14"/>
      <c r="S94" s="14"/>
      <c r="T94" s="14"/>
      <c r="U94" s="14"/>
      <c r="V94" s="14"/>
      <c r="W94" s="14"/>
      <c r="X94" s="14"/>
      <c r="Y94" s="14"/>
    </row>
    <row r="95" spans="1:25">
      <c r="A95" s="14" t="s">
        <v>323</v>
      </c>
      <c r="B95" s="14" t="s">
        <v>64</v>
      </c>
      <c r="C95" s="14" t="s">
        <v>130</v>
      </c>
      <c r="D95" s="14" t="s">
        <v>55</v>
      </c>
      <c r="E95" s="14">
        <v>5</v>
      </c>
      <c r="F95" s="14">
        <v>544.99961974582402</v>
      </c>
      <c r="G95" s="14">
        <v>181.666539915275</v>
      </c>
      <c r="H95" s="14">
        <v>2583.91627036708</v>
      </c>
      <c r="I95" s="14">
        <v>2853.9580167549002</v>
      </c>
      <c r="J95" s="14">
        <v>2610.1471251946</v>
      </c>
      <c r="K95" s="14">
        <v>3113.7458410132099</v>
      </c>
      <c r="L95" s="14">
        <v>259.78782425831702</v>
      </c>
      <c r="M95" s="14">
        <v>243.810891560296</v>
      </c>
      <c r="O95" s="14"/>
      <c r="P95" s="14"/>
      <c r="Q95" s="14"/>
      <c r="R95" s="14"/>
      <c r="S95" s="14"/>
      <c r="T95" s="14"/>
      <c r="U95" s="14"/>
      <c r="V95" s="14"/>
      <c r="W95" s="14"/>
      <c r="X95" s="14"/>
      <c r="Y95" s="14"/>
    </row>
    <row r="96" spans="1:25">
      <c r="A96" s="14" t="s">
        <v>324</v>
      </c>
      <c r="B96" s="14" t="s">
        <v>64</v>
      </c>
      <c r="C96" s="14" t="s">
        <v>131</v>
      </c>
      <c r="D96" s="14" t="s">
        <v>55</v>
      </c>
      <c r="E96" s="14">
        <v>5</v>
      </c>
      <c r="F96" s="14">
        <v>557.56874071794005</v>
      </c>
      <c r="G96" s="14">
        <v>185.85624690597999</v>
      </c>
      <c r="H96" s="14">
        <v>2641.3792255338499</v>
      </c>
      <c r="I96" s="14">
        <v>2892.9596108885798</v>
      </c>
      <c r="J96" s="14">
        <v>2649.43602884027</v>
      </c>
      <c r="K96" s="14">
        <v>3152.2540649177899</v>
      </c>
      <c r="L96" s="14">
        <v>259.29445402920999</v>
      </c>
      <c r="M96" s="14">
        <v>243.523582048317</v>
      </c>
      <c r="O96" s="14"/>
      <c r="P96" s="14"/>
      <c r="Q96" s="14"/>
      <c r="R96" s="14"/>
      <c r="S96" s="14"/>
      <c r="T96" s="14"/>
      <c r="U96" s="14"/>
      <c r="V96" s="14"/>
      <c r="W96" s="14"/>
      <c r="X96" s="14"/>
      <c r="Y96" s="14"/>
    </row>
    <row r="97" spans="1:25">
      <c r="A97" s="14" t="s">
        <v>325</v>
      </c>
      <c r="B97" s="14" t="s">
        <v>64</v>
      </c>
      <c r="C97" s="14" t="s">
        <v>132</v>
      </c>
      <c r="D97" s="14" t="s">
        <v>55</v>
      </c>
      <c r="E97" s="14">
        <v>5</v>
      </c>
      <c r="F97" s="14">
        <v>499.50453951524298</v>
      </c>
      <c r="G97" s="14">
        <v>166.501513171748</v>
      </c>
      <c r="H97" s="14">
        <v>2362.0586348666202</v>
      </c>
      <c r="I97" s="14">
        <v>2613.1937888397201</v>
      </c>
      <c r="J97" s="14">
        <v>2380.81532966754</v>
      </c>
      <c r="K97" s="14">
        <v>2861.5035216269398</v>
      </c>
      <c r="L97" s="14">
        <v>248.30973278722499</v>
      </c>
      <c r="M97" s="14">
        <v>232.378459172177</v>
      </c>
      <c r="O97" s="14"/>
      <c r="P97" s="14"/>
      <c r="Q97" s="14"/>
      <c r="R97" s="14"/>
      <c r="S97" s="14"/>
      <c r="T97" s="14"/>
      <c r="U97" s="14"/>
      <c r="V97" s="14"/>
      <c r="W97" s="14"/>
      <c r="X97" s="14"/>
      <c r="Y97" s="14"/>
    </row>
    <row r="98" spans="1:25">
      <c r="A98" s="14" t="s">
        <v>326</v>
      </c>
      <c r="B98" s="14" t="s">
        <v>64</v>
      </c>
      <c r="C98" s="14" t="s">
        <v>38</v>
      </c>
      <c r="D98" s="14" t="s">
        <v>59</v>
      </c>
      <c r="E98" s="14">
        <v>0</v>
      </c>
      <c r="F98" s="14">
        <v>3369.9727819579398</v>
      </c>
      <c r="G98" s="14">
        <v>1123.3242606526501</v>
      </c>
      <c r="H98" s="14">
        <v>2380.4958690348999</v>
      </c>
      <c r="I98" s="14">
        <v>2801.4447451687802</v>
      </c>
      <c r="J98" s="14">
        <v>2702.19353823747</v>
      </c>
      <c r="K98" s="14">
        <v>2903.2567533944198</v>
      </c>
      <c r="L98" s="14">
        <v>101.81200822564</v>
      </c>
      <c r="M98" s="14">
        <v>99.251206931310705</v>
      </c>
      <c r="O98" s="14"/>
      <c r="P98" s="14"/>
      <c r="Q98" s="14"/>
      <c r="R98" s="14"/>
      <c r="S98" s="14"/>
      <c r="T98" s="14"/>
      <c r="U98" s="14"/>
      <c r="V98" s="14"/>
      <c r="W98" s="14"/>
      <c r="X98" s="14"/>
      <c r="Y98" s="14"/>
    </row>
    <row r="99" spans="1:25">
      <c r="A99" s="14" t="s">
        <v>327</v>
      </c>
      <c r="B99" s="14" t="s">
        <v>64</v>
      </c>
      <c r="C99" s="14" t="s">
        <v>36</v>
      </c>
      <c r="D99" s="14" t="s">
        <v>59</v>
      </c>
      <c r="E99" s="14">
        <v>0</v>
      </c>
      <c r="F99" s="14">
        <v>3365.8957901989902</v>
      </c>
      <c r="G99" s="14">
        <v>1121.96526339966</v>
      </c>
      <c r="H99" s="14">
        <v>2349.0587354044601</v>
      </c>
      <c r="I99" s="14">
        <v>2747.86666562455</v>
      </c>
      <c r="J99" s="14">
        <v>2650.6203497317701</v>
      </c>
      <c r="K99" s="14">
        <v>2847.62359489139</v>
      </c>
      <c r="L99" s="14">
        <v>99.756929266845006</v>
      </c>
      <c r="M99" s="14">
        <v>97.2463158927726</v>
      </c>
      <c r="O99" s="14"/>
      <c r="P99" s="14"/>
      <c r="Q99" s="14"/>
      <c r="R99" s="14"/>
      <c r="S99" s="14"/>
      <c r="T99" s="14"/>
      <c r="U99" s="14"/>
      <c r="V99" s="14"/>
      <c r="W99" s="14"/>
      <c r="X99" s="14"/>
      <c r="Y99" s="14"/>
    </row>
    <row r="100" spans="1:25">
      <c r="A100" s="14" t="s">
        <v>328</v>
      </c>
      <c r="B100" s="14" t="s">
        <v>64</v>
      </c>
      <c r="C100" s="14" t="s">
        <v>34</v>
      </c>
      <c r="D100" s="14" t="s">
        <v>59</v>
      </c>
      <c r="E100" s="14">
        <v>0</v>
      </c>
      <c r="F100" s="14">
        <v>3322.4874328398</v>
      </c>
      <c r="G100" s="14">
        <v>1107.4958109465999</v>
      </c>
      <c r="H100" s="14">
        <v>2296.7085107040498</v>
      </c>
      <c r="I100" s="14">
        <v>2665.6625631419602</v>
      </c>
      <c r="J100" s="14">
        <v>2571.03126820129</v>
      </c>
      <c r="K100" s="14">
        <v>2762.7530945695898</v>
      </c>
      <c r="L100" s="14">
        <v>97.090531427629699</v>
      </c>
      <c r="M100" s="14">
        <v>94.631294940676995</v>
      </c>
      <c r="O100" s="14"/>
      <c r="P100" s="14"/>
      <c r="Q100" s="14"/>
      <c r="R100" s="14"/>
      <c r="S100" s="14"/>
      <c r="T100" s="14"/>
      <c r="U100" s="14"/>
      <c r="V100" s="14"/>
      <c r="W100" s="14"/>
      <c r="X100" s="14"/>
      <c r="Y100" s="14"/>
    </row>
    <row r="101" spans="1:25">
      <c r="A101" s="14" t="s">
        <v>329</v>
      </c>
      <c r="B101" s="14" t="s">
        <v>64</v>
      </c>
      <c r="C101" s="14" t="s">
        <v>128</v>
      </c>
      <c r="D101" s="14" t="s">
        <v>59</v>
      </c>
      <c r="E101" s="14">
        <v>0</v>
      </c>
      <c r="F101" s="14">
        <v>3203.4723650864298</v>
      </c>
      <c r="G101" s="14">
        <v>1067.82412169548</v>
      </c>
      <c r="H101" s="14">
        <v>2197.7870080656598</v>
      </c>
      <c r="I101" s="14">
        <v>2510.1128020789802</v>
      </c>
      <c r="J101" s="14">
        <v>2419.9856616050101</v>
      </c>
      <c r="K101" s="14">
        <v>2602.6258664397501</v>
      </c>
      <c r="L101" s="14">
        <v>92.513064360777193</v>
      </c>
      <c r="M101" s="14">
        <v>90.127140473966804</v>
      </c>
      <c r="O101" s="14"/>
      <c r="P101" s="14"/>
      <c r="Q101" s="14"/>
      <c r="R101" s="14"/>
      <c r="S101" s="14"/>
      <c r="T101" s="14"/>
      <c r="U101" s="14"/>
      <c r="V101" s="14"/>
      <c r="W101" s="14"/>
      <c r="X101" s="14"/>
      <c r="Y101" s="14"/>
    </row>
    <row r="102" spans="1:25">
      <c r="A102" s="14" t="s">
        <v>330</v>
      </c>
      <c r="B102" s="14" t="s">
        <v>64</v>
      </c>
      <c r="C102" s="14" t="s">
        <v>129</v>
      </c>
      <c r="D102" s="14" t="s">
        <v>59</v>
      </c>
      <c r="E102" s="14">
        <v>0</v>
      </c>
      <c r="F102" s="14">
        <v>3189.7549348204898</v>
      </c>
      <c r="G102" s="14">
        <v>1063.2516449401601</v>
      </c>
      <c r="H102" s="14">
        <v>2175.7922366819598</v>
      </c>
      <c r="I102" s="14">
        <v>2467.4986765315798</v>
      </c>
      <c r="J102" s="14">
        <v>2378.56371279518</v>
      </c>
      <c r="K102" s="14">
        <v>2558.7931346154</v>
      </c>
      <c r="L102" s="14">
        <v>91.294458083824296</v>
      </c>
      <c r="M102" s="14">
        <v>88.934963736401599</v>
      </c>
      <c r="O102" s="14"/>
      <c r="P102" s="14"/>
      <c r="Q102" s="14"/>
      <c r="R102" s="14"/>
      <c r="S102" s="14"/>
      <c r="T102" s="14"/>
      <c r="U102" s="14"/>
      <c r="V102" s="14"/>
      <c r="W102" s="14"/>
      <c r="X102" s="14"/>
      <c r="Y102" s="14"/>
    </row>
    <row r="103" spans="1:25">
      <c r="A103" s="14" t="s">
        <v>331</v>
      </c>
      <c r="B103" s="14" t="s">
        <v>64</v>
      </c>
      <c r="C103" s="14" t="s">
        <v>130</v>
      </c>
      <c r="D103" s="14" t="s">
        <v>59</v>
      </c>
      <c r="E103" s="14">
        <v>0</v>
      </c>
      <c r="F103" s="14">
        <v>3200.11420950712</v>
      </c>
      <c r="G103" s="14">
        <v>1066.70473650237</v>
      </c>
      <c r="H103" s="14">
        <v>2173.65099849013</v>
      </c>
      <c r="I103" s="14">
        <v>2443.8783383619002</v>
      </c>
      <c r="J103" s="14">
        <v>2355.56585511701</v>
      </c>
      <c r="K103" s="14">
        <v>2534.5299505303001</v>
      </c>
      <c r="L103" s="14">
        <v>90.651612168402195</v>
      </c>
      <c r="M103" s="14">
        <v>88.312483244889293</v>
      </c>
      <c r="O103" s="14"/>
      <c r="P103" s="14"/>
      <c r="Q103" s="14"/>
      <c r="R103" s="14"/>
      <c r="S103" s="14"/>
      <c r="T103" s="14"/>
      <c r="U103" s="14"/>
      <c r="V103" s="14"/>
      <c r="W103" s="14"/>
      <c r="X103" s="14"/>
      <c r="Y103" s="14"/>
    </row>
    <row r="104" spans="1:25">
      <c r="A104" s="14" t="s">
        <v>332</v>
      </c>
      <c r="B104" s="14" t="s">
        <v>64</v>
      </c>
      <c r="C104" s="14" t="s">
        <v>131</v>
      </c>
      <c r="D104" s="14" t="s">
        <v>59</v>
      </c>
      <c r="E104" s="14">
        <v>0</v>
      </c>
      <c r="F104" s="14">
        <v>3208.5019493035302</v>
      </c>
      <c r="G104" s="14">
        <v>1069.5006497678401</v>
      </c>
      <c r="H104" s="14">
        <v>2169.1671845150099</v>
      </c>
      <c r="I104" s="14">
        <v>2383.51989578446</v>
      </c>
      <c r="J104" s="14">
        <v>2298.3299604198401</v>
      </c>
      <c r="K104" s="14">
        <v>2470.9632590133301</v>
      </c>
      <c r="L104" s="14">
        <v>87.4433632288697</v>
      </c>
      <c r="M104" s="14">
        <v>85.189935364620894</v>
      </c>
      <c r="O104" s="14"/>
      <c r="P104" s="14"/>
      <c r="Q104" s="14"/>
      <c r="R104" s="14"/>
      <c r="S104" s="14"/>
      <c r="T104" s="14"/>
      <c r="U104" s="14"/>
      <c r="V104" s="14"/>
      <c r="W104" s="14"/>
      <c r="X104" s="14"/>
      <c r="Y104" s="14"/>
    </row>
    <row r="105" spans="1:25">
      <c r="A105" s="14" t="s">
        <v>333</v>
      </c>
      <c r="B105" s="14" t="s">
        <v>64</v>
      </c>
      <c r="C105" s="14" t="s">
        <v>132</v>
      </c>
      <c r="D105" s="14" t="s">
        <v>59</v>
      </c>
      <c r="E105" s="14">
        <v>0</v>
      </c>
      <c r="F105" s="14">
        <v>3146.3637301099998</v>
      </c>
      <c r="G105" s="14">
        <v>1048.7879100366699</v>
      </c>
      <c r="H105" s="14">
        <v>2118.0645646285102</v>
      </c>
      <c r="I105" s="14">
        <v>2289.5444110814701</v>
      </c>
      <c r="J105" s="14">
        <v>2207.3992442664098</v>
      </c>
      <c r="K105" s="14">
        <v>2373.8841313989301</v>
      </c>
      <c r="L105" s="14">
        <v>84.339720317468604</v>
      </c>
      <c r="M105" s="14">
        <v>82.145166815054395</v>
      </c>
      <c r="O105" s="14"/>
      <c r="P105" s="14"/>
      <c r="Q105" s="14"/>
      <c r="R105" s="14"/>
      <c r="S105" s="14"/>
      <c r="T105" s="14"/>
      <c r="U105" s="14"/>
      <c r="V105" s="14"/>
      <c r="W105" s="14"/>
      <c r="X105" s="14"/>
      <c r="Y105" s="14"/>
    </row>
    <row r="106" spans="1:25">
      <c r="A106" s="14" t="s">
        <v>334</v>
      </c>
      <c r="B106" s="14" t="s">
        <v>64</v>
      </c>
      <c r="C106" s="14" t="s">
        <v>38</v>
      </c>
      <c r="D106" s="14" t="s">
        <v>59</v>
      </c>
      <c r="E106" s="14">
        <v>1</v>
      </c>
      <c r="F106" s="14">
        <v>456.368072720974</v>
      </c>
      <c r="G106" s="14">
        <v>152.12269090699101</v>
      </c>
      <c r="H106" s="14">
        <v>1612.43710108813</v>
      </c>
      <c r="I106" s="14">
        <v>1984.3678192787499</v>
      </c>
      <c r="J106" s="14">
        <v>1796.4403237986</v>
      </c>
      <c r="K106" s="14">
        <v>2185.7973818410401</v>
      </c>
      <c r="L106" s="14">
        <v>201.42956256228899</v>
      </c>
      <c r="M106" s="14">
        <v>187.927495480153</v>
      </c>
      <c r="O106" s="14"/>
      <c r="P106" s="14"/>
      <c r="Q106" s="14"/>
      <c r="R106" s="14"/>
      <c r="S106" s="14"/>
      <c r="T106" s="14"/>
      <c r="U106" s="14"/>
      <c r="V106" s="14"/>
      <c r="W106" s="14"/>
      <c r="X106" s="14"/>
      <c r="Y106" s="14"/>
    </row>
    <row r="107" spans="1:25">
      <c r="A107" s="14" t="s">
        <v>335</v>
      </c>
      <c r="B107" s="14" t="s">
        <v>64</v>
      </c>
      <c r="C107" s="14" t="s">
        <v>36</v>
      </c>
      <c r="D107" s="14" t="s">
        <v>59</v>
      </c>
      <c r="E107" s="14">
        <v>1</v>
      </c>
      <c r="F107" s="14">
        <v>495.34002399124398</v>
      </c>
      <c r="G107" s="14">
        <v>165.11334133041501</v>
      </c>
      <c r="H107" s="14">
        <v>1717.0093382482701</v>
      </c>
      <c r="I107" s="14">
        <v>2090.5679665832499</v>
      </c>
      <c r="J107" s="14">
        <v>1901.71748144037</v>
      </c>
      <c r="K107" s="14">
        <v>2292.4218907248201</v>
      </c>
      <c r="L107" s="14">
        <v>201.85392414156399</v>
      </c>
      <c r="M107" s="14">
        <v>188.85048514288701</v>
      </c>
      <c r="O107" s="14"/>
      <c r="P107" s="14"/>
      <c r="Q107" s="14"/>
      <c r="R107" s="14"/>
      <c r="S107" s="14"/>
      <c r="T107" s="14"/>
      <c r="U107" s="14"/>
      <c r="V107" s="14"/>
      <c r="W107" s="14"/>
      <c r="X107" s="14"/>
      <c r="Y107" s="14"/>
    </row>
    <row r="108" spans="1:25">
      <c r="A108" s="14" t="s">
        <v>336</v>
      </c>
      <c r="B108" s="14" t="s">
        <v>64</v>
      </c>
      <c r="C108" s="14" t="s">
        <v>34</v>
      </c>
      <c r="D108" s="14" t="s">
        <v>59</v>
      </c>
      <c r="E108" s="14">
        <v>1</v>
      </c>
      <c r="F108" s="14">
        <v>478.199683384141</v>
      </c>
      <c r="G108" s="14">
        <v>159.39989446138</v>
      </c>
      <c r="H108" s="14">
        <v>1633.3072046729301</v>
      </c>
      <c r="I108" s="14">
        <v>1962.60799657953</v>
      </c>
      <c r="J108" s="14">
        <v>1783.42929462648</v>
      </c>
      <c r="K108" s="14">
        <v>2154.3516425501198</v>
      </c>
      <c r="L108" s="14">
        <v>191.74364597059699</v>
      </c>
      <c r="M108" s="14">
        <v>179.17870195304701</v>
      </c>
      <c r="O108" s="14"/>
      <c r="P108" s="14"/>
      <c r="Q108" s="14"/>
      <c r="R108" s="14"/>
      <c r="S108" s="14"/>
      <c r="T108" s="14"/>
      <c r="U108" s="14"/>
      <c r="V108" s="14"/>
      <c r="W108" s="14"/>
      <c r="X108" s="14"/>
      <c r="Y108" s="14"/>
    </row>
    <row r="109" spans="1:25">
      <c r="A109" s="14" t="s">
        <v>337</v>
      </c>
      <c r="B109" s="14" t="s">
        <v>64</v>
      </c>
      <c r="C109" s="14" t="s">
        <v>128</v>
      </c>
      <c r="D109" s="14" t="s">
        <v>59</v>
      </c>
      <c r="E109" s="14">
        <v>1</v>
      </c>
      <c r="F109" s="14">
        <v>457.48028367480799</v>
      </c>
      <c r="G109" s="14">
        <v>152.49342789160301</v>
      </c>
      <c r="H109" s="14">
        <v>1544.8630117678299</v>
      </c>
      <c r="I109" s="14">
        <v>1829.5654978688001</v>
      </c>
      <c r="J109" s="14">
        <v>1659.68252798451</v>
      </c>
      <c r="K109" s="14">
        <v>2011.63866517931</v>
      </c>
      <c r="L109" s="14">
        <v>182.07316731051799</v>
      </c>
      <c r="M109" s="14">
        <v>169.882969884288</v>
      </c>
      <c r="O109" s="14"/>
      <c r="P109" s="14"/>
      <c r="Q109" s="14"/>
      <c r="R109" s="14"/>
      <c r="S109" s="14"/>
      <c r="T109" s="14"/>
      <c r="U109" s="14"/>
      <c r="V109" s="14"/>
      <c r="W109" s="14"/>
      <c r="X109" s="14"/>
      <c r="Y109" s="14"/>
    </row>
    <row r="110" spans="1:25">
      <c r="A110" s="14" t="s">
        <v>338</v>
      </c>
      <c r="B110" s="14" t="s">
        <v>64</v>
      </c>
      <c r="C110" s="14" t="s">
        <v>129</v>
      </c>
      <c r="D110" s="14" t="s">
        <v>59</v>
      </c>
      <c r="E110" s="14">
        <v>1</v>
      </c>
      <c r="F110" s="14">
        <v>434.13046323899601</v>
      </c>
      <c r="G110" s="14">
        <v>144.710154412999</v>
      </c>
      <c r="H110" s="14">
        <v>1457.20483095796</v>
      </c>
      <c r="I110" s="14">
        <v>1717.52036691744</v>
      </c>
      <c r="J110" s="14">
        <v>1553.9082516078199</v>
      </c>
      <c r="K110" s="14">
        <v>1893.19668764429</v>
      </c>
      <c r="L110" s="14">
        <v>175.67632072685799</v>
      </c>
      <c r="M110" s="14">
        <v>163.61211530961501</v>
      </c>
      <c r="O110" s="14"/>
      <c r="P110" s="14"/>
      <c r="Q110" s="14"/>
      <c r="R110" s="14"/>
      <c r="S110" s="14"/>
      <c r="T110" s="14"/>
      <c r="U110" s="14"/>
      <c r="V110" s="14"/>
      <c r="W110" s="14"/>
      <c r="X110" s="14"/>
      <c r="Y110" s="14"/>
    </row>
    <row r="111" spans="1:25">
      <c r="A111" s="14" t="s">
        <v>339</v>
      </c>
      <c r="B111" s="14" t="s">
        <v>64</v>
      </c>
      <c r="C111" s="14" t="s">
        <v>130</v>
      </c>
      <c r="D111" s="14" t="s">
        <v>59</v>
      </c>
      <c r="E111" s="14">
        <v>1</v>
      </c>
      <c r="F111" s="14">
        <v>440.421645177708</v>
      </c>
      <c r="G111" s="14">
        <v>146.807215059236</v>
      </c>
      <c r="H111" s="14">
        <v>1471.9482810658301</v>
      </c>
      <c r="I111" s="14">
        <v>1738.5444481155</v>
      </c>
      <c r="J111" s="14">
        <v>1570.3011051358501</v>
      </c>
      <c r="K111" s="14">
        <v>1919.10105566467</v>
      </c>
      <c r="L111" s="14">
        <v>180.55660754917</v>
      </c>
      <c r="M111" s="14">
        <v>168.24334297965399</v>
      </c>
      <c r="O111" s="14"/>
      <c r="P111" s="14"/>
      <c r="Q111" s="14"/>
      <c r="R111" s="14"/>
      <c r="S111" s="14"/>
      <c r="T111" s="14"/>
      <c r="U111" s="14"/>
      <c r="V111" s="14"/>
      <c r="W111" s="14"/>
      <c r="X111" s="14"/>
      <c r="Y111" s="14"/>
    </row>
    <row r="112" spans="1:25">
      <c r="A112" s="14" t="s">
        <v>340</v>
      </c>
      <c r="B112" s="14" t="s">
        <v>64</v>
      </c>
      <c r="C112" s="14" t="s">
        <v>131</v>
      </c>
      <c r="D112" s="14" t="s">
        <v>59</v>
      </c>
      <c r="E112" s="14">
        <v>1</v>
      </c>
      <c r="F112" s="14">
        <v>441.84542380923398</v>
      </c>
      <c r="G112" s="14">
        <v>147.28180793641101</v>
      </c>
      <c r="H112" s="14">
        <v>1471.8858849702999</v>
      </c>
      <c r="I112" s="14">
        <v>1712.2045337575801</v>
      </c>
      <c r="J112" s="14">
        <v>1546.04570201296</v>
      </c>
      <c r="K112" s="14">
        <v>1890.5036890691999</v>
      </c>
      <c r="L112" s="14">
        <v>178.29915531162101</v>
      </c>
      <c r="M112" s="14">
        <v>166.158831744618</v>
      </c>
      <c r="O112" s="14"/>
      <c r="P112" s="14"/>
      <c r="Q112" s="14"/>
      <c r="R112" s="14"/>
      <c r="S112" s="14"/>
      <c r="T112" s="14"/>
      <c r="U112" s="14"/>
      <c r="V112" s="14"/>
      <c r="W112" s="14"/>
      <c r="X112" s="14"/>
      <c r="Y112" s="14"/>
    </row>
    <row r="113" spans="1:25">
      <c r="A113" s="14" t="s">
        <v>341</v>
      </c>
      <c r="B113" s="14" t="s">
        <v>64</v>
      </c>
      <c r="C113" s="14" t="s">
        <v>132</v>
      </c>
      <c r="D113" s="14" t="s">
        <v>59</v>
      </c>
      <c r="E113" s="14">
        <v>1</v>
      </c>
      <c r="F113" s="14">
        <v>453.52447440696602</v>
      </c>
      <c r="G113" s="14">
        <v>151.17482480232201</v>
      </c>
      <c r="H113" s="14">
        <v>1502.0848355809801</v>
      </c>
      <c r="I113" s="14">
        <v>1736.8278466947199</v>
      </c>
      <c r="J113" s="14">
        <v>1570.83243074244</v>
      </c>
      <c r="K113" s="14">
        <v>1914.7883531848299</v>
      </c>
      <c r="L113" s="14">
        <v>177.96050649010999</v>
      </c>
      <c r="M113" s="14">
        <v>165.99541595228101</v>
      </c>
      <c r="O113" s="14"/>
      <c r="P113" s="14"/>
      <c r="Q113" s="14"/>
      <c r="R113" s="14"/>
      <c r="S113" s="14"/>
      <c r="T113" s="14"/>
      <c r="U113" s="14"/>
      <c r="V113" s="14"/>
      <c r="W113" s="14"/>
      <c r="X113" s="14"/>
      <c r="Y113" s="14"/>
    </row>
    <row r="114" spans="1:25">
      <c r="A114" s="14" t="s">
        <v>342</v>
      </c>
      <c r="B114" s="14" t="s">
        <v>64</v>
      </c>
      <c r="C114" s="14" t="s">
        <v>38</v>
      </c>
      <c r="D114" s="14" t="s">
        <v>59</v>
      </c>
      <c r="E114" s="14">
        <v>2</v>
      </c>
      <c r="F114" s="14">
        <v>662.60315063453595</v>
      </c>
      <c r="G114" s="14">
        <v>220.86771687817901</v>
      </c>
      <c r="H114" s="14">
        <v>2229.6357447827399</v>
      </c>
      <c r="I114" s="14">
        <v>2717.7596852115098</v>
      </c>
      <c r="J114" s="14">
        <v>2495.9303961329001</v>
      </c>
      <c r="K114" s="14">
        <v>2952.72905604689</v>
      </c>
      <c r="L114" s="14">
        <v>234.96937083537799</v>
      </c>
      <c r="M114" s="14">
        <v>221.82928907860901</v>
      </c>
      <c r="O114" s="14"/>
      <c r="P114" s="14"/>
      <c r="Q114" s="14"/>
      <c r="R114" s="14"/>
      <c r="S114" s="14"/>
      <c r="T114" s="14"/>
      <c r="U114" s="14"/>
      <c r="V114" s="14"/>
      <c r="W114" s="14"/>
      <c r="X114" s="14"/>
      <c r="Y114" s="14"/>
    </row>
    <row r="115" spans="1:25">
      <c r="A115" s="14" t="s">
        <v>343</v>
      </c>
      <c r="B115" s="14" t="s">
        <v>64</v>
      </c>
      <c r="C115" s="14" t="s">
        <v>36</v>
      </c>
      <c r="D115" s="14" t="s">
        <v>59</v>
      </c>
      <c r="E115" s="14">
        <v>2</v>
      </c>
      <c r="F115" s="14">
        <v>658.06706973623398</v>
      </c>
      <c r="G115" s="14">
        <v>219.35568991207799</v>
      </c>
      <c r="H115" s="14">
        <v>2176.6515719122599</v>
      </c>
      <c r="I115" s="14">
        <v>2609.45498813629</v>
      </c>
      <c r="J115" s="14">
        <v>2396.2337073045301</v>
      </c>
      <c r="K115" s="14">
        <v>2835.3513109293699</v>
      </c>
      <c r="L115" s="14">
        <v>225.89632279307401</v>
      </c>
      <c r="M115" s="14">
        <v>213.221280831759</v>
      </c>
      <c r="O115" s="14"/>
      <c r="P115" s="14"/>
      <c r="Q115" s="14"/>
      <c r="R115" s="14"/>
      <c r="S115" s="14"/>
      <c r="T115" s="14"/>
      <c r="U115" s="14"/>
      <c r="V115" s="14"/>
      <c r="W115" s="14"/>
      <c r="X115" s="14"/>
      <c r="Y115" s="14"/>
    </row>
    <row r="116" spans="1:25">
      <c r="A116" s="14" t="s">
        <v>344</v>
      </c>
      <c r="B116" s="14" t="s">
        <v>64</v>
      </c>
      <c r="C116" s="14" t="s">
        <v>34</v>
      </c>
      <c r="D116" s="14" t="s">
        <v>59</v>
      </c>
      <c r="E116" s="14">
        <v>2</v>
      </c>
      <c r="F116" s="14">
        <v>636.20959760921096</v>
      </c>
      <c r="G116" s="14">
        <v>212.06986586973699</v>
      </c>
      <c r="H116" s="14">
        <v>2074.6416148477501</v>
      </c>
      <c r="I116" s="14">
        <v>2442.8597782147499</v>
      </c>
      <c r="J116" s="14">
        <v>2241.1461097973001</v>
      </c>
      <c r="K116" s="14">
        <v>2656.7753522284102</v>
      </c>
      <c r="L116" s="14">
        <v>213.91557401366899</v>
      </c>
      <c r="M116" s="14">
        <v>201.713668417441</v>
      </c>
      <c r="O116" s="14"/>
      <c r="P116" s="14"/>
      <c r="Q116" s="14"/>
      <c r="R116" s="14"/>
      <c r="S116" s="14"/>
      <c r="T116" s="14"/>
      <c r="U116" s="14"/>
      <c r="V116" s="14"/>
      <c r="W116" s="14"/>
      <c r="X116" s="14"/>
      <c r="Y116" s="14"/>
    </row>
    <row r="117" spans="1:25">
      <c r="A117" s="14" t="s">
        <v>345</v>
      </c>
      <c r="B117" s="14" t="s">
        <v>64</v>
      </c>
      <c r="C117" s="14" t="s">
        <v>128</v>
      </c>
      <c r="D117" s="14" t="s">
        <v>59</v>
      </c>
      <c r="E117" s="14">
        <v>2</v>
      </c>
      <c r="F117" s="14">
        <v>609.34249040906695</v>
      </c>
      <c r="G117" s="14">
        <v>203.114163469689</v>
      </c>
      <c r="H117" s="14">
        <v>1967.27090595037</v>
      </c>
      <c r="I117" s="14">
        <v>2278.0321865135402</v>
      </c>
      <c r="J117" s="14">
        <v>2087.4075207741098</v>
      </c>
      <c r="K117" s="14">
        <v>2480.44787333657</v>
      </c>
      <c r="L117" s="14">
        <v>202.415686823025</v>
      </c>
      <c r="M117" s="14">
        <v>190.62466573943399</v>
      </c>
      <c r="O117" s="14"/>
      <c r="P117" s="14"/>
      <c r="Q117" s="14"/>
      <c r="R117" s="14"/>
      <c r="S117" s="14"/>
      <c r="T117" s="14"/>
      <c r="U117" s="14"/>
      <c r="V117" s="14"/>
      <c r="W117" s="14"/>
      <c r="X117" s="14"/>
      <c r="Y117" s="14"/>
    </row>
    <row r="118" spans="1:25">
      <c r="A118" s="14" t="s">
        <v>346</v>
      </c>
      <c r="B118" s="14" t="s">
        <v>64</v>
      </c>
      <c r="C118" s="14" t="s">
        <v>129</v>
      </c>
      <c r="D118" s="14" t="s">
        <v>59</v>
      </c>
      <c r="E118" s="14">
        <v>2</v>
      </c>
      <c r="F118" s="14">
        <v>604.46492497848806</v>
      </c>
      <c r="G118" s="14">
        <v>201.48830832616301</v>
      </c>
      <c r="H118" s="14">
        <v>1931.8767777125699</v>
      </c>
      <c r="I118" s="14">
        <v>2259.95766654624</v>
      </c>
      <c r="J118" s="14">
        <v>2068.4846147295402</v>
      </c>
      <c r="K118" s="14">
        <v>2463.3235087316302</v>
      </c>
      <c r="L118" s="14">
        <v>203.36584218538499</v>
      </c>
      <c r="M118" s="14">
        <v>191.473051816706</v>
      </c>
      <c r="O118" s="14"/>
      <c r="P118" s="14"/>
      <c r="Q118" s="14"/>
      <c r="R118" s="14"/>
      <c r="S118" s="14"/>
      <c r="T118" s="14"/>
      <c r="U118" s="14"/>
      <c r="V118" s="14"/>
      <c r="W118" s="14"/>
      <c r="X118" s="14"/>
      <c r="Y118" s="14"/>
    </row>
    <row r="119" spans="1:25">
      <c r="A119" s="14" t="s">
        <v>347</v>
      </c>
      <c r="B119" s="14" t="s">
        <v>64</v>
      </c>
      <c r="C119" s="14" t="s">
        <v>130</v>
      </c>
      <c r="D119" s="14" t="s">
        <v>59</v>
      </c>
      <c r="E119" s="14">
        <v>2</v>
      </c>
      <c r="F119" s="14">
        <v>599.01864025580005</v>
      </c>
      <c r="G119" s="14">
        <v>199.672880085267</v>
      </c>
      <c r="H119" s="14">
        <v>1899.4756476908899</v>
      </c>
      <c r="I119" s="14">
        <v>2188.9297753236601</v>
      </c>
      <c r="J119" s="14">
        <v>2004.1669730721001</v>
      </c>
      <c r="K119" s="14">
        <v>2385.2223918791901</v>
      </c>
      <c r="L119" s="14">
        <v>196.29261655552199</v>
      </c>
      <c r="M119" s="14">
        <v>184.76280225156401</v>
      </c>
      <c r="O119" s="14"/>
      <c r="P119" s="14"/>
      <c r="Q119" s="14"/>
      <c r="R119" s="14"/>
      <c r="S119" s="14"/>
      <c r="T119" s="14"/>
      <c r="U119" s="14"/>
      <c r="V119" s="14"/>
      <c r="W119" s="14"/>
      <c r="X119" s="14"/>
      <c r="Y119" s="14"/>
    </row>
    <row r="120" spans="1:25">
      <c r="A120" s="14" t="s">
        <v>348</v>
      </c>
      <c r="B120" s="14" t="s">
        <v>64</v>
      </c>
      <c r="C120" s="14" t="s">
        <v>131</v>
      </c>
      <c r="D120" s="14" t="s">
        <v>59</v>
      </c>
      <c r="E120" s="14">
        <v>2</v>
      </c>
      <c r="F120" s="14">
        <v>600.77389129350195</v>
      </c>
      <c r="G120" s="14">
        <v>200.257963764501</v>
      </c>
      <c r="H120" s="14">
        <v>1888.5134266739001</v>
      </c>
      <c r="I120" s="14">
        <v>2106.0985182070499</v>
      </c>
      <c r="J120" s="14">
        <v>1932.25215239621</v>
      </c>
      <c r="K120" s="14">
        <v>2290.7770815478402</v>
      </c>
      <c r="L120" s="14">
        <v>184.678563340788</v>
      </c>
      <c r="M120" s="14">
        <v>173.84636581083799</v>
      </c>
      <c r="O120" s="14"/>
      <c r="P120" s="14"/>
      <c r="Q120" s="14"/>
      <c r="R120" s="14"/>
      <c r="S120" s="14"/>
      <c r="T120" s="14"/>
      <c r="U120" s="14"/>
      <c r="V120" s="14"/>
      <c r="W120" s="14"/>
      <c r="X120" s="14"/>
      <c r="Y120" s="14"/>
    </row>
    <row r="121" spans="1:25">
      <c r="A121" s="14" t="s">
        <v>349</v>
      </c>
      <c r="B121" s="14" t="s">
        <v>64</v>
      </c>
      <c r="C121" s="14" t="s">
        <v>132</v>
      </c>
      <c r="D121" s="14" t="s">
        <v>59</v>
      </c>
      <c r="E121" s="14">
        <v>2</v>
      </c>
      <c r="F121" s="14">
        <v>612.62336937799796</v>
      </c>
      <c r="G121" s="14">
        <v>204.20778979266601</v>
      </c>
      <c r="H121" s="14">
        <v>1911.6403076044501</v>
      </c>
      <c r="I121" s="14">
        <v>2079.7129674327298</v>
      </c>
      <c r="J121" s="14">
        <v>1912.2499524846801</v>
      </c>
      <c r="K121" s="14">
        <v>2257.5056453883299</v>
      </c>
      <c r="L121" s="14">
        <v>177.792677955599</v>
      </c>
      <c r="M121" s="14">
        <v>167.463014948054</v>
      </c>
      <c r="O121" s="14"/>
      <c r="P121" s="14"/>
      <c r="Q121" s="14"/>
      <c r="R121" s="14"/>
      <c r="S121" s="14"/>
      <c r="T121" s="14"/>
      <c r="U121" s="14"/>
      <c r="V121" s="14"/>
      <c r="W121" s="14"/>
      <c r="X121" s="14"/>
      <c r="Y121" s="14"/>
    </row>
    <row r="122" spans="1:25">
      <c r="A122" s="14" t="s">
        <v>350</v>
      </c>
      <c r="B122" s="14" t="s">
        <v>64</v>
      </c>
      <c r="C122" s="14" t="s">
        <v>38</v>
      </c>
      <c r="D122" s="14" t="s">
        <v>59</v>
      </c>
      <c r="E122" s="14">
        <v>3</v>
      </c>
      <c r="F122" s="14">
        <v>708.24919681989604</v>
      </c>
      <c r="G122" s="14">
        <v>236.083065606632</v>
      </c>
      <c r="H122" s="14">
        <v>2439.8828607547698</v>
      </c>
      <c r="I122" s="14">
        <v>2720.1420009274502</v>
      </c>
      <c r="J122" s="14">
        <v>2515.5497493081398</v>
      </c>
      <c r="K122" s="14">
        <v>2936.4439312200502</v>
      </c>
      <c r="L122" s="14">
        <v>216.301930292603</v>
      </c>
      <c r="M122" s="14">
        <v>204.59225161930499</v>
      </c>
      <c r="O122" s="14"/>
      <c r="P122" s="14"/>
      <c r="Q122" s="14"/>
      <c r="R122" s="14"/>
      <c r="S122" s="14"/>
      <c r="T122" s="14"/>
      <c r="U122" s="14"/>
      <c r="V122" s="14"/>
      <c r="W122" s="14"/>
      <c r="X122" s="14"/>
      <c r="Y122" s="14"/>
    </row>
    <row r="123" spans="1:25">
      <c r="A123" s="14" t="s">
        <v>351</v>
      </c>
      <c r="B123" s="14" t="s">
        <v>64</v>
      </c>
      <c r="C123" s="14" t="s">
        <v>36</v>
      </c>
      <c r="D123" s="14" t="s">
        <v>59</v>
      </c>
      <c r="E123" s="14">
        <v>3</v>
      </c>
      <c r="F123" s="14">
        <v>691.39881921390202</v>
      </c>
      <c r="G123" s="14">
        <v>230.466273071301</v>
      </c>
      <c r="H123" s="14">
        <v>2362.3836375914898</v>
      </c>
      <c r="I123" s="14">
        <v>2654.1249245419899</v>
      </c>
      <c r="J123" s="14">
        <v>2450.9370569970802</v>
      </c>
      <c r="K123" s="14">
        <v>2869.0873806921099</v>
      </c>
      <c r="L123" s="14">
        <v>214.96245615012</v>
      </c>
      <c r="M123" s="14">
        <v>203.187867544916</v>
      </c>
      <c r="O123" s="14"/>
      <c r="P123" s="14"/>
      <c r="Q123" s="14"/>
      <c r="R123" s="14"/>
      <c r="S123" s="14"/>
      <c r="T123" s="14"/>
      <c r="U123" s="14"/>
      <c r="V123" s="14"/>
      <c r="W123" s="14"/>
      <c r="X123" s="14"/>
      <c r="Y123" s="14"/>
    </row>
    <row r="124" spans="1:25">
      <c r="A124" s="14" t="s">
        <v>352</v>
      </c>
      <c r="B124" s="14" t="s">
        <v>64</v>
      </c>
      <c r="C124" s="14" t="s">
        <v>34</v>
      </c>
      <c r="D124" s="14" t="s">
        <v>59</v>
      </c>
      <c r="E124" s="14">
        <v>3</v>
      </c>
      <c r="F124" s="14">
        <v>696.18075912881204</v>
      </c>
      <c r="G124" s="14">
        <v>232.06025304293701</v>
      </c>
      <c r="H124" s="14">
        <v>2360.0147772087598</v>
      </c>
      <c r="I124" s="14">
        <v>2640.06551925954</v>
      </c>
      <c r="J124" s="14">
        <v>2438.28902072247</v>
      </c>
      <c r="K124" s="14">
        <v>2853.4933308724499</v>
      </c>
      <c r="L124" s="14">
        <v>213.427811612916</v>
      </c>
      <c r="M124" s="14">
        <v>201.776498537072</v>
      </c>
      <c r="O124" s="14"/>
      <c r="P124" s="14"/>
      <c r="Q124" s="14"/>
      <c r="R124" s="14"/>
      <c r="S124" s="14"/>
      <c r="T124" s="14"/>
      <c r="U124" s="14"/>
      <c r="V124" s="14"/>
      <c r="W124" s="14"/>
      <c r="X124" s="14"/>
      <c r="Y124" s="14"/>
    </row>
    <row r="125" spans="1:25">
      <c r="A125" s="14" t="s">
        <v>353</v>
      </c>
      <c r="B125" s="14" t="s">
        <v>64</v>
      </c>
      <c r="C125" s="14" t="s">
        <v>128</v>
      </c>
      <c r="D125" s="14" t="s">
        <v>59</v>
      </c>
      <c r="E125" s="14">
        <v>3</v>
      </c>
      <c r="F125" s="14">
        <v>676.05674652382595</v>
      </c>
      <c r="G125" s="14">
        <v>225.35224884127501</v>
      </c>
      <c r="H125" s="14">
        <v>2277.0520260149101</v>
      </c>
      <c r="I125" s="14">
        <v>2478.93429572886</v>
      </c>
      <c r="J125" s="14">
        <v>2288.9792203949601</v>
      </c>
      <c r="K125" s="14">
        <v>2680.0252813361099</v>
      </c>
      <c r="L125" s="14">
        <v>201.09098560724999</v>
      </c>
      <c r="M125" s="14">
        <v>189.95507533390099</v>
      </c>
      <c r="O125" s="14"/>
      <c r="P125" s="14"/>
      <c r="Q125" s="14"/>
      <c r="R125" s="14"/>
      <c r="S125" s="14"/>
      <c r="T125" s="14"/>
      <c r="U125" s="14"/>
      <c r="V125" s="14"/>
      <c r="W125" s="14"/>
      <c r="X125" s="14"/>
      <c r="Y125" s="14"/>
    </row>
    <row r="126" spans="1:25">
      <c r="A126" s="14" t="s">
        <v>354</v>
      </c>
      <c r="B126" s="14" t="s">
        <v>64</v>
      </c>
      <c r="C126" s="14" t="s">
        <v>129</v>
      </c>
      <c r="D126" s="14" t="s">
        <v>59</v>
      </c>
      <c r="E126" s="14">
        <v>3</v>
      </c>
      <c r="F126" s="14">
        <v>711.27452870417301</v>
      </c>
      <c r="G126" s="14">
        <v>237.091509568058</v>
      </c>
      <c r="H126" s="14">
        <v>2381.1540581305399</v>
      </c>
      <c r="I126" s="14">
        <v>2563.6497838936898</v>
      </c>
      <c r="J126" s="14">
        <v>2372.17910840277</v>
      </c>
      <c r="K126" s="14">
        <v>2766.0550808960802</v>
      </c>
      <c r="L126" s="14">
        <v>202.40529700239401</v>
      </c>
      <c r="M126" s="14">
        <v>191.47067549091599</v>
      </c>
      <c r="O126" s="14"/>
      <c r="P126" s="14"/>
      <c r="Q126" s="14"/>
      <c r="R126" s="14"/>
      <c r="S126" s="14"/>
      <c r="T126" s="14"/>
      <c r="U126" s="14"/>
      <c r="V126" s="14"/>
      <c r="W126" s="14"/>
      <c r="X126" s="14"/>
      <c r="Y126" s="14"/>
    </row>
    <row r="127" spans="1:25">
      <c r="A127" s="14" t="s">
        <v>355</v>
      </c>
      <c r="B127" s="14" t="s">
        <v>64</v>
      </c>
      <c r="C127" s="14" t="s">
        <v>130</v>
      </c>
      <c r="D127" s="14" t="s">
        <v>59</v>
      </c>
      <c r="E127" s="14">
        <v>3</v>
      </c>
      <c r="F127" s="14">
        <v>727.49576422145901</v>
      </c>
      <c r="G127" s="14">
        <v>242.49858807382</v>
      </c>
      <c r="H127" s="14">
        <v>2430.7386288264202</v>
      </c>
      <c r="I127" s="14">
        <v>2607.8800353830202</v>
      </c>
      <c r="J127" s="14">
        <v>2415.2461402284698</v>
      </c>
      <c r="K127" s="14">
        <v>2811.3878629949099</v>
      </c>
      <c r="L127" s="14">
        <v>203.507827611886</v>
      </c>
      <c r="M127" s="14">
        <v>192.63389515455401</v>
      </c>
      <c r="O127" s="14"/>
      <c r="P127" s="14"/>
      <c r="Q127" s="14"/>
      <c r="R127" s="14"/>
      <c r="S127" s="14"/>
      <c r="T127" s="14"/>
      <c r="U127" s="14"/>
      <c r="V127" s="14"/>
      <c r="W127" s="14"/>
      <c r="X127" s="14"/>
      <c r="Y127" s="14"/>
    </row>
    <row r="128" spans="1:25">
      <c r="A128" s="14" t="s">
        <v>356</v>
      </c>
      <c r="B128" s="14" t="s">
        <v>64</v>
      </c>
      <c r="C128" s="14" t="s">
        <v>131</v>
      </c>
      <c r="D128" s="14" t="s">
        <v>59</v>
      </c>
      <c r="E128" s="14">
        <v>3</v>
      </c>
      <c r="F128" s="14">
        <v>729.83944902153303</v>
      </c>
      <c r="G128" s="14">
        <v>243.27981634051099</v>
      </c>
      <c r="H128" s="14">
        <v>2438.7324122749801</v>
      </c>
      <c r="I128" s="14">
        <v>2558.86848126103</v>
      </c>
      <c r="J128" s="14">
        <v>2372.5970098525299</v>
      </c>
      <c r="K128" s="14">
        <v>2755.6373212195899</v>
      </c>
      <c r="L128" s="14">
        <v>196.76883995855599</v>
      </c>
      <c r="M128" s="14">
        <v>186.27147140850499</v>
      </c>
      <c r="O128" s="14"/>
      <c r="P128" s="14"/>
      <c r="Q128" s="14"/>
      <c r="R128" s="14"/>
      <c r="S128" s="14"/>
      <c r="T128" s="14"/>
      <c r="U128" s="14"/>
      <c r="V128" s="14"/>
      <c r="W128" s="14"/>
      <c r="X128" s="14"/>
      <c r="Y128" s="14"/>
    </row>
    <row r="129" spans="1:25">
      <c r="A129" s="14" t="s">
        <v>357</v>
      </c>
      <c r="B129" s="14" t="s">
        <v>64</v>
      </c>
      <c r="C129" s="14" t="s">
        <v>132</v>
      </c>
      <c r="D129" s="14" t="s">
        <v>59</v>
      </c>
      <c r="E129" s="14">
        <v>3</v>
      </c>
      <c r="F129" s="14">
        <v>692.09974854635402</v>
      </c>
      <c r="G129" s="14">
        <v>230.69991618211799</v>
      </c>
      <c r="H129" s="14">
        <v>2313.1676087779201</v>
      </c>
      <c r="I129" s="14">
        <v>2387.0569941210601</v>
      </c>
      <c r="J129" s="14">
        <v>2209.1814809392299</v>
      </c>
      <c r="K129" s="14">
        <v>2575.2348783899001</v>
      </c>
      <c r="L129" s="14">
        <v>188.17788426884101</v>
      </c>
      <c r="M129" s="14">
        <v>177.87551318182801</v>
      </c>
      <c r="O129" s="14"/>
      <c r="P129" s="14"/>
      <c r="Q129" s="14"/>
      <c r="R129" s="14"/>
      <c r="S129" s="14"/>
      <c r="T129" s="14"/>
      <c r="U129" s="14"/>
      <c r="V129" s="14"/>
      <c r="W129" s="14"/>
      <c r="X129" s="14"/>
      <c r="Y129" s="14"/>
    </row>
    <row r="130" spans="1:25">
      <c r="A130" s="14" t="s">
        <v>358</v>
      </c>
      <c r="B130" s="14" t="s">
        <v>64</v>
      </c>
      <c r="C130" s="14" t="s">
        <v>38</v>
      </c>
      <c r="D130" s="14" t="s">
        <v>59</v>
      </c>
      <c r="E130" s="14">
        <v>4</v>
      </c>
      <c r="F130" s="14">
        <v>783.07275914144896</v>
      </c>
      <c r="G130" s="14">
        <v>261.02425304715001</v>
      </c>
      <c r="H130" s="14">
        <v>2739.2617593362302</v>
      </c>
      <c r="I130" s="14">
        <v>3156.43281096172</v>
      </c>
      <c r="J130" s="14">
        <v>2926.9083038930698</v>
      </c>
      <c r="K130" s="14">
        <v>3398.4316155422598</v>
      </c>
      <c r="L130" s="14">
        <v>241.99880458054</v>
      </c>
      <c r="M130" s="14">
        <v>229.52450706864599</v>
      </c>
      <c r="O130" s="14"/>
      <c r="P130" s="14"/>
      <c r="Q130" s="14"/>
      <c r="R130" s="14"/>
      <c r="S130" s="14"/>
      <c r="T130" s="14"/>
      <c r="U130" s="14"/>
      <c r="V130" s="14"/>
      <c r="W130" s="14"/>
      <c r="X130" s="14"/>
      <c r="Y130" s="14"/>
    </row>
    <row r="131" spans="1:25">
      <c r="A131" s="14" t="s">
        <v>359</v>
      </c>
      <c r="B131" s="14" t="s">
        <v>64</v>
      </c>
      <c r="C131" s="14" t="s">
        <v>36</v>
      </c>
      <c r="D131" s="14" t="s">
        <v>59</v>
      </c>
      <c r="E131" s="14">
        <v>4</v>
      </c>
      <c r="F131" s="14">
        <v>776.32991589917003</v>
      </c>
      <c r="G131" s="14">
        <v>258.77663863305702</v>
      </c>
      <c r="H131" s="14">
        <v>2688.6815678436301</v>
      </c>
      <c r="I131" s="14">
        <v>3060.5422351248299</v>
      </c>
      <c r="J131" s="14">
        <v>2839.1682349511202</v>
      </c>
      <c r="K131" s="14">
        <v>3294.00124873304</v>
      </c>
      <c r="L131" s="14">
        <v>233.45901360820301</v>
      </c>
      <c r="M131" s="14">
        <v>221.37400017370999</v>
      </c>
      <c r="O131" s="14"/>
      <c r="P131" s="14"/>
      <c r="Q131" s="14"/>
      <c r="R131" s="14"/>
      <c r="S131" s="14"/>
      <c r="T131" s="14"/>
      <c r="U131" s="14"/>
      <c r="V131" s="14"/>
      <c r="W131" s="14"/>
      <c r="X131" s="14"/>
      <c r="Y131" s="14"/>
    </row>
    <row r="132" spans="1:25">
      <c r="A132" s="14" t="s">
        <v>360</v>
      </c>
      <c r="B132" s="14" t="s">
        <v>64</v>
      </c>
      <c r="C132" s="14" t="s">
        <v>34</v>
      </c>
      <c r="D132" s="14" t="s">
        <v>59</v>
      </c>
      <c r="E132" s="14">
        <v>4</v>
      </c>
      <c r="F132" s="14">
        <v>745.95435987751296</v>
      </c>
      <c r="G132" s="14">
        <v>248.65145329250399</v>
      </c>
      <c r="H132" s="14">
        <v>2566.9454916638401</v>
      </c>
      <c r="I132" s="14">
        <v>2925.8725083429999</v>
      </c>
      <c r="J132" s="14">
        <v>2710.1653452244</v>
      </c>
      <c r="K132" s="14">
        <v>3153.5998760631601</v>
      </c>
      <c r="L132" s="14">
        <v>227.72736772016199</v>
      </c>
      <c r="M132" s="14">
        <v>215.707163118599</v>
      </c>
      <c r="O132" s="14"/>
      <c r="P132" s="14"/>
      <c r="Q132" s="14"/>
      <c r="R132" s="14"/>
      <c r="S132" s="14"/>
      <c r="T132" s="14"/>
      <c r="U132" s="14"/>
      <c r="V132" s="14"/>
      <c r="W132" s="14"/>
      <c r="X132" s="14"/>
      <c r="Y132" s="14"/>
    </row>
    <row r="133" spans="1:25">
      <c r="A133" s="14" t="s">
        <v>361</v>
      </c>
      <c r="B133" s="14" t="s">
        <v>64</v>
      </c>
      <c r="C133" s="14" t="s">
        <v>128</v>
      </c>
      <c r="D133" s="14" t="s">
        <v>59</v>
      </c>
      <c r="E133" s="14">
        <v>4</v>
      </c>
      <c r="F133" s="14">
        <v>705.70601612171799</v>
      </c>
      <c r="G133" s="14">
        <v>235.23533870723901</v>
      </c>
      <c r="H133" s="14">
        <v>2416.55314906591</v>
      </c>
      <c r="I133" s="14">
        <v>2733.2603334581099</v>
      </c>
      <c r="J133" s="14">
        <v>2526.7906395007599</v>
      </c>
      <c r="K133" s="14">
        <v>2951.5690960205102</v>
      </c>
      <c r="L133" s="14">
        <v>218.30876256239799</v>
      </c>
      <c r="M133" s="14">
        <v>206.469693957354</v>
      </c>
      <c r="O133" s="14"/>
      <c r="P133" s="14"/>
      <c r="Q133" s="14"/>
      <c r="R133" s="14"/>
      <c r="S133" s="14"/>
      <c r="T133" s="14"/>
      <c r="U133" s="14"/>
      <c r="V133" s="14"/>
      <c r="W133" s="14"/>
      <c r="X133" s="14"/>
      <c r="Y133" s="14"/>
    </row>
    <row r="134" spans="1:25">
      <c r="A134" s="14" t="s">
        <v>362</v>
      </c>
      <c r="B134" s="14" t="s">
        <v>64</v>
      </c>
      <c r="C134" s="14" t="s">
        <v>129</v>
      </c>
      <c r="D134" s="14" t="s">
        <v>59</v>
      </c>
      <c r="E134" s="14">
        <v>4</v>
      </c>
      <c r="F134" s="14">
        <v>660.14500207818298</v>
      </c>
      <c r="G134" s="14">
        <v>220.04833402606101</v>
      </c>
      <c r="H134" s="14">
        <v>2249.5995981536298</v>
      </c>
      <c r="I134" s="14">
        <v>2529.8597997403599</v>
      </c>
      <c r="J134" s="14">
        <v>2332.0908713241602</v>
      </c>
      <c r="K134" s="14">
        <v>2739.36608406906</v>
      </c>
      <c r="L134" s="14">
        <v>209.506284328693</v>
      </c>
      <c r="M134" s="14">
        <v>197.7689284162</v>
      </c>
      <c r="O134" s="14"/>
      <c r="P134" s="14"/>
      <c r="Q134" s="14"/>
      <c r="R134" s="14"/>
      <c r="S134" s="14"/>
      <c r="T134" s="14"/>
      <c r="U134" s="14"/>
      <c r="V134" s="14"/>
      <c r="W134" s="14"/>
      <c r="X134" s="14"/>
      <c r="Y134" s="14"/>
    </row>
    <row r="135" spans="1:25">
      <c r="A135" s="14" t="s">
        <v>363</v>
      </c>
      <c r="B135" s="14" t="s">
        <v>64</v>
      </c>
      <c r="C135" s="14" t="s">
        <v>130</v>
      </c>
      <c r="D135" s="14" t="s">
        <v>59</v>
      </c>
      <c r="E135" s="14">
        <v>4</v>
      </c>
      <c r="F135" s="14">
        <v>666.56808784505699</v>
      </c>
      <c r="G135" s="14">
        <v>222.18936261501901</v>
      </c>
      <c r="H135" s="14">
        <v>2258.2514748960202</v>
      </c>
      <c r="I135" s="14">
        <v>2502.0174660272301</v>
      </c>
      <c r="J135" s="14">
        <v>2307.2989302870201</v>
      </c>
      <c r="K135" s="14">
        <v>2708.2347192350499</v>
      </c>
      <c r="L135" s="14">
        <v>206.217253207825</v>
      </c>
      <c r="M135" s="14">
        <v>194.71853574020901</v>
      </c>
      <c r="O135" s="14"/>
      <c r="P135" s="14"/>
      <c r="Q135" s="14"/>
      <c r="R135" s="14"/>
      <c r="S135" s="14"/>
      <c r="T135" s="14"/>
      <c r="U135" s="14"/>
      <c r="V135" s="14"/>
      <c r="W135" s="14"/>
      <c r="X135" s="14"/>
      <c r="Y135" s="14"/>
    </row>
    <row r="136" spans="1:25">
      <c r="A136" s="14" t="s">
        <v>364</v>
      </c>
      <c r="B136" s="14" t="s">
        <v>64</v>
      </c>
      <c r="C136" s="14" t="s">
        <v>131</v>
      </c>
      <c r="D136" s="14" t="s">
        <v>59</v>
      </c>
      <c r="E136" s="14">
        <v>4</v>
      </c>
      <c r="F136" s="14">
        <v>679.85649539168105</v>
      </c>
      <c r="G136" s="14">
        <v>226.61883179722699</v>
      </c>
      <c r="H136" s="14">
        <v>2284.1570198618501</v>
      </c>
      <c r="I136" s="14">
        <v>2487.07604899942</v>
      </c>
      <c r="J136" s="14">
        <v>2296.7318805812902</v>
      </c>
      <c r="K136" s="14">
        <v>2688.54672048974</v>
      </c>
      <c r="L136" s="14">
        <v>201.47067149032199</v>
      </c>
      <c r="M136" s="14">
        <v>190.344168418126</v>
      </c>
      <c r="O136" s="14"/>
      <c r="P136" s="14"/>
      <c r="Q136" s="14"/>
      <c r="R136" s="14"/>
      <c r="S136" s="14"/>
      <c r="T136" s="14"/>
      <c r="U136" s="14"/>
      <c r="V136" s="14"/>
      <c r="W136" s="14"/>
      <c r="X136" s="14"/>
      <c r="Y136" s="14"/>
    </row>
    <row r="137" spans="1:25">
      <c r="A137" s="14" t="s">
        <v>365</v>
      </c>
      <c r="B137" s="14" t="s">
        <v>64</v>
      </c>
      <c r="C137" s="14" t="s">
        <v>132</v>
      </c>
      <c r="D137" s="14" t="s">
        <v>59</v>
      </c>
      <c r="E137" s="14">
        <v>4</v>
      </c>
      <c r="F137" s="14">
        <v>692.166957175687</v>
      </c>
      <c r="G137" s="14">
        <v>230.72231905856199</v>
      </c>
      <c r="H137" s="14">
        <v>2314.7848210008901</v>
      </c>
      <c r="I137" s="14">
        <v>2463.9752316818099</v>
      </c>
      <c r="J137" s="14">
        <v>2278.1915347968802</v>
      </c>
      <c r="K137" s="14">
        <v>2660.5187948671</v>
      </c>
      <c r="L137" s="14">
        <v>196.543563185294</v>
      </c>
      <c r="M137" s="14">
        <v>185.783696884926</v>
      </c>
      <c r="O137" s="14"/>
      <c r="P137" s="14"/>
      <c r="Q137" s="14"/>
      <c r="R137" s="14"/>
      <c r="S137" s="14"/>
      <c r="T137" s="14"/>
      <c r="U137" s="14"/>
      <c r="V137" s="14"/>
      <c r="W137" s="14"/>
      <c r="X137" s="14"/>
      <c r="Y137" s="14"/>
    </row>
    <row r="138" spans="1:25">
      <c r="A138" s="14" t="s">
        <v>366</v>
      </c>
      <c r="B138" s="14" t="s">
        <v>64</v>
      </c>
      <c r="C138" s="14" t="s">
        <v>38</v>
      </c>
      <c r="D138" s="14" t="s">
        <v>59</v>
      </c>
      <c r="E138" s="14">
        <v>5</v>
      </c>
      <c r="F138" s="14">
        <v>759.67960264108899</v>
      </c>
      <c r="G138" s="14">
        <v>253.226534213696</v>
      </c>
      <c r="H138" s="14">
        <v>2929.7323665294598</v>
      </c>
      <c r="I138" s="14">
        <v>3432.4038687246798</v>
      </c>
      <c r="J138" s="14">
        <v>3174.9780381491901</v>
      </c>
      <c r="K138" s="14">
        <v>3704.0405807545899</v>
      </c>
      <c r="L138" s="14">
        <v>271.63671202991299</v>
      </c>
      <c r="M138" s="14">
        <v>257.42583057549001</v>
      </c>
      <c r="O138" s="14"/>
      <c r="P138" s="14"/>
      <c r="Q138" s="14"/>
      <c r="R138" s="14"/>
      <c r="S138" s="14"/>
      <c r="T138" s="14"/>
      <c r="U138" s="14"/>
      <c r="V138" s="14"/>
      <c r="W138" s="14"/>
      <c r="X138" s="14"/>
      <c r="Y138" s="14"/>
    </row>
    <row r="139" spans="1:25">
      <c r="A139" s="14" t="s">
        <v>367</v>
      </c>
      <c r="B139" s="14" t="s">
        <v>64</v>
      </c>
      <c r="C139" s="14" t="s">
        <v>36</v>
      </c>
      <c r="D139" s="14" t="s">
        <v>59</v>
      </c>
      <c r="E139" s="14">
        <v>5</v>
      </c>
      <c r="F139" s="14">
        <v>744.75996135843502</v>
      </c>
      <c r="G139" s="14">
        <v>248.25332045281201</v>
      </c>
      <c r="H139" s="14">
        <v>2857.4277216023502</v>
      </c>
      <c r="I139" s="14">
        <v>3309.8775774062901</v>
      </c>
      <c r="J139" s="14">
        <v>3060.6634096295202</v>
      </c>
      <c r="K139" s="14">
        <v>3572.9905842486401</v>
      </c>
      <c r="L139" s="14">
        <v>263.11300684234601</v>
      </c>
      <c r="M139" s="14">
        <v>249.214167776766</v>
      </c>
      <c r="O139" s="14"/>
      <c r="P139" s="14"/>
      <c r="Q139" s="14"/>
      <c r="R139" s="14"/>
      <c r="S139" s="14"/>
      <c r="T139" s="14"/>
      <c r="U139" s="14"/>
      <c r="V139" s="14"/>
      <c r="W139" s="14"/>
      <c r="X139" s="14"/>
      <c r="Y139" s="14"/>
    </row>
    <row r="140" spans="1:25">
      <c r="A140" s="14" t="s">
        <v>368</v>
      </c>
      <c r="B140" s="14" t="s">
        <v>64</v>
      </c>
      <c r="C140" s="14" t="s">
        <v>34</v>
      </c>
      <c r="D140" s="14" t="s">
        <v>59</v>
      </c>
      <c r="E140" s="14">
        <v>5</v>
      </c>
      <c r="F140" s="14">
        <v>765.94303284012199</v>
      </c>
      <c r="G140" s="14">
        <v>255.31434428004101</v>
      </c>
      <c r="H140" s="14">
        <v>2927.9167922022998</v>
      </c>
      <c r="I140" s="14">
        <v>3410.96178855478</v>
      </c>
      <c r="J140" s="14">
        <v>3157.8675385122501</v>
      </c>
      <c r="K140" s="14">
        <v>3677.9688469228399</v>
      </c>
      <c r="L140" s="14">
        <v>267.00705836805997</v>
      </c>
      <c r="M140" s="14">
        <v>253.094250042531</v>
      </c>
      <c r="O140" s="14"/>
      <c r="P140" s="14"/>
      <c r="Q140" s="14"/>
      <c r="R140" s="14"/>
      <c r="S140" s="14"/>
      <c r="T140" s="14"/>
      <c r="U140" s="14"/>
      <c r="V140" s="14"/>
      <c r="W140" s="14"/>
      <c r="X140" s="14"/>
      <c r="Y140" s="14"/>
    </row>
    <row r="141" spans="1:25">
      <c r="A141" s="14" t="s">
        <v>369</v>
      </c>
      <c r="B141" s="14" t="s">
        <v>64</v>
      </c>
      <c r="C141" s="14" t="s">
        <v>128</v>
      </c>
      <c r="D141" s="14" t="s">
        <v>59</v>
      </c>
      <c r="E141" s="14">
        <v>5</v>
      </c>
      <c r="F141" s="14">
        <v>754.88682835700695</v>
      </c>
      <c r="G141" s="14">
        <v>251.62894278566901</v>
      </c>
      <c r="H141" s="14">
        <v>2872.5858227368099</v>
      </c>
      <c r="I141" s="14">
        <v>3322.5214990765398</v>
      </c>
      <c r="J141" s="14">
        <v>3076.2528043470802</v>
      </c>
      <c r="K141" s="14">
        <v>3582.4295445560801</v>
      </c>
      <c r="L141" s="14">
        <v>259.90804547953502</v>
      </c>
      <c r="M141" s="14">
        <v>246.26869472946601</v>
      </c>
      <c r="O141" s="14"/>
      <c r="P141" s="14"/>
      <c r="Q141" s="14"/>
      <c r="R141" s="14"/>
      <c r="S141" s="14"/>
      <c r="T141" s="14"/>
      <c r="U141" s="14"/>
      <c r="V141" s="14"/>
      <c r="W141" s="14"/>
      <c r="X141" s="14"/>
      <c r="Y141" s="14"/>
    </row>
    <row r="142" spans="1:25">
      <c r="A142" s="14" t="s">
        <v>370</v>
      </c>
      <c r="B142" s="14" t="s">
        <v>64</v>
      </c>
      <c r="C142" s="14" t="s">
        <v>129</v>
      </c>
      <c r="D142" s="14" t="s">
        <v>59</v>
      </c>
      <c r="E142" s="14">
        <v>5</v>
      </c>
      <c r="F142" s="14">
        <v>779.74001582065205</v>
      </c>
      <c r="G142" s="14">
        <v>259.913338606884</v>
      </c>
      <c r="H142" s="14">
        <v>2964.2273933497499</v>
      </c>
      <c r="I142" s="14">
        <v>3377.27547793444</v>
      </c>
      <c r="J142" s="14">
        <v>3131.8124152761302</v>
      </c>
      <c r="K142" s="14">
        <v>3636.1083962124799</v>
      </c>
      <c r="L142" s="14">
        <v>258.83291827804698</v>
      </c>
      <c r="M142" s="14">
        <v>245.463062658311</v>
      </c>
      <c r="O142" s="14"/>
      <c r="P142" s="14"/>
      <c r="Q142" s="14"/>
      <c r="R142" s="14"/>
      <c r="S142" s="14"/>
      <c r="T142" s="14"/>
      <c r="U142" s="14"/>
      <c r="V142" s="14"/>
      <c r="W142" s="14"/>
      <c r="X142" s="14"/>
      <c r="Y142" s="14"/>
    </row>
    <row r="143" spans="1:25">
      <c r="A143" s="14" t="s">
        <v>371</v>
      </c>
      <c r="B143" s="14" t="s">
        <v>64</v>
      </c>
      <c r="C143" s="14" t="s">
        <v>130</v>
      </c>
      <c r="D143" s="14" t="s">
        <v>59</v>
      </c>
      <c r="E143" s="14">
        <v>5</v>
      </c>
      <c r="F143" s="14">
        <v>766.61007200709298</v>
      </c>
      <c r="G143" s="14">
        <v>255.536690669031</v>
      </c>
      <c r="H143" s="14">
        <v>2912.6522492670701</v>
      </c>
      <c r="I143" s="14">
        <v>3277.93674105524</v>
      </c>
      <c r="J143" s="14">
        <v>3036.8895123555999</v>
      </c>
      <c r="K143" s="14">
        <v>3532.2286047961102</v>
      </c>
      <c r="L143" s="14">
        <v>254.291863740867</v>
      </c>
      <c r="M143" s="14">
        <v>241.04722869963601</v>
      </c>
      <c r="O143" s="14"/>
      <c r="P143" s="14"/>
      <c r="Q143" s="14"/>
      <c r="R143" s="14"/>
      <c r="S143" s="14"/>
      <c r="T143" s="14"/>
      <c r="U143" s="14"/>
      <c r="V143" s="14"/>
      <c r="W143" s="14"/>
      <c r="X143" s="14"/>
      <c r="Y143" s="14"/>
    </row>
    <row r="144" spans="1:25">
      <c r="A144" s="14" t="s">
        <v>372</v>
      </c>
      <c r="B144" s="14" t="s">
        <v>64</v>
      </c>
      <c r="C144" s="14" t="s">
        <v>131</v>
      </c>
      <c r="D144" s="14" t="s">
        <v>59</v>
      </c>
      <c r="E144" s="14">
        <v>5</v>
      </c>
      <c r="F144" s="14">
        <v>756.18668978758296</v>
      </c>
      <c r="G144" s="14">
        <v>252.06222992919399</v>
      </c>
      <c r="H144" s="14">
        <v>2865.2117679129401</v>
      </c>
      <c r="I144" s="14">
        <v>3167.8243400142901</v>
      </c>
      <c r="J144" s="14">
        <v>2934.0119263502502</v>
      </c>
      <c r="K144" s="14">
        <v>3414.5747560887698</v>
      </c>
      <c r="L144" s="14">
        <v>246.750416074485</v>
      </c>
      <c r="M144" s="14">
        <v>233.812413664036</v>
      </c>
      <c r="O144" s="14"/>
      <c r="P144" s="14"/>
      <c r="Q144" s="14"/>
      <c r="R144" s="14"/>
      <c r="S144" s="14"/>
      <c r="T144" s="14"/>
      <c r="U144" s="14"/>
      <c r="V144" s="14"/>
      <c r="W144" s="14"/>
      <c r="X144" s="14"/>
      <c r="Y144" s="14"/>
    </row>
    <row r="145" spans="1:25">
      <c r="A145" s="14" t="s">
        <v>373</v>
      </c>
      <c r="B145" s="14" t="s">
        <v>64</v>
      </c>
      <c r="C145" s="14" t="s">
        <v>132</v>
      </c>
      <c r="D145" s="14" t="s">
        <v>59</v>
      </c>
      <c r="E145" s="14">
        <v>5</v>
      </c>
      <c r="F145" s="14">
        <v>695.94918060299597</v>
      </c>
      <c r="G145" s="14">
        <v>231.98306020099901</v>
      </c>
      <c r="H145" s="14">
        <v>2627.5122913240298</v>
      </c>
      <c r="I145" s="14">
        <v>2884.39297079074</v>
      </c>
      <c r="J145" s="14">
        <v>2663.50884333255</v>
      </c>
      <c r="K145" s="14">
        <v>3118.0339441139299</v>
      </c>
      <c r="L145" s="14">
        <v>233.640973323189</v>
      </c>
      <c r="M145" s="14">
        <v>220.88412745819201</v>
      </c>
      <c r="O145" s="14"/>
      <c r="P145" s="14"/>
      <c r="Q145" s="14"/>
      <c r="R145" s="14"/>
      <c r="S145" s="14"/>
      <c r="T145" s="14"/>
      <c r="U145" s="14"/>
      <c r="V145" s="14"/>
      <c r="W145" s="14"/>
      <c r="X145" s="14"/>
      <c r="Y145" s="14"/>
    </row>
    <row r="146" spans="1:25">
      <c r="A146" s="14" t="s">
        <v>374</v>
      </c>
      <c r="B146" s="14" t="s">
        <v>64</v>
      </c>
      <c r="C146" s="14" t="s">
        <v>38</v>
      </c>
      <c r="D146" s="14" t="s">
        <v>56</v>
      </c>
      <c r="E146" s="14">
        <v>0</v>
      </c>
      <c r="F146" s="14">
        <v>4134.5060675169498</v>
      </c>
      <c r="G146" s="14">
        <v>1378.16868917232</v>
      </c>
      <c r="H146" s="14">
        <v>1817.35731601925</v>
      </c>
      <c r="I146" s="14">
        <v>2153.0735924455498</v>
      </c>
      <c r="J146" s="14">
        <v>2086.1266520853901</v>
      </c>
      <c r="K146" s="14">
        <v>2221.5778357797899</v>
      </c>
      <c r="L146" s="14">
        <v>68.504243334240996</v>
      </c>
      <c r="M146" s="14">
        <v>66.946940360159701</v>
      </c>
      <c r="O146" s="14"/>
      <c r="P146" s="14"/>
      <c r="Q146" s="14"/>
      <c r="R146" s="14"/>
      <c r="S146" s="14"/>
      <c r="T146" s="14"/>
      <c r="U146" s="14"/>
      <c r="V146" s="14"/>
      <c r="W146" s="14"/>
      <c r="X146" s="14"/>
      <c r="Y146" s="14"/>
    </row>
    <row r="147" spans="1:25">
      <c r="A147" s="14" t="s">
        <v>375</v>
      </c>
      <c r="B147" s="14" t="s">
        <v>64</v>
      </c>
      <c r="C147" s="14" t="s">
        <v>36</v>
      </c>
      <c r="D147" s="14" t="s">
        <v>56</v>
      </c>
      <c r="E147" s="14">
        <v>0</v>
      </c>
      <c r="F147" s="14">
        <v>4040.0921130768802</v>
      </c>
      <c r="G147" s="14">
        <v>1346.69737102563</v>
      </c>
      <c r="H147" s="14">
        <v>1751.60398744288</v>
      </c>
      <c r="I147" s="14">
        <v>2072.4728383983302</v>
      </c>
      <c r="J147" s="14">
        <v>2007.4826493445801</v>
      </c>
      <c r="K147" s="14">
        <v>2138.9926032809799</v>
      </c>
      <c r="L147" s="14">
        <v>66.519764882652893</v>
      </c>
      <c r="M147" s="14">
        <v>64.990189053749006</v>
      </c>
      <c r="O147" s="14"/>
      <c r="P147" s="14"/>
      <c r="Q147" s="14"/>
      <c r="R147" s="14"/>
      <c r="S147" s="14"/>
      <c r="T147" s="14"/>
      <c r="U147" s="14"/>
      <c r="V147" s="14"/>
      <c r="W147" s="14"/>
      <c r="X147" s="14"/>
      <c r="Y147" s="14"/>
    </row>
    <row r="148" spans="1:25">
      <c r="A148" s="14" t="s">
        <v>376</v>
      </c>
      <c r="B148" s="14" t="s">
        <v>64</v>
      </c>
      <c r="C148" s="14" t="s">
        <v>34</v>
      </c>
      <c r="D148" s="14" t="s">
        <v>56</v>
      </c>
      <c r="E148" s="14">
        <v>0</v>
      </c>
      <c r="F148" s="14">
        <v>3926.40077012955</v>
      </c>
      <c r="G148" s="14">
        <v>1308.8002567098499</v>
      </c>
      <c r="H148" s="14">
        <v>1677.48307954181</v>
      </c>
      <c r="I148" s="14">
        <v>1979.02148574639</v>
      </c>
      <c r="J148" s="14">
        <v>1916.2094603073699</v>
      </c>
      <c r="K148" s="14">
        <v>2043.3333523029701</v>
      </c>
      <c r="L148" s="14">
        <v>64.311866556575495</v>
      </c>
      <c r="M148" s="14">
        <v>62.8120254390235</v>
      </c>
      <c r="O148" s="14"/>
      <c r="P148" s="14"/>
      <c r="Q148" s="14"/>
      <c r="R148" s="14"/>
      <c r="S148" s="14"/>
      <c r="T148" s="14"/>
      <c r="U148" s="14"/>
      <c r="V148" s="14"/>
      <c r="W148" s="14"/>
      <c r="X148" s="14"/>
      <c r="Y148" s="14"/>
    </row>
    <row r="149" spans="1:25">
      <c r="A149" s="14" t="s">
        <v>377</v>
      </c>
      <c r="B149" s="14" t="s">
        <v>64</v>
      </c>
      <c r="C149" s="14" t="s">
        <v>128</v>
      </c>
      <c r="D149" s="14" t="s">
        <v>56</v>
      </c>
      <c r="E149" s="14">
        <v>0</v>
      </c>
      <c r="F149" s="14">
        <v>3627.5178367755998</v>
      </c>
      <c r="G149" s="14">
        <v>1209.1726122585301</v>
      </c>
      <c r="H149" s="14">
        <v>1529.4817861964</v>
      </c>
      <c r="I149" s="14">
        <v>1795.1084024448401</v>
      </c>
      <c r="J149" s="14">
        <v>1735.9279822282899</v>
      </c>
      <c r="K149" s="14">
        <v>1855.75979213245</v>
      </c>
      <c r="L149" s="14">
        <v>60.651389687603803</v>
      </c>
      <c r="M149" s="14">
        <v>59.180420216549201</v>
      </c>
      <c r="O149" s="14"/>
      <c r="P149" s="14"/>
      <c r="Q149" s="14"/>
      <c r="R149" s="14"/>
      <c r="S149" s="14"/>
      <c r="T149" s="14"/>
      <c r="U149" s="14"/>
      <c r="V149" s="14"/>
      <c r="W149" s="14"/>
      <c r="X149" s="14"/>
      <c r="Y149" s="14"/>
    </row>
    <row r="150" spans="1:25">
      <c r="A150" s="14" t="s">
        <v>378</v>
      </c>
      <c r="B150" s="14" t="s">
        <v>64</v>
      </c>
      <c r="C150" s="14" t="s">
        <v>129</v>
      </c>
      <c r="D150" s="14" t="s">
        <v>56</v>
      </c>
      <c r="E150" s="14">
        <v>0</v>
      </c>
      <c r="F150" s="14">
        <v>3370.9936716223401</v>
      </c>
      <c r="G150" s="14">
        <v>1123.6645572074499</v>
      </c>
      <c r="H150" s="14">
        <v>1407.9362779718099</v>
      </c>
      <c r="I150" s="14">
        <v>1640.52675455846</v>
      </c>
      <c r="J150" s="14">
        <v>1584.5018813727499</v>
      </c>
      <c r="K150" s="14">
        <v>1697.9969152905401</v>
      </c>
      <c r="L150" s="14">
        <v>57.470160732083301</v>
      </c>
      <c r="M150" s="14">
        <v>56.024873185711598</v>
      </c>
      <c r="O150" s="14"/>
      <c r="P150" s="14"/>
      <c r="Q150" s="14"/>
      <c r="R150" s="14"/>
      <c r="S150" s="14"/>
      <c r="T150" s="14"/>
      <c r="U150" s="14"/>
      <c r="V150" s="14"/>
      <c r="W150" s="14"/>
      <c r="X150" s="14"/>
      <c r="Y150" s="14"/>
    </row>
    <row r="151" spans="1:25">
      <c r="A151" s="14" t="s">
        <v>379</v>
      </c>
      <c r="B151" s="14" t="s">
        <v>64</v>
      </c>
      <c r="C151" s="14" t="s">
        <v>130</v>
      </c>
      <c r="D151" s="14" t="s">
        <v>56</v>
      </c>
      <c r="E151" s="14">
        <v>0</v>
      </c>
      <c r="F151" s="14">
        <v>3245.8208560394701</v>
      </c>
      <c r="G151" s="14">
        <v>1081.9402853464901</v>
      </c>
      <c r="H151" s="14">
        <v>1345.78056514272</v>
      </c>
      <c r="I151" s="14">
        <v>1555.2835742521199</v>
      </c>
      <c r="J151" s="14">
        <v>1501.2096117558499</v>
      </c>
      <c r="K151" s="14">
        <v>1610.7795250218301</v>
      </c>
      <c r="L151" s="14">
        <v>55.4959507697085</v>
      </c>
      <c r="M151" s="14">
        <v>54.073962496273502</v>
      </c>
      <c r="O151" s="14"/>
      <c r="P151" s="14"/>
      <c r="Q151" s="14"/>
      <c r="R151" s="14"/>
      <c r="S151" s="14"/>
      <c r="T151" s="14"/>
      <c r="U151" s="14"/>
      <c r="V151" s="14"/>
      <c r="W151" s="14"/>
      <c r="X151" s="14"/>
      <c r="Y151" s="14"/>
    </row>
    <row r="152" spans="1:25">
      <c r="A152" s="14" t="s">
        <v>380</v>
      </c>
      <c r="B152" s="14" t="s">
        <v>64</v>
      </c>
      <c r="C152" s="14" t="s">
        <v>131</v>
      </c>
      <c r="D152" s="14" t="s">
        <v>56</v>
      </c>
      <c r="E152" s="14">
        <v>0</v>
      </c>
      <c r="F152" s="14">
        <v>3235.7008747692098</v>
      </c>
      <c r="G152" s="14">
        <v>1078.5669582564001</v>
      </c>
      <c r="H152" s="14">
        <v>1331.89300846679</v>
      </c>
      <c r="I152" s="14">
        <v>1527.9959431351399</v>
      </c>
      <c r="J152" s="14">
        <v>1474.84201031251</v>
      </c>
      <c r="K152" s="14">
        <v>1582.5498859326301</v>
      </c>
      <c r="L152" s="14">
        <v>54.553942797491302</v>
      </c>
      <c r="M152" s="14">
        <v>53.153932822624903</v>
      </c>
      <c r="O152" s="14"/>
      <c r="P152" s="14"/>
      <c r="Q152" s="14"/>
      <c r="R152" s="14"/>
      <c r="S152" s="14"/>
      <c r="T152" s="14"/>
      <c r="U152" s="14"/>
      <c r="V152" s="14"/>
      <c r="W152" s="14"/>
      <c r="X152" s="14"/>
      <c r="Y152" s="14"/>
    </row>
    <row r="153" spans="1:25">
      <c r="A153" s="14" t="s">
        <v>381</v>
      </c>
      <c r="B153" s="14" t="s">
        <v>64</v>
      </c>
      <c r="C153" s="14" t="s">
        <v>132</v>
      </c>
      <c r="D153" s="14" t="s">
        <v>56</v>
      </c>
      <c r="E153" s="14">
        <v>0</v>
      </c>
      <c r="F153" s="14">
        <v>3302.9980392421598</v>
      </c>
      <c r="G153" s="14">
        <v>1100.99934641405</v>
      </c>
      <c r="H153" s="14">
        <v>1347.90938813209</v>
      </c>
      <c r="I153" s="14">
        <v>1537.2852257832999</v>
      </c>
      <c r="J153" s="14">
        <v>1484.38530608875</v>
      </c>
      <c r="K153" s="14">
        <v>1591.5639932822701</v>
      </c>
      <c r="L153" s="14">
        <v>54.278767498974503</v>
      </c>
      <c r="M153" s="14">
        <v>52.899919694554001</v>
      </c>
      <c r="O153" s="14"/>
      <c r="P153" s="14"/>
      <c r="Q153" s="14"/>
      <c r="R153" s="14"/>
      <c r="S153" s="14"/>
      <c r="T153" s="14"/>
      <c r="U153" s="14"/>
      <c r="V153" s="14"/>
      <c r="W153" s="14"/>
      <c r="X153" s="14"/>
      <c r="Y153" s="14"/>
    </row>
    <row r="154" spans="1:25">
      <c r="A154" s="14" t="s">
        <v>382</v>
      </c>
      <c r="B154" s="14" t="s">
        <v>64</v>
      </c>
      <c r="C154" s="14" t="s">
        <v>38</v>
      </c>
      <c r="D154" s="14" t="s">
        <v>56</v>
      </c>
      <c r="E154" s="14">
        <v>1</v>
      </c>
      <c r="F154" s="14">
        <v>739.75492610313097</v>
      </c>
      <c r="G154" s="14">
        <v>246.58497536771</v>
      </c>
      <c r="H154" s="14">
        <v>1291.62943464308</v>
      </c>
      <c r="I154" s="14">
        <v>1393.477461123</v>
      </c>
      <c r="J154" s="14">
        <v>1292.79930324254</v>
      </c>
      <c r="K154" s="14">
        <v>1499.7900455204101</v>
      </c>
      <c r="L154" s="14">
        <v>106.312584397409</v>
      </c>
      <c r="M154" s="14">
        <v>100.678157880459</v>
      </c>
      <c r="O154" s="14"/>
      <c r="P154" s="14"/>
      <c r="Q154" s="14"/>
      <c r="R154" s="14"/>
      <c r="S154" s="14"/>
      <c r="T154" s="14"/>
      <c r="U154" s="14"/>
      <c r="V154" s="14"/>
      <c r="W154" s="14"/>
      <c r="X154" s="14"/>
      <c r="Y154" s="14"/>
    </row>
    <row r="155" spans="1:25">
      <c r="A155" s="14" t="s">
        <v>383</v>
      </c>
      <c r="B155" s="14" t="s">
        <v>64</v>
      </c>
      <c r="C155" s="14" t="s">
        <v>36</v>
      </c>
      <c r="D155" s="14" t="s">
        <v>56</v>
      </c>
      <c r="E155" s="14">
        <v>1</v>
      </c>
      <c r="F155" s="14">
        <v>744.80223389804701</v>
      </c>
      <c r="G155" s="14">
        <v>248.26741129934899</v>
      </c>
      <c r="H155" s="14">
        <v>1289.90186158544</v>
      </c>
      <c r="I155" s="14">
        <v>1371.14241572169</v>
      </c>
      <c r="J155" s="14">
        <v>1272.7534841889001</v>
      </c>
      <c r="K155" s="14">
        <v>1475.01840264161</v>
      </c>
      <c r="L155" s="14">
        <v>103.875986919922</v>
      </c>
      <c r="M155" s="14">
        <v>98.388931532789698</v>
      </c>
      <c r="O155" s="14"/>
      <c r="P155" s="14"/>
      <c r="Q155" s="14"/>
      <c r="R155" s="14"/>
      <c r="S155" s="14"/>
      <c r="T155" s="14"/>
      <c r="U155" s="14"/>
      <c r="V155" s="14"/>
      <c r="W155" s="14"/>
      <c r="X155" s="14"/>
      <c r="Y155" s="14"/>
    </row>
    <row r="156" spans="1:25">
      <c r="A156" s="14" t="s">
        <v>384</v>
      </c>
      <c r="B156" s="14" t="s">
        <v>64</v>
      </c>
      <c r="C156" s="14" t="s">
        <v>34</v>
      </c>
      <c r="D156" s="14" t="s">
        <v>56</v>
      </c>
      <c r="E156" s="14">
        <v>1</v>
      </c>
      <c r="F156" s="14">
        <v>708.32529323623396</v>
      </c>
      <c r="G156" s="14">
        <v>236.10843107874501</v>
      </c>
      <c r="H156" s="14">
        <v>1218.6241604064201</v>
      </c>
      <c r="I156" s="14">
        <v>1275.4912946801201</v>
      </c>
      <c r="J156" s="14">
        <v>1181.8488612035401</v>
      </c>
      <c r="K156" s="14">
        <v>1374.49298328692</v>
      </c>
      <c r="L156" s="14">
        <v>99.001688606808102</v>
      </c>
      <c r="M156" s="14">
        <v>93.6424334765738</v>
      </c>
      <c r="O156" s="14"/>
      <c r="P156" s="14"/>
      <c r="Q156" s="14"/>
      <c r="R156" s="14"/>
      <c r="S156" s="14"/>
      <c r="T156" s="14"/>
      <c r="U156" s="14"/>
      <c r="V156" s="14"/>
      <c r="W156" s="14"/>
      <c r="X156" s="14"/>
      <c r="Y156" s="14"/>
    </row>
    <row r="157" spans="1:25">
      <c r="A157" s="14" t="s">
        <v>385</v>
      </c>
      <c r="B157" s="14" t="s">
        <v>64</v>
      </c>
      <c r="C157" s="14" t="s">
        <v>128</v>
      </c>
      <c r="D157" s="14" t="s">
        <v>56</v>
      </c>
      <c r="E157" s="14">
        <v>1</v>
      </c>
      <c r="F157" s="14">
        <v>675.50577705036596</v>
      </c>
      <c r="G157" s="14">
        <v>225.168592350122</v>
      </c>
      <c r="H157" s="14">
        <v>1155.9753868340799</v>
      </c>
      <c r="I157" s="14">
        <v>1191.4945158583901</v>
      </c>
      <c r="J157" s="14">
        <v>1102.0626677922401</v>
      </c>
      <c r="K157" s="14">
        <v>1286.1714147437899</v>
      </c>
      <c r="L157" s="14">
        <v>94.676898885399893</v>
      </c>
      <c r="M157" s="14">
        <v>89.431848066157002</v>
      </c>
      <c r="O157" s="14"/>
      <c r="P157" s="14"/>
      <c r="Q157" s="14"/>
      <c r="R157" s="14"/>
      <c r="S157" s="14"/>
      <c r="T157" s="14"/>
      <c r="U157" s="14"/>
      <c r="V157" s="14"/>
      <c r="W157" s="14"/>
      <c r="X157" s="14"/>
      <c r="Y157" s="14"/>
    </row>
    <row r="158" spans="1:25">
      <c r="A158" s="14" t="s">
        <v>386</v>
      </c>
      <c r="B158" s="14" t="s">
        <v>64</v>
      </c>
      <c r="C158" s="14" t="s">
        <v>129</v>
      </c>
      <c r="D158" s="14" t="s">
        <v>56</v>
      </c>
      <c r="E158" s="14">
        <v>1</v>
      </c>
      <c r="F158" s="14">
        <v>599.667208724185</v>
      </c>
      <c r="G158" s="14">
        <v>199.88906957472801</v>
      </c>
      <c r="H158" s="14">
        <v>1021.87551543749</v>
      </c>
      <c r="I158" s="14">
        <v>1037.90037583352</v>
      </c>
      <c r="J158" s="14">
        <v>955.39769715024295</v>
      </c>
      <c r="K158" s="14">
        <v>1125.5486175030201</v>
      </c>
      <c r="L158" s="14">
        <v>87.648241669495306</v>
      </c>
      <c r="M158" s="14">
        <v>82.502678683281403</v>
      </c>
      <c r="O158" s="14"/>
      <c r="P158" s="14"/>
      <c r="Q158" s="14"/>
      <c r="R158" s="14"/>
      <c r="S158" s="14"/>
      <c r="T158" s="14"/>
      <c r="U158" s="14"/>
      <c r="V158" s="14"/>
      <c r="W158" s="14"/>
      <c r="X158" s="14"/>
      <c r="Y158" s="14"/>
    </row>
    <row r="159" spans="1:25">
      <c r="A159" s="14" t="s">
        <v>387</v>
      </c>
      <c r="B159" s="14" t="s">
        <v>64</v>
      </c>
      <c r="C159" s="14" t="s">
        <v>130</v>
      </c>
      <c r="D159" s="14" t="s">
        <v>56</v>
      </c>
      <c r="E159" s="14">
        <v>1</v>
      </c>
      <c r="F159" s="14">
        <v>585.65655764906705</v>
      </c>
      <c r="G159" s="14">
        <v>195.21885254968899</v>
      </c>
      <c r="H159" s="14">
        <v>994.30664615043395</v>
      </c>
      <c r="I159" s="14">
        <v>1000.40427828949</v>
      </c>
      <c r="J159" s="14">
        <v>920.12366470570203</v>
      </c>
      <c r="K159" s="14">
        <v>1085.7534408714901</v>
      </c>
      <c r="L159" s="14">
        <v>85.349162582005505</v>
      </c>
      <c r="M159" s="14">
        <v>80.280613583787002</v>
      </c>
      <c r="O159" s="14"/>
      <c r="P159" s="14"/>
      <c r="Q159" s="14"/>
      <c r="R159" s="14"/>
      <c r="S159" s="14"/>
      <c r="T159" s="14"/>
      <c r="U159" s="14"/>
      <c r="V159" s="14"/>
      <c r="W159" s="14"/>
      <c r="X159" s="14"/>
      <c r="Y159" s="14"/>
    </row>
    <row r="160" spans="1:25">
      <c r="A160" s="14" t="s">
        <v>388</v>
      </c>
      <c r="B160" s="14" t="s">
        <v>64</v>
      </c>
      <c r="C160" s="14" t="s">
        <v>131</v>
      </c>
      <c r="D160" s="14" t="s">
        <v>56</v>
      </c>
      <c r="E160" s="14">
        <v>1</v>
      </c>
      <c r="F160" s="14">
        <v>568.64732395530405</v>
      </c>
      <c r="G160" s="14">
        <v>189.54910798510099</v>
      </c>
      <c r="H160" s="14">
        <v>961.657518695975</v>
      </c>
      <c r="I160" s="14">
        <v>959.37070906962697</v>
      </c>
      <c r="J160" s="14">
        <v>881.33432085407196</v>
      </c>
      <c r="K160" s="14">
        <v>1042.40963728304</v>
      </c>
      <c r="L160" s="14">
        <v>83.038928213413797</v>
      </c>
      <c r="M160" s="14">
        <v>78.036388215554595</v>
      </c>
      <c r="O160" s="14"/>
      <c r="P160" s="14"/>
      <c r="Q160" s="14"/>
      <c r="R160" s="14"/>
      <c r="S160" s="14"/>
      <c r="T160" s="14"/>
      <c r="U160" s="14"/>
      <c r="V160" s="14"/>
      <c r="W160" s="14"/>
      <c r="X160" s="14"/>
      <c r="Y160" s="14"/>
    </row>
    <row r="161" spans="1:25">
      <c r="A161" s="14" t="s">
        <v>389</v>
      </c>
      <c r="B161" s="14" t="s">
        <v>64</v>
      </c>
      <c r="C161" s="14" t="s">
        <v>132</v>
      </c>
      <c r="D161" s="14" t="s">
        <v>56</v>
      </c>
      <c r="E161" s="14">
        <v>1</v>
      </c>
      <c r="F161" s="14">
        <v>598.78167781155696</v>
      </c>
      <c r="G161" s="14">
        <v>199.593892603852</v>
      </c>
      <c r="H161" s="14">
        <v>1009.83502455782</v>
      </c>
      <c r="I161" s="14">
        <v>1003.43311796071</v>
      </c>
      <c r="J161" s="14">
        <v>923.89968040201802</v>
      </c>
      <c r="K161" s="14">
        <v>1087.93072211189</v>
      </c>
      <c r="L161" s="14">
        <v>84.497604151177299</v>
      </c>
      <c r="M161" s="14">
        <v>79.533437558695496</v>
      </c>
      <c r="O161" s="14"/>
      <c r="P161" s="14"/>
      <c r="Q161" s="14"/>
      <c r="R161" s="14"/>
      <c r="S161" s="14"/>
      <c r="T161" s="14"/>
      <c r="U161" s="14"/>
      <c r="V161" s="14"/>
      <c r="W161" s="14"/>
      <c r="X161" s="14"/>
      <c r="Y161" s="14"/>
    </row>
    <row r="162" spans="1:25">
      <c r="A162" s="14" t="s">
        <v>390</v>
      </c>
      <c r="B162" s="14" t="s">
        <v>64</v>
      </c>
      <c r="C162" s="14" t="s">
        <v>38</v>
      </c>
      <c r="D162" s="14" t="s">
        <v>56</v>
      </c>
      <c r="E162" s="14">
        <v>2</v>
      </c>
      <c r="F162" s="14">
        <v>635.48655142508005</v>
      </c>
      <c r="G162" s="14">
        <v>211.828850475027</v>
      </c>
      <c r="H162" s="14">
        <v>1467.73806828436</v>
      </c>
      <c r="I162" s="14">
        <v>1773.9231942915501</v>
      </c>
      <c r="J162" s="14">
        <v>1634.40968776983</v>
      </c>
      <c r="K162" s="14">
        <v>1921.8810000201499</v>
      </c>
      <c r="L162" s="14">
        <v>147.95780572859201</v>
      </c>
      <c r="M162" s="14">
        <v>139.51350652172701</v>
      </c>
      <c r="O162" s="14"/>
      <c r="P162" s="14"/>
      <c r="Q162" s="14"/>
      <c r="R162" s="14"/>
      <c r="S162" s="14"/>
      <c r="T162" s="14"/>
      <c r="U162" s="14"/>
      <c r="V162" s="14"/>
      <c r="W162" s="14"/>
      <c r="X162" s="14"/>
      <c r="Y162" s="14"/>
    </row>
    <row r="163" spans="1:25">
      <c r="A163" s="14" t="s">
        <v>391</v>
      </c>
      <c r="B163" s="14" t="s">
        <v>64</v>
      </c>
      <c r="C163" s="14" t="s">
        <v>36</v>
      </c>
      <c r="D163" s="14" t="s">
        <v>56</v>
      </c>
      <c r="E163" s="14">
        <v>2</v>
      </c>
      <c r="F163" s="14">
        <v>638.59284692056201</v>
      </c>
      <c r="G163" s="14">
        <v>212.86428230685399</v>
      </c>
      <c r="H163" s="14">
        <v>1446.94078696824</v>
      </c>
      <c r="I163" s="14">
        <v>1758.0013873155899</v>
      </c>
      <c r="J163" s="14">
        <v>1620.28888253748</v>
      </c>
      <c r="K163" s="14">
        <v>1904.0282208642</v>
      </c>
      <c r="L163" s="14">
        <v>146.02683354861799</v>
      </c>
      <c r="M163" s="14">
        <v>137.71250477810901</v>
      </c>
      <c r="O163" s="14"/>
      <c r="P163" s="14"/>
      <c r="Q163" s="14"/>
      <c r="R163" s="14"/>
      <c r="S163" s="14"/>
      <c r="T163" s="14"/>
      <c r="U163" s="14"/>
      <c r="V163" s="14"/>
      <c r="W163" s="14"/>
      <c r="X163" s="14"/>
      <c r="Y163" s="14"/>
    </row>
    <row r="164" spans="1:25">
      <c r="A164" s="14" t="s">
        <v>392</v>
      </c>
      <c r="B164" s="14" t="s">
        <v>64</v>
      </c>
      <c r="C164" s="14" t="s">
        <v>34</v>
      </c>
      <c r="D164" s="14" t="s">
        <v>56</v>
      </c>
      <c r="E164" s="14">
        <v>2</v>
      </c>
      <c r="F164" s="14">
        <v>592.27067342461396</v>
      </c>
      <c r="G164" s="14">
        <v>197.423557808205</v>
      </c>
      <c r="H164" s="14">
        <v>1317.8556215224401</v>
      </c>
      <c r="I164" s="14">
        <v>1585.1859980572001</v>
      </c>
      <c r="J164" s="14">
        <v>1457.09697218273</v>
      </c>
      <c r="K164" s="14">
        <v>1721.3151552591801</v>
      </c>
      <c r="L164" s="14">
        <v>136.129157201982</v>
      </c>
      <c r="M164" s="14">
        <v>128.08902587446499</v>
      </c>
      <c r="O164" s="14"/>
      <c r="P164" s="14"/>
      <c r="Q164" s="14"/>
      <c r="R164" s="14"/>
      <c r="S164" s="14"/>
      <c r="T164" s="14"/>
      <c r="U164" s="14"/>
      <c r="V164" s="14"/>
      <c r="W164" s="14"/>
      <c r="X164" s="14"/>
      <c r="Y164" s="14"/>
    </row>
    <row r="165" spans="1:25">
      <c r="A165" s="14" t="s">
        <v>393</v>
      </c>
      <c r="B165" s="14" t="s">
        <v>64</v>
      </c>
      <c r="C165" s="14" t="s">
        <v>128</v>
      </c>
      <c r="D165" s="14" t="s">
        <v>56</v>
      </c>
      <c r="E165" s="14">
        <v>2</v>
      </c>
      <c r="F165" s="14">
        <v>529.97418865584302</v>
      </c>
      <c r="G165" s="14">
        <v>176.658062885281</v>
      </c>
      <c r="H165" s="14">
        <v>1155.86178852335</v>
      </c>
      <c r="I165" s="14">
        <v>1401.5046816936799</v>
      </c>
      <c r="J165" s="14">
        <v>1282.1632482012401</v>
      </c>
      <c r="K165" s="14">
        <v>1528.7806052421699</v>
      </c>
      <c r="L165" s="14">
        <v>127.27592354849</v>
      </c>
      <c r="M165" s="14">
        <v>119.34143349244199</v>
      </c>
      <c r="O165" s="14"/>
      <c r="P165" s="14"/>
      <c r="Q165" s="14"/>
      <c r="R165" s="14"/>
      <c r="S165" s="14"/>
      <c r="T165" s="14"/>
      <c r="U165" s="14"/>
      <c r="V165" s="14"/>
      <c r="W165" s="14"/>
      <c r="X165" s="14"/>
      <c r="Y165" s="14"/>
    </row>
    <row r="166" spans="1:25">
      <c r="A166" s="14" t="s">
        <v>394</v>
      </c>
      <c r="B166" s="14" t="s">
        <v>64</v>
      </c>
      <c r="C166" s="14" t="s">
        <v>129</v>
      </c>
      <c r="D166" s="14" t="s">
        <v>56</v>
      </c>
      <c r="E166" s="14">
        <v>2</v>
      </c>
      <c r="F166" s="14">
        <v>495.14492298713401</v>
      </c>
      <c r="G166" s="14">
        <v>165.04830766237799</v>
      </c>
      <c r="H166" s="14">
        <v>1062.5427531912701</v>
      </c>
      <c r="I166" s="14">
        <v>1254.6340239691599</v>
      </c>
      <c r="J166" s="14">
        <v>1144.4434700880499</v>
      </c>
      <c r="K166" s="14">
        <v>1372.41337970571</v>
      </c>
      <c r="L166" s="14">
        <v>117.779355736553</v>
      </c>
      <c r="M166" s="14">
        <v>110.190553881108</v>
      </c>
      <c r="O166" s="14"/>
      <c r="P166" s="14"/>
      <c r="Q166" s="14"/>
      <c r="R166" s="14"/>
      <c r="S166" s="14"/>
      <c r="T166" s="14"/>
      <c r="U166" s="14"/>
      <c r="V166" s="14"/>
      <c r="W166" s="14"/>
      <c r="X166" s="14"/>
      <c r="Y166" s="14"/>
    </row>
    <row r="167" spans="1:25">
      <c r="A167" s="14" t="s">
        <v>395</v>
      </c>
      <c r="B167" s="14" t="s">
        <v>64</v>
      </c>
      <c r="C167" s="14" t="s">
        <v>130</v>
      </c>
      <c r="D167" s="14" t="s">
        <v>56</v>
      </c>
      <c r="E167" s="14">
        <v>2</v>
      </c>
      <c r="F167" s="14">
        <v>513.49758025545805</v>
      </c>
      <c r="G167" s="14">
        <v>171.16586008515301</v>
      </c>
      <c r="H167" s="14">
        <v>1087.20454840138</v>
      </c>
      <c r="I167" s="14">
        <v>1264.1320468558299</v>
      </c>
      <c r="J167" s="14">
        <v>1155.1490540817999</v>
      </c>
      <c r="K167" s="14">
        <v>1380.4803863269101</v>
      </c>
      <c r="L167" s="14">
        <v>116.348339471081</v>
      </c>
      <c r="M167" s="14">
        <v>108.982992774032</v>
      </c>
      <c r="O167" s="14"/>
      <c r="P167" s="14"/>
      <c r="Q167" s="14"/>
      <c r="R167" s="14"/>
      <c r="S167" s="14"/>
      <c r="T167" s="14"/>
      <c r="U167" s="14"/>
      <c r="V167" s="14"/>
      <c r="W167" s="14"/>
      <c r="X167" s="14"/>
      <c r="Y167" s="14"/>
    </row>
    <row r="168" spans="1:25">
      <c r="A168" s="14" t="s">
        <v>396</v>
      </c>
      <c r="B168" s="14" t="s">
        <v>64</v>
      </c>
      <c r="C168" s="14" t="s">
        <v>131</v>
      </c>
      <c r="D168" s="14" t="s">
        <v>56</v>
      </c>
      <c r="E168" s="14">
        <v>2</v>
      </c>
      <c r="F168" s="14">
        <v>551.84045150199404</v>
      </c>
      <c r="G168" s="14">
        <v>183.94681716733101</v>
      </c>
      <c r="H168" s="14">
        <v>1158.1850935043001</v>
      </c>
      <c r="I168" s="14">
        <v>1323.71994704647</v>
      </c>
      <c r="J168" s="14">
        <v>1213.7190856734501</v>
      </c>
      <c r="K168" s="14">
        <v>1440.88277025722</v>
      </c>
      <c r="L168" s="14">
        <v>117.162823210748</v>
      </c>
      <c r="M168" s="14">
        <v>110.000861373021</v>
      </c>
      <c r="O168" s="14"/>
      <c r="P168" s="14"/>
      <c r="Q168" s="14"/>
      <c r="R168" s="14"/>
      <c r="S168" s="14"/>
      <c r="T168" s="14"/>
      <c r="U168" s="14"/>
      <c r="V168" s="14"/>
      <c r="W168" s="14"/>
      <c r="X168" s="14"/>
      <c r="Y168" s="14"/>
    </row>
    <row r="169" spans="1:25">
      <c r="A169" s="14" t="s">
        <v>397</v>
      </c>
      <c r="B169" s="14" t="s">
        <v>64</v>
      </c>
      <c r="C169" s="14" t="s">
        <v>132</v>
      </c>
      <c r="D169" s="14" t="s">
        <v>56</v>
      </c>
      <c r="E169" s="14">
        <v>2</v>
      </c>
      <c r="F169" s="14">
        <v>566.73460738979395</v>
      </c>
      <c r="G169" s="14">
        <v>188.911535796598</v>
      </c>
      <c r="H169" s="14">
        <v>1177.53248018823</v>
      </c>
      <c r="I169" s="14">
        <v>1344.44903208253</v>
      </c>
      <c r="J169" s="14">
        <v>1234.2189307665001</v>
      </c>
      <c r="K169" s="14">
        <v>1461.7577869566301</v>
      </c>
      <c r="L169" s="14">
        <v>117.30875487410199</v>
      </c>
      <c r="M169" s="14">
        <v>110.230101316035</v>
      </c>
      <c r="O169" s="14"/>
      <c r="P169" s="14"/>
      <c r="Q169" s="14"/>
      <c r="R169" s="14"/>
      <c r="S169" s="14"/>
      <c r="T169" s="14"/>
      <c r="U169" s="14"/>
      <c r="V169" s="14"/>
      <c r="W169" s="14"/>
      <c r="X169" s="14"/>
      <c r="Y169" s="14"/>
    </row>
    <row r="170" spans="1:25">
      <c r="A170" s="14" t="s">
        <v>398</v>
      </c>
      <c r="B170" s="14" t="s">
        <v>64</v>
      </c>
      <c r="C170" s="14" t="s">
        <v>38</v>
      </c>
      <c r="D170" s="14" t="s">
        <v>56</v>
      </c>
      <c r="E170" s="14">
        <v>3</v>
      </c>
      <c r="F170" s="14">
        <v>641.30537200913102</v>
      </c>
      <c r="G170" s="14">
        <v>213.768457336377</v>
      </c>
      <c r="H170" s="14">
        <v>1628.9602784148201</v>
      </c>
      <c r="I170" s="14">
        <v>2092.4800030865199</v>
      </c>
      <c r="J170" s="14">
        <v>1927.61247098896</v>
      </c>
      <c r="K170" s="14">
        <v>2267.2795748334202</v>
      </c>
      <c r="L170" s="14">
        <v>174.79957174689301</v>
      </c>
      <c r="M170" s="14">
        <v>164.86753209756199</v>
      </c>
      <c r="O170" s="14"/>
      <c r="P170" s="14"/>
      <c r="Q170" s="14"/>
      <c r="R170" s="14"/>
      <c r="S170" s="14"/>
      <c r="T170" s="14"/>
      <c r="U170" s="14"/>
      <c r="V170" s="14"/>
      <c r="W170" s="14"/>
      <c r="X170" s="14"/>
      <c r="Y170" s="14"/>
    </row>
    <row r="171" spans="1:25">
      <c r="A171" s="14" t="s">
        <v>399</v>
      </c>
      <c r="B171" s="14" t="s">
        <v>64</v>
      </c>
      <c r="C171" s="14" t="s">
        <v>36</v>
      </c>
      <c r="D171" s="14" t="s">
        <v>56</v>
      </c>
      <c r="E171" s="14">
        <v>3</v>
      </c>
      <c r="F171" s="14">
        <v>603.44503108414403</v>
      </c>
      <c r="G171" s="14">
        <v>201.14834369471501</v>
      </c>
      <c r="H171" s="14">
        <v>1510.72759634524</v>
      </c>
      <c r="I171" s="14">
        <v>1894.1823224305599</v>
      </c>
      <c r="J171" s="14">
        <v>1740.87951792278</v>
      </c>
      <c r="K171" s="14">
        <v>2057.01539778289</v>
      </c>
      <c r="L171" s="14">
        <v>162.83307535232299</v>
      </c>
      <c r="M171" s="14">
        <v>153.30280450778599</v>
      </c>
      <c r="O171" s="14"/>
      <c r="P171" s="14"/>
      <c r="Q171" s="14"/>
      <c r="R171" s="14"/>
      <c r="S171" s="14"/>
      <c r="T171" s="14"/>
      <c r="U171" s="14"/>
      <c r="V171" s="14"/>
      <c r="W171" s="14"/>
      <c r="X171" s="14"/>
      <c r="Y171" s="14"/>
    </row>
    <row r="172" spans="1:25">
      <c r="A172" s="14" t="s">
        <v>400</v>
      </c>
      <c r="B172" s="14" t="s">
        <v>64</v>
      </c>
      <c r="C172" s="14" t="s">
        <v>34</v>
      </c>
      <c r="D172" s="14" t="s">
        <v>56</v>
      </c>
      <c r="E172" s="14">
        <v>3</v>
      </c>
      <c r="F172" s="14">
        <v>592.73876937701698</v>
      </c>
      <c r="G172" s="14">
        <v>197.57958979233899</v>
      </c>
      <c r="H172" s="14">
        <v>1455.9313454927701</v>
      </c>
      <c r="I172" s="14">
        <v>1807.13011831382</v>
      </c>
      <c r="J172" s="14">
        <v>1659.68615573682</v>
      </c>
      <c r="K172" s="14">
        <v>1963.8253396901</v>
      </c>
      <c r="L172" s="14">
        <v>156.695221376277</v>
      </c>
      <c r="M172" s="14">
        <v>147.443962576997</v>
      </c>
      <c r="O172" s="14"/>
      <c r="P172" s="14"/>
      <c r="Q172" s="14"/>
      <c r="R172" s="14"/>
      <c r="S172" s="14"/>
      <c r="T172" s="14"/>
      <c r="U172" s="14"/>
      <c r="V172" s="14"/>
      <c r="W172" s="14"/>
      <c r="X172" s="14"/>
      <c r="Y172" s="14"/>
    </row>
    <row r="173" spans="1:25">
      <c r="A173" s="14" t="s">
        <v>401</v>
      </c>
      <c r="B173" s="14" t="s">
        <v>64</v>
      </c>
      <c r="C173" s="14" t="s">
        <v>128</v>
      </c>
      <c r="D173" s="14" t="s">
        <v>56</v>
      </c>
      <c r="E173" s="14">
        <v>3</v>
      </c>
      <c r="F173" s="14">
        <v>554.15708702601205</v>
      </c>
      <c r="G173" s="14">
        <v>184.71902900867099</v>
      </c>
      <c r="H173" s="14">
        <v>1336.8000362474399</v>
      </c>
      <c r="I173" s="14">
        <v>1665.80487982216</v>
      </c>
      <c r="J173" s="14">
        <v>1525.69371644593</v>
      </c>
      <c r="K173" s="14">
        <v>1815.01867474818</v>
      </c>
      <c r="L173" s="14">
        <v>149.213794926025</v>
      </c>
      <c r="M173" s="14">
        <v>140.11116337622701</v>
      </c>
      <c r="O173" s="14"/>
      <c r="P173" s="14"/>
      <c r="Q173" s="14"/>
      <c r="R173" s="14"/>
      <c r="S173" s="14"/>
      <c r="T173" s="14"/>
      <c r="U173" s="14"/>
      <c r="V173" s="14"/>
      <c r="W173" s="14"/>
      <c r="X173" s="14"/>
      <c r="Y173" s="14"/>
    </row>
    <row r="174" spans="1:25">
      <c r="A174" s="14" t="s">
        <v>402</v>
      </c>
      <c r="B174" s="14" t="s">
        <v>64</v>
      </c>
      <c r="C174" s="14" t="s">
        <v>129</v>
      </c>
      <c r="D174" s="14" t="s">
        <v>56</v>
      </c>
      <c r="E174" s="14">
        <v>3</v>
      </c>
      <c r="F174" s="14">
        <v>523.17551508205202</v>
      </c>
      <c r="G174" s="14">
        <v>174.39183836068401</v>
      </c>
      <c r="H174" s="14">
        <v>1246.9623297789401</v>
      </c>
      <c r="I174" s="14">
        <v>1559.83229024207</v>
      </c>
      <c r="J174" s="14">
        <v>1424.9146141685101</v>
      </c>
      <c r="K174" s="14">
        <v>1703.78025016117</v>
      </c>
      <c r="L174" s="14">
        <v>143.947959919102</v>
      </c>
      <c r="M174" s="14">
        <v>134.91767607355601</v>
      </c>
      <c r="O174" s="14"/>
      <c r="P174" s="14"/>
      <c r="Q174" s="14"/>
      <c r="R174" s="14"/>
      <c r="S174" s="14"/>
      <c r="T174" s="14"/>
      <c r="U174" s="14"/>
      <c r="V174" s="14"/>
      <c r="W174" s="14"/>
      <c r="X174" s="14"/>
      <c r="Y174" s="14"/>
    </row>
    <row r="175" spans="1:25">
      <c r="A175" s="14" t="s">
        <v>403</v>
      </c>
      <c r="B175" s="14" t="s">
        <v>64</v>
      </c>
      <c r="C175" s="14" t="s">
        <v>130</v>
      </c>
      <c r="D175" s="14" t="s">
        <v>56</v>
      </c>
      <c r="E175" s="14">
        <v>3</v>
      </c>
      <c r="F175" s="14">
        <v>496.61264321739202</v>
      </c>
      <c r="G175" s="14">
        <v>165.53754773913101</v>
      </c>
      <c r="H175" s="14">
        <v>1175.16420932202</v>
      </c>
      <c r="I175" s="14">
        <v>1450.9030900083801</v>
      </c>
      <c r="J175" s="14">
        <v>1322.2648044074001</v>
      </c>
      <c r="K175" s="14">
        <v>1588.38708110266</v>
      </c>
      <c r="L175" s="14">
        <v>137.48399109428101</v>
      </c>
      <c r="M175" s="14">
        <v>128.63828560097801</v>
      </c>
      <c r="O175" s="14"/>
      <c r="P175" s="14"/>
      <c r="Q175" s="14"/>
      <c r="R175" s="14"/>
      <c r="S175" s="14"/>
      <c r="T175" s="14"/>
      <c r="U175" s="14"/>
      <c r="V175" s="14"/>
      <c r="W175" s="14"/>
      <c r="X175" s="14"/>
      <c r="Y175" s="14"/>
    </row>
    <row r="176" spans="1:25">
      <c r="A176" s="14" t="s">
        <v>404</v>
      </c>
      <c r="B176" s="14" t="s">
        <v>64</v>
      </c>
      <c r="C176" s="14" t="s">
        <v>131</v>
      </c>
      <c r="D176" s="14" t="s">
        <v>56</v>
      </c>
      <c r="E176" s="14">
        <v>3</v>
      </c>
      <c r="F176" s="14">
        <v>514.50200487952202</v>
      </c>
      <c r="G176" s="14">
        <v>171.50066829317399</v>
      </c>
      <c r="H176" s="14">
        <v>1210.53598625834</v>
      </c>
      <c r="I176" s="14">
        <v>1484.5396463832701</v>
      </c>
      <c r="J176" s="14">
        <v>1355.38729745557</v>
      </c>
      <c r="K176" s="14">
        <v>1622.41160301022</v>
      </c>
      <c r="L176" s="14">
        <v>137.871956626952</v>
      </c>
      <c r="M176" s="14">
        <v>129.15234892770101</v>
      </c>
      <c r="O176" s="14"/>
      <c r="P176" s="14"/>
      <c r="Q176" s="14"/>
      <c r="R176" s="14"/>
      <c r="S176" s="14"/>
      <c r="T176" s="14"/>
      <c r="U176" s="14"/>
      <c r="V176" s="14"/>
      <c r="W176" s="14"/>
      <c r="X176" s="14"/>
      <c r="Y176" s="14"/>
    </row>
    <row r="177" spans="1:25">
      <c r="A177" s="14" t="s">
        <v>405</v>
      </c>
      <c r="B177" s="14" t="s">
        <v>64</v>
      </c>
      <c r="C177" s="14" t="s">
        <v>132</v>
      </c>
      <c r="D177" s="14" t="s">
        <v>56</v>
      </c>
      <c r="E177" s="14">
        <v>3</v>
      </c>
      <c r="F177" s="14">
        <v>528.86536640821396</v>
      </c>
      <c r="G177" s="14">
        <v>176.28845546940499</v>
      </c>
      <c r="H177" s="14">
        <v>1234.36892614824</v>
      </c>
      <c r="I177" s="14">
        <v>1493.0643312886</v>
      </c>
      <c r="J177" s="14">
        <v>1364.8594628825799</v>
      </c>
      <c r="K177" s="14">
        <v>1629.80223303139</v>
      </c>
      <c r="L177" s="14">
        <v>136.73790174279</v>
      </c>
      <c r="M177" s="14">
        <v>128.204868406022</v>
      </c>
      <c r="O177" s="14"/>
      <c r="P177" s="14"/>
      <c r="Q177" s="14"/>
      <c r="R177" s="14"/>
      <c r="S177" s="14"/>
      <c r="T177" s="14"/>
      <c r="U177" s="14"/>
      <c r="V177" s="14"/>
      <c r="W177" s="14"/>
      <c r="X177" s="14"/>
      <c r="Y177" s="14"/>
    </row>
    <row r="178" spans="1:25">
      <c r="A178" s="14" t="s">
        <v>406</v>
      </c>
      <c r="B178" s="14" t="s">
        <v>64</v>
      </c>
      <c r="C178" s="14" t="s">
        <v>38</v>
      </c>
      <c r="D178" s="14" t="s">
        <v>56</v>
      </c>
      <c r="E178" s="14">
        <v>4</v>
      </c>
      <c r="F178" s="14">
        <v>1046.8133913392201</v>
      </c>
      <c r="G178" s="14">
        <v>348.937797113074</v>
      </c>
      <c r="H178" s="14">
        <v>2321.2484008675101</v>
      </c>
      <c r="I178" s="14">
        <v>2862.4756784453102</v>
      </c>
      <c r="J178" s="14">
        <v>2687.1411583732302</v>
      </c>
      <c r="K178" s="14">
        <v>3046.0191633354998</v>
      </c>
      <c r="L178" s="14">
        <v>183.543484890196</v>
      </c>
      <c r="M178" s="14">
        <v>175.33452007207401</v>
      </c>
      <c r="O178" s="14"/>
      <c r="P178" s="14"/>
      <c r="Q178" s="14"/>
      <c r="R178" s="14"/>
      <c r="S178" s="14"/>
      <c r="T178" s="14"/>
      <c r="U178" s="14"/>
      <c r="V178" s="14"/>
      <c r="W178" s="14"/>
      <c r="X178" s="14"/>
      <c r="Y178" s="14"/>
    </row>
    <row r="179" spans="1:25">
      <c r="A179" s="14" t="s">
        <v>407</v>
      </c>
      <c r="B179" s="14" t="s">
        <v>64</v>
      </c>
      <c r="C179" s="14" t="s">
        <v>36</v>
      </c>
      <c r="D179" s="14" t="s">
        <v>56</v>
      </c>
      <c r="E179" s="14">
        <v>4</v>
      </c>
      <c r="F179" s="14">
        <v>989.20449775272596</v>
      </c>
      <c r="G179" s="14">
        <v>329.73483258424199</v>
      </c>
      <c r="H179" s="14">
        <v>2151.6607163890999</v>
      </c>
      <c r="I179" s="14">
        <v>2700.2685742437998</v>
      </c>
      <c r="J179" s="14">
        <v>2530.5072659761599</v>
      </c>
      <c r="K179" s="14">
        <v>2878.2120726660701</v>
      </c>
      <c r="L179" s="14">
        <v>177.94349842227001</v>
      </c>
      <c r="M179" s="14">
        <v>169.76130826763699</v>
      </c>
      <c r="O179" s="14"/>
      <c r="P179" s="14"/>
      <c r="Q179" s="14"/>
      <c r="R179" s="14"/>
      <c r="S179" s="14"/>
      <c r="T179" s="14"/>
      <c r="U179" s="14"/>
      <c r="V179" s="14"/>
      <c r="W179" s="14"/>
      <c r="X179" s="14"/>
      <c r="Y179" s="14"/>
    </row>
    <row r="180" spans="1:25">
      <c r="A180" s="14" t="s">
        <v>408</v>
      </c>
      <c r="B180" s="14" t="s">
        <v>64</v>
      </c>
      <c r="C180" s="14" t="s">
        <v>34</v>
      </c>
      <c r="D180" s="14" t="s">
        <v>56</v>
      </c>
      <c r="E180" s="14">
        <v>4</v>
      </c>
      <c r="F180" s="14">
        <v>1000.08402424948</v>
      </c>
      <c r="G180" s="14">
        <v>333.361341416492</v>
      </c>
      <c r="H180" s="14">
        <v>2129.8775939718398</v>
      </c>
      <c r="I180" s="14">
        <v>2700.7825773396698</v>
      </c>
      <c r="J180" s="14">
        <v>2531.8958979248</v>
      </c>
      <c r="K180" s="14">
        <v>2877.7637344990098</v>
      </c>
      <c r="L180" s="14">
        <v>176.98115715933301</v>
      </c>
      <c r="M180" s="14">
        <v>168.88667941487699</v>
      </c>
      <c r="O180" s="14"/>
      <c r="P180" s="14"/>
      <c r="Q180" s="14"/>
      <c r="R180" s="14"/>
      <c r="S180" s="14"/>
      <c r="T180" s="14"/>
      <c r="U180" s="14"/>
      <c r="V180" s="14"/>
      <c r="W180" s="14"/>
      <c r="X180" s="14"/>
      <c r="Y180" s="14"/>
    </row>
    <row r="181" spans="1:25">
      <c r="A181" s="14" t="s">
        <v>409</v>
      </c>
      <c r="B181" s="14" t="s">
        <v>64</v>
      </c>
      <c r="C181" s="14" t="s">
        <v>128</v>
      </c>
      <c r="D181" s="14" t="s">
        <v>56</v>
      </c>
      <c r="E181" s="14">
        <v>4</v>
      </c>
      <c r="F181" s="14">
        <v>873.04051728362197</v>
      </c>
      <c r="G181" s="14">
        <v>291.013505761207</v>
      </c>
      <c r="H181" s="14">
        <v>1833.30992058886</v>
      </c>
      <c r="I181" s="14">
        <v>2306.39026003038</v>
      </c>
      <c r="J181" s="14">
        <v>2151.64877466691</v>
      </c>
      <c r="K181" s="14">
        <v>2469.0841556012901</v>
      </c>
      <c r="L181" s="14">
        <v>162.69389557090301</v>
      </c>
      <c r="M181" s="14">
        <v>154.74148536347499</v>
      </c>
      <c r="O181" s="14"/>
      <c r="P181" s="14"/>
      <c r="Q181" s="14"/>
      <c r="R181" s="14"/>
      <c r="S181" s="14"/>
      <c r="T181" s="14"/>
      <c r="U181" s="14"/>
      <c r="V181" s="14"/>
      <c r="W181" s="14"/>
      <c r="X181" s="14"/>
      <c r="Y181" s="14"/>
    </row>
    <row r="182" spans="1:25">
      <c r="A182" s="14" t="s">
        <v>410</v>
      </c>
      <c r="B182" s="14" t="s">
        <v>64</v>
      </c>
      <c r="C182" s="14" t="s">
        <v>129</v>
      </c>
      <c r="D182" s="14" t="s">
        <v>56</v>
      </c>
      <c r="E182" s="14">
        <v>4</v>
      </c>
      <c r="F182" s="14">
        <v>837.69850674709903</v>
      </c>
      <c r="G182" s="14">
        <v>279.23283558236602</v>
      </c>
      <c r="H182" s="14">
        <v>1742.8813805490599</v>
      </c>
      <c r="I182" s="14">
        <v>2200.2221506276401</v>
      </c>
      <c r="J182" s="14">
        <v>2049.6220203463099</v>
      </c>
      <c r="K182" s="14">
        <v>2358.7280527661301</v>
      </c>
      <c r="L182" s="14">
        <v>158.505902138491</v>
      </c>
      <c r="M182" s="14">
        <v>150.60013028132701</v>
      </c>
      <c r="O182" s="14"/>
      <c r="P182" s="14"/>
      <c r="Q182" s="14"/>
      <c r="R182" s="14"/>
      <c r="S182" s="14"/>
      <c r="T182" s="14"/>
      <c r="U182" s="14"/>
      <c r="V182" s="14"/>
      <c r="W182" s="14"/>
      <c r="X182" s="14"/>
      <c r="Y182" s="14"/>
    </row>
    <row r="183" spans="1:25">
      <c r="A183" s="14" t="s">
        <v>411</v>
      </c>
      <c r="B183" s="14" t="s">
        <v>64</v>
      </c>
      <c r="C183" s="14" t="s">
        <v>130</v>
      </c>
      <c r="D183" s="14" t="s">
        <v>56</v>
      </c>
      <c r="E183" s="14">
        <v>4</v>
      </c>
      <c r="F183" s="14">
        <v>770.16474277418104</v>
      </c>
      <c r="G183" s="14">
        <v>256.72158092472699</v>
      </c>
      <c r="H183" s="14">
        <v>1592.63150414447</v>
      </c>
      <c r="I183" s="14">
        <v>2015.3167993329</v>
      </c>
      <c r="J183" s="14">
        <v>1871.2611524051199</v>
      </c>
      <c r="K183" s="14">
        <v>2167.2689278234502</v>
      </c>
      <c r="L183" s="14">
        <v>151.95212849055599</v>
      </c>
      <c r="M183" s="14">
        <v>144.05564692778</v>
      </c>
      <c r="O183" s="14"/>
      <c r="P183" s="14"/>
      <c r="Q183" s="14"/>
      <c r="R183" s="14"/>
      <c r="S183" s="14"/>
      <c r="T183" s="14"/>
      <c r="U183" s="14"/>
      <c r="V183" s="14"/>
      <c r="W183" s="14"/>
      <c r="X183" s="14"/>
      <c r="Y183" s="14"/>
    </row>
    <row r="184" spans="1:25">
      <c r="A184" s="14" t="s">
        <v>412</v>
      </c>
      <c r="B184" s="14" t="s">
        <v>64</v>
      </c>
      <c r="C184" s="14" t="s">
        <v>131</v>
      </c>
      <c r="D184" s="14" t="s">
        <v>56</v>
      </c>
      <c r="E184" s="14">
        <v>4</v>
      </c>
      <c r="F184" s="14">
        <v>751.00528245834801</v>
      </c>
      <c r="G184" s="14">
        <v>250.335094152783</v>
      </c>
      <c r="H184" s="14">
        <v>1537.62188783905</v>
      </c>
      <c r="I184" s="14">
        <v>1937.38604760832</v>
      </c>
      <c r="J184" s="14">
        <v>1797.2088919564701</v>
      </c>
      <c r="K184" s="14">
        <v>2085.34741941729</v>
      </c>
      <c r="L184" s="14">
        <v>147.96137180897699</v>
      </c>
      <c r="M184" s="14">
        <v>140.17715565184301</v>
      </c>
      <c r="O184" s="14"/>
      <c r="P184" s="14"/>
      <c r="Q184" s="14"/>
      <c r="R184" s="14"/>
      <c r="S184" s="14"/>
      <c r="T184" s="14"/>
      <c r="U184" s="14"/>
      <c r="V184" s="14"/>
      <c r="W184" s="14"/>
      <c r="X184" s="14"/>
      <c r="Y184" s="14"/>
    </row>
    <row r="185" spans="1:25">
      <c r="A185" s="14" t="s">
        <v>413</v>
      </c>
      <c r="B185" s="14" t="s">
        <v>64</v>
      </c>
      <c r="C185" s="14" t="s">
        <v>132</v>
      </c>
      <c r="D185" s="14" t="s">
        <v>56</v>
      </c>
      <c r="E185" s="14">
        <v>4</v>
      </c>
      <c r="F185" s="14">
        <v>748.94506417340301</v>
      </c>
      <c r="G185" s="14">
        <v>249.64835472446799</v>
      </c>
      <c r="H185" s="14">
        <v>1516.23659109911</v>
      </c>
      <c r="I185" s="14">
        <v>1905.21479607228</v>
      </c>
      <c r="J185" s="14">
        <v>1767.1378458667</v>
      </c>
      <c r="K185" s="14">
        <v>2050.97019258721</v>
      </c>
      <c r="L185" s="14">
        <v>145.755396514929</v>
      </c>
      <c r="M185" s="14">
        <v>138.07695020557799</v>
      </c>
      <c r="O185" s="14"/>
      <c r="P185" s="14"/>
      <c r="Q185" s="14"/>
      <c r="R185" s="14"/>
      <c r="S185" s="14"/>
      <c r="T185" s="14"/>
      <c r="U185" s="14"/>
      <c r="V185" s="14"/>
      <c r="W185" s="14"/>
      <c r="X185" s="14"/>
      <c r="Y185" s="14"/>
    </row>
    <row r="186" spans="1:25">
      <c r="A186" s="14" t="s">
        <v>414</v>
      </c>
      <c r="B186" s="14" t="s">
        <v>64</v>
      </c>
      <c r="C186" s="14" t="s">
        <v>38</v>
      </c>
      <c r="D186" s="14" t="s">
        <v>56</v>
      </c>
      <c r="E186" s="14">
        <v>5</v>
      </c>
      <c r="F186" s="14">
        <v>1071.1458266403799</v>
      </c>
      <c r="G186" s="14">
        <v>357.04860888012701</v>
      </c>
      <c r="H186" s="14">
        <v>2522.4204089023501</v>
      </c>
      <c r="I186" s="14">
        <v>3013.2216086615599</v>
      </c>
      <c r="J186" s="14">
        <v>2828.3162107302301</v>
      </c>
      <c r="K186" s="14">
        <v>3206.6826808697401</v>
      </c>
      <c r="L186" s="14">
        <v>193.46107220817299</v>
      </c>
      <c r="M186" s="14">
        <v>184.905397931339</v>
      </c>
      <c r="O186" s="14"/>
      <c r="P186" s="14"/>
      <c r="Q186" s="14"/>
      <c r="R186" s="14"/>
      <c r="S186" s="14"/>
      <c r="T186" s="14"/>
      <c r="U186" s="14"/>
      <c r="V186" s="14"/>
      <c r="W186" s="14"/>
      <c r="X186" s="14"/>
      <c r="Y186" s="14"/>
    </row>
    <row r="187" spans="1:25">
      <c r="A187" s="14" t="s">
        <v>415</v>
      </c>
      <c r="B187" s="14" t="s">
        <v>64</v>
      </c>
      <c r="C187" s="14" t="s">
        <v>36</v>
      </c>
      <c r="D187" s="14" t="s">
        <v>56</v>
      </c>
      <c r="E187" s="14">
        <v>5</v>
      </c>
      <c r="F187" s="14">
        <v>1064.0475034214001</v>
      </c>
      <c r="G187" s="14">
        <v>354.68250114046799</v>
      </c>
      <c r="H187" s="14">
        <v>2482.72785342621</v>
      </c>
      <c r="I187" s="14">
        <v>2978.89946901959</v>
      </c>
      <c r="J187" s="14">
        <v>2796.4172008075102</v>
      </c>
      <c r="K187" s="14">
        <v>3169.8541208259799</v>
      </c>
      <c r="L187" s="14">
        <v>190.95465180638701</v>
      </c>
      <c r="M187" s="14">
        <v>182.48226821207999</v>
      </c>
      <c r="O187" s="14"/>
      <c r="P187" s="14"/>
      <c r="Q187" s="14"/>
      <c r="R187" s="14"/>
      <c r="S187" s="14"/>
      <c r="T187" s="14"/>
      <c r="U187" s="14"/>
      <c r="V187" s="14"/>
      <c r="W187" s="14"/>
      <c r="X187" s="14"/>
      <c r="Y187" s="14"/>
    </row>
    <row r="188" spans="1:25">
      <c r="A188" s="14" t="s">
        <v>416</v>
      </c>
      <c r="B188" s="14" t="s">
        <v>64</v>
      </c>
      <c r="C188" s="14" t="s">
        <v>34</v>
      </c>
      <c r="D188" s="14" t="s">
        <v>56</v>
      </c>
      <c r="E188" s="14">
        <v>5</v>
      </c>
      <c r="F188" s="14">
        <v>1032.9820098422099</v>
      </c>
      <c r="G188" s="14">
        <v>344.327336614069</v>
      </c>
      <c r="H188" s="14">
        <v>2383.9330037206801</v>
      </c>
      <c r="I188" s="14">
        <v>2873.0451421748398</v>
      </c>
      <c r="J188" s="14">
        <v>2694.8170811047198</v>
      </c>
      <c r="K188" s="14">
        <v>3059.67475069494</v>
      </c>
      <c r="L188" s="14">
        <v>186.629608520098</v>
      </c>
      <c r="M188" s="14">
        <v>178.228061070119</v>
      </c>
      <c r="O188" s="14"/>
      <c r="P188" s="14"/>
      <c r="Q188" s="14"/>
      <c r="R188" s="14"/>
      <c r="S188" s="14"/>
      <c r="T188" s="14"/>
      <c r="U188" s="14"/>
      <c r="V188" s="14"/>
      <c r="W188" s="14"/>
      <c r="X188" s="14"/>
      <c r="Y188" s="14"/>
    </row>
    <row r="189" spans="1:25">
      <c r="A189" s="14" t="s">
        <v>417</v>
      </c>
      <c r="B189" s="14" t="s">
        <v>64</v>
      </c>
      <c r="C189" s="14" t="s">
        <v>128</v>
      </c>
      <c r="D189" s="14" t="s">
        <v>56</v>
      </c>
      <c r="E189" s="14">
        <v>5</v>
      </c>
      <c r="F189" s="14">
        <v>994.84026675975701</v>
      </c>
      <c r="G189" s="14">
        <v>331.613422253252</v>
      </c>
      <c r="H189" s="14">
        <v>2270.7545291359602</v>
      </c>
      <c r="I189" s="14">
        <v>2731.3029451723301</v>
      </c>
      <c r="J189" s="14">
        <v>2559.8191348173</v>
      </c>
      <c r="K189" s="14">
        <v>2911.0279087253298</v>
      </c>
      <c r="L189" s="14">
        <v>179.724963552996</v>
      </c>
      <c r="M189" s="14">
        <v>171.48381035503601</v>
      </c>
      <c r="O189" s="14"/>
      <c r="P189" s="14"/>
      <c r="Q189" s="14"/>
      <c r="R189" s="14"/>
      <c r="S189" s="14"/>
      <c r="T189" s="14"/>
      <c r="U189" s="14"/>
      <c r="V189" s="14"/>
      <c r="W189" s="14"/>
      <c r="X189" s="14"/>
      <c r="Y189" s="14"/>
    </row>
    <row r="190" spans="1:25">
      <c r="A190" s="14" t="s">
        <v>418</v>
      </c>
      <c r="B190" s="14" t="s">
        <v>64</v>
      </c>
      <c r="C190" s="14" t="s">
        <v>129</v>
      </c>
      <c r="D190" s="14" t="s">
        <v>56</v>
      </c>
      <c r="E190" s="14">
        <v>5</v>
      </c>
      <c r="F190" s="14">
        <v>915.30751808187199</v>
      </c>
      <c r="G190" s="14">
        <v>305.10250602729099</v>
      </c>
      <c r="H190" s="14">
        <v>2074.3513157662801</v>
      </c>
      <c r="I190" s="14">
        <v>2500.9499824545501</v>
      </c>
      <c r="J190" s="14">
        <v>2337.75778931994</v>
      </c>
      <c r="K190" s="14">
        <v>2672.3276025466598</v>
      </c>
      <c r="L190" s="14">
        <v>171.37762009211599</v>
      </c>
      <c r="M190" s="14">
        <v>163.19219313460999</v>
      </c>
      <c r="O190" s="14"/>
      <c r="P190" s="14"/>
      <c r="Q190" s="14"/>
      <c r="R190" s="14"/>
      <c r="S190" s="14"/>
      <c r="T190" s="14"/>
      <c r="U190" s="14"/>
      <c r="V190" s="14"/>
      <c r="W190" s="14"/>
      <c r="X190" s="14"/>
      <c r="Y190" s="14"/>
    </row>
    <row r="191" spans="1:25">
      <c r="A191" s="14" t="s">
        <v>419</v>
      </c>
      <c r="B191" s="14" t="s">
        <v>64</v>
      </c>
      <c r="C191" s="14" t="s">
        <v>130</v>
      </c>
      <c r="D191" s="14" t="s">
        <v>56</v>
      </c>
      <c r="E191" s="14">
        <v>5</v>
      </c>
      <c r="F191" s="14">
        <v>879.88933214337499</v>
      </c>
      <c r="G191" s="14">
        <v>293.29644404779202</v>
      </c>
      <c r="H191" s="14">
        <v>1980.12722149468</v>
      </c>
      <c r="I191" s="14">
        <v>2382.0320360115402</v>
      </c>
      <c r="J191" s="14">
        <v>2223.6582067026102</v>
      </c>
      <c r="K191" s="14">
        <v>2548.5123252600201</v>
      </c>
      <c r="L191" s="14">
        <v>166.48028924848401</v>
      </c>
      <c r="M191" s="14">
        <v>158.37382930892801</v>
      </c>
      <c r="O191" s="14"/>
      <c r="P191" s="14"/>
      <c r="Q191" s="14"/>
      <c r="R191" s="14"/>
      <c r="S191" s="14"/>
      <c r="T191" s="14"/>
      <c r="U191" s="14"/>
      <c r="V191" s="14"/>
      <c r="W191" s="14"/>
      <c r="X191" s="14"/>
      <c r="Y191" s="14"/>
    </row>
    <row r="192" spans="1:25">
      <c r="A192" s="14" t="s">
        <v>420</v>
      </c>
      <c r="B192" s="14" t="s">
        <v>64</v>
      </c>
      <c r="C192" s="14" t="s">
        <v>131</v>
      </c>
      <c r="D192" s="14" t="s">
        <v>56</v>
      </c>
      <c r="E192" s="14">
        <v>5</v>
      </c>
      <c r="F192" s="14">
        <v>849.70581197404397</v>
      </c>
      <c r="G192" s="14">
        <v>283.235270658015</v>
      </c>
      <c r="H192" s="14">
        <v>1895.9453153357999</v>
      </c>
      <c r="I192" s="14">
        <v>2282.6038173049801</v>
      </c>
      <c r="J192" s="14">
        <v>2127.8668658861402</v>
      </c>
      <c r="K192" s="14">
        <v>2445.4044733456699</v>
      </c>
      <c r="L192" s="14">
        <v>162.80065604069</v>
      </c>
      <c r="M192" s="14">
        <v>154.736951418833</v>
      </c>
      <c r="O192" s="14"/>
      <c r="P192" s="14"/>
      <c r="Q192" s="14"/>
      <c r="R192" s="14"/>
      <c r="S192" s="14"/>
      <c r="T192" s="14"/>
      <c r="U192" s="14"/>
      <c r="V192" s="14"/>
      <c r="W192" s="14"/>
      <c r="X192" s="14"/>
      <c r="Y192" s="14"/>
    </row>
    <row r="193" spans="1:25">
      <c r="A193" s="14" t="s">
        <v>421</v>
      </c>
      <c r="B193" s="14" t="s">
        <v>64</v>
      </c>
      <c r="C193" s="14" t="s">
        <v>132</v>
      </c>
      <c r="D193" s="14" t="s">
        <v>56</v>
      </c>
      <c r="E193" s="14">
        <v>5</v>
      </c>
      <c r="F193" s="14">
        <v>859.67132345919094</v>
      </c>
      <c r="G193" s="14">
        <v>286.55710781972999</v>
      </c>
      <c r="H193" s="14">
        <v>1894.3002147529701</v>
      </c>
      <c r="I193" s="14">
        <v>2276.1812331370102</v>
      </c>
      <c r="J193" s="14">
        <v>2122.5114992460599</v>
      </c>
      <c r="K193" s="14">
        <v>2437.8111933428099</v>
      </c>
      <c r="L193" s="14">
        <v>161.629960205793</v>
      </c>
      <c r="M193" s="14">
        <v>153.66973389095401</v>
      </c>
      <c r="O193" s="14"/>
      <c r="P193" s="14"/>
      <c r="Q193" s="14"/>
      <c r="R193" s="14"/>
      <c r="S193" s="14"/>
      <c r="T193" s="14"/>
      <c r="U193" s="14"/>
      <c r="V193" s="14"/>
      <c r="W193" s="14"/>
      <c r="X193" s="14"/>
      <c r="Y193" s="14"/>
    </row>
    <row r="194" spans="1:25">
      <c r="A194" s="14" t="s">
        <v>422</v>
      </c>
      <c r="B194" s="14" t="s">
        <v>64</v>
      </c>
      <c r="C194" s="14" t="s">
        <v>38</v>
      </c>
      <c r="D194" s="14" t="s">
        <v>45</v>
      </c>
      <c r="E194" s="14">
        <v>0</v>
      </c>
      <c r="F194" s="14">
        <v>3358.4130107401802</v>
      </c>
      <c r="G194" s="14">
        <v>1119.4710035800599</v>
      </c>
      <c r="H194" s="14">
        <v>2136.8980044540899</v>
      </c>
      <c r="I194" s="14">
        <v>2179.3241104453</v>
      </c>
      <c r="J194" s="14">
        <v>2104.2780836485199</v>
      </c>
      <c r="K194" s="14">
        <v>2256.3097924408198</v>
      </c>
      <c r="L194" s="14">
        <v>76.9856819955221</v>
      </c>
      <c r="M194" s="14">
        <v>75.046026796776005</v>
      </c>
      <c r="O194" s="14"/>
      <c r="P194" s="14"/>
      <c r="Q194" s="14"/>
      <c r="R194" s="14"/>
      <c r="S194" s="14"/>
      <c r="T194" s="14"/>
      <c r="U194" s="14"/>
      <c r="V194" s="14"/>
      <c r="W194" s="14"/>
      <c r="X194" s="14"/>
      <c r="Y194" s="14"/>
    </row>
    <row r="195" spans="1:25">
      <c r="A195" s="14" t="s">
        <v>423</v>
      </c>
      <c r="B195" s="14" t="s">
        <v>64</v>
      </c>
      <c r="C195" s="14" t="s">
        <v>36</v>
      </c>
      <c r="D195" s="14" t="s">
        <v>45</v>
      </c>
      <c r="E195" s="14">
        <v>0</v>
      </c>
      <c r="F195" s="14">
        <v>3257.03097262647</v>
      </c>
      <c r="G195" s="14">
        <v>1085.67699087549</v>
      </c>
      <c r="H195" s="14">
        <v>2053.83362190555</v>
      </c>
      <c r="I195" s="14">
        <v>2082.2041962724802</v>
      </c>
      <c r="J195" s="14">
        <v>2009.59622329339</v>
      </c>
      <c r="K195" s="14">
        <v>2156.7182120135999</v>
      </c>
      <c r="L195" s="14">
        <v>74.514015741123799</v>
      </c>
      <c r="M195" s="14">
        <v>72.607972979083797</v>
      </c>
      <c r="O195" s="14"/>
      <c r="P195" s="14"/>
      <c r="Q195" s="14"/>
      <c r="R195" s="14"/>
      <c r="S195" s="14"/>
      <c r="T195" s="14"/>
      <c r="U195" s="14"/>
      <c r="V195" s="14"/>
      <c r="W195" s="14"/>
      <c r="X195" s="14"/>
      <c r="Y195" s="14"/>
    </row>
    <row r="196" spans="1:25">
      <c r="A196" s="14" t="s">
        <v>424</v>
      </c>
      <c r="B196" s="14" t="s">
        <v>64</v>
      </c>
      <c r="C196" s="14" t="s">
        <v>34</v>
      </c>
      <c r="D196" s="14" t="s">
        <v>45</v>
      </c>
      <c r="E196" s="14">
        <v>0</v>
      </c>
      <c r="F196" s="14">
        <v>3057.2264883637499</v>
      </c>
      <c r="G196" s="14">
        <v>1019.07549612125</v>
      </c>
      <c r="H196" s="14">
        <v>1916.74440183055</v>
      </c>
      <c r="I196" s="14">
        <v>1934.4211173281301</v>
      </c>
      <c r="J196" s="14">
        <v>1864.6383226042401</v>
      </c>
      <c r="K196" s="14">
        <v>2006.0955827488599</v>
      </c>
      <c r="L196" s="14">
        <v>71.674465420724104</v>
      </c>
      <c r="M196" s="14">
        <v>69.782794723891399</v>
      </c>
      <c r="O196" s="14"/>
      <c r="P196" s="14"/>
      <c r="Q196" s="14"/>
      <c r="R196" s="14"/>
      <c r="S196" s="14"/>
      <c r="T196" s="14"/>
      <c r="U196" s="14"/>
      <c r="V196" s="14"/>
      <c r="W196" s="14"/>
      <c r="X196" s="14"/>
      <c r="Y196" s="14"/>
    </row>
    <row r="197" spans="1:25">
      <c r="A197" s="14" t="s">
        <v>425</v>
      </c>
      <c r="B197" s="14" t="s">
        <v>64</v>
      </c>
      <c r="C197" s="14" t="s">
        <v>128</v>
      </c>
      <c r="D197" s="14" t="s">
        <v>45</v>
      </c>
      <c r="E197" s="14">
        <v>0</v>
      </c>
      <c r="F197" s="14">
        <v>2940.4891101887301</v>
      </c>
      <c r="G197" s="14">
        <v>980.16303672957804</v>
      </c>
      <c r="H197" s="14">
        <v>1836.2219524339801</v>
      </c>
      <c r="I197" s="14">
        <v>1837.12697975683</v>
      </c>
      <c r="J197" s="14">
        <v>1769.7161616327101</v>
      </c>
      <c r="K197" s="14">
        <v>1906.4016354416301</v>
      </c>
      <c r="L197" s="14">
        <v>69.274655684808494</v>
      </c>
      <c r="M197" s="14">
        <v>67.410818124114698</v>
      </c>
      <c r="O197" s="14"/>
      <c r="P197" s="14"/>
      <c r="Q197" s="14"/>
      <c r="R197" s="14"/>
      <c r="S197" s="14"/>
      <c r="T197" s="14"/>
      <c r="U197" s="14"/>
      <c r="V197" s="14"/>
      <c r="W197" s="14"/>
      <c r="X197" s="14"/>
      <c r="Y197" s="14"/>
    </row>
    <row r="198" spans="1:25">
      <c r="A198" s="14" t="s">
        <v>426</v>
      </c>
      <c r="B198" s="14" t="s">
        <v>64</v>
      </c>
      <c r="C198" s="14" t="s">
        <v>129</v>
      </c>
      <c r="D198" s="14" t="s">
        <v>45</v>
      </c>
      <c r="E198" s="14">
        <v>0</v>
      </c>
      <c r="F198" s="14">
        <v>2912.7403189581501</v>
      </c>
      <c r="G198" s="14">
        <v>970.91343965271506</v>
      </c>
      <c r="H198" s="14">
        <v>1812.8148865462199</v>
      </c>
      <c r="I198" s="14">
        <v>1792.40845090014</v>
      </c>
      <c r="J198" s="14">
        <v>1726.5364033942201</v>
      </c>
      <c r="K198" s="14">
        <v>1860.1105776719801</v>
      </c>
      <c r="L198" s="14">
        <v>67.702126771838294</v>
      </c>
      <c r="M198" s="14">
        <v>65.872047505917195</v>
      </c>
      <c r="O198" s="14"/>
      <c r="P198" s="14"/>
      <c r="Q198" s="14"/>
      <c r="R198" s="14"/>
      <c r="S198" s="14"/>
      <c r="T198" s="14"/>
      <c r="U198" s="14"/>
      <c r="V198" s="14"/>
      <c r="W198" s="14"/>
      <c r="X198" s="14"/>
      <c r="Y198" s="14"/>
    </row>
    <row r="199" spans="1:25">
      <c r="A199" s="14" t="s">
        <v>427</v>
      </c>
      <c r="B199" s="14" t="s">
        <v>64</v>
      </c>
      <c r="C199" s="14" t="s">
        <v>130</v>
      </c>
      <c r="D199" s="14" t="s">
        <v>45</v>
      </c>
      <c r="E199" s="14">
        <v>0</v>
      </c>
      <c r="F199" s="14">
        <v>3022.2150154527699</v>
      </c>
      <c r="G199" s="14">
        <v>1007.40500515092</v>
      </c>
      <c r="H199" s="14">
        <v>1875.1605533580901</v>
      </c>
      <c r="I199" s="14">
        <v>1835.36045269683</v>
      </c>
      <c r="J199" s="14">
        <v>1769.3194720854001</v>
      </c>
      <c r="K199" s="14">
        <v>1903.2021658436099</v>
      </c>
      <c r="L199" s="14">
        <v>67.841713146773102</v>
      </c>
      <c r="M199" s="14">
        <v>66.040980611429902</v>
      </c>
      <c r="O199" s="14"/>
      <c r="P199" s="14"/>
      <c r="Q199" s="14"/>
      <c r="R199" s="14"/>
      <c r="S199" s="14"/>
      <c r="T199" s="14"/>
      <c r="U199" s="14"/>
      <c r="V199" s="14"/>
      <c r="W199" s="14"/>
      <c r="X199" s="14"/>
      <c r="Y199" s="14"/>
    </row>
    <row r="200" spans="1:25">
      <c r="A200" s="14" t="s">
        <v>428</v>
      </c>
      <c r="B200" s="14" t="s">
        <v>64</v>
      </c>
      <c r="C200" s="14" t="s">
        <v>131</v>
      </c>
      <c r="D200" s="14" t="s">
        <v>45</v>
      </c>
      <c r="E200" s="14">
        <v>0</v>
      </c>
      <c r="F200" s="14">
        <v>3055.9821687509202</v>
      </c>
      <c r="G200" s="14">
        <v>1018.66072291697</v>
      </c>
      <c r="H200" s="14">
        <v>1888.7872189367599</v>
      </c>
      <c r="I200" s="14">
        <v>1824.7792025072099</v>
      </c>
      <c r="J200" s="14">
        <v>1759.6365953562199</v>
      </c>
      <c r="K200" s="14">
        <v>1891.6880590722701</v>
      </c>
      <c r="L200" s="14">
        <v>66.908856565058201</v>
      </c>
      <c r="M200" s="14">
        <v>65.142607150988894</v>
      </c>
      <c r="O200" s="14"/>
      <c r="P200" s="14"/>
      <c r="Q200" s="14"/>
      <c r="R200" s="14"/>
      <c r="S200" s="14"/>
      <c r="T200" s="14"/>
      <c r="U200" s="14"/>
      <c r="V200" s="14"/>
      <c r="W200" s="14"/>
      <c r="X200" s="14"/>
      <c r="Y200" s="14"/>
    </row>
    <row r="201" spans="1:25">
      <c r="A201" s="14" t="s">
        <v>429</v>
      </c>
      <c r="B201" s="14" t="s">
        <v>64</v>
      </c>
      <c r="C201" s="14" t="s">
        <v>132</v>
      </c>
      <c r="D201" s="14" t="s">
        <v>45</v>
      </c>
      <c r="E201" s="14">
        <v>0</v>
      </c>
      <c r="F201" s="14">
        <v>3038.79201219168</v>
      </c>
      <c r="G201" s="14">
        <v>1012.93067073056</v>
      </c>
      <c r="H201" s="14">
        <v>1870.8547862386299</v>
      </c>
      <c r="I201" s="14">
        <v>1791.6485020534601</v>
      </c>
      <c r="J201" s="14">
        <v>1727.53953317484</v>
      </c>
      <c r="K201" s="14">
        <v>1857.5006776712701</v>
      </c>
      <c r="L201" s="14">
        <v>65.852175617817196</v>
      </c>
      <c r="M201" s="14">
        <v>64.1089688786153</v>
      </c>
      <c r="O201" s="14"/>
      <c r="P201" s="14"/>
      <c r="Q201" s="14"/>
      <c r="R201" s="14"/>
      <c r="S201" s="14"/>
      <c r="T201" s="14"/>
      <c r="U201" s="14"/>
      <c r="V201" s="14"/>
      <c r="W201" s="14"/>
      <c r="X201" s="14"/>
      <c r="Y201" s="14"/>
    </row>
    <row r="202" spans="1:25">
      <c r="A202" s="14" t="s">
        <v>430</v>
      </c>
      <c r="B202" s="14" t="s">
        <v>64</v>
      </c>
      <c r="C202" s="14" t="s">
        <v>38</v>
      </c>
      <c r="D202" s="14" t="s">
        <v>45</v>
      </c>
      <c r="E202" s="14">
        <v>1</v>
      </c>
      <c r="F202" s="14">
        <v>607.338381642267</v>
      </c>
      <c r="G202" s="14">
        <v>202.44612721408899</v>
      </c>
      <c r="H202" s="14">
        <v>1782.46230634892</v>
      </c>
      <c r="I202" s="14">
        <v>1812.8244462984401</v>
      </c>
      <c r="J202" s="14">
        <v>1665.7600207308601</v>
      </c>
      <c r="K202" s="14">
        <v>1969.00098940975</v>
      </c>
      <c r="L202" s="14">
        <v>156.176543111309</v>
      </c>
      <c r="M202" s="14">
        <v>147.06442556758</v>
      </c>
      <c r="O202" s="14"/>
      <c r="P202" s="14"/>
      <c r="Q202" s="14"/>
      <c r="R202" s="14"/>
      <c r="S202" s="14"/>
      <c r="T202" s="14"/>
      <c r="U202" s="14"/>
      <c r="V202" s="14"/>
      <c r="W202" s="14"/>
      <c r="X202" s="14"/>
      <c r="Y202" s="14"/>
    </row>
    <row r="203" spans="1:25">
      <c r="A203" s="14" t="s">
        <v>431</v>
      </c>
      <c r="B203" s="14" t="s">
        <v>64</v>
      </c>
      <c r="C203" s="14" t="s">
        <v>36</v>
      </c>
      <c r="D203" s="14" t="s">
        <v>45</v>
      </c>
      <c r="E203" s="14">
        <v>1</v>
      </c>
      <c r="F203" s="14">
        <v>603.23865934933895</v>
      </c>
      <c r="G203" s="14">
        <v>201.07955311644599</v>
      </c>
      <c r="H203" s="14">
        <v>1751.4114895605501</v>
      </c>
      <c r="I203" s="14">
        <v>1770.96080261626</v>
      </c>
      <c r="J203" s="14">
        <v>1626.7353762893299</v>
      </c>
      <c r="K203" s="14">
        <v>1924.15377779145</v>
      </c>
      <c r="L203" s="14">
        <v>153.19297517519001</v>
      </c>
      <c r="M203" s="14">
        <v>144.22542632692901</v>
      </c>
      <c r="O203" s="14"/>
      <c r="P203" s="14"/>
      <c r="Q203" s="14"/>
      <c r="R203" s="14"/>
      <c r="S203" s="14"/>
      <c r="T203" s="14"/>
      <c r="U203" s="14"/>
      <c r="V203" s="14"/>
      <c r="W203" s="14"/>
      <c r="X203" s="14"/>
      <c r="Y203" s="14"/>
    </row>
    <row r="204" spans="1:25">
      <c r="A204" s="14" t="s">
        <v>432</v>
      </c>
      <c r="B204" s="14" t="s">
        <v>64</v>
      </c>
      <c r="C204" s="14" t="s">
        <v>34</v>
      </c>
      <c r="D204" s="14" t="s">
        <v>45</v>
      </c>
      <c r="E204" s="14">
        <v>1</v>
      </c>
      <c r="F204" s="14">
        <v>560.19500700168203</v>
      </c>
      <c r="G204" s="14">
        <v>186.731669000561</v>
      </c>
      <c r="H204" s="14">
        <v>1616.5377936217501</v>
      </c>
      <c r="I204" s="14">
        <v>1615.17244148196</v>
      </c>
      <c r="J204" s="14">
        <v>1478.75411047327</v>
      </c>
      <c r="K204" s="14">
        <v>1760.4039250743999</v>
      </c>
      <c r="L204" s="14">
        <v>145.231483592432</v>
      </c>
      <c r="M204" s="14">
        <v>136.41833100869499</v>
      </c>
      <c r="O204" s="14"/>
      <c r="P204" s="14"/>
      <c r="Q204" s="14"/>
      <c r="R204" s="14"/>
      <c r="S204" s="14"/>
      <c r="T204" s="14"/>
      <c r="U204" s="14"/>
      <c r="V204" s="14"/>
      <c r="W204" s="14"/>
      <c r="X204" s="14"/>
      <c r="Y204" s="14"/>
    </row>
    <row r="205" spans="1:25">
      <c r="A205" s="14" t="s">
        <v>433</v>
      </c>
      <c r="B205" s="14" t="s">
        <v>64</v>
      </c>
      <c r="C205" s="14" t="s">
        <v>128</v>
      </c>
      <c r="D205" s="14" t="s">
        <v>45</v>
      </c>
      <c r="E205" s="14">
        <v>1</v>
      </c>
      <c r="F205" s="14">
        <v>533.69000956700995</v>
      </c>
      <c r="G205" s="14">
        <v>177.89666985567001</v>
      </c>
      <c r="H205" s="14">
        <v>1535.6660131988899</v>
      </c>
      <c r="I205" s="14">
        <v>1508.8182528991799</v>
      </c>
      <c r="J205" s="14">
        <v>1379.52491876576</v>
      </c>
      <c r="K205" s="14">
        <v>1646.6766838790099</v>
      </c>
      <c r="L205" s="14">
        <v>137.85843097983599</v>
      </c>
      <c r="M205" s="14">
        <v>129.293334133418</v>
      </c>
      <c r="O205" s="14"/>
      <c r="P205" s="14"/>
      <c r="Q205" s="14"/>
      <c r="R205" s="14"/>
      <c r="S205" s="14"/>
      <c r="T205" s="14"/>
      <c r="U205" s="14"/>
      <c r="V205" s="14"/>
      <c r="W205" s="14"/>
      <c r="X205" s="14"/>
      <c r="Y205" s="14"/>
    </row>
    <row r="206" spans="1:25">
      <c r="A206" s="14" t="s">
        <v>434</v>
      </c>
      <c r="B206" s="14" t="s">
        <v>64</v>
      </c>
      <c r="C206" s="14" t="s">
        <v>129</v>
      </c>
      <c r="D206" s="14" t="s">
        <v>45</v>
      </c>
      <c r="E206" s="14">
        <v>1</v>
      </c>
      <c r="F206" s="14">
        <v>521.22627713310703</v>
      </c>
      <c r="G206" s="14">
        <v>173.74209237770199</v>
      </c>
      <c r="H206" s="14">
        <v>1495.7565274861699</v>
      </c>
      <c r="I206" s="14">
        <v>1447.7271572991699</v>
      </c>
      <c r="J206" s="14">
        <v>1322.6949586042399</v>
      </c>
      <c r="K206" s="14">
        <v>1581.14418732692</v>
      </c>
      <c r="L206" s="14">
        <v>133.417030027756</v>
      </c>
      <c r="M206" s="14">
        <v>125.032198694928</v>
      </c>
      <c r="O206" s="14"/>
      <c r="P206" s="14"/>
      <c r="Q206" s="14"/>
      <c r="R206" s="14"/>
      <c r="S206" s="14"/>
      <c r="T206" s="14"/>
      <c r="U206" s="14"/>
      <c r="V206" s="14"/>
      <c r="W206" s="14"/>
      <c r="X206" s="14"/>
      <c r="Y206" s="14"/>
    </row>
    <row r="207" spans="1:25">
      <c r="A207" s="14" t="s">
        <v>435</v>
      </c>
      <c r="B207" s="14" t="s">
        <v>64</v>
      </c>
      <c r="C207" s="14" t="s">
        <v>130</v>
      </c>
      <c r="D207" s="14" t="s">
        <v>45</v>
      </c>
      <c r="E207" s="14">
        <v>1</v>
      </c>
      <c r="F207" s="14">
        <v>538.04681351772501</v>
      </c>
      <c r="G207" s="14">
        <v>179.34893783924201</v>
      </c>
      <c r="H207" s="14">
        <v>1541.8581313552399</v>
      </c>
      <c r="I207" s="14">
        <v>1469.24864153564</v>
      </c>
      <c r="J207" s="14">
        <v>1344.9776501926899</v>
      </c>
      <c r="K207" s="14">
        <v>1601.7174323285701</v>
      </c>
      <c r="L207" s="14">
        <v>132.46879079292901</v>
      </c>
      <c r="M207" s="14">
        <v>124.270991342945</v>
      </c>
      <c r="O207" s="14"/>
      <c r="P207" s="14"/>
      <c r="Q207" s="14"/>
      <c r="R207" s="14"/>
      <c r="S207" s="14"/>
      <c r="T207" s="14"/>
      <c r="U207" s="14"/>
      <c r="V207" s="14"/>
      <c r="W207" s="14"/>
      <c r="X207" s="14"/>
      <c r="Y207" s="14"/>
    </row>
    <row r="208" spans="1:25">
      <c r="A208" s="14" t="s">
        <v>436</v>
      </c>
      <c r="B208" s="14" t="s">
        <v>64</v>
      </c>
      <c r="C208" s="14" t="s">
        <v>131</v>
      </c>
      <c r="D208" s="14" t="s">
        <v>45</v>
      </c>
      <c r="E208" s="14">
        <v>1</v>
      </c>
      <c r="F208" s="14">
        <v>555.716758532271</v>
      </c>
      <c r="G208" s="14">
        <v>185.238919510757</v>
      </c>
      <c r="H208" s="14">
        <v>1588.8970937305801</v>
      </c>
      <c r="I208" s="14">
        <v>1495.25104581969</v>
      </c>
      <c r="J208" s="14">
        <v>1370.95162284361</v>
      </c>
      <c r="K208" s="14">
        <v>1627.6141174647601</v>
      </c>
      <c r="L208" s="14">
        <v>132.36307164507201</v>
      </c>
      <c r="M208" s="14">
        <v>124.29942297607199</v>
      </c>
      <c r="O208" s="14"/>
      <c r="P208" s="14"/>
      <c r="Q208" s="14"/>
      <c r="R208" s="14"/>
      <c r="S208" s="14"/>
      <c r="T208" s="14"/>
      <c r="U208" s="14"/>
      <c r="V208" s="14"/>
      <c r="W208" s="14"/>
      <c r="X208" s="14"/>
      <c r="Y208" s="14"/>
    </row>
    <row r="209" spans="1:25">
      <c r="A209" s="14" t="s">
        <v>437</v>
      </c>
      <c r="B209" s="14" t="s">
        <v>64</v>
      </c>
      <c r="C209" s="14" t="s">
        <v>132</v>
      </c>
      <c r="D209" s="14" t="s">
        <v>45</v>
      </c>
      <c r="E209" s="14">
        <v>1</v>
      </c>
      <c r="F209" s="14">
        <v>553.84167780327698</v>
      </c>
      <c r="G209" s="14">
        <v>184.613892601092</v>
      </c>
      <c r="H209" s="14">
        <v>1579.9671301514099</v>
      </c>
      <c r="I209" s="14">
        <v>1469.07852446282</v>
      </c>
      <c r="J209" s="14">
        <v>1347.1060147488499</v>
      </c>
      <c r="K209" s="14">
        <v>1598.97758338675</v>
      </c>
      <c r="L209" s="14">
        <v>129.899058923929</v>
      </c>
      <c r="M209" s="14">
        <v>121.972509713965</v>
      </c>
      <c r="O209" s="14"/>
      <c r="P209" s="14"/>
      <c r="Q209" s="14"/>
      <c r="R209" s="14"/>
      <c r="S209" s="14"/>
      <c r="T209" s="14"/>
      <c r="U209" s="14"/>
      <c r="V209" s="14"/>
      <c r="W209" s="14"/>
      <c r="X209" s="14"/>
      <c r="Y209" s="14"/>
    </row>
    <row r="210" spans="1:25">
      <c r="A210" s="14" t="s">
        <v>438</v>
      </c>
      <c r="B210" s="14" t="s">
        <v>64</v>
      </c>
      <c r="C210" s="14" t="s">
        <v>38</v>
      </c>
      <c r="D210" s="14" t="s">
        <v>45</v>
      </c>
      <c r="E210" s="14">
        <v>2</v>
      </c>
      <c r="F210" s="14">
        <v>644.93264767641995</v>
      </c>
      <c r="G210" s="14">
        <v>214.97754922547301</v>
      </c>
      <c r="H210" s="14">
        <v>1986.6698939605701</v>
      </c>
      <c r="I210" s="14">
        <v>2015.6697880327899</v>
      </c>
      <c r="J210" s="14">
        <v>1859.4208345521799</v>
      </c>
      <c r="K210" s="14">
        <v>2181.3042052737001</v>
      </c>
      <c r="L210" s="14">
        <v>165.634417240906</v>
      </c>
      <c r="M210" s="14">
        <v>156.24895348061401</v>
      </c>
      <c r="O210" s="14"/>
      <c r="P210" s="14"/>
      <c r="Q210" s="14"/>
      <c r="R210" s="14"/>
      <c r="S210" s="14"/>
      <c r="T210" s="14"/>
      <c r="U210" s="14"/>
      <c r="V210" s="14"/>
      <c r="W210" s="14"/>
      <c r="X210" s="14"/>
      <c r="Y210" s="14"/>
    </row>
    <row r="211" spans="1:25">
      <c r="A211" s="14" t="s">
        <v>439</v>
      </c>
      <c r="B211" s="14" t="s">
        <v>64</v>
      </c>
      <c r="C211" s="14" t="s">
        <v>36</v>
      </c>
      <c r="D211" s="14" t="s">
        <v>45</v>
      </c>
      <c r="E211" s="14">
        <v>2</v>
      </c>
      <c r="F211" s="14">
        <v>637.81487726422699</v>
      </c>
      <c r="G211" s="14">
        <v>212.60495908807599</v>
      </c>
      <c r="H211" s="14">
        <v>1950.6831735762501</v>
      </c>
      <c r="I211" s="14">
        <v>1958.1040966099599</v>
      </c>
      <c r="J211" s="14">
        <v>1806.1800892563699</v>
      </c>
      <c r="K211" s="14">
        <v>2119.2062210248</v>
      </c>
      <c r="L211" s="14">
        <v>161.102124414847</v>
      </c>
      <c r="M211" s="14">
        <v>151.92400735358501</v>
      </c>
      <c r="O211" s="14"/>
      <c r="P211" s="14"/>
      <c r="Q211" s="14"/>
      <c r="R211" s="14"/>
      <c r="S211" s="14"/>
      <c r="T211" s="14"/>
      <c r="U211" s="14"/>
      <c r="V211" s="14"/>
      <c r="W211" s="14"/>
      <c r="X211" s="14"/>
      <c r="Y211" s="14"/>
    </row>
    <row r="212" spans="1:25">
      <c r="A212" s="14" t="s">
        <v>440</v>
      </c>
      <c r="B212" s="14" t="s">
        <v>64</v>
      </c>
      <c r="C212" s="14" t="s">
        <v>34</v>
      </c>
      <c r="D212" s="14" t="s">
        <v>45</v>
      </c>
      <c r="E212" s="14">
        <v>2</v>
      </c>
      <c r="F212" s="14">
        <v>627.71018912732404</v>
      </c>
      <c r="G212" s="14">
        <v>209.236729709108</v>
      </c>
      <c r="H212" s="14">
        <v>1909.1523134137999</v>
      </c>
      <c r="I212" s="14">
        <v>1908.14960526564</v>
      </c>
      <c r="J212" s="14">
        <v>1757.9659663595901</v>
      </c>
      <c r="K212" s="14">
        <v>2067.4813582728202</v>
      </c>
      <c r="L212" s="14">
        <v>159.33175300717801</v>
      </c>
      <c r="M212" s="14">
        <v>150.18363890604999</v>
      </c>
      <c r="O212" s="14"/>
      <c r="P212" s="14"/>
      <c r="Q212" s="14"/>
      <c r="R212" s="14"/>
      <c r="S212" s="14"/>
      <c r="T212" s="14"/>
      <c r="U212" s="14"/>
      <c r="V212" s="14"/>
      <c r="W212" s="14"/>
      <c r="X212" s="14"/>
      <c r="Y212" s="14"/>
    </row>
    <row r="213" spans="1:25">
      <c r="A213" s="14" t="s">
        <v>441</v>
      </c>
      <c r="B213" s="14" t="s">
        <v>64</v>
      </c>
      <c r="C213" s="14" t="s">
        <v>128</v>
      </c>
      <c r="D213" s="14" t="s">
        <v>45</v>
      </c>
      <c r="E213" s="14">
        <v>2</v>
      </c>
      <c r="F213" s="14">
        <v>616.03289706773603</v>
      </c>
      <c r="G213" s="14">
        <v>205.34429902257901</v>
      </c>
      <c r="H213" s="14">
        <v>1868.4082893079899</v>
      </c>
      <c r="I213" s="14">
        <v>1848.7667569069199</v>
      </c>
      <c r="J213" s="14">
        <v>1702.37031934518</v>
      </c>
      <c r="K213" s="14">
        <v>2004.1675443066899</v>
      </c>
      <c r="L213" s="14">
        <v>155.40078739977201</v>
      </c>
      <c r="M213" s="14">
        <v>146.39643756173899</v>
      </c>
      <c r="O213" s="14"/>
      <c r="P213" s="14"/>
      <c r="Q213" s="14"/>
      <c r="R213" s="14"/>
      <c r="S213" s="14"/>
      <c r="T213" s="14"/>
      <c r="U213" s="14"/>
      <c r="V213" s="14"/>
      <c r="W213" s="14"/>
      <c r="X213" s="14"/>
      <c r="Y213" s="14"/>
    </row>
    <row r="214" spans="1:25">
      <c r="A214" s="14" t="s">
        <v>442</v>
      </c>
      <c r="B214" s="14" t="s">
        <v>64</v>
      </c>
      <c r="C214" s="14" t="s">
        <v>129</v>
      </c>
      <c r="D214" s="14" t="s">
        <v>45</v>
      </c>
      <c r="E214" s="14">
        <v>2</v>
      </c>
      <c r="F214" s="14">
        <v>599.40019337414606</v>
      </c>
      <c r="G214" s="14">
        <v>199.80006445804901</v>
      </c>
      <c r="H214" s="14">
        <v>1809.6192777651299</v>
      </c>
      <c r="I214" s="14">
        <v>1778.1358318591999</v>
      </c>
      <c r="J214" s="14">
        <v>1635.77455618415</v>
      </c>
      <c r="K214" s="14">
        <v>1929.3780017951699</v>
      </c>
      <c r="L214" s="14">
        <v>151.24216993597199</v>
      </c>
      <c r="M214" s="14">
        <v>142.36127567505301</v>
      </c>
      <c r="O214" s="14"/>
      <c r="P214" s="14"/>
      <c r="Q214" s="14"/>
      <c r="R214" s="14"/>
      <c r="S214" s="14"/>
      <c r="T214" s="14"/>
      <c r="U214" s="14"/>
      <c r="V214" s="14"/>
      <c r="W214" s="14"/>
      <c r="X214" s="14"/>
      <c r="Y214" s="14"/>
    </row>
    <row r="215" spans="1:25">
      <c r="A215" s="14" t="s">
        <v>443</v>
      </c>
      <c r="B215" s="14" t="s">
        <v>64</v>
      </c>
      <c r="C215" s="14" t="s">
        <v>130</v>
      </c>
      <c r="D215" s="14" t="s">
        <v>45</v>
      </c>
      <c r="E215" s="14">
        <v>2</v>
      </c>
      <c r="F215" s="14">
        <v>589.91115502002901</v>
      </c>
      <c r="G215" s="14">
        <v>196.637051673343</v>
      </c>
      <c r="H215" s="14">
        <v>1773.2089546111199</v>
      </c>
      <c r="I215" s="14">
        <v>1731.8238939093601</v>
      </c>
      <c r="J215" s="14">
        <v>1592.1353681912799</v>
      </c>
      <c r="K215" s="14">
        <v>1880.2987648123001</v>
      </c>
      <c r="L215" s="14">
        <v>148.474870902937</v>
      </c>
      <c r="M215" s="14">
        <v>139.688525718085</v>
      </c>
      <c r="O215" s="14"/>
      <c r="P215" s="14"/>
      <c r="Q215" s="14"/>
      <c r="R215" s="14"/>
      <c r="S215" s="14"/>
      <c r="T215" s="14"/>
      <c r="U215" s="14"/>
      <c r="V215" s="14"/>
      <c r="W215" s="14"/>
      <c r="X215" s="14"/>
      <c r="Y215" s="14"/>
    </row>
    <row r="216" spans="1:25">
      <c r="A216" s="14" t="s">
        <v>444</v>
      </c>
      <c r="B216" s="14" t="s">
        <v>64</v>
      </c>
      <c r="C216" s="14" t="s">
        <v>131</v>
      </c>
      <c r="D216" s="14" t="s">
        <v>45</v>
      </c>
      <c r="E216" s="14">
        <v>2</v>
      </c>
      <c r="F216" s="14">
        <v>579.08382705141503</v>
      </c>
      <c r="G216" s="14">
        <v>193.02794235047199</v>
      </c>
      <c r="H216" s="14">
        <v>1730.36462992714</v>
      </c>
      <c r="I216" s="14">
        <v>1672.1541559478301</v>
      </c>
      <c r="J216" s="14">
        <v>1536.4098112910599</v>
      </c>
      <c r="K216" s="14">
        <v>1816.5189424366099</v>
      </c>
      <c r="L216" s="14">
        <v>144.36478648878301</v>
      </c>
      <c r="M216" s="14">
        <v>135.74434465676799</v>
      </c>
      <c r="O216" s="14"/>
      <c r="P216" s="14"/>
      <c r="Q216" s="14"/>
      <c r="R216" s="14"/>
      <c r="S216" s="14"/>
      <c r="T216" s="14"/>
      <c r="U216" s="14"/>
      <c r="V216" s="14"/>
      <c r="W216" s="14"/>
      <c r="X216" s="14"/>
      <c r="Y216" s="14"/>
    </row>
    <row r="217" spans="1:25">
      <c r="A217" s="14" t="s">
        <v>445</v>
      </c>
      <c r="B217" s="14" t="s">
        <v>64</v>
      </c>
      <c r="C217" s="14" t="s">
        <v>132</v>
      </c>
      <c r="D217" s="14" t="s">
        <v>45</v>
      </c>
      <c r="E217" s="14">
        <v>2</v>
      </c>
      <c r="F217" s="14">
        <v>554.96167608509802</v>
      </c>
      <c r="G217" s="14">
        <v>184.98722536169899</v>
      </c>
      <c r="H217" s="14">
        <v>1649.5115803266499</v>
      </c>
      <c r="I217" s="14">
        <v>1576.48736062326</v>
      </c>
      <c r="J217" s="14">
        <v>1445.68449124376</v>
      </c>
      <c r="K217" s="14">
        <v>1715.78174877787</v>
      </c>
      <c r="L217" s="14">
        <v>139.294388154611</v>
      </c>
      <c r="M217" s="14">
        <v>130.80286937949401</v>
      </c>
      <c r="O217" s="14"/>
      <c r="P217" s="14"/>
      <c r="Q217" s="14"/>
      <c r="R217" s="14"/>
      <c r="S217" s="14"/>
      <c r="T217" s="14"/>
      <c r="U217" s="14"/>
      <c r="V217" s="14"/>
      <c r="W217" s="14"/>
      <c r="X217" s="14"/>
      <c r="Y217" s="14"/>
    </row>
    <row r="218" spans="1:25">
      <c r="A218" s="14" t="s">
        <v>446</v>
      </c>
      <c r="B218" s="14" t="s">
        <v>64</v>
      </c>
      <c r="C218" s="14" t="s">
        <v>38</v>
      </c>
      <c r="D218" s="14" t="s">
        <v>45</v>
      </c>
      <c r="E218" s="14">
        <v>3</v>
      </c>
      <c r="F218" s="14">
        <v>680.80364154671702</v>
      </c>
      <c r="G218" s="14">
        <v>226.93454718223899</v>
      </c>
      <c r="H218" s="14">
        <v>2052.90125002779</v>
      </c>
      <c r="I218" s="14">
        <v>2097.29497856333</v>
      </c>
      <c r="J218" s="14">
        <v>1937.7013371762</v>
      </c>
      <c r="K218" s="14">
        <v>2266.21091418172</v>
      </c>
      <c r="L218" s="14">
        <v>168.915935618388</v>
      </c>
      <c r="M218" s="14">
        <v>159.59364138713499</v>
      </c>
      <c r="O218" s="14"/>
      <c r="P218" s="14"/>
      <c r="Q218" s="14"/>
      <c r="R218" s="14"/>
      <c r="S218" s="14"/>
      <c r="T218" s="14"/>
      <c r="U218" s="14"/>
      <c r="V218" s="14"/>
      <c r="W218" s="14"/>
      <c r="X218" s="14"/>
      <c r="Y218" s="14"/>
    </row>
    <row r="219" spans="1:25">
      <c r="A219" s="14" t="s">
        <v>447</v>
      </c>
      <c r="B219" s="14" t="s">
        <v>64</v>
      </c>
      <c r="C219" s="14" t="s">
        <v>36</v>
      </c>
      <c r="D219" s="14" t="s">
        <v>45</v>
      </c>
      <c r="E219" s="14">
        <v>3</v>
      </c>
      <c r="F219" s="14">
        <v>653.33491198736897</v>
      </c>
      <c r="G219" s="14">
        <v>217.77830399579</v>
      </c>
      <c r="H219" s="14">
        <v>1946.59271217522</v>
      </c>
      <c r="I219" s="14">
        <v>1964.1131261990199</v>
      </c>
      <c r="J219" s="14">
        <v>1812.63082555749</v>
      </c>
      <c r="K219" s="14">
        <v>2124.6339716206498</v>
      </c>
      <c r="L219" s="14">
        <v>160.520845421632</v>
      </c>
      <c r="M219" s="14">
        <v>151.48230064152099</v>
      </c>
      <c r="O219" s="14"/>
      <c r="P219" s="14"/>
      <c r="Q219" s="14"/>
      <c r="R219" s="14"/>
      <c r="S219" s="14"/>
      <c r="T219" s="14"/>
      <c r="U219" s="14"/>
      <c r="V219" s="14"/>
      <c r="W219" s="14"/>
      <c r="X219" s="14"/>
      <c r="Y219" s="14"/>
    </row>
    <row r="220" spans="1:25">
      <c r="A220" s="14" t="s">
        <v>448</v>
      </c>
      <c r="B220" s="14" t="s">
        <v>64</v>
      </c>
      <c r="C220" s="14" t="s">
        <v>34</v>
      </c>
      <c r="D220" s="14" t="s">
        <v>45</v>
      </c>
      <c r="E220" s="14">
        <v>3</v>
      </c>
      <c r="F220" s="14">
        <v>612.91779857642598</v>
      </c>
      <c r="G220" s="14">
        <v>204.305932858809</v>
      </c>
      <c r="H220" s="14">
        <v>1811.4904642424301</v>
      </c>
      <c r="I220" s="14">
        <v>1814.9529518331699</v>
      </c>
      <c r="J220" s="14">
        <v>1670.0701368463899</v>
      </c>
      <c r="K220" s="14">
        <v>1968.7703912095101</v>
      </c>
      <c r="L220" s="14">
        <v>153.817439376343</v>
      </c>
      <c r="M220" s="14">
        <v>144.88281498678199</v>
      </c>
      <c r="O220" s="14"/>
      <c r="P220" s="14"/>
      <c r="Q220" s="14"/>
      <c r="R220" s="14"/>
      <c r="S220" s="14"/>
      <c r="T220" s="14"/>
      <c r="U220" s="14"/>
      <c r="V220" s="14"/>
      <c r="W220" s="14"/>
      <c r="X220" s="14"/>
      <c r="Y220" s="14"/>
    </row>
    <row r="221" spans="1:25">
      <c r="A221" s="14" t="s">
        <v>449</v>
      </c>
      <c r="B221" s="14" t="s">
        <v>64</v>
      </c>
      <c r="C221" s="14" t="s">
        <v>128</v>
      </c>
      <c r="D221" s="14" t="s">
        <v>45</v>
      </c>
      <c r="E221" s="14">
        <v>3</v>
      </c>
      <c r="F221" s="14">
        <v>584.52868118583206</v>
      </c>
      <c r="G221" s="14">
        <v>194.84289372861099</v>
      </c>
      <c r="H221" s="14">
        <v>1719.4548644972299</v>
      </c>
      <c r="I221" s="14">
        <v>1709.5931674030601</v>
      </c>
      <c r="J221" s="14">
        <v>1569.8966600045001</v>
      </c>
      <c r="K221" s="14">
        <v>1858.11826634985</v>
      </c>
      <c r="L221" s="14">
        <v>148.52509894679</v>
      </c>
      <c r="M221" s="14">
        <v>139.69650739855999</v>
      </c>
      <c r="O221" s="14"/>
      <c r="P221" s="14"/>
      <c r="Q221" s="14"/>
      <c r="R221" s="14"/>
      <c r="S221" s="14"/>
      <c r="T221" s="14"/>
      <c r="U221" s="14"/>
      <c r="V221" s="14"/>
      <c r="W221" s="14"/>
      <c r="X221" s="14"/>
      <c r="Y221" s="14"/>
    </row>
    <row r="222" spans="1:25">
      <c r="A222" s="14" t="s">
        <v>450</v>
      </c>
      <c r="B222" s="14" t="s">
        <v>64</v>
      </c>
      <c r="C222" s="14" t="s">
        <v>129</v>
      </c>
      <c r="D222" s="14" t="s">
        <v>45</v>
      </c>
      <c r="E222" s="14">
        <v>3</v>
      </c>
      <c r="F222" s="14">
        <v>575.23339472917905</v>
      </c>
      <c r="G222" s="14">
        <v>191.74446490972599</v>
      </c>
      <c r="H222" s="14">
        <v>1690.5701367459601</v>
      </c>
      <c r="I222" s="14">
        <v>1648.9967200027299</v>
      </c>
      <c r="J222" s="14">
        <v>1513.4372836990401</v>
      </c>
      <c r="K222" s="14">
        <v>1793.19461182277</v>
      </c>
      <c r="L222" s="14">
        <v>144.197891820043</v>
      </c>
      <c r="M222" s="14">
        <v>135.55943630369299</v>
      </c>
      <c r="O222" s="14"/>
      <c r="P222" s="14"/>
      <c r="Q222" s="14"/>
      <c r="R222" s="14"/>
      <c r="S222" s="14"/>
      <c r="T222" s="14"/>
      <c r="U222" s="14"/>
      <c r="V222" s="14"/>
      <c r="W222" s="14"/>
      <c r="X222" s="14"/>
      <c r="Y222" s="14"/>
    </row>
    <row r="223" spans="1:25">
      <c r="A223" s="14" t="s">
        <v>451</v>
      </c>
      <c r="B223" s="14" t="s">
        <v>64</v>
      </c>
      <c r="C223" s="14" t="s">
        <v>130</v>
      </c>
      <c r="D223" s="14" t="s">
        <v>45</v>
      </c>
      <c r="E223" s="14">
        <v>3</v>
      </c>
      <c r="F223" s="14">
        <v>587.60362058301496</v>
      </c>
      <c r="G223" s="14">
        <v>195.867873527672</v>
      </c>
      <c r="H223" s="14">
        <v>1722.72309532093</v>
      </c>
      <c r="I223" s="14">
        <v>1664.97130961531</v>
      </c>
      <c r="J223" s="14">
        <v>1529.84125399868</v>
      </c>
      <c r="K223" s="14">
        <v>1808.61822654498</v>
      </c>
      <c r="L223" s="14">
        <v>143.64691692967699</v>
      </c>
      <c r="M223" s="14">
        <v>135.13005561662499</v>
      </c>
      <c r="O223" s="14"/>
      <c r="P223" s="14"/>
      <c r="Q223" s="14"/>
      <c r="R223" s="14"/>
      <c r="S223" s="14"/>
      <c r="T223" s="14"/>
      <c r="U223" s="14"/>
      <c r="V223" s="14"/>
      <c r="W223" s="14"/>
      <c r="X223" s="14"/>
      <c r="Y223" s="14"/>
    </row>
    <row r="224" spans="1:25">
      <c r="A224" s="14" t="s">
        <v>452</v>
      </c>
      <c r="B224" s="14" t="s">
        <v>64</v>
      </c>
      <c r="C224" s="14" t="s">
        <v>131</v>
      </c>
      <c r="D224" s="14" t="s">
        <v>45</v>
      </c>
      <c r="E224" s="14">
        <v>3</v>
      </c>
      <c r="F224" s="14">
        <v>598.20286756067696</v>
      </c>
      <c r="G224" s="14">
        <v>199.400955853559</v>
      </c>
      <c r="H224" s="14">
        <v>1749.3357923753599</v>
      </c>
      <c r="I224" s="14">
        <v>1650.84803832017</v>
      </c>
      <c r="J224" s="14">
        <v>1518.2850372376699</v>
      </c>
      <c r="K224" s="14">
        <v>1791.6892415878699</v>
      </c>
      <c r="L224" s="14">
        <v>140.841203267704</v>
      </c>
      <c r="M224" s="14">
        <v>132.563001082498</v>
      </c>
      <c r="O224" s="14"/>
      <c r="P224" s="14"/>
      <c r="Q224" s="14"/>
      <c r="R224" s="14"/>
      <c r="S224" s="14"/>
      <c r="T224" s="14"/>
      <c r="U224" s="14"/>
      <c r="V224" s="14"/>
      <c r="W224" s="14"/>
      <c r="X224" s="14"/>
      <c r="Y224" s="14"/>
    </row>
    <row r="225" spans="1:25">
      <c r="A225" s="14" t="s">
        <v>453</v>
      </c>
      <c r="B225" s="14" t="s">
        <v>64</v>
      </c>
      <c r="C225" s="14" t="s">
        <v>132</v>
      </c>
      <c r="D225" s="14" t="s">
        <v>45</v>
      </c>
      <c r="E225" s="14">
        <v>3</v>
      </c>
      <c r="F225" s="14">
        <v>606.71181437016401</v>
      </c>
      <c r="G225" s="14">
        <v>202.237271456721</v>
      </c>
      <c r="H225" s="14">
        <v>1765.3393109001499</v>
      </c>
      <c r="I225" s="14">
        <v>1647.93261159644</v>
      </c>
      <c r="J225" s="14">
        <v>1516.7885950741199</v>
      </c>
      <c r="K225" s="14">
        <v>1787.20665210581</v>
      </c>
      <c r="L225" s="14">
        <v>139.27404050937599</v>
      </c>
      <c r="M225" s="14">
        <v>131.144016522317</v>
      </c>
      <c r="O225" s="14"/>
      <c r="P225" s="14"/>
      <c r="Q225" s="14"/>
      <c r="R225" s="14"/>
      <c r="S225" s="14"/>
      <c r="T225" s="14"/>
      <c r="U225" s="14"/>
      <c r="V225" s="14"/>
      <c r="W225" s="14"/>
      <c r="X225" s="14"/>
      <c r="Y225" s="14"/>
    </row>
    <row r="226" spans="1:25">
      <c r="A226" s="14" t="s">
        <v>454</v>
      </c>
      <c r="B226" s="14" t="s">
        <v>64</v>
      </c>
      <c r="C226" s="14" t="s">
        <v>38</v>
      </c>
      <c r="D226" s="14" t="s">
        <v>45</v>
      </c>
      <c r="E226" s="14">
        <v>4</v>
      </c>
      <c r="F226" s="14">
        <v>626.90557028324895</v>
      </c>
      <c r="G226" s="14">
        <v>208.96852342775</v>
      </c>
      <c r="H226" s="14">
        <v>2059.2089419368299</v>
      </c>
      <c r="I226" s="14">
        <v>2100.6841072365701</v>
      </c>
      <c r="J226" s="14">
        <v>1934.63007286478</v>
      </c>
      <c r="K226" s="14">
        <v>2276.85967016529</v>
      </c>
      <c r="L226" s="14">
        <v>176.17556292871501</v>
      </c>
      <c r="M226" s="14">
        <v>166.05403437179399</v>
      </c>
      <c r="O226" s="14"/>
      <c r="P226" s="14"/>
      <c r="Q226" s="14"/>
      <c r="R226" s="14"/>
      <c r="S226" s="14"/>
      <c r="T226" s="14"/>
      <c r="U226" s="14"/>
      <c r="V226" s="14"/>
      <c r="W226" s="14"/>
      <c r="X226" s="14"/>
      <c r="Y226" s="14"/>
    </row>
    <row r="227" spans="1:25">
      <c r="A227" s="14" t="s">
        <v>455</v>
      </c>
      <c r="B227" s="14" t="s">
        <v>64</v>
      </c>
      <c r="C227" s="14" t="s">
        <v>36</v>
      </c>
      <c r="D227" s="14" t="s">
        <v>45</v>
      </c>
      <c r="E227" s="14">
        <v>4</v>
      </c>
      <c r="F227" s="14">
        <v>589.27806998359495</v>
      </c>
      <c r="G227" s="14">
        <v>196.42602332786501</v>
      </c>
      <c r="H227" s="14">
        <v>1920.7864336634</v>
      </c>
      <c r="I227" s="14">
        <v>1973.8000384673001</v>
      </c>
      <c r="J227" s="14">
        <v>1812.17489104889</v>
      </c>
      <c r="K227" s="14">
        <v>2145.5969802280902</v>
      </c>
      <c r="L227" s="14">
        <v>171.796941760789</v>
      </c>
      <c r="M227" s="14">
        <v>161.62514741840999</v>
      </c>
      <c r="O227" s="14"/>
      <c r="P227" s="14"/>
      <c r="Q227" s="14"/>
      <c r="R227" s="14"/>
      <c r="S227" s="14"/>
      <c r="T227" s="14"/>
      <c r="U227" s="14"/>
      <c r="V227" s="14"/>
      <c r="W227" s="14"/>
      <c r="X227" s="14"/>
      <c r="Y227" s="14"/>
    </row>
    <row r="228" spans="1:25">
      <c r="A228" s="14" t="s">
        <v>456</v>
      </c>
      <c r="B228" s="14" t="s">
        <v>64</v>
      </c>
      <c r="C228" s="14" t="s">
        <v>34</v>
      </c>
      <c r="D228" s="14" t="s">
        <v>45</v>
      </c>
      <c r="E228" s="14">
        <v>4</v>
      </c>
      <c r="F228" s="14">
        <v>593.05537531055199</v>
      </c>
      <c r="G228" s="14">
        <v>197.68512510351701</v>
      </c>
      <c r="H228" s="14">
        <v>1924.19251585137</v>
      </c>
      <c r="I228" s="14">
        <v>1972.7978368557001</v>
      </c>
      <c r="J228" s="14">
        <v>1811.7170223575999</v>
      </c>
      <c r="K228" s="14">
        <v>2143.9827541739501</v>
      </c>
      <c r="L228" s="14">
        <v>171.184917318245</v>
      </c>
      <c r="M228" s="14">
        <v>161.080814498108</v>
      </c>
      <c r="O228" s="14"/>
      <c r="P228" s="14"/>
      <c r="Q228" s="14"/>
      <c r="R228" s="14"/>
      <c r="S228" s="14"/>
      <c r="T228" s="14"/>
      <c r="U228" s="14"/>
      <c r="V228" s="14"/>
      <c r="W228" s="14"/>
      <c r="X228" s="14"/>
      <c r="Y228" s="14"/>
    </row>
    <row r="229" spans="1:25">
      <c r="A229" s="14" t="s">
        <v>457</v>
      </c>
      <c r="B229" s="14" t="s">
        <v>64</v>
      </c>
      <c r="C229" s="14" t="s">
        <v>128</v>
      </c>
      <c r="D229" s="14" t="s">
        <v>45</v>
      </c>
      <c r="E229" s="14">
        <v>4</v>
      </c>
      <c r="F229" s="14">
        <v>577.29349687333502</v>
      </c>
      <c r="G229" s="14">
        <v>192.43116562444499</v>
      </c>
      <c r="H229" s="14">
        <v>1861.75663336344</v>
      </c>
      <c r="I229" s="14">
        <v>1884.2466297600399</v>
      </c>
      <c r="J229" s="14">
        <v>1729.2628131744</v>
      </c>
      <c r="K229" s="14">
        <v>2049.08846542111</v>
      </c>
      <c r="L229" s="14">
        <v>164.84183566107501</v>
      </c>
      <c r="M229" s="14">
        <v>154.98381658564</v>
      </c>
      <c r="O229" s="14"/>
      <c r="P229" s="14"/>
      <c r="Q229" s="14"/>
      <c r="R229" s="14"/>
      <c r="S229" s="14"/>
      <c r="T229" s="14"/>
      <c r="U229" s="14"/>
      <c r="V229" s="14"/>
      <c r="W229" s="14"/>
      <c r="X229" s="14"/>
      <c r="Y229" s="14"/>
    </row>
    <row r="230" spans="1:25">
      <c r="A230" s="14" t="s">
        <v>458</v>
      </c>
      <c r="B230" s="14" t="s">
        <v>64</v>
      </c>
      <c r="C230" s="14" t="s">
        <v>129</v>
      </c>
      <c r="D230" s="14" t="s">
        <v>45</v>
      </c>
      <c r="E230" s="14">
        <v>4</v>
      </c>
      <c r="F230" s="14">
        <v>603.26386457079798</v>
      </c>
      <c r="G230" s="14">
        <v>201.08795485693301</v>
      </c>
      <c r="H230" s="14">
        <v>1928.53126361305</v>
      </c>
      <c r="I230" s="14">
        <v>1910.90892001109</v>
      </c>
      <c r="J230" s="14">
        <v>1758.38180227731</v>
      </c>
      <c r="K230" s="14">
        <v>2072.9195586249298</v>
      </c>
      <c r="L230" s="14">
        <v>162.010638613841</v>
      </c>
      <c r="M230" s="14">
        <v>152.52711773378499</v>
      </c>
      <c r="O230" s="14"/>
      <c r="P230" s="14"/>
      <c r="Q230" s="14"/>
      <c r="R230" s="14"/>
      <c r="S230" s="14"/>
      <c r="T230" s="14"/>
      <c r="U230" s="14"/>
      <c r="V230" s="14"/>
      <c r="W230" s="14"/>
      <c r="X230" s="14"/>
      <c r="Y230" s="14"/>
    </row>
    <row r="231" spans="1:25">
      <c r="A231" s="14" t="s">
        <v>459</v>
      </c>
      <c r="B231" s="14" t="s">
        <v>64</v>
      </c>
      <c r="C231" s="14" t="s">
        <v>130</v>
      </c>
      <c r="D231" s="14" t="s">
        <v>45</v>
      </c>
      <c r="E231" s="14">
        <v>4</v>
      </c>
      <c r="F231" s="14">
        <v>637.208122688515</v>
      </c>
      <c r="G231" s="14">
        <v>212.402707562838</v>
      </c>
      <c r="H231" s="14">
        <v>2023.9109474289</v>
      </c>
      <c r="I231" s="14">
        <v>1982.79768694841</v>
      </c>
      <c r="J231" s="14">
        <v>1829.4173417458101</v>
      </c>
      <c r="K231" s="14">
        <v>2145.4486853983099</v>
      </c>
      <c r="L231" s="14">
        <v>162.650998449898</v>
      </c>
      <c r="M231" s="14">
        <v>153.38034520260601</v>
      </c>
      <c r="O231" s="14"/>
      <c r="P231" s="14"/>
      <c r="Q231" s="14"/>
      <c r="R231" s="14"/>
      <c r="S231" s="14"/>
      <c r="T231" s="14"/>
      <c r="U231" s="14"/>
      <c r="V231" s="14"/>
      <c r="W231" s="14"/>
      <c r="X231" s="14"/>
      <c r="Y231" s="14"/>
    </row>
    <row r="232" spans="1:25">
      <c r="A232" s="14" t="s">
        <v>460</v>
      </c>
      <c r="B232" s="14" t="s">
        <v>64</v>
      </c>
      <c r="C232" s="14" t="s">
        <v>131</v>
      </c>
      <c r="D232" s="14" t="s">
        <v>45</v>
      </c>
      <c r="E232" s="14">
        <v>4</v>
      </c>
      <c r="F232" s="14">
        <v>646.17883423357102</v>
      </c>
      <c r="G232" s="14">
        <v>215.39294474452399</v>
      </c>
      <c r="H232" s="14">
        <v>2044.09349055286</v>
      </c>
      <c r="I232" s="14">
        <v>1976.34881213681</v>
      </c>
      <c r="J232" s="14">
        <v>1825.0164607399399</v>
      </c>
      <c r="K232" s="14">
        <v>2136.7622449876199</v>
      </c>
      <c r="L232" s="14">
        <v>160.413432850813</v>
      </c>
      <c r="M232" s="14">
        <v>151.33235139686801</v>
      </c>
      <c r="O232" s="14"/>
      <c r="P232" s="14"/>
      <c r="Q232" s="14"/>
      <c r="R232" s="14"/>
      <c r="S232" s="14"/>
      <c r="T232" s="14"/>
      <c r="U232" s="14"/>
      <c r="V232" s="14"/>
      <c r="W232" s="14"/>
      <c r="X232" s="14"/>
      <c r="Y232" s="14"/>
    </row>
    <row r="233" spans="1:25">
      <c r="A233" s="14" t="s">
        <v>461</v>
      </c>
      <c r="B233" s="14" t="s">
        <v>64</v>
      </c>
      <c r="C233" s="14" t="s">
        <v>132</v>
      </c>
      <c r="D233" s="14" t="s">
        <v>45</v>
      </c>
      <c r="E233" s="14">
        <v>4</v>
      </c>
      <c r="F233" s="14">
        <v>666.88468446323304</v>
      </c>
      <c r="G233" s="14">
        <v>222.294894821078</v>
      </c>
      <c r="H233" s="14">
        <v>2108.3262763214302</v>
      </c>
      <c r="I233" s="14">
        <v>2028.89545758913</v>
      </c>
      <c r="J233" s="14">
        <v>1875.8012122524799</v>
      </c>
      <c r="K233" s="14">
        <v>2191.0281653924098</v>
      </c>
      <c r="L233" s="14">
        <v>162.13270780328199</v>
      </c>
      <c r="M233" s="14">
        <v>153.09424533664401</v>
      </c>
      <c r="O233" s="14"/>
      <c r="P233" s="14"/>
      <c r="Q233" s="14"/>
      <c r="R233" s="14"/>
      <c r="S233" s="14"/>
      <c r="T233" s="14"/>
      <c r="U233" s="14"/>
      <c r="V233" s="14"/>
      <c r="W233" s="14"/>
      <c r="X233" s="14"/>
      <c r="Y233" s="14"/>
    </row>
    <row r="234" spans="1:25">
      <c r="A234" s="14" t="s">
        <v>462</v>
      </c>
      <c r="B234" s="14" t="s">
        <v>64</v>
      </c>
      <c r="C234" s="14" t="s">
        <v>38</v>
      </c>
      <c r="D234" s="14" t="s">
        <v>45</v>
      </c>
      <c r="E234" s="14">
        <v>5</v>
      </c>
      <c r="F234" s="14">
        <v>798.43276959152797</v>
      </c>
      <c r="G234" s="14">
        <v>266.14425653050898</v>
      </c>
      <c r="H234" s="14">
        <v>2954.96953956894</v>
      </c>
      <c r="I234" s="14">
        <v>3059.9649519109098</v>
      </c>
      <c r="J234" s="14">
        <v>2848.4652136811501</v>
      </c>
      <c r="K234" s="14">
        <v>3282.8450175046801</v>
      </c>
      <c r="L234" s="14">
        <v>222.880065593773</v>
      </c>
      <c r="M234" s="14">
        <v>211.499738229765</v>
      </c>
      <c r="O234" s="14"/>
      <c r="P234" s="14"/>
      <c r="Q234" s="14"/>
      <c r="R234" s="14"/>
      <c r="S234" s="14"/>
      <c r="T234" s="14"/>
      <c r="U234" s="14"/>
      <c r="V234" s="14"/>
      <c r="W234" s="14"/>
      <c r="X234" s="14"/>
      <c r="Y234" s="14"/>
    </row>
    <row r="235" spans="1:25">
      <c r="A235" s="14" t="s">
        <v>463</v>
      </c>
      <c r="B235" s="14" t="s">
        <v>64</v>
      </c>
      <c r="C235" s="14" t="s">
        <v>36</v>
      </c>
      <c r="D235" s="14" t="s">
        <v>45</v>
      </c>
      <c r="E235" s="14">
        <v>5</v>
      </c>
      <c r="F235" s="14">
        <v>773.36445404194205</v>
      </c>
      <c r="G235" s="14">
        <v>257.788151347314</v>
      </c>
      <c r="H235" s="14">
        <v>2843.1471418033998</v>
      </c>
      <c r="I235" s="14">
        <v>2939.5811375582398</v>
      </c>
      <c r="J235" s="14">
        <v>2733.81293046987</v>
      </c>
      <c r="K235" s="14">
        <v>3156.6045788340598</v>
      </c>
      <c r="L235" s="14">
        <v>217.02344127582299</v>
      </c>
      <c r="M235" s="14">
        <v>205.76820708837201</v>
      </c>
      <c r="O235" s="14"/>
      <c r="P235" s="14"/>
      <c r="Q235" s="14"/>
      <c r="R235" s="14"/>
      <c r="S235" s="14"/>
      <c r="T235" s="14"/>
      <c r="U235" s="14"/>
      <c r="V235" s="14"/>
      <c r="W235" s="14"/>
      <c r="X235" s="14"/>
      <c r="Y235" s="14"/>
    </row>
    <row r="236" spans="1:25">
      <c r="A236" s="14" t="s">
        <v>464</v>
      </c>
      <c r="B236" s="14" t="s">
        <v>64</v>
      </c>
      <c r="C236" s="14" t="s">
        <v>34</v>
      </c>
      <c r="D236" s="14" t="s">
        <v>45</v>
      </c>
      <c r="E236" s="14">
        <v>5</v>
      </c>
      <c r="F236" s="14">
        <v>663.34811834776701</v>
      </c>
      <c r="G236" s="14">
        <v>221.11603944925599</v>
      </c>
      <c r="H236" s="14">
        <v>2428.7789921930598</v>
      </c>
      <c r="I236" s="14">
        <v>2520.0277158693102</v>
      </c>
      <c r="J236" s="14">
        <v>2329.6112493553601</v>
      </c>
      <c r="K236" s="14">
        <v>2721.71698342429</v>
      </c>
      <c r="L236" s="14">
        <v>201.689267554976</v>
      </c>
      <c r="M236" s="14">
        <v>190.41646651395101</v>
      </c>
      <c r="O236" s="14"/>
      <c r="P236" s="14"/>
      <c r="Q236" s="14"/>
      <c r="R236" s="14"/>
      <c r="S236" s="14"/>
      <c r="T236" s="14"/>
      <c r="U236" s="14"/>
      <c r="V236" s="14"/>
      <c r="W236" s="14"/>
      <c r="X236" s="14"/>
      <c r="Y236" s="14"/>
    </row>
    <row r="237" spans="1:25">
      <c r="A237" s="14" t="s">
        <v>465</v>
      </c>
      <c r="B237" s="14" t="s">
        <v>64</v>
      </c>
      <c r="C237" s="14" t="s">
        <v>128</v>
      </c>
      <c r="D237" s="14" t="s">
        <v>45</v>
      </c>
      <c r="E237" s="14">
        <v>5</v>
      </c>
      <c r="F237" s="14">
        <v>628.94402549482095</v>
      </c>
      <c r="G237" s="14">
        <v>209.64800849827401</v>
      </c>
      <c r="H237" s="14">
        <v>2294.4950038116799</v>
      </c>
      <c r="I237" s="14">
        <v>2395.89179328613</v>
      </c>
      <c r="J237" s="14">
        <v>2209.6377579106002</v>
      </c>
      <c r="K237" s="14">
        <v>2593.4795925416602</v>
      </c>
      <c r="L237" s="14">
        <v>197.58779925553199</v>
      </c>
      <c r="M237" s="14">
        <v>186.25403537552799</v>
      </c>
      <c r="O237" s="14"/>
      <c r="P237" s="14"/>
      <c r="Q237" s="14"/>
      <c r="R237" s="14"/>
      <c r="S237" s="14"/>
      <c r="T237" s="14"/>
      <c r="U237" s="14"/>
      <c r="V237" s="14"/>
      <c r="W237" s="14"/>
      <c r="X237" s="14"/>
      <c r="Y237" s="14"/>
    </row>
    <row r="238" spans="1:25">
      <c r="A238" s="14" t="s">
        <v>466</v>
      </c>
      <c r="B238" s="14" t="s">
        <v>64</v>
      </c>
      <c r="C238" s="14" t="s">
        <v>129</v>
      </c>
      <c r="D238" s="14" t="s">
        <v>45</v>
      </c>
      <c r="E238" s="14">
        <v>5</v>
      </c>
      <c r="F238" s="14">
        <v>613.61658915091505</v>
      </c>
      <c r="G238" s="14">
        <v>204.538863050305</v>
      </c>
      <c r="H238" s="14">
        <v>2239.6400801186801</v>
      </c>
      <c r="I238" s="14">
        <v>2329.10866463098</v>
      </c>
      <c r="J238" s="14">
        <v>2145.71776401847</v>
      </c>
      <c r="K238" s="14">
        <v>2523.80224733349</v>
      </c>
      <c r="L238" s="14">
        <v>194.693582702508</v>
      </c>
      <c r="M238" s="14">
        <v>183.390900612515</v>
      </c>
      <c r="O238" s="14"/>
      <c r="P238" s="14"/>
      <c r="Q238" s="14"/>
      <c r="R238" s="14"/>
      <c r="S238" s="14"/>
      <c r="T238" s="14"/>
      <c r="U238" s="14"/>
      <c r="V238" s="14"/>
      <c r="W238" s="14"/>
      <c r="X238" s="14"/>
      <c r="Y238" s="14"/>
    </row>
    <row r="239" spans="1:25">
      <c r="A239" s="14" t="s">
        <v>467</v>
      </c>
      <c r="B239" s="14" t="s">
        <v>64</v>
      </c>
      <c r="C239" s="14" t="s">
        <v>130</v>
      </c>
      <c r="D239" s="14" t="s">
        <v>45</v>
      </c>
      <c r="E239" s="14">
        <v>5</v>
      </c>
      <c r="F239" s="14">
        <v>669.44530364348304</v>
      </c>
      <c r="G239" s="14">
        <v>223.148434547828</v>
      </c>
      <c r="H239" s="14">
        <v>2441.98330649844</v>
      </c>
      <c r="I239" s="14">
        <v>2526.30523593934</v>
      </c>
      <c r="J239" s="14">
        <v>2335.9849831813599</v>
      </c>
      <c r="K239" s="14">
        <v>2727.8395233968499</v>
      </c>
      <c r="L239" s="14">
        <v>201.534287457505</v>
      </c>
      <c r="M239" s="14">
        <v>190.32025275798699</v>
      </c>
      <c r="O239" s="14"/>
      <c r="P239" s="14"/>
      <c r="Q239" s="14"/>
      <c r="R239" s="14"/>
      <c r="S239" s="14"/>
      <c r="T239" s="14"/>
      <c r="U239" s="14"/>
      <c r="V239" s="14"/>
      <c r="W239" s="14"/>
      <c r="X239" s="14"/>
      <c r="Y239" s="14"/>
    </row>
    <row r="240" spans="1:25">
      <c r="A240" s="14" t="s">
        <v>468</v>
      </c>
      <c r="B240" s="14" t="s">
        <v>64</v>
      </c>
      <c r="C240" s="14" t="s">
        <v>131</v>
      </c>
      <c r="D240" s="14" t="s">
        <v>45</v>
      </c>
      <c r="E240" s="14">
        <v>5</v>
      </c>
      <c r="F240" s="14">
        <v>676.79988137298903</v>
      </c>
      <c r="G240" s="14">
        <v>225.599960457663</v>
      </c>
      <c r="H240" s="14">
        <v>2456.8914269175898</v>
      </c>
      <c r="I240" s="14">
        <v>2515.9903500771002</v>
      </c>
      <c r="J240" s="14">
        <v>2327.8226289807599</v>
      </c>
      <c r="K240" s="14">
        <v>2715.1829493536802</v>
      </c>
      <c r="L240" s="14">
        <v>199.192599276577</v>
      </c>
      <c r="M240" s="14">
        <v>188.16772109634101</v>
      </c>
      <c r="O240" s="14"/>
      <c r="P240" s="14"/>
      <c r="Q240" s="14"/>
      <c r="R240" s="14"/>
      <c r="S240" s="14"/>
      <c r="T240" s="14"/>
      <c r="U240" s="14"/>
      <c r="V240" s="14"/>
      <c r="W240" s="14"/>
      <c r="X240" s="14"/>
      <c r="Y240" s="14"/>
    </row>
    <row r="241" spans="1:25">
      <c r="A241" s="14" t="s">
        <v>469</v>
      </c>
      <c r="B241" s="14" t="s">
        <v>64</v>
      </c>
      <c r="C241" s="14" t="s">
        <v>132</v>
      </c>
      <c r="D241" s="14" t="s">
        <v>45</v>
      </c>
      <c r="E241" s="14">
        <v>5</v>
      </c>
      <c r="F241" s="14">
        <v>656.39215946990498</v>
      </c>
      <c r="G241" s="14">
        <v>218.79738648996801</v>
      </c>
      <c r="H241" s="14">
        <v>2366.99779838414</v>
      </c>
      <c r="I241" s="14">
        <v>2428.0510431399298</v>
      </c>
      <c r="J241" s="14">
        <v>2243.67266589683</v>
      </c>
      <c r="K241" s="14">
        <v>2623.4043081108698</v>
      </c>
      <c r="L241" s="14">
        <v>195.35326497093499</v>
      </c>
      <c r="M241" s="14">
        <v>184.378377243101</v>
      </c>
      <c r="O241" s="14"/>
      <c r="P241" s="14"/>
      <c r="Q241" s="14"/>
      <c r="R241" s="14"/>
      <c r="S241" s="14"/>
      <c r="T241" s="14"/>
      <c r="U241" s="14"/>
      <c r="V241" s="14"/>
      <c r="W241" s="14"/>
      <c r="X241" s="14"/>
      <c r="Y241" s="14"/>
    </row>
    <row r="242" spans="1:25">
      <c r="A242" s="14" t="s">
        <v>470</v>
      </c>
      <c r="B242" s="14" t="s">
        <v>64</v>
      </c>
      <c r="C242" s="14" t="s">
        <v>38</v>
      </c>
      <c r="D242" s="14" t="s">
        <v>43</v>
      </c>
      <c r="E242" s="14">
        <v>0</v>
      </c>
      <c r="F242" s="14">
        <v>1024.30379612817</v>
      </c>
      <c r="G242" s="14">
        <v>341.43459870939</v>
      </c>
      <c r="H242" s="14">
        <v>1615.7230679036099</v>
      </c>
      <c r="I242" s="14">
        <v>1597.1092683076299</v>
      </c>
      <c r="J242" s="14">
        <v>1498.7083162746901</v>
      </c>
      <c r="K242" s="14">
        <v>1700.1688873834801</v>
      </c>
      <c r="L242" s="14">
        <v>103.059619075852</v>
      </c>
      <c r="M242" s="14">
        <v>98.4009520329314</v>
      </c>
      <c r="O242" s="14"/>
      <c r="P242" s="14"/>
      <c r="Q242" s="14"/>
      <c r="R242" s="14"/>
      <c r="S242" s="14"/>
      <c r="T242" s="14"/>
      <c r="U242" s="14"/>
      <c r="V242" s="14"/>
      <c r="W242" s="14"/>
      <c r="X242" s="14"/>
      <c r="Y242" s="14"/>
    </row>
    <row r="243" spans="1:25">
      <c r="A243" s="14" t="s">
        <v>471</v>
      </c>
      <c r="B243" s="14" t="s">
        <v>64</v>
      </c>
      <c r="C243" s="14" t="s">
        <v>36</v>
      </c>
      <c r="D243" s="14" t="s">
        <v>43</v>
      </c>
      <c r="E243" s="14">
        <v>0</v>
      </c>
      <c r="F243" s="14">
        <v>1018.64506281532</v>
      </c>
      <c r="G243" s="14">
        <v>339.548354271775</v>
      </c>
      <c r="H243" s="14">
        <v>1607.1773288766699</v>
      </c>
      <c r="I243" s="14">
        <v>1566.0902085908799</v>
      </c>
      <c r="J243" s="14">
        <v>1469.4202735281301</v>
      </c>
      <c r="K243" s="14">
        <v>1667.34988105293</v>
      </c>
      <c r="L243" s="14">
        <v>101.259672462048</v>
      </c>
      <c r="M243" s="14">
        <v>96.669935062750298</v>
      </c>
      <c r="O243" s="14"/>
      <c r="P243" s="14"/>
      <c r="Q243" s="14"/>
      <c r="R243" s="14"/>
      <c r="S243" s="14"/>
      <c r="T243" s="14"/>
      <c r="U243" s="14"/>
      <c r="V243" s="14"/>
      <c r="W243" s="14"/>
      <c r="X243" s="14"/>
      <c r="Y243" s="14"/>
    </row>
    <row r="244" spans="1:25">
      <c r="A244" s="14" t="s">
        <v>472</v>
      </c>
      <c r="B244" s="14" t="s">
        <v>64</v>
      </c>
      <c r="C244" s="14" t="s">
        <v>34</v>
      </c>
      <c r="D244" s="14" t="s">
        <v>43</v>
      </c>
      <c r="E244" s="14">
        <v>0</v>
      </c>
      <c r="F244" s="14">
        <v>1001.79475194016</v>
      </c>
      <c r="G244" s="14">
        <v>333.93158398005301</v>
      </c>
      <c r="H244" s="14">
        <v>1582.11426396108</v>
      </c>
      <c r="I244" s="14">
        <v>1523.1113648214</v>
      </c>
      <c r="J244" s="14">
        <v>1428.42507601804</v>
      </c>
      <c r="K244" s="14">
        <v>1622.3318435721999</v>
      </c>
      <c r="L244" s="14">
        <v>99.220478750803807</v>
      </c>
      <c r="M244" s="14">
        <v>94.686288803354302</v>
      </c>
      <c r="O244" s="14"/>
      <c r="P244" s="14"/>
      <c r="Q244" s="14"/>
      <c r="R244" s="14"/>
      <c r="S244" s="14"/>
      <c r="T244" s="14"/>
      <c r="U244" s="14"/>
      <c r="V244" s="14"/>
      <c r="W244" s="14"/>
      <c r="X244" s="14"/>
      <c r="Y244" s="14"/>
    </row>
    <row r="245" spans="1:25">
      <c r="A245" s="14" t="s">
        <v>473</v>
      </c>
      <c r="B245" s="14" t="s">
        <v>64</v>
      </c>
      <c r="C245" s="14" t="s">
        <v>128</v>
      </c>
      <c r="D245" s="14" t="s">
        <v>43</v>
      </c>
      <c r="E245" s="14">
        <v>0</v>
      </c>
      <c r="F245" s="14">
        <v>1007.97557556941</v>
      </c>
      <c r="G245" s="14">
        <v>335.99185852313798</v>
      </c>
      <c r="H245" s="14">
        <v>1596.79299100105</v>
      </c>
      <c r="I245" s="14">
        <v>1526.2263658417201</v>
      </c>
      <c r="J245" s="14">
        <v>1431.8973427707999</v>
      </c>
      <c r="K245" s="14">
        <v>1625.0582393125101</v>
      </c>
      <c r="L245" s="14">
        <v>98.831873470788906</v>
      </c>
      <c r="M245" s="14">
        <v>94.329023070925999</v>
      </c>
      <c r="O245" s="14"/>
      <c r="P245" s="14"/>
      <c r="Q245" s="14"/>
      <c r="R245" s="14"/>
      <c r="S245" s="14"/>
      <c r="T245" s="14"/>
      <c r="U245" s="14"/>
      <c r="V245" s="14"/>
      <c r="W245" s="14"/>
      <c r="X245" s="14"/>
      <c r="Y245" s="14"/>
    </row>
    <row r="246" spans="1:25">
      <c r="A246" s="14" t="s">
        <v>474</v>
      </c>
      <c r="B246" s="14" t="s">
        <v>64</v>
      </c>
      <c r="C246" s="14" t="s">
        <v>129</v>
      </c>
      <c r="D246" s="14" t="s">
        <v>43</v>
      </c>
      <c r="E246" s="14">
        <v>0</v>
      </c>
      <c r="F246" s="14">
        <v>971.38084435799101</v>
      </c>
      <c r="G246" s="14">
        <v>323.79361478599702</v>
      </c>
      <c r="H246" s="14">
        <v>1540.9448972968501</v>
      </c>
      <c r="I246" s="14">
        <v>1454.94205081071</v>
      </c>
      <c r="J246" s="14">
        <v>1363.7380643080901</v>
      </c>
      <c r="K246" s="14">
        <v>1550.58311598213</v>
      </c>
      <c r="L246" s="14">
        <v>95.641065171426803</v>
      </c>
      <c r="M246" s="14">
        <v>91.203986502611798</v>
      </c>
      <c r="O246" s="14"/>
      <c r="P246" s="14"/>
      <c r="Q246" s="14"/>
      <c r="R246" s="14"/>
      <c r="S246" s="14"/>
      <c r="T246" s="14"/>
      <c r="U246" s="14"/>
      <c r="V246" s="14"/>
      <c r="W246" s="14"/>
      <c r="X246" s="14"/>
      <c r="Y246" s="14"/>
    </row>
    <row r="247" spans="1:25">
      <c r="A247" s="14" t="s">
        <v>475</v>
      </c>
      <c r="B247" s="14" t="s">
        <v>64</v>
      </c>
      <c r="C247" s="14" t="s">
        <v>130</v>
      </c>
      <c r="D247" s="14" t="s">
        <v>43</v>
      </c>
      <c r="E247" s="14">
        <v>0</v>
      </c>
      <c r="F247" s="14">
        <v>987.94269765019806</v>
      </c>
      <c r="G247" s="14">
        <v>329.31423255006598</v>
      </c>
      <c r="H247" s="14">
        <v>1570.43141307317</v>
      </c>
      <c r="I247" s="14">
        <v>1461.2740175369099</v>
      </c>
      <c r="J247" s="14">
        <v>1370.5225975892599</v>
      </c>
      <c r="K247" s="14">
        <v>1556.4023587002901</v>
      </c>
      <c r="L247" s="14">
        <v>95.128341163388498</v>
      </c>
      <c r="M247" s="14">
        <v>90.751419947642304</v>
      </c>
      <c r="O247" s="14"/>
      <c r="P247" s="14"/>
      <c r="Q247" s="14"/>
      <c r="R247" s="14"/>
      <c r="S247" s="14"/>
      <c r="T247" s="14"/>
      <c r="U247" s="14"/>
      <c r="V247" s="14"/>
      <c r="W247" s="14"/>
      <c r="X247" s="14"/>
      <c r="Y247" s="14"/>
    </row>
    <row r="248" spans="1:25">
      <c r="A248" s="14" t="s">
        <v>476</v>
      </c>
      <c r="B248" s="14" t="s">
        <v>64</v>
      </c>
      <c r="C248" s="14" t="s">
        <v>131</v>
      </c>
      <c r="D248" s="14" t="s">
        <v>43</v>
      </c>
      <c r="E248" s="14">
        <v>0</v>
      </c>
      <c r="F248" s="14">
        <v>1039.2403666549301</v>
      </c>
      <c r="G248" s="14">
        <v>346.41345555164202</v>
      </c>
      <c r="H248" s="14">
        <v>1653.20919896746</v>
      </c>
      <c r="I248" s="14">
        <v>1513.73775823197</v>
      </c>
      <c r="J248" s="14">
        <v>1422.0975642501601</v>
      </c>
      <c r="K248" s="14">
        <v>1609.6844469375401</v>
      </c>
      <c r="L248" s="14">
        <v>95.946688705567595</v>
      </c>
      <c r="M248" s="14">
        <v>91.640193981813994</v>
      </c>
      <c r="O248" s="14"/>
      <c r="P248" s="14"/>
      <c r="Q248" s="14"/>
      <c r="R248" s="14"/>
      <c r="S248" s="14"/>
      <c r="T248" s="14"/>
      <c r="U248" s="14"/>
      <c r="V248" s="14"/>
      <c r="W248" s="14"/>
      <c r="X248" s="14"/>
      <c r="Y248" s="14"/>
    </row>
    <row r="249" spans="1:25">
      <c r="A249" s="14" t="s">
        <v>477</v>
      </c>
      <c r="B249" s="14" t="s">
        <v>64</v>
      </c>
      <c r="C249" s="14" t="s">
        <v>132</v>
      </c>
      <c r="D249" s="14" t="s">
        <v>43</v>
      </c>
      <c r="E249" s="14">
        <v>0</v>
      </c>
      <c r="F249" s="14">
        <v>1065.5391758031999</v>
      </c>
      <c r="G249" s="14">
        <v>355.179725267734</v>
      </c>
      <c r="H249" s="14">
        <v>1699.50583888097</v>
      </c>
      <c r="I249" s="14">
        <v>1533.4055515904699</v>
      </c>
      <c r="J249" s="14">
        <v>1441.6732409209601</v>
      </c>
      <c r="K249" s="14">
        <v>1629.39380103087</v>
      </c>
      <c r="L249" s="14">
        <v>95.988249440397098</v>
      </c>
      <c r="M249" s="14">
        <v>91.732310669512103</v>
      </c>
      <c r="O249" s="14"/>
      <c r="P249" s="14"/>
      <c r="Q249" s="14"/>
      <c r="R249" s="14"/>
      <c r="S249" s="14"/>
      <c r="T249" s="14"/>
      <c r="U249" s="14"/>
      <c r="V249" s="14"/>
      <c r="W249" s="14"/>
      <c r="X249" s="14"/>
      <c r="Y249" s="14"/>
    </row>
    <row r="250" spans="1:25">
      <c r="A250" s="14" t="s">
        <v>478</v>
      </c>
      <c r="B250" s="14" t="s">
        <v>64</v>
      </c>
      <c r="C250" s="14" t="s">
        <v>38</v>
      </c>
      <c r="D250" s="14" t="s">
        <v>43</v>
      </c>
      <c r="E250" s="14">
        <v>1</v>
      </c>
      <c r="F250" s="14">
        <v>171.01300835934401</v>
      </c>
      <c r="G250" s="14">
        <v>57.004336119781399</v>
      </c>
      <c r="H250" s="14">
        <v>1524.9956158314999</v>
      </c>
      <c r="I250" s="14">
        <v>1464.0612279166401</v>
      </c>
      <c r="J250" s="14">
        <v>1248.4299876984701</v>
      </c>
      <c r="K250" s="14">
        <v>1705.63170180156</v>
      </c>
      <c r="L250" s="14">
        <v>241.57047388491799</v>
      </c>
      <c r="M250" s="14">
        <v>215.631240218166</v>
      </c>
      <c r="O250" s="14"/>
      <c r="P250" s="14"/>
      <c r="Q250" s="14"/>
      <c r="R250" s="14"/>
      <c r="S250" s="14"/>
      <c r="T250" s="14"/>
      <c r="U250" s="14"/>
      <c r="V250" s="14"/>
      <c r="W250" s="14"/>
      <c r="X250" s="14"/>
      <c r="Y250" s="14"/>
    </row>
    <row r="251" spans="1:25">
      <c r="A251" s="14" t="s">
        <v>479</v>
      </c>
      <c r="B251" s="14" t="s">
        <v>64</v>
      </c>
      <c r="C251" s="14" t="s">
        <v>36</v>
      </c>
      <c r="D251" s="14" t="s">
        <v>43</v>
      </c>
      <c r="E251" s="14">
        <v>1</v>
      </c>
      <c r="F251" s="14">
        <v>179.03932989468501</v>
      </c>
      <c r="G251" s="14">
        <v>59.679776631561801</v>
      </c>
      <c r="H251" s="14">
        <v>1579.2478600571999</v>
      </c>
      <c r="I251" s="14">
        <v>1518.6963052742201</v>
      </c>
      <c r="J251" s="14">
        <v>1300.92481217607</v>
      </c>
      <c r="K251" s="14">
        <v>1762.03365662487</v>
      </c>
      <c r="L251" s="14">
        <v>243.33735135064899</v>
      </c>
      <c r="M251" s="14">
        <v>217.77149309814899</v>
      </c>
      <c r="O251" s="14"/>
      <c r="P251" s="14"/>
      <c r="Q251" s="14"/>
      <c r="R251" s="14"/>
      <c r="S251" s="14"/>
      <c r="T251" s="14"/>
      <c r="U251" s="14"/>
      <c r="V251" s="14"/>
      <c r="W251" s="14"/>
      <c r="X251" s="14"/>
      <c r="Y251" s="14"/>
    </row>
    <row r="252" spans="1:25">
      <c r="A252" s="14" t="s">
        <v>480</v>
      </c>
      <c r="B252" s="14" t="s">
        <v>64</v>
      </c>
      <c r="C252" s="14" t="s">
        <v>34</v>
      </c>
      <c r="D252" s="14" t="s">
        <v>43</v>
      </c>
      <c r="E252" s="14">
        <v>1</v>
      </c>
      <c r="F252" s="14">
        <v>173.31649499354501</v>
      </c>
      <c r="G252" s="14">
        <v>57.7721649978484</v>
      </c>
      <c r="H252" s="14">
        <v>1510.5150339336301</v>
      </c>
      <c r="I252" s="14">
        <v>1458.6395237769</v>
      </c>
      <c r="J252" s="14">
        <v>1246.67381343797</v>
      </c>
      <c r="K252" s="14">
        <v>1695.9227704653599</v>
      </c>
      <c r="L252" s="14">
        <v>237.283246688465</v>
      </c>
      <c r="M252" s="14">
        <v>211.96571033893099</v>
      </c>
      <c r="O252" s="14"/>
      <c r="P252" s="14"/>
      <c r="Q252" s="14"/>
      <c r="R252" s="14"/>
      <c r="S252" s="14"/>
      <c r="T252" s="14"/>
      <c r="U252" s="14"/>
      <c r="V252" s="14"/>
      <c r="W252" s="14"/>
      <c r="X252" s="14"/>
      <c r="Y252" s="14"/>
    </row>
    <row r="253" spans="1:25">
      <c r="A253" s="14" t="s">
        <v>481</v>
      </c>
      <c r="B253" s="14" t="s">
        <v>64</v>
      </c>
      <c r="C253" s="14" t="s">
        <v>128</v>
      </c>
      <c r="D253" s="14" t="s">
        <v>43</v>
      </c>
      <c r="E253" s="14">
        <v>1</v>
      </c>
      <c r="F253" s="14">
        <v>162.94311101121701</v>
      </c>
      <c r="G253" s="14">
        <v>54.314370337072397</v>
      </c>
      <c r="H253" s="14">
        <v>1415.9116354815501</v>
      </c>
      <c r="I253" s="14">
        <v>1365.3109083043501</v>
      </c>
      <c r="J253" s="14">
        <v>1161.42409559925</v>
      </c>
      <c r="K253" s="14">
        <v>1594.36332405288</v>
      </c>
      <c r="L253" s="14">
        <v>229.05241574852499</v>
      </c>
      <c r="M253" s="14">
        <v>203.88681270510901</v>
      </c>
      <c r="O253" s="14"/>
      <c r="P253" s="14"/>
      <c r="Q253" s="14"/>
      <c r="R253" s="14"/>
      <c r="S253" s="14"/>
      <c r="T253" s="14"/>
      <c r="U253" s="14"/>
      <c r="V253" s="14"/>
      <c r="W253" s="14"/>
      <c r="X253" s="14"/>
      <c r="Y253" s="14"/>
    </row>
    <row r="254" spans="1:25">
      <c r="A254" s="14" t="s">
        <v>482</v>
      </c>
      <c r="B254" s="14" t="s">
        <v>64</v>
      </c>
      <c r="C254" s="14" t="s">
        <v>129</v>
      </c>
      <c r="D254" s="14" t="s">
        <v>43</v>
      </c>
      <c r="E254" s="14">
        <v>1</v>
      </c>
      <c r="F254" s="14">
        <v>154.01473377584699</v>
      </c>
      <c r="G254" s="14">
        <v>51.3382445919489</v>
      </c>
      <c r="H254" s="14">
        <v>1339.8410941787399</v>
      </c>
      <c r="I254" s="14">
        <v>1295.00566887883</v>
      </c>
      <c r="J254" s="14">
        <v>1096.9266781564099</v>
      </c>
      <c r="K254" s="14">
        <v>1518.2789976286001</v>
      </c>
      <c r="L254" s="14">
        <v>223.27332874976901</v>
      </c>
      <c r="M254" s="14">
        <v>198.07899072242</v>
      </c>
      <c r="O254" s="14"/>
      <c r="P254" s="14"/>
      <c r="Q254" s="14"/>
      <c r="R254" s="14"/>
      <c r="S254" s="14"/>
      <c r="T254" s="14"/>
      <c r="U254" s="14"/>
      <c r="V254" s="14"/>
      <c r="W254" s="14"/>
      <c r="X254" s="14"/>
      <c r="Y254" s="14"/>
    </row>
    <row r="255" spans="1:25">
      <c r="A255" s="14" t="s">
        <v>483</v>
      </c>
      <c r="B255" s="14" t="s">
        <v>64</v>
      </c>
      <c r="C255" s="14" t="s">
        <v>130</v>
      </c>
      <c r="D255" s="14" t="s">
        <v>43</v>
      </c>
      <c r="E255" s="14">
        <v>1</v>
      </c>
      <c r="F255" s="14">
        <v>147.58878287668</v>
      </c>
      <c r="G255" s="14">
        <v>49.196260958893397</v>
      </c>
      <c r="H255" s="14">
        <v>1289.9989762842399</v>
      </c>
      <c r="I255" s="14">
        <v>1219.87559751246</v>
      </c>
      <c r="J255" s="14">
        <v>1029.6206902772401</v>
      </c>
      <c r="K255" s="14">
        <v>1434.8866245857801</v>
      </c>
      <c r="L255" s="14">
        <v>215.011027073321</v>
      </c>
      <c r="M255" s="14">
        <v>190.254907235221</v>
      </c>
      <c r="O255" s="14"/>
      <c r="P255" s="14"/>
      <c r="Q255" s="14"/>
      <c r="R255" s="14"/>
      <c r="S255" s="14"/>
      <c r="T255" s="14"/>
      <c r="U255" s="14"/>
      <c r="V255" s="14"/>
      <c r="W255" s="14"/>
      <c r="X255" s="14"/>
      <c r="Y255" s="14"/>
    </row>
    <row r="256" spans="1:25">
      <c r="A256" s="14" t="s">
        <v>484</v>
      </c>
      <c r="B256" s="14" t="s">
        <v>64</v>
      </c>
      <c r="C256" s="14" t="s">
        <v>131</v>
      </c>
      <c r="D256" s="14" t="s">
        <v>43</v>
      </c>
      <c r="E256" s="14">
        <v>1</v>
      </c>
      <c r="F256" s="14">
        <v>172.11458587013601</v>
      </c>
      <c r="G256" s="14">
        <v>57.371528623378502</v>
      </c>
      <c r="H256" s="14">
        <v>1512.56336998098</v>
      </c>
      <c r="I256" s="14">
        <v>1408.97164884528</v>
      </c>
      <c r="J256" s="14">
        <v>1205.0213423887401</v>
      </c>
      <c r="K256" s="14">
        <v>1637.37241228368</v>
      </c>
      <c r="L256" s="14">
        <v>228.400763438399</v>
      </c>
      <c r="M256" s="14">
        <v>203.95030645653401</v>
      </c>
      <c r="O256" s="14"/>
      <c r="P256" s="14"/>
      <c r="Q256" s="14"/>
      <c r="R256" s="14"/>
      <c r="S256" s="14"/>
      <c r="T256" s="14"/>
      <c r="U256" s="14"/>
      <c r="V256" s="14"/>
      <c r="W256" s="14"/>
      <c r="X256" s="14"/>
      <c r="Y256" s="14"/>
    </row>
    <row r="257" spans="1:25">
      <c r="A257" s="14" t="s">
        <v>485</v>
      </c>
      <c r="B257" s="14" t="s">
        <v>64</v>
      </c>
      <c r="C257" s="14" t="s">
        <v>132</v>
      </c>
      <c r="D257" s="14" t="s">
        <v>43</v>
      </c>
      <c r="E257" s="14">
        <v>1</v>
      </c>
      <c r="F257" s="14">
        <v>167.60345705600099</v>
      </c>
      <c r="G257" s="14">
        <v>55.867819018666999</v>
      </c>
      <c r="H257" s="14">
        <v>1476.4222785060001</v>
      </c>
      <c r="I257" s="14">
        <v>1344.21833563891</v>
      </c>
      <c r="J257" s="14">
        <v>1147.1081599816</v>
      </c>
      <c r="K257" s="14">
        <v>1565.2951589156</v>
      </c>
      <c r="L257" s="14">
        <v>221.07682327668701</v>
      </c>
      <c r="M257" s="14">
        <v>197.110175657306</v>
      </c>
      <c r="O257" s="14"/>
      <c r="P257" s="14"/>
      <c r="Q257" s="14"/>
      <c r="R257" s="14"/>
      <c r="S257" s="14"/>
      <c r="T257" s="14"/>
      <c r="U257" s="14"/>
      <c r="V257" s="14"/>
      <c r="W257" s="14"/>
      <c r="X257" s="14"/>
      <c r="Y257" s="14"/>
    </row>
    <row r="258" spans="1:25">
      <c r="A258" s="14" t="s">
        <v>486</v>
      </c>
      <c r="B258" s="14" t="s">
        <v>64</v>
      </c>
      <c r="C258" s="14" t="s">
        <v>38</v>
      </c>
      <c r="D258" s="14" t="s">
        <v>43</v>
      </c>
      <c r="E258" s="14">
        <v>2</v>
      </c>
      <c r="F258" s="14">
        <v>196.35470864631799</v>
      </c>
      <c r="G258" s="14">
        <v>65.451569548772596</v>
      </c>
      <c r="H258" s="14">
        <v>1357.6347137268699</v>
      </c>
      <c r="I258" s="14">
        <v>1361.68663933128</v>
      </c>
      <c r="J258" s="14">
        <v>1174.55858424127</v>
      </c>
      <c r="K258" s="14">
        <v>1569.73336753013</v>
      </c>
      <c r="L258" s="14">
        <v>208.046728198859</v>
      </c>
      <c r="M258" s="14">
        <v>187.128055090006</v>
      </c>
      <c r="O258" s="14"/>
      <c r="P258" s="14"/>
      <c r="Q258" s="14"/>
      <c r="R258" s="14"/>
      <c r="S258" s="14"/>
      <c r="T258" s="14"/>
      <c r="U258" s="14"/>
      <c r="V258" s="14"/>
      <c r="W258" s="14"/>
      <c r="X258" s="14"/>
      <c r="Y258" s="14"/>
    </row>
    <row r="259" spans="1:25">
      <c r="A259" s="14" t="s">
        <v>487</v>
      </c>
      <c r="B259" s="14" t="s">
        <v>64</v>
      </c>
      <c r="C259" s="14" t="s">
        <v>36</v>
      </c>
      <c r="D259" s="14" t="s">
        <v>43</v>
      </c>
      <c r="E259" s="14">
        <v>2</v>
      </c>
      <c r="F259" s="14">
        <v>186.807948721608</v>
      </c>
      <c r="G259" s="14">
        <v>62.269316240536</v>
      </c>
      <c r="H259" s="14">
        <v>1298.0887271322899</v>
      </c>
      <c r="I259" s="14">
        <v>1277.23048250272</v>
      </c>
      <c r="J259" s="14">
        <v>1097.4959899185801</v>
      </c>
      <c r="K259" s="14">
        <v>1477.59501151939</v>
      </c>
      <c r="L259" s="14">
        <v>200.36452901667201</v>
      </c>
      <c r="M259" s="14">
        <v>179.73449258413601</v>
      </c>
      <c r="O259" s="14"/>
      <c r="P259" s="14"/>
      <c r="Q259" s="14"/>
      <c r="R259" s="14"/>
      <c r="S259" s="14"/>
      <c r="T259" s="14"/>
      <c r="U259" s="14"/>
      <c r="V259" s="14"/>
      <c r="W259" s="14"/>
      <c r="X259" s="14"/>
      <c r="Y259" s="14"/>
    </row>
    <row r="260" spans="1:25">
      <c r="A260" s="14" t="s">
        <v>488</v>
      </c>
      <c r="B260" s="14" t="s">
        <v>64</v>
      </c>
      <c r="C260" s="14" t="s">
        <v>34</v>
      </c>
      <c r="D260" s="14" t="s">
        <v>43</v>
      </c>
      <c r="E260" s="14">
        <v>2</v>
      </c>
      <c r="F260" s="14">
        <v>196.46021608812899</v>
      </c>
      <c r="G260" s="14">
        <v>65.486738696043105</v>
      </c>
      <c r="H260" s="14">
        <v>1372.0246950773801</v>
      </c>
      <c r="I260" s="14">
        <v>1322.3845115848601</v>
      </c>
      <c r="J260" s="14">
        <v>1141.4994905828401</v>
      </c>
      <c r="K260" s="14">
        <v>1523.4845567688801</v>
      </c>
      <c r="L260" s="14">
        <v>201.10004518402201</v>
      </c>
      <c r="M260" s="14">
        <v>180.885021002022</v>
      </c>
      <c r="O260" s="14"/>
      <c r="P260" s="14"/>
      <c r="Q260" s="14"/>
      <c r="R260" s="14"/>
      <c r="S260" s="14"/>
      <c r="T260" s="14"/>
      <c r="U260" s="14"/>
      <c r="V260" s="14"/>
      <c r="W260" s="14"/>
      <c r="X260" s="14"/>
      <c r="Y260" s="14"/>
    </row>
    <row r="261" spans="1:25">
      <c r="A261" s="14" t="s">
        <v>489</v>
      </c>
      <c r="B261" s="14" t="s">
        <v>64</v>
      </c>
      <c r="C261" s="14" t="s">
        <v>128</v>
      </c>
      <c r="D261" s="14" t="s">
        <v>43</v>
      </c>
      <c r="E261" s="14">
        <v>2</v>
      </c>
      <c r="F261" s="14">
        <v>215.957223091554</v>
      </c>
      <c r="G261" s="14">
        <v>71.9857410305179</v>
      </c>
      <c r="H261" s="14">
        <v>1521.0397456793501</v>
      </c>
      <c r="I261" s="14">
        <v>1461.3599143296599</v>
      </c>
      <c r="J261" s="14">
        <v>1270.8141847537199</v>
      </c>
      <c r="K261" s="14">
        <v>1672.1607358496899</v>
      </c>
      <c r="L261" s="14">
        <v>210.80082152003399</v>
      </c>
      <c r="M261" s="14">
        <v>190.545729575933</v>
      </c>
      <c r="O261" s="14"/>
      <c r="P261" s="14"/>
      <c r="Q261" s="14"/>
      <c r="R261" s="14"/>
      <c r="S261" s="14"/>
      <c r="T261" s="14"/>
      <c r="U261" s="14"/>
      <c r="V261" s="14"/>
      <c r="W261" s="14"/>
      <c r="X261" s="14"/>
      <c r="Y261" s="14"/>
    </row>
    <row r="262" spans="1:25">
      <c r="A262" s="14" t="s">
        <v>490</v>
      </c>
      <c r="B262" s="14" t="s">
        <v>64</v>
      </c>
      <c r="C262" s="14" t="s">
        <v>129</v>
      </c>
      <c r="D262" s="14" t="s">
        <v>43</v>
      </c>
      <c r="E262" s="14">
        <v>2</v>
      </c>
      <c r="F262" s="14">
        <v>204.54054527276901</v>
      </c>
      <c r="G262" s="14">
        <v>68.180181757589807</v>
      </c>
      <c r="H262" s="14">
        <v>1445.4140716046199</v>
      </c>
      <c r="I262" s="14">
        <v>1372.6036488314001</v>
      </c>
      <c r="J262" s="14">
        <v>1189.1424187897001</v>
      </c>
      <c r="K262" s="14">
        <v>1576.1349834979001</v>
      </c>
      <c r="L262" s="14">
        <v>203.53133466650701</v>
      </c>
      <c r="M262" s="14">
        <v>183.46123004169399</v>
      </c>
      <c r="O262" s="14"/>
      <c r="P262" s="14"/>
      <c r="Q262" s="14"/>
      <c r="R262" s="14"/>
      <c r="S262" s="14"/>
      <c r="T262" s="14"/>
      <c r="U262" s="14"/>
      <c r="V262" s="14"/>
      <c r="W262" s="14"/>
      <c r="X262" s="14"/>
      <c r="Y262" s="14"/>
    </row>
    <row r="263" spans="1:25">
      <c r="A263" s="14" t="s">
        <v>491</v>
      </c>
      <c r="B263" s="14" t="s">
        <v>64</v>
      </c>
      <c r="C263" s="14" t="s">
        <v>130</v>
      </c>
      <c r="D263" s="14" t="s">
        <v>43</v>
      </c>
      <c r="E263" s="14">
        <v>2</v>
      </c>
      <c r="F263" s="14">
        <v>209.290116449268</v>
      </c>
      <c r="G263" s="14">
        <v>69.763372149755995</v>
      </c>
      <c r="H263" s="14">
        <v>1486.32992294062</v>
      </c>
      <c r="I263" s="14">
        <v>1405.4990394441099</v>
      </c>
      <c r="J263" s="14">
        <v>1219.3029537242701</v>
      </c>
      <c r="K263" s="14">
        <v>1611.8186096544</v>
      </c>
      <c r="L263" s="14">
        <v>206.319570210291</v>
      </c>
      <c r="M263" s="14">
        <v>186.19608571983301</v>
      </c>
      <c r="O263" s="14"/>
      <c r="P263" s="14"/>
      <c r="Q263" s="14"/>
      <c r="R263" s="14"/>
      <c r="S263" s="14"/>
      <c r="T263" s="14"/>
      <c r="U263" s="14"/>
      <c r="V263" s="14"/>
      <c r="W263" s="14"/>
      <c r="X263" s="14"/>
      <c r="Y263" s="14"/>
    </row>
    <row r="264" spans="1:25">
      <c r="A264" s="14" t="s">
        <v>492</v>
      </c>
      <c r="B264" s="14" t="s">
        <v>64</v>
      </c>
      <c r="C264" s="14" t="s">
        <v>131</v>
      </c>
      <c r="D264" s="14" t="s">
        <v>43</v>
      </c>
      <c r="E264" s="14">
        <v>2</v>
      </c>
      <c r="F264" s="14">
        <v>217.40611860348</v>
      </c>
      <c r="G264" s="14">
        <v>72.468706201160003</v>
      </c>
      <c r="H264" s="14">
        <v>1547.7049804476401</v>
      </c>
      <c r="I264" s="14">
        <v>1424.48827071899</v>
      </c>
      <c r="J264" s="14">
        <v>1239.43178472003</v>
      </c>
      <c r="K264" s="14">
        <v>1629.1469797723</v>
      </c>
      <c r="L264" s="14">
        <v>204.658709053313</v>
      </c>
      <c r="M264" s="14">
        <v>185.05648599895801</v>
      </c>
      <c r="O264" s="14"/>
      <c r="P264" s="14"/>
      <c r="Q264" s="14"/>
      <c r="R264" s="14"/>
      <c r="S264" s="14"/>
      <c r="T264" s="14"/>
      <c r="U264" s="14"/>
      <c r="V264" s="14"/>
      <c r="W264" s="14"/>
      <c r="X264" s="14"/>
      <c r="Y264" s="14"/>
    </row>
    <row r="265" spans="1:25">
      <c r="A265" s="14" t="s">
        <v>493</v>
      </c>
      <c r="B265" s="14" t="s">
        <v>64</v>
      </c>
      <c r="C265" s="14" t="s">
        <v>132</v>
      </c>
      <c r="D265" s="14" t="s">
        <v>43</v>
      </c>
      <c r="E265" s="14">
        <v>2</v>
      </c>
      <c r="F265" s="14">
        <v>234.34382625306401</v>
      </c>
      <c r="G265" s="14">
        <v>78.114608751021294</v>
      </c>
      <c r="H265" s="14">
        <v>1673.28687078232</v>
      </c>
      <c r="I265" s="14">
        <v>1512.4393546895301</v>
      </c>
      <c r="J265" s="14">
        <v>1322.9392152964599</v>
      </c>
      <c r="K265" s="14">
        <v>1721.2333380514399</v>
      </c>
      <c r="L265" s="14">
        <v>208.79398336192</v>
      </c>
      <c r="M265" s="14">
        <v>189.50013939306501</v>
      </c>
      <c r="O265" s="14"/>
      <c r="P265" s="14"/>
      <c r="Q265" s="14"/>
      <c r="R265" s="14"/>
      <c r="S265" s="14"/>
      <c r="T265" s="14"/>
      <c r="U265" s="14"/>
      <c r="V265" s="14"/>
      <c r="W265" s="14"/>
      <c r="X265" s="14"/>
      <c r="Y265" s="14"/>
    </row>
    <row r="266" spans="1:25">
      <c r="A266" s="14" t="s">
        <v>494</v>
      </c>
      <c r="B266" s="14" t="s">
        <v>64</v>
      </c>
      <c r="C266" s="14" t="s">
        <v>38</v>
      </c>
      <c r="D266" s="14" t="s">
        <v>43</v>
      </c>
      <c r="E266" s="14">
        <v>3</v>
      </c>
      <c r="F266" s="14">
        <v>246.09542302729099</v>
      </c>
      <c r="G266" s="14">
        <v>82.031807675763801</v>
      </c>
      <c r="H266" s="14">
        <v>1780.84827431284</v>
      </c>
      <c r="I266" s="14">
        <v>1748.4223999135299</v>
      </c>
      <c r="J266" s="14">
        <v>1531.39615510718</v>
      </c>
      <c r="K266" s="14">
        <v>1986.98275997408</v>
      </c>
      <c r="L266" s="14">
        <v>238.56036006054899</v>
      </c>
      <c r="M266" s="14">
        <v>217.02624480635501</v>
      </c>
      <c r="O266" s="14"/>
      <c r="P266" s="14"/>
      <c r="Q266" s="14"/>
      <c r="R266" s="14"/>
      <c r="S266" s="14"/>
      <c r="T266" s="14"/>
      <c r="U266" s="14"/>
      <c r="V266" s="14"/>
      <c r="W266" s="14"/>
      <c r="X266" s="14"/>
      <c r="Y266" s="14"/>
    </row>
    <row r="267" spans="1:25">
      <c r="A267" s="14" t="s">
        <v>495</v>
      </c>
      <c r="B267" s="14" t="s">
        <v>64</v>
      </c>
      <c r="C267" s="14" t="s">
        <v>36</v>
      </c>
      <c r="D267" s="14" t="s">
        <v>43</v>
      </c>
      <c r="E267" s="14">
        <v>3</v>
      </c>
      <c r="F267" s="14">
        <v>224.18804255908199</v>
      </c>
      <c r="G267" s="14">
        <v>74.729347519694201</v>
      </c>
      <c r="H267" s="14">
        <v>1621.2615169155499</v>
      </c>
      <c r="I267" s="14">
        <v>1591.7282258228099</v>
      </c>
      <c r="J267" s="14">
        <v>1383.80054987875</v>
      </c>
      <c r="K267" s="14">
        <v>1821.32645300391</v>
      </c>
      <c r="L267" s="14">
        <v>229.598227181102</v>
      </c>
      <c r="M267" s="14">
        <v>207.92767594405601</v>
      </c>
      <c r="O267" s="14"/>
      <c r="P267" s="14"/>
      <c r="Q267" s="14"/>
      <c r="R267" s="14"/>
      <c r="S267" s="14"/>
      <c r="T267" s="14"/>
      <c r="U267" s="14"/>
      <c r="V267" s="14"/>
      <c r="W267" s="14"/>
      <c r="X267" s="14"/>
      <c r="Y267" s="14"/>
    </row>
    <row r="268" spans="1:25">
      <c r="A268" s="14" t="s">
        <v>496</v>
      </c>
      <c r="B268" s="14" t="s">
        <v>64</v>
      </c>
      <c r="C268" s="14" t="s">
        <v>34</v>
      </c>
      <c r="D268" s="14" t="s">
        <v>43</v>
      </c>
      <c r="E268" s="14">
        <v>3</v>
      </c>
      <c r="F268" s="14">
        <v>239.773930598368</v>
      </c>
      <c r="G268" s="14">
        <v>79.924643532789204</v>
      </c>
      <c r="H268" s="14">
        <v>1739.6352796805299</v>
      </c>
      <c r="I268" s="14">
        <v>1664.7706334382301</v>
      </c>
      <c r="J268" s="14">
        <v>1454.6696761456401</v>
      </c>
      <c r="K268" s="14">
        <v>1896.00622285548</v>
      </c>
      <c r="L268" s="14">
        <v>231.23558941725099</v>
      </c>
      <c r="M268" s="14">
        <v>210.10095729258799</v>
      </c>
      <c r="O268" s="14"/>
      <c r="P268" s="14"/>
      <c r="Q268" s="14"/>
      <c r="R268" s="14"/>
      <c r="S268" s="14"/>
      <c r="T268" s="14"/>
      <c r="U268" s="14"/>
      <c r="V268" s="14"/>
      <c r="W268" s="14"/>
      <c r="X268" s="14"/>
      <c r="Y268" s="14"/>
    </row>
    <row r="269" spans="1:25">
      <c r="A269" s="14" t="s">
        <v>497</v>
      </c>
      <c r="B269" s="14" t="s">
        <v>64</v>
      </c>
      <c r="C269" s="14" t="s">
        <v>128</v>
      </c>
      <c r="D269" s="14" t="s">
        <v>43</v>
      </c>
      <c r="E269" s="14">
        <v>3</v>
      </c>
      <c r="F269" s="14">
        <v>235.641975877086</v>
      </c>
      <c r="G269" s="14">
        <v>78.547325292362103</v>
      </c>
      <c r="H269" s="14">
        <v>1716.38120676733</v>
      </c>
      <c r="I269" s="14">
        <v>1615.5792130274899</v>
      </c>
      <c r="J269" s="14">
        <v>1411.05264655671</v>
      </c>
      <c r="K269" s="14">
        <v>1840.8689843529701</v>
      </c>
      <c r="L269" s="14">
        <v>225.28977132547601</v>
      </c>
      <c r="M269" s="14">
        <v>204.52656647078501</v>
      </c>
      <c r="O269" s="14"/>
      <c r="P269" s="14"/>
      <c r="Q269" s="14"/>
      <c r="R269" s="14"/>
      <c r="S269" s="14"/>
      <c r="T269" s="14"/>
      <c r="U269" s="14"/>
      <c r="V269" s="14"/>
      <c r="W269" s="14"/>
      <c r="X269" s="14"/>
      <c r="Y269" s="14"/>
    </row>
    <row r="270" spans="1:25">
      <c r="A270" s="14" t="s">
        <v>498</v>
      </c>
      <c r="B270" s="14" t="s">
        <v>64</v>
      </c>
      <c r="C270" s="14" t="s">
        <v>129</v>
      </c>
      <c r="D270" s="14" t="s">
        <v>43</v>
      </c>
      <c r="E270" s="14">
        <v>3</v>
      </c>
      <c r="F270" s="14">
        <v>246.90680422645201</v>
      </c>
      <c r="G270" s="14">
        <v>82.302268075484207</v>
      </c>
      <c r="H270" s="14">
        <v>1803.9512254435001</v>
      </c>
      <c r="I270" s="14">
        <v>1654.26838658171</v>
      </c>
      <c r="J270" s="14">
        <v>1450.80568063694</v>
      </c>
      <c r="K270" s="14">
        <v>1877.88443236495</v>
      </c>
      <c r="L270" s="14">
        <v>223.61604578324</v>
      </c>
      <c r="M270" s="14">
        <v>203.462705944769</v>
      </c>
      <c r="O270" s="14"/>
      <c r="P270" s="14"/>
      <c r="Q270" s="14"/>
      <c r="R270" s="14"/>
      <c r="S270" s="14"/>
      <c r="T270" s="14"/>
      <c r="U270" s="14"/>
      <c r="V270" s="14"/>
      <c r="W270" s="14"/>
      <c r="X270" s="14"/>
      <c r="Y270" s="14"/>
    </row>
    <row r="271" spans="1:25">
      <c r="A271" s="14" t="s">
        <v>499</v>
      </c>
      <c r="B271" s="14" t="s">
        <v>64</v>
      </c>
      <c r="C271" s="14" t="s">
        <v>130</v>
      </c>
      <c r="D271" s="14" t="s">
        <v>43</v>
      </c>
      <c r="E271" s="14">
        <v>3</v>
      </c>
      <c r="F271" s="14">
        <v>239.14707688062799</v>
      </c>
      <c r="G271" s="14">
        <v>79.715692293542801</v>
      </c>
      <c r="H271" s="14">
        <v>1747.89560649487</v>
      </c>
      <c r="I271" s="14">
        <v>1598.2306680578199</v>
      </c>
      <c r="J271" s="14">
        <v>1399.0682778284199</v>
      </c>
      <c r="K271" s="14">
        <v>1817.45499901775</v>
      </c>
      <c r="L271" s="14">
        <v>219.22433095992599</v>
      </c>
      <c r="M271" s="14">
        <v>199.16239022939899</v>
      </c>
      <c r="O271" s="14"/>
      <c r="P271" s="14"/>
      <c r="Q271" s="14"/>
      <c r="R271" s="14"/>
      <c r="S271" s="14"/>
      <c r="T271" s="14"/>
      <c r="U271" s="14"/>
      <c r="V271" s="14"/>
      <c r="W271" s="14"/>
      <c r="X271" s="14"/>
      <c r="Y271" s="14"/>
    </row>
    <row r="272" spans="1:25">
      <c r="A272" s="14" t="s">
        <v>500</v>
      </c>
      <c r="B272" s="14" t="s">
        <v>64</v>
      </c>
      <c r="C272" s="14" t="s">
        <v>131</v>
      </c>
      <c r="D272" s="14" t="s">
        <v>43</v>
      </c>
      <c r="E272" s="14">
        <v>3</v>
      </c>
      <c r="F272" s="14">
        <v>234.613638573374</v>
      </c>
      <c r="G272" s="14">
        <v>78.204546191124805</v>
      </c>
      <c r="H272" s="14">
        <v>1710.5106341015901</v>
      </c>
      <c r="I272" s="14">
        <v>1544.6916845404401</v>
      </c>
      <c r="J272" s="14">
        <v>1350.15651317018</v>
      </c>
      <c r="K272" s="14">
        <v>1759.02132860661</v>
      </c>
      <c r="L272" s="14">
        <v>214.329644066165</v>
      </c>
      <c r="M272" s="14">
        <v>194.53517137026401</v>
      </c>
      <c r="O272" s="14"/>
      <c r="P272" s="14"/>
      <c r="Q272" s="14"/>
      <c r="R272" s="14"/>
      <c r="S272" s="14"/>
      <c r="T272" s="14"/>
      <c r="U272" s="14"/>
      <c r="V272" s="14"/>
      <c r="W272" s="14"/>
      <c r="X272" s="14"/>
      <c r="Y272" s="14"/>
    </row>
    <row r="273" spans="1:25">
      <c r="A273" s="14" t="s">
        <v>501</v>
      </c>
      <c r="B273" s="14" t="s">
        <v>64</v>
      </c>
      <c r="C273" s="14" t="s">
        <v>132</v>
      </c>
      <c r="D273" s="14" t="s">
        <v>43</v>
      </c>
      <c r="E273" s="14">
        <v>3</v>
      </c>
      <c r="F273" s="14">
        <v>223.21682632137899</v>
      </c>
      <c r="G273" s="14">
        <v>74.405608773793006</v>
      </c>
      <c r="H273" s="14">
        <v>1621.8617039989799</v>
      </c>
      <c r="I273" s="14">
        <v>1412.94658836228</v>
      </c>
      <c r="J273" s="14">
        <v>1229.94681596798</v>
      </c>
      <c r="K273" s="14">
        <v>1615.0626387017301</v>
      </c>
      <c r="L273" s="14">
        <v>202.11605033945301</v>
      </c>
      <c r="M273" s="14">
        <v>182.999772394297</v>
      </c>
      <c r="O273" s="14"/>
      <c r="P273" s="14"/>
      <c r="Q273" s="14"/>
      <c r="R273" s="14"/>
      <c r="S273" s="14"/>
      <c r="T273" s="14"/>
      <c r="U273" s="14"/>
      <c r="V273" s="14"/>
      <c r="W273" s="14"/>
      <c r="X273" s="14"/>
      <c r="Y273" s="14"/>
    </row>
    <row r="274" spans="1:25">
      <c r="A274" s="14" t="s">
        <v>502</v>
      </c>
      <c r="B274" s="14" t="s">
        <v>64</v>
      </c>
      <c r="C274" s="14" t="s">
        <v>38</v>
      </c>
      <c r="D274" s="14" t="s">
        <v>43</v>
      </c>
      <c r="E274" s="14">
        <v>4</v>
      </c>
      <c r="F274" s="14">
        <v>203.59749433072801</v>
      </c>
      <c r="G274" s="14">
        <v>67.865831443576099</v>
      </c>
      <c r="H274" s="14">
        <v>1700.1878440979399</v>
      </c>
      <c r="I274" s="14">
        <v>1626.7905261973001</v>
      </c>
      <c r="J274" s="14">
        <v>1403.46272599438</v>
      </c>
      <c r="K274" s="14">
        <v>1874.60952314413</v>
      </c>
      <c r="L274" s="14">
        <v>247.81899694683401</v>
      </c>
      <c r="M274" s="14">
        <v>223.32780020292199</v>
      </c>
      <c r="O274" s="14"/>
      <c r="P274" s="14"/>
      <c r="Q274" s="14"/>
      <c r="R274" s="14"/>
      <c r="S274" s="14"/>
      <c r="T274" s="14"/>
      <c r="U274" s="14"/>
      <c r="V274" s="14"/>
      <c r="W274" s="14"/>
      <c r="X274" s="14"/>
      <c r="Y274" s="14"/>
    </row>
    <row r="275" spans="1:25">
      <c r="A275" s="14" t="s">
        <v>503</v>
      </c>
      <c r="B275" s="14" t="s">
        <v>64</v>
      </c>
      <c r="C275" s="14" t="s">
        <v>36</v>
      </c>
      <c r="D275" s="14" t="s">
        <v>43</v>
      </c>
      <c r="E275" s="14">
        <v>4</v>
      </c>
      <c r="F275" s="14">
        <v>220.258301458738</v>
      </c>
      <c r="G275" s="14">
        <v>73.419433819579396</v>
      </c>
      <c r="H275" s="14">
        <v>1855.9007537810801</v>
      </c>
      <c r="I275" s="14">
        <v>1736.79135751324</v>
      </c>
      <c r="J275" s="14">
        <v>1510.1728125463001</v>
      </c>
      <c r="K275" s="14">
        <v>1987.2499557072499</v>
      </c>
      <c r="L275" s="14">
        <v>250.45859819401699</v>
      </c>
      <c r="M275" s="14">
        <v>226.61854496693999</v>
      </c>
      <c r="O275" s="14"/>
      <c r="P275" s="14"/>
      <c r="Q275" s="14"/>
      <c r="R275" s="14"/>
      <c r="S275" s="14"/>
      <c r="T275" s="14"/>
      <c r="U275" s="14"/>
      <c r="V275" s="14"/>
      <c r="W275" s="14"/>
      <c r="X275" s="14"/>
      <c r="Y275" s="14"/>
    </row>
    <row r="276" spans="1:25">
      <c r="A276" s="14" t="s">
        <v>504</v>
      </c>
      <c r="B276" s="14" t="s">
        <v>64</v>
      </c>
      <c r="C276" s="14" t="s">
        <v>34</v>
      </c>
      <c r="D276" s="14" t="s">
        <v>43</v>
      </c>
      <c r="E276" s="14">
        <v>4</v>
      </c>
      <c r="F276" s="14">
        <v>200.46708082294501</v>
      </c>
      <c r="G276" s="14">
        <v>66.822360274314903</v>
      </c>
      <c r="H276" s="14">
        <v>1704.9420039372701</v>
      </c>
      <c r="I276" s="14">
        <v>1598.86853911343</v>
      </c>
      <c r="J276" s="14">
        <v>1379.63046928415</v>
      </c>
      <c r="K276" s="14">
        <v>1842.3472812401201</v>
      </c>
      <c r="L276" s="14">
        <v>243.47874212668901</v>
      </c>
      <c r="M276" s="14">
        <v>219.23806982927999</v>
      </c>
      <c r="O276" s="14"/>
      <c r="P276" s="14"/>
      <c r="Q276" s="14"/>
      <c r="R276" s="14"/>
      <c r="S276" s="14"/>
      <c r="T276" s="14"/>
      <c r="U276" s="14"/>
      <c r="V276" s="14"/>
      <c r="W276" s="14"/>
      <c r="X276" s="14"/>
      <c r="Y276" s="14"/>
    </row>
    <row r="277" spans="1:25">
      <c r="A277" s="14" t="s">
        <v>505</v>
      </c>
      <c r="B277" s="14" t="s">
        <v>64</v>
      </c>
      <c r="C277" s="14" t="s">
        <v>128</v>
      </c>
      <c r="D277" s="14" t="s">
        <v>43</v>
      </c>
      <c r="E277" s="14">
        <v>4</v>
      </c>
      <c r="F277" s="14">
        <v>198.385293018477</v>
      </c>
      <c r="G277" s="14">
        <v>66.128431006158905</v>
      </c>
      <c r="H277" s="14">
        <v>1700.2510543235901</v>
      </c>
      <c r="I277" s="14">
        <v>1587.8620716775899</v>
      </c>
      <c r="J277" s="14">
        <v>1367.9959471239099</v>
      </c>
      <c r="K277" s="14">
        <v>1832.17303960961</v>
      </c>
      <c r="L277" s="14">
        <v>244.310967932019</v>
      </c>
      <c r="M277" s="14">
        <v>219.86612455367501</v>
      </c>
      <c r="O277" s="14"/>
      <c r="P277" s="14"/>
      <c r="Q277" s="14"/>
      <c r="R277" s="14"/>
      <c r="S277" s="14"/>
      <c r="T277" s="14"/>
      <c r="U277" s="14"/>
      <c r="V277" s="14"/>
      <c r="W277" s="14"/>
      <c r="X277" s="14"/>
      <c r="Y277" s="14"/>
    </row>
    <row r="278" spans="1:25">
      <c r="A278" s="14" t="s">
        <v>506</v>
      </c>
      <c r="B278" s="14" t="s">
        <v>64</v>
      </c>
      <c r="C278" s="14" t="s">
        <v>129</v>
      </c>
      <c r="D278" s="14" t="s">
        <v>43</v>
      </c>
      <c r="E278" s="14">
        <v>4</v>
      </c>
      <c r="F278" s="14">
        <v>172.60511445623999</v>
      </c>
      <c r="G278" s="14">
        <v>57.535038152080098</v>
      </c>
      <c r="H278" s="14">
        <v>1477.5305123800699</v>
      </c>
      <c r="I278" s="14">
        <v>1353.9162029127699</v>
      </c>
      <c r="J278" s="14">
        <v>1154.05939041908</v>
      </c>
      <c r="K278" s="14">
        <v>1577.69649870593</v>
      </c>
      <c r="L278" s="14">
        <v>223.780295793161</v>
      </c>
      <c r="M278" s="14">
        <v>199.85681249368699</v>
      </c>
      <c r="O278" s="14"/>
      <c r="P278" s="14"/>
      <c r="Q278" s="14"/>
      <c r="R278" s="14"/>
      <c r="S278" s="14"/>
      <c r="T278" s="14"/>
      <c r="U278" s="14"/>
      <c r="V278" s="14"/>
      <c r="W278" s="14"/>
      <c r="X278" s="14"/>
      <c r="Y278" s="14"/>
    </row>
    <row r="279" spans="1:25">
      <c r="A279" s="14" t="s">
        <v>507</v>
      </c>
      <c r="B279" s="14" t="s">
        <v>64</v>
      </c>
      <c r="C279" s="14" t="s">
        <v>130</v>
      </c>
      <c r="D279" s="14" t="s">
        <v>43</v>
      </c>
      <c r="E279" s="14">
        <v>4</v>
      </c>
      <c r="F279" s="14">
        <v>184.997706015582</v>
      </c>
      <c r="G279" s="14">
        <v>61.665902005193999</v>
      </c>
      <c r="H279" s="14">
        <v>1581.5825084686801</v>
      </c>
      <c r="I279" s="14">
        <v>1419.0690111336701</v>
      </c>
      <c r="J279" s="14">
        <v>1217.5600288968899</v>
      </c>
      <c r="K279" s="14">
        <v>1643.8271104906</v>
      </c>
      <c r="L279" s="14">
        <v>224.75809935692601</v>
      </c>
      <c r="M279" s="14">
        <v>201.508982236777</v>
      </c>
      <c r="O279" s="14"/>
      <c r="P279" s="14"/>
      <c r="Q279" s="14"/>
      <c r="R279" s="14"/>
      <c r="S279" s="14"/>
      <c r="T279" s="14"/>
      <c r="U279" s="14"/>
      <c r="V279" s="14"/>
      <c r="W279" s="14"/>
      <c r="X279" s="14"/>
      <c r="Y279" s="14"/>
    </row>
    <row r="280" spans="1:25">
      <c r="A280" s="14" t="s">
        <v>508</v>
      </c>
      <c r="B280" s="14" t="s">
        <v>64</v>
      </c>
      <c r="C280" s="14" t="s">
        <v>131</v>
      </c>
      <c r="D280" s="14" t="s">
        <v>43</v>
      </c>
      <c r="E280" s="14">
        <v>4</v>
      </c>
      <c r="F280" s="14">
        <v>208.362826556779</v>
      </c>
      <c r="G280" s="14">
        <v>69.454275518926295</v>
      </c>
      <c r="H280" s="14">
        <v>1781.0310843386501</v>
      </c>
      <c r="I280" s="14">
        <v>1594.10796524438</v>
      </c>
      <c r="J280" s="14">
        <v>1380.30698774095</v>
      </c>
      <c r="K280" s="14">
        <v>1831.0701942129101</v>
      </c>
      <c r="L280" s="14">
        <v>236.962228968528</v>
      </c>
      <c r="M280" s="14">
        <v>213.800977503436</v>
      </c>
      <c r="O280" s="14"/>
      <c r="P280" s="14"/>
      <c r="Q280" s="14"/>
      <c r="R280" s="14"/>
      <c r="S280" s="14"/>
      <c r="T280" s="14"/>
      <c r="U280" s="14"/>
      <c r="V280" s="14"/>
      <c r="W280" s="14"/>
      <c r="X280" s="14"/>
      <c r="Y280" s="14"/>
    </row>
    <row r="281" spans="1:25">
      <c r="A281" s="14" t="s">
        <v>509</v>
      </c>
      <c r="B281" s="14" t="s">
        <v>64</v>
      </c>
      <c r="C281" s="14" t="s">
        <v>132</v>
      </c>
      <c r="D281" s="14" t="s">
        <v>43</v>
      </c>
      <c r="E281" s="14">
        <v>4</v>
      </c>
      <c r="F281" s="14">
        <v>232.475580207375</v>
      </c>
      <c r="G281" s="14">
        <v>77.491860069125195</v>
      </c>
      <c r="H281" s="14">
        <v>2005.3099301938701</v>
      </c>
      <c r="I281" s="14">
        <v>1775.31879682824</v>
      </c>
      <c r="J281" s="14">
        <v>1549.6849483378001</v>
      </c>
      <c r="K281" s="14">
        <v>2024.0225641473601</v>
      </c>
      <c r="L281" s="14">
        <v>248.703767319127</v>
      </c>
      <c r="M281" s="14">
        <v>225.63384849043101</v>
      </c>
      <c r="O281" s="14"/>
      <c r="P281" s="14"/>
      <c r="Q281" s="14"/>
      <c r="R281" s="14"/>
      <c r="S281" s="14"/>
      <c r="T281" s="14"/>
      <c r="U281" s="14"/>
      <c r="V281" s="14"/>
      <c r="W281" s="14"/>
      <c r="X281" s="14"/>
      <c r="Y281" s="14"/>
    </row>
    <row r="282" spans="1:25">
      <c r="A282" s="14" t="s">
        <v>510</v>
      </c>
      <c r="B282" s="14" t="s">
        <v>64</v>
      </c>
      <c r="C282" s="14" t="s">
        <v>38</v>
      </c>
      <c r="D282" s="14" t="s">
        <v>43</v>
      </c>
      <c r="E282" s="14">
        <v>5</v>
      </c>
      <c r="F282" s="14">
        <v>207.24316176448801</v>
      </c>
      <c r="G282" s="14">
        <v>69.081053921496107</v>
      </c>
      <c r="H282" s="14">
        <v>1737.88814896846</v>
      </c>
      <c r="I282" s="14">
        <v>1794.5271505682099</v>
      </c>
      <c r="J282" s="14">
        <v>1550.57626395072</v>
      </c>
      <c r="K282" s="14">
        <v>2064.9808649105798</v>
      </c>
      <c r="L282" s="14">
        <v>270.45371434237398</v>
      </c>
      <c r="M282" s="14">
        <v>243.95088661749099</v>
      </c>
      <c r="O282" s="14"/>
      <c r="P282" s="14"/>
      <c r="Q282" s="14"/>
      <c r="R282" s="14"/>
      <c r="S282" s="14"/>
      <c r="T282" s="14"/>
      <c r="U282" s="14"/>
      <c r="V282" s="14"/>
      <c r="W282" s="14"/>
      <c r="X282" s="14"/>
      <c r="Y282" s="14"/>
    </row>
    <row r="283" spans="1:25">
      <c r="A283" s="14" t="s">
        <v>511</v>
      </c>
      <c r="B283" s="14" t="s">
        <v>64</v>
      </c>
      <c r="C283" s="14" t="s">
        <v>36</v>
      </c>
      <c r="D283" s="14" t="s">
        <v>43</v>
      </c>
      <c r="E283" s="14">
        <v>5</v>
      </c>
      <c r="F283" s="14">
        <v>208.35144018120999</v>
      </c>
      <c r="G283" s="14">
        <v>69.450480060403294</v>
      </c>
      <c r="H283" s="14">
        <v>1742.50598127632</v>
      </c>
      <c r="I283" s="14">
        <v>1758.22837987145</v>
      </c>
      <c r="J283" s="14">
        <v>1519.5535372791401</v>
      </c>
      <c r="K283" s="14">
        <v>2022.7598292032501</v>
      </c>
      <c r="L283" s="14">
        <v>264.53144933179999</v>
      </c>
      <c r="M283" s="14">
        <v>238.67484259231199</v>
      </c>
      <c r="O283" s="14"/>
      <c r="P283" s="14"/>
      <c r="Q283" s="14"/>
      <c r="R283" s="14"/>
      <c r="S283" s="14"/>
      <c r="T283" s="14"/>
      <c r="U283" s="14"/>
      <c r="V283" s="14"/>
      <c r="W283" s="14"/>
      <c r="X283" s="14"/>
      <c r="Y283" s="14"/>
    </row>
    <row r="284" spans="1:25">
      <c r="A284" s="14" t="s">
        <v>512</v>
      </c>
      <c r="B284" s="14" t="s">
        <v>64</v>
      </c>
      <c r="C284" s="14" t="s">
        <v>34</v>
      </c>
      <c r="D284" s="14" t="s">
        <v>43</v>
      </c>
      <c r="E284" s="14">
        <v>5</v>
      </c>
      <c r="F284" s="14">
        <v>191.777029437171</v>
      </c>
      <c r="G284" s="14">
        <v>63.925676479056897</v>
      </c>
      <c r="H284" s="14">
        <v>1600.0085886632</v>
      </c>
      <c r="I284" s="14">
        <v>1593.3920514870399</v>
      </c>
      <c r="J284" s="14">
        <v>1368.25027950602</v>
      </c>
      <c r="K284" s="14">
        <v>1844.0185181182501</v>
      </c>
      <c r="L284" s="14">
        <v>250.62646663120901</v>
      </c>
      <c r="M284" s="14">
        <v>225.14177198102399</v>
      </c>
      <c r="O284" s="14"/>
      <c r="P284" s="14"/>
      <c r="Q284" s="14"/>
      <c r="R284" s="14"/>
      <c r="S284" s="14"/>
      <c r="T284" s="14"/>
      <c r="U284" s="14"/>
      <c r="V284" s="14"/>
      <c r="W284" s="14"/>
      <c r="X284" s="14"/>
      <c r="Y284" s="14"/>
    </row>
    <row r="285" spans="1:25">
      <c r="A285" s="14" t="s">
        <v>513</v>
      </c>
      <c r="B285" s="14" t="s">
        <v>64</v>
      </c>
      <c r="C285" s="14" t="s">
        <v>128</v>
      </c>
      <c r="D285" s="14" t="s">
        <v>43</v>
      </c>
      <c r="E285" s="14">
        <v>5</v>
      </c>
      <c r="F285" s="14">
        <v>195.04797257108001</v>
      </c>
      <c r="G285" s="14">
        <v>65.015990857026594</v>
      </c>
      <c r="H285" s="14">
        <v>1622.4253249965</v>
      </c>
      <c r="I285" s="14">
        <v>1591.0013252711999</v>
      </c>
      <c r="J285" s="14">
        <v>1370.5477349949399</v>
      </c>
      <c r="K285" s="14">
        <v>1836.1863054180601</v>
      </c>
      <c r="L285" s="14">
        <v>245.184980146866</v>
      </c>
      <c r="M285" s="14">
        <v>220.453590276254</v>
      </c>
      <c r="O285" s="14"/>
      <c r="P285" s="14"/>
      <c r="Q285" s="14"/>
      <c r="R285" s="14"/>
      <c r="S285" s="14"/>
      <c r="T285" s="14"/>
      <c r="U285" s="14"/>
      <c r="V285" s="14"/>
      <c r="W285" s="14"/>
      <c r="X285" s="14"/>
      <c r="Y285" s="14"/>
    </row>
    <row r="286" spans="1:25">
      <c r="A286" s="14" t="s">
        <v>514</v>
      </c>
      <c r="B286" s="14" t="s">
        <v>64</v>
      </c>
      <c r="C286" s="14" t="s">
        <v>129</v>
      </c>
      <c r="D286" s="14" t="s">
        <v>43</v>
      </c>
      <c r="E286" s="14">
        <v>5</v>
      </c>
      <c r="F286" s="14">
        <v>193.31364662668301</v>
      </c>
      <c r="G286" s="14">
        <v>64.437882208894194</v>
      </c>
      <c r="H286" s="14">
        <v>1607.8653133717301</v>
      </c>
      <c r="I286" s="14">
        <v>1558.71116743578</v>
      </c>
      <c r="J286" s="14">
        <v>1343.6650880915799</v>
      </c>
      <c r="K286" s="14">
        <v>1797.9964349285499</v>
      </c>
      <c r="L286" s="14">
        <v>239.28526749276901</v>
      </c>
      <c r="M286" s="14">
        <v>215.04607934420099</v>
      </c>
      <c r="O286" s="14"/>
      <c r="P286" s="14"/>
      <c r="Q286" s="14"/>
      <c r="R286" s="14"/>
      <c r="S286" s="14"/>
      <c r="T286" s="14"/>
      <c r="U286" s="14"/>
      <c r="V286" s="14"/>
      <c r="W286" s="14"/>
      <c r="X286" s="14"/>
      <c r="Y286" s="14"/>
    </row>
    <row r="287" spans="1:25">
      <c r="A287" s="14" t="s">
        <v>515</v>
      </c>
      <c r="B287" s="14" t="s">
        <v>64</v>
      </c>
      <c r="C287" s="14" t="s">
        <v>130</v>
      </c>
      <c r="D287" s="14" t="s">
        <v>43</v>
      </c>
      <c r="E287" s="14">
        <v>5</v>
      </c>
      <c r="F287" s="14">
        <v>206.91901542803899</v>
      </c>
      <c r="G287" s="14">
        <v>68.973005142679696</v>
      </c>
      <c r="H287" s="14">
        <v>1723.17634433744</v>
      </c>
      <c r="I287" s="14">
        <v>1651.9625198290801</v>
      </c>
      <c r="J287" s="14">
        <v>1431.8404582154001</v>
      </c>
      <c r="K287" s="14">
        <v>1896.01845103595</v>
      </c>
      <c r="L287" s="14">
        <v>244.05593120686601</v>
      </c>
      <c r="M287" s="14">
        <v>220.12206161368101</v>
      </c>
      <c r="O287" s="14"/>
      <c r="P287" s="14"/>
      <c r="Q287" s="14"/>
      <c r="R287" s="14"/>
      <c r="S287" s="14"/>
      <c r="T287" s="14"/>
      <c r="U287" s="14"/>
      <c r="V287" s="14"/>
      <c r="W287" s="14"/>
      <c r="X287" s="14"/>
      <c r="Y287" s="14"/>
    </row>
    <row r="288" spans="1:25">
      <c r="A288" s="14" t="s">
        <v>516</v>
      </c>
      <c r="B288" s="14" t="s">
        <v>64</v>
      </c>
      <c r="C288" s="14" t="s">
        <v>131</v>
      </c>
      <c r="D288" s="14" t="s">
        <v>43</v>
      </c>
      <c r="E288" s="14">
        <v>5</v>
      </c>
      <c r="F288" s="14">
        <v>206.74319705115801</v>
      </c>
      <c r="G288" s="14">
        <v>68.914399017052702</v>
      </c>
      <c r="H288" s="14">
        <v>1719.85023751067</v>
      </c>
      <c r="I288" s="14">
        <v>1636.18173674435</v>
      </c>
      <c r="J288" s="14">
        <v>1418.0904431000899</v>
      </c>
      <c r="K288" s="14">
        <v>1877.9967582429399</v>
      </c>
      <c r="L288" s="14">
        <v>241.81502149858599</v>
      </c>
      <c r="M288" s="14">
        <v>218.091293644263</v>
      </c>
      <c r="O288" s="14"/>
      <c r="P288" s="14"/>
      <c r="Q288" s="14"/>
      <c r="R288" s="14"/>
      <c r="S288" s="14"/>
      <c r="T288" s="14"/>
      <c r="U288" s="14"/>
      <c r="V288" s="14"/>
      <c r="W288" s="14"/>
      <c r="X288" s="14"/>
      <c r="Y288" s="14"/>
    </row>
    <row r="289" spans="1:25">
      <c r="A289" s="14" t="s">
        <v>517</v>
      </c>
      <c r="B289" s="14" t="s">
        <v>64</v>
      </c>
      <c r="C289" s="14" t="s">
        <v>132</v>
      </c>
      <c r="D289" s="14" t="s">
        <v>43</v>
      </c>
      <c r="E289" s="14">
        <v>5</v>
      </c>
      <c r="F289" s="14">
        <v>207.89948596538201</v>
      </c>
      <c r="G289" s="14">
        <v>69.299828655127399</v>
      </c>
      <c r="H289" s="14">
        <v>1734.8087947712099</v>
      </c>
      <c r="I289" s="14">
        <v>1656.32907055328</v>
      </c>
      <c r="J289" s="14">
        <v>1436.1261947657699</v>
      </c>
      <c r="K289" s="14">
        <v>1900.4148202030301</v>
      </c>
      <c r="L289" s="14">
        <v>244.08574964974699</v>
      </c>
      <c r="M289" s="14">
        <v>220.20287578751299</v>
      </c>
      <c r="O289" s="14"/>
      <c r="P289" s="14"/>
      <c r="Q289" s="14"/>
      <c r="R289" s="14"/>
      <c r="S289" s="14"/>
      <c r="T289" s="14"/>
      <c r="U289" s="14"/>
      <c r="V289" s="14"/>
      <c r="W289" s="14"/>
      <c r="X289" s="14"/>
      <c r="Y289" s="14"/>
    </row>
    <row r="290" spans="1:25">
      <c r="A290" s="14" t="s">
        <v>518</v>
      </c>
      <c r="B290" s="14" t="s">
        <v>64</v>
      </c>
      <c r="C290" s="14" t="s">
        <v>38</v>
      </c>
      <c r="D290" s="14" t="s">
        <v>37</v>
      </c>
      <c r="E290" s="14">
        <v>0</v>
      </c>
      <c r="F290" s="14">
        <v>2224.4328331567099</v>
      </c>
      <c r="G290" s="14">
        <v>741.47761105223697</v>
      </c>
      <c r="H290" s="14">
        <v>2191.9265622387102</v>
      </c>
      <c r="I290" s="14">
        <v>2121.9291729956099</v>
      </c>
      <c r="J290" s="14">
        <v>2033.79923928364</v>
      </c>
      <c r="K290" s="14">
        <v>2212.86706611402</v>
      </c>
      <c r="L290" s="14">
        <v>90.937893118414195</v>
      </c>
      <c r="M290" s="14">
        <v>88.129933711971503</v>
      </c>
      <c r="O290" s="14"/>
      <c r="P290" s="14"/>
      <c r="Q290" s="14"/>
      <c r="R290" s="14"/>
      <c r="S290" s="14"/>
      <c r="T290" s="14"/>
      <c r="U290" s="14"/>
      <c r="V290" s="14"/>
      <c r="W290" s="14"/>
      <c r="X290" s="14"/>
      <c r="Y290" s="14"/>
    </row>
    <row r="291" spans="1:25">
      <c r="A291" s="14" t="s">
        <v>519</v>
      </c>
      <c r="B291" s="14" t="s">
        <v>64</v>
      </c>
      <c r="C291" s="14" t="s">
        <v>36</v>
      </c>
      <c r="D291" s="14" t="s">
        <v>37</v>
      </c>
      <c r="E291" s="14">
        <v>0</v>
      </c>
      <c r="F291" s="14">
        <v>2251.2355246427901</v>
      </c>
      <c r="G291" s="14">
        <v>750.41184154759605</v>
      </c>
      <c r="H291" s="14">
        <v>2198.1501973761601</v>
      </c>
      <c r="I291" s="14">
        <v>2113.7356343792799</v>
      </c>
      <c r="J291" s="14">
        <v>2026.3525824619301</v>
      </c>
      <c r="K291" s="14">
        <v>2203.8859365281601</v>
      </c>
      <c r="L291" s="14">
        <v>90.150302148878794</v>
      </c>
      <c r="M291" s="14">
        <v>87.3830519173478</v>
      </c>
      <c r="O291" s="14"/>
      <c r="P291" s="14"/>
      <c r="Q291" s="14"/>
      <c r="R291" s="14"/>
      <c r="S291" s="14"/>
      <c r="T291" s="14"/>
      <c r="U291" s="14"/>
      <c r="V291" s="14"/>
      <c r="W291" s="14"/>
      <c r="X291" s="14"/>
      <c r="Y291" s="14"/>
    </row>
    <row r="292" spans="1:25">
      <c r="A292" s="14" t="s">
        <v>520</v>
      </c>
      <c r="B292" s="14" t="s">
        <v>64</v>
      </c>
      <c r="C292" s="14" t="s">
        <v>34</v>
      </c>
      <c r="D292" s="14" t="s">
        <v>37</v>
      </c>
      <c r="E292" s="14">
        <v>0</v>
      </c>
      <c r="F292" s="14">
        <v>2229.2041845280801</v>
      </c>
      <c r="G292" s="14">
        <v>743.06806150935904</v>
      </c>
      <c r="H292" s="14">
        <v>2164.1288305921698</v>
      </c>
      <c r="I292" s="14">
        <v>2063.4797940808899</v>
      </c>
      <c r="J292" s="14">
        <v>1977.76268408742</v>
      </c>
      <c r="K292" s="14">
        <v>2151.9250116664798</v>
      </c>
      <c r="L292" s="14">
        <v>88.445217585585397</v>
      </c>
      <c r="M292" s="14">
        <v>85.717109993475802</v>
      </c>
      <c r="O292" s="14"/>
      <c r="P292" s="14"/>
      <c r="Q292" s="14"/>
      <c r="R292" s="14"/>
      <c r="S292" s="14"/>
      <c r="T292" s="14"/>
      <c r="U292" s="14"/>
      <c r="V292" s="14"/>
      <c r="W292" s="14"/>
      <c r="X292" s="14"/>
      <c r="Y292" s="14"/>
    </row>
    <row r="293" spans="1:25">
      <c r="A293" s="14" t="s">
        <v>521</v>
      </c>
      <c r="B293" s="14" t="s">
        <v>64</v>
      </c>
      <c r="C293" s="14" t="s">
        <v>128</v>
      </c>
      <c r="D293" s="14" t="s">
        <v>37</v>
      </c>
      <c r="E293" s="14">
        <v>0</v>
      </c>
      <c r="F293" s="14">
        <v>2163.1407941379198</v>
      </c>
      <c r="G293" s="14">
        <v>721.04693137930701</v>
      </c>
      <c r="H293" s="14">
        <v>2088.9214162196399</v>
      </c>
      <c r="I293" s="14">
        <v>1971.22906471746</v>
      </c>
      <c r="J293" s="14">
        <v>1888.12652620681</v>
      </c>
      <c r="K293" s="14">
        <v>2057.0172924785302</v>
      </c>
      <c r="L293" s="14">
        <v>85.788227761075902</v>
      </c>
      <c r="M293" s="14">
        <v>83.102538510645402</v>
      </c>
      <c r="O293" s="14"/>
      <c r="P293" s="14"/>
      <c r="Q293" s="14"/>
      <c r="R293" s="14"/>
      <c r="S293" s="14"/>
      <c r="T293" s="14"/>
      <c r="U293" s="14"/>
      <c r="V293" s="14"/>
      <c r="W293" s="14"/>
      <c r="X293" s="14"/>
      <c r="Y293" s="14"/>
    </row>
    <row r="294" spans="1:25">
      <c r="A294" s="14" t="s">
        <v>522</v>
      </c>
      <c r="B294" s="14" t="s">
        <v>64</v>
      </c>
      <c r="C294" s="14" t="s">
        <v>129</v>
      </c>
      <c r="D294" s="14" t="s">
        <v>37</v>
      </c>
      <c r="E294" s="14">
        <v>0</v>
      </c>
      <c r="F294" s="14">
        <v>2130.6942490987999</v>
      </c>
      <c r="G294" s="14">
        <v>710.23141636626599</v>
      </c>
      <c r="H294" s="14">
        <v>2046.4029131078901</v>
      </c>
      <c r="I294" s="14">
        <v>1911.45594715381</v>
      </c>
      <c r="J294" s="14">
        <v>1830.3369546664201</v>
      </c>
      <c r="K294" s="14">
        <v>1995.21676594775</v>
      </c>
      <c r="L294" s="14">
        <v>83.760818793942505</v>
      </c>
      <c r="M294" s="14">
        <v>81.118992487386805</v>
      </c>
      <c r="O294" s="14"/>
      <c r="P294" s="14"/>
      <c r="Q294" s="14"/>
      <c r="R294" s="14"/>
      <c r="S294" s="14"/>
      <c r="T294" s="14"/>
      <c r="U294" s="14"/>
      <c r="V294" s="14"/>
      <c r="W294" s="14"/>
      <c r="X294" s="14"/>
      <c r="Y294" s="14"/>
    </row>
    <row r="295" spans="1:25">
      <c r="A295" s="14" t="s">
        <v>523</v>
      </c>
      <c r="B295" s="14" t="s">
        <v>64</v>
      </c>
      <c r="C295" s="14" t="s">
        <v>130</v>
      </c>
      <c r="D295" s="14" t="s">
        <v>37</v>
      </c>
      <c r="E295" s="14">
        <v>0</v>
      </c>
      <c r="F295" s="14">
        <v>2063.9152870512498</v>
      </c>
      <c r="G295" s="14">
        <v>687.97176235041604</v>
      </c>
      <c r="H295" s="14">
        <v>1972.2641710237699</v>
      </c>
      <c r="I295" s="14">
        <v>1816.7536289263501</v>
      </c>
      <c r="J295" s="14">
        <v>1738.50985823264</v>
      </c>
      <c r="K295" s="14">
        <v>1897.5872260188801</v>
      </c>
      <c r="L295" s="14">
        <v>80.833597092527697</v>
      </c>
      <c r="M295" s="14">
        <v>78.243770693716399</v>
      </c>
      <c r="O295" s="14"/>
      <c r="P295" s="14"/>
      <c r="Q295" s="14"/>
      <c r="R295" s="14"/>
      <c r="S295" s="14"/>
      <c r="T295" s="14"/>
      <c r="U295" s="14"/>
      <c r="V295" s="14"/>
      <c r="W295" s="14"/>
      <c r="X295" s="14"/>
      <c r="Y295" s="14"/>
    </row>
    <row r="296" spans="1:25">
      <c r="A296" s="14" t="s">
        <v>524</v>
      </c>
      <c r="B296" s="14" t="s">
        <v>64</v>
      </c>
      <c r="C296" s="14" t="s">
        <v>131</v>
      </c>
      <c r="D296" s="14" t="s">
        <v>37</v>
      </c>
      <c r="E296" s="14">
        <v>0</v>
      </c>
      <c r="F296" s="14">
        <v>2058.18924761787</v>
      </c>
      <c r="G296" s="14">
        <v>686.06308253928898</v>
      </c>
      <c r="H296" s="14">
        <v>1957.03034888405</v>
      </c>
      <c r="I296" s="14">
        <v>1782.01541682279</v>
      </c>
      <c r="J296" s="14">
        <v>1705.2612125092701</v>
      </c>
      <c r="K296" s="14">
        <v>1861.3137394086</v>
      </c>
      <c r="L296" s="14">
        <v>79.2983225858152</v>
      </c>
      <c r="M296" s="14">
        <v>76.7542043135211</v>
      </c>
      <c r="O296" s="14"/>
      <c r="P296" s="14"/>
      <c r="Q296" s="14"/>
      <c r="R296" s="14"/>
      <c r="S296" s="14"/>
      <c r="T296" s="14"/>
      <c r="U296" s="14"/>
      <c r="V296" s="14"/>
      <c r="W296" s="14"/>
      <c r="X296" s="14"/>
      <c r="Y296" s="14"/>
    </row>
    <row r="297" spans="1:25">
      <c r="A297" s="14" t="s">
        <v>525</v>
      </c>
      <c r="B297" s="14" t="s">
        <v>64</v>
      </c>
      <c r="C297" s="14" t="s">
        <v>132</v>
      </c>
      <c r="D297" s="14" t="s">
        <v>37</v>
      </c>
      <c r="E297" s="14">
        <v>0</v>
      </c>
      <c r="F297" s="14">
        <v>2042.02183045679</v>
      </c>
      <c r="G297" s="14">
        <v>680.67394348559799</v>
      </c>
      <c r="H297" s="14">
        <v>1930.1138305608799</v>
      </c>
      <c r="I297" s="14">
        <v>1738.66727543669</v>
      </c>
      <c r="J297" s="14">
        <v>1663.48238348415</v>
      </c>
      <c r="K297" s="14">
        <v>1816.35429445042</v>
      </c>
      <c r="L297" s="14">
        <v>77.687019013737</v>
      </c>
      <c r="M297" s="14">
        <v>75.1848919525371</v>
      </c>
      <c r="O297" s="14"/>
      <c r="P297" s="14"/>
      <c r="Q297" s="14"/>
      <c r="R297" s="14"/>
      <c r="S297" s="14"/>
      <c r="T297" s="14"/>
      <c r="U297" s="14"/>
      <c r="V297" s="14"/>
      <c r="W297" s="14"/>
      <c r="X297" s="14"/>
      <c r="Y297" s="14"/>
    </row>
    <row r="298" spans="1:25">
      <c r="A298" s="14" t="s">
        <v>526</v>
      </c>
      <c r="B298" s="14" t="s">
        <v>64</v>
      </c>
      <c r="C298" s="14" t="s">
        <v>38</v>
      </c>
      <c r="D298" s="14" t="s">
        <v>37</v>
      </c>
      <c r="E298" s="14">
        <v>1</v>
      </c>
      <c r="F298" s="14">
        <v>508.723668461594</v>
      </c>
      <c r="G298" s="14">
        <v>169.57455615386499</v>
      </c>
      <c r="H298" s="14">
        <v>2080.7545030945798</v>
      </c>
      <c r="I298" s="14">
        <v>1793.50639490808</v>
      </c>
      <c r="J298" s="14">
        <v>1638.15451171769</v>
      </c>
      <c r="K298" s="14">
        <v>1959.40830284086</v>
      </c>
      <c r="L298" s="14">
        <v>165.90190793278401</v>
      </c>
      <c r="M298" s="14">
        <v>155.35188319038599</v>
      </c>
      <c r="O298" s="14"/>
      <c r="P298" s="14"/>
      <c r="Q298" s="14"/>
      <c r="R298" s="14"/>
      <c r="S298" s="14"/>
      <c r="T298" s="14"/>
      <c r="U298" s="14"/>
      <c r="V298" s="14"/>
      <c r="W298" s="14"/>
      <c r="X298" s="14"/>
      <c r="Y298" s="14"/>
    </row>
    <row r="299" spans="1:25">
      <c r="A299" s="14" t="s">
        <v>527</v>
      </c>
      <c r="B299" s="14" t="s">
        <v>64</v>
      </c>
      <c r="C299" s="14" t="s">
        <v>36</v>
      </c>
      <c r="D299" s="14" t="s">
        <v>37</v>
      </c>
      <c r="E299" s="14">
        <v>1</v>
      </c>
      <c r="F299" s="14">
        <v>518.11269661040501</v>
      </c>
      <c r="G299" s="14">
        <v>172.704232203468</v>
      </c>
      <c r="H299" s="14">
        <v>2105.2933629028998</v>
      </c>
      <c r="I299" s="14">
        <v>1774.9347964112401</v>
      </c>
      <c r="J299" s="14">
        <v>1622.28407799665</v>
      </c>
      <c r="K299" s="14">
        <v>1937.85431229495</v>
      </c>
      <c r="L299" s="14">
        <v>162.919515883711</v>
      </c>
      <c r="M299" s="14">
        <v>152.65071841459101</v>
      </c>
      <c r="O299" s="14"/>
      <c r="P299" s="14"/>
      <c r="Q299" s="14"/>
      <c r="R299" s="14"/>
      <c r="S299" s="14"/>
      <c r="T299" s="14"/>
      <c r="U299" s="14"/>
      <c r="V299" s="14"/>
      <c r="W299" s="14"/>
      <c r="X299" s="14"/>
      <c r="Y299" s="14"/>
    </row>
    <row r="300" spans="1:25">
      <c r="A300" s="14" t="s">
        <v>528</v>
      </c>
      <c r="B300" s="14" t="s">
        <v>64</v>
      </c>
      <c r="C300" s="14" t="s">
        <v>34</v>
      </c>
      <c r="D300" s="14" t="s">
        <v>37</v>
      </c>
      <c r="E300" s="14">
        <v>1</v>
      </c>
      <c r="F300" s="14">
        <v>504.00756608686697</v>
      </c>
      <c r="G300" s="14">
        <v>168.00252202895601</v>
      </c>
      <c r="H300" s="14">
        <v>2041.09490984031</v>
      </c>
      <c r="I300" s="14">
        <v>1704.26869520329</v>
      </c>
      <c r="J300" s="14">
        <v>1555.3172181888599</v>
      </c>
      <c r="K300" s="14">
        <v>1863.3844988614401</v>
      </c>
      <c r="L300" s="14">
        <v>159.11580365815701</v>
      </c>
      <c r="M300" s="14">
        <v>148.95147701443099</v>
      </c>
      <c r="O300" s="14"/>
      <c r="P300" s="14"/>
      <c r="Q300" s="14"/>
      <c r="R300" s="14"/>
      <c r="S300" s="14"/>
      <c r="T300" s="14"/>
      <c r="U300" s="14"/>
      <c r="V300" s="14"/>
      <c r="W300" s="14"/>
      <c r="X300" s="14"/>
      <c r="Y300" s="14"/>
    </row>
    <row r="301" spans="1:25">
      <c r="A301" s="14" t="s">
        <v>529</v>
      </c>
      <c r="B301" s="14" t="s">
        <v>64</v>
      </c>
      <c r="C301" s="14" t="s">
        <v>128</v>
      </c>
      <c r="D301" s="14" t="s">
        <v>37</v>
      </c>
      <c r="E301" s="14">
        <v>1</v>
      </c>
      <c r="F301" s="14">
        <v>500.27148427559302</v>
      </c>
      <c r="G301" s="14">
        <v>166.75716142519801</v>
      </c>
      <c r="H301" s="14">
        <v>2022.7700318437401</v>
      </c>
      <c r="I301" s="14">
        <v>1671.32862939038</v>
      </c>
      <c r="J301" s="14">
        <v>1524.46814491088</v>
      </c>
      <c r="K301" s="14">
        <v>1828.24948716007</v>
      </c>
      <c r="L301" s="14">
        <v>156.92085776968699</v>
      </c>
      <c r="M301" s="14">
        <v>146.860484479501</v>
      </c>
      <c r="O301" s="14"/>
      <c r="P301" s="14"/>
      <c r="Q301" s="14"/>
      <c r="R301" s="14"/>
      <c r="S301" s="14"/>
      <c r="T301" s="14"/>
      <c r="U301" s="14"/>
      <c r="V301" s="14"/>
      <c r="W301" s="14"/>
      <c r="X301" s="14"/>
      <c r="Y301" s="14"/>
    </row>
    <row r="302" spans="1:25">
      <c r="A302" s="14" t="s">
        <v>530</v>
      </c>
      <c r="B302" s="14" t="s">
        <v>64</v>
      </c>
      <c r="C302" s="14" t="s">
        <v>129</v>
      </c>
      <c r="D302" s="14" t="s">
        <v>37</v>
      </c>
      <c r="E302" s="14">
        <v>1</v>
      </c>
      <c r="F302" s="14">
        <v>479.970488422279</v>
      </c>
      <c r="G302" s="14">
        <v>159.990162807426</v>
      </c>
      <c r="H302" s="14">
        <v>1938.80468743851</v>
      </c>
      <c r="I302" s="14">
        <v>1599.7811622818001</v>
      </c>
      <c r="J302" s="14">
        <v>1456.0992878217201</v>
      </c>
      <c r="K302" s="14">
        <v>1753.5194513568899</v>
      </c>
      <c r="L302" s="14">
        <v>153.738289075089</v>
      </c>
      <c r="M302" s="14">
        <v>143.68187446008</v>
      </c>
      <c r="O302" s="14"/>
      <c r="P302" s="14"/>
      <c r="Q302" s="14"/>
      <c r="R302" s="14"/>
      <c r="S302" s="14"/>
      <c r="T302" s="14"/>
      <c r="U302" s="14"/>
      <c r="V302" s="14"/>
      <c r="W302" s="14"/>
      <c r="X302" s="14"/>
      <c r="Y302" s="14"/>
    </row>
    <row r="303" spans="1:25">
      <c r="A303" s="14" t="s">
        <v>531</v>
      </c>
      <c r="B303" s="14" t="s">
        <v>64</v>
      </c>
      <c r="C303" s="14" t="s">
        <v>130</v>
      </c>
      <c r="D303" s="14" t="s">
        <v>37</v>
      </c>
      <c r="E303" s="14">
        <v>1</v>
      </c>
      <c r="F303" s="14">
        <v>456.66922211826301</v>
      </c>
      <c r="G303" s="14">
        <v>152.22307403942099</v>
      </c>
      <c r="H303" s="14">
        <v>1843.48951283006</v>
      </c>
      <c r="I303" s="14">
        <v>1473.57913302461</v>
      </c>
      <c r="J303" s="14">
        <v>1338.13322419985</v>
      </c>
      <c r="K303" s="14">
        <v>1618.7531195491499</v>
      </c>
      <c r="L303" s="14">
        <v>145.17398652454801</v>
      </c>
      <c r="M303" s="14">
        <v>135.44590882475401</v>
      </c>
      <c r="O303" s="14"/>
      <c r="P303" s="14"/>
      <c r="Q303" s="14"/>
      <c r="R303" s="14"/>
      <c r="S303" s="14"/>
      <c r="T303" s="14"/>
      <c r="U303" s="14"/>
      <c r="V303" s="14"/>
      <c r="W303" s="14"/>
      <c r="X303" s="14"/>
      <c r="Y303" s="14"/>
    </row>
    <row r="304" spans="1:25">
      <c r="A304" s="14" t="s">
        <v>532</v>
      </c>
      <c r="B304" s="14" t="s">
        <v>64</v>
      </c>
      <c r="C304" s="14" t="s">
        <v>131</v>
      </c>
      <c r="D304" s="14" t="s">
        <v>37</v>
      </c>
      <c r="E304" s="14">
        <v>1</v>
      </c>
      <c r="F304" s="14">
        <v>419.60358419473403</v>
      </c>
      <c r="G304" s="14">
        <v>139.867861398245</v>
      </c>
      <c r="H304" s="14">
        <v>1689.90569550839</v>
      </c>
      <c r="I304" s="14">
        <v>1324.09975897911</v>
      </c>
      <c r="J304" s="14">
        <v>1197.4275911521299</v>
      </c>
      <c r="K304" s="14">
        <v>1460.27909831122</v>
      </c>
      <c r="L304" s="14">
        <v>136.17933933210901</v>
      </c>
      <c r="M304" s="14">
        <v>126.672167826974</v>
      </c>
      <c r="O304" s="14"/>
      <c r="P304" s="14"/>
      <c r="Q304" s="14"/>
      <c r="R304" s="14"/>
      <c r="S304" s="14"/>
      <c r="T304" s="14"/>
      <c r="U304" s="14"/>
      <c r="V304" s="14"/>
      <c r="W304" s="14"/>
      <c r="X304" s="14"/>
      <c r="Y304" s="14"/>
    </row>
    <row r="305" spans="1:25">
      <c r="A305" s="14" t="s">
        <v>533</v>
      </c>
      <c r="B305" s="14" t="s">
        <v>64</v>
      </c>
      <c r="C305" s="14" t="s">
        <v>132</v>
      </c>
      <c r="D305" s="14" t="s">
        <v>37</v>
      </c>
      <c r="E305" s="14">
        <v>1</v>
      </c>
      <c r="F305" s="14">
        <v>424.021108642287</v>
      </c>
      <c r="G305" s="14">
        <v>141.34036954742899</v>
      </c>
      <c r="H305" s="14">
        <v>1702.89601864372</v>
      </c>
      <c r="I305" s="14">
        <v>1326.4038020410701</v>
      </c>
      <c r="J305" s="14">
        <v>1200.0254232949701</v>
      </c>
      <c r="K305" s="14">
        <v>1462.2157716489801</v>
      </c>
      <c r="L305" s="14">
        <v>135.81196960790399</v>
      </c>
      <c r="M305" s="14">
        <v>126.3783787461</v>
      </c>
      <c r="O305" s="14"/>
      <c r="P305" s="14"/>
      <c r="Q305" s="14"/>
      <c r="R305" s="14"/>
      <c r="S305" s="14"/>
      <c r="T305" s="14"/>
      <c r="U305" s="14"/>
      <c r="V305" s="14"/>
      <c r="W305" s="14"/>
      <c r="X305" s="14"/>
      <c r="Y305" s="14"/>
    </row>
    <row r="306" spans="1:25">
      <c r="A306" s="14" t="s">
        <v>534</v>
      </c>
      <c r="B306" s="14" t="s">
        <v>64</v>
      </c>
      <c r="C306" s="14" t="s">
        <v>38</v>
      </c>
      <c r="D306" s="14" t="s">
        <v>37</v>
      </c>
      <c r="E306" s="14">
        <v>2</v>
      </c>
      <c r="F306" s="14">
        <v>355.55523339114399</v>
      </c>
      <c r="G306" s="14">
        <v>118.518411130381</v>
      </c>
      <c r="H306" s="14">
        <v>1784.10975659162</v>
      </c>
      <c r="I306" s="14">
        <v>1706.18886704484</v>
      </c>
      <c r="J306" s="14">
        <v>1531.4687648871</v>
      </c>
      <c r="K306" s="14">
        <v>1895.2043580699001</v>
      </c>
      <c r="L306" s="14">
        <v>189.015491025063</v>
      </c>
      <c r="M306" s="14">
        <v>174.720102157741</v>
      </c>
      <c r="O306" s="14"/>
      <c r="P306" s="14"/>
      <c r="Q306" s="14"/>
      <c r="R306" s="14"/>
      <c r="S306" s="14"/>
      <c r="T306" s="14"/>
      <c r="U306" s="14"/>
      <c r="V306" s="14"/>
      <c r="W306" s="14"/>
      <c r="X306" s="14"/>
      <c r="Y306" s="14"/>
    </row>
    <row r="307" spans="1:25">
      <c r="A307" s="14" t="s">
        <v>535</v>
      </c>
      <c r="B307" s="14" t="s">
        <v>64</v>
      </c>
      <c r="C307" s="14" t="s">
        <v>36</v>
      </c>
      <c r="D307" s="14" t="s">
        <v>37</v>
      </c>
      <c r="E307" s="14">
        <v>2</v>
      </c>
      <c r="F307" s="14">
        <v>370.41704743023701</v>
      </c>
      <c r="G307" s="14">
        <v>123.472349143412</v>
      </c>
      <c r="H307" s="14">
        <v>1845.07395611794</v>
      </c>
      <c r="I307" s="14">
        <v>1766.4772918782201</v>
      </c>
      <c r="J307" s="14">
        <v>1588.7707974141499</v>
      </c>
      <c r="K307" s="14">
        <v>1958.4161671222901</v>
      </c>
      <c r="L307" s="14">
        <v>191.93887524407</v>
      </c>
      <c r="M307" s="14">
        <v>177.70649446407401</v>
      </c>
      <c r="O307" s="14"/>
      <c r="P307" s="14"/>
      <c r="Q307" s="14"/>
      <c r="R307" s="14"/>
      <c r="S307" s="14"/>
      <c r="T307" s="14"/>
      <c r="U307" s="14"/>
      <c r="V307" s="14"/>
      <c r="W307" s="14"/>
      <c r="X307" s="14"/>
      <c r="Y307" s="14"/>
    </row>
    <row r="308" spans="1:25">
      <c r="A308" s="14" t="s">
        <v>536</v>
      </c>
      <c r="B308" s="14" t="s">
        <v>64</v>
      </c>
      <c r="C308" s="14" t="s">
        <v>34</v>
      </c>
      <c r="D308" s="14" t="s">
        <v>37</v>
      </c>
      <c r="E308" s="14">
        <v>2</v>
      </c>
      <c r="F308" s="14">
        <v>376.60292134315102</v>
      </c>
      <c r="G308" s="14">
        <v>125.53430711438401</v>
      </c>
      <c r="H308" s="14">
        <v>1863.17182676075</v>
      </c>
      <c r="I308" s="14">
        <v>1772.42263129906</v>
      </c>
      <c r="J308" s="14">
        <v>1595.4021118159301</v>
      </c>
      <c r="K308" s="14">
        <v>1963.4986824945699</v>
      </c>
      <c r="L308" s="14">
        <v>191.07605119550701</v>
      </c>
      <c r="M308" s="14">
        <v>177.02051948312999</v>
      </c>
      <c r="O308" s="14"/>
      <c r="P308" s="14"/>
      <c r="Q308" s="14"/>
      <c r="R308" s="14"/>
      <c r="S308" s="14"/>
      <c r="T308" s="14"/>
      <c r="U308" s="14"/>
      <c r="V308" s="14"/>
      <c r="W308" s="14"/>
      <c r="X308" s="14"/>
      <c r="Y308" s="14"/>
    </row>
    <row r="309" spans="1:25">
      <c r="A309" s="14" t="s">
        <v>537</v>
      </c>
      <c r="B309" s="14" t="s">
        <v>64</v>
      </c>
      <c r="C309" s="14" t="s">
        <v>128</v>
      </c>
      <c r="D309" s="14" t="s">
        <v>37</v>
      </c>
      <c r="E309" s="14">
        <v>2</v>
      </c>
      <c r="F309" s="14">
        <v>381.68323673141902</v>
      </c>
      <c r="G309" s="14">
        <v>127.22774557714</v>
      </c>
      <c r="H309" s="14">
        <v>1876.4231686319199</v>
      </c>
      <c r="I309" s="14">
        <v>1763.2695381617</v>
      </c>
      <c r="J309" s="14">
        <v>1588.4523527537101</v>
      </c>
      <c r="K309" s="14">
        <v>1951.87069138126</v>
      </c>
      <c r="L309" s="14">
        <v>188.601153219559</v>
      </c>
      <c r="M309" s="14">
        <v>174.81718540799801</v>
      </c>
      <c r="O309" s="14"/>
      <c r="P309" s="14"/>
      <c r="Q309" s="14"/>
      <c r="R309" s="14"/>
      <c r="S309" s="14"/>
      <c r="T309" s="14"/>
      <c r="U309" s="14"/>
      <c r="V309" s="14"/>
      <c r="W309" s="14"/>
      <c r="X309" s="14"/>
      <c r="Y309" s="14"/>
    </row>
    <row r="310" spans="1:25">
      <c r="A310" s="14" t="s">
        <v>538</v>
      </c>
      <c r="B310" s="14" t="s">
        <v>64</v>
      </c>
      <c r="C310" s="14" t="s">
        <v>129</v>
      </c>
      <c r="D310" s="14" t="s">
        <v>37</v>
      </c>
      <c r="E310" s="14">
        <v>2</v>
      </c>
      <c r="F310" s="14">
        <v>376.73904117651</v>
      </c>
      <c r="G310" s="14">
        <v>125.57968039217</v>
      </c>
      <c r="H310" s="14">
        <v>1840.0851869517901</v>
      </c>
      <c r="I310" s="14">
        <v>1709.0389584397601</v>
      </c>
      <c r="J310" s="14">
        <v>1538.47963852833</v>
      </c>
      <c r="K310" s="14">
        <v>1893.1382358603501</v>
      </c>
      <c r="L310" s="14">
        <v>184.09927742058699</v>
      </c>
      <c r="M310" s="14">
        <v>170.55931991143501</v>
      </c>
      <c r="O310" s="14"/>
      <c r="P310" s="14"/>
      <c r="Q310" s="14"/>
      <c r="R310" s="14"/>
      <c r="S310" s="14"/>
      <c r="T310" s="14"/>
      <c r="U310" s="14"/>
      <c r="V310" s="14"/>
      <c r="W310" s="14"/>
      <c r="X310" s="14"/>
      <c r="Y310" s="14"/>
    </row>
    <row r="311" spans="1:25">
      <c r="A311" s="14" t="s">
        <v>539</v>
      </c>
      <c r="B311" s="14" t="s">
        <v>64</v>
      </c>
      <c r="C311" s="14" t="s">
        <v>130</v>
      </c>
      <c r="D311" s="14" t="s">
        <v>37</v>
      </c>
      <c r="E311" s="14">
        <v>2</v>
      </c>
      <c r="F311" s="14">
        <v>372.904756291664</v>
      </c>
      <c r="G311" s="14">
        <v>124.30158543055499</v>
      </c>
      <c r="H311" s="14">
        <v>1809.7779970476299</v>
      </c>
      <c r="I311" s="14">
        <v>1623.8909964972199</v>
      </c>
      <c r="J311" s="14">
        <v>1461.61134239945</v>
      </c>
      <c r="K311" s="14">
        <v>1799.1222189873599</v>
      </c>
      <c r="L311" s="14">
        <v>175.231222490146</v>
      </c>
      <c r="M311" s="14">
        <v>162.279654097768</v>
      </c>
      <c r="O311" s="14"/>
      <c r="P311" s="14"/>
      <c r="Q311" s="14"/>
      <c r="R311" s="14"/>
      <c r="S311" s="14"/>
      <c r="T311" s="14"/>
      <c r="U311" s="14"/>
      <c r="V311" s="14"/>
      <c r="W311" s="14"/>
      <c r="X311" s="14"/>
      <c r="Y311" s="14"/>
    </row>
    <row r="312" spans="1:25">
      <c r="A312" s="14" t="s">
        <v>540</v>
      </c>
      <c r="B312" s="14" t="s">
        <v>64</v>
      </c>
      <c r="C312" s="14" t="s">
        <v>131</v>
      </c>
      <c r="D312" s="14" t="s">
        <v>37</v>
      </c>
      <c r="E312" s="14">
        <v>2</v>
      </c>
      <c r="F312" s="14">
        <v>397.187621634138</v>
      </c>
      <c r="G312" s="14">
        <v>132.39587387804599</v>
      </c>
      <c r="H312" s="14">
        <v>1919.3371104384801</v>
      </c>
      <c r="I312" s="14">
        <v>1693.2207603387001</v>
      </c>
      <c r="J312" s="14">
        <v>1529.3822490688001</v>
      </c>
      <c r="K312" s="14">
        <v>1869.7123648808599</v>
      </c>
      <c r="L312" s="14">
        <v>176.49160454215499</v>
      </c>
      <c r="M312" s="14">
        <v>163.83851126990101</v>
      </c>
      <c r="O312" s="14"/>
      <c r="P312" s="14"/>
      <c r="Q312" s="14"/>
      <c r="R312" s="14"/>
      <c r="S312" s="14"/>
      <c r="T312" s="14"/>
      <c r="U312" s="14"/>
      <c r="V312" s="14"/>
      <c r="W312" s="14"/>
      <c r="X312" s="14"/>
      <c r="Y312" s="14"/>
    </row>
    <row r="313" spans="1:25">
      <c r="A313" s="14" t="s">
        <v>541</v>
      </c>
      <c r="B313" s="14" t="s">
        <v>64</v>
      </c>
      <c r="C313" s="14" t="s">
        <v>132</v>
      </c>
      <c r="D313" s="14" t="s">
        <v>37</v>
      </c>
      <c r="E313" s="14">
        <v>2</v>
      </c>
      <c r="F313" s="14">
        <v>394.50432829369799</v>
      </c>
      <c r="G313" s="14">
        <v>131.50144276456601</v>
      </c>
      <c r="H313" s="14">
        <v>1841.06929388509</v>
      </c>
      <c r="I313" s="14">
        <v>1613.9304353959401</v>
      </c>
      <c r="J313" s="14">
        <v>1457.2207453170199</v>
      </c>
      <c r="K313" s="14">
        <v>1782.78546991708</v>
      </c>
      <c r="L313" s="14">
        <v>168.85503452114199</v>
      </c>
      <c r="M313" s="14">
        <v>156.70969007892401</v>
      </c>
      <c r="O313" s="14"/>
      <c r="P313" s="14"/>
      <c r="Q313" s="14"/>
      <c r="R313" s="14"/>
      <c r="S313" s="14"/>
      <c r="T313" s="14"/>
      <c r="U313" s="14"/>
      <c r="V313" s="14"/>
      <c r="W313" s="14"/>
      <c r="X313" s="14"/>
      <c r="Y313" s="14"/>
    </row>
    <row r="314" spans="1:25">
      <c r="A314" s="14" t="s">
        <v>542</v>
      </c>
      <c r="B314" s="14" t="s">
        <v>64</v>
      </c>
      <c r="C314" s="14" t="s">
        <v>38</v>
      </c>
      <c r="D314" s="14" t="s">
        <v>37</v>
      </c>
      <c r="E314" s="14">
        <v>3</v>
      </c>
      <c r="F314" s="14">
        <v>384.81561403716699</v>
      </c>
      <c r="G314" s="14">
        <v>128.27187134572199</v>
      </c>
      <c r="H314" s="14">
        <v>1887.3687480365199</v>
      </c>
      <c r="I314" s="14">
        <v>1979.7193547055499</v>
      </c>
      <c r="J314" s="14">
        <v>1783.55930645537</v>
      </c>
      <c r="K314" s="14">
        <v>2191.2804681242201</v>
      </c>
      <c r="L314" s="14">
        <v>211.56111341867</v>
      </c>
      <c r="M314" s="14">
        <v>196.16004825017799</v>
      </c>
      <c r="O314" s="14"/>
      <c r="P314" s="14"/>
      <c r="Q314" s="14"/>
      <c r="R314" s="14"/>
      <c r="S314" s="14"/>
      <c r="T314" s="14"/>
      <c r="U314" s="14"/>
      <c r="V314" s="14"/>
      <c r="W314" s="14"/>
      <c r="X314" s="14"/>
      <c r="Y314" s="14"/>
    </row>
    <row r="315" spans="1:25">
      <c r="A315" s="14" t="s">
        <v>543</v>
      </c>
      <c r="B315" s="14" t="s">
        <v>64</v>
      </c>
      <c r="C315" s="14" t="s">
        <v>36</v>
      </c>
      <c r="D315" s="14" t="s">
        <v>37</v>
      </c>
      <c r="E315" s="14">
        <v>3</v>
      </c>
      <c r="F315" s="14">
        <v>381.38134357353903</v>
      </c>
      <c r="G315" s="14">
        <v>127.127114524513</v>
      </c>
      <c r="H315" s="14">
        <v>1854.24612783712</v>
      </c>
      <c r="I315" s="14">
        <v>1921.4759173495299</v>
      </c>
      <c r="J315" s="14">
        <v>1730.5587380752399</v>
      </c>
      <c r="K315" s="14">
        <v>2127.45272470597</v>
      </c>
      <c r="L315" s="14">
        <v>205.97680735644201</v>
      </c>
      <c r="M315" s="14">
        <v>190.91717927429301</v>
      </c>
      <c r="O315" s="14"/>
      <c r="P315" s="14"/>
      <c r="Q315" s="14"/>
      <c r="R315" s="14"/>
      <c r="S315" s="14"/>
      <c r="T315" s="14"/>
      <c r="U315" s="14"/>
      <c r="V315" s="14"/>
      <c r="W315" s="14"/>
      <c r="X315" s="14"/>
      <c r="Y315" s="14"/>
    </row>
    <row r="316" spans="1:25">
      <c r="A316" s="14" t="s">
        <v>544</v>
      </c>
      <c r="B316" s="14" t="s">
        <v>64</v>
      </c>
      <c r="C316" s="14" t="s">
        <v>34</v>
      </c>
      <c r="D316" s="14" t="s">
        <v>37</v>
      </c>
      <c r="E316" s="14">
        <v>3</v>
      </c>
      <c r="F316" s="14">
        <v>379.83970312264802</v>
      </c>
      <c r="G316" s="14">
        <v>126.61323437421601</v>
      </c>
      <c r="H316" s="14">
        <v>1843.16626127061</v>
      </c>
      <c r="I316" s="14">
        <v>1883.4181376076999</v>
      </c>
      <c r="J316" s="14">
        <v>1696.00555850716</v>
      </c>
      <c r="K316" s="14">
        <v>2085.64514442166</v>
      </c>
      <c r="L316" s="14">
        <v>202.227006813965</v>
      </c>
      <c r="M316" s="14">
        <v>187.41257910053201</v>
      </c>
      <c r="O316" s="14"/>
      <c r="P316" s="14"/>
      <c r="Q316" s="14"/>
      <c r="R316" s="14"/>
      <c r="S316" s="14"/>
      <c r="T316" s="14"/>
      <c r="U316" s="14"/>
      <c r="V316" s="14"/>
      <c r="W316" s="14"/>
      <c r="X316" s="14"/>
      <c r="Y316" s="14"/>
    </row>
    <row r="317" spans="1:25">
      <c r="A317" s="14" t="s">
        <v>545</v>
      </c>
      <c r="B317" s="14" t="s">
        <v>64</v>
      </c>
      <c r="C317" s="14" t="s">
        <v>128</v>
      </c>
      <c r="D317" s="14" t="s">
        <v>37</v>
      </c>
      <c r="E317" s="14">
        <v>3</v>
      </c>
      <c r="F317" s="14">
        <v>373.44846686430702</v>
      </c>
      <c r="G317" s="14">
        <v>124.482822288102</v>
      </c>
      <c r="H317" s="14">
        <v>1800.27220817734</v>
      </c>
      <c r="I317" s="14">
        <v>1834.0081209022101</v>
      </c>
      <c r="J317" s="14">
        <v>1649.4400349682801</v>
      </c>
      <c r="K317" s="14">
        <v>2033.29543189383</v>
      </c>
      <c r="L317" s="14">
        <v>199.287310991618</v>
      </c>
      <c r="M317" s="14">
        <v>184.56808593392901</v>
      </c>
      <c r="O317" s="14"/>
      <c r="P317" s="14"/>
      <c r="Q317" s="14"/>
      <c r="R317" s="14"/>
      <c r="S317" s="14"/>
      <c r="T317" s="14"/>
      <c r="U317" s="14"/>
      <c r="V317" s="14"/>
      <c r="W317" s="14"/>
      <c r="X317" s="14"/>
      <c r="Y317" s="14"/>
    </row>
    <row r="318" spans="1:25">
      <c r="A318" s="14" t="s">
        <v>546</v>
      </c>
      <c r="B318" s="14" t="s">
        <v>64</v>
      </c>
      <c r="C318" s="14" t="s">
        <v>129</v>
      </c>
      <c r="D318" s="14" t="s">
        <v>37</v>
      </c>
      <c r="E318" s="14">
        <v>3</v>
      </c>
      <c r="F318" s="14">
        <v>364.33260154763502</v>
      </c>
      <c r="G318" s="14">
        <v>121.44420051587799</v>
      </c>
      <c r="H318" s="14">
        <v>1744.1361556208301</v>
      </c>
      <c r="I318" s="14">
        <v>1761.40401879717</v>
      </c>
      <c r="J318" s="14">
        <v>1581.71304051726</v>
      </c>
      <c r="K318" s="14">
        <v>1955.6111828664</v>
      </c>
      <c r="L318" s="14">
        <v>194.207164069225</v>
      </c>
      <c r="M318" s="14">
        <v>179.69097827991101</v>
      </c>
      <c r="O318" s="14"/>
      <c r="P318" s="14"/>
      <c r="Q318" s="14"/>
      <c r="R318" s="14"/>
      <c r="S318" s="14"/>
      <c r="T318" s="14"/>
      <c r="U318" s="14"/>
      <c r="V318" s="14"/>
      <c r="W318" s="14"/>
      <c r="X318" s="14"/>
      <c r="Y318" s="14"/>
    </row>
    <row r="319" spans="1:25">
      <c r="A319" s="14" t="s">
        <v>547</v>
      </c>
      <c r="B319" s="14" t="s">
        <v>64</v>
      </c>
      <c r="C319" s="14" t="s">
        <v>130</v>
      </c>
      <c r="D319" s="14" t="s">
        <v>37</v>
      </c>
      <c r="E319" s="14">
        <v>3</v>
      </c>
      <c r="F319" s="14">
        <v>357.97120106608401</v>
      </c>
      <c r="G319" s="14">
        <v>119.323733688695</v>
      </c>
      <c r="H319" s="14">
        <v>1700.5757770360301</v>
      </c>
      <c r="I319" s="14">
        <v>1708.2983657065199</v>
      </c>
      <c r="J319" s="14">
        <v>1532.0210554154501</v>
      </c>
      <c r="K319" s="14">
        <v>1898.94758540871</v>
      </c>
      <c r="L319" s="14">
        <v>190.649219702191</v>
      </c>
      <c r="M319" s="14">
        <v>176.27731029106701</v>
      </c>
      <c r="O319" s="14"/>
      <c r="P319" s="14"/>
      <c r="Q319" s="14"/>
      <c r="R319" s="14"/>
      <c r="S319" s="14"/>
      <c r="T319" s="14"/>
      <c r="U319" s="14"/>
      <c r="V319" s="14"/>
      <c r="W319" s="14"/>
      <c r="X319" s="14"/>
      <c r="Y319" s="14"/>
    </row>
    <row r="320" spans="1:25">
      <c r="A320" s="14" t="s">
        <v>548</v>
      </c>
      <c r="B320" s="14" t="s">
        <v>64</v>
      </c>
      <c r="C320" s="14" t="s">
        <v>131</v>
      </c>
      <c r="D320" s="14" t="s">
        <v>37</v>
      </c>
      <c r="E320" s="14">
        <v>3</v>
      </c>
      <c r="F320" s="14">
        <v>336.77231130313999</v>
      </c>
      <c r="G320" s="14">
        <v>112.257437101047</v>
      </c>
      <c r="H320" s="14">
        <v>1592.07824565376</v>
      </c>
      <c r="I320" s="14">
        <v>1551.88730933339</v>
      </c>
      <c r="J320" s="14">
        <v>1388.04522663279</v>
      </c>
      <c r="K320" s="14">
        <v>1729.5201828557099</v>
      </c>
      <c r="L320" s="14">
        <v>177.632873522323</v>
      </c>
      <c r="M320" s="14">
        <v>163.842082700595</v>
      </c>
      <c r="O320" s="14"/>
      <c r="P320" s="14"/>
      <c r="Q320" s="14"/>
      <c r="R320" s="14"/>
      <c r="S320" s="14"/>
      <c r="T320" s="14"/>
      <c r="U320" s="14"/>
      <c r="V320" s="14"/>
      <c r="W320" s="14"/>
      <c r="X320" s="14"/>
      <c r="Y320" s="14"/>
    </row>
    <row r="321" spans="1:25">
      <c r="A321" s="14" t="s">
        <v>549</v>
      </c>
      <c r="B321" s="14" t="s">
        <v>64</v>
      </c>
      <c r="C321" s="14" t="s">
        <v>132</v>
      </c>
      <c r="D321" s="14" t="s">
        <v>37</v>
      </c>
      <c r="E321" s="14">
        <v>3</v>
      </c>
      <c r="F321" s="14">
        <v>362.01772110685101</v>
      </c>
      <c r="G321" s="14">
        <v>120.672573702284</v>
      </c>
      <c r="H321" s="14">
        <v>1708.03359805072</v>
      </c>
      <c r="I321" s="14">
        <v>1643.6377377327999</v>
      </c>
      <c r="J321" s="14">
        <v>1476.55775523478</v>
      </c>
      <c r="K321" s="14">
        <v>1824.26009939646</v>
      </c>
      <c r="L321" s="14">
        <v>180.62236166365599</v>
      </c>
      <c r="M321" s="14">
        <v>167.07998249802401</v>
      </c>
      <c r="O321" s="14"/>
      <c r="P321" s="14"/>
      <c r="Q321" s="14"/>
      <c r="R321" s="14"/>
      <c r="S321" s="14"/>
      <c r="T321" s="14"/>
      <c r="U321" s="14"/>
      <c r="V321" s="14"/>
      <c r="W321" s="14"/>
      <c r="X321" s="14"/>
      <c r="Y321" s="14"/>
    </row>
    <row r="322" spans="1:25">
      <c r="A322" s="14" t="s">
        <v>550</v>
      </c>
      <c r="B322" s="14" t="s">
        <v>64</v>
      </c>
      <c r="C322" s="14" t="s">
        <v>38</v>
      </c>
      <c r="D322" s="14" t="s">
        <v>37</v>
      </c>
      <c r="E322" s="14">
        <v>4</v>
      </c>
      <c r="F322" s="14">
        <v>446.026640773162</v>
      </c>
      <c r="G322" s="14">
        <v>148.67554692438699</v>
      </c>
      <c r="H322" s="14">
        <v>2446.3944755000098</v>
      </c>
      <c r="I322" s="14">
        <v>2484.2103918316502</v>
      </c>
      <c r="J322" s="14">
        <v>2257.0874612787702</v>
      </c>
      <c r="K322" s="14">
        <v>2727.8469391999402</v>
      </c>
      <c r="L322" s="14">
        <v>243.63654736828701</v>
      </c>
      <c r="M322" s="14">
        <v>227.12293055288799</v>
      </c>
      <c r="O322" s="14"/>
      <c r="P322" s="14"/>
      <c r="Q322" s="14"/>
      <c r="R322" s="14"/>
      <c r="S322" s="14"/>
      <c r="T322" s="14"/>
      <c r="U322" s="14"/>
      <c r="V322" s="14"/>
      <c r="W322" s="14"/>
      <c r="X322" s="14"/>
      <c r="Y322" s="14"/>
    </row>
    <row r="323" spans="1:25">
      <c r="A323" s="14" t="s">
        <v>551</v>
      </c>
      <c r="B323" s="14" t="s">
        <v>64</v>
      </c>
      <c r="C323" s="14" t="s">
        <v>36</v>
      </c>
      <c r="D323" s="14" t="s">
        <v>37</v>
      </c>
      <c r="E323" s="14">
        <v>4</v>
      </c>
      <c r="F323" s="14">
        <v>422.49479815290402</v>
      </c>
      <c r="G323" s="14">
        <v>140.831599384301</v>
      </c>
      <c r="H323" s="14">
        <v>2297.5409111583199</v>
      </c>
      <c r="I323" s="14">
        <v>2325.8513203378202</v>
      </c>
      <c r="J323" s="14">
        <v>2106.5021562370998</v>
      </c>
      <c r="K323" s="14">
        <v>2561.6046757353101</v>
      </c>
      <c r="L323" s="14">
        <v>235.75335539749099</v>
      </c>
      <c r="M323" s="14">
        <v>219.34916410072</v>
      </c>
      <c r="O323" s="14"/>
      <c r="P323" s="14"/>
      <c r="Q323" s="14"/>
      <c r="R323" s="14"/>
      <c r="S323" s="14"/>
      <c r="T323" s="14"/>
      <c r="U323" s="14"/>
      <c r="V323" s="14"/>
      <c r="W323" s="14"/>
      <c r="X323" s="14"/>
      <c r="Y323" s="14"/>
    </row>
    <row r="324" spans="1:25">
      <c r="A324" s="14" t="s">
        <v>552</v>
      </c>
      <c r="B324" s="14" t="s">
        <v>64</v>
      </c>
      <c r="C324" s="14" t="s">
        <v>34</v>
      </c>
      <c r="D324" s="14" t="s">
        <v>37</v>
      </c>
      <c r="E324" s="14">
        <v>4</v>
      </c>
      <c r="F324" s="14">
        <v>421.834990562901</v>
      </c>
      <c r="G324" s="14">
        <v>140.611663520967</v>
      </c>
      <c r="H324" s="14">
        <v>2281.2989592931699</v>
      </c>
      <c r="I324" s="14">
        <v>2278.4694255740801</v>
      </c>
      <c r="J324" s="14">
        <v>2063.84293888612</v>
      </c>
      <c r="K324" s="14">
        <v>2509.1599687696798</v>
      </c>
      <c r="L324" s="14">
        <v>230.69054319560701</v>
      </c>
      <c r="M324" s="14">
        <v>214.62648668795299</v>
      </c>
      <c r="O324" s="14"/>
      <c r="P324" s="14"/>
      <c r="Q324" s="14"/>
      <c r="R324" s="14"/>
      <c r="S324" s="14"/>
      <c r="T324" s="14"/>
      <c r="U324" s="14"/>
      <c r="V324" s="14"/>
      <c r="W324" s="14"/>
      <c r="X324" s="14"/>
      <c r="Y324" s="14"/>
    </row>
    <row r="325" spans="1:25">
      <c r="A325" s="14" t="s">
        <v>553</v>
      </c>
      <c r="B325" s="14" t="s">
        <v>64</v>
      </c>
      <c r="C325" s="14" t="s">
        <v>128</v>
      </c>
      <c r="D325" s="14" t="s">
        <v>37</v>
      </c>
      <c r="E325" s="14">
        <v>4</v>
      </c>
      <c r="F325" s="14">
        <v>411.26034036719199</v>
      </c>
      <c r="G325" s="14">
        <v>137.08678012239699</v>
      </c>
      <c r="H325" s="14">
        <v>2212.2664893340102</v>
      </c>
      <c r="I325" s="14">
        <v>2183.22757626049</v>
      </c>
      <c r="J325" s="14">
        <v>1974.7982408452399</v>
      </c>
      <c r="K325" s="14">
        <v>2407.4645652854501</v>
      </c>
      <c r="L325" s="14">
        <v>224.23698902496</v>
      </c>
      <c r="M325" s="14">
        <v>208.42933541524101</v>
      </c>
      <c r="O325" s="14"/>
      <c r="P325" s="14"/>
      <c r="Q325" s="14"/>
      <c r="R325" s="14"/>
      <c r="S325" s="14"/>
      <c r="T325" s="14"/>
      <c r="U325" s="14"/>
      <c r="V325" s="14"/>
      <c r="W325" s="14"/>
      <c r="X325" s="14"/>
      <c r="Y325" s="14"/>
    </row>
    <row r="326" spans="1:25">
      <c r="A326" s="14" t="s">
        <v>554</v>
      </c>
      <c r="B326" s="14" t="s">
        <v>64</v>
      </c>
      <c r="C326" s="14" t="s">
        <v>129</v>
      </c>
      <c r="D326" s="14" t="s">
        <v>37</v>
      </c>
      <c r="E326" s="14">
        <v>4</v>
      </c>
      <c r="F326" s="14">
        <v>431.64787060588702</v>
      </c>
      <c r="G326" s="14">
        <v>143.88262353529601</v>
      </c>
      <c r="H326" s="14">
        <v>2309.0182443879698</v>
      </c>
      <c r="I326" s="14">
        <v>2255.2298126391001</v>
      </c>
      <c r="J326" s="14">
        <v>2045.7101444329501</v>
      </c>
      <c r="K326" s="14">
        <v>2480.2448871116098</v>
      </c>
      <c r="L326" s="14">
        <v>225.01507447251299</v>
      </c>
      <c r="M326" s="14">
        <v>209.519668206147</v>
      </c>
      <c r="O326" s="14"/>
      <c r="P326" s="14"/>
      <c r="Q326" s="14"/>
      <c r="R326" s="14"/>
      <c r="S326" s="14"/>
      <c r="T326" s="14"/>
      <c r="U326" s="14"/>
      <c r="V326" s="14"/>
      <c r="W326" s="14"/>
      <c r="X326" s="14"/>
      <c r="Y326" s="14"/>
    </row>
    <row r="327" spans="1:25">
      <c r="A327" s="14" t="s">
        <v>555</v>
      </c>
      <c r="B327" s="14" t="s">
        <v>64</v>
      </c>
      <c r="C327" s="14" t="s">
        <v>130</v>
      </c>
      <c r="D327" s="14" t="s">
        <v>37</v>
      </c>
      <c r="E327" s="14">
        <v>4</v>
      </c>
      <c r="F327" s="14">
        <v>403.41669134531003</v>
      </c>
      <c r="G327" s="14">
        <v>134.47223044843699</v>
      </c>
      <c r="H327" s="14">
        <v>2143.2114505940099</v>
      </c>
      <c r="I327" s="14">
        <v>2089.9275143618902</v>
      </c>
      <c r="J327" s="14">
        <v>1889.17829168663</v>
      </c>
      <c r="K327" s="14">
        <v>2306.0552936133399</v>
      </c>
      <c r="L327" s="14">
        <v>216.12777925145201</v>
      </c>
      <c r="M327" s="14">
        <v>200.74922267525901</v>
      </c>
      <c r="O327" s="14"/>
      <c r="P327" s="14"/>
      <c r="Q327" s="14"/>
      <c r="R327" s="14"/>
      <c r="S327" s="14"/>
      <c r="T327" s="14"/>
      <c r="U327" s="14"/>
      <c r="V327" s="14"/>
      <c r="W327" s="14"/>
      <c r="X327" s="14"/>
      <c r="Y327" s="14"/>
    </row>
    <row r="328" spans="1:25">
      <c r="A328" s="14" t="s">
        <v>556</v>
      </c>
      <c r="B328" s="14" t="s">
        <v>64</v>
      </c>
      <c r="C328" s="14" t="s">
        <v>131</v>
      </c>
      <c r="D328" s="14" t="s">
        <v>37</v>
      </c>
      <c r="E328" s="14">
        <v>4</v>
      </c>
      <c r="F328" s="14">
        <v>417.69484156249899</v>
      </c>
      <c r="G328" s="14">
        <v>139.231613854166</v>
      </c>
      <c r="H328" s="14">
        <v>2203.7292474543601</v>
      </c>
      <c r="I328" s="14">
        <v>2130.18373023402</v>
      </c>
      <c r="J328" s="14">
        <v>1929.5862213187399</v>
      </c>
      <c r="K328" s="14">
        <v>2345.8725089326999</v>
      </c>
      <c r="L328" s="14">
        <v>215.68877869867401</v>
      </c>
      <c r="M328" s="14">
        <v>200.59750891528299</v>
      </c>
      <c r="O328" s="14"/>
      <c r="P328" s="14"/>
      <c r="Q328" s="14"/>
      <c r="R328" s="14"/>
      <c r="S328" s="14"/>
      <c r="T328" s="14"/>
      <c r="U328" s="14"/>
      <c r="V328" s="14"/>
      <c r="W328" s="14"/>
      <c r="X328" s="14"/>
      <c r="Y328" s="14"/>
    </row>
    <row r="329" spans="1:25">
      <c r="A329" s="14" t="s">
        <v>557</v>
      </c>
      <c r="B329" s="14" t="s">
        <v>64</v>
      </c>
      <c r="C329" s="14" t="s">
        <v>132</v>
      </c>
      <c r="D329" s="14" t="s">
        <v>37</v>
      </c>
      <c r="E329" s="14">
        <v>4</v>
      </c>
      <c r="F329" s="14">
        <v>400.03513606620101</v>
      </c>
      <c r="G329" s="14">
        <v>133.3450453554</v>
      </c>
      <c r="H329" s="14">
        <v>2121.8646160621702</v>
      </c>
      <c r="I329" s="14">
        <v>2021.07617371519</v>
      </c>
      <c r="J329" s="14">
        <v>1827.1551915263899</v>
      </c>
      <c r="K329" s="14">
        <v>2229.9178809190998</v>
      </c>
      <c r="L329" s="14">
        <v>208.84170720390799</v>
      </c>
      <c r="M329" s="14">
        <v>193.92098218880801</v>
      </c>
      <c r="O329" s="14"/>
      <c r="P329" s="14"/>
      <c r="Q329" s="14"/>
      <c r="R329" s="14"/>
      <c r="S329" s="14"/>
      <c r="T329" s="14"/>
      <c r="U329" s="14"/>
      <c r="V329" s="14"/>
      <c r="W329" s="14"/>
      <c r="X329" s="14"/>
      <c r="Y329" s="14"/>
    </row>
    <row r="330" spans="1:25">
      <c r="A330" s="14" t="s">
        <v>558</v>
      </c>
      <c r="B330" s="14" t="s">
        <v>64</v>
      </c>
      <c r="C330" s="14" t="s">
        <v>38</v>
      </c>
      <c r="D330" s="14" t="s">
        <v>37</v>
      </c>
      <c r="E330" s="14">
        <v>5</v>
      </c>
      <c r="F330" s="14">
        <v>529.31167649364397</v>
      </c>
      <c r="G330" s="14">
        <v>176.437225497881</v>
      </c>
      <c r="H330" s="14">
        <v>2863.62084231576</v>
      </c>
      <c r="I330" s="14">
        <v>2883.19850524505</v>
      </c>
      <c r="J330" s="14">
        <v>2639.06763953987</v>
      </c>
      <c r="K330" s="14">
        <v>3143.5710846878001</v>
      </c>
      <c r="L330" s="14">
        <v>260.37257944275001</v>
      </c>
      <c r="M330" s="14">
        <v>244.13086570517399</v>
      </c>
      <c r="O330" s="14"/>
      <c r="P330" s="14"/>
      <c r="Q330" s="14"/>
      <c r="R330" s="14"/>
      <c r="S330" s="14"/>
      <c r="T330" s="14"/>
      <c r="U330" s="14"/>
      <c r="V330" s="14"/>
      <c r="W330" s="14"/>
      <c r="X330" s="14"/>
      <c r="Y330" s="14"/>
    </row>
    <row r="331" spans="1:25">
      <c r="A331" s="14" t="s">
        <v>559</v>
      </c>
      <c r="B331" s="14" t="s">
        <v>64</v>
      </c>
      <c r="C331" s="14" t="s">
        <v>36</v>
      </c>
      <c r="D331" s="14" t="s">
        <v>37</v>
      </c>
      <c r="E331" s="14">
        <v>5</v>
      </c>
      <c r="F331" s="14">
        <v>558.82963887570395</v>
      </c>
      <c r="G331" s="14">
        <v>186.27654629190101</v>
      </c>
      <c r="H331" s="14">
        <v>2976.9318073497998</v>
      </c>
      <c r="I331" s="14">
        <v>2998.2039295981199</v>
      </c>
      <c r="J331" s="14">
        <v>2751.1206202586</v>
      </c>
      <c r="K331" s="14">
        <v>3261.2699484242899</v>
      </c>
      <c r="L331" s="14">
        <v>263.06601882617201</v>
      </c>
      <c r="M331" s="14">
        <v>247.08330933951399</v>
      </c>
      <c r="O331" s="14"/>
      <c r="P331" s="14"/>
      <c r="Q331" s="14"/>
      <c r="R331" s="14"/>
      <c r="S331" s="14"/>
      <c r="T331" s="14"/>
      <c r="U331" s="14"/>
      <c r="V331" s="14"/>
      <c r="W331" s="14"/>
      <c r="X331" s="14"/>
      <c r="Y331" s="14"/>
    </row>
    <row r="332" spans="1:25">
      <c r="A332" s="14" t="s">
        <v>560</v>
      </c>
      <c r="B332" s="14" t="s">
        <v>64</v>
      </c>
      <c r="C332" s="14" t="s">
        <v>34</v>
      </c>
      <c r="D332" s="14" t="s">
        <v>37</v>
      </c>
      <c r="E332" s="14">
        <v>5</v>
      </c>
      <c r="F332" s="14">
        <v>546.91900341251005</v>
      </c>
      <c r="G332" s="14">
        <v>182.30633447083699</v>
      </c>
      <c r="H332" s="14">
        <v>2878.2181002658099</v>
      </c>
      <c r="I332" s="14">
        <v>2874.3397723059302</v>
      </c>
      <c r="J332" s="14">
        <v>2635.5215631148899</v>
      </c>
      <c r="K332" s="14">
        <v>3128.7792858829498</v>
      </c>
      <c r="L332" s="14">
        <v>254.43951357701499</v>
      </c>
      <c r="M332" s="14">
        <v>238.818209191043</v>
      </c>
      <c r="O332" s="14"/>
      <c r="P332" s="14"/>
      <c r="Q332" s="14"/>
      <c r="R332" s="14"/>
      <c r="S332" s="14"/>
      <c r="T332" s="14"/>
      <c r="U332" s="14"/>
      <c r="V332" s="14"/>
      <c r="W332" s="14"/>
      <c r="X332" s="14"/>
      <c r="Y332" s="14"/>
    </row>
    <row r="333" spans="1:25">
      <c r="A333" s="14" t="s">
        <v>561</v>
      </c>
      <c r="B333" s="14" t="s">
        <v>64</v>
      </c>
      <c r="C333" s="14" t="s">
        <v>128</v>
      </c>
      <c r="D333" s="14" t="s">
        <v>37</v>
      </c>
      <c r="E333" s="14">
        <v>5</v>
      </c>
      <c r="F333" s="14">
        <v>496.47726589940999</v>
      </c>
      <c r="G333" s="14">
        <v>165.49242196647</v>
      </c>
      <c r="H333" s="14">
        <v>2593.1122213486401</v>
      </c>
      <c r="I333" s="14">
        <v>2580.98275503998</v>
      </c>
      <c r="J333" s="14">
        <v>2356.58325908696</v>
      </c>
      <c r="K333" s="14">
        <v>2820.8150788431099</v>
      </c>
      <c r="L333" s="14">
        <v>239.83232380313299</v>
      </c>
      <c r="M333" s="14">
        <v>224.399495953025</v>
      </c>
      <c r="O333" s="14"/>
      <c r="P333" s="14"/>
      <c r="Q333" s="14"/>
      <c r="R333" s="14"/>
      <c r="S333" s="14"/>
      <c r="T333" s="14"/>
      <c r="U333" s="14"/>
      <c r="V333" s="14"/>
      <c r="W333" s="14"/>
      <c r="X333" s="14"/>
      <c r="Y333" s="14"/>
    </row>
    <row r="334" spans="1:25">
      <c r="A334" s="14" t="s">
        <v>562</v>
      </c>
      <c r="B334" s="14" t="s">
        <v>64</v>
      </c>
      <c r="C334" s="14" t="s">
        <v>129</v>
      </c>
      <c r="D334" s="14" t="s">
        <v>37</v>
      </c>
      <c r="E334" s="14">
        <v>5</v>
      </c>
      <c r="F334" s="14">
        <v>478.004247346488</v>
      </c>
      <c r="G334" s="14">
        <v>159.33474911549601</v>
      </c>
      <c r="H334" s="14">
        <v>2475.9362236946399</v>
      </c>
      <c r="I334" s="14">
        <v>2421.1625419440602</v>
      </c>
      <c r="J334" s="14">
        <v>2207.3670401992099</v>
      </c>
      <c r="K334" s="14">
        <v>2649.9536786838798</v>
      </c>
      <c r="L334" s="14">
        <v>228.79113673982201</v>
      </c>
      <c r="M334" s="14">
        <v>213.79550174484899</v>
      </c>
      <c r="O334" s="14"/>
      <c r="P334" s="14"/>
      <c r="Q334" s="14"/>
      <c r="R334" s="14"/>
      <c r="S334" s="14"/>
      <c r="T334" s="14"/>
      <c r="U334" s="14"/>
      <c r="V334" s="14"/>
      <c r="W334" s="14"/>
      <c r="X334" s="14"/>
      <c r="Y334" s="14"/>
    </row>
    <row r="335" spans="1:25">
      <c r="A335" s="14" t="s">
        <v>563</v>
      </c>
      <c r="B335" s="14" t="s">
        <v>64</v>
      </c>
      <c r="C335" s="14" t="s">
        <v>130</v>
      </c>
      <c r="D335" s="14" t="s">
        <v>37</v>
      </c>
      <c r="E335" s="14">
        <v>5</v>
      </c>
      <c r="F335" s="14">
        <v>472.95341622992697</v>
      </c>
      <c r="G335" s="14">
        <v>157.65113874330899</v>
      </c>
      <c r="H335" s="14">
        <v>2438.2812611740301</v>
      </c>
      <c r="I335" s="14">
        <v>2356.7367814101699</v>
      </c>
      <c r="J335" s="14">
        <v>2147.8883642646101</v>
      </c>
      <c r="K335" s="14">
        <v>2580.3148262274599</v>
      </c>
      <c r="L335" s="14">
        <v>223.578044817288</v>
      </c>
      <c r="M335" s="14">
        <v>208.848417145567</v>
      </c>
      <c r="O335" s="14"/>
      <c r="P335" s="14"/>
      <c r="Q335" s="14"/>
      <c r="R335" s="14"/>
      <c r="S335" s="14"/>
      <c r="T335" s="14"/>
      <c r="U335" s="14"/>
      <c r="V335" s="14"/>
      <c r="W335" s="14"/>
      <c r="X335" s="14"/>
      <c r="Y335" s="14"/>
    </row>
    <row r="336" spans="1:25">
      <c r="A336" s="14" t="s">
        <v>564</v>
      </c>
      <c r="B336" s="14" t="s">
        <v>64</v>
      </c>
      <c r="C336" s="14" t="s">
        <v>131</v>
      </c>
      <c r="D336" s="14" t="s">
        <v>37</v>
      </c>
      <c r="E336" s="14">
        <v>5</v>
      </c>
      <c r="F336" s="14">
        <v>486.93088892335601</v>
      </c>
      <c r="G336" s="14">
        <v>162.31029630778499</v>
      </c>
      <c r="H336" s="14">
        <v>2492.2248383834399</v>
      </c>
      <c r="I336" s="14">
        <v>2389.4104519593402</v>
      </c>
      <c r="J336" s="14">
        <v>2180.76485031845</v>
      </c>
      <c r="K336" s="14">
        <v>2612.5506557390299</v>
      </c>
      <c r="L336" s="14">
        <v>223.14020377969399</v>
      </c>
      <c r="M336" s="14">
        <v>208.64560164089301</v>
      </c>
      <c r="O336" s="14"/>
      <c r="P336" s="14"/>
      <c r="Q336" s="14"/>
      <c r="R336" s="14"/>
      <c r="S336" s="14"/>
      <c r="T336" s="14"/>
      <c r="U336" s="14"/>
      <c r="V336" s="14"/>
      <c r="W336" s="14"/>
      <c r="X336" s="14"/>
      <c r="Y336" s="14"/>
    </row>
    <row r="337" spans="1:25">
      <c r="A337" s="14" t="s">
        <v>565</v>
      </c>
      <c r="B337" s="14" t="s">
        <v>64</v>
      </c>
      <c r="C337" s="14" t="s">
        <v>132</v>
      </c>
      <c r="D337" s="14" t="s">
        <v>37</v>
      </c>
      <c r="E337" s="14">
        <v>5</v>
      </c>
      <c r="F337" s="14">
        <v>461.44353634775803</v>
      </c>
      <c r="G337" s="14">
        <v>153.814512115919</v>
      </c>
      <c r="H337" s="14">
        <v>2375.8806320037002</v>
      </c>
      <c r="I337" s="14">
        <v>2264.2707734877599</v>
      </c>
      <c r="J337" s="14">
        <v>2061.2158948533001</v>
      </c>
      <c r="K337" s="14">
        <v>2481.83102400486</v>
      </c>
      <c r="L337" s="14">
        <v>217.56025051709301</v>
      </c>
      <c r="M337" s="14">
        <v>203.05487863446101</v>
      </c>
      <c r="O337" s="14"/>
      <c r="P337" s="14"/>
      <c r="Q337" s="14"/>
      <c r="R337" s="14"/>
      <c r="S337" s="14"/>
      <c r="T337" s="14"/>
      <c r="U337" s="14"/>
      <c r="V337" s="14"/>
      <c r="W337" s="14"/>
      <c r="X337" s="14"/>
      <c r="Y337" s="14"/>
    </row>
    <row r="338" spans="1:25">
      <c r="A338" s="14" t="s">
        <v>566</v>
      </c>
      <c r="B338" s="14" t="s">
        <v>64</v>
      </c>
      <c r="C338" s="14" t="s">
        <v>38</v>
      </c>
      <c r="D338" s="14" t="s">
        <v>39</v>
      </c>
      <c r="E338" s="14">
        <v>0</v>
      </c>
      <c r="F338" s="14">
        <v>1969.49385807559</v>
      </c>
      <c r="G338" s="14">
        <v>656.49795269186302</v>
      </c>
      <c r="H338" s="14">
        <v>2398.16603723055</v>
      </c>
      <c r="I338" s="14">
        <v>2468.8283319759398</v>
      </c>
      <c r="J338" s="14">
        <v>2359.8187886324699</v>
      </c>
      <c r="K338" s="14">
        <v>2581.5330997139199</v>
      </c>
      <c r="L338" s="14">
        <v>112.70476773798001</v>
      </c>
      <c r="M338" s="14">
        <v>109.009543343479</v>
      </c>
      <c r="O338" s="14"/>
      <c r="P338" s="14"/>
      <c r="Q338" s="14"/>
      <c r="R338" s="14"/>
      <c r="S338" s="14"/>
      <c r="T338" s="14"/>
      <c r="U338" s="14"/>
      <c r="V338" s="14"/>
      <c r="W338" s="14"/>
      <c r="X338" s="14"/>
      <c r="Y338" s="14"/>
    </row>
    <row r="339" spans="1:25">
      <c r="A339" s="14" t="s">
        <v>567</v>
      </c>
      <c r="B339" s="14" t="s">
        <v>64</v>
      </c>
      <c r="C339" s="14" t="s">
        <v>36</v>
      </c>
      <c r="D339" s="14" t="s">
        <v>39</v>
      </c>
      <c r="E339" s="14">
        <v>0</v>
      </c>
      <c r="F339" s="14">
        <v>1967.0214013797699</v>
      </c>
      <c r="G339" s="14">
        <v>655.673800459924</v>
      </c>
      <c r="H339" s="14">
        <v>2376.7779137020002</v>
      </c>
      <c r="I339" s="14">
        <v>2433.8982353975598</v>
      </c>
      <c r="J339" s="14">
        <v>2326.2835491657502</v>
      </c>
      <c r="K339" s="14">
        <v>2545.1631974701099</v>
      </c>
      <c r="L339" s="14">
        <v>111.26496207255499</v>
      </c>
      <c r="M339" s="14">
        <v>107.61468623181</v>
      </c>
      <c r="O339" s="14"/>
      <c r="P339" s="14"/>
      <c r="Q339" s="14"/>
      <c r="R339" s="14"/>
      <c r="S339" s="14"/>
      <c r="T339" s="14"/>
      <c r="U339" s="14"/>
      <c r="V339" s="14"/>
      <c r="W339" s="14"/>
      <c r="X339" s="14"/>
      <c r="Y339" s="14"/>
    </row>
    <row r="340" spans="1:25">
      <c r="A340" s="14" t="s">
        <v>568</v>
      </c>
      <c r="B340" s="14" t="s">
        <v>64</v>
      </c>
      <c r="C340" s="14" t="s">
        <v>34</v>
      </c>
      <c r="D340" s="14" t="s">
        <v>39</v>
      </c>
      <c r="E340" s="14">
        <v>0</v>
      </c>
      <c r="F340" s="14">
        <v>1899.46664367162</v>
      </c>
      <c r="G340" s="14">
        <v>633.15554789053999</v>
      </c>
      <c r="H340" s="14">
        <v>2288.48645639404</v>
      </c>
      <c r="I340" s="14">
        <v>2323.4456992840401</v>
      </c>
      <c r="J340" s="14">
        <v>2218.7682214312899</v>
      </c>
      <c r="K340" s="14">
        <v>2431.7375959866699</v>
      </c>
      <c r="L340" s="14">
        <v>108.291896702636</v>
      </c>
      <c r="M340" s="14">
        <v>104.677477852744</v>
      </c>
      <c r="O340" s="14"/>
      <c r="P340" s="14"/>
      <c r="Q340" s="14"/>
      <c r="R340" s="14"/>
      <c r="S340" s="14"/>
      <c r="T340" s="14"/>
      <c r="U340" s="14"/>
      <c r="V340" s="14"/>
      <c r="W340" s="14"/>
      <c r="X340" s="14"/>
      <c r="Y340" s="14"/>
    </row>
    <row r="341" spans="1:25">
      <c r="A341" s="14" t="s">
        <v>569</v>
      </c>
      <c r="B341" s="14" t="s">
        <v>64</v>
      </c>
      <c r="C341" s="14" t="s">
        <v>128</v>
      </c>
      <c r="D341" s="14" t="s">
        <v>39</v>
      </c>
      <c r="E341" s="14">
        <v>0</v>
      </c>
      <c r="F341" s="14">
        <v>1875.4974820149801</v>
      </c>
      <c r="G341" s="14">
        <v>625.16582733832695</v>
      </c>
      <c r="H341" s="14">
        <v>2259.1455853128</v>
      </c>
      <c r="I341" s="14">
        <v>2272.04149989602</v>
      </c>
      <c r="J341" s="14">
        <v>2169.1546861971701</v>
      </c>
      <c r="K341" s="14">
        <v>2378.5039627555402</v>
      </c>
      <c r="L341" s="14">
        <v>106.462462859517</v>
      </c>
      <c r="M341" s="14">
        <v>102.886813698857</v>
      </c>
      <c r="O341" s="14"/>
      <c r="P341" s="14"/>
      <c r="Q341" s="14"/>
      <c r="R341" s="14"/>
      <c r="S341" s="14"/>
      <c r="T341" s="14"/>
      <c r="U341" s="14"/>
      <c r="V341" s="14"/>
      <c r="W341" s="14"/>
      <c r="X341" s="14"/>
      <c r="Y341" s="14"/>
    </row>
    <row r="342" spans="1:25">
      <c r="A342" s="14" t="s">
        <v>570</v>
      </c>
      <c r="B342" s="14" t="s">
        <v>64</v>
      </c>
      <c r="C342" s="14" t="s">
        <v>129</v>
      </c>
      <c r="D342" s="14" t="s">
        <v>39</v>
      </c>
      <c r="E342" s="14">
        <v>0</v>
      </c>
      <c r="F342" s="14">
        <v>1857.8526874243801</v>
      </c>
      <c r="G342" s="14">
        <v>619.28422914145995</v>
      </c>
      <c r="H342" s="14">
        <v>2235.8983866369599</v>
      </c>
      <c r="I342" s="14">
        <v>2223.21545294818</v>
      </c>
      <c r="J342" s="14">
        <v>2121.99075470142</v>
      </c>
      <c r="K342" s="14">
        <v>2327.97502138035</v>
      </c>
      <c r="L342" s="14">
        <v>104.75956843217099</v>
      </c>
      <c r="M342" s="14">
        <v>101.22469824676</v>
      </c>
      <c r="O342" s="14"/>
      <c r="P342" s="14"/>
      <c r="Q342" s="14"/>
      <c r="R342" s="14"/>
      <c r="S342" s="14"/>
      <c r="T342" s="14"/>
      <c r="U342" s="14"/>
      <c r="V342" s="14"/>
      <c r="W342" s="14"/>
      <c r="X342" s="14"/>
      <c r="Y342" s="14"/>
    </row>
    <row r="343" spans="1:25">
      <c r="A343" s="14" t="s">
        <v>571</v>
      </c>
      <c r="B343" s="14" t="s">
        <v>64</v>
      </c>
      <c r="C343" s="14" t="s">
        <v>130</v>
      </c>
      <c r="D343" s="14" t="s">
        <v>39</v>
      </c>
      <c r="E343" s="14">
        <v>0</v>
      </c>
      <c r="F343" s="14">
        <v>1772.7033081131499</v>
      </c>
      <c r="G343" s="14">
        <v>590.90110270438197</v>
      </c>
      <c r="H343" s="14">
        <v>2129.9362091040798</v>
      </c>
      <c r="I343" s="14">
        <v>2090.1854400454299</v>
      </c>
      <c r="J343" s="14">
        <v>1992.7261068869</v>
      </c>
      <c r="K343" s="14">
        <v>2191.1305158281998</v>
      </c>
      <c r="L343" s="14">
        <v>100.945075782774</v>
      </c>
      <c r="M343" s="14">
        <v>97.459333158521801</v>
      </c>
      <c r="O343" s="14"/>
      <c r="P343" s="14"/>
      <c r="Q343" s="14"/>
      <c r="R343" s="14"/>
      <c r="S343" s="14"/>
      <c r="T343" s="14"/>
      <c r="U343" s="14"/>
      <c r="V343" s="14"/>
      <c r="W343" s="14"/>
      <c r="X343" s="14"/>
      <c r="Y343" s="14"/>
    </row>
    <row r="344" spans="1:25">
      <c r="A344" s="14" t="s">
        <v>572</v>
      </c>
      <c r="B344" s="14" t="s">
        <v>64</v>
      </c>
      <c r="C344" s="14" t="s">
        <v>131</v>
      </c>
      <c r="D344" s="14" t="s">
        <v>39</v>
      </c>
      <c r="E344" s="14">
        <v>0</v>
      </c>
      <c r="F344" s="14">
        <v>1753.6642090179701</v>
      </c>
      <c r="G344" s="14">
        <v>584.55473633932399</v>
      </c>
      <c r="H344" s="14">
        <v>2099.1408022527298</v>
      </c>
      <c r="I344" s="14">
        <v>2024.5720008585699</v>
      </c>
      <c r="J344" s="14">
        <v>1929.53758519236</v>
      </c>
      <c r="K344" s="14">
        <v>2123.0241931061801</v>
      </c>
      <c r="L344" s="14">
        <v>98.452192247603094</v>
      </c>
      <c r="M344" s="14">
        <v>95.034415666212695</v>
      </c>
      <c r="O344" s="14"/>
      <c r="P344" s="14"/>
      <c r="Q344" s="14"/>
      <c r="R344" s="14"/>
      <c r="S344" s="14"/>
      <c r="T344" s="14"/>
      <c r="U344" s="14"/>
      <c r="V344" s="14"/>
      <c r="W344" s="14"/>
      <c r="X344" s="14"/>
      <c r="Y344" s="14"/>
    </row>
    <row r="345" spans="1:25">
      <c r="A345" s="14" t="s">
        <v>573</v>
      </c>
      <c r="B345" s="14" t="s">
        <v>64</v>
      </c>
      <c r="C345" s="14" t="s">
        <v>132</v>
      </c>
      <c r="D345" s="14" t="s">
        <v>39</v>
      </c>
      <c r="E345" s="14">
        <v>0</v>
      </c>
      <c r="F345" s="14">
        <v>1716.8364537151799</v>
      </c>
      <c r="G345" s="14">
        <v>572.27881790506103</v>
      </c>
      <c r="H345" s="14">
        <v>2050.5905758386898</v>
      </c>
      <c r="I345" s="14">
        <v>1949.74457078246</v>
      </c>
      <c r="J345" s="14">
        <v>1857.0609978929699</v>
      </c>
      <c r="K345" s="14">
        <v>2045.79764450844</v>
      </c>
      <c r="L345" s="14">
        <v>96.053073725983694</v>
      </c>
      <c r="M345" s="14">
        <v>92.6835728894862</v>
      </c>
      <c r="O345" s="14"/>
      <c r="P345" s="14"/>
      <c r="Q345" s="14"/>
      <c r="R345" s="14"/>
      <c r="S345" s="14"/>
      <c r="T345" s="14"/>
      <c r="U345" s="14"/>
      <c r="V345" s="14"/>
      <c r="W345" s="14"/>
      <c r="X345" s="14"/>
      <c r="Y345" s="14"/>
    </row>
    <row r="346" spans="1:25">
      <c r="A346" s="14" t="s">
        <v>574</v>
      </c>
      <c r="B346" s="14" t="s">
        <v>64</v>
      </c>
      <c r="C346" s="14" t="s">
        <v>38</v>
      </c>
      <c r="D346" s="14" t="s">
        <v>39</v>
      </c>
      <c r="E346" s="14">
        <v>1</v>
      </c>
      <c r="F346" s="14">
        <v>376.456232809092</v>
      </c>
      <c r="G346" s="14">
        <v>125.485410936364</v>
      </c>
      <c r="H346" s="14">
        <v>2089.2182296969399</v>
      </c>
      <c r="I346" s="14">
        <v>2140.3246467946401</v>
      </c>
      <c r="J346" s="14">
        <v>1927.8725540924099</v>
      </c>
      <c r="K346" s="14">
        <v>2369.6489851987399</v>
      </c>
      <c r="L346" s="14">
        <v>229.32433840409399</v>
      </c>
      <c r="M346" s="14">
        <v>212.45209270223501</v>
      </c>
      <c r="O346" s="14"/>
      <c r="P346" s="14"/>
      <c r="Q346" s="14"/>
      <c r="R346" s="14"/>
      <c r="S346" s="14"/>
      <c r="T346" s="14"/>
      <c r="U346" s="14"/>
      <c r="V346" s="14"/>
      <c r="W346" s="14"/>
      <c r="X346" s="14"/>
      <c r="Y346" s="14"/>
    </row>
    <row r="347" spans="1:25">
      <c r="A347" s="14" t="s">
        <v>575</v>
      </c>
      <c r="B347" s="14" t="s">
        <v>64</v>
      </c>
      <c r="C347" s="14" t="s">
        <v>36</v>
      </c>
      <c r="D347" s="14" t="s">
        <v>39</v>
      </c>
      <c r="E347" s="14">
        <v>1</v>
      </c>
      <c r="F347" s="14">
        <v>370.85355894092299</v>
      </c>
      <c r="G347" s="14">
        <v>123.617852980308</v>
      </c>
      <c r="H347" s="14">
        <v>2040.2352365127499</v>
      </c>
      <c r="I347" s="14">
        <v>2073.7320173467601</v>
      </c>
      <c r="J347" s="14">
        <v>1866.33507278454</v>
      </c>
      <c r="K347" s="14">
        <v>2297.7290294874001</v>
      </c>
      <c r="L347" s="14">
        <v>223.99701214063299</v>
      </c>
      <c r="M347" s="14">
        <v>207.39694456222699</v>
      </c>
      <c r="O347" s="14"/>
      <c r="P347" s="14"/>
      <c r="Q347" s="14"/>
      <c r="R347" s="14"/>
      <c r="S347" s="14"/>
      <c r="T347" s="14"/>
      <c r="U347" s="14"/>
      <c r="V347" s="14"/>
      <c r="W347" s="14"/>
      <c r="X347" s="14"/>
      <c r="Y347" s="14"/>
    </row>
    <row r="348" spans="1:25">
      <c r="A348" s="14" t="s">
        <v>576</v>
      </c>
      <c r="B348" s="14" t="s">
        <v>64</v>
      </c>
      <c r="C348" s="14" t="s">
        <v>34</v>
      </c>
      <c r="D348" s="14" t="s">
        <v>39</v>
      </c>
      <c r="E348" s="14">
        <v>1</v>
      </c>
      <c r="F348" s="14">
        <v>337.15080797772703</v>
      </c>
      <c r="G348" s="14">
        <v>112.383602659242</v>
      </c>
      <c r="H348" s="14">
        <v>1846.4910892038299</v>
      </c>
      <c r="I348" s="14">
        <v>1855.4242145948699</v>
      </c>
      <c r="J348" s="14">
        <v>1661.4590284437199</v>
      </c>
      <c r="K348" s="14">
        <v>2065.7061097302399</v>
      </c>
      <c r="L348" s="14">
        <v>210.28189513536401</v>
      </c>
      <c r="M348" s="14">
        <v>193.96518615115801</v>
      </c>
      <c r="O348" s="14"/>
      <c r="P348" s="14"/>
      <c r="Q348" s="14"/>
      <c r="R348" s="14"/>
      <c r="S348" s="14"/>
      <c r="T348" s="14"/>
      <c r="U348" s="14"/>
      <c r="V348" s="14"/>
      <c r="W348" s="14"/>
      <c r="X348" s="14"/>
      <c r="Y348" s="14"/>
    </row>
    <row r="349" spans="1:25">
      <c r="A349" s="14" t="s">
        <v>577</v>
      </c>
      <c r="B349" s="14" t="s">
        <v>64</v>
      </c>
      <c r="C349" s="14" t="s">
        <v>128</v>
      </c>
      <c r="D349" s="14" t="s">
        <v>39</v>
      </c>
      <c r="E349" s="14">
        <v>1</v>
      </c>
      <c r="F349" s="14">
        <v>316.06855862023002</v>
      </c>
      <c r="G349" s="14">
        <v>105.356186206743</v>
      </c>
      <c r="H349" s="14">
        <v>1716.3646951953899</v>
      </c>
      <c r="I349" s="14">
        <v>1708.2443972342201</v>
      </c>
      <c r="J349" s="14">
        <v>1524.3249532743</v>
      </c>
      <c r="K349" s="14">
        <v>1908.16684339463</v>
      </c>
      <c r="L349" s="14">
        <v>199.92244616041401</v>
      </c>
      <c r="M349" s="14">
        <v>183.91944395991601</v>
      </c>
      <c r="O349" s="14"/>
      <c r="P349" s="14"/>
      <c r="Q349" s="14"/>
      <c r="R349" s="14"/>
      <c r="S349" s="14"/>
      <c r="T349" s="14"/>
      <c r="U349" s="14"/>
      <c r="V349" s="14"/>
      <c r="W349" s="14"/>
      <c r="X349" s="14"/>
      <c r="Y349" s="14"/>
    </row>
    <row r="350" spans="1:25">
      <c r="A350" s="14" t="s">
        <v>578</v>
      </c>
      <c r="B350" s="14" t="s">
        <v>64</v>
      </c>
      <c r="C350" s="14" t="s">
        <v>129</v>
      </c>
      <c r="D350" s="14" t="s">
        <v>39</v>
      </c>
      <c r="E350" s="14">
        <v>1</v>
      </c>
      <c r="F350" s="14">
        <v>314.64466358102601</v>
      </c>
      <c r="G350" s="14">
        <v>104.881554527009</v>
      </c>
      <c r="H350" s="14">
        <v>1697.0209998437299</v>
      </c>
      <c r="I350" s="14">
        <v>1676.19352272642</v>
      </c>
      <c r="J350" s="14">
        <v>1495.16242227265</v>
      </c>
      <c r="K350" s="14">
        <v>1873.0135737938499</v>
      </c>
      <c r="L350" s="14">
        <v>196.820051067435</v>
      </c>
      <c r="M350" s="14">
        <v>181.03110045376201</v>
      </c>
      <c r="O350" s="14"/>
      <c r="P350" s="14"/>
      <c r="Q350" s="14"/>
      <c r="R350" s="14"/>
      <c r="S350" s="14"/>
      <c r="T350" s="14"/>
      <c r="U350" s="14"/>
      <c r="V350" s="14"/>
      <c r="W350" s="14"/>
      <c r="X350" s="14"/>
      <c r="Y350" s="14"/>
    </row>
    <row r="351" spans="1:25">
      <c r="A351" s="14" t="s">
        <v>579</v>
      </c>
      <c r="B351" s="14" t="s">
        <v>64</v>
      </c>
      <c r="C351" s="14" t="s">
        <v>130</v>
      </c>
      <c r="D351" s="14" t="s">
        <v>39</v>
      </c>
      <c r="E351" s="14">
        <v>1</v>
      </c>
      <c r="F351" s="14">
        <v>310.76874088348598</v>
      </c>
      <c r="G351" s="14">
        <v>103.58958029449499</v>
      </c>
      <c r="H351" s="14">
        <v>1671.4287144811799</v>
      </c>
      <c r="I351" s="14">
        <v>1624.32126359422</v>
      </c>
      <c r="J351" s="14">
        <v>1447.43928611509</v>
      </c>
      <c r="K351" s="14">
        <v>1816.7307370690201</v>
      </c>
      <c r="L351" s="14">
        <v>192.409473474799</v>
      </c>
      <c r="M351" s="14">
        <v>176.88197747913301</v>
      </c>
      <c r="O351" s="14"/>
      <c r="P351" s="14"/>
      <c r="Q351" s="14"/>
      <c r="R351" s="14"/>
      <c r="S351" s="14"/>
      <c r="T351" s="14"/>
      <c r="U351" s="14"/>
      <c r="V351" s="14"/>
      <c r="W351" s="14"/>
      <c r="X351" s="14"/>
      <c r="Y351" s="14"/>
    </row>
    <row r="352" spans="1:25">
      <c r="A352" s="14" t="s">
        <v>580</v>
      </c>
      <c r="B352" s="14" t="s">
        <v>64</v>
      </c>
      <c r="C352" s="14" t="s">
        <v>131</v>
      </c>
      <c r="D352" s="14" t="s">
        <v>39</v>
      </c>
      <c r="E352" s="14">
        <v>1</v>
      </c>
      <c r="F352" s="14">
        <v>308.56833772764298</v>
      </c>
      <c r="G352" s="14">
        <v>102.856112575881</v>
      </c>
      <c r="H352" s="14">
        <v>1651.4227333563999</v>
      </c>
      <c r="I352" s="14">
        <v>1575.9465990465501</v>
      </c>
      <c r="J352" s="14">
        <v>1403.5401424532099</v>
      </c>
      <c r="K352" s="14">
        <v>1763.5440807232701</v>
      </c>
      <c r="L352" s="14">
        <v>187.59748167672799</v>
      </c>
      <c r="M352" s="14">
        <v>172.406456593336</v>
      </c>
      <c r="O352" s="14"/>
      <c r="P352" s="14"/>
      <c r="Q352" s="14"/>
      <c r="R352" s="14"/>
      <c r="S352" s="14"/>
      <c r="T352" s="14"/>
      <c r="U352" s="14"/>
      <c r="V352" s="14"/>
      <c r="W352" s="14"/>
      <c r="X352" s="14"/>
      <c r="Y352" s="14"/>
    </row>
    <row r="353" spans="1:25">
      <c r="A353" s="14" t="s">
        <v>581</v>
      </c>
      <c r="B353" s="14" t="s">
        <v>64</v>
      </c>
      <c r="C353" s="14" t="s">
        <v>132</v>
      </c>
      <c r="D353" s="14" t="s">
        <v>39</v>
      </c>
      <c r="E353" s="14">
        <v>1</v>
      </c>
      <c r="F353" s="14">
        <v>292.46235294985502</v>
      </c>
      <c r="G353" s="14">
        <v>97.487450983285001</v>
      </c>
      <c r="H353" s="14">
        <v>1564.72287705235</v>
      </c>
      <c r="I353" s="14">
        <v>1462.0125962279401</v>
      </c>
      <c r="J353" s="14">
        <v>1297.93651645042</v>
      </c>
      <c r="K353" s="14">
        <v>1640.9575028993099</v>
      </c>
      <c r="L353" s="14">
        <v>178.94490667136799</v>
      </c>
      <c r="M353" s="14">
        <v>164.076079777514</v>
      </c>
      <c r="O353" s="14"/>
      <c r="P353" s="14"/>
      <c r="Q353" s="14"/>
      <c r="R353" s="14"/>
      <c r="S353" s="14"/>
      <c r="T353" s="14"/>
      <c r="U353" s="14"/>
      <c r="V353" s="14"/>
      <c r="W353" s="14"/>
      <c r="X353" s="14"/>
      <c r="Y353" s="14"/>
    </row>
    <row r="354" spans="1:25">
      <c r="A354" s="14" t="s">
        <v>582</v>
      </c>
      <c r="B354" s="14" t="s">
        <v>64</v>
      </c>
      <c r="C354" s="14" t="s">
        <v>38</v>
      </c>
      <c r="D354" s="14" t="s">
        <v>39</v>
      </c>
      <c r="E354" s="14">
        <v>2</v>
      </c>
      <c r="F354" s="14">
        <v>358.927971122234</v>
      </c>
      <c r="G354" s="14">
        <v>119.64265704074499</v>
      </c>
      <c r="H354" s="14">
        <v>2034.04721252541</v>
      </c>
      <c r="I354" s="14">
        <v>2155.9409822725102</v>
      </c>
      <c r="J354" s="14">
        <v>1935.4418070507299</v>
      </c>
      <c r="K354" s="14">
        <v>2394.3924551687401</v>
      </c>
      <c r="L354" s="14">
        <v>238.45147289622901</v>
      </c>
      <c r="M354" s="14">
        <v>220.49917522178001</v>
      </c>
      <c r="O354" s="14"/>
      <c r="P354" s="14"/>
      <c r="Q354" s="14"/>
      <c r="R354" s="14"/>
      <c r="S354" s="14"/>
      <c r="T354" s="14"/>
      <c r="U354" s="14"/>
      <c r="V354" s="14"/>
      <c r="W354" s="14"/>
      <c r="X354" s="14"/>
      <c r="Y354" s="14"/>
    </row>
    <row r="355" spans="1:25">
      <c r="A355" s="14" t="s">
        <v>583</v>
      </c>
      <c r="B355" s="14" t="s">
        <v>64</v>
      </c>
      <c r="C355" s="14" t="s">
        <v>36</v>
      </c>
      <c r="D355" s="14" t="s">
        <v>39</v>
      </c>
      <c r="E355" s="14">
        <v>2</v>
      </c>
      <c r="F355" s="14">
        <v>337.30565207938002</v>
      </c>
      <c r="G355" s="14">
        <v>112.435217359793</v>
      </c>
      <c r="H355" s="14">
        <v>1904.49806379866</v>
      </c>
      <c r="I355" s="14">
        <v>2002.14965315981</v>
      </c>
      <c r="J355" s="14">
        <v>1790.60014676421</v>
      </c>
      <c r="K355" s="14">
        <v>2231.4908243570699</v>
      </c>
      <c r="L355" s="14">
        <v>229.34117119725201</v>
      </c>
      <c r="M355" s="14">
        <v>211.549506395603</v>
      </c>
      <c r="O355" s="14"/>
      <c r="P355" s="14"/>
      <c r="Q355" s="14"/>
      <c r="R355" s="14"/>
      <c r="S355" s="14"/>
      <c r="T355" s="14"/>
      <c r="U355" s="14"/>
      <c r="V355" s="14"/>
      <c r="W355" s="14"/>
      <c r="X355" s="14"/>
      <c r="Y355" s="14"/>
    </row>
    <row r="356" spans="1:25">
      <c r="A356" s="14" t="s">
        <v>584</v>
      </c>
      <c r="B356" s="14" t="s">
        <v>64</v>
      </c>
      <c r="C356" s="14" t="s">
        <v>34</v>
      </c>
      <c r="D356" s="14" t="s">
        <v>39</v>
      </c>
      <c r="E356" s="14">
        <v>2</v>
      </c>
      <c r="F356" s="14">
        <v>319.04603415720402</v>
      </c>
      <c r="G356" s="14">
        <v>106.348678052401</v>
      </c>
      <c r="H356" s="14">
        <v>1803.2331100277099</v>
      </c>
      <c r="I356" s="14">
        <v>1846.06740504959</v>
      </c>
      <c r="J356" s="14">
        <v>1645.67960606104</v>
      </c>
      <c r="K356" s="14">
        <v>2063.8057964404502</v>
      </c>
      <c r="L356" s="14">
        <v>217.73839139085999</v>
      </c>
      <c r="M356" s="14">
        <v>200.38779898855299</v>
      </c>
      <c r="O356" s="14"/>
      <c r="P356" s="14"/>
      <c r="Q356" s="14"/>
      <c r="R356" s="14"/>
      <c r="S356" s="14"/>
      <c r="T356" s="14"/>
      <c r="U356" s="14"/>
      <c r="V356" s="14"/>
      <c r="W356" s="14"/>
      <c r="X356" s="14"/>
      <c r="Y356" s="14"/>
    </row>
    <row r="357" spans="1:25">
      <c r="A357" s="14" t="s">
        <v>585</v>
      </c>
      <c r="B357" s="14" t="s">
        <v>64</v>
      </c>
      <c r="C357" s="14" t="s">
        <v>128</v>
      </c>
      <c r="D357" s="14" t="s">
        <v>39</v>
      </c>
      <c r="E357" s="14">
        <v>2</v>
      </c>
      <c r="F357" s="14">
        <v>347.26147060965798</v>
      </c>
      <c r="G357" s="14">
        <v>115.753823536553</v>
      </c>
      <c r="H357" s="14">
        <v>1967.93307610596</v>
      </c>
      <c r="I357" s="14">
        <v>1984.92928333037</v>
      </c>
      <c r="J357" s="14">
        <v>1777.91666508412</v>
      </c>
      <c r="K357" s="14">
        <v>2209.0894412575899</v>
      </c>
      <c r="L357" s="14">
        <v>224.16015792722399</v>
      </c>
      <c r="M357" s="14">
        <v>207.01261824625101</v>
      </c>
      <c r="O357" s="14"/>
      <c r="P357" s="14"/>
      <c r="Q357" s="14"/>
      <c r="R357" s="14"/>
      <c r="S357" s="14"/>
      <c r="T357" s="14"/>
      <c r="U357" s="14"/>
      <c r="V357" s="14"/>
      <c r="W357" s="14"/>
      <c r="X357" s="14"/>
      <c r="Y357" s="14"/>
    </row>
    <row r="358" spans="1:25">
      <c r="A358" s="14" t="s">
        <v>586</v>
      </c>
      <c r="B358" s="14" t="s">
        <v>64</v>
      </c>
      <c r="C358" s="14" t="s">
        <v>129</v>
      </c>
      <c r="D358" s="14" t="s">
        <v>39</v>
      </c>
      <c r="E358" s="14">
        <v>2</v>
      </c>
      <c r="F358" s="14">
        <v>351.99463334269501</v>
      </c>
      <c r="G358" s="14">
        <v>117.33154444756499</v>
      </c>
      <c r="H358" s="14">
        <v>1993.5132431483</v>
      </c>
      <c r="I358" s="14">
        <v>1976.3458984854999</v>
      </c>
      <c r="J358" s="14">
        <v>1771.0037445841899</v>
      </c>
      <c r="K358" s="14">
        <v>2198.57740692369</v>
      </c>
      <c r="L358" s="14">
        <v>222.23150843819101</v>
      </c>
      <c r="M358" s="14">
        <v>205.34215390131001</v>
      </c>
      <c r="O358" s="14"/>
      <c r="P358" s="14"/>
      <c r="Q358" s="14"/>
      <c r="R358" s="14"/>
      <c r="S358" s="14"/>
      <c r="T358" s="14"/>
      <c r="U358" s="14"/>
      <c r="V358" s="14"/>
      <c r="W358" s="14"/>
      <c r="X358" s="14"/>
      <c r="Y358" s="14"/>
    </row>
    <row r="359" spans="1:25">
      <c r="A359" s="14" t="s">
        <v>587</v>
      </c>
      <c r="B359" s="14" t="s">
        <v>64</v>
      </c>
      <c r="C359" s="14" t="s">
        <v>130</v>
      </c>
      <c r="D359" s="14" t="s">
        <v>39</v>
      </c>
      <c r="E359" s="14">
        <v>2</v>
      </c>
      <c r="F359" s="14">
        <v>340.06200907372101</v>
      </c>
      <c r="G359" s="14">
        <v>113.354003024574</v>
      </c>
      <c r="H359" s="14">
        <v>1921.7971691083401</v>
      </c>
      <c r="I359" s="14">
        <v>1874.6895678450701</v>
      </c>
      <c r="J359" s="14">
        <v>1675.8378768048799</v>
      </c>
      <c r="K359" s="14">
        <v>2090.1940483129702</v>
      </c>
      <c r="L359" s="14">
        <v>215.50448046789899</v>
      </c>
      <c r="M359" s="14">
        <v>198.85169104018999</v>
      </c>
      <c r="O359" s="14"/>
      <c r="P359" s="14"/>
      <c r="Q359" s="14"/>
      <c r="R359" s="14"/>
      <c r="S359" s="14"/>
      <c r="T359" s="14"/>
      <c r="U359" s="14"/>
      <c r="V359" s="14"/>
      <c r="W359" s="14"/>
      <c r="X359" s="14"/>
      <c r="Y359" s="14"/>
    </row>
    <row r="360" spans="1:25">
      <c r="A360" s="14" t="s">
        <v>588</v>
      </c>
      <c r="B360" s="14" t="s">
        <v>64</v>
      </c>
      <c r="C360" s="14" t="s">
        <v>131</v>
      </c>
      <c r="D360" s="14" t="s">
        <v>39</v>
      </c>
      <c r="E360" s="14">
        <v>2</v>
      </c>
      <c r="F360" s="14">
        <v>318.32156920153602</v>
      </c>
      <c r="G360" s="14">
        <v>106.107189733845</v>
      </c>
      <c r="H360" s="14">
        <v>1794.7765516550301</v>
      </c>
      <c r="I360" s="14">
        <v>1727.99630151049</v>
      </c>
      <c r="J360" s="14">
        <v>1537.3860590711499</v>
      </c>
      <c r="K360" s="14">
        <v>1935.13018840823</v>
      </c>
      <c r="L360" s="14">
        <v>207.13388689774101</v>
      </c>
      <c r="M360" s="14">
        <v>190.61024243933599</v>
      </c>
      <c r="O360" s="14"/>
      <c r="P360" s="14"/>
      <c r="Q360" s="14"/>
      <c r="R360" s="14"/>
      <c r="S360" s="14"/>
      <c r="T360" s="14"/>
      <c r="U360" s="14"/>
      <c r="V360" s="14"/>
      <c r="W360" s="14"/>
      <c r="X360" s="14"/>
      <c r="Y360" s="14"/>
    </row>
    <row r="361" spans="1:25">
      <c r="A361" s="14" t="s">
        <v>589</v>
      </c>
      <c r="B361" s="14" t="s">
        <v>64</v>
      </c>
      <c r="C361" s="14" t="s">
        <v>132</v>
      </c>
      <c r="D361" s="14" t="s">
        <v>39</v>
      </c>
      <c r="E361" s="14">
        <v>2</v>
      </c>
      <c r="F361" s="14">
        <v>307.644667754154</v>
      </c>
      <c r="G361" s="14">
        <v>102.548222584718</v>
      </c>
      <c r="H361" s="14">
        <v>1739.48132847537</v>
      </c>
      <c r="I361" s="14">
        <v>1671.09948148376</v>
      </c>
      <c r="J361" s="14">
        <v>1481.5180564817799</v>
      </c>
      <c r="K361" s="14">
        <v>1877.41148990544</v>
      </c>
      <c r="L361" s="14">
        <v>206.31200842167601</v>
      </c>
      <c r="M361" s="14">
        <v>189.58142500197999</v>
      </c>
      <c r="O361" s="14"/>
      <c r="P361" s="14"/>
      <c r="Q361" s="14"/>
      <c r="R361" s="14"/>
      <c r="S361" s="14"/>
      <c r="T361" s="14"/>
      <c r="U361" s="14"/>
      <c r="V361" s="14"/>
      <c r="W361" s="14"/>
      <c r="X361" s="14"/>
      <c r="Y361" s="14"/>
    </row>
    <row r="362" spans="1:25">
      <c r="A362" s="14" t="s">
        <v>590</v>
      </c>
      <c r="B362" s="14" t="s">
        <v>64</v>
      </c>
      <c r="C362" s="14" t="s">
        <v>38</v>
      </c>
      <c r="D362" s="14" t="s">
        <v>39</v>
      </c>
      <c r="E362" s="14">
        <v>3</v>
      </c>
      <c r="F362" s="14">
        <v>380.207859720432</v>
      </c>
      <c r="G362" s="14">
        <v>126.735953240144</v>
      </c>
      <c r="H362" s="14">
        <v>2215.0181166351999</v>
      </c>
      <c r="I362" s="14">
        <v>2233.25680594397</v>
      </c>
      <c r="J362" s="14">
        <v>2011.82568949351</v>
      </c>
      <c r="K362" s="14">
        <v>2472.1825814212798</v>
      </c>
      <c r="L362" s="14">
        <v>238.92577547731801</v>
      </c>
      <c r="M362" s="14">
        <v>221.431116450459</v>
      </c>
      <c r="O362" s="14"/>
      <c r="P362" s="14"/>
      <c r="Q362" s="14"/>
      <c r="R362" s="14"/>
      <c r="S362" s="14"/>
      <c r="T362" s="14"/>
      <c r="U362" s="14"/>
      <c r="V362" s="14"/>
      <c r="W362" s="14"/>
      <c r="X362" s="14"/>
      <c r="Y362" s="14"/>
    </row>
    <row r="363" spans="1:25">
      <c r="A363" s="14" t="s">
        <v>591</v>
      </c>
      <c r="B363" s="14" t="s">
        <v>64</v>
      </c>
      <c r="C363" s="14" t="s">
        <v>36</v>
      </c>
      <c r="D363" s="14" t="s">
        <v>39</v>
      </c>
      <c r="E363" s="14">
        <v>3</v>
      </c>
      <c r="F363" s="14">
        <v>374.31787651233299</v>
      </c>
      <c r="G363" s="14">
        <v>124.77262550411101</v>
      </c>
      <c r="H363" s="14">
        <v>2145.8259373557298</v>
      </c>
      <c r="I363" s="14">
        <v>2151.3130399872198</v>
      </c>
      <c r="J363" s="14">
        <v>1936.7397343544999</v>
      </c>
      <c r="K363" s="14">
        <v>2382.97773791705</v>
      </c>
      <c r="L363" s="14">
        <v>231.66469792983</v>
      </c>
      <c r="M363" s="14">
        <v>214.57330563271401</v>
      </c>
      <c r="O363" s="14"/>
      <c r="P363" s="14"/>
      <c r="Q363" s="14"/>
      <c r="R363" s="14"/>
      <c r="S363" s="14"/>
      <c r="T363" s="14"/>
      <c r="U363" s="14"/>
      <c r="V363" s="14"/>
      <c r="W363" s="14"/>
      <c r="X363" s="14"/>
      <c r="Y363" s="14"/>
    </row>
    <row r="364" spans="1:25">
      <c r="A364" s="14" t="s">
        <v>592</v>
      </c>
      <c r="B364" s="14" t="s">
        <v>64</v>
      </c>
      <c r="C364" s="14" t="s">
        <v>34</v>
      </c>
      <c r="D364" s="14" t="s">
        <v>39</v>
      </c>
      <c r="E364" s="14">
        <v>3</v>
      </c>
      <c r="F364" s="14">
        <v>357.24335184222798</v>
      </c>
      <c r="G364" s="14">
        <v>119.081117280743</v>
      </c>
      <c r="H364" s="14">
        <v>2026.22285657211</v>
      </c>
      <c r="I364" s="14">
        <v>2027.3221156787999</v>
      </c>
      <c r="J364" s="14">
        <v>1819.8081771475399</v>
      </c>
      <c r="K364" s="14">
        <v>2251.7726713096499</v>
      </c>
      <c r="L364" s="14">
        <v>224.450555630846</v>
      </c>
      <c r="M364" s="14">
        <v>207.513938531262</v>
      </c>
      <c r="O364" s="14"/>
      <c r="P364" s="14"/>
      <c r="Q364" s="14"/>
      <c r="R364" s="14"/>
      <c r="S364" s="14"/>
      <c r="T364" s="14"/>
      <c r="U364" s="14"/>
      <c r="V364" s="14"/>
      <c r="W364" s="14"/>
      <c r="X364" s="14"/>
      <c r="Y364" s="14"/>
    </row>
    <row r="365" spans="1:25">
      <c r="A365" s="14" t="s">
        <v>593</v>
      </c>
      <c r="B365" s="14" t="s">
        <v>64</v>
      </c>
      <c r="C365" s="14" t="s">
        <v>128</v>
      </c>
      <c r="D365" s="14" t="s">
        <v>39</v>
      </c>
      <c r="E365" s="14">
        <v>3</v>
      </c>
      <c r="F365" s="14">
        <v>357.39663631014997</v>
      </c>
      <c r="G365" s="14">
        <v>119.132212103383</v>
      </c>
      <c r="H365" s="14">
        <v>2026.05802896911</v>
      </c>
      <c r="I365" s="14">
        <v>1998.81782587269</v>
      </c>
      <c r="J365" s="14">
        <v>1794.46037438998</v>
      </c>
      <c r="K365" s="14">
        <v>2219.8505382090598</v>
      </c>
      <c r="L365" s="14">
        <v>221.03271233636701</v>
      </c>
      <c r="M365" s="14">
        <v>204.35745148271101</v>
      </c>
      <c r="O365" s="14"/>
      <c r="P365" s="14"/>
      <c r="Q365" s="14"/>
      <c r="R365" s="14"/>
      <c r="S365" s="14"/>
      <c r="T365" s="14"/>
      <c r="U365" s="14"/>
      <c r="V365" s="14"/>
      <c r="W365" s="14"/>
      <c r="X365" s="14"/>
      <c r="Y365" s="14"/>
    </row>
    <row r="366" spans="1:25">
      <c r="A366" s="14" t="s">
        <v>594</v>
      </c>
      <c r="B366" s="14" t="s">
        <v>64</v>
      </c>
      <c r="C366" s="14" t="s">
        <v>129</v>
      </c>
      <c r="D366" s="14" t="s">
        <v>39</v>
      </c>
      <c r="E366" s="14">
        <v>3</v>
      </c>
      <c r="F366" s="14">
        <v>355.652395089099</v>
      </c>
      <c r="G366" s="14">
        <v>118.550798363033</v>
      </c>
      <c r="H366" s="14">
        <v>2018.11493553367</v>
      </c>
      <c r="I366" s="14">
        <v>1963.72252529976</v>
      </c>
      <c r="J366" s="14">
        <v>1761.96451457381</v>
      </c>
      <c r="K366" s="14">
        <v>2181.98577993659</v>
      </c>
      <c r="L366" s="14">
        <v>218.26325463683401</v>
      </c>
      <c r="M366" s="14">
        <v>201.758010725947</v>
      </c>
      <c r="O366" s="14"/>
      <c r="P366" s="14"/>
      <c r="Q366" s="14"/>
      <c r="R366" s="14"/>
      <c r="S366" s="14"/>
      <c r="T366" s="14"/>
      <c r="U366" s="14"/>
      <c r="V366" s="14"/>
      <c r="W366" s="14"/>
      <c r="X366" s="14"/>
      <c r="Y366" s="14"/>
    </row>
    <row r="367" spans="1:25">
      <c r="A367" s="14" t="s">
        <v>595</v>
      </c>
      <c r="B367" s="14" t="s">
        <v>64</v>
      </c>
      <c r="C367" s="14" t="s">
        <v>130</v>
      </c>
      <c r="D367" s="14" t="s">
        <v>39</v>
      </c>
      <c r="E367" s="14">
        <v>3</v>
      </c>
      <c r="F367" s="14">
        <v>345.02920800641903</v>
      </c>
      <c r="G367" s="14">
        <v>115.00973600214</v>
      </c>
      <c r="H367" s="14">
        <v>1960.9503154670001</v>
      </c>
      <c r="I367" s="14">
        <v>1886.6456011466601</v>
      </c>
      <c r="J367" s="14">
        <v>1689.47623157365</v>
      </c>
      <c r="K367" s="14">
        <v>2100.2022636573902</v>
      </c>
      <c r="L367" s="14">
        <v>213.55666251073501</v>
      </c>
      <c r="M367" s="14">
        <v>197.16936957301201</v>
      </c>
      <c r="O367" s="14"/>
      <c r="P367" s="14"/>
      <c r="Q367" s="14"/>
      <c r="R367" s="14"/>
      <c r="S367" s="14"/>
      <c r="T367" s="14"/>
      <c r="U367" s="14"/>
      <c r="V367" s="14"/>
      <c r="W367" s="14"/>
      <c r="X367" s="14"/>
      <c r="Y367" s="14"/>
    </row>
    <row r="368" spans="1:25">
      <c r="A368" s="14" t="s">
        <v>596</v>
      </c>
      <c r="B368" s="14" t="s">
        <v>64</v>
      </c>
      <c r="C368" s="14" t="s">
        <v>131</v>
      </c>
      <c r="D368" s="14" t="s">
        <v>39</v>
      </c>
      <c r="E368" s="14">
        <v>3</v>
      </c>
      <c r="F368" s="14">
        <v>347.08696440623299</v>
      </c>
      <c r="G368" s="14">
        <v>115.695654802078</v>
      </c>
      <c r="H368" s="14">
        <v>1962.6065276009799</v>
      </c>
      <c r="I368" s="14">
        <v>1846.8068709829399</v>
      </c>
      <c r="J368" s="14">
        <v>1653.96197560429</v>
      </c>
      <c r="K368" s="14">
        <v>2055.6299405278501</v>
      </c>
      <c r="L368" s="14">
        <v>208.82306954491199</v>
      </c>
      <c r="M368" s="14">
        <v>192.84489537865099</v>
      </c>
      <c r="O368" s="14"/>
      <c r="P368" s="14"/>
      <c r="Q368" s="14"/>
      <c r="R368" s="14"/>
      <c r="S368" s="14"/>
      <c r="T368" s="14"/>
      <c r="U368" s="14"/>
      <c r="V368" s="14"/>
      <c r="W368" s="14"/>
      <c r="X368" s="14"/>
      <c r="Y368" s="14"/>
    </row>
    <row r="369" spans="1:25">
      <c r="A369" s="14" t="s">
        <v>597</v>
      </c>
      <c r="B369" s="14" t="s">
        <v>64</v>
      </c>
      <c r="C369" s="14" t="s">
        <v>132</v>
      </c>
      <c r="D369" s="14" t="s">
        <v>39</v>
      </c>
      <c r="E369" s="14">
        <v>3</v>
      </c>
      <c r="F369" s="14">
        <v>341.28133563683002</v>
      </c>
      <c r="G369" s="14">
        <v>113.76044521227701</v>
      </c>
      <c r="H369" s="14">
        <v>1921.19644019832</v>
      </c>
      <c r="I369" s="14">
        <v>1796.5269723067199</v>
      </c>
      <c r="J369" s="14">
        <v>1606.3737846458801</v>
      </c>
      <c r="K369" s="14">
        <v>2002.5747448019999</v>
      </c>
      <c r="L369" s="14">
        <v>206.047772495282</v>
      </c>
      <c r="M369" s="14">
        <v>190.15318766084101</v>
      </c>
      <c r="O369" s="14"/>
      <c r="P369" s="14"/>
      <c r="Q369" s="14"/>
      <c r="R369" s="14"/>
      <c r="S369" s="14"/>
      <c r="T369" s="14"/>
      <c r="U369" s="14"/>
      <c r="V369" s="14"/>
      <c r="W369" s="14"/>
      <c r="X369" s="14"/>
      <c r="Y369" s="14"/>
    </row>
    <row r="370" spans="1:25">
      <c r="A370" s="14" t="s">
        <v>598</v>
      </c>
      <c r="B370" s="14" t="s">
        <v>64</v>
      </c>
      <c r="C370" s="14" t="s">
        <v>38</v>
      </c>
      <c r="D370" s="14" t="s">
        <v>39</v>
      </c>
      <c r="E370" s="14">
        <v>4</v>
      </c>
      <c r="F370" s="14">
        <v>377.83140779524899</v>
      </c>
      <c r="G370" s="14">
        <v>125.943802598416</v>
      </c>
      <c r="H370" s="14">
        <v>2449.15672389479</v>
      </c>
      <c r="I370" s="14">
        <v>2520.1860353683301</v>
      </c>
      <c r="J370" s="14">
        <v>2268.9292418628302</v>
      </c>
      <c r="K370" s="14">
        <v>2791.3589206894198</v>
      </c>
      <c r="L370" s="14">
        <v>271.17288532109302</v>
      </c>
      <c r="M370" s="14">
        <v>251.25679350550399</v>
      </c>
      <c r="O370" s="14"/>
      <c r="P370" s="14"/>
      <c r="Q370" s="14"/>
      <c r="R370" s="14"/>
      <c r="S370" s="14"/>
      <c r="T370" s="14"/>
      <c r="U370" s="14"/>
      <c r="V370" s="14"/>
      <c r="W370" s="14"/>
      <c r="X370" s="14"/>
      <c r="Y370" s="14"/>
    </row>
    <row r="371" spans="1:25">
      <c r="A371" s="14" t="s">
        <v>599</v>
      </c>
      <c r="B371" s="14" t="s">
        <v>64</v>
      </c>
      <c r="C371" s="14" t="s">
        <v>36</v>
      </c>
      <c r="D371" s="14" t="s">
        <v>39</v>
      </c>
      <c r="E371" s="14">
        <v>4</v>
      </c>
      <c r="F371" s="14">
        <v>372.05477874263897</v>
      </c>
      <c r="G371" s="14">
        <v>124.01825958088</v>
      </c>
      <c r="H371" s="14">
        <v>2405.16373872027</v>
      </c>
      <c r="I371" s="14">
        <v>2463.01360155268</v>
      </c>
      <c r="J371" s="14">
        <v>2214.61861979267</v>
      </c>
      <c r="K371" s="14">
        <v>2731.2566360160799</v>
      </c>
      <c r="L371" s="14">
        <v>268.24303446339599</v>
      </c>
      <c r="M371" s="14">
        <v>248.39498176001601</v>
      </c>
      <c r="O371" s="14"/>
      <c r="P371" s="14"/>
      <c r="Q371" s="14"/>
      <c r="R371" s="14"/>
      <c r="S371" s="14"/>
      <c r="T371" s="14"/>
      <c r="U371" s="14"/>
      <c r="V371" s="14"/>
      <c r="W371" s="14"/>
      <c r="X371" s="14"/>
      <c r="Y371" s="14"/>
    </row>
    <row r="372" spans="1:25">
      <c r="A372" s="14" t="s">
        <v>600</v>
      </c>
      <c r="B372" s="14" t="s">
        <v>64</v>
      </c>
      <c r="C372" s="14" t="s">
        <v>34</v>
      </c>
      <c r="D372" s="14" t="s">
        <v>39</v>
      </c>
      <c r="E372" s="14">
        <v>4</v>
      </c>
      <c r="F372" s="14">
        <v>386.55448543947301</v>
      </c>
      <c r="G372" s="14">
        <v>128.851495146491</v>
      </c>
      <c r="H372" s="14">
        <v>2506.3508100854101</v>
      </c>
      <c r="I372" s="14">
        <v>2538.8369030914</v>
      </c>
      <c r="J372" s="14">
        <v>2287.9441718900498</v>
      </c>
      <c r="K372" s="14">
        <v>2809.3816884517501</v>
      </c>
      <c r="L372" s="14">
        <v>270.54478536034497</v>
      </c>
      <c r="M372" s="14">
        <v>250.892731201347</v>
      </c>
      <c r="O372" s="14"/>
      <c r="P372" s="14"/>
      <c r="Q372" s="14"/>
      <c r="R372" s="14"/>
      <c r="S372" s="14"/>
      <c r="T372" s="14"/>
      <c r="U372" s="14"/>
      <c r="V372" s="14"/>
      <c r="W372" s="14"/>
      <c r="X372" s="14"/>
      <c r="Y372" s="14"/>
    </row>
    <row r="373" spans="1:25">
      <c r="A373" s="14" t="s">
        <v>601</v>
      </c>
      <c r="B373" s="14" t="s">
        <v>64</v>
      </c>
      <c r="C373" s="14" t="s">
        <v>128</v>
      </c>
      <c r="D373" s="14" t="s">
        <v>39</v>
      </c>
      <c r="E373" s="14">
        <v>4</v>
      </c>
      <c r="F373" s="14">
        <v>350.04175956855102</v>
      </c>
      <c r="G373" s="14">
        <v>116.68058652285001</v>
      </c>
      <c r="H373" s="14">
        <v>2285.9123592277901</v>
      </c>
      <c r="I373" s="14">
        <v>2312.2844076372799</v>
      </c>
      <c r="J373" s="14">
        <v>2072.83737551177</v>
      </c>
      <c r="K373" s="14">
        <v>2571.4832063578201</v>
      </c>
      <c r="L373" s="14">
        <v>259.19879872054298</v>
      </c>
      <c r="M373" s="14">
        <v>239.44703212550999</v>
      </c>
      <c r="O373" s="14"/>
      <c r="P373" s="14"/>
      <c r="Q373" s="14"/>
      <c r="R373" s="14"/>
      <c r="S373" s="14"/>
      <c r="T373" s="14"/>
      <c r="U373" s="14"/>
      <c r="V373" s="14"/>
      <c r="W373" s="14"/>
      <c r="X373" s="14"/>
      <c r="Y373" s="14"/>
    </row>
    <row r="374" spans="1:25">
      <c r="A374" s="14" t="s">
        <v>602</v>
      </c>
      <c r="B374" s="14" t="s">
        <v>64</v>
      </c>
      <c r="C374" s="14" t="s">
        <v>129</v>
      </c>
      <c r="D374" s="14" t="s">
        <v>39</v>
      </c>
      <c r="E374" s="14">
        <v>4</v>
      </c>
      <c r="F374" s="14">
        <v>365.80361661736799</v>
      </c>
      <c r="G374" s="14">
        <v>121.934538872456</v>
      </c>
      <c r="H374" s="14">
        <v>2391.8112764310699</v>
      </c>
      <c r="I374" s="14">
        <v>2378.9561151749999</v>
      </c>
      <c r="J374" s="14">
        <v>2138.0019177496001</v>
      </c>
      <c r="K374" s="14">
        <v>2639.3347211499899</v>
      </c>
      <c r="L374" s="14">
        <v>260.37860597499201</v>
      </c>
      <c r="M374" s="14">
        <v>240.95419742539599</v>
      </c>
      <c r="O374" s="14"/>
      <c r="P374" s="14"/>
      <c r="Q374" s="14"/>
      <c r="R374" s="14"/>
      <c r="S374" s="14"/>
      <c r="T374" s="14"/>
      <c r="U374" s="14"/>
      <c r="V374" s="14"/>
      <c r="W374" s="14"/>
      <c r="X374" s="14"/>
      <c r="Y374" s="14"/>
    </row>
    <row r="375" spans="1:25">
      <c r="A375" s="14" t="s">
        <v>603</v>
      </c>
      <c r="B375" s="14" t="s">
        <v>64</v>
      </c>
      <c r="C375" s="14" t="s">
        <v>130</v>
      </c>
      <c r="D375" s="14" t="s">
        <v>39</v>
      </c>
      <c r="E375" s="14">
        <v>4</v>
      </c>
      <c r="F375" s="14">
        <v>329.195279084596</v>
      </c>
      <c r="G375" s="14">
        <v>109.731759694865</v>
      </c>
      <c r="H375" s="14">
        <v>2146.2725197848199</v>
      </c>
      <c r="I375" s="14">
        <v>2137.0649971308198</v>
      </c>
      <c r="J375" s="14">
        <v>1908.6104013660399</v>
      </c>
      <c r="K375" s="14">
        <v>2384.97899751156</v>
      </c>
      <c r="L375" s="14">
        <v>247.91400038073499</v>
      </c>
      <c r="M375" s="14">
        <v>228.454595764788</v>
      </c>
      <c r="O375" s="14"/>
      <c r="P375" s="14"/>
      <c r="Q375" s="14"/>
      <c r="R375" s="14"/>
      <c r="S375" s="14"/>
      <c r="T375" s="14"/>
      <c r="U375" s="14"/>
      <c r="V375" s="14"/>
      <c r="W375" s="14"/>
      <c r="X375" s="14"/>
      <c r="Y375" s="14"/>
    </row>
    <row r="376" spans="1:25">
      <c r="A376" s="14" t="s">
        <v>604</v>
      </c>
      <c r="B376" s="14" t="s">
        <v>64</v>
      </c>
      <c r="C376" s="14" t="s">
        <v>131</v>
      </c>
      <c r="D376" s="14" t="s">
        <v>39</v>
      </c>
      <c r="E376" s="14">
        <v>4</v>
      </c>
      <c r="F376" s="14">
        <v>344.09789444197997</v>
      </c>
      <c r="G376" s="14">
        <v>114.699298147327</v>
      </c>
      <c r="H376" s="14">
        <v>2234.6921317182801</v>
      </c>
      <c r="I376" s="14">
        <v>2191.8728823042302</v>
      </c>
      <c r="J376" s="14">
        <v>1962.2185436569901</v>
      </c>
      <c r="K376" s="14">
        <v>2440.64139609728</v>
      </c>
      <c r="L376" s="14">
        <v>248.76851379305401</v>
      </c>
      <c r="M376" s="14">
        <v>229.65433864723701</v>
      </c>
      <c r="O376" s="14"/>
      <c r="P376" s="14"/>
      <c r="Q376" s="14"/>
      <c r="R376" s="14"/>
      <c r="S376" s="14"/>
      <c r="T376" s="14"/>
      <c r="U376" s="14"/>
      <c r="V376" s="14"/>
      <c r="W376" s="14"/>
      <c r="X376" s="14"/>
      <c r="Y376" s="14"/>
    </row>
    <row r="377" spans="1:25">
      <c r="A377" s="14" t="s">
        <v>605</v>
      </c>
      <c r="B377" s="14" t="s">
        <v>64</v>
      </c>
      <c r="C377" s="14" t="s">
        <v>132</v>
      </c>
      <c r="D377" s="14" t="s">
        <v>39</v>
      </c>
      <c r="E377" s="14">
        <v>4</v>
      </c>
      <c r="F377" s="14">
        <v>317.27418215848098</v>
      </c>
      <c r="G377" s="14">
        <v>105.758060719494</v>
      </c>
      <c r="H377" s="14">
        <v>2057.5498194453999</v>
      </c>
      <c r="I377" s="14">
        <v>1985.3601204996901</v>
      </c>
      <c r="J377" s="14">
        <v>1768.89228606797</v>
      </c>
      <c r="K377" s="14">
        <v>2220.6255349642902</v>
      </c>
      <c r="L377" s="14">
        <v>235.26541446459899</v>
      </c>
      <c r="M377" s="14">
        <v>216.467834431715</v>
      </c>
      <c r="O377" s="14"/>
      <c r="P377" s="14"/>
      <c r="Q377" s="14"/>
      <c r="R377" s="14"/>
      <c r="S377" s="14"/>
      <c r="T377" s="14"/>
      <c r="U377" s="14"/>
      <c r="V377" s="14"/>
      <c r="W377" s="14"/>
      <c r="X377" s="14"/>
      <c r="Y377" s="14"/>
    </row>
    <row r="378" spans="1:25">
      <c r="A378" s="14" t="s">
        <v>606</v>
      </c>
      <c r="B378" s="14" t="s">
        <v>64</v>
      </c>
      <c r="C378" s="14" t="s">
        <v>38</v>
      </c>
      <c r="D378" s="14" t="s">
        <v>39</v>
      </c>
      <c r="E378" s="14">
        <v>5</v>
      </c>
      <c r="F378" s="14">
        <v>476.07038662858298</v>
      </c>
      <c r="G378" s="14">
        <v>158.690128876194</v>
      </c>
      <c r="H378" s="14">
        <v>3432.8698199349801</v>
      </c>
      <c r="I378" s="14">
        <v>3554.3172681056699</v>
      </c>
      <c r="J378" s="14">
        <v>3236.8545923407501</v>
      </c>
      <c r="K378" s="14">
        <v>3894.0936975620102</v>
      </c>
      <c r="L378" s="14">
        <v>339.77642945633897</v>
      </c>
      <c r="M378" s="14">
        <v>317.46267576492301</v>
      </c>
      <c r="O378" s="14"/>
      <c r="P378" s="14"/>
      <c r="Q378" s="14"/>
      <c r="R378" s="14"/>
      <c r="S378" s="14"/>
      <c r="T378" s="14"/>
      <c r="U378" s="14"/>
      <c r="V378" s="14"/>
      <c r="W378" s="14"/>
      <c r="X378" s="14"/>
      <c r="Y378" s="14"/>
    </row>
    <row r="379" spans="1:25">
      <c r="A379" s="14" t="s">
        <v>607</v>
      </c>
      <c r="B379" s="14" t="s">
        <v>64</v>
      </c>
      <c r="C379" s="14" t="s">
        <v>36</v>
      </c>
      <c r="D379" s="14" t="s">
        <v>39</v>
      </c>
      <c r="E379" s="14">
        <v>5</v>
      </c>
      <c r="F379" s="14">
        <v>512.48953510449803</v>
      </c>
      <c r="G379" s="14">
        <v>170.829845034833</v>
      </c>
      <c r="H379" s="14">
        <v>3671.3914686188</v>
      </c>
      <c r="I379" s="14">
        <v>3829.10682529732</v>
      </c>
      <c r="J379" s="14">
        <v>3499.2932391352201</v>
      </c>
      <c r="K379" s="14">
        <v>4181.2327607843499</v>
      </c>
      <c r="L379" s="14">
        <v>352.12593548703398</v>
      </c>
      <c r="M379" s="14">
        <v>329.813586162099</v>
      </c>
      <c r="O379" s="14"/>
      <c r="P379" s="14"/>
      <c r="Q379" s="14"/>
      <c r="R379" s="14"/>
      <c r="S379" s="14"/>
      <c r="T379" s="14"/>
      <c r="U379" s="14"/>
      <c r="V379" s="14"/>
      <c r="W379" s="14"/>
      <c r="X379" s="14"/>
      <c r="Y379" s="14"/>
    </row>
    <row r="380" spans="1:25">
      <c r="A380" s="14" t="s">
        <v>608</v>
      </c>
      <c r="B380" s="14" t="s">
        <v>64</v>
      </c>
      <c r="C380" s="14" t="s">
        <v>34</v>
      </c>
      <c r="D380" s="14" t="s">
        <v>39</v>
      </c>
      <c r="E380" s="14">
        <v>5</v>
      </c>
      <c r="F380" s="14">
        <v>499.47196425498799</v>
      </c>
      <c r="G380" s="14">
        <v>166.49065475166299</v>
      </c>
      <c r="H380" s="14">
        <v>3568.93150593061</v>
      </c>
      <c r="I380" s="14">
        <v>3779.9222749229298</v>
      </c>
      <c r="J380" s="14">
        <v>3445.9757552921301</v>
      </c>
      <c r="K380" s="14">
        <v>4136.76408919195</v>
      </c>
      <c r="L380" s="14">
        <v>356.84181426901301</v>
      </c>
      <c r="M380" s="14">
        <v>333.94651963080503</v>
      </c>
      <c r="O380" s="14"/>
      <c r="P380" s="14"/>
      <c r="Q380" s="14"/>
      <c r="R380" s="14"/>
      <c r="S380" s="14"/>
      <c r="T380" s="14"/>
      <c r="U380" s="14"/>
      <c r="V380" s="14"/>
      <c r="W380" s="14"/>
      <c r="X380" s="14"/>
      <c r="Y380" s="14"/>
    </row>
    <row r="381" spans="1:25">
      <c r="A381" s="14" t="s">
        <v>609</v>
      </c>
      <c r="B381" s="14" t="s">
        <v>64</v>
      </c>
      <c r="C381" s="14" t="s">
        <v>128</v>
      </c>
      <c r="D381" s="14" t="s">
        <v>39</v>
      </c>
      <c r="E381" s="14">
        <v>5</v>
      </c>
      <c r="F381" s="14">
        <v>504.72905690639101</v>
      </c>
      <c r="G381" s="14">
        <v>168.243018968797</v>
      </c>
      <c r="H381" s="14">
        <v>3604.1777842501501</v>
      </c>
      <c r="I381" s="14">
        <v>3794.4472668500198</v>
      </c>
      <c r="J381" s="14">
        <v>3459.1541764940098</v>
      </c>
      <c r="K381" s="14">
        <v>4152.6035209887596</v>
      </c>
      <c r="L381" s="14">
        <v>358.15625413873698</v>
      </c>
      <c r="M381" s="14">
        <v>335.293090356015</v>
      </c>
      <c r="O381" s="14"/>
      <c r="P381" s="14"/>
      <c r="Q381" s="14"/>
      <c r="R381" s="14"/>
      <c r="S381" s="14"/>
      <c r="T381" s="14"/>
      <c r="U381" s="14"/>
      <c r="V381" s="14"/>
      <c r="W381" s="14"/>
      <c r="X381" s="14"/>
      <c r="Y381" s="14"/>
    </row>
    <row r="382" spans="1:25">
      <c r="A382" s="14" t="s">
        <v>610</v>
      </c>
      <c r="B382" s="14" t="s">
        <v>64</v>
      </c>
      <c r="C382" s="14" t="s">
        <v>129</v>
      </c>
      <c r="D382" s="14" t="s">
        <v>39</v>
      </c>
      <c r="E382" s="14">
        <v>5</v>
      </c>
      <c r="F382" s="14">
        <v>469.75737879419302</v>
      </c>
      <c r="G382" s="14">
        <v>156.585792931398</v>
      </c>
      <c r="H382" s="14">
        <v>3360.9313786520202</v>
      </c>
      <c r="I382" s="14">
        <v>3516.4890821904501</v>
      </c>
      <c r="J382" s="14">
        <v>3194.4779196015502</v>
      </c>
      <c r="K382" s="14">
        <v>3861.2910694591101</v>
      </c>
      <c r="L382" s="14">
        <v>344.80198726866303</v>
      </c>
      <c r="M382" s="14">
        <v>322.01116258889903</v>
      </c>
      <c r="O382" s="14"/>
      <c r="P382" s="14"/>
      <c r="Q382" s="14"/>
      <c r="R382" s="14"/>
      <c r="S382" s="14"/>
      <c r="T382" s="14"/>
      <c r="U382" s="14"/>
      <c r="V382" s="14"/>
      <c r="W382" s="14"/>
      <c r="X382" s="14"/>
      <c r="Y382" s="14"/>
    </row>
    <row r="383" spans="1:25">
      <c r="A383" s="14" t="s">
        <v>611</v>
      </c>
      <c r="B383" s="14" t="s">
        <v>64</v>
      </c>
      <c r="C383" s="14" t="s">
        <v>130</v>
      </c>
      <c r="D383" s="14" t="s">
        <v>39</v>
      </c>
      <c r="E383" s="14">
        <v>5</v>
      </c>
      <c r="F383" s="14">
        <v>447.64807106492401</v>
      </c>
      <c r="G383" s="14">
        <v>149.21602368830801</v>
      </c>
      <c r="H383" s="14">
        <v>3195.88827775344</v>
      </c>
      <c r="I383" s="14">
        <v>3247.7116935889399</v>
      </c>
      <c r="J383" s="14">
        <v>2946.24484702988</v>
      </c>
      <c r="K383" s="14">
        <v>3571.0562544985301</v>
      </c>
      <c r="L383" s="14">
        <v>323.34456090958702</v>
      </c>
      <c r="M383" s="14">
        <v>301.46684655906699</v>
      </c>
      <c r="O383" s="14"/>
      <c r="P383" s="14"/>
      <c r="Q383" s="14"/>
      <c r="R383" s="14"/>
      <c r="S383" s="14"/>
      <c r="T383" s="14"/>
      <c r="U383" s="14"/>
      <c r="V383" s="14"/>
      <c r="W383" s="14"/>
      <c r="X383" s="14"/>
      <c r="Y383" s="14"/>
    </row>
    <row r="384" spans="1:25">
      <c r="A384" s="14" t="s">
        <v>612</v>
      </c>
      <c r="B384" s="14" t="s">
        <v>64</v>
      </c>
      <c r="C384" s="14" t="s">
        <v>131</v>
      </c>
      <c r="D384" s="14" t="s">
        <v>39</v>
      </c>
      <c r="E384" s="14">
        <v>5</v>
      </c>
      <c r="F384" s="14">
        <v>435.58944324058001</v>
      </c>
      <c r="G384" s="14">
        <v>145.196481080193</v>
      </c>
      <c r="H384" s="14">
        <v>3102.9309249222101</v>
      </c>
      <c r="I384" s="14">
        <v>3097.0970608585399</v>
      </c>
      <c r="J384" s="14">
        <v>2806.9260234293301</v>
      </c>
      <c r="K384" s="14">
        <v>3408.6270457382002</v>
      </c>
      <c r="L384" s="14">
        <v>311.52998487966801</v>
      </c>
      <c r="M384" s="14">
        <v>290.17103742920602</v>
      </c>
      <c r="O384" s="14"/>
      <c r="P384" s="14"/>
      <c r="Q384" s="14"/>
      <c r="R384" s="14"/>
      <c r="S384" s="14"/>
      <c r="T384" s="14"/>
      <c r="U384" s="14"/>
      <c r="V384" s="14"/>
      <c r="W384" s="14"/>
      <c r="X384" s="14"/>
      <c r="Y384" s="14"/>
    </row>
    <row r="385" spans="1:25">
      <c r="A385" s="14" t="s">
        <v>613</v>
      </c>
      <c r="B385" s="14" t="s">
        <v>64</v>
      </c>
      <c r="C385" s="14" t="s">
        <v>132</v>
      </c>
      <c r="D385" s="14" t="s">
        <v>39</v>
      </c>
      <c r="E385" s="14">
        <v>5</v>
      </c>
      <c r="F385" s="14">
        <v>458.17391521586399</v>
      </c>
      <c r="G385" s="14">
        <v>152.724638405288</v>
      </c>
      <c r="H385" s="14">
        <v>3235.0061089872502</v>
      </c>
      <c r="I385" s="14">
        <v>3177.9850762248402</v>
      </c>
      <c r="J385" s="14">
        <v>2887.57093886538</v>
      </c>
      <c r="K385" s="14">
        <v>3489.2219080527898</v>
      </c>
      <c r="L385" s="14">
        <v>311.23683182795298</v>
      </c>
      <c r="M385" s="14">
        <v>290.41413735946202</v>
      </c>
      <c r="O385" s="14"/>
      <c r="P385" s="14"/>
      <c r="Q385" s="14"/>
      <c r="R385" s="14"/>
      <c r="S385" s="14"/>
      <c r="T385" s="14"/>
      <c r="U385" s="14"/>
      <c r="V385" s="14"/>
      <c r="W385" s="14"/>
      <c r="X385" s="14"/>
      <c r="Y385" s="14"/>
    </row>
    <row r="386" spans="1:25">
      <c r="A386" s="14" t="s">
        <v>614</v>
      </c>
      <c r="B386" s="14" t="s">
        <v>64</v>
      </c>
      <c r="C386" s="14" t="s">
        <v>38</v>
      </c>
      <c r="D386" s="14" t="s">
        <v>40</v>
      </c>
      <c r="E386" s="14">
        <v>0</v>
      </c>
      <c r="F386" s="14">
        <v>2526.5330585683801</v>
      </c>
      <c r="G386" s="14">
        <v>842.17768618946002</v>
      </c>
      <c r="H386" s="14">
        <v>1981.5168491968</v>
      </c>
      <c r="I386" s="14">
        <v>2273.4068719740098</v>
      </c>
      <c r="J386" s="14">
        <v>2182.0649918242002</v>
      </c>
      <c r="K386" s="14">
        <v>2367.4765745108002</v>
      </c>
      <c r="L386" s="14">
        <v>94.069702536797195</v>
      </c>
      <c r="M386" s="14">
        <v>91.341880149809597</v>
      </c>
      <c r="O386" s="14"/>
      <c r="P386" s="14"/>
      <c r="Q386" s="14"/>
      <c r="R386" s="14"/>
      <c r="S386" s="14"/>
      <c r="T386" s="14"/>
      <c r="U386" s="14"/>
      <c r="V386" s="14"/>
      <c r="W386" s="14"/>
      <c r="X386" s="14"/>
      <c r="Y386" s="14"/>
    </row>
    <row r="387" spans="1:25">
      <c r="A387" s="14" t="s">
        <v>615</v>
      </c>
      <c r="B387" s="14" t="s">
        <v>64</v>
      </c>
      <c r="C387" s="14" t="s">
        <v>36</v>
      </c>
      <c r="D387" s="14" t="s">
        <v>40</v>
      </c>
      <c r="E387" s="14">
        <v>0</v>
      </c>
      <c r="F387" s="14">
        <v>2562.8737213639702</v>
      </c>
      <c r="G387" s="14">
        <v>854.29124045465505</v>
      </c>
      <c r="H387" s="14">
        <v>1993.2753557148801</v>
      </c>
      <c r="I387" s="14">
        <v>2226.97745056131</v>
      </c>
      <c r="J387" s="14">
        <v>2138.4749221392299</v>
      </c>
      <c r="K387" s="14">
        <v>2318.1038955598601</v>
      </c>
      <c r="L387" s="14">
        <v>91.126444998550099</v>
      </c>
      <c r="M387" s="14">
        <v>88.502528422078299</v>
      </c>
      <c r="O387" s="14"/>
      <c r="P387" s="14"/>
      <c r="Q387" s="14"/>
      <c r="R387" s="14"/>
      <c r="S387" s="14"/>
      <c r="T387" s="14"/>
      <c r="U387" s="14"/>
      <c r="V387" s="14"/>
      <c r="W387" s="14"/>
      <c r="X387" s="14"/>
      <c r="Y387" s="14"/>
    </row>
    <row r="388" spans="1:25">
      <c r="A388" s="14" t="s">
        <v>616</v>
      </c>
      <c r="B388" s="14" t="s">
        <v>64</v>
      </c>
      <c r="C388" s="14" t="s">
        <v>34</v>
      </c>
      <c r="D388" s="14" t="s">
        <v>40</v>
      </c>
      <c r="E388" s="14">
        <v>0</v>
      </c>
      <c r="F388" s="14">
        <v>2493.7103473663801</v>
      </c>
      <c r="G388" s="14">
        <v>831.23678245546103</v>
      </c>
      <c r="H388" s="14">
        <v>1926.89493367619</v>
      </c>
      <c r="I388" s="14">
        <v>2131.6723041875898</v>
      </c>
      <c r="J388" s="14">
        <v>2045.84838911732</v>
      </c>
      <c r="K388" s="14">
        <v>2220.076343879</v>
      </c>
      <c r="L388" s="14">
        <v>88.404039691412905</v>
      </c>
      <c r="M388" s="14">
        <v>85.823915070265002</v>
      </c>
      <c r="O388" s="14"/>
      <c r="P388" s="14"/>
      <c r="Q388" s="14"/>
      <c r="R388" s="14"/>
      <c r="S388" s="14"/>
      <c r="T388" s="14"/>
      <c r="U388" s="14"/>
      <c r="V388" s="14"/>
      <c r="W388" s="14"/>
      <c r="X388" s="14"/>
      <c r="Y388" s="14"/>
    </row>
    <row r="389" spans="1:25">
      <c r="A389" s="14" t="s">
        <v>617</v>
      </c>
      <c r="B389" s="14" t="s">
        <v>64</v>
      </c>
      <c r="C389" s="14" t="s">
        <v>128</v>
      </c>
      <c r="D389" s="14" t="s">
        <v>40</v>
      </c>
      <c r="E389" s="14">
        <v>0</v>
      </c>
      <c r="F389" s="14">
        <v>2422.0413913349698</v>
      </c>
      <c r="G389" s="14">
        <v>807.34713044499097</v>
      </c>
      <c r="H389" s="14">
        <v>1861.4477783938701</v>
      </c>
      <c r="I389" s="14">
        <v>2040.7397543219399</v>
      </c>
      <c r="J389" s="14">
        <v>1957.5059446493401</v>
      </c>
      <c r="K389" s="14">
        <v>2126.51318948567</v>
      </c>
      <c r="L389" s="14">
        <v>85.773435163732103</v>
      </c>
      <c r="M389" s="14">
        <v>83.233809672606895</v>
      </c>
      <c r="O389" s="14"/>
      <c r="P389" s="14"/>
      <c r="Q389" s="14"/>
      <c r="R389" s="14"/>
      <c r="S389" s="14"/>
      <c r="T389" s="14"/>
      <c r="U389" s="14"/>
      <c r="V389" s="14"/>
      <c r="W389" s="14"/>
      <c r="X389" s="14"/>
      <c r="Y389" s="14"/>
    </row>
    <row r="390" spans="1:25">
      <c r="A390" s="14" t="s">
        <v>618</v>
      </c>
      <c r="B390" s="14" t="s">
        <v>64</v>
      </c>
      <c r="C390" s="14" t="s">
        <v>129</v>
      </c>
      <c r="D390" s="14" t="s">
        <v>40</v>
      </c>
      <c r="E390" s="14">
        <v>0</v>
      </c>
      <c r="F390" s="14">
        <v>2344.1317413198399</v>
      </c>
      <c r="G390" s="14">
        <v>781.37724710661405</v>
      </c>
      <c r="H390" s="14">
        <v>1795.1690468064301</v>
      </c>
      <c r="I390" s="14">
        <v>1968.4110577433501</v>
      </c>
      <c r="J390" s="14">
        <v>1886.94599954415</v>
      </c>
      <c r="K390" s="14">
        <v>2052.4034402961602</v>
      </c>
      <c r="L390" s="14">
        <v>83.992382552805296</v>
      </c>
      <c r="M390" s="14">
        <v>81.465058199208002</v>
      </c>
      <c r="O390" s="14"/>
      <c r="P390" s="14"/>
      <c r="Q390" s="14"/>
      <c r="R390" s="14"/>
      <c r="S390" s="14"/>
      <c r="T390" s="14"/>
      <c r="U390" s="14"/>
      <c r="V390" s="14"/>
      <c r="W390" s="14"/>
      <c r="X390" s="14"/>
      <c r="Y390" s="14"/>
    </row>
    <row r="391" spans="1:25">
      <c r="A391" s="14" t="s">
        <v>619</v>
      </c>
      <c r="B391" s="14" t="s">
        <v>64</v>
      </c>
      <c r="C391" s="14" t="s">
        <v>130</v>
      </c>
      <c r="D391" s="14" t="s">
        <v>40</v>
      </c>
      <c r="E391" s="14">
        <v>0</v>
      </c>
      <c r="F391" s="14">
        <v>2294.6246030410898</v>
      </c>
      <c r="G391" s="14">
        <v>764.87486768036399</v>
      </c>
      <c r="H391" s="14">
        <v>1751.7689294834599</v>
      </c>
      <c r="I391" s="14">
        <v>1892.90661289522</v>
      </c>
      <c r="J391" s="14">
        <v>1813.95520271803</v>
      </c>
      <c r="K391" s="14">
        <v>1974.3340995513699</v>
      </c>
      <c r="L391" s="14">
        <v>81.427486656146101</v>
      </c>
      <c r="M391" s="14">
        <v>78.951410177190397</v>
      </c>
      <c r="O391" s="14"/>
      <c r="P391" s="14"/>
      <c r="Q391" s="14"/>
      <c r="R391" s="14"/>
      <c r="S391" s="14"/>
      <c r="T391" s="14"/>
      <c r="U391" s="14"/>
      <c r="V391" s="14"/>
      <c r="W391" s="14"/>
      <c r="X391" s="14"/>
      <c r="Y391" s="14"/>
    </row>
    <row r="392" spans="1:25">
      <c r="A392" s="14" t="s">
        <v>620</v>
      </c>
      <c r="B392" s="14" t="s">
        <v>64</v>
      </c>
      <c r="C392" s="14" t="s">
        <v>131</v>
      </c>
      <c r="D392" s="14" t="s">
        <v>40</v>
      </c>
      <c r="E392" s="14">
        <v>0</v>
      </c>
      <c r="F392" s="14">
        <v>2359.4039563534302</v>
      </c>
      <c r="G392" s="14">
        <v>786.46798545114302</v>
      </c>
      <c r="H392" s="14">
        <v>1795.3840553615901</v>
      </c>
      <c r="I392" s="14">
        <v>1909.64122316421</v>
      </c>
      <c r="J392" s="14">
        <v>1831.2974960552599</v>
      </c>
      <c r="K392" s="14">
        <v>1990.40742757985</v>
      </c>
      <c r="L392" s="14">
        <v>80.766204415646101</v>
      </c>
      <c r="M392" s="14">
        <v>78.343727108942602</v>
      </c>
      <c r="O392" s="14"/>
      <c r="P392" s="14"/>
      <c r="Q392" s="14"/>
      <c r="R392" s="14"/>
      <c r="S392" s="14"/>
      <c r="T392" s="14"/>
      <c r="U392" s="14"/>
      <c r="V392" s="14"/>
      <c r="W392" s="14"/>
      <c r="X392" s="14"/>
      <c r="Y392" s="14"/>
    </row>
    <row r="393" spans="1:25">
      <c r="A393" s="14" t="s">
        <v>621</v>
      </c>
      <c r="B393" s="14" t="s">
        <v>64</v>
      </c>
      <c r="C393" s="14" t="s">
        <v>132</v>
      </c>
      <c r="D393" s="14" t="s">
        <v>40</v>
      </c>
      <c r="E393" s="14">
        <v>0</v>
      </c>
      <c r="F393" s="14">
        <v>2379.8483670496098</v>
      </c>
      <c r="G393" s="14">
        <v>793.282789016538</v>
      </c>
      <c r="H393" s="14">
        <v>1803.58494217521</v>
      </c>
      <c r="I393" s="14">
        <v>1891.04830702091</v>
      </c>
      <c r="J393" s="14">
        <v>1814.1030889865599</v>
      </c>
      <c r="K393" s="14">
        <v>1970.36234415329</v>
      </c>
      <c r="L393" s="14">
        <v>79.314037132375702</v>
      </c>
      <c r="M393" s="14">
        <v>76.945218034345999</v>
      </c>
      <c r="O393" s="14"/>
      <c r="P393" s="14"/>
      <c r="Q393" s="14"/>
      <c r="R393" s="14"/>
      <c r="S393" s="14"/>
      <c r="T393" s="14"/>
      <c r="U393" s="14"/>
      <c r="V393" s="14"/>
      <c r="W393" s="14"/>
      <c r="X393" s="14"/>
      <c r="Y393" s="14"/>
    </row>
    <row r="394" spans="1:25">
      <c r="A394" s="14" t="s">
        <v>622</v>
      </c>
      <c r="B394" s="14" t="s">
        <v>64</v>
      </c>
      <c r="C394" s="14" t="s">
        <v>38</v>
      </c>
      <c r="D394" s="14" t="s">
        <v>40</v>
      </c>
      <c r="E394" s="14">
        <v>1</v>
      </c>
      <c r="F394" s="14">
        <v>385.95128590169497</v>
      </c>
      <c r="G394" s="14">
        <v>128.650428633898</v>
      </c>
      <c r="H394" s="14">
        <v>1391.71818080807</v>
      </c>
      <c r="I394" s="14">
        <v>1718.4728722693801</v>
      </c>
      <c r="J394" s="14">
        <v>1540.1809299003</v>
      </c>
      <c r="K394" s="14">
        <v>1910.7415261198</v>
      </c>
      <c r="L394" s="14">
        <v>192.26865385042299</v>
      </c>
      <c r="M394" s="14">
        <v>178.29194236907799</v>
      </c>
      <c r="O394" s="14"/>
      <c r="P394" s="14"/>
      <c r="Q394" s="14"/>
      <c r="R394" s="14"/>
      <c r="S394" s="14"/>
      <c r="T394" s="14"/>
      <c r="U394" s="14"/>
      <c r="V394" s="14"/>
      <c r="W394" s="14"/>
      <c r="X394" s="14"/>
      <c r="Y394" s="14"/>
    </row>
    <row r="395" spans="1:25">
      <c r="A395" s="14" t="s">
        <v>623</v>
      </c>
      <c r="B395" s="14" t="s">
        <v>64</v>
      </c>
      <c r="C395" s="14" t="s">
        <v>36</v>
      </c>
      <c r="D395" s="14" t="s">
        <v>40</v>
      </c>
      <c r="E395" s="14">
        <v>1</v>
      </c>
      <c r="F395" s="14">
        <v>414.74628679119797</v>
      </c>
      <c r="G395" s="14">
        <v>138.248762263733</v>
      </c>
      <c r="H395" s="14">
        <v>1480.12664355732</v>
      </c>
      <c r="I395" s="14">
        <v>1748.4621444321201</v>
      </c>
      <c r="J395" s="14">
        <v>1573.0564648346499</v>
      </c>
      <c r="K395" s="14">
        <v>1937.1126014834799</v>
      </c>
      <c r="L395" s="14">
        <v>188.65045705135901</v>
      </c>
      <c r="M395" s="14">
        <v>175.405679597475</v>
      </c>
      <c r="O395" s="14"/>
      <c r="P395" s="14"/>
      <c r="Q395" s="14"/>
      <c r="R395" s="14"/>
      <c r="S395" s="14"/>
      <c r="T395" s="14"/>
      <c r="U395" s="14"/>
      <c r="V395" s="14"/>
      <c r="W395" s="14"/>
      <c r="X395" s="14"/>
      <c r="Y395" s="14"/>
    </row>
    <row r="396" spans="1:25">
      <c r="A396" s="14" t="s">
        <v>624</v>
      </c>
      <c r="B396" s="14" t="s">
        <v>64</v>
      </c>
      <c r="C396" s="14" t="s">
        <v>34</v>
      </c>
      <c r="D396" s="14" t="s">
        <v>40</v>
      </c>
      <c r="E396" s="14">
        <v>1</v>
      </c>
      <c r="F396" s="14">
        <v>413.93727017143601</v>
      </c>
      <c r="G396" s="14">
        <v>137.97909005714499</v>
      </c>
      <c r="H396" s="14">
        <v>1464.3834512733399</v>
      </c>
      <c r="I396" s="14">
        <v>1694.13062244141</v>
      </c>
      <c r="J396" s="14">
        <v>1524.34544873713</v>
      </c>
      <c r="K396" s="14">
        <v>1876.74920469685</v>
      </c>
      <c r="L396" s="14">
        <v>182.61858225544</v>
      </c>
      <c r="M396" s="14">
        <v>169.78517370428199</v>
      </c>
      <c r="O396" s="14"/>
      <c r="P396" s="14"/>
      <c r="Q396" s="14"/>
      <c r="R396" s="14"/>
      <c r="S396" s="14"/>
      <c r="T396" s="14"/>
      <c r="U396" s="14"/>
      <c r="V396" s="14"/>
      <c r="W396" s="14"/>
      <c r="X396" s="14"/>
      <c r="Y396" s="14"/>
    </row>
    <row r="397" spans="1:25">
      <c r="A397" s="14" t="s">
        <v>625</v>
      </c>
      <c r="B397" s="14" t="s">
        <v>64</v>
      </c>
      <c r="C397" s="14" t="s">
        <v>128</v>
      </c>
      <c r="D397" s="14" t="s">
        <v>40</v>
      </c>
      <c r="E397" s="14">
        <v>1</v>
      </c>
      <c r="F397" s="14">
        <v>405.69580498324001</v>
      </c>
      <c r="G397" s="14">
        <v>135.231934994413</v>
      </c>
      <c r="H397" s="14">
        <v>1426.3467460648999</v>
      </c>
      <c r="I397" s="14">
        <v>1631.2946903693601</v>
      </c>
      <c r="J397" s="14">
        <v>1467.0030811757299</v>
      </c>
      <c r="K397" s="14">
        <v>1808.13513338793</v>
      </c>
      <c r="L397" s="14">
        <v>176.84044301857401</v>
      </c>
      <c r="M397" s="14">
        <v>164.29160919363599</v>
      </c>
      <c r="O397" s="14"/>
      <c r="P397" s="14"/>
      <c r="Q397" s="14"/>
      <c r="R397" s="14"/>
      <c r="S397" s="14"/>
      <c r="T397" s="14"/>
      <c r="U397" s="14"/>
      <c r="V397" s="14"/>
      <c r="W397" s="14"/>
      <c r="X397" s="14"/>
      <c r="Y397" s="14"/>
    </row>
    <row r="398" spans="1:25">
      <c r="A398" s="14" t="s">
        <v>626</v>
      </c>
      <c r="B398" s="14" t="s">
        <v>64</v>
      </c>
      <c r="C398" s="14" t="s">
        <v>129</v>
      </c>
      <c r="D398" s="14" t="s">
        <v>40</v>
      </c>
      <c r="E398" s="14">
        <v>1</v>
      </c>
      <c r="F398" s="14">
        <v>364.96363025312399</v>
      </c>
      <c r="G398" s="14">
        <v>121.654543417708</v>
      </c>
      <c r="H398" s="14">
        <v>1278.6897563349601</v>
      </c>
      <c r="I398" s="14">
        <v>1510.57548963813</v>
      </c>
      <c r="J398" s="14">
        <v>1350.10912712346</v>
      </c>
      <c r="K398" s="14">
        <v>1683.9932953653999</v>
      </c>
      <c r="L398" s="14">
        <v>173.41780572726501</v>
      </c>
      <c r="M398" s="14">
        <v>160.466362514666</v>
      </c>
      <c r="O398" s="14"/>
      <c r="P398" s="14"/>
      <c r="Q398" s="14"/>
      <c r="R398" s="14"/>
      <c r="S398" s="14"/>
      <c r="T398" s="14"/>
      <c r="U398" s="14"/>
      <c r="V398" s="14"/>
      <c r="W398" s="14"/>
      <c r="X398" s="14"/>
      <c r="Y398" s="14"/>
    </row>
    <row r="399" spans="1:25">
      <c r="A399" s="14" t="s">
        <v>627</v>
      </c>
      <c r="B399" s="14" t="s">
        <v>64</v>
      </c>
      <c r="C399" s="14" t="s">
        <v>130</v>
      </c>
      <c r="D399" s="14" t="s">
        <v>40</v>
      </c>
      <c r="E399" s="14">
        <v>1</v>
      </c>
      <c r="F399" s="14">
        <v>372.16931398464101</v>
      </c>
      <c r="G399" s="14">
        <v>124.05643799488</v>
      </c>
      <c r="H399" s="14">
        <v>1302.33864291088</v>
      </c>
      <c r="I399" s="14">
        <v>1525.84356644236</v>
      </c>
      <c r="J399" s="14">
        <v>1365.3799550741101</v>
      </c>
      <c r="K399" s="14">
        <v>1699.12699817824</v>
      </c>
      <c r="L399" s="14">
        <v>173.283431735877</v>
      </c>
      <c r="M399" s="14">
        <v>160.463611368247</v>
      </c>
      <c r="O399" s="14"/>
      <c r="P399" s="14"/>
      <c r="Q399" s="14"/>
      <c r="R399" s="14"/>
      <c r="S399" s="14"/>
      <c r="T399" s="14"/>
      <c r="U399" s="14"/>
      <c r="V399" s="14"/>
      <c r="W399" s="14"/>
      <c r="X399" s="14"/>
      <c r="Y399" s="14"/>
    </row>
    <row r="400" spans="1:25">
      <c r="A400" s="14" t="s">
        <v>628</v>
      </c>
      <c r="B400" s="14" t="s">
        <v>64</v>
      </c>
      <c r="C400" s="14" t="s">
        <v>131</v>
      </c>
      <c r="D400" s="14" t="s">
        <v>40</v>
      </c>
      <c r="E400" s="14">
        <v>1</v>
      </c>
      <c r="F400" s="14">
        <v>391.861293639172</v>
      </c>
      <c r="G400" s="14">
        <v>130.620431213057</v>
      </c>
      <c r="H400" s="14">
        <v>1371.91924391406</v>
      </c>
      <c r="I400" s="14">
        <v>1559.77710302164</v>
      </c>
      <c r="J400" s="14">
        <v>1400.23078024909</v>
      </c>
      <c r="K400" s="14">
        <v>1731.73198860413</v>
      </c>
      <c r="L400" s="14">
        <v>171.954885582489</v>
      </c>
      <c r="M400" s="14">
        <v>159.54632277255499</v>
      </c>
      <c r="O400" s="14"/>
      <c r="P400" s="14"/>
      <c r="Q400" s="14"/>
      <c r="R400" s="14"/>
      <c r="S400" s="14"/>
      <c r="T400" s="14"/>
      <c r="U400" s="14"/>
      <c r="V400" s="14"/>
      <c r="W400" s="14"/>
      <c r="X400" s="14"/>
      <c r="Y400" s="14"/>
    </row>
    <row r="401" spans="1:25">
      <c r="A401" s="14" t="s">
        <v>629</v>
      </c>
      <c r="B401" s="14" t="s">
        <v>64</v>
      </c>
      <c r="C401" s="14" t="s">
        <v>132</v>
      </c>
      <c r="D401" s="14" t="s">
        <v>40</v>
      </c>
      <c r="E401" s="14">
        <v>1</v>
      </c>
      <c r="F401" s="14">
        <v>395.96810992841301</v>
      </c>
      <c r="G401" s="14">
        <v>131.98936997613799</v>
      </c>
      <c r="H401" s="14">
        <v>1385.5697037175901</v>
      </c>
      <c r="I401" s="14">
        <v>1510.3777935661201</v>
      </c>
      <c r="J401" s="14">
        <v>1358.1809248546499</v>
      </c>
      <c r="K401" s="14">
        <v>1674.3475218593301</v>
      </c>
      <c r="L401" s="14">
        <v>163.96972829320899</v>
      </c>
      <c r="M401" s="14">
        <v>152.19686871147599</v>
      </c>
      <c r="O401" s="14"/>
      <c r="P401" s="14"/>
      <c r="Q401" s="14"/>
      <c r="R401" s="14"/>
      <c r="S401" s="14"/>
      <c r="T401" s="14"/>
      <c r="U401" s="14"/>
      <c r="V401" s="14"/>
      <c r="W401" s="14"/>
      <c r="X401" s="14"/>
      <c r="Y401" s="14"/>
    </row>
    <row r="402" spans="1:25">
      <c r="A402" s="14" t="s">
        <v>630</v>
      </c>
      <c r="B402" s="14" t="s">
        <v>64</v>
      </c>
      <c r="C402" s="14" t="s">
        <v>38</v>
      </c>
      <c r="D402" s="14" t="s">
        <v>40</v>
      </c>
      <c r="E402" s="14">
        <v>2</v>
      </c>
      <c r="F402" s="14">
        <v>463.914558511282</v>
      </c>
      <c r="G402" s="14">
        <v>154.63818617042699</v>
      </c>
      <c r="H402" s="14">
        <v>1854.84210351958</v>
      </c>
      <c r="I402" s="14">
        <v>2220.79715217065</v>
      </c>
      <c r="J402" s="14">
        <v>2006.1258776044699</v>
      </c>
      <c r="K402" s="14">
        <v>2450.7611563825499</v>
      </c>
      <c r="L402" s="14">
        <v>229.96400421189901</v>
      </c>
      <c r="M402" s="14">
        <v>214.67127456617899</v>
      </c>
      <c r="O402" s="14"/>
      <c r="P402" s="14"/>
      <c r="Q402" s="14"/>
      <c r="R402" s="14"/>
      <c r="S402" s="14"/>
      <c r="T402" s="14"/>
      <c r="U402" s="14"/>
      <c r="V402" s="14"/>
      <c r="W402" s="14"/>
      <c r="X402" s="14"/>
      <c r="Y402" s="14"/>
    </row>
    <row r="403" spans="1:25">
      <c r="A403" s="14" t="s">
        <v>631</v>
      </c>
      <c r="B403" s="14" t="s">
        <v>64</v>
      </c>
      <c r="C403" s="14" t="s">
        <v>36</v>
      </c>
      <c r="D403" s="14" t="s">
        <v>40</v>
      </c>
      <c r="E403" s="14">
        <v>2</v>
      </c>
      <c r="F403" s="14">
        <v>436.03537345562199</v>
      </c>
      <c r="G403" s="14">
        <v>145.34512448520701</v>
      </c>
      <c r="H403" s="14">
        <v>1718.9079254764899</v>
      </c>
      <c r="I403" s="14">
        <v>2016.7466472133001</v>
      </c>
      <c r="J403" s="14">
        <v>1817.17834030106</v>
      </c>
      <c r="K403" s="14">
        <v>2230.99699246521</v>
      </c>
      <c r="L403" s="14">
        <v>214.25034525191401</v>
      </c>
      <c r="M403" s="14">
        <v>199.56830691223601</v>
      </c>
      <c r="O403" s="14"/>
      <c r="P403" s="14"/>
      <c r="Q403" s="14"/>
      <c r="R403" s="14"/>
      <c r="S403" s="14"/>
      <c r="T403" s="14"/>
      <c r="U403" s="14"/>
      <c r="V403" s="14"/>
      <c r="W403" s="14"/>
      <c r="X403" s="14"/>
      <c r="Y403" s="14"/>
    </row>
    <row r="404" spans="1:25">
      <c r="A404" s="14" t="s">
        <v>632</v>
      </c>
      <c r="B404" s="14" t="s">
        <v>64</v>
      </c>
      <c r="C404" s="14" t="s">
        <v>34</v>
      </c>
      <c r="D404" s="14" t="s">
        <v>40</v>
      </c>
      <c r="E404" s="14">
        <v>2</v>
      </c>
      <c r="F404" s="14">
        <v>434.786148661433</v>
      </c>
      <c r="G404" s="14">
        <v>144.92871622047801</v>
      </c>
      <c r="H404" s="14">
        <v>1697.7202212473001</v>
      </c>
      <c r="I404" s="14">
        <v>1977.9730377160699</v>
      </c>
      <c r="J404" s="14">
        <v>1782.9096449541601</v>
      </c>
      <c r="K404" s="14">
        <v>2187.40846645187</v>
      </c>
      <c r="L404" s="14">
        <v>209.43542873579401</v>
      </c>
      <c r="M404" s="14">
        <v>195.06339276191801</v>
      </c>
      <c r="O404" s="14"/>
      <c r="P404" s="14"/>
      <c r="Q404" s="14"/>
      <c r="R404" s="14"/>
      <c r="S404" s="14"/>
      <c r="T404" s="14"/>
      <c r="U404" s="14"/>
      <c r="V404" s="14"/>
      <c r="W404" s="14"/>
      <c r="X404" s="14"/>
      <c r="Y404" s="14"/>
    </row>
    <row r="405" spans="1:25">
      <c r="A405" s="14" t="s">
        <v>633</v>
      </c>
      <c r="B405" s="14" t="s">
        <v>64</v>
      </c>
      <c r="C405" s="14" t="s">
        <v>128</v>
      </c>
      <c r="D405" s="14" t="s">
        <v>40</v>
      </c>
      <c r="E405" s="14">
        <v>2</v>
      </c>
      <c r="F405" s="14">
        <v>409.600126362992</v>
      </c>
      <c r="G405" s="14">
        <v>136.53337545433101</v>
      </c>
      <c r="H405" s="14">
        <v>1585.8762829603199</v>
      </c>
      <c r="I405" s="14">
        <v>1853.63958521322</v>
      </c>
      <c r="J405" s="14">
        <v>1667.37960221906</v>
      </c>
      <c r="K405" s="14">
        <v>2054.0556290254099</v>
      </c>
      <c r="L405" s="14">
        <v>200.416043812194</v>
      </c>
      <c r="M405" s="14">
        <v>186.25998299416199</v>
      </c>
      <c r="O405" s="14"/>
      <c r="P405" s="14"/>
      <c r="Q405" s="14"/>
      <c r="R405" s="14"/>
      <c r="S405" s="14"/>
      <c r="T405" s="14"/>
      <c r="U405" s="14"/>
      <c r="V405" s="14"/>
      <c r="W405" s="14"/>
      <c r="X405" s="14"/>
      <c r="Y405" s="14"/>
    </row>
    <row r="406" spans="1:25">
      <c r="A406" s="14" t="s">
        <v>634</v>
      </c>
      <c r="B406" s="14" t="s">
        <v>64</v>
      </c>
      <c r="C406" s="14" t="s">
        <v>129</v>
      </c>
      <c r="D406" s="14" t="s">
        <v>40</v>
      </c>
      <c r="E406" s="14">
        <v>2</v>
      </c>
      <c r="F406" s="14">
        <v>394.26210118651301</v>
      </c>
      <c r="G406" s="14">
        <v>131.42070039550401</v>
      </c>
      <c r="H406" s="14">
        <v>1517.96904934552</v>
      </c>
      <c r="I406" s="14">
        <v>1756.71398367451</v>
      </c>
      <c r="J406" s="14">
        <v>1578.5583610877</v>
      </c>
      <c r="K406" s="14">
        <v>1948.6814753143699</v>
      </c>
      <c r="L406" s="14">
        <v>191.96749163985501</v>
      </c>
      <c r="M406" s="14">
        <v>178.15562258681601</v>
      </c>
      <c r="O406" s="14"/>
      <c r="P406" s="14"/>
      <c r="Q406" s="14"/>
      <c r="R406" s="14"/>
      <c r="S406" s="14"/>
      <c r="T406" s="14"/>
      <c r="U406" s="14"/>
      <c r="V406" s="14"/>
      <c r="W406" s="14"/>
      <c r="X406" s="14"/>
      <c r="Y406" s="14"/>
    </row>
    <row r="407" spans="1:25">
      <c r="A407" s="14" t="s">
        <v>635</v>
      </c>
      <c r="B407" s="14" t="s">
        <v>64</v>
      </c>
      <c r="C407" s="14" t="s">
        <v>130</v>
      </c>
      <c r="D407" s="14" t="s">
        <v>40</v>
      </c>
      <c r="E407" s="14">
        <v>2</v>
      </c>
      <c r="F407" s="14">
        <v>375.38044581151701</v>
      </c>
      <c r="G407" s="14">
        <v>125.126815270506</v>
      </c>
      <c r="H407" s="14">
        <v>1436.5330290135</v>
      </c>
      <c r="I407" s="14">
        <v>1609.0973374205901</v>
      </c>
      <c r="J407" s="14">
        <v>1443.00003732302</v>
      </c>
      <c r="K407" s="14">
        <v>1788.4052342812299</v>
      </c>
      <c r="L407" s="14">
        <v>179.30789686064099</v>
      </c>
      <c r="M407" s="14">
        <v>166.09730009756501</v>
      </c>
      <c r="O407" s="14"/>
      <c r="P407" s="14"/>
      <c r="Q407" s="14"/>
      <c r="R407" s="14"/>
      <c r="S407" s="14"/>
      <c r="T407" s="14"/>
      <c r="U407" s="14"/>
      <c r="V407" s="14"/>
      <c r="W407" s="14"/>
      <c r="X407" s="14"/>
      <c r="Y407" s="14"/>
    </row>
    <row r="408" spans="1:25">
      <c r="A408" s="14" t="s">
        <v>636</v>
      </c>
      <c r="B408" s="14" t="s">
        <v>64</v>
      </c>
      <c r="C408" s="14" t="s">
        <v>131</v>
      </c>
      <c r="D408" s="14" t="s">
        <v>40</v>
      </c>
      <c r="E408" s="14">
        <v>2</v>
      </c>
      <c r="F408" s="14">
        <v>374.417141250192</v>
      </c>
      <c r="G408" s="14">
        <v>124.805713750064</v>
      </c>
      <c r="H408" s="14">
        <v>1428.20087446671</v>
      </c>
      <c r="I408" s="14">
        <v>1523.3321804736399</v>
      </c>
      <c r="J408" s="14">
        <v>1367.0542627812899</v>
      </c>
      <c r="K408" s="14">
        <v>1692.05637117879</v>
      </c>
      <c r="L408" s="14">
        <v>168.72419070514599</v>
      </c>
      <c r="M408" s="14">
        <v>156.27791769234699</v>
      </c>
      <c r="O408" s="14"/>
      <c r="P408" s="14"/>
      <c r="Q408" s="14"/>
      <c r="R408" s="14"/>
      <c r="S408" s="14"/>
      <c r="T408" s="14"/>
      <c r="U408" s="14"/>
      <c r="V408" s="14"/>
      <c r="W408" s="14"/>
      <c r="X408" s="14"/>
      <c r="Y408" s="14"/>
    </row>
    <row r="409" spans="1:25">
      <c r="A409" s="14" t="s">
        <v>637</v>
      </c>
      <c r="B409" s="14" t="s">
        <v>64</v>
      </c>
      <c r="C409" s="14" t="s">
        <v>132</v>
      </c>
      <c r="D409" s="14" t="s">
        <v>40</v>
      </c>
      <c r="E409" s="14">
        <v>2</v>
      </c>
      <c r="F409" s="14">
        <v>395.54046593925801</v>
      </c>
      <c r="G409" s="14">
        <v>131.846821979753</v>
      </c>
      <c r="H409" s="14">
        <v>1499.3384099892301</v>
      </c>
      <c r="I409" s="14">
        <v>1540.4289756277699</v>
      </c>
      <c r="J409" s="14">
        <v>1387.69481780865</v>
      </c>
      <c r="K409" s="14">
        <v>1704.9842048128401</v>
      </c>
      <c r="L409" s="14">
        <v>164.555229185076</v>
      </c>
      <c r="M409" s="14">
        <v>152.73415781911399</v>
      </c>
      <c r="O409" s="14"/>
      <c r="P409" s="14"/>
      <c r="Q409" s="14"/>
      <c r="R409" s="14"/>
      <c r="S409" s="14"/>
      <c r="T409" s="14"/>
      <c r="U409" s="14"/>
      <c r="V409" s="14"/>
      <c r="W409" s="14"/>
      <c r="X409" s="14"/>
      <c r="Y409" s="14"/>
    </row>
    <row r="410" spans="1:25">
      <c r="A410" s="14" t="s">
        <v>638</v>
      </c>
      <c r="B410" s="14" t="s">
        <v>64</v>
      </c>
      <c r="C410" s="14" t="s">
        <v>38</v>
      </c>
      <c r="D410" s="14" t="s">
        <v>40</v>
      </c>
      <c r="E410" s="14">
        <v>3</v>
      </c>
      <c r="F410" s="14">
        <v>494.62574359806399</v>
      </c>
      <c r="G410" s="14">
        <v>164.875247866021</v>
      </c>
      <c r="H410" s="14">
        <v>1975.5002140668701</v>
      </c>
      <c r="I410" s="14">
        <v>2247.6661818808302</v>
      </c>
      <c r="J410" s="14">
        <v>2047.98870738811</v>
      </c>
      <c r="K410" s="14">
        <v>2461.1028888065898</v>
      </c>
      <c r="L410" s="14">
        <v>213.436706925766</v>
      </c>
      <c r="M410" s="14">
        <v>199.67747449271499</v>
      </c>
      <c r="O410" s="14"/>
      <c r="P410" s="14"/>
      <c r="Q410" s="14"/>
      <c r="R410" s="14"/>
      <c r="S410" s="14"/>
      <c r="T410" s="14"/>
      <c r="U410" s="14"/>
      <c r="V410" s="14"/>
      <c r="W410" s="14"/>
      <c r="X410" s="14"/>
      <c r="Y410" s="14"/>
    </row>
    <row r="411" spans="1:25">
      <c r="A411" s="14" t="s">
        <v>639</v>
      </c>
      <c r="B411" s="14" t="s">
        <v>64</v>
      </c>
      <c r="C411" s="14" t="s">
        <v>36</v>
      </c>
      <c r="D411" s="14" t="s">
        <v>40</v>
      </c>
      <c r="E411" s="14">
        <v>3</v>
      </c>
      <c r="F411" s="14">
        <v>517.15281134563497</v>
      </c>
      <c r="G411" s="14">
        <v>172.38427044854501</v>
      </c>
      <c r="H411" s="14">
        <v>2050.9728786263499</v>
      </c>
      <c r="I411" s="14">
        <v>2253.3873298614799</v>
      </c>
      <c r="J411" s="14">
        <v>2058.2432557786201</v>
      </c>
      <c r="K411" s="14">
        <v>2461.6713452629901</v>
      </c>
      <c r="L411" s="14">
        <v>208.284015401511</v>
      </c>
      <c r="M411" s="14">
        <v>195.14407408285601</v>
      </c>
      <c r="O411" s="14"/>
      <c r="P411" s="14"/>
      <c r="Q411" s="14"/>
      <c r="R411" s="14"/>
      <c r="S411" s="14"/>
      <c r="T411" s="14"/>
      <c r="U411" s="14"/>
      <c r="V411" s="14"/>
      <c r="W411" s="14"/>
      <c r="X411" s="14"/>
      <c r="Y411" s="14"/>
    </row>
    <row r="412" spans="1:25">
      <c r="A412" s="14" t="s">
        <v>640</v>
      </c>
      <c r="B412" s="14" t="s">
        <v>64</v>
      </c>
      <c r="C412" s="14" t="s">
        <v>34</v>
      </c>
      <c r="D412" s="14" t="s">
        <v>40</v>
      </c>
      <c r="E412" s="14">
        <v>3</v>
      </c>
      <c r="F412" s="14">
        <v>536.54310157725195</v>
      </c>
      <c r="G412" s="14">
        <v>178.84770052575101</v>
      </c>
      <c r="H412" s="14">
        <v>2119.6345813505</v>
      </c>
      <c r="I412" s="14">
        <v>2300.8208719987101</v>
      </c>
      <c r="J412" s="14">
        <v>2105.1380708030001</v>
      </c>
      <c r="K412" s="14">
        <v>2509.43102613672</v>
      </c>
      <c r="L412" s="14">
        <v>208.61015413801101</v>
      </c>
      <c r="M412" s="14">
        <v>195.68280119570801</v>
      </c>
      <c r="O412" s="14"/>
      <c r="P412" s="14"/>
      <c r="Q412" s="14"/>
      <c r="R412" s="14"/>
      <c r="S412" s="14"/>
      <c r="T412" s="14"/>
      <c r="U412" s="14"/>
      <c r="V412" s="14"/>
      <c r="W412" s="14"/>
      <c r="X412" s="14"/>
      <c r="Y412" s="14"/>
    </row>
    <row r="413" spans="1:25">
      <c r="A413" s="14" t="s">
        <v>641</v>
      </c>
      <c r="B413" s="14" t="s">
        <v>64</v>
      </c>
      <c r="C413" s="14" t="s">
        <v>128</v>
      </c>
      <c r="D413" s="14" t="s">
        <v>40</v>
      </c>
      <c r="E413" s="14">
        <v>3</v>
      </c>
      <c r="F413" s="14">
        <v>534.61445634893698</v>
      </c>
      <c r="G413" s="14">
        <v>178.204818782979</v>
      </c>
      <c r="H413" s="14">
        <v>2105.4444563206398</v>
      </c>
      <c r="I413" s="14">
        <v>2266.47812531113</v>
      </c>
      <c r="J413" s="14">
        <v>2073.8378874259402</v>
      </c>
      <c r="K413" s="14">
        <v>2471.8684716351599</v>
      </c>
      <c r="L413" s="14">
        <v>205.390346324023</v>
      </c>
      <c r="M413" s="14">
        <v>192.64023788519401</v>
      </c>
      <c r="O413" s="14"/>
      <c r="P413" s="14"/>
      <c r="Q413" s="14"/>
      <c r="R413" s="14"/>
      <c r="S413" s="14"/>
      <c r="T413" s="14"/>
      <c r="U413" s="14"/>
      <c r="V413" s="14"/>
      <c r="W413" s="14"/>
      <c r="X413" s="14"/>
      <c r="Y413" s="14"/>
    </row>
    <row r="414" spans="1:25">
      <c r="A414" s="14" t="s">
        <v>642</v>
      </c>
      <c r="B414" s="14" t="s">
        <v>64</v>
      </c>
      <c r="C414" s="14" t="s">
        <v>129</v>
      </c>
      <c r="D414" s="14" t="s">
        <v>40</v>
      </c>
      <c r="E414" s="14">
        <v>3</v>
      </c>
      <c r="F414" s="14">
        <v>539.51151238914804</v>
      </c>
      <c r="G414" s="14">
        <v>179.83717079638299</v>
      </c>
      <c r="H414" s="14">
        <v>2122.3064096186099</v>
      </c>
      <c r="I414" s="14">
        <v>2265.5691532369001</v>
      </c>
      <c r="J414" s="14">
        <v>2073.7365991537499</v>
      </c>
      <c r="K414" s="14">
        <v>2470.0385465832101</v>
      </c>
      <c r="L414" s="14">
        <v>204.46939334631099</v>
      </c>
      <c r="M414" s="14">
        <v>191.832554083156</v>
      </c>
      <c r="O414" s="14"/>
      <c r="P414" s="14"/>
      <c r="Q414" s="14"/>
      <c r="R414" s="14"/>
      <c r="S414" s="14"/>
      <c r="T414" s="14"/>
      <c r="U414" s="14"/>
      <c r="V414" s="14"/>
      <c r="W414" s="14"/>
      <c r="X414" s="14"/>
      <c r="Y414" s="14"/>
    </row>
    <row r="415" spans="1:25">
      <c r="A415" s="14" t="s">
        <v>643</v>
      </c>
      <c r="B415" s="14" t="s">
        <v>64</v>
      </c>
      <c r="C415" s="14" t="s">
        <v>130</v>
      </c>
      <c r="D415" s="14" t="s">
        <v>40</v>
      </c>
      <c r="E415" s="14">
        <v>3</v>
      </c>
      <c r="F415" s="14">
        <v>503.46489940939</v>
      </c>
      <c r="G415" s="14">
        <v>167.82163313646299</v>
      </c>
      <c r="H415" s="14">
        <v>1978.25107822943</v>
      </c>
      <c r="I415" s="14">
        <v>2061.0167202653302</v>
      </c>
      <c r="J415" s="14">
        <v>1880.43509522817</v>
      </c>
      <c r="K415" s="14">
        <v>2253.9279715883299</v>
      </c>
      <c r="L415" s="14">
        <v>192.91125132300999</v>
      </c>
      <c r="M415" s="14">
        <v>180.58162503715801</v>
      </c>
      <c r="O415" s="14"/>
      <c r="P415" s="14"/>
      <c r="Q415" s="14"/>
      <c r="R415" s="14"/>
      <c r="S415" s="14"/>
      <c r="T415" s="14"/>
      <c r="U415" s="14"/>
      <c r="V415" s="14"/>
      <c r="W415" s="14"/>
      <c r="X415" s="14"/>
      <c r="Y415" s="14"/>
    </row>
    <row r="416" spans="1:25">
      <c r="A416" s="14" t="s">
        <v>644</v>
      </c>
      <c r="B416" s="14" t="s">
        <v>64</v>
      </c>
      <c r="C416" s="14" t="s">
        <v>131</v>
      </c>
      <c r="D416" s="14" t="s">
        <v>40</v>
      </c>
      <c r="E416" s="14">
        <v>3</v>
      </c>
      <c r="F416" s="14">
        <v>486.33349501624798</v>
      </c>
      <c r="G416" s="14">
        <v>162.11116500541601</v>
      </c>
      <c r="H416" s="14">
        <v>1900.4825909193</v>
      </c>
      <c r="I416" s="14">
        <v>1952.89671320306</v>
      </c>
      <c r="J416" s="14">
        <v>1779.1892484668699</v>
      </c>
      <c r="K416" s="14">
        <v>2138.6793165076901</v>
      </c>
      <c r="L416" s="14">
        <v>185.78260330462899</v>
      </c>
      <c r="M416" s="14">
        <v>173.707464736189</v>
      </c>
      <c r="O416" s="14"/>
      <c r="P416" s="14"/>
      <c r="Q416" s="14"/>
      <c r="R416" s="14"/>
      <c r="S416" s="14"/>
      <c r="T416" s="14"/>
      <c r="U416" s="14"/>
      <c r="V416" s="14"/>
      <c r="W416" s="14"/>
      <c r="X416" s="14"/>
      <c r="Y416" s="14"/>
    </row>
    <row r="417" spans="1:25">
      <c r="A417" s="14" t="s">
        <v>645</v>
      </c>
      <c r="B417" s="14" t="s">
        <v>64</v>
      </c>
      <c r="C417" s="14" t="s">
        <v>132</v>
      </c>
      <c r="D417" s="14" t="s">
        <v>40</v>
      </c>
      <c r="E417" s="14">
        <v>3</v>
      </c>
      <c r="F417" s="14">
        <v>462.61969483147402</v>
      </c>
      <c r="G417" s="14">
        <v>154.20656494382499</v>
      </c>
      <c r="H417" s="14">
        <v>1793.86441828483</v>
      </c>
      <c r="I417" s="14">
        <v>1840.19067761674</v>
      </c>
      <c r="J417" s="14">
        <v>1672.41251848721</v>
      </c>
      <c r="K417" s="14">
        <v>2019.9383583660101</v>
      </c>
      <c r="L417" s="14">
        <v>179.747680749267</v>
      </c>
      <c r="M417" s="14">
        <v>167.77815912952599</v>
      </c>
      <c r="O417" s="14"/>
      <c r="P417" s="14"/>
      <c r="Q417" s="14"/>
      <c r="R417" s="14"/>
      <c r="S417" s="14"/>
      <c r="T417" s="14"/>
      <c r="U417" s="14"/>
      <c r="V417" s="14"/>
      <c r="W417" s="14"/>
      <c r="X417" s="14"/>
      <c r="Y417" s="14"/>
    </row>
    <row r="418" spans="1:25">
      <c r="A418" s="14" t="s">
        <v>646</v>
      </c>
      <c r="B418" s="14" t="s">
        <v>64</v>
      </c>
      <c r="C418" s="14" t="s">
        <v>38</v>
      </c>
      <c r="D418" s="14" t="s">
        <v>40</v>
      </c>
      <c r="E418" s="14">
        <v>4</v>
      </c>
      <c r="F418" s="14">
        <v>511.77994147112901</v>
      </c>
      <c r="G418" s="14">
        <v>170.59331382370999</v>
      </c>
      <c r="H418" s="14">
        <v>2012.1090680995801</v>
      </c>
      <c r="I418" s="14">
        <v>2243.6526288488999</v>
      </c>
      <c r="J418" s="14">
        <v>2046.70341390984</v>
      </c>
      <c r="K418" s="14">
        <v>2453.9353045939201</v>
      </c>
      <c r="L418" s="14">
        <v>210.28267574501601</v>
      </c>
      <c r="M418" s="14">
        <v>196.94921493906301</v>
      </c>
      <c r="O418" s="14"/>
      <c r="P418" s="14"/>
      <c r="Q418" s="14"/>
      <c r="R418" s="14"/>
      <c r="S418" s="14"/>
      <c r="T418" s="14"/>
      <c r="U418" s="14"/>
      <c r="V418" s="14"/>
      <c r="W418" s="14"/>
      <c r="X418" s="14"/>
      <c r="Y418" s="14"/>
    </row>
    <row r="419" spans="1:25">
      <c r="A419" s="14" t="s">
        <v>647</v>
      </c>
      <c r="B419" s="14" t="s">
        <v>64</v>
      </c>
      <c r="C419" s="14" t="s">
        <v>36</v>
      </c>
      <c r="D419" s="14" t="s">
        <v>40</v>
      </c>
      <c r="E419" s="14">
        <v>4</v>
      </c>
      <c r="F419" s="14">
        <v>550.56666284001994</v>
      </c>
      <c r="G419" s="14">
        <v>183.522220946673</v>
      </c>
      <c r="H419" s="14">
        <v>2138.12296248552</v>
      </c>
      <c r="I419" s="14">
        <v>2331.0681826540199</v>
      </c>
      <c r="J419" s="14">
        <v>2135.23946864153</v>
      </c>
      <c r="K419" s="14">
        <v>2539.66221904541</v>
      </c>
      <c r="L419" s="14">
        <v>208.594036391392</v>
      </c>
      <c r="M419" s="14">
        <v>195.82871401249</v>
      </c>
      <c r="O419" s="14"/>
      <c r="P419" s="14"/>
      <c r="Q419" s="14"/>
      <c r="R419" s="14"/>
      <c r="S419" s="14"/>
      <c r="T419" s="14"/>
      <c r="U419" s="14"/>
      <c r="V419" s="14"/>
      <c r="W419" s="14"/>
      <c r="X419" s="14"/>
      <c r="Y419" s="14"/>
    </row>
    <row r="420" spans="1:25">
      <c r="A420" s="14" t="s">
        <v>648</v>
      </c>
      <c r="B420" s="14" t="s">
        <v>64</v>
      </c>
      <c r="C420" s="14" t="s">
        <v>34</v>
      </c>
      <c r="D420" s="14" t="s">
        <v>40</v>
      </c>
      <c r="E420" s="14">
        <v>4</v>
      </c>
      <c r="F420" s="14">
        <v>488.48165997154598</v>
      </c>
      <c r="G420" s="14">
        <v>162.827219990515</v>
      </c>
      <c r="H420" s="14">
        <v>1875.02556414688</v>
      </c>
      <c r="I420" s="14">
        <v>2017.8390159964899</v>
      </c>
      <c r="J420" s="14">
        <v>1839.1303753331199</v>
      </c>
      <c r="K420" s="14">
        <v>2208.9420782019702</v>
      </c>
      <c r="L420" s="14">
        <v>191.103062205481</v>
      </c>
      <c r="M420" s="14">
        <v>178.708640663361</v>
      </c>
      <c r="O420" s="14"/>
      <c r="P420" s="14"/>
      <c r="Q420" s="14"/>
      <c r="R420" s="14"/>
      <c r="S420" s="14"/>
      <c r="T420" s="14"/>
      <c r="U420" s="14"/>
      <c r="V420" s="14"/>
      <c r="W420" s="14"/>
      <c r="X420" s="14"/>
      <c r="Y420" s="14"/>
    </row>
    <row r="421" spans="1:25">
      <c r="A421" s="14" t="s">
        <v>649</v>
      </c>
      <c r="B421" s="14" t="s">
        <v>64</v>
      </c>
      <c r="C421" s="14" t="s">
        <v>128</v>
      </c>
      <c r="D421" s="14" t="s">
        <v>40</v>
      </c>
      <c r="E421" s="14">
        <v>4</v>
      </c>
      <c r="F421" s="14">
        <v>488.12890600565299</v>
      </c>
      <c r="G421" s="14">
        <v>162.709635335218</v>
      </c>
      <c r="H421" s="14">
        <v>1855.36852790168</v>
      </c>
      <c r="I421" s="14">
        <v>1974.9668808843101</v>
      </c>
      <c r="J421" s="14">
        <v>1799.8764423237501</v>
      </c>
      <c r="K421" s="14">
        <v>2162.2053503235602</v>
      </c>
      <c r="L421" s="14">
        <v>187.238469439255</v>
      </c>
      <c r="M421" s="14">
        <v>175.090438560553</v>
      </c>
      <c r="O421" s="14"/>
      <c r="P421" s="14"/>
      <c r="Q421" s="14"/>
      <c r="R421" s="14"/>
      <c r="S421" s="14"/>
      <c r="T421" s="14"/>
      <c r="U421" s="14"/>
      <c r="V421" s="14"/>
      <c r="W421" s="14"/>
      <c r="X421" s="14"/>
      <c r="Y421" s="14"/>
    </row>
    <row r="422" spans="1:25">
      <c r="A422" s="14" t="s">
        <v>650</v>
      </c>
      <c r="B422" s="14" t="s">
        <v>64</v>
      </c>
      <c r="C422" s="14" t="s">
        <v>129</v>
      </c>
      <c r="D422" s="14" t="s">
        <v>40</v>
      </c>
      <c r="E422" s="14">
        <v>4</v>
      </c>
      <c r="F422" s="14">
        <v>448.69797654565502</v>
      </c>
      <c r="G422" s="14">
        <v>149.56599218188501</v>
      </c>
      <c r="H422" s="14">
        <v>1694.5427566964599</v>
      </c>
      <c r="I422" s="14">
        <v>1833.4515640094501</v>
      </c>
      <c r="J422" s="14">
        <v>1662.9712910554299</v>
      </c>
      <c r="K422" s="14">
        <v>2016.28869122587</v>
      </c>
      <c r="L422" s="14">
        <v>182.83712721641899</v>
      </c>
      <c r="M422" s="14">
        <v>170.480272954019</v>
      </c>
      <c r="O422" s="14"/>
      <c r="P422" s="14"/>
      <c r="Q422" s="14"/>
      <c r="R422" s="14"/>
      <c r="S422" s="14"/>
      <c r="T422" s="14"/>
      <c r="U422" s="14"/>
      <c r="V422" s="14"/>
      <c r="W422" s="14"/>
      <c r="X422" s="14"/>
      <c r="Y422" s="14"/>
    </row>
    <row r="423" spans="1:25">
      <c r="A423" s="14" t="s">
        <v>651</v>
      </c>
      <c r="B423" s="14" t="s">
        <v>64</v>
      </c>
      <c r="C423" s="14" t="s">
        <v>130</v>
      </c>
      <c r="D423" s="14" t="s">
        <v>40</v>
      </c>
      <c r="E423" s="14">
        <v>4</v>
      </c>
      <c r="F423" s="14">
        <v>482.59430695585502</v>
      </c>
      <c r="G423" s="14">
        <v>160.864768985285</v>
      </c>
      <c r="H423" s="14">
        <v>1811.67620300269</v>
      </c>
      <c r="I423" s="14">
        <v>1961.5585793145101</v>
      </c>
      <c r="J423" s="14">
        <v>1785.6804607439201</v>
      </c>
      <c r="K423" s="14">
        <v>2149.71178234539</v>
      </c>
      <c r="L423" s="14">
        <v>188.15320303087299</v>
      </c>
      <c r="M423" s="14">
        <v>175.87811857058901</v>
      </c>
      <c r="O423" s="14"/>
      <c r="P423" s="14"/>
      <c r="Q423" s="14"/>
      <c r="R423" s="14"/>
      <c r="S423" s="14"/>
      <c r="T423" s="14"/>
      <c r="U423" s="14"/>
      <c r="V423" s="14"/>
      <c r="W423" s="14"/>
      <c r="X423" s="14"/>
      <c r="Y423" s="14"/>
    </row>
    <row r="424" spans="1:25">
      <c r="A424" s="14" t="s">
        <v>652</v>
      </c>
      <c r="B424" s="14" t="s">
        <v>64</v>
      </c>
      <c r="C424" s="14" t="s">
        <v>131</v>
      </c>
      <c r="D424" s="14" t="s">
        <v>40</v>
      </c>
      <c r="E424" s="14">
        <v>4</v>
      </c>
      <c r="F424" s="14">
        <v>507.99784560950798</v>
      </c>
      <c r="G424" s="14">
        <v>169.33261520316901</v>
      </c>
      <c r="H424" s="14">
        <v>1898.4895941755999</v>
      </c>
      <c r="I424" s="14">
        <v>2059.4729955810799</v>
      </c>
      <c r="J424" s="14">
        <v>1879.1385932338601</v>
      </c>
      <c r="K424" s="14">
        <v>2252.0630651520401</v>
      </c>
      <c r="L424" s="14">
        <v>192.59006957095801</v>
      </c>
      <c r="M424" s="14">
        <v>180.33440234721999</v>
      </c>
      <c r="O424" s="14"/>
      <c r="P424" s="14"/>
      <c r="Q424" s="14"/>
      <c r="R424" s="14"/>
      <c r="S424" s="14"/>
      <c r="T424" s="14"/>
      <c r="U424" s="14"/>
      <c r="V424" s="14"/>
      <c r="W424" s="14"/>
      <c r="X424" s="14"/>
      <c r="Y424" s="14"/>
    </row>
    <row r="425" spans="1:25">
      <c r="A425" s="14" t="s">
        <v>653</v>
      </c>
      <c r="B425" s="14" t="s">
        <v>64</v>
      </c>
      <c r="C425" s="14" t="s">
        <v>132</v>
      </c>
      <c r="D425" s="14" t="s">
        <v>40</v>
      </c>
      <c r="E425" s="14">
        <v>4</v>
      </c>
      <c r="F425" s="14">
        <v>527.80502128943499</v>
      </c>
      <c r="G425" s="14">
        <v>175.93500709647799</v>
      </c>
      <c r="H425" s="14">
        <v>1972.07077151933</v>
      </c>
      <c r="I425" s="14">
        <v>2117.6106784457002</v>
      </c>
      <c r="J425" s="14">
        <v>1936.2223966356</v>
      </c>
      <c r="K425" s="14">
        <v>2311.0843218652299</v>
      </c>
      <c r="L425" s="14">
        <v>193.47364341952601</v>
      </c>
      <c r="M425" s="14">
        <v>181.388281810108</v>
      </c>
      <c r="O425" s="14"/>
      <c r="P425" s="14"/>
      <c r="Q425" s="14"/>
      <c r="R425" s="14"/>
      <c r="S425" s="14"/>
      <c r="T425" s="14"/>
      <c r="U425" s="14"/>
      <c r="V425" s="14"/>
      <c r="W425" s="14"/>
      <c r="X425" s="14"/>
      <c r="Y425" s="14"/>
    </row>
    <row r="426" spans="1:25">
      <c r="A426" s="14" t="s">
        <v>654</v>
      </c>
      <c r="B426" s="14" t="s">
        <v>64</v>
      </c>
      <c r="C426" s="14" t="s">
        <v>38</v>
      </c>
      <c r="D426" s="14" t="s">
        <v>40</v>
      </c>
      <c r="E426" s="14">
        <v>5</v>
      </c>
      <c r="F426" s="14">
        <v>670.261529086211</v>
      </c>
      <c r="G426" s="14">
        <v>223.42050969540401</v>
      </c>
      <c r="H426" s="14">
        <v>2759.5270661048698</v>
      </c>
      <c r="I426" s="14">
        <v>2981.2591143337499</v>
      </c>
      <c r="J426" s="14">
        <v>2755.97197111379</v>
      </c>
      <c r="K426" s="14">
        <v>3219.8122652827001</v>
      </c>
      <c r="L426" s="14">
        <v>238.553150948949</v>
      </c>
      <c r="M426" s="14">
        <v>225.28714321996301</v>
      </c>
      <c r="O426" s="14"/>
      <c r="P426" s="14"/>
      <c r="Q426" s="14"/>
      <c r="R426" s="14"/>
      <c r="S426" s="14"/>
      <c r="T426" s="14"/>
      <c r="U426" s="14"/>
      <c r="V426" s="14"/>
      <c r="W426" s="14"/>
      <c r="X426" s="14"/>
      <c r="Y426" s="14"/>
    </row>
    <row r="427" spans="1:25">
      <c r="A427" s="14" t="s">
        <v>655</v>
      </c>
      <c r="B427" s="14" t="s">
        <v>64</v>
      </c>
      <c r="C427" s="14" t="s">
        <v>36</v>
      </c>
      <c r="D427" s="14" t="s">
        <v>40</v>
      </c>
      <c r="E427" s="14">
        <v>5</v>
      </c>
      <c r="F427" s="14">
        <v>644.37258693149101</v>
      </c>
      <c r="G427" s="14">
        <v>214.790862310497</v>
      </c>
      <c r="H427" s="14">
        <v>2660.1683810076802</v>
      </c>
      <c r="I427" s="14">
        <v>2839.2106556097201</v>
      </c>
      <c r="J427" s="14">
        <v>2620.9673398664199</v>
      </c>
      <c r="K427" s="14">
        <v>3070.5691548033301</v>
      </c>
      <c r="L427" s="14">
        <v>231.358499193607</v>
      </c>
      <c r="M427" s="14">
        <v>218.24331574330401</v>
      </c>
      <c r="O427" s="14"/>
      <c r="P427" s="14"/>
      <c r="Q427" s="14"/>
      <c r="R427" s="14"/>
      <c r="S427" s="14"/>
      <c r="T427" s="14"/>
      <c r="U427" s="14"/>
      <c r="V427" s="14"/>
      <c r="W427" s="14"/>
      <c r="X427" s="14"/>
      <c r="Y427" s="14"/>
    </row>
    <row r="428" spans="1:25">
      <c r="A428" s="14" t="s">
        <v>656</v>
      </c>
      <c r="B428" s="14" t="s">
        <v>64</v>
      </c>
      <c r="C428" s="14" t="s">
        <v>34</v>
      </c>
      <c r="D428" s="14" t="s">
        <v>40</v>
      </c>
      <c r="E428" s="14">
        <v>5</v>
      </c>
      <c r="F428" s="14">
        <v>619.96216698471801</v>
      </c>
      <c r="G428" s="14">
        <v>206.65405566157301</v>
      </c>
      <c r="H428" s="14">
        <v>2564.58247284156</v>
      </c>
      <c r="I428" s="14">
        <v>2724.4726605224701</v>
      </c>
      <c r="J428" s="14">
        <v>2510.9199161808601</v>
      </c>
      <c r="K428" s="14">
        <v>2951.1172368879502</v>
      </c>
      <c r="L428" s="14">
        <v>226.64457636547701</v>
      </c>
      <c r="M428" s="14">
        <v>213.55274434160401</v>
      </c>
      <c r="O428" s="14"/>
      <c r="P428" s="14"/>
      <c r="Q428" s="14"/>
      <c r="R428" s="14"/>
      <c r="S428" s="14"/>
      <c r="T428" s="14"/>
      <c r="U428" s="14"/>
      <c r="V428" s="14"/>
      <c r="W428" s="14"/>
      <c r="X428" s="14"/>
      <c r="Y428" s="14"/>
    </row>
    <row r="429" spans="1:25">
      <c r="A429" s="14" t="s">
        <v>657</v>
      </c>
      <c r="B429" s="14" t="s">
        <v>64</v>
      </c>
      <c r="C429" s="14" t="s">
        <v>128</v>
      </c>
      <c r="D429" s="14" t="s">
        <v>40</v>
      </c>
      <c r="E429" s="14">
        <v>5</v>
      </c>
      <c r="F429" s="14">
        <v>584.00209763415</v>
      </c>
      <c r="G429" s="14">
        <v>194.66736587804999</v>
      </c>
      <c r="H429" s="14">
        <v>2418.8290988823301</v>
      </c>
      <c r="I429" s="14">
        <v>2549.60627155354</v>
      </c>
      <c r="J429" s="14">
        <v>2343.8629071618002</v>
      </c>
      <c r="K429" s="14">
        <v>2768.3583426487799</v>
      </c>
      <c r="L429" s="14">
        <v>218.75207109523399</v>
      </c>
      <c r="M429" s="14">
        <v>205.74336439174201</v>
      </c>
      <c r="O429" s="14"/>
      <c r="P429" s="14"/>
      <c r="Q429" s="14"/>
      <c r="R429" s="14"/>
      <c r="S429" s="14"/>
      <c r="T429" s="14"/>
      <c r="U429" s="14"/>
      <c r="V429" s="14"/>
      <c r="W429" s="14"/>
      <c r="X429" s="14"/>
      <c r="Y429" s="14"/>
    </row>
    <row r="430" spans="1:25">
      <c r="A430" s="14" t="s">
        <v>658</v>
      </c>
      <c r="B430" s="14" t="s">
        <v>64</v>
      </c>
      <c r="C430" s="14" t="s">
        <v>129</v>
      </c>
      <c r="D430" s="14" t="s">
        <v>40</v>
      </c>
      <c r="E430" s="14">
        <v>5</v>
      </c>
      <c r="F430" s="14">
        <v>596.69652094540095</v>
      </c>
      <c r="G430" s="14">
        <v>198.89884031513401</v>
      </c>
      <c r="H430" s="14">
        <v>2469.25934593586</v>
      </c>
      <c r="I430" s="14">
        <v>2586.4634732198201</v>
      </c>
      <c r="J430" s="14">
        <v>2380.3866592324098</v>
      </c>
      <c r="K430" s="14">
        <v>2805.4260121503598</v>
      </c>
      <c r="L430" s="14">
        <v>218.96253893054501</v>
      </c>
      <c r="M430" s="14">
        <v>206.076813987409</v>
      </c>
      <c r="O430" s="14"/>
      <c r="P430" s="14"/>
      <c r="Q430" s="14"/>
      <c r="R430" s="14"/>
      <c r="S430" s="14"/>
      <c r="T430" s="14"/>
      <c r="U430" s="14"/>
      <c r="V430" s="14"/>
      <c r="W430" s="14"/>
      <c r="X430" s="14"/>
      <c r="Y430" s="14"/>
    </row>
    <row r="431" spans="1:25">
      <c r="A431" s="14" t="s">
        <v>659</v>
      </c>
      <c r="B431" s="14" t="s">
        <v>64</v>
      </c>
      <c r="C431" s="14" t="s">
        <v>130</v>
      </c>
      <c r="D431" s="14" t="s">
        <v>40</v>
      </c>
      <c r="E431" s="14">
        <v>5</v>
      </c>
      <c r="F431" s="14">
        <v>561.01563687968905</v>
      </c>
      <c r="G431" s="14">
        <v>187.00521229322999</v>
      </c>
      <c r="H431" s="14">
        <v>2318.9171945591202</v>
      </c>
      <c r="I431" s="14">
        <v>2417.0460822875898</v>
      </c>
      <c r="J431" s="14">
        <v>2219.0136780667199</v>
      </c>
      <c r="K431" s="14">
        <v>2627.8624594245598</v>
      </c>
      <c r="L431" s="14">
        <v>210.816377136966</v>
      </c>
      <c r="M431" s="14">
        <v>198.03240422086901</v>
      </c>
      <c r="O431" s="14"/>
      <c r="P431" s="14"/>
      <c r="Q431" s="14"/>
      <c r="R431" s="14"/>
      <c r="S431" s="14"/>
      <c r="T431" s="14"/>
      <c r="U431" s="14"/>
      <c r="V431" s="14"/>
      <c r="W431" s="14"/>
      <c r="X431" s="14"/>
      <c r="Y431" s="14"/>
    </row>
    <row r="432" spans="1:25">
      <c r="A432" s="14" t="s">
        <v>660</v>
      </c>
      <c r="B432" s="14" t="s">
        <v>64</v>
      </c>
      <c r="C432" s="14" t="s">
        <v>131</v>
      </c>
      <c r="D432" s="14" t="s">
        <v>40</v>
      </c>
      <c r="E432" s="14">
        <v>5</v>
      </c>
      <c r="F432" s="14">
        <v>598.79418083830706</v>
      </c>
      <c r="G432" s="14">
        <v>199.598060279436</v>
      </c>
      <c r="H432" s="14">
        <v>2465.3910607637799</v>
      </c>
      <c r="I432" s="14">
        <v>2565.0064772959499</v>
      </c>
      <c r="J432" s="14">
        <v>2361.6528418479402</v>
      </c>
      <c r="K432" s="14">
        <v>2781.0525155748401</v>
      </c>
      <c r="L432" s="14">
        <v>216.04603827889201</v>
      </c>
      <c r="M432" s="14">
        <v>203.35363544800799</v>
      </c>
      <c r="O432" s="14"/>
      <c r="P432" s="14"/>
      <c r="Q432" s="14"/>
      <c r="R432" s="14"/>
      <c r="S432" s="14"/>
      <c r="T432" s="14"/>
      <c r="U432" s="14"/>
      <c r="V432" s="14"/>
      <c r="W432" s="14"/>
      <c r="X432" s="14"/>
      <c r="Y432" s="14"/>
    </row>
    <row r="433" spans="1:25">
      <c r="A433" s="14" t="s">
        <v>661</v>
      </c>
      <c r="B433" s="14" t="s">
        <v>64</v>
      </c>
      <c r="C433" s="14" t="s">
        <v>132</v>
      </c>
      <c r="D433" s="14" t="s">
        <v>40</v>
      </c>
      <c r="E433" s="14">
        <v>5</v>
      </c>
      <c r="F433" s="14">
        <v>597.91507506103301</v>
      </c>
      <c r="G433" s="14">
        <v>199.305025020344</v>
      </c>
      <c r="H433" s="14">
        <v>2446.5611320472699</v>
      </c>
      <c r="I433" s="14">
        <v>2554.0151349734801</v>
      </c>
      <c r="J433" s="14">
        <v>2351.6378530827001</v>
      </c>
      <c r="K433" s="14">
        <v>2769.0334767600002</v>
      </c>
      <c r="L433" s="14">
        <v>215.01834178651899</v>
      </c>
      <c r="M433" s="14">
        <v>202.377281890777</v>
      </c>
      <c r="O433" s="14"/>
      <c r="P433" s="14"/>
      <c r="Q433" s="14"/>
      <c r="R433" s="14"/>
      <c r="S433" s="14"/>
      <c r="T433" s="14"/>
      <c r="U433" s="14"/>
      <c r="V433" s="14"/>
      <c r="W433" s="14"/>
      <c r="X433" s="14"/>
      <c r="Y433" s="14"/>
    </row>
    <row r="434" spans="1:25">
      <c r="A434" s="14" t="s">
        <v>662</v>
      </c>
      <c r="B434" s="14" t="s">
        <v>64</v>
      </c>
      <c r="C434" s="14" t="s">
        <v>38</v>
      </c>
      <c r="D434" s="14" t="s">
        <v>35</v>
      </c>
      <c r="E434" s="14">
        <v>0</v>
      </c>
      <c r="F434" s="14">
        <v>2187.9042322585801</v>
      </c>
      <c r="G434" s="14">
        <v>729.30141075285906</v>
      </c>
      <c r="H434" s="14">
        <v>2173.88268891507</v>
      </c>
      <c r="I434" s="14">
        <v>2227.9655182828501</v>
      </c>
      <c r="J434" s="14">
        <v>2132.9691444708101</v>
      </c>
      <c r="K434" s="14">
        <v>2326.01423297683</v>
      </c>
      <c r="L434" s="14">
        <v>98.048714693975896</v>
      </c>
      <c r="M434" s="14">
        <v>94.996373812039096</v>
      </c>
      <c r="O434" s="14"/>
      <c r="P434" s="14"/>
      <c r="Q434" s="14"/>
      <c r="R434" s="14"/>
      <c r="S434" s="14"/>
      <c r="T434" s="14"/>
      <c r="U434" s="14"/>
      <c r="V434" s="14"/>
      <c r="W434" s="14"/>
      <c r="X434" s="14"/>
      <c r="Y434" s="14"/>
    </row>
    <row r="435" spans="1:25">
      <c r="A435" s="14" t="s">
        <v>663</v>
      </c>
      <c r="B435" s="14" t="s">
        <v>64</v>
      </c>
      <c r="C435" s="14" t="s">
        <v>36</v>
      </c>
      <c r="D435" s="14" t="s">
        <v>35</v>
      </c>
      <c r="E435" s="14">
        <v>0</v>
      </c>
      <c r="F435" s="14">
        <v>2195.82354593435</v>
      </c>
      <c r="G435" s="14">
        <v>731.94118197811599</v>
      </c>
      <c r="H435" s="14">
        <v>2163.07459654269</v>
      </c>
      <c r="I435" s="14">
        <v>2215.5559506059299</v>
      </c>
      <c r="J435" s="14">
        <v>2121.2423523549</v>
      </c>
      <c r="K435" s="14">
        <v>2312.8943855679099</v>
      </c>
      <c r="L435" s="14">
        <v>97.338434961983694</v>
      </c>
      <c r="M435" s="14">
        <v>94.313598251029404</v>
      </c>
      <c r="O435" s="14"/>
      <c r="P435" s="14"/>
      <c r="Q435" s="14"/>
      <c r="R435" s="14"/>
      <c r="S435" s="14"/>
      <c r="T435" s="14"/>
      <c r="U435" s="14"/>
      <c r="V435" s="14"/>
      <c r="W435" s="14"/>
      <c r="X435" s="14"/>
      <c r="Y435" s="14"/>
    </row>
    <row r="436" spans="1:25">
      <c r="A436" s="14" t="s">
        <v>664</v>
      </c>
      <c r="B436" s="14" t="s">
        <v>64</v>
      </c>
      <c r="C436" s="14" t="s">
        <v>34</v>
      </c>
      <c r="D436" s="14" t="s">
        <v>35</v>
      </c>
      <c r="E436" s="14">
        <v>0</v>
      </c>
      <c r="F436" s="14">
        <v>2236.59342268317</v>
      </c>
      <c r="G436" s="14">
        <v>745.53114089438805</v>
      </c>
      <c r="H436" s="14">
        <v>2188.9187718326498</v>
      </c>
      <c r="I436" s="14">
        <v>2234.9278531536702</v>
      </c>
      <c r="J436" s="14">
        <v>2140.7658110832899</v>
      </c>
      <c r="K436" s="14">
        <v>2332.0817375689398</v>
      </c>
      <c r="L436" s="14">
        <v>97.153884415268294</v>
      </c>
      <c r="M436" s="14">
        <v>94.162042070381204</v>
      </c>
      <c r="O436" s="14"/>
      <c r="P436" s="14"/>
      <c r="Q436" s="14"/>
      <c r="R436" s="14"/>
      <c r="S436" s="14"/>
      <c r="T436" s="14"/>
      <c r="U436" s="14"/>
      <c r="V436" s="14"/>
      <c r="W436" s="14"/>
      <c r="X436" s="14"/>
      <c r="Y436" s="14"/>
    </row>
    <row r="437" spans="1:25">
      <c r="A437" s="14" t="s">
        <v>665</v>
      </c>
      <c r="B437" s="14" t="s">
        <v>64</v>
      </c>
      <c r="C437" s="14" t="s">
        <v>128</v>
      </c>
      <c r="D437" s="14" t="s">
        <v>35</v>
      </c>
      <c r="E437" s="14">
        <v>0</v>
      </c>
      <c r="F437" s="14">
        <v>2158.1038021654299</v>
      </c>
      <c r="G437" s="14">
        <v>719.36793405514197</v>
      </c>
      <c r="H437" s="14">
        <v>2105.4260425800699</v>
      </c>
      <c r="I437" s="14">
        <v>2129.99621068959</v>
      </c>
      <c r="J437" s="14">
        <v>2039.0396231628599</v>
      </c>
      <c r="K437" s="14">
        <v>2223.8958021294002</v>
      </c>
      <c r="L437" s="14">
        <v>93.899591439811999</v>
      </c>
      <c r="M437" s="14">
        <v>90.956587526720597</v>
      </c>
      <c r="O437" s="14"/>
      <c r="P437" s="14"/>
      <c r="Q437" s="14"/>
      <c r="R437" s="14"/>
      <c r="S437" s="14"/>
      <c r="T437" s="14"/>
      <c r="U437" s="14"/>
      <c r="V437" s="14"/>
      <c r="W437" s="14"/>
      <c r="X437" s="14"/>
      <c r="Y437" s="14"/>
    </row>
    <row r="438" spans="1:25">
      <c r="A438" s="14" t="s">
        <v>666</v>
      </c>
      <c r="B438" s="14" t="s">
        <v>64</v>
      </c>
      <c r="C438" s="14" t="s">
        <v>129</v>
      </c>
      <c r="D438" s="14" t="s">
        <v>35</v>
      </c>
      <c r="E438" s="14">
        <v>0</v>
      </c>
      <c r="F438" s="14">
        <v>2122.5555477033799</v>
      </c>
      <c r="G438" s="14">
        <v>707.51851590112699</v>
      </c>
      <c r="H438" s="14">
        <v>2066.5117490686398</v>
      </c>
      <c r="I438" s="14">
        <v>2054.6953916410698</v>
      </c>
      <c r="J438" s="14">
        <v>1966.62630204676</v>
      </c>
      <c r="K438" s="14">
        <v>2145.63824534286</v>
      </c>
      <c r="L438" s="14">
        <v>90.942853701794306</v>
      </c>
      <c r="M438" s="14">
        <v>88.0690895943073</v>
      </c>
      <c r="O438" s="14"/>
      <c r="P438" s="14"/>
      <c r="Q438" s="14"/>
      <c r="R438" s="14"/>
      <c r="S438" s="14"/>
      <c r="T438" s="14"/>
      <c r="U438" s="14"/>
      <c r="V438" s="14"/>
      <c r="W438" s="14"/>
      <c r="X438" s="14"/>
      <c r="Y438" s="14"/>
    </row>
    <row r="439" spans="1:25">
      <c r="A439" s="14" t="s">
        <v>667</v>
      </c>
      <c r="B439" s="14" t="s">
        <v>64</v>
      </c>
      <c r="C439" s="14" t="s">
        <v>130</v>
      </c>
      <c r="D439" s="14" t="s">
        <v>35</v>
      </c>
      <c r="E439" s="14">
        <v>0</v>
      </c>
      <c r="F439" s="14">
        <v>2049.6774331646898</v>
      </c>
      <c r="G439" s="14">
        <v>683.22581105489598</v>
      </c>
      <c r="H439" s="14">
        <v>1994.83930078608</v>
      </c>
      <c r="I439" s="14">
        <v>1944.6563062263699</v>
      </c>
      <c r="J439" s="14">
        <v>1860.05985541767</v>
      </c>
      <c r="K439" s="14">
        <v>2032.06273902319</v>
      </c>
      <c r="L439" s="14">
        <v>87.406432796821306</v>
      </c>
      <c r="M439" s="14">
        <v>84.596450808705598</v>
      </c>
      <c r="O439" s="14"/>
      <c r="P439" s="14"/>
      <c r="Q439" s="14"/>
      <c r="R439" s="14"/>
      <c r="S439" s="14"/>
      <c r="T439" s="14"/>
      <c r="U439" s="14"/>
      <c r="V439" s="14"/>
      <c r="W439" s="14"/>
      <c r="X439" s="14"/>
      <c r="Y439" s="14"/>
    </row>
    <row r="440" spans="1:25">
      <c r="A440" s="14" t="s">
        <v>668</v>
      </c>
      <c r="B440" s="14" t="s">
        <v>64</v>
      </c>
      <c r="C440" s="14" t="s">
        <v>131</v>
      </c>
      <c r="D440" s="14" t="s">
        <v>35</v>
      </c>
      <c r="E440" s="14">
        <v>0</v>
      </c>
      <c r="F440" s="14">
        <v>2034.6475244774001</v>
      </c>
      <c r="G440" s="14">
        <v>678.21584149246496</v>
      </c>
      <c r="H440" s="14">
        <v>1978.2284491088101</v>
      </c>
      <c r="I440" s="14">
        <v>1894.25674264396</v>
      </c>
      <c r="J440" s="14">
        <v>1811.73521662698</v>
      </c>
      <c r="K440" s="14">
        <v>1979.5296195477199</v>
      </c>
      <c r="L440" s="14">
        <v>85.272876903763304</v>
      </c>
      <c r="M440" s="14">
        <v>82.521526016983401</v>
      </c>
      <c r="O440" s="14"/>
      <c r="P440" s="14"/>
      <c r="Q440" s="14"/>
      <c r="R440" s="14"/>
      <c r="S440" s="14"/>
      <c r="T440" s="14"/>
      <c r="U440" s="14"/>
      <c r="V440" s="14"/>
      <c r="W440" s="14"/>
      <c r="X440" s="14"/>
      <c r="Y440" s="14"/>
    </row>
    <row r="441" spans="1:25">
      <c r="A441" s="14" t="s">
        <v>669</v>
      </c>
      <c r="B441" s="14" t="s">
        <v>64</v>
      </c>
      <c r="C441" s="14" t="s">
        <v>132</v>
      </c>
      <c r="D441" s="14" t="s">
        <v>35</v>
      </c>
      <c r="E441" s="14">
        <v>0</v>
      </c>
      <c r="F441" s="14">
        <v>2064.13374367812</v>
      </c>
      <c r="G441" s="14">
        <v>688.04458122604001</v>
      </c>
      <c r="H441" s="14">
        <v>2003.9938871254799</v>
      </c>
      <c r="I441" s="14">
        <v>1892.8220481410499</v>
      </c>
      <c r="J441" s="14">
        <v>1811.0155335050499</v>
      </c>
      <c r="K441" s="14">
        <v>1977.3361681773499</v>
      </c>
      <c r="L441" s="14">
        <v>84.514120036293704</v>
      </c>
      <c r="M441" s="14">
        <v>81.806514636000898</v>
      </c>
      <c r="O441" s="14"/>
      <c r="P441" s="14"/>
      <c r="Q441" s="14"/>
      <c r="R441" s="14"/>
      <c r="S441" s="14"/>
      <c r="T441" s="14"/>
      <c r="U441" s="14"/>
      <c r="V441" s="14"/>
      <c r="W441" s="14"/>
      <c r="X441" s="14"/>
      <c r="Y441" s="14"/>
    </row>
    <row r="442" spans="1:25">
      <c r="A442" s="14" t="s">
        <v>670</v>
      </c>
      <c r="B442" s="14" t="s">
        <v>64</v>
      </c>
      <c r="C442" s="14" t="s">
        <v>38</v>
      </c>
      <c r="D442" s="14" t="s">
        <v>35</v>
      </c>
      <c r="E442" s="14">
        <v>1</v>
      </c>
      <c r="F442" s="14">
        <v>428.30547814433498</v>
      </c>
      <c r="G442" s="14">
        <v>142.76849271477801</v>
      </c>
      <c r="H442" s="14">
        <v>2142.5986900667099</v>
      </c>
      <c r="I442" s="14">
        <v>2071.39082694836</v>
      </c>
      <c r="J442" s="14">
        <v>1876.77890264236</v>
      </c>
      <c r="K442" s="14">
        <v>2280.45392195565</v>
      </c>
      <c r="L442" s="14">
        <v>209.06309500729</v>
      </c>
      <c r="M442" s="14">
        <v>194.61192430600499</v>
      </c>
      <c r="O442" s="14"/>
      <c r="P442" s="14"/>
      <c r="Q442" s="14"/>
      <c r="R442" s="14"/>
      <c r="S442" s="14"/>
      <c r="T442" s="14"/>
      <c r="U442" s="14"/>
      <c r="V442" s="14"/>
      <c r="W442" s="14"/>
      <c r="X442" s="14"/>
      <c r="Y442" s="14"/>
    </row>
    <row r="443" spans="1:25">
      <c r="A443" s="14" t="s">
        <v>671</v>
      </c>
      <c r="B443" s="14" t="s">
        <v>64</v>
      </c>
      <c r="C443" s="14" t="s">
        <v>36</v>
      </c>
      <c r="D443" s="14" t="s">
        <v>35</v>
      </c>
      <c r="E443" s="14">
        <v>1</v>
      </c>
      <c r="F443" s="14">
        <v>457.02153466003602</v>
      </c>
      <c r="G443" s="14">
        <v>152.34051155334501</v>
      </c>
      <c r="H443" s="14">
        <v>2265.3987045704198</v>
      </c>
      <c r="I443" s="14">
        <v>2169.46375968446</v>
      </c>
      <c r="J443" s="14">
        <v>1972.10395342214</v>
      </c>
      <c r="K443" s="14">
        <v>2380.9927845408802</v>
      </c>
      <c r="L443" s="14">
        <v>211.52902485642599</v>
      </c>
      <c r="M443" s="14">
        <v>197.35980626232001</v>
      </c>
      <c r="O443" s="14"/>
      <c r="P443" s="14"/>
      <c r="Q443" s="14"/>
      <c r="R443" s="14"/>
      <c r="S443" s="14"/>
      <c r="T443" s="14"/>
      <c r="U443" s="14"/>
      <c r="V443" s="14"/>
      <c r="W443" s="14"/>
      <c r="X443" s="14"/>
      <c r="Y443" s="14"/>
    </row>
    <row r="444" spans="1:25">
      <c r="A444" s="14" t="s">
        <v>672</v>
      </c>
      <c r="B444" s="14" t="s">
        <v>64</v>
      </c>
      <c r="C444" s="14" t="s">
        <v>34</v>
      </c>
      <c r="D444" s="14" t="s">
        <v>35</v>
      </c>
      <c r="E444" s="14">
        <v>1</v>
      </c>
      <c r="F444" s="14">
        <v>443.58934438165602</v>
      </c>
      <c r="G444" s="14">
        <v>147.86311479388499</v>
      </c>
      <c r="H444" s="14">
        <v>2186.2461526942102</v>
      </c>
      <c r="I444" s="14">
        <v>2089.9049261011601</v>
      </c>
      <c r="J444" s="14">
        <v>1896.7342061654299</v>
      </c>
      <c r="K444" s="14">
        <v>2297.1607186111601</v>
      </c>
      <c r="L444" s="14">
        <v>207.25579251000499</v>
      </c>
      <c r="M444" s="14">
        <v>193.17071993572401</v>
      </c>
      <c r="O444" s="14"/>
      <c r="P444" s="14"/>
      <c r="Q444" s="14"/>
      <c r="R444" s="14"/>
      <c r="S444" s="14"/>
      <c r="T444" s="14"/>
      <c r="U444" s="14"/>
      <c r="V444" s="14"/>
      <c r="W444" s="14"/>
      <c r="X444" s="14"/>
      <c r="Y444" s="14"/>
    </row>
    <row r="445" spans="1:25">
      <c r="A445" s="14" t="s">
        <v>673</v>
      </c>
      <c r="B445" s="14" t="s">
        <v>64</v>
      </c>
      <c r="C445" s="14" t="s">
        <v>128</v>
      </c>
      <c r="D445" s="14" t="s">
        <v>35</v>
      </c>
      <c r="E445" s="14">
        <v>1</v>
      </c>
      <c r="F445" s="14">
        <v>417.88375802399997</v>
      </c>
      <c r="G445" s="14">
        <v>139.29458600800001</v>
      </c>
      <c r="H445" s="14">
        <v>2052.07109616971</v>
      </c>
      <c r="I445" s="14">
        <v>1944.25212324311</v>
      </c>
      <c r="J445" s="14">
        <v>1759.5097300812999</v>
      </c>
      <c r="K445" s="14">
        <v>2142.889711321</v>
      </c>
      <c r="L445" s="14">
        <v>198.63758807788901</v>
      </c>
      <c r="M445" s="14">
        <v>184.742393161812</v>
      </c>
      <c r="O445" s="14"/>
      <c r="P445" s="14"/>
      <c r="Q445" s="14"/>
      <c r="R445" s="14"/>
      <c r="S445" s="14"/>
      <c r="T445" s="14"/>
      <c r="U445" s="14"/>
      <c r="V445" s="14"/>
      <c r="W445" s="14"/>
      <c r="X445" s="14"/>
      <c r="Y445" s="14"/>
    </row>
    <row r="446" spans="1:25">
      <c r="A446" s="14" t="s">
        <v>674</v>
      </c>
      <c r="B446" s="14" t="s">
        <v>64</v>
      </c>
      <c r="C446" s="14" t="s">
        <v>129</v>
      </c>
      <c r="D446" s="14" t="s">
        <v>35</v>
      </c>
      <c r="E446" s="14">
        <v>1</v>
      </c>
      <c r="F446" s="14">
        <v>385.28661817555297</v>
      </c>
      <c r="G446" s="14">
        <v>128.42887272518399</v>
      </c>
      <c r="H446" s="14">
        <v>1884.50290132332</v>
      </c>
      <c r="I446" s="14">
        <v>1768.42125455015</v>
      </c>
      <c r="J446" s="14">
        <v>1593.9783896802601</v>
      </c>
      <c r="K446" s="14">
        <v>1956.5513811559399</v>
      </c>
      <c r="L446" s="14">
        <v>188.13012660578599</v>
      </c>
      <c r="M446" s="14">
        <v>174.44286486989199</v>
      </c>
      <c r="O446" s="14"/>
      <c r="P446" s="14"/>
      <c r="Q446" s="14"/>
      <c r="R446" s="14"/>
      <c r="S446" s="14"/>
      <c r="T446" s="14"/>
      <c r="U446" s="14"/>
      <c r="V446" s="14"/>
      <c r="W446" s="14"/>
      <c r="X446" s="14"/>
      <c r="Y446" s="14"/>
    </row>
    <row r="447" spans="1:25">
      <c r="A447" s="14" t="s">
        <v>675</v>
      </c>
      <c r="B447" s="14" t="s">
        <v>64</v>
      </c>
      <c r="C447" s="14" t="s">
        <v>130</v>
      </c>
      <c r="D447" s="14" t="s">
        <v>35</v>
      </c>
      <c r="E447" s="14">
        <v>1</v>
      </c>
      <c r="F447" s="14">
        <v>376.71277376428401</v>
      </c>
      <c r="G447" s="14">
        <v>125.570924588095</v>
      </c>
      <c r="H447" s="14">
        <v>1838.6995986152101</v>
      </c>
      <c r="I447" s="14">
        <v>1700.8529789632601</v>
      </c>
      <c r="J447" s="14">
        <v>1531.6930052826301</v>
      </c>
      <c r="K447" s="14">
        <v>1883.4423103500001</v>
      </c>
      <c r="L447" s="14">
        <v>182.58933138674499</v>
      </c>
      <c r="M447" s="14">
        <v>169.15997368062801</v>
      </c>
      <c r="O447" s="14"/>
      <c r="P447" s="14"/>
      <c r="Q447" s="14"/>
      <c r="R447" s="14"/>
      <c r="S447" s="14"/>
      <c r="T447" s="14"/>
      <c r="U447" s="14"/>
      <c r="V447" s="14"/>
      <c r="W447" s="14"/>
      <c r="X447" s="14"/>
      <c r="Y447" s="14"/>
    </row>
    <row r="448" spans="1:25">
      <c r="A448" s="14" t="s">
        <v>676</v>
      </c>
      <c r="B448" s="14" t="s">
        <v>64</v>
      </c>
      <c r="C448" s="14" t="s">
        <v>131</v>
      </c>
      <c r="D448" s="14" t="s">
        <v>35</v>
      </c>
      <c r="E448" s="14">
        <v>1</v>
      </c>
      <c r="F448" s="14">
        <v>377.71028018758898</v>
      </c>
      <c r="G448" s="14">
        <v>125.903426729196</v>
      </c>
      <c r="H448" s="14">
        <v>1838.0956746683</v>
      </c>
      <c r="I448" s="14">
        <v>1673.61774129943</v>
      </c>
      <c r="J448" s="14">
        <v>1507.50454766036</v>
      </c>
      <c r="K448" s="14">
        <v>1852.90024518277</v>
      </c>
      <c r="L448" s="14">
        <v>179.282503883342</v>
      </c>
      <c r="M448" s="14">
        <v>166.11319363907</v>
      </c>
      <c r="O448" s="14"/>
      <c r="P448" s="14"/>
      <c r="Q448" s="14"/>
      <c r="R448" s="14"/>
      <c r="S448" s="14"/>
      <c r="T448" s="14"/>
      <c r="U448" s="14"/>
      <c r="V448" s="14"/>
      <c r="W448" s="14"/>
      <c r="X448" s="14"/>
      <c r="Y448" s="14"/>
    </row>
    <row r="449" spans="1:25">
      <c r="A449" s="14" t="s">
        <v>677</v>
      </c>
      <c r="B449" s="14" t="s">
        <v>64</v>
      </c>
      <c r="C449" s="14" t="s">
        <v>132</v>
      </c>
      <c r="D449" s="14" t="s">
        <v>35</v>
      </c>
      <c r="E449" s="14">
        <v>1</v>
      </c>
      <c r="F449" s="14">
        <v>413.53199209285702</v>
      </c>
      <c r="G449" s="14">
        <v>137.843997364286</v>
      </c>
      <c r="H449" s="14">
        <v>2010.9511383624599</v>
      </c>
      <c r="I449" s="14">
        <v>1812.7219424528701</v>
      </c>
      <c r="J449" s="14">
        <v>1640.50055443263</v>
      </c>
      <c r="K449" s="14">
        <v>1997.96752020282</v>
      </c>
      <c r="L449" s="14">
        <v>185.24557774994901</v>
      </c>
      <c r="M449" s="14">
        <v>172.221388020239</v>
      </c>
      <c r="O449" s="14"/>
      <c r="P449" s="14"/>
      <c r="Q449" s="14"/>
      <c r="R449" s="14"/>
      <c r="S449" s="14"/>
      <c r="T449" s="14"/>
      <c r="U449" s="14"/>
      <c r="V449" s="14"/>
      <c r="W449" s="14"/>
      <c r="X449" s="14"/>
      <c r="Y449" s="14"/>
    </row>
    <row r="450" spans="1:25">
      <c r="A450" s="14" t="s">
        <v>678</v>
      </c>
      <c r="B450" s="14" t="s">
        <v>64</v>
      </c>
      <c r="C450" s="14" t="s">
        <v>38</v>
      </c>
      <c r="D450" s="14" t="s">
        <v>35</v>
      </c>
      <c r="E450" s="14">
        <v>2</v>
      </c>
      <c r="F450" s="14">
        <v>411.991782289311</v>
      </c>
      <c r="G450" s="14">
        <v>137.33059409643701</v>
      </c>
      <c r="H450" s="14">
        <v>1996.95498177166</v>
      </c>
      <c r="I450" s="14">
        <v>2080.47568482724</v>
      </c>
      <c r="J450" s="14">
        <v>1873.5603667993</v>
      </c>
      <c r="K450" s="14">
        <v>2303.0693253126601</v>
      </c>
      <c r="L450" s="14">
        <v>222.59364048542301</v>
      </c>
      <c r="M450" s="14">
        <v>206.91531802793199</v>
      </c>
      <c r="O450" s="14"/>
      <c r="P450" s="14"/>
      <c r="Q450" s="14"/>
      <c r="R450" s="14"/>
      <c r="S450" s="14"/>
      <c r="T450" s="14"/>
      <c r="U450" s="14"/>
      <c r="V450" s="14"/>
      <c r="W450" s="14"/>
      <c r="X450" s="14"/>
      <c r="Y450" s="14"/>
    </row>
    <row r="451" spans="1:25">
      <c r="A451" s="14" t="s">
        <v>679</v>
      </c>
      <c r="B451" s="14" t="s">
        <v>64</v>
      </c>
      <c r="C451" s="14" t="s">
        <v>36</v>
      </c>
      <c r="D451" s="14" t="s">
        <v>35</v>
      </c>
      <c r="E451" s="14">
        <v>2</v>
      </c>
      <c r="F451" s="14">
        <v>387.86060379414698</v>
      </c>
      <c r="G451" s="14">
        <v>129.28686793138201</v>
      </c>
      <c r="H451" s="14">
        <v>1865.4319151315301</v>
      </c>
      <c r="I451" s="14">
        <v>1928.57533457562</v>
      </c>
      <c r="J451" s="14">
        <v>1730.7239406115</v>
      </c>
      <c r="K451" s="14">
        <v>2141.8969191841102</v>
      </c>
      <c r="L451" s="14">
        <v>213.321584608482</v>
      </c>
      <c r="M451" s="14">
        <v>197.851393964122</v>
      </c>
      <c r="O451" s="14"/>
      <c r="P451" s="14"/>
      <c r="Q451" s="14"/>
      <c r="R451" s="14"/>
      <c r="S451" s="14"/>
      <c r="T451" s="14"/>
      <c r="U451" s="14"/>
      <c r="V451" s="14"/>
      <c r="W451" s="14"/>
      <c r="X451" s="14"/>
      <c r="Y451" s="14"/>
    </row>
    <row r="452" spans="1:25">
      <c r="A452" s="14" t="s">
        <v>680</v>
      </c>
      <c r="B452" s="14" t="s">
        <v>64</v>
      </c>
      <c r="C452" s="14" t="s">
        <v>34</v>
      </c>
      <c r="D452" s="14" t="s">
        <v>35</v>
      </c>
      <c r="E452" s="14">
        <v>2</v>
      </c>
      <c r="F452" s="14">
        <v>378.57130514787502</v>
      </c>
      <c r="G452" s="14">
        <v>126.19043504929201</v>
      </c>
      <c r="H452" s="14">
        <v>1813.08096335189</v>
      </c>
      <c r="I452" s="14">
        <v>1860.14214497073</v>
      </c>
      <c r="J452" s="14">
        <v>1669.7660947593799</v>
      </c>
      <c r="K452" s="14">
        <v>2065.5931388373101</v>
      </c>
      <c r="L452" s="14">
        <v>205.45099386658001</v>
      </c>
      <c r="M452" s="14">
        <v>190.37605021134601</v>
      </c>
      <c r="O452" s="14"/>
      <c r="P452" s="14"/>
      <c r="Q452" s="14"/>
      <c r="R452" s="14"/>
      <c r="S452" s="14"/>
      <c r="T452" s="14"/>
      <c r="U452" s="14"/>
      <c r="V452" s="14"/>
      <c r="W452" s="14"/>
      <c r="X452" s="14"/>
      <c r="Y452" s="14"/>
    </row>
    <row r="453" spans="1:25">
      <c r="A453" s="14" t="s">
        <v>681</v>
      </c>
      <c r="B453" s="14" t="s">
        <v>64</v>
      </c>
      <c r="C453" s="14" t="s">
        <v>128</v>
      </c>
      <c r="D453" s="14" t="s">
        <v>35</v>
      </c>
      <c r="E453" s="14">
        <v>2</v>
      </c>
      <c r="F453" s="14">
        <v>355.71710587979601</v>
      </c>
      <c r="G453" s="14">
        <v>118.572368626599</v>
      </c>
      <c r="H453" s="14">
        <v>1696.2333979294999</v>
      </c>
      <c r="I453" s="14">
        <v>1692.2773259764599</v>
      </c>
      <c r="J453" s="14">
        <v>1516.48548723147</v>
      </c>
      <c r="K453" s="14">
        <v>1882.4488249859601</v>
      </c>
      <c r="L453" s="14">
        <v>190.17149900950201</v>
      </c>
      <c r="M453" s="14">
        <v>175.791838744991</v>
      </c>
      <c r="O453" s="14"/>
      <c r="P453" s="14"/>
      <c r="Q453" s="14"/>
      <c r="R453" s="14"/>
      <c r="S453" s="14"/>
      <c r="T453" s="14"/>
      <c r="U453" s="14"/>
      <c r="V453" s="14"/>
      <c r="W453" s="14"/>
      <c r="X453" s="14"/>
      <c r="Y453" s="14"/>
    </row>
    <row r="454" spans="1:25">
      <c r="A454" s="14" t="s">
        <v>682</v>
      </c>
      <c r="B454" s="14" t="s">
        <v>64</v>
      </c>
      <c r="C454" s="14" t="s">
        <v>129</v>
      </c>
      <c r="D454" s="14" t="s">
        <v>35</v>
      </c>
      <c r="E454" s="14">
        <v>2</v>
      </c>
      <c r="F454" s="14">
        <v>351.43725695282501</v>
      </c>
      <c r="G454" s="14">
        <v>117.145752317608</v>
      </c>
      <c r="H454" s="14">
        <v>1665.8162627521699</v>
      </c>
      <c r="I454" s="14">
        <v>1631.7353241635401</v>
      </c>
      <c r="J454" s="14">
        <v>1462.613123566</v>
      </c>
      <c r="K454" s="14">
        <v>1814.7793087933301</v>
      </c>
      <c r="L454" s="14">
        <v>183.04398462979</v>
      </c>
      <c r="M454" s="14">
        <v>169.12220059754301</v>
      </c>
      <c r="O454" s="14"/>
      <c r="P454" s="14"/>
      <c r="Q454" s="14"/>
      <c r="R454" s="14"/>
      <c r="S454" s="14"/>
      <c r="T454" s="14"/>
      <c r="U454" s="14"/>
      <c r="V454" s="14"/>
      <c r="W454" s="14"/>
      <c r="X454" s="14"/>
      <c r="Y454" s="14"/>
    </row>
    <row r="455" spans="1:25">
      <c r="A455" s="14" t="s">
        <v>683</v>
      </c>
      <c r="B455" s="14" t="s">
        <v>64</v>
      </c>
      <c r="C455" s="14" t="s">
        <v>130</v>
      </c>
      <c r="D455" s="14" t="s">
        <v>35</v>
      </c>
      <c r="E455" s="14">
        <v>2</v>
      </c>
      <c r="F455" s="14">
        <v>349.48298797206098</v>
      </c>
      <c r="G455" s="14">
        <v>116.49432932402</v>
      </c>
      <c r="H455" s="14">
        <v>1652.1674843854801</v>
      </c>
      <c r="I455" s="14">
        <v>1595.70156688159</v>
      </c>
      <c r="J455" s="14">
        <v>1429.0726805537199</v>
      </c>
      <c r="K455" s="14">
        <v>1776.08698844573</v>
      </c>
      <c r="L455" s="14">
        <v>180.38542156413601</v>
      </c>
      <c r="M455" s="14">
        <v>166.628886327868</v>
      </c>
      <c r="O455" s="14"/>
      <c r="P455" s="14"/>
      <c r="Q455" s="14"/>
      <c r="R455" s="14"/>
      <c r="S455" s="14"/>
      <c r="T455" s="14"/>
      <c r="U455" s="14"/>
      <c r="V455" s="14"/>
      <c r="W455" s="14"/>
      <c r="X455" s="14"/>
      <c r="Y455" s="14"/>
    </row>
    <row r="456" spans="1:25">
      <c r="A456" s="14" t="s">
        <v>684</v>
      </c>
      <c r="B456" s="14" t="s">
        <v>64</v>
      </c>
      <c r="C456" s="14" t="s">
        <v>131</v>
      </c>
      <c r="D456" s="14" t="s">
        <v>35</v>
      </c>
      <c r="E456" s="14">
        <v>2</v>
      </c>
      <c r="F456" s="14">
        <v>349.089693834971</v>
      </c>
      <c r="G456" s="14">
        <v>116.36323127832399</v>
      </c>
      <c r="H456" s="14">
        <v>1645.48524079647</v>
      </c>
      <c r="I456" s="14">
        <v>1568.6947464244599</v>
      </c>
      <c r="J456" s="14">
        <v>1404.60036555641</v>
      </c>
      <c r="K456" s="14">
        <v>1746.34438676229</v>
      </c>
      <c r="L456" s="14">
        <v>177.649640337834</v>
      </c>
      <c r="M456" s="14">
        <v>164.09438086805</v>
      </c>
      <c r="O456" s="14"/>
      <c r="P456" s="14"/>
      <c r="Q456" s="14"/>
      <c r="R456" s="14"/>
      <c r="S456" s="14"/>
      <c r="T456" s="14"/>
      <c r="U456" s="14"/>
      <c r="V456" s="14"/>
      <c r="W456" s="14"/>
      <c r="X456" s="14"/>
      <c r="Y456" s="14"/>
    </row>
    <row r="457" spans="1:25">
      <c r="A457" s="14" t="s">
        <v>685</v>
      </c>
      <c r="B457" s="14" t="s">
        <v>64</v>
      </c>
      <c r="C457" s="14" t="s">
        <v>132</v>
      </c>
      <c r="D457" s="14" t="s">
        <v>35</v>
      </c>
      <c r="E457" s="14">
        <v>2</v>
      </c>
      <c r="F457" s="14">
        <v>348.02304209799098</v>
      </c>
      <c r="G457" s="14">
        <v>116.00768069933</v>
      </c>
      <c r="H457" s="14">
        <v>1633.7575912965499</v>
      </c>
      <c r="I457" s="14">
        <v>1555.1896239273101</v>
      </c>
      <c r="J457" s="14">
        <v>1391.86236595326</v>
      </c>
      <c r="K457" s="14">
        <v>1732.0303499276299</v>
      </c>
      <c r="L457" s="14">
        <v>176.840726000323</v>
      </c>
      <c r="M457" s="14">
        <v>163.32725797405499</v>
      </c>
      <c r="O457" s="14"/>
      <c r="P457" s="14"/>
      <c r="Q457" s="14"/>
      <c r="R457" s="14"/>
      <c r="S457" s="14"/>
      <c r="T457" s="14"/>
      <c r="U457" s="14"/>
      <c r="V457" s="14"/>
      <c r="W457" s="14"/>
      <c r="X457" s="14"/>
      <c r="Y457" s="14"/>
    </row>
    <row r="458" spans="1:25">
      <c r="A458" s="14" t="s">
        <v>686</v>
      </c>
      <c r="B458" s="14" t="s">
        <v>64</v>
      </c>
      <c r="C458" s="14" t="s">
        <v>38</v>
      </c>
      <c r="D458" s="14" t="s">
        <v>35</v>
      </c>
      <c r="E458" s="14">
        <v>3</v>
      </c>
      <c r="F458" s="14">
        <v>393.11784076463698</v>
      </c>
      <c r="G458" s="14">
        <v>131.039280254879</v>
      </c>
      <c r="H458" s="14">
        <v>1960.7852798874601</v>
      </c>
      <c r="I458" s="14">
        <v>2012.47833309461</v>
      </c>
      <c r="J458" s="14">
        <v>1812.4268969535999</v>
      </c>
      <c r="K458" s="14">
        <v>2228.0626528606999</v>
      </c>
      <c r="L458" s="14">
        <v>215.584319766086</v>
      </c>
      <c r="M458" s="14">
        <v>200.05143614101601</v>
      </c>
      <c r="O458" s="14"/>
      <c r="P458" s="14"/>
      <c r="Q458" s="14"/>
      <c r="R458" s="14"/>
      <c r="S458" s="14"/>
      <c r="T458" s="14"/>
      <c r="U458" s="14"/>
      <c r="V458" s="14"/>
      <c r="W458" s="14"/>
      <c r="X458" s="14"/>
      <c r="Y458" s="14"/>
    </row>
    <row r="459" spans="1:25">
      <c r="A459" s="14" t="s">
        <v>687</v>
      </c>
      <c r="B459" s="14" t="s">
        <v>64</v>
      </c>
      <c r="C459" s="14" t="s">
        <v>36</v>
      </c>
      <c r="D459" s="14" t="s">
        <v>35</v>
      </c>
      <c r="E459" s="14">
        <v>3</v>
      </c>
      <c r="F459" s="14">
        <v>384.78030412011202</v>
      </c>
      <c r="G459" s="14">
        <v>128.26010137337099</v>
      </c>
      <c r="H459" s="14">
        <v>1896.4971369713201</v>
      </c>
      <c r="I459" s="14">
        <v>1937.8613901721001</v>
      </c>
      <c r="J459" s="14">
        <v>1744.5113445147899</v>
      </c>
      <c r="K459" s="14">
        <v>2146.3926058979901</v>
      </c>
      <c r="L459" s="14">
        <v>208.531215725891</v>
      </c>
      <c r="M459" s="14">
        <v>193.35004565731501</v>
      </c>
      <c r="O459" s="14"/>
      <c r="P459" s="14"/>
      <c r="Q459" s="14"/>
      <c r="R459" s="14"/>
      <c r="S459" s="14"/>
      <c r="T459" s="14"/>
      <c r="U459" s="14"/>
      <c r="V459" s="14"/>
      <c r="W459" s="14"/>
      <c r="X459" s="14"/>
      <c r="Y459" s="14"/>
    </row>
    <row r="460" spans="1:25">
      <c r="A460" s="14" t="s">
        <v>688</v>
      </c>
      <c r="B460" s="14" t="s">
        <v>64</v>
      </c>
      <c r="C460" s="14" t="s">
        <v>34</v>
      </c>
      <c r="D460" s="14" t="s">
        <v>35</v>
      </c>
      <c r="E460" s="14">
        <v>3</v>
      </c>
      <c r="F460" s="14">
        <v>390.245056557147</v>
      </c>
      <c r="G460" s="14">
        <v>130.08168551904899</v>
      </c>
      <c r="H460" s="14">
        <v>1901.8717118628899</v>
      </c>
      <c r="I460" s="14">
        <v>1957.16665905382</v>
      </c>
      <c r="J460" s="14">
        <v>1762.54554335078</v>
      </c>
      <c r="K460" s="14">
        <v>2166.95687172321</v>
      </c>
      <c r="L460" s="14">
        <v>209.79021266939699</v>
      </c>
      <c r="M460" s="14">
        <v>194.62111570303699</v>
      </c>
      <c r="O460" s="14"/>
      <c r="P460" s="14"/>
      <c r="Q460" s="14"/>
      <c r="R460" s="14"/>
      <c r="S460" s="14"/>
      <c r="T460" s="14"/>
      <c r="U460" s="14"/>
      <c r="V460" s="14"/>
      <c r="W460" s="14"/>
      <c r="X460" s="14"/>
      <c r="Y460" s="14"/>
    </row>
    <row r="461" spans="1:25">
      <c r="A461" s="14" t="s">
        <v>689</v>
      </c>
      <c r="B461" s="14" t="s">
        <v>64</v>
      </c>
      <c r="C461" s="14" t="s">
        <v>128</v>
      </c>
      <c r="D461" s="14" t="s">
        <v>35</v>
      </c>
      <c r="E461" s="14">
        <v>3</v>
      </c>
      <c r="F461" s="14">
        <v>379.71673212256502</v>
      </c>
      <c r="G461" s="14">
        <v>126.572244040855</v>
      </c>
      <c r="H461" s="14">
        <v>1843.64309634184</v>
      </c>
      <c r="I461" s="14">
        <v>1873.0307176557201</v>
      </c>
      <c r="J461" s="14">
        <v>1684.69723087276</v>
      </c>
      <c r="K461" s="14">
        <v>2076.2539401919498</v>
      </c>
      <c r="L461" s="14">
        <v>203.22322253622301</v>
      </c>
      <c r="M461" s="14">
        <v>188.33348678296599</v>
      </c>
      <c r="O461" s="14"/>
      <c r="P461" s="14"/>
      <c r="Q461" s="14"/>
      <c r="R461" s="14"/>
      <c r="S461" s="14"/>
      <c r="T461" s="14"/>
      <c r="U461" s="14"/>
      <c r="V461" s="14"/>
      <c r="W461" s="14"/>
      <c r="X461" s="14"/>
      <c r="Y461" s="14"/>
    </row>
    <row r="462" spans="1:25">
      <c r="A462" s="14" t="s">
        <v>690</v>
      </c>
      <c r="B462" s="14" t="s">
        <v>64</v>
      </c>
      <c r="C462" s="14" t="s">
        <v>129</v>
      </c>
      <c r="D462" s="14" t="s">
        <v>35</v>
      </c>
      <c r="E462" s="14">
        <v>3</v>
      </c>
      <c r="F462" s="14">
        <v>402.38126301501501</v>
      </c>
      <c r="G462" s="14">
        <v>134.127087671672</v>
      </c>
      <c r="H462" s="14">
        <v>1953.4967618944299</v>
      </c>
      <c r="I462" s="14">
        <v>1968.7994111273499</v>
      </c>
      <c r="J462" s="14">
        <v>1775.5781368063799</v>
      </c>
      <c r="K462" s="14">
        <v>2176.8423758020699</v>
      </c>
      <c r="L462" s="14">
        <v>208.04296467472301</v>
      </c>
      <c r="M462" s="14">
        <v>193.22127432096701</v>
      </c>
      <c r="O462" s="14"/>
      <c r="P462" s="14"/>
      <c r="Q462" s="14"/>
      <c r="R462" s="14"/>
      <c r="S462" s="14"/>
      <c r="T462" s="14"/>
      <c r="U462" s="14"/>
      <c r="V462" s="14"/>
      <c r="W462" s="14"/>
      <c r="X462" s="14"/>
      <c r="Y462" s="14"/>
    </row>
    <row r="463" spans="1:25">
      <c r="A463" s="14" t="s">
        <v>691</v>
      </c>
      <c r="B463" s="14" t="s">
        <v>64</v>
      </c>
      <c r="C463" s="14" t="s">
        <v>130</v>
      </c>
      <c r="D463" s="14" t="s">
        <v>35</v>
      </c>
      <c r="E463" s="14">
        <v>3</v>
      </c>
      <c r="F463" s="14">
        <v>406.86969457800399</v>
      </c>
      <c r="G463" s="14">
        <v>135.62323152600101</v>
      </c>
      <c r="H463" s="14">
        <v>1979.22700091455</v>
      </c>
      <c r="I463" s="14">
        <v>1939.61373662811</v>
      </c>
      <c r="J463" s="14">
        <v>1751.4129610068401</v>
      </c>
      <c r="K463" s="14">
        <v>2142.1679586615801</v>
      </c>
      <c r="L463" s="14">
        <v>202.55422203346899</v>
      </c>
      <c r="M463" s="14">
        <v>188.20077562127199</v>
      </c>
      <c r="O463" s="14"/>
      <c r="P463" s="14"/>
      <c r="Q463" s="14"/>
      <c r="R463" s="14"/>
      <c r="S463" s="14"/>
      <c r="T463" s="14"/>
      <c r="U463" s="14"/>
      <c r="V463" s="14"/>
      <c r="W463" s="14"/>
      <c r="X463" s="14"/>
      <c r="Y463" s="14"/>
    </row>
    <row r="464" spans="1:25">
      <c r="A464" s="14" t="s">
        <v>692</v>
      </c>
      <c r="B464" s="14" t="s">
        <v>64</v>
      </c>
      <c r="C464" s="14" t="s">
        <v>131</v>
      </c>
      <c r="D464" s="14" t="s">
        <v>35</v>
      </c>
      <c r="E464" s="14">
        <v>3</v>
      </c>
      <c r="F464" s="14">
        <v>390.68336831156</v>
      </c>
      <c r="G464" s="14">
        <v>130.227789437187</v>
      </c>
      <c r="H464" s="14">
        <v>1904.00783815761</v>
      </c>
      <c r="I464" s="14">
        <v>1830.7953973609699</v>
      </c>
      <c r="J464" s="14">
        <v>1650.1588301859999</v>
      </c>
      <c r="K464" s="14">
        <v>2025.50285112541</v>
      </c>
      <c r="L464" s="14">
        <v>194.707453764446</v>
      </c>
      <c r="M464" s="14">
        <v>180.63656717496301</v>
      </c>
      <c r="O464" s="14"/>
      <c r="P464" s="14"/>
      <c r="Q464" s="14"/>
      <c r="R464" s="14"/>
      <c r="S464" s="14"/>
      <c r="T464" s="14"/>
      <c r="U464" s="14"/>
      <c r="V464" s="14"/>
      <c r="W464" s="14"/>
      <c r="X464" s="14"/>
      <c r="Y464" s="14"/>
    </row>
    <row r="465" spans="1:25">
      <c r="A465" s="14" t="s">
        <v>693</v>
      </c>
      <c r="B465" s="14" t="s">
        <v>64</v>
      </c>
      <c r="C465" s="14" t="s">
        <v>132</v>
      </c>
      <c r="D465" s="14" t="s">
        <v>35</v>
      </c>
      <c r="E465" s="14">
        <v>3</v>
      </c>
      <c r="F465" s="14">
        <v>391.44923906858997</v>
      </c>
      <c r="G465" s="14">
        <v>130.48307968953</v>
      </c>
      <c r="H465" s="14">
        <v>1907.64736388202</v>
      </c>
      <c r="I465" s="14">
        <v>1795.69197638779</v>
      </c>
      <c r="J465" s="14">
        <v>1619.76746662918</v>
      </c>
      <c r="K465" s="14">
        <v>1985.3063477164901</v>
      </c>
      <c r="L465" s="14">
        <v>189.61437132869901</v>
      </c>
      <c r="M465" s="14">
        <v>175.92450975860899</v>
      </c>
      <c r="O465" s="14"/>
      <c r="P465" s="14"/>
      <c r="Q465" s="14"/>
      <c r="R465" s="14"/>
      <c r="S465" s="14"/>
      <c r="T465" s="14"/>
      <c r="U465" s="14"/>
      <c r="V465" s="14"/>
      <c r="W465" s="14"/>
      <c r="X465" s="14"/>
      <c r="Y465" s="14"/>
    </row>
    <row r="466" spans="1:25">
      <c r="A466" s="14" t="s">
        <v>694</v>
      </c>
      <c r="B466" s="14" t="s">
        <v>64</v>
      </c>
      <c r="C466" s="14" t="s">
        <v>38</v>
      </c>
      <c r="D466" s="14" t="s">
        <v>35</v>
      </c>
      <c r="E466" s="14">
        <v>4</v>
      </c>
      <c r="F466" s="14">
        <v>398.08808121558297</v>
      </c>
      <c r="G466" s="14">
        <v>132.69602707186101</v>
      </c>
      <c r="H466" s="14">
        <v>2062.5256785429901</v>
      </c>
      <c r="I466" s="14">
        <v>2179.51079606958</v>
      </c>
      <c r="J466" s="14">
        <v>1963.30942278824</v>
      </c>
      <c r="K466" s="14">
        <v>2412.3895175999701</v>
      </c>
      <c r="L466" s="14">
        <v>232.878721530387</v>
      </c>
      <c r="M466" s="14">
        <v>216.20137328134399</v>
      </c>
      <c r="O466" s="14"/>
      <c r="P466" s="14"/>
      <c r="Q466" s="14"/>
      <c r="R466" s="14"/>
      <c r="S466" s="14"/>
      <c r="T466" s="14"/>
      <c r="U466" s="14"/>
      <c r="V466" s="14"/>
      <c r="W466" s="14"/>
      <c r="X466" s="14"/>
      <c r="Y466" s="14"/>
    </row>
    <row r="467" spans="1:25">
      <c r="A467" s="14" t="s">
        <v>695</v>
      </c>
      <c r="B467" s="14" t="s">
        <v>64</v>
      </c>
      <c r="C467" s="14" t="s">
        <v>36</v>
      </c>
      <c r="D467" s="14" t="s">
        <v>35</v>
      </c>
      <c r="E467" s="14">
        <v>4</v>
      </c>
      <c r="F467" s="14">
        <v>427.61694890953498</v>
      </c>
      <c r="G467" s="14">
        <v>142.53898296984499</v>
      </c>
      <c r="H467" s="14">
        <v>2188.30637587398</v>
      </c>
      <c r="I467" s="14">
        <v>2356.3619104611498</v>
      </c>
      <c r="J467" s="14">
        <v>2126.2150840186</v>
      </c>
      <c r="K467" s="14">
        <v>2603.6129036815801</v>
      </c>
      <c r="L467" s="14">
        <v>247.25099322042601</v>
      </c>
      <c r="M467" s="14">
        <v>230.14682644254799</v>
      </c>
      <c r="O467" s="14"/>
      <c r="P467" s="14"/>
      <c r="Q467" s="14"/>
      <c r="R467" s="14"/>
      <c r="S467" s="14"/>
      <c r="T467" s="14"/>
      <c r="U467" s="14"/>
      <c r="V467" s="14"/>
      <c r="W467" s="14"/>
      <c r="X467" s="14"/>
      <c r="Y467" s="14"/>
    </row>
    <row r="468" spans="1:25">
      <c r="A468" s="14" t="s">
        <v>696</v>
      </c>
      <c r="B468" s="14" t="s">
        <v>64</v>
      </c>
      <c r="C468" s="14" t="s">
        <v>34</v>
      </c>
      <c r="D468" s="14" t="s">
        <v>35</v>
      </c>
      <c r="E468" s="14">
        <v>4</v>
      </c>
      <c r="F468" s="14">
        <v>437.39171128498498</v>
      </c>
      <c r="G468" s="14">
        <v>145.79723709499501</v>
      </c>
      <c r="H468" s="14">
        <v>2213.8569179783599</v>
      </c>
      <c r="I468" s="14">
        <v>2363.8508389080798</v>
      </c>
      <c r="J468" s="14">
        <v>2137.0202943016502</v>
      </c>
      <c r="K468" s="14">
        <v>2607.3421575402799</v>
      </c>
      <c r="L468" s="14">
        <v>243.491318632195</v>
      </c>
      <c r="M468" s="14">
        <v>226.830544606432</v>
      </c>
      <c r="O468" s="14"/>
      <c r="P468" s="14"/>
      <c r="Q468" s="14"/>
      <c r="R468" s="14"/>
      <c r="S468" s="14"/>
      <c r="T468" s="14"/>
      <c r="U468" s="14"/>
      <c r="V468" s="14"/>
      <c r="W468" s="14"/>
      <c r="X468" s="14"/>
      <c r="Y468" s="14"/>
    </row>
    <row r="469" spans="1:25">
      <c r="A469" s="14" t="s">
        <v>697</v>
      </c>
      <c r="B469" s="14" t="s">
        <v>64</v>
      </c>
      <c r="C469" s="14" t="s">
        <v>128</v>
      </c>
      <c r="D469" s="14" t="s">
        <v>35</v>
      </c>
      <c r="E469" s="14">
        <v>4</v>
      </c>
      <c r="F469" s="14">
        <v>445.51759020631999</v>
      </c>
      <c r="G469" s="14">
        <v>148.505863402107</v>
      </c>
      <c r="H469" s="14">
        <v>2245.66555877978</v>
      </c>
      <c r="I469" s="14">
        <v>2379.3885389265802</v>
      </c>
      <c r="J469" s="14">
        <v>2154.2477566914799</v>
      </c>
      <c r="K469" s="14">
        <v>2620.9085363685699</v>
      </c>
      <c r="L469" s="14">
        <v>241.51999744199099</v>
      </c>
      <c r="M469" s="14">
        <v>225.140782235095</v>
      </c>
      <c r="O469" s="14"/>
      <c r="P469" s="14"/>
      <c r="Q469" s="14"/>
      <c r="R469" s="14"/>
      <c r="S469" s="14"/>
      <c r="T469" s="14"/>
      <c r="U469" s="14"/>
      <c r="V469" s="14"/>
      <c r="W469" s="14"/>
      <c r="X469" s="14"/>
      <c r="Y469" s="14"/>
    </row>
    <row r="470" spans="1:25">
      <c r="A470" s="14" t="s">
        <v>698</v>
      </c>
      <c r="B470" s="14" t="s">
        <v>64</v>
      </c>
      <c r="C470" s="14" t="s">
        <v>129</v>
      </c>
      <c r="D470" s="14" t="s">
        <v>35</v>
      </c>
      <c r="E470" s="14">
        <v>4</v>
      </c>
      <c r="F470" s="14">
        <v>437.47318178028598</v>
      </c>
      <c r="G470" s="14">
        <v>145.82439392676201</v>
      </c>
      <c r="H470" s="14">
        <v>2211.3591557412201</v>
      </c>
      <c r="I470" s="14">
        <v>2270.1048531501401</v>
      </c>
      <c r="J470" s="14">
        <v>2058.2146553689099</v>
      </c>
      <c r="K470" s="14">
        <v>2497.5569451976398</v>
      </c>
      <c r="L470" s="14">
        <v>227.452092047501</v>
      </c>
      <c r="M470" s="14">
        <v>211.890197781224</v>
      </c>
      <c r="O470" s="14"/>
      <c r="P470" s="14"/>
      <c r="Q470" s="14"/>
      <c r="R470" s="14"/>
      <c r="S470" s="14"/>
      <c r="T470" s="14"/>
      <c r="U470" s="14"/>
      <c r="V470" s="14"/>
      <c r="W470" s="14"/>
      <c r="X470" s="14"/>
      <c r="Y470" s="14"/>
    </row>
    <row r="471" spans="1:25">
      <c r="A471" s="14" t="s">
        <v>699</v>
      </c>
      <c r="B471" s="14" t="s">
        <v>64</v>
      </c>
      <c r="C471" s="14" t="s">
        <v>130</v>
      </c>
      <c r="D471" s="14" t="s">
        <v>35</v>
      </c>
      <c r="E471" s="14">
        <v>4</v>
      </c>
      <c r="F471" s="14">
        <v>415.94176878938498</v>
      </c>
      <c r="G471" s="14">
        <v>138.64725626312801</v>
      </c>
      <c r="H471" s="14">
        <v>2117.0752216083101</v>
      </c>
      <c r="I471" s="14">
        <v>2133.0833588790601</v>
      </c>
      <c r="J471" s="14">
        <v>1930.02442932022</v>
      </c>
      <c r="K471" s="14">
        <v>2351.4522001546402</v>
      </c>
      <c r="L471" s="14">
        <v>218.36884127557801</v>
      </c>
      <c r="M471" s="14">
        <v>203.05892955884201</v>
      </c>
      <c r="O471" s="14"/>
      <c r="P471" s="14"/>
      <c r="Q471" s="14"/>
      <c r="R471" s="14"/>
      <c r="S471" s="14"/>
      <c r="T471" s="14"/>
      <c r="U471" s="14"/>
      <c r="V471" s="14"/>
      <c r="W471" s="14"/>
      <c r="X471" s="14"/>
      <c r="Y471" s="14"/>
    </row>
    <row r="472" spans="1:25">
      <c r="A472" s="14" t="s">
        <v>700</v>
      </c>
      <c r="B472" s="14" t="s">
        <v>64</v>
      </c>
      <c r="C472" s="14" t="s">
        <v>131</v>
      </c>
      <c r="D472" s="14" t="s">
        <v>35</v>
      </c>
      <c r="E472" s="14">
        <v>4</v>
      </c>
      <c r="F472" s="14">
        <v>410.00922982723102</v>
      </c>
      <c r="G472" s="14">
        <v>136.669743275744</v>
      </c>
      <c r="H472" s="14">
        <v>2092.8448258242602</v>
      </c>
      <c r="I472" s="14">
        <v>2064.71314364209</v>
      </c>
      <c r="J472" s="14">
        <v>1867.62338006342</v>
      </c>
      <c r="K472" s="14">
        <v>2276.7742682109501</v>
      </c>
      <c r="L472" s="14">
        <v>212.061124568862</v>
      </c>
      <c r="M472" s="14">
        <v>197.08976357866899</v>
      </c>
      <c r="O472" s="14"/>
      <c r="P472" s="14"/>
      <c r="Q472" s="14"/>
      <c r="R472" s="14"/>
      <c r="S472" s="14"/>
      <c r="T472" s="14"/>
      <c r="U472" s="14"/>
      <c r="V472" s="14"/>
      <c r="W472" s="14"/>
      <c r="X472" s="14"/>
      <c r="Y472" s="14"/>
    </row>
    <row r="473" spans="1:25">
      <c r="A473" s="14" t="s">
        <v>701</v>
      </c>
      <c r="B473" s="14" t="s">
        <v>64</v>
      </c>
      <c r="C473" s="14" t="s">
        <v>132</v>
      </c>
      <c r="D473" s="14" t="s">
        <v>35</v>
      </c>
      <c r="E473" s="14">
        <v>4</v>
      </c>
      <c r="F473" s="14">
        <v>412.66664698930703</v>
      </c>
      <c r="G473" s="14">
        <v>137.55554899643599</v>
      </c>
      <c r="H473" s="14">
        <v>2107.9156509644299</v>
      </c>
      <c r="I473" s="14">
        <v>2037.9084544715399</v>
      </c>
      <c r="J473" s="14">
        <v>1843.8716433807899</v>
      </c>
      <c r="K473" s="14">
        <v>2246.6352444038898</v>
      </c>
      <c r="L473" s="14">
        <v>208.72678993235101</v>
      </c>
      <c r="M473" s="14">
        <v>194.036811090745</v>
      </c>
      <c r="O473" s="14"/>
      <c r="P473" s="14"/>
      <c r="Q473" s="14"/>
      <c r="R473" s="14"/>
      <c r="S473" s="14"/>
      <c r="T473" s="14"/>
      <c r="U473" s="14"/>
      <c r="V473" s="14"/>
      <c r="W473" s="14"/>
      <c r="X473" s="14"/>
      <c r="Y473" s="14"/>
    </row>
    <row r="474" spans="1:25">
      <c r="A474" s="14" t="s">
        <v>702</v>
      </c>
      <c r="B474" s="14" t="s">
        <v>64</v>
      </c>
      <c r="C474" s="14" t="s">
        <v>38</v>
      </c>
      <c r="D474" s="14" t="s">
        <v>35</v>
      </c>
      <c r="E474" s="14">
        <v>5</v>
      </c>
      <c r="F474" s="14">
        <v>556.401049844711</v>
      </c>
      <c r="G474" s="14">
        <v>185.467016614904</v>
      </c>
      <c r="H474" s="14">
        <v>2691.3081640936002</v>
      </c>
      <c r="I474" s="14">
        <v>2846.12842852945</v>
      </c>
      <c r="J474" s="14">
        <v>2607.6139393656299</v>
      </c>
      <c r="K474" s="14">
        <v>3100.1061631687999</v>
      </c>
      <c r="L474" s="14">
        <v>253.97773463934999</v>
      </c>
      <c r="M474" s="14">
        <v>238.514489163821</v>
      </c>
      <c r="O474" s="14"/>
      <c r="P474" s="14"/>
      <c r="Q474" s="14"/>
      <c r="R474" s="14"/>
      <c r="S474" s="14"/>
      <c r="T474" s="14"/>
      <c r="U474" s="14"/>
      <c r="V474" s="14"/>
      <c r="W474" s="14"/>
      <c r="X474" s="14"/>
      <c r="Y474" s="14"/>
    </row>
    <row r="475" spans="1:25">
      <c r="A475" s="14" t="s">
        <v>703</v>
      </c>
      <c r="B475" s="14" t="s">
        <v>64</v>
      </c>
      <c r="C475" s="14" t="s">
        <v>36</v>
      </c>
      <c r="D475" s="14" t="s">
        <v>35</v>
      </c>
      <c r="E475" s="14">
        <v>5</v>
      </c>
      <c r="F475" s="14">
        <v>538.54415445051904</v>
      </c>
      <c r="G475" s="14">
        <v>179.514718150173</v>
      </c>
      <c r="H475" s="14">
        <v>2599.4022321194998</v>
      </c>
      <c r="I475" s="14">
        <v>2751.4015872615701</v>
      </c>
      <c r="J475" s="14">
        <v>2517.7656393543998</v>
      </c>
      <c r="K475" s="14">
        <v>3000.4424538206599</v>
      </c>
      <c r="L475" s="14">
        <v>249.04086655909299</v>
      </c>
      <c r="M475" s="14">
        <v>233.63594790717201</v>
      </c>
      <c r="O475" s="14"/>
      <c r="P475" s="14"/>
      <c r="Q475" s="14"/>
      <c r="R475" s="14"/>
      <c r="S475" s="14"/>
      <c r="T475" s="14"/>
      <c r="U475" s="14"/>
      <c r="V475" s="14"/>
      <c r="W475" s="14"/>
      <c r="X475" s="14"/>
      <c r="Y475" s="14"/>
    </row>
    <row r="476" spans="1:25">
      <c r="A476" s="14" t="s">
        <v>704</v>
      </c>
      <c r="B476" s="14" t="s">
        <v>64</v>
      </c>
      <c r="C476" s="14" t="s">
        <v>34</v>
      </c>
      <c r="D476" s="14" t="s">
        <v>35</v>
      </c>
      <c r="E476" s="14">
        <v>5</v>
      </c>
      <c r="F476" s="14">
        <v>586.796005311503</v>
      </c>
      <c r="G476" s="14">
        <v>195.59866843716799</v>
      </c>
      <c r="H476" s="14">
        <v>2830.3878319096302</v>
      </c>
      <c r="I476" s="14">
        <v>2971.7022680534301</v>
      </c>
      <c r="J476" s="14">
        <v>2729.2257699991301</v>
      </c>
      <c r="K476" s="14">
        <v>3229.4722392697499</v>
      </c>
      <c r="L476" s="14">
        <v>257.76997121632297</v>
      </c>
      <c r="M476" s="14">
        <v>242.47649805429899</v>
      </c>
      <c r="O476" s="14"/>
      <c r="P476" s="14"/>
      <c r="Q476" s="14"/>
      <c r="R476" s="14"/>
      <c r="S476" s="14"/>
      <c r="T476" s="14"/>
      <c r="U476" s="14"/>
      <c r="V476" s="14"/>
      <c r="W476" s="14"/>
      <c r="X476" s="14"/>
      <c r="Y476" s="14"/>
    </row>
    <row r="477" spans="1:25">
      <c r="A477" s="14" t="s">
        <v>705</v>
      </c>
      <c r="B477" s="14" t="s">
        <v>64</v>
      </c>
      <c r="C477" s="14" t="s">
        <v>128</v>
      </c>
      <c r="D477" s="14" t="s">
        <v>35</v>
      </c>
      <c r="E477" s="14">
        <v>5</v>
      </c>
      <c r="F477" s="14">
        <v>559.268615932746</v>
      </c>
      <c r="G477" s="14">
        <v>186.42287197758199</v>
      </c>
      <c r="H477" s="14">
        <v>2697.6105341151201</v>
      </c>
      <c r="I477" s="14">
        <v>2844.5677767142702</v>
      </c>
      <c r="J477" s="14">
        <v>2606.6862498670398</v>
      </c>
      <c r="K477" s="14">
        <v>3097.8305396168898</v>
      </c>
      <c r="L477" s="14">
        <v>253.26276290261899</v>
      </c>
      <c r="M477" s="14">
        <v>237.88152684722999</v>
      </c>
      <c r="O477" s="14"/>
      <c r="P477" s="14"/>
      <c r="Q477" s="14"/>
      <c r="R477" s="14"/>
      <c r="S477" s="14"/>
      <c r="T477" s="14"/>
      <c r="U477" s="14"/>
      <c r="V477" s="14"/>
      <c r="W477" s="14"/>
      <c r="X477" s="14"/>
      <c r="Y477" s="14"/>
    </row>
    <row r="478" spans="1:25">
      <c r="A478" s="14" t="s">
        <v>706</v>
      </c>
      <c r="B478" s="14" t="s">
        <v>64</v>
      </c>
      <c r="C478" s="14" t="s">
        <v>129</v>
      </c>
      <c r="D478" s="14" t="s">
        <v>35</v>
      </c>
      <c r="E478" s="14">
        <v>5</v>
      </c>
      <c r="F478" s="14">
        <v>545.97722777970102</v>
      </c>
      <c r="G478" s="14">
        <v>181.9924092599</v>
      </c>
      <c r="H478" s="14">
        <v>2626.2794159396799</v>
      </c>
      <c r="I478" s="14">
        <v>2686.5982078721599</v>
      </c>
      <c r="J478" s="14">
        <v>2459.5769780287301</v>
      </c>
      <c r="K478" s="14">
        <v>2928.4823467860701</v>
      </c>
      <c r="L478" s="14">
        <v>241.88413891391099</v>
      </c>
      <c r="M478" s="14">
        <v>227.02122984343401</v>
      </c>
      <c r="O478" s="14"/>
      <c r="P478" s="14"/>
      <c r="Q478" s="14"/>
      <c r="R478" s="14"/>
      <c r="S478" s="14"/>
      <c r="T478" s="14"/>
      <c r="U478" s="14"/>
      <c r="V478" s="14"/>
      <c r="W478" s="14"/>
      <c r="X478" s="14"/>
      <c r="Y478" s="14"/>
    </row>
    <row r="479" spans="1:25">
      <c r="A479" s="14" t="s">
        <v>707</v>
      </c>
      <c r="B479" s="14" t="s">
        <v>64</v>
      </c>
      <c r="C479" s="14" t="s">
        <v>130</v>
      </c>
      <c r="D479" s="14" t="s">
        <v>35</v>
      </c>
      <c r="E479" s="14">
        <v>5</v>
      </c>
      <c r="F479" s="14">
        <v>500.67020806095502</v>
      </c>
      <c r="G479" s="14">
        <v>166.890069353652</v>
      </c>
      <c r="H479" s="14">
        <v>2395.0928437665302</v>
      </c>
      <c r="I479" s="14">
        <v>2412.0614718175598</v>
      </c>
      <c r="J479" s="14">
        <v>2200.0472014789302</v>
      </c>
      <c r="K479" s="14">
        <v>2638.5933422870498</v>
      </c>
      <c r="L479" s="14">
        <v>226.53187046949</v>
      </c>
      <c r="M479" s="14">
        <v>212.01427033863499</v>
      </c>
      <c r="O479" s="14"/>
      <c r="P479" s="14"/>
      <c r="Q479" s="14"/>
      <c r="R479" s="14"/>
      <c r="S479" s="14"/>
      <c r="T479" s="14"/>
      <c r="U479" s="14"/>
      <c r="V479" s="14"/>
      <c r="W479" s="14"/>
      <c r="X479" s="14"/>
      <c r="Y479" s="14"/>
    </row>
    <row r="480" spans="1:25">
      <c r="A480" s="14" t="s">
        <v>708</v>
      </c>
      <c r="B480" s="14" t="s">
        <v>64</v>
      </c>
      <c r="C480" s="14" t="s">
        <v>131</v>
      </c>
      <c r="D480" s="14" t="s">
        <v>35</v>
      </c>
      <c r="E480" s="14">
        <v>5</v>
      </c>
      <c r="F480" s="14">
        <v>507.15495231604598</v>
      </c>
      <c r="G480" s="14">
        <v>169.05165077201499</v>
      </c>
      <c r="H480" s="14">
        <v>2417.5562604444899</v>
      </c>
      <c r="I480" s="14">
        <v>2408.0045277609802</v>
      </c>
      <c r="J480" s="14">
        <v>2197.9191167323902</v>
      </c>
      <c r="K480" s="14">
        <v>2632.3798035672598</v>
      </c>
      <c r="L480" s="14">
        <v>224.37527580628199</v>
      </c>
      <c r="M480" s="14">
        <v>210.085411028593</v>
      </c>
      <c r="O480" s="14"/>
      <c r="P480" s="14"/>
      <c r="Q480" s="14"/>
      <c r="R480" s="14"/>
      <c r="S480" s="14"/>
      <c r="T480" s="14"/>
      <c r="U480" s="14"/>
      <c r="V480" s="14"/>
      <c r="W480" s="14"/>
      <c r="X480" s="14"/>
      <c r="Y480" s="14"/>
    </row>
    <row r="481" spans="1:25">
      <c r="A481" s="14" t="s">
        <v>709</v>
      </c>
      <c r="B481" s="14" t="s">
        <v>64</v>
      </c>
      <c r="C481" s="14" t="s">
        <v>132</v>
      </c>
      <c r="D481" s="14" t="s">
        <v>35</v>
      </c>
      <c r="E481" s="14">
        <v>5</v>
      </c>
      <c r="F481" s="14">
        <v>498.46282342937502</v>
      </c>
      <c r="G481" s="14">
        <v>166.154274476458</v>
      </c>
      <c r="H481" s="14">
        <v>2369.3451061382998</v>
      </c>
      <c r="I481" s="14">
        <v>2359.3889900849299</v>
      </c>
      <c r="J481" s="14">
        <v>2152.2271944640702</v>
      </c>
      <c r="K481" s="14">
        <v>2580.76865211004</v>
      </c>
      <c r="L481" s="14">
        <v>221.379662025111</v>
      </c>
      <c r="M481" s="14">
        <v>207.16179562086</v>
      </c>
      <c r="O481" s="14"/>
      <c r="P481" s="14"/>
      <c r="Q481" s="14"/>
      <c r="R481" s="14"/>
      <c r="S481" s="14"/>
      <c r="T481" s="14"/>
      <c r="U481" s="14"/>
      <c r="V481" s="14"/>
      <c r="W481" s="14"/>
      <c r="X481" s="14"/>
      <c r="Y481" s="14"/>
    </row>
    <row r="482" spans="1:25">
      <c r="A482" s="14" t="s">
        <v>710</v>
      </c>
      <c r="B482" s="14" t="s">
        <v>64</v>
      </c>
      <c r="C482" s="14" t="s">
        <v>38</v>
      </c>
      <c r="D482" s="14" t="s">
        <v>33</v>
      </c>
      <c r="E482" s="14">
        <v>0</v>
      </c>
      <c r="F482" s="14">
        <v>1385.40366329373</v>
      </c>
      <c r="G482" s="14">
        <v>461.80122109790801</v>
      </c>
      <c r="H482" s="14">
        <v>2240.4483849112598</v>
      </c>
      <c r="I482" s="14">
        <v>2267.2535391081301</v>
      </c>
      <c r="J482" s="14">
        <v>2147.3189332735801</v>
      </c>
      <c r="K482" s="14">
        <v>2392.0529207670902</v>
      </c>
      <c r="L482" s="14">
        <v>124.799381658963</v>
      </c>
      <c r="M482" s="14">
        <v>119.934605834549</v>
      </c>
      <c r="O482" s="14"/>
      <c r="P482" s="14"/>
      <c r="Q482" s="14"/>
      <c r="R482" s="14"/>
      <c r="S482" s="14"/>
      <c r="T482" s="14"/>
      <c r="U482" s="14"/>
      <c r="V482" s="14"/>
      <c r="W482" s="14"/>
      <c r="X482" s="14"/>
      <c r="Y482" s="14"/>
    </row>
    <row r="483" spans="1:25">
      <c r="A483" s="14" t="s">
        <v>711</v>
      </c>
      <c r="B483" s="14" t="s">
        <v>64</v>
      </c>
      <c r="C483" s="14" t="s">
        <v>36</v>
      </c>
      <c r="D483" s="14" t="s">
        <v>33</v>
      </c>
      <c r="E483" s="14">
        <v>0</v>
      </c>
      <c r="F483" s="14">
        <v>1436.4844442692399</v>
      </c>
      <c r="G483" s="14">
        <v>478.82814808974598</v>
      </c>
      <c r="H483" s="14">
        <v>2305.6424959781102</v>
      </c>
      <c r="I483" s="14">
        <v>2314.2766902573899</v>
      </c>
      <c r="J483" s="14">
        <v>2194.09474400514</v>
      </c>
      <c r="K483" s="14">
        <v>2439.24408308908</v>
      </c>
      <c r="L483" s="14">
        <v>124.967392831697</v>
      </c>
      <c r="M483" s="14">
        <v>120.181946252241</v>
      </c>
      <c r="O483" s="14"/>
      <c r="P483" s="14"/>
      <c r="Q483" s="14"/>
      <c r="R483" s="14"/>
      <c r="S483" s="14"/>
      <c r="T483" s="14"/>
      <c r="U483" s="14"/>
      <c r="V483" s="14"/>
      <c r="W483" s="14"/>
      <c r="X483" s="14"/>
      <c r="Y483" s="14"/>
    </row>
    <row r="484" spans="1:25">
      <c r="A484" s="14" t="s">
        <v>712</v>
      </c>
      <c r="B484" s="14" t="s">
        <v>64</v>
      </c>
      <c r="C484" s="14" t="s">
        <v>34</v>
      </c>
      <c r="D484" s="14" t="s">
        <v>33</v>
      </c>
      <c r="E484" s="14">
        <v>0</v>
      </c>
      <c r="F484" s="14">
        <v>1445.6388919057499</v>
      </c>
      <c r="G484" s="14">
        <v>481.87963063525098</v>
      </c>
      <c r="H484" s="14">
        <v>2310.434540364</v>
      </c>
      <c r="I484" s="14">
        <v>2284.6781839401101</v>
      </c>
      <c r="J484" s="14">
        <v>2166.5578855713402</v>
      </c>
      <c r="K484" s="14">
        <v>2407.4865981539501</v>
      </c>
      <c r="L484" s="14">
        <v>122.808414213842</v>
      </c>
      <c r="M484" s="14">
        <v>118.12029836876999</v>
      </c>
      <c r="O484" s="14"/>
      <c r="P484" s="14"/>
      <c r="Q484" s="14"/>
      <c r="R484" s="14"/>
      <c r="S484" s="14"/>
      <c r="T484" s="14"/>
      <c r="U484" s="14"/>
      <c r="V484" s="14"/>
      <c r="W484" s="14"/>
      <c r="X484" s="14"/>
      <c r="Y484" s="14"/>
    </row>
    <row r="485" spans="1:25">
      <c r="A485" s="14" t="s">
        <v>713</v>
      </c>
      <c r="B485" s="14" t="s">
        <v>64</v>
      </c>
      <c r="C485" s="14" t="s">
        <v>128</v>
      </c>
      <c r="D485" s="14" t="s">
        <v>33</v>
      </c>
      <c r="E485" s="14">
        <v>0</v>
      </c>
      <c r="F485" s="14">
        <v>1411.0551042442901</v>
      </c>
      <c r="G485" s="14">
        <v>470.35170141476402</v>
      </c>
      <c r="H485" s="14">
        <v>2250.7019878206702</v>
      </c>
      <c r="I485" s="14">
        <v>2211.43518762247</v>
      </c>
      <c r="J485" s="14">
        <v>2095.7467753216301</v>
      </c>
      <c r="K485" s="14">
        <v>2331.7723523529698</v>
      </c>
      <c r="L485" s="14">
        <v>120.337164730498</v>
      </c>
      <c r="M485" s="14">
        <v>115.68841230084099</v>
      </c>
      <c r="O485" s="14"/>
      <c r="P485" s="14"/>
      <c r="Q485" s="14"/>
      <c r="R485" s="14"/>
      <c r="S485" s="14"/>
      <c r="T485" s="14"/>
      <c r="U485" s="14"/>
      <c r="V485" s="14"/>
      <c r="W485" s="14"/>
      <c r="X485" s="14"/>
      <c r="Y485" s="14"/>
    </row>
    <row r="486" spans="1:25">
      <c r="A486" s="14" t="s">
        <v>714</v>
      </c>
      <c r="B486" s="14" t="s">
        <v>64</v>
      </c>
      <c r="C486" s="14" t="s">
        <v>129</v>
      </c>
      <c r="D486" s="14" t="s">
        <v>33</v>
      </c>
      <c r="E486" s="14">
        <v>0</v>
      </c>
      <c r="F486" s="14">
        <v>1421.85789696897</v>
      </c>
      <c r="G486" s="14">
        <v>473.95263232298902</v>
      </c>
      <c r="H486" s="14">
        <v>2262.87980546991</v>
      </c>
      <c r="I486" s="14">
        <v>2200.5764110905602</v>
      </c>
      <c r="J486" s="14">
        <v>2085.8607965916799</v>
      </c>
      <c r="K486" s="14">
        <v>2319.8837589711502</v>
      </c>
      <c r="L486" s="14">
        <v>119.307347880598</v>
      </c>
      <c r="M486" s="14">
        <v>114.715614498878</v>
      </c>
      <c r="O486" s="14"/>
      <c r="P486" s="14"/>
      <c r="Q486" s="14"/>
      <c r="R486" s="14"/>
      <c r="S486" s="14"/>
      <c r="T486" s="14"/>
      <c r="U486" s="14"/>
      <c r="V486" s="14"/>
      <c r="W486" s="14"/>
      <c r="X486" s="14"/>
      <c r="Y486" s="14"/>
    </row>
    <row r="487" spans="1:25">
      <c r="A487" s="14" t="s">
        <v>715</v>
      </c>
      <c r="B487" s="14" t="s">
        <v>64</v>
      </c>
      <c r="C487" s="14" t="s">
        <v>130</v>
      </c>
      <c r="D487" s="14" t="s">
        <v>33</v>
      </c>
      <c r="E487" s="14">
        <v>0</v>
      </c>
      <c r="F487" s="14">
        <v>1423.7447628913101</v>
      </c>
      <c r="G487" s="14">
        <v>474.58158763043599</v>
      </c>
      <c r="H487" s="14">
        <v>2264.3691756652902</v>
      </c>
      <c r="I487" s="14">
        <v>2192.63224928002</v>
      </c>
      <c r="J487" s="14">
        <v>2078.1688162686801</v>
      </c>
      <c r="K487" s="14">
        <v>2311.67421815424</v>
      </c>
      <c r="L487" s="14">
        <v>119.04196887421701</v>
      </c>
      <c r="M487" s="14">
        <v>114.463433011345</v>
      </c>
      <c r="O487" s="14"/>
      <c r="P487" s="14"/>
      <c r="Q487" s="14"/>
      <c r="R487" s="14"/>
      <c r="S487" s="14"/>
      <c r="T487" s="14"/>
      <c r="U487" s="14"/>
      <c r="V487" s="14"/>
      <c r="W487" s="14"/>
      <c r="X487" s="14"/>
      <c r="Y487" s="14"/>
    </row>
    <row r="488" spans="1:25">
      <c r="A488" s="14" t="s">
        <v>716</v>
      </c>
      <c r="B488" s="14" t="s">
        <v>64</v>
      </c>
      <c r="C488" s="14" t="s">
        <v>131</v>
      </c>
      <c r="D488" s="14" t="s">
        <v>33</v>
      </c>
      <c r="E488" s="14">
        <v>0</v>
      </c>
      <c r="F488" s="14">
        <v>1442.55432715641</v>
      </c>
      <c r="G488" s="14">
        <v>480.851442385469</v>
      </c>
      <c r="H488" s="14">
        <v>2289.3327098908298</v>
      </c>
      <c r="I488" s="14">
        <v>2187.24203055199</v>
      </c>
      <c r="J488" s="14">
        <v>2073.78899956552</v>
      </c>
      <c r="K488" s="14">
        <v>2305.20285281719</v>
      </c>
      <c r="L488" s="14">
        <v>117.960822265198</v>
      </c>
      <c r="M488" s="14">
        <v>113.45303098647</v>
      </c>
      <c r="O488" s="14"/>
      <c r="P488" s="14"/>
      <c r="Q488" s="14"/>
      <c r="R488" s="14"/>
      <c r="S488" s="14"/>
      <c r="T488" s="14"/>
      <c r="U488" s="14"/>
      <c r="V488" s="14"/>
      <c r="W488" s="14"/>
      <c r="X488" s="14"/>
      <c r="Y488" s="14"/>
    </row>
    <row r="489" spans="1:25">
      <c r="A489" s="14" t="s">
        <v>717</v>
      </c>
      <c r="B489" s="14" t="s">
        <v>64</v>
      </c>
      <c r="C489" s="14" t="s">
        <v>132</v>
      </c>
      <c r="D489" s="14" t="s">
        <v>33</v>
      </c>
      <c r="E489" s="14">
        <v>0</v>
      </c>
      <c r="F489" s="14">
        <v>1410.45288777013</v>
      </c>
      <c r="G489" s="14">
        <v>470.15096259004503</v>
      </c>
      <c r="H489" s="14">
        <v>2231.7645655313099</v>
      </c>
      <c r="I489" s="14">
        <v>2108.4820700865198</v>
      </c>
      <c r="J489" s="14">
        <v>1997.7266524622501</v>
      </c>
      <c r="K489" s="14">
        <v>2223.6889865898802</v>
      </c>
      <c r="L489" s="14">
        <v>115.20691650335399</v>
      </c>
      <c r="M489" s="14">
        <v>110.755417624271</v>
      </c>
      <c r="O489" s="14"/>
      <c r="P489" s="14"/>
      <c r="Q489" s="14"/>
      <c r="R489" s="14"/>
      <c r="S489" s="14"/>
      <c r="T489" s="14"/>
      <c r="U489" s="14"/>
      <c r="V489" s="14"/>
      <c r="W489" s="14"/>
      <c r="X489" s="14"/>
      <c r="Y489" s="14"/>
    </row>
    <row r="490" spans="1:25">
      <c r="A490" s="14" t="s">
        <v>718</v>
      </c>
      <c r="B490" s="14" t="s">
        <v>64</v>
      </c>
      <c r="C490" s="14" t="s">
        <v>38</v>
      </c>
      <c r="D490" s="14" t="s">
        <v>33</v>
      </c>
      <c r="E490" s="14">
        <v>1</v>
      </c>
      <c r="F490" s="14">
        <v>230.563404677644</v>
      </c>
      <c r="G490" s="14">
        <v>76.854468225881206</v>
      </c>
      <c r="H490" s="14">
        <v>1768.6668048300401</v>
      </c>
      <c r="I490" s="14">
        <v>1765.21534301201</v>
      </c>
      <c r="J490" s="14">
        <v>1541.0965118111601</v>
      </c>
      <c r="K490" s="14">
        <v>2012.3492049192</v>
      </c>
      <c r="L490" s="14">
        <v>247.133861907191</v>
      </c>
      <c r="M490" s="14">
        <v>224.11883120084499</v>
      </c>
      <c r="O490" s="14"/>
      <c r="P490" s="14"/>
      <c r="Q490" s="14"/>
      <c r="R490" s="14"/>
      <c r="S490" s="14"/>
      <c r="T490" s="14"/>
      <c r="U490" s="14"/>
      <c r="V490" s="14"/>
      <c r="W490" s="14"/>
      <c r="X490" s="14"/>
      <c r="Y490" s="14"/>
    </row>
    <row r="491" spans="1:25">
      <c r="A491" s="14" t="s">
        <v>719</v>
      </c>
      <c r="B491" s="14" t="s">
        <v>64</v>
      </c>
      <c r="C491" s="14" t="s">
        <v>36</v>
      </c>
      <c r="D491" s="14" t="s">
        <v>33</v>
      </c>
      <c r="E491" s="14">
        <v>1</v>
      </c>
      <c r="F491" s="14">
        <v>270.86859712132502</v>
      </c>
      <c r="G491" s="14">
        <v>90.289532373774904</v>
      </c>
      <c r="H491" s="14">
        <v>2065.1768612482801</v>
      </c>
      <c r="I491" s="14">
        <v>2035.99207527109</v>
      </c>
      <c r="J491" s="14">
        <v>1797.1424060229299</v>
      </c>
      <c r="K491" s="14">
        <v>2297.3756071906</v>
      </c>
      <c r="L491" s="14">
        <v>261.38353191951398</v>
      </c>
      <c r="M491" s="14">
        <v>238.84966924815799</v>
      </c>
      <c r="O491" s="14"/>
      <c r="P491" s="14"/>
      <c r="Q491" s="14"/>
      <c r="R491" s="14"/>
      <c r="S491" s="14"/>
      <c r="T491" s="14"/>
      <c r="U491" s="14"/>
      <c r="V491" s="14"/>
      <c r="W491" s="14"/>
      <c r="X491" s="14"/>
      <c r="Y491" s="14"/>
    </row>
    <row r="492" spans="1:25">
      <c r="A492" s="14" t="s">
        <v>720</v>
      </c>
      <c r="B492" s="14" t="s">
        <v>64</v>
      </c>
      <c r="C492" s="14" t="s">
        <v>34</v>
      </c>
      <c r="D492" s="14" t="s">
        <v>33</v>
      </c>
      <c r="E492" s="14">
        <v>1</v>
      </c>
      <c r="F492" s="14">
        <v>256.20658364248402</v>
      </c>
      <c r="G492" s="14">
        <v>85.402194547494702</v>
      </c>
      <c r="H492" s="14">
        <v>1946.41482673011</v>
      </c>
      <c r="I492" s="14">
        <v>1888.55444165631</v>
      </c>
      <c r="J492" s="14">
        <v>1660.97879321199</v>
      </c>
      <c r="K492" s="14">
        <v>2138.2375598732901</v>
      </c>
      <c r="L492" s="14">
        <v>249.683118216981</v>
      </c>
      <c r="M492" s="14">
        <v>227.575648444325</v>
      </c>
      <c r="O492" s="14"/>
      <c r="P492" s="14"/>
      <c r="Q492" s="14"/>
      <c r="R492" s="14"/>
      <c r="S492" s="14"/>
      <c r="T492" s="14"/>
      <c r="U492" s="14"/>
      <c r="V492" s="14"/>
      <c r="W492" s="14"/>
      <c r="X492" s="14"/>
      <c r="Y492" s="14"/>
    </row>
    <row r="493" spans="1:25">
      <c r="A493" s="14" t="s">
        <v>721</v>
      </c>
      <c r="B493" s="14" t="s">
        <v>64</v>
      </c>
      <c r="C493" s="14" t="s">
        <v>128</v>
      </c>
      <c r="D493" s="14" t="s">
        <v>33</v>
      </c>
      <c r="E493" s="14">
        <v>1</v>
      </c>
      <c r="F493" s="14">
        <v>250.57295840483599</v>
      </c>
      <c r="G493" s="14">
        <v>83.524319468278804</v>
      </c>
      <c r="H493" s="14">
        <v>1888.12416852412</v>
      </c>
      <c r="I493" s="14">
        <v>1804.7228372801201</v>
      </c>
      <c r="J493" s="14">
        <v>1585.11478745004</v>
      </c>
      <c r="K493" s="14">
        <v>2045.91535690724</v>
      </c>
      <c r="L493" s="14">
        <v>241.19251962712201</v>
      </c>
      <c r="M493" s="14">
        <v>219.608049830081</v>
      </c>
      <c r="O493" s="14"/>
      <c r="P493" s="14"/>
      <c r="Q493" s="14"/>
      <c r="R493" s="14"/>
      <c r="S493" s="14"/>
      <c r="T493" s="14"/>
      <c r="U493" s="14"/>
      <c r="V493" s="14"/>
      <c r="W493" s="14"/>
      <c r="X493" s="14"/>
      <c r="Y493" s="14"/>
    </row>
    <row r="494" spans="1:25">
      <c r="A494" s="14" t="s">
        <v>722</v>
      </c>
      <c r="B494" s="14" t="s">
        <v>64</v>
      </c>
      <c r="C494" s="14" t="s">
        <v>129</v>
      </c>
      <c r="D494" s="14" t="s">
        <v>33</v>
      </c>
      <c r="E494" s="14">
        <v>1</v>
      </c>
      <c r="F494" s="14">
        <v>254.27251279311099</v>
      </c>
      <c r="G494" s="14">
        <v>84.757504264370198</v>
      </c>
      <c r="H494" s="14">
        <v>1901.81385783927</v>
      </c>
      <c r="I494" s="14">
        <v>1778.1996144064301</v>
      </c>
      <c r="J494" s="14">
        <v>1563.94218740051</v>
      </c>
      <c r="K494" s="14">
        <v>2013.35385563659</v>
      </c>
      <c r="L494" s="14">
        <v>235.15424123015899</v>
      </c>
      <c r="M494" s="14">
        <v>214.25742700591701</v>
      </c>
      <c r="O494" s="14"/>
      <c r="P494" s="14"/>
      <c r="Q494" s="14"/>
      <c r="R494" s="14"/>
      <c r="S494" s="14"/>
      <c r="T494" s="14"/>
      <c r="U494" s="14"/>
      <c r="V494" s="14"/>
      <c r="W494" s="14"/>
      <c r="X494" s="14"/>
      <c r="Y494" s="14"/>
    </row>
    <row r="495" spans="1:25">
      <c r="A495" s="14" t="s">
        <v>723</v>
      </c>
      <c r="B495" s="14" t="s">
        <v>64</v>
      </c>
      <c r="C495" s="14" t="s">
        <v>130</v>
      </c>
      <c r="D495" s="14" t="s">
        <v>33</v>
      </c>
      <c r="E495" s="14">
        <v>1</v>
      </c>
      <c r="F495" s="14">
        <v>262.21932855676602</v>
      </c>
      <c r="G495" s="14">
        <v>87.406442852255196</v>
      </c>
      <c r="H495" s="14">
        <v>1957.2988621091699</v>
      </c>
      <c r="I495" s="14">
        <v>1819.08202316606</v>
      </c>
      <c r="J495" s="14">
        <v>1602.61698435017</v>
      </c>
      <c r="K495" s="14">
        <v>2056.3202933245302</v>
      </c>
      <c r="L495" s="14">
        <v>237.23827015847399</v>
      </c>
      <c r="M495" s="14">
        <v>216.465038815893</v>
      </c>
      <c r="O495" s="14"/>
      <c r="P495" s="14"/>
      <c r="Q495" s="14"/>
      <c r="R495" s="14"/>
      <c r="S495" s="14"/>
      <c r="T495" s="14"/>
      <c r="U495" s="14"/>
      <c r="V495" s="14"/>
      <c r="W495" s="14"/>
      <c r="X495" s="14"/>
      <c r="Y495" s="14"/>
    </row>
    <row r="496" spans="1:25">
      <c r="A496" s="14" t="s">
        <v>724</v>
      </c>
      <c r="B496" s="14" t="s">
        <v>64</v>
      </c>
      <c r="C496" s="14" t="s">
        <v>131</v>
      </c>
      <c r="D496" s="14" t="s">
        <v>33</v>
      </c>
      <c r="E496" s="14">
        <v>1</v>
      </c>
      <c r="F496" s="14">
        <v>271.15732226121798</v>
      </c>
      <c r="G496" s="14">
        <v>90.385774087072804</v>
      </c>
      <c r="H496" s="14">
        <v>2022.9582382961701</v>
      </c>
      <c r="I496" s="14">
        <v>1854.6254845968199</v>
      </c>
      <c r="J496" s="14">
        <v>1637.1791724821501</v>
      </c>
      <c r="K496" s="14">
        <v>2092.5749209290698</v>
      </c>
      <c r="L496" s="14">
        <v>237.94943633225901</v>
      </c>
      <c r="M496" s="14">
        <v>217.44631211467001</v>
      </c>
      <c r="O496" s="14"/>
      <c r="P496" s="14"/>
      <c r="Q496" s="14"/>
      <c r="R496" s="14"/>
      <c r="S496" s="14"/>
      <c r="T496" s="14"/>
      <c r="U496" s="14"/>
      <c r="V496" s="14"/>
      <c r="W496" s="14"/>
      <c r="X496" s="14"/>
      <c r="Y496" s="14"/>
    </row>
    <row r="497" spans="1:25">
      <c r="A497" s="14" t="s">
        <v>725</v>
      </c>
      <c r="B497" s="14" t="s">
        <v>64</v>
      </c>
      <c r="C497" s="14" t="s">
        <v>132</v>
      </c>
      <c r="D497" s="14" t="s">
        <v>33</v>
      </c>
      <c r="E497" s="14">
        <v>1</v>
      </c>
      <c r="F497" s="14">
        <v>257.68284186632098</v>
      </c>
      <c r="G497" s="14">
        <v>85.894280622107104</v>
      </c>
      <c r="H497" s="14">
        <v>1904.8110723412301</v>
      </c>
      <c r="I497" s="14">
        <v>1752.5193377637599</v>
      </c>
      <c r="J497" s="14">
        <v>1540.5904991048401</v>
      </c>
      <c r="K497" s="14">
        <v>1984.97355060519</v>
      </c>
      <c r="L497" s="14">
        <v>232.45421284143001</v>
      </c>
      <c r="M497" s="14">
        <v>211.92883865892</v>
      </c>
      <c r="O497" s="14"/>
      <c r="P497" s="14"/>
      <c r="Q497" s="14"/>
      <c r="R497" s="14"/>
      <c r="S497" s="14"/>
      <c r="T497" s="14"/>
      <c r="U497" s="14"/>
      <c r="V497" s="14"/>
      <c r="W497" s="14"/>
      <c r="X497" s="14"/>
      <c r="Y497" s="14"/>
    </row>
    <row r="498" spans="1:25">
      <c r="A498" s="14" t="s">
        <v>726</v>
      </c>
      <c r="B498" s="14" t="s">
        <v>64</v>
      </c>
      <c r="C498" s="14" t="s">
        <v>38</v>
      </c>
      <c r="D498" s="14" t="s">
        <v>33</v>
      </c>
      <c r="E498" s="14">
        <v>2</v>
      </c>
      <c r="F498" s="14">
        <v>288.51362059139399</v>
      </c>
      <c r="G498" s="14">
        <v>96.171206863798005</v>
      </c>
      <c r="H498" s="14">
        <v>2269.2592464322302</v>
      </c>
      <c r="I498" s="14">
        <v>2180.4003760857399</v>
      </c>
      <c r="J498" s="14">
        <v>1929.2769194432601</v>
      </c>
      <c r="K498" s="14">
        <v>2454.4438131126299</v>
      </c>
      <c r="L498" s="14">
        <v>274.04343702688601</v>
      </c>
      <c r="M498" s="14">
        <v>251.123456642485</v>
      </c>
      <c r="O498" s="14"/>
      <c r="P498" s="14"/>
      <c r="Q498" s="14"/>
      <c r="R498" s="14"/>
      <c r="S498" s="14"/>
      <c r="T498" s="14"/>
      <c r="U498" s="14"/>
      <c r="V498" s="14"/>
      <c r="W498" s="14"/>
      <c r="X498" s="14"/>
      <c r="Y498" s="14"/>
    </row>
    <row r="499" spans="1:25">
      <c r="A499" s="14" t="s">
        <v>727</v>
      </c>
      <c r="B499" s="14" t="s">
        <v>64</v>
      </c>
      <c r="C499" s="14" t="s">
        <v>36</v>
      </c>
      <c r="D499" s="14" t="s">
        <v>33</v>
      </c>
      <c r="E499" s="14">
        <v>2</v>
      </c>
      <c r="F499" s="14">
        <v>272.665879786179</v>
      </c>
      <c r="G499" s="14">
        <v>90.888626595392907</v>
      </c>
      <c r="H499" s="14">
        <v>2132.7014453357701</v>
      </c>
      <c r="I499" s="14">
        <v>2028.8049189076501</v>
      </c>
      <c r="J499" s="14">
        <v>1787.91252876256</v>
      </c>
      <c r="K499" s="14">
        <v>2292.3450927838198</v>
      </c>
      <c r="L499" s="14">
        <v>263.54017387617603</v>
      </c>
      <c r="M499" s="14">
        <v>240.89239014508601</v>
      </c>
      <c r="O499" s="14"/>
      <c r="P499" s="14"/>
      <c r="Q499" s="14"/>
      <c r="R499" s="14"/>
      <c r="S499" s="14"/>
      <c r="T499" s="14"/>
      <c r="U499" s="14"/>
      <c r="V499" s="14"/>
      <c r="W499" s="14"/>
      <c r="X499" s="14"/>
      <c r="Y499" s="14"/>
    </row>
    <row r="500" spans="1:25">
      <c r="A500" s="14" t="s">
        <v>728</v>
      </c>
      <c r="B500" s="14" t="s">
        <v>64</v>
      </c>
      <c r="C500" s="14" t="s">
        <v>34</v>
      </c>
      <c r="D500" s="14" t="s">
        <v>33</v>
      </c>
      <c r="E500" s="14">
        <v>2</v>
      </c>
      <c r="F500" s="14">
        <v>263.60463475239499</v>
      </c>
      <c r="G500" s="14">
        <v>87.8682115841316</v>
      </c>
      <c r="H500" s="14">
        <v>2058.60706561808</v>
      </c>
      <c r="I500" s="14">
        <v>1911.3209201515201</v>
      </c>
      <c r="J500" s="14">
        <v>1681.0960217443601</v>
      </c>
      <c r="K500" s="14">
        <v>2163.5784229327101</v>
      </c>
      <c r="L500" s="14">
        <v>252.25750278118201</v>
      </c>
      <c r="M500" s="14">
        <v>230.224898407159</v>
      </c>
      <c r="O500" s="14"/>
      <c r="P500" s="14"/>
      <c r="Q500" s="14"/>
      <c r="R500" s="14"/>
      <c r="S500" s="14"/>
      <c r="T500" s="14"/>
      <c r="U500" s="14"/>
      <c r="V500" s="14"/>
      <c r="W500" s="14"/>
      <c r="X500" s="14"/>
      <c r="Y500" s="14"/>
    </row>
    <row r="501" spans="1:25">
      <c r="A501" s="14" t="s">
        <v>729</v>
      </c>
      <c r="B501" s="14" t="s">
        <v>64</v>
      </c>
      <c r="C501" s="14" t="s">
        <v>128</v>
      </c>
      <c r="D501" s="14" t="s">
        <v>33</v>
      </c>
      <c r="E501" s="14">
        <v>2</v>
      </c>
      <c r="F501" s="14">
        <v>248.728261304917</v>
      </c>
      <c r="G501" s="14">
        <v>82.909420434972304</v>
      </c>
      <c r="H501" s="14">
        <v>1944.860906286</v>
      </c>
      <c r="I501" s="14">
        <v>1756.82347188929</v>
      </c>
      <c r="J501" s="14">
        <v>1540.1370046194099</v>
      </c>
      <c r="K501" s="14">
        <v>1994.8902381688499</v>
      </c>
      <c r="L501" s="14">
        <v>238.06676627955099</v>
      </c>
      <c r="M501" s="14">
        <v>216.686467269888</v>
      </c>
      <c r="O501" s="14"/>
      <c r="P501" s="14"/>
      <c r="Q501" s="14"/>
      <c r="R501" s="14"/>
      <c r="S501" s="14"/>
      <c r="T501" s="14"/>
      <c r="U501" s="14"/>
      <c r="V501" s="14"/>
      <c r="W501" s="14"/>
      <c r="X501" s="14"/>
      <c r="Y501" s="14"/>
    </row>
    <row r="502" spans="1:25">
      <c r="A502" s="14" t="s">
        <v>730</v>
      </c>
      <c r="B502" s="14" t="s">
        <v>64</v>
      </c>
      <c r="C502" s="14" t="s">
        <v>129</v>
      </c>
      <c r="D502" s="14" t="s">
        <v>33</v>
      </c>
      <c r="E502" s="14">
        <v>2</v>
      </c>
      <c r="F502" s="14">
        <v>264.71332885201002</v>
      </c>
      <c r="G502" s="14">
        <v>88.237776284003303</v>
      </c>
      <c r="H502" s="14">
        <v>2076.1829713883099</v>
      </c>
      <c r="I502" s="14">
        <v>1868.43136166973</v>
      </c>
      <c r="J502" s="14">
        <v>1644.18763439287</v>
      </c>
      <c r="K502" s="14">
        <v>2114.0880100879099</v>
      </c>
      <c r="L502" s="14">
        <v>245.65664841817599</v>
      </c>
      <c r="M502" s="14">
        <v>224.24372727686699</v>
      </c>
      <c r="O502" s="14"/>
      <c r="P502" s="14"/>
      <c r="Q502" s="14"/>
      <c r="R502" s="14"/>
      <c r="S502" s="14"/>
      <c r="T502" s="14"/>
      <c r="U502" s="14"/>
      <c r="V502" s="14"/>
      <c r="W502" s="14"/>
      <c r="X502" s="14"/>
      <c r="Y502" s="14"/>
    </row>
    <row r="503" spans="1:25">
      <c r="A503" s="14" t="s">
        <v>731</v>
      </c>
      <c r="B503" s="14" t="s">
        <v>64</v>
      </c>
      <c r="C503" s="14" t="s">
        <v>130</v>
      </c>
      <c r="D503" s="14" t="s">
        <v>33</v>
      </c>
      <c r="E503" s="14">
        <v>2</v>
      </c>
      <c r="F503" s="14">
        <v>286.29575149784898</v>
      </c>
      <c r="G503" s="14">
        <v>95.431917165949599</v>
      </c>
      <c r="H503" s="14">
        <v>2252.87812006491</v>
      </c>
      <c r="I503" s="14">
        <v>2045.0523286428499</v>
      </c>
      <c r="J503" s="14">
        <v>1808.3611184551401</v>
      </c>
      <c r="K503" s="14">
        <v>2303.4339016899798</v>
      </c>
      <c r="L503" s="14">
        <v>258.38157304712303</v>
      </c>
      <c r="M503" s="14">
        <v>236.691210187715</v>
      </c>
      <c r="O503" s="14"/>
      <c r="P503" s="14"/>
      <c r="Q503" s="14"/>
      <c r="R503" s="14"/>
      <c r="S503" s="14"/>
      <c r="T503" s="14"/>
      <c r="U503" s="14"/>
      <c r="V503" s="14"/>
      <c r="W503" s="14"/>
      <c r="X503" s="14"/>
      <c r="Y503" s="14"/>
    </row>
    <row r="504" spans="1:25">
      <c r="A504" s="14" t="s">
        <v>732</v>
      </c>
      <c r="B504" s="14" t="s">
        <v>64</v>
      </c>
      <c r="C504" s="14" t="s">
        <v>131</v>
      </c>
      <c r="D504" s="14" t="s">
        <v>33</v>
      </c>
      <c r="E504" s="14">
        <v>2</v>
      </c>
      <c r="F504" s="14">
        <v>302.95291116275803</v>
      </c>
      <c r="G504" s="14">
        <v>100.984303720919</v>
      </c>
      <c r="H504" s="14">
        <v>2389.2185422930502</v>
      </c>
      <c r="I504" s="14">
        <v>2130.04124512521</v>
      </c>
      <c r="J504" s="14">
        <v>1891.6585925440099</v>
      </c>
      <c r="K504" s="14">
        <v>2389.6312042917898</v>
      </c>
      <c r="L504" s="14">
        <v>259.589959166575</v>
      </c>
      <c r="M504" s="14">
        <v>238.38265258120401</v>
      </c>
      <c r="O504" s="14"/>
      <c r="P504" s="14"/>
      <c r="Q504" s="14"/>
      <c r="R504" s="14"/>
      <c r="S504" s="14"/>
      <c r="T504" s="14"/>
      <c r="U504" s="14"/>
      <c r="V504" s="14"/>
      <c r="W504" s="14"/>
      <c r="X504" s="14"/>
      <c r="Y504" s="14"/>
    </row>
    <row r="505" spans="1:25">
      <c r="A505" s="14" t="s">
        <v>733</v>
      </c>
      <c r="B505" s="14" t="s">
        <v>64</v>
      </c>
      <c r="C505" s="14" t="s">
        <v>132</v>
      </c>
      <c r="D505" s="14" t="s">
        <v>33</v>
      </c>
      <c r="E505" s="14">
        <v>2</v>
      </c>
      <c r="F505" s="14">
        <v>304.95782521311497</v>
      </c>
      <c r="G505" s="14">
        <v>101.652608404372</v>
      </c>
      <c r="H505" s="14">
        <v>2416.2730783069101</v>
      </c>
      <c r="I505" s="14">
        <v>2088.8901442220399</v>
      </c>
      <c r="J505" s="14">
        <v>1855.99539836753</v>
      </c>
      <c r="K505" s="14">
        <v>2342.4325139479602</v>
      </c>
      <c r="L505" s="14">
        <v>253.54236972591599</v>
      </c>
      <c r="M505" s="14">
        <v>232.89474585450699</v>
      </c>
      <c r="O505" s="14"/>
      <c r="P505" s="14"/>
      <c r="Q505" s="14"/>
      <c r="R505" s="14"/>
      <c r="S505" s="14"/>
      <c r="T505" s="14"/>
      <c r="U505" s="14"/>
      <c r="V505" s="14"/>
      <c r="W505" s="14"/>
      <c r="X505" s="14"/>
      <c r="Y505" s="14"/>
    </row>
    <row r="506" spans="1:25">
      <c r="A506" s="14" t="s">
        <v>734</v>
      </c>
      <c r="B506" s="14" t="s">
        <v>64</v>
      </c>
      <c r="C506" s="14" t="s">
        <v>38</v>
      </c>
      <c r="D506" s="14" t="s">
        <v>33</v>
      </c>
      <c r="E506" s="14">
        <v>3</v>
      </c>
      <c r="F506" s="14">
        <v>239.88330933067499</v>
      </c>
      <c r="G506" s="14">
        <v>79.961103110224897</v>
      </c>
      <c r="H506" s="14">
        <v>2095.96600551048</v>
      </c>
      <c r="I506" s="14">
        <v>2113.0199256318001</v>
      </c>
      <c r="J506" s="14">
        <v>1850.5413142597099</v>
      </c>
      <c r="K506" s="14">
        <v>2401.8956381063699</v>
      </c>
      <c r="L506" s="14">
        <v>288.87571247457703</v>
      </c>
      <c r="M506" s="14">
        <v>262.47861137209202</v>
      </c>
      <c r="O506" s="14"/>
      <c r="P506" s="14"/>
      <c r="Q506" s="14"/>
      <c r="R506" s="14"/>
      <c r="S506" s="14"/>
      <c r="T506" s="14"/>
      <c r="U506" s="14"/>
      <c r="V506" s="14"/>
      <c r="W506" s="14"/>
      <c r="X506" s="14"/>
      <c r="Y506" s="14"/>
    </row>
    <row r="507" spans="1:25">
      <c r="A507" s="14" t="s">
        <v>735</v>
      </c>
      <c r="B507" s="14" t="s">
        <v>64</v>
      </c>
      <c r="C507" s="14" t="s">
        <v>36</v>
      </c>
      <c r="D507" s="14" t="s">
        <v>33</v>
      </c>
      <c r="E507" s="14">
        <v>3</v>
      </c>
      <c r="F507" s="14">
        <v>261.25612641265002</v>
      </c>
      <c r="G507" s="14">
        <v>87.085375470883307</v>
      </c>
      <c r="H507" s="14">
        <v>2254.7348443311498</v>
      </c>
      <c r="I507" s="14">
        <v>2242.5161737521898</v>
      </c>
      <c r="J507" s="14">
        <v>1975.3418566032699</v>
      </c>
      <c r="K507" s="14">
        <v>2535.3797225564199</v>
      </c>
      <c r="L507" s="14">
        <v>292.86354880423198</v>
      </c>
      <c r="M507" s="14">
        <v>267.174317148922</v>
      </c>
      <c r="O507" s="14"/>
      <c r="P507" s="14"/>
      <c r="Q507" s="14"/>
      <c r="R507" s="14"/>
      <c r="S507" s="14"/>
      <c r="T507" s="14"/>
      <c r="U507" s="14"/>
      <c r="V507" s="14"/>
      <c r="W507" s="14"/>
      <c r="X507" s="14"/>
      <c r="Y507" s="14"/>
    </row>
    <row r="508" spans="1:25">
      <c r="A508" s="14" t="s">
        <v>736</v>
      </c>
      <c r="B508" s="14" t="s">
        <v>64</v>
      </c>
      <c r="C508" s="14" t="s">
        <v>34</v>
      </c>
      <c r="D508" s="14" t="s">
        <v>33</v>
      </c>
      <c r="E508" s="14">
        <v>3</v>
      </c>
      <c r="F508" s="14">
        <v>271.18705129376502</v>
      </c>
      <c r="G508" s="14">
        <v>90.395683764588497</v>
      </c>
      <c r="H508" s="14">
        <v>2326.58760547156</v>
      </c>
      <c r="I508" s="14">
        <v>2287.1696423475801</v>
      </c>
      <c r="J508" s="14">
        <v>2019.66567378881</v>
      </c>
      <c r="K508" s="14">
        <v>2579.8952449367198</v>
      </c>
      <c r="L508" s="14">
        <v>292.72560258914001</v>
      </c>
      <c r="M508" s="14">
        <v>267.50396855876301</v>
      </c>
      <c r="O508" s="14"/>
      <c r="P508" s="14"/>
      <c r="Q508" s="14"/>
      <c r="R508" s="14"/>
      <c r="S508" s="14"/>
      <c r="T508" s="14"/>
      <c r="U508" s="14"/>
      <c r="V508" s="14"/>
      <c r="W508" s="14"/>
      <c r="X508" s="14"/>
      <c r="Y508" s="14"/>
    </row>
    <row r="509" spans="1:25">
      <c r="A509" s="14" t="s">
        <v>737</v>
      </c>
      <c r="B509" s="14" t="s">
        <v>64</v>
      </c>
      <c r="C509" s="14" t="s">
        <v>128</v>
      </c>
      <c r="D509" s="14" t="s">
        <v>33</v>
      </c>
      <c r="E509" s="14">
        <v>3</v>
      </c>
      <c r="F509" s="14">
        <v>264.10834050273399</v>
      </c>
      <c r="G509" s="14">
        <v>88.036113500911199</v>
      </c>
      <c r="H509" s="14">
        <v>2264.6916523986802</v>
      </c>
      <c r="I509" s="14">
        <v>2252.6510593390799</v>
      </c>
      <c r="J509" s="14">
        <v>1985.07178850434</v>
      </c>
      <c r="K509" s="14">
        <v>2545.81208252943</v>
      </c>
      <c r="L509" s="14">
        <v>293.16102319035502</v>
      </c>
      <c r="M509" s="14">
        <v>267.579270834738</v>
      </c>
      <c r="O509" s="14"/>
      <c r="P509" s="14"/>
      <c r="Q509" s="14"/>
      <c r="R509" s="14"/>
      <c r="S509" s="14"/>
      <c r="T509" s="14"/>
      <c r="U509" s="14"/>
      <c r="V509" s="14"/>
      <c r="W509" s="14"/>
      <c r="X509" s="14"/>
      <c r="Y509" s="14"/>
    </row>
    <row r="510" spans="1:25">
      <c r="A510" s="14" t="s">
        <v>738</v>
      </c>
      <c r="B510" s="14" t="s">
        <v>64</v>
      </c>
      <c r="C510" s="14" t="s">
        <v>129</v>
      </c>
      <c r="D510" s="14" t="s">
        <v>33</v>
      </c>
      <c r="E510" s="14">
        <v>3</v>
      </c>
      <c r="F510" s="14">
        <v>251.02285632464</v>
      </c>
      <c r="G510" s="14">
        <v>83.674285441546601</v>
      </c>
      <c r="H510" s="14">
        <v>2149.9045591353201</v>
      </c>
      <c r="I510" s="14">
        <v>2129.8346132188999</v>
      </c>
      <c r="J510" s="14">
        <v>1870.1928506688701</v>
      </c>
      <c r="K510" s="14">
        <v>2414.9715345812901</v>
      </c>
      <c r="L510" s="14">
        <v>285.13692136238598</v>
      </c>
      <c r="M510" s="14">
        <v>259.641762550024</v>
      </c>
      <c r="O510" s="14"/>
      <c r="P510" s="14"/>
      <c r="Q510" s="14"/>
      <c r="R510" s="14"/>
      <c r="S510" s="14"/>
      <c r="T510" s="14"/>
      <c r="U510" s="14"/>
      <c r="V510" s="14"/>
      <c r="W510" s="14"/>
      <c r="X510" s="14"/>
      <c r="Y510" s="14"/>
    </row>
    <row r="511" spans="1:25">
      <c r="A511" s="14" t="s">
        <v>739</v>
      </c>
      <c r="B511" s="14" t="s">
        <v>64</v>
      </c>
      <c r="C511" s="14" t="s">
        <v>130</v>
      </c>
      <c r="D511" s="14" t="s">
        <v>33</v>
      </c>
      <c r="E511" s="14">
        <v>3</v>
      </c>
      <c r="F511" s="14">
        <v>259.275754188561</v>
      </c>
      <c r="G511" s="14">
        <v>86.425251396186894</v>
      </c>
      <c r="H511" s="14">
        <v>2219.0667082211598</v>
      </c>
      <c r="I511" s="14">
        <v>2162.5591515847</v>
      </c>
      <c r="J511" s="14">
        <v>1902.2846174813701</v>
      </c>
      <c r="K511" s="14">
        <v>2447.9598038652898</v>
      </c>
      <c r="L511" s="14">
        <v>285.40065228059302</v>
      </c>
      <c r="M511" s="14">
        <v>260.27453410332998</v>
      </c>
      <c r="O511" s="14"/>
      <c r="P511" s="14"/>
      <c r="Q511" s="14"/>
      <c r="R511" s="14"/>
      <c r="S511" s="14"/>
      <c r="T511" s="14"/>
      <c r="U511" s="14"/>
      <c r="V511" s="14"/>
      <c r="W511" s="14"/>
      <c r="X511" s="14"/>
      <c r="Y511" s="14"/>
    </row>
    <row r="512" spans="1:25">
      <c r="A512" s="14" t="s">
        <v>740</v>
      </c>
      <c r="B512" s="14" t="s">
        <v>64</v>
      </c>
      <c r="C512" s="14" t="s">
        <v>131</v>
      </c>
      <c r="D512" s="14" t="s">
        <v>33</v>
      </c>
      <c r="E512" s="14">
        <v>3</v>
      </c>
      <c r="F512" s="14">
        <v>282.23569517299597</v>
      </c>
      <c r="G512" s="14">
        <v>94.078565057665301</v>
      </c>
      <c r="H512" s="14">
        <v>2396.0921569997099</v>
      </c>
      <c r="I512" s="14">
        <v>2290.60752367956</v>
      </c>
      <c r="J512" s="14">
        <v>2025.5235921737401</v>
      </c>
      <c r="K512" s="14">
        <v>2580.1664280990499</v>
      </c>
      <c r="L512" s="14">
        <v>289.55890441948901</v>
      </c>
      <c r="M512" s="14">
        <v>265.08393150582498</v>
      </c>
      <c r="O512" s="14"/>
      <c r="P512" s="14"/>
      <c r="Q512" s="14"/>
      <c r="R512" s="14"/>
      <c r="S512" s="14"/>
      <c r="T512" s="14"/>
      <c r="U512" s="14"/>
      <c r="V512" s="14"/>
      <c r="W512" s="14"/>
      <c r="X512" s="14"/>
      <c r="Y512" s="14"/>
    </row>
    <row r="513" spans="1:25">
      <c r="A513" s="14" t="s">
        <v>741</v>
      </c>
      <c r="B513" s="14" t="s">
        <v>64</v>
      </c>
      <c r="C513" s="14" t="s">
        <v>132</v>
      </c>
      <c r="D513" s="14" t="s">
        <v>33</v>
      </c>
      <c r="E513" s="14">
        <v>3</v>
      </c>
      <c r="F513" s="14">
        <v>285.38055744495699</v>
      </c>
      <c r="G513" s="14">
        <v>95.126852481652506</v>
      </c>
      <c r="H513" s="14">
        <v>2407.4621009360299</v>
      </c>
      <c r="I513" s="14">
        <v>2249.5816661611002</v>
      </c>
      <c r="J513" s="14">
        <v>1990.9117015369</v>
      </c>
      <c r="K513" s="14">
        <v>2531.9959692897401</v>
      </c>
      <c r="L513" s="14">
        <v>282.41430312864298</v>
      </c>
      <c r="M513" s="14">
        <v>258.669964624199</v>
      </c>
      <c r="O513" s="14"/>
      <c r="P513" s="14"/>
      <c r="Q513" s="14"/>
      <c r="R513" s="14"/>
      <c r="S513" s="14"/>
      <c r="T513" s="14"/>
      <c r="U513" s="14"/>
      <c r="V513" s="14"/>
      <c r="W513" s="14"/>
      <c r="X513" s="14"/>
      <c r="Y513" s="14"/>
    </row>
    <row r="514" spans="1:25">
      <c r="A514" s="14" t="s">
        <v>742</v>
      </c>
      <c r="B514" s="14" t="s">
        <v>64</v>
      </c>
      <c r="C514" s="14" t="s">
        <v>38</v>
      </c>
      <c r="D514" s="14" t="s">
        <v>33</v>
      </c>
      <c r="E514" s="14">
        <v>4</v>
      </c>
      <c r="F514" s="14">
        <v>330.79037137143303</v>
      </c>
      <c r="G514" s="14">
        <v>110.26345712381099</v>
      </c>
      <c r="H514" s="14">
        <v>2640.4084560299598</v>
      </c>
      <c r="I514" s="14">
        <v>2727.1499353089998</v>
      </c>
      <c r="J514" s="14">
        <v>2434.4015938634702</v>
      </c>
      <c r="K514" s="14">
        <v>3044.7711838896198</v>
      </c>
      <c r="L514" s="14">
        <v>317.621248580626</v>
      </c>
      <c r="M514" s="14">
        <v>292.74834144552699</v>
      </c>
      <c r="O514" s="14"/>
      <c r="P514" s="14"/>
      <c r="Q514" s="14"/>
      <c r="R514" s="14"/>
      <c r="S514" s="14"/>
      <c r="T514" s="14"/>
      <c r="U514" s="14"/>
      <c r="V514" s="14"/>
      <c r="W514" s="14"/>
      <c r="X514" s="14"/>
      <c r="Y514" s="14"/>
    </row>
    <row r="515" spans="1:25">
      <c r="A515" s="14" t="s">
        <v>743</v>
      </c>
      <c r="B515" s="14" t="s">
        <v>64</v>
      </c>
      <c r="C515" s="14" t="s">
        <v>36</v>
      </c>
      <c r="D515" s="14" t="s">
        <v>33</v>
      </c>
      <c r="E515" s="14">
        <v>4</v>
      </c>
      <c r="F515" s="14">
        <v>309.436497032673</v>
      </c>
      <c r="G515" s="14">
        <v>103.145499010891</v>
      </c>
      <c r="H515" s="14">
        <v>2455.0658285677</v>
      </c>
      <c r="I515" s="14">
        <v>2513.4293735858801</v>
      </c>
      <c r="J515" s="14">
        <v>2234.7488264999201</v>
      </c>
      <c r="K515" s="14">
        <v>2816.6288404909001</v>
      </c>
      <c r="L515" s="14">
        <v>303.19946690501899</v>
      </c>
      <c r="M515" s="14">
        <v>278.68054708595298</v>
      </c>
      <c r="O515" s="14"/>
      <c r="P515" s="14"/>
      <c r="Q515" s="14"/>
      <c r="R515" s="14"/>
      <c r="S515" s="14"/>
      <c r="T515" s="14"/>
      <c r="U515" s="14"/>
      <c r="V515" s="14"/>
      <c r="W515" s="14"/>
      <c r="X515" s="14"/>
      <c r="Y515" s="14"/>
    </row>
    <row r="516" spans="1:25">
      <c r="A516" s="14" t="s">
        <v>744</v>
      </c>
      <c r="B516" s="14" t="s">
        <v>64</v>
      </c>
      <c r="C516" s="14" t="s">
        <v>34</v>
      </c>
      <c r="D516" s="14" t="s">
        <v>33</v>
      </c>
      <c r="E516" s="14">
        <v>4</v>
      </c>
      <c r="F516" s="14">
        <v>307.333514277257</v>
      </c>
      <c r="G516" s="14">
        <v>102.444504759086</v>
      </c>
      <c r="H516" s="14">
        <v>2428.1702953089698</v>
      </c>
      <c r="I516" s="14">
        <v>2468.52670493695</v>
      </c>
      <c r="J516" s="14">
        <v>2193.5997450405098</v>
      </c>
      <c r="K516" s="14">
        <v>2767.7288617486001</v>
      </c>
      <c r="L516" s="14">
        <v>299.20215681164899</v>
      </c>
      <c r="M516" s="14">
        <v>274.92695989643801</v>
      </c>
      <c r="O516" s="14"/>
      <c r="P516" s="14"/>
      <c r="Q516" s="14"/>
      <c r="R516" s="14"/>
      <c r="S516" s="14"/>
      <c r="T516" s="14"/>
      <c r="U516" s="14"/>
      <c r="V516" s="14"/>
      <c r="W516" s="14"/>
      <c r="X516" s="14"/>
      <c r="Y516" s="14"/>
    </row>
    <row r="517" spans="1:25">
      <c r="A517" s="14" t="s">
        <v>745</v>
      </c>
      <c r="B517" s="14" t="s">
        <v>64</v>
      </c>
      <c r="C517" s="14" t="s">
        <v>128</v>
      </c>
      <c r="D517" s="14" t="s">
        <v>33</v>
      </c>
      <c r="E517" s="14">
        <v>4</v>
      </c>
      <c r="F517" s="14">
        <v>301.069863800436</v>
      </c>
      <c r="G517" s="14">
        <v>100.356621266812</v>
      </c>
      <c r="H517" s="14">
        <v>2372.4969566622199</v>
      </c>
      <c r="I517" s="14">
        <v>2400.9824315974301</v>
      </c>
      <c r="J517" s="14">
        <v>2130.9785587255301</v>
      </c>
      <c r="K517" s="14">
        <v>2695.0853261502998</v>
      </c>
      <c r="L517" s="14">
        <v>294.10289455286602</v>
      </c>
      <c r="M517" s="14">
        <v>270.00387287190603</v>
      </c>
      <c r="O517" s="14"/>
      <c r="P517" s="14"/>
      <c r="Q517" s="14"/>
      <c r="R517" s="14"/>
      <c r="S517" s="14"/>
      <c r="T517" s="14"/>
      <c r="U517" s="14"/>
      <c r="V517" s="14"/>
      <c r="W517" s="14"/>
      <c r="X517" s="14"/>
      <c r="Y517" s="14"/>
    </row>
    <row r="518" spans="1:25">
      <c r="A518" s="14" t="s">
        <v>746</v>
      </c>
      <c r="B518" s="14" t="s">
        <v>64</v>
      </c>
      <c r="C518" s="14" t="s">
        <v>129</v>
      </c>
      <c r="D518" s="14" t="s">
        <v>33</v>
      </c>
      <c r="E518" s="14">
        <v>4</v>
      </c>
      <c r="F518" s="14">
        <v>298.95625766914702</v>
      </c>
      <c r="G518" s="14">
        <v>99.652085889715806</v>
      </c>
      <c r="H518" s="14">
        <v>2346.5954291141902</v>
      </c>
      <c r="I518" s="14">
        <v>2372.4762831275302</v>
      </c>
      <c r="J518" s="14">
        <v>2104.6751447486099</v>
      </c>
      <c r="K518" s="14">
        <v>2664.2682324337302</v>
      </c>
      <c r="L518" s="14">
        <v>291.791949306204</v>
      </c>
      <c r="M518" s="14">
        <v>267.80113837891997</v>
      </c>
      <c r="O518" s="14"/>
      <c r="P518" s="14"/>
      <c r="Q518" s="14"/>
      <c r="R518" s="14"/>
      <c r="S518" s="14"/>
      <c r="T518" s="14"/>
      <c r="U518" s="14"/>
      <c r="V518" s="14"/>
      <c r="W518" s="14"/>
      <c r="X518" s="14"/>
      <c r="Y518" s="14"/>
    </row>
    <row r="519" spans="1:25">
      <c r="A519" s="14" t="s">
        <v>747</v>
      </c>
      <c r="B519" s="14" t="s">
        <v>64</v>
      </c>
      <c r="C519" s="14" t="s">
        <v>130</v>
      </c>
      <c r="D519" s="14" t="s">
        <v>33</v>
      </c>
      <c r="E519" s="14">
        <v>4</v>
      </c>
      <c r="F519" s="14">
        <v>293.12518824614699</v>
      </c>
      <c r="G519" s="14">
        <v>97.708396082049006</v>
      </c>
      <c r="H519" s="14">
        <v>2296.6793719826601</v>
      </c>
      <c r="I519" s="14">
        <v>2315.66617344315</v>
      </c>
      <c r="J519" s="14">
        <v>2051.35950870234</v>
      </c>
      <c r="K519" s="14">
        <v>2603.8963057425399</v>
      </c>
      <c r="L519" s="14">
        <v>288.23013229939102</v>
      </c>
      <c r="M519" s="14">
        <v>264.30666474081499</v>
      </c>
      <c r="O519" s="14"/>
      <c r="P519" s="14"/>
      <c r="Q519" s="14"/>
      <c r="R519" s="14"/>
      <c r="S519" s="14"/>
      <c r="T519" s="14"/>
      <c r="U519" s="14"/>
      <c r="V519" s="14"/>
      <c r="W519" s="14"/>
      <c r="X519" s="14"/>
      <c r="Y519" s="14"/>
    </row>
    <row r="520" spans="1:25">
      <c r="A520" s="14" t="s">
        <v>748</v>
      </c>
      <c r="B520" s="14" t="s">
        <v>64</v>
      </c>
      <c r="C520" s="14" t="s">
        <v>131</v>
      </c>
      <c r="D520" s="14" t="s">
        <v>33</v>
      </c>
      <c r="E520" s="14">
        <v>4</v>
      </c>
      <c r="F520" s="14">
        <v>287.03482150845798</v>
      </c>
      <c r="G520" s="14">
        <v>95.678273836152698</v>
      </c>
      <c r="H520" s="14">
        <v>2246.1446240586802</v>
      </c>
      <c r="I520" s="14">
        <v>2241.33143922094</v>
      </c>
      <c r="J520" s="14">
        <v>1982.11045590195</v>
      </c>
      <c r="K520" s="14">
        <v>2524.2753107622798</v>
      </c>
      <c r="L520" s="14">
        <v>282.94387154134</v>
      </c>
      <c r="M520" s="14">
        <v>259.22098331899298</v>
      </c>
      <c r="O520" s="14"/>
      <c r="P520" s="14"/>
      <c r="Q520" s="14"/>
      <c r="R520" s="14"/>
      <c r="S520" s="14"/>
      <c r="T520" s="14"/>
      <c r="U520" s="14"/>
      <c r="V520" s="14"/>
      <c r="W520" s="14"/>
      <c r="X520" s="14"/>
      <c r="Y520" s="14"/>
    </row>
    <row r="521" spans="1:25">
      <c r="A521" s="14" t="s">
        <v>749</v>
      </c>
      <c r="B521" s="14" t="s">
        <v>64</v>
      </c>
      <c r="C521" s="14" t="s">
        <v>132</v>
      </c>
      <c r="D521" s="14" t="s">
        <v>33</v>
      </c>
      <c r="E521" s="14">
        <v>4</v>
      </c>
      <c r="F521" s="14">
        <v>291.88866046208699</v>
      </c>
      <c r="G521" s="14">
        <v>97.296220154029001</v>
      </c>
      <c r="H521" s="14">
        <v>2281.62792513161</v>
      </c>
      <c r="I521" s="14">
        <v>2242.78491708007</v>
      </c>
      <c r="J521" s="14">
        <v>1985.9865793449801</v>
      </c>
      <c r="K521" s="14">
        <v>2522.8786837614998</v>
      </c>
      <c r="L521" s="14">
        <v>280.09376668143301</v>
      </c>
      <c r="M521" s="14">
        <v>256.79833773509102</v>
      </c>
      <c r="O521" s="14"/>
      <c r="P521" s="14"/>
      <c r="Q521" s="14"/>
      <c r="R521" s="14"/>
      <c r="S521" s="14"/>
      <c r="T521" s="14"/>
      <c r="U521" s="14"/>
      <c r="V521" s="14"/>
      <c r="W521" s="14"/>
      <c r="X521" s="14"/>
      <c r="Y521" s="14"/>
    </row>
    <row r="522" spans="1:25">
      <c r="A522" s="14" t="s">
        <v>750</v>
      </c>
      <c r="B522" s="14" t="s">
        <v>64</v>
      </c>
      <c r="C522" s="14" t="s">
        <v>38</v>
      </c>
      <c r="D522" s="14" t="s">
        <v>33</v>
      </c>
      <c r="E522" s="14">
        <v>5</v>
      </c>
      <c r="F522" s="14">
        <v>295.65295732257903</v>
      </c>
      <c r="G522" s="14">
        <v>98.550985774193094</v>
      </c>
      <c r="H522" s="14">
        <v>2440.7905334977199</v>
      </c>
      <c r="I522" s="14">
        <v>2699.2288570424498</v>
      </c>
      <c r="J522" s="14">
        <v>2391.6267614775002</v>
      </c>
      <c r="K522" s="14">
        <v>3034.5482319361199</v>
      </c>
      <c r="L522" s="14">
        <v>335.31937489366697</v>
      </c>
      <c r="M522" s="14">
        <v>307.60209556495499</v>
      </c>
      <c r="O522" s="14"/>
      <c r="P522" s="14"/>
      <c r="Q522" s="14"/>
      <c r="R522" s="14"/>
      <c r="S522" s="14"/>
      <c r="T522" s="14"/>
      <c r="U522" s="14"/>
      <c r="V522" s="14"/>
      <c r="W522" s="14"/>
      <c r="X522" s="14"/>
      <c r="Y522" s="14"/>
    </row>
    <row r="523" spans="1:25">
      <c r="A523" s="14" t="s">
        <v>751</v>
      </c>
      <c r="B523" s="14" t="s">
        <v>64</v>
      </c>
      <c r="C523" s="14" t="s">
        <v>36</v>
      </c>
      <c r="D523" s="14" t="s">
        <v>33</v>
      </c>
      <c r="E523" s="14">
        <v>5</v>
      </c>
      <c r="F523" s="14">
        <v>322.25734391641299</v>
      </c>
      <c r="G523" s="14">
        <v>107.419114638804</v>
      </c>
      <c r="H523" s="14">
        <v>2639.0741455770399</v>
      </c>
      <c r="I523" s="14">
        <v>2917.0148989670502</v>
      </c>
      <c r="J523" s="14">
        <v>2597.6704520594999</v>
      </c>
      <c r="K523" s="14">
        <v>3263.8653144771802</v>
      </c>
      <c r="L523" s="14">
        <v>346.85041551013302</v>
      </c>
      <c r="M523" s="14">
        <v>319.34444690754702</v>
      </c>
      <c r="O523" s="14"/>
      <c r="P523" s="14"/>
      <c r="Q523" s="14"/>
      <c r="R523" s="14"/>
      <c r="S523" s="14"/>
      <c r="T523" s="14"/>
      <c r="U523" s="14"/>
      <c r="V523" s="14"/>
      <c r="W523" s="14"/>
      <c r="X523" s="14"/>
      <c r="Y523" s="14"/>
    </row>
    <row r="524" spans="1:25">
      <c r="A524" s="14" t="s">
        <v>752</v>
      </c>
      <c r="B524" s="14" t="s">
        <v>64</v>
      </c>
      <c r="C524" s="14" t="s">
        <v>34</v>
      </c>
      <c r="D524" s="14" t="s">
        <v>33</v>
      </c>
      <c r="E524" s="14">
        <v>5</v>
      </c>
      <c r="F524" s="14">
        <v>347.30710793985099</v>
      </c>
      <c r="G524" s="14">
        <v>115.76903597995</v>
      </c>
      <c r="H524" s="14">
        <v>2826.16248628734</v>
      </c>
      <c r="I524" s="14">
        <v>3075.2335605173098</v>
      </c>
      <c r="J524" s="14">
        <v>2751.5338249943702</v>
      </c>
      <c r="K524" s="14">
        <v>3425.74457538865</v>
      </c>
      <c r="L524" s="14">
        <v>350.51101487134099</v>
      </c>
      <c r="M524" s="14">
        <v>323.699735522943</v>
      </c>
      <c r="O524" s="14"/>
      <c r="P524" s="14"/>
      <c r="Q524" s="14"/>
      <c r="R524" s="14"/>
      <c r="S524" s="14"/>
      <c r="T524" s="14"/>
      <c r="U524" s="14"/>
      <c r="V524" s="14"/>
      <c r="W524" s="14"/>
      <c r="X524" s="14"/>
      <c r="Y524" s="14"/>
    </row>
    <row r="525" spans="1:25">
      <c r="A525" s="14" t="s">
        <v>753</v>
      </c>
      <c r="B525" s="14" t="s">
        <v>64</v>
      </c>
      <c r="C525" s="14" t="s">
        <v>128</v>
      </c>
      <c r="D525" s="14" t="s">
        <v>33</v>
      </c>
      <c r="E525" s="14">
        <v>5</v>
      </c>
      <c r="F525" s="14">
        <v>346.57568023136901</v>
      </c>
      <c r="G525" s="14">
        <v>115.52522674379</v>
      </c>
      <c r="H525" s="14">
        <v>2821.8179468439098</v>
      </c>
      <c r="I525" s="14">
        <v>3089.9078928659001</v>
      </c>
      <c r="J525" s="14">
        <v>2763.7380828221198</v>
      </c>
      <c r="K525" s="14">
        <v>3443.12333422141</v>
      </c>
      <c r="L525" s="14">
        <v>353.21544135551801</v>
      </c>
      <c r="M525" s="14">
        <v>326.16981004377402</v>
      </c>
      <c r="O525" s="14"/>
      <c r="P525" s="14"/>
      <c r="Q525" s="14"/>
      <c r="R525" s="14"/>
      <c r="S525" s="14"/>
      <c r="T525" s="14"/>
      <c r="U525" s="14"/>
      <c r="V525" s="14"/>
      <c r="W525" s="14"/>
      <c r="X525" s="14"/>
      <c r="Y525" s="14"/>
    </row>
    <row r="526" spans="1:25">
      <c r="A526" s="14" t="s">
        <v>754</v>
      </c>
      <c r="B526" s="14" t="s">
        <v>64</v>
      </c>
      <c r="C526" s="14" t="s">
        <v>129</v>
      </c>
      <c r="D526" s="14" t="s">
        <v>33</v>
      </c>
      <c r="E526" s="14">
        <v>5</v>
      </c>
      <c r="F526" s="14">
        <v>352.89294133005802</v>
      </c>
      <c r="G526" s="14">
        <v>117.630980443353</v>
      </c>
      <c r="H526" s="14">
        <v>2869.5148912835998</v>
      </c>
      <c r="I526" s="14">
        <v>3056.78117318558</v>
      </c>
      <c r="J526" s="14">
        <v>2738.2888870083498</v>
      </c>
      <c r="K526" s="14">
        <v>3401.43455649316</v>
      </c>
      <c r="L526" s="14">
        <v>344.65338330758198</v>
      </c>
      <c r="M526" s="14">
        <v>318.49228617723202</v>
      </c>
      <c r="O526" s="14"/>
      <c r="P526" s="14"/>
      <c r="Q526" s="14"/>
      <c r="R526" s="14"/>
      <c r="S526" s="14"/>
      <c r="T526" s="14"/>
      <c r="U526" s="14"/>
      <c r="V526" s="14"/>
      <c r="W526" s="14"/>
      <c r="X526" s="14"/>
      <c r="Y526" s="14"/>
    </row>
    <row r="527" spans="1:25">
      <c r="A527" s="14" t="s">
        <v>755</v>
      </c>
      <c r="B527" s="14" t="s">
        <v>64</v>
      </c>
      <c r="C527" s="14" t="s">
        <v>130</v>
      </c>
      <c r="D527" s="14" t="s">
        <v>33</v>
      </c>
      <c r="E527" s="14">
        <v>5</v>
      </c>
      <c r="F527" s="14">
        <v>322.82874040198601</v>
      </c>
      <c r="G527" s="14">
        <v>107.609580133995</v>
      </c>
      <c r="H527" s="14">
        <v>2619.5126614896599</v>
      </c>
      <c r="I527" s="14">
        <v>2787.4367634734699</v>
      </c>
      <c r="J527" s="14">
        <v>2483.17851173192</v>
      </c>
      <c r="K527" s="14">
        <v>3117.8772969704301</v>
      </c>
      <c r="L527" s="14">
        <v>330.44053349695901</v>
      </c>
      <c r="M527" s="14">
        <v>304.258251741555</v>
      </c>
      <c r="O527" s="14"/>
      <c r="P527" s="14"/>
      <c r="Q527" s="14"/>
      <c r="R527" s="14"/>
      <c r="S527" s="14"/>
      <c r="T527" s="14"/>
      <c r="U527" s="14"/>
      <c r="V527" s="14"/>
      <c r="W527" s="14"/>
      <c r="X527" s="14"/>
      <c r="Y527" s="14"/>
    </row>
    <row r="528" spans="1:25">
      <c r="A528" s="14" t="s">
        <v>756</v>
      </c>
      <c r="B528" s="14" t="s">
        <v>64</v>
      </c>
      <c r="C528" s="14" t="s">
        <v>131</v>
      </c>
      <c r="D528" s="14" t="s">
        <v>33</v>
      </c>
      <c r="E528" s="14">
        <v>5</v>
      </c>
      <c r="F528" s="14">
        <v>299.17357705097697</v>
      </c>
      <c r="G528" s="14">
        <v>99.724525683658996</v>
      </c>
      <c r="H528" s="14">
        <v>2418.5414474614199</v>
      </c>
      <c r="I528" s="14">
        <v>2540.5977014325699</v>
      </c>
      <c r="J528" s="14">
        <v>2252.9738748243699</v>
      </c>
      <c r="K528" s="14">
        <v>2853.97833402984</v>
      </c>
      <c r="L528" s="14">
        <v>313.38063259727102</v>
      </c>
      <c r="M528" s="14">
        <v>287.62382660819299</v>
      </c>
      <c r="O528" s="14"/>
      <c r="P528" s="14"/>
      <c r="Q528" s="14"/>
      <c r="R528" s="14"/>
      <c r="S528" s="14"/>
      <c r="T528" s="14"/>
      <c r="U528" s="14"/>
      <c r="V528" s="14"/>
      <c r="W528" s="14"/>
      <c r="X528" s="14"/>
      <c r="Y528" s="14"/>
    </row>
    <row r="529" spans="1:25">
      <c r="A529" s="14" t="s">
        <v>757</v>
      </c>
      <c r="B529" s="14" t="s">
        <v>64</v>
      </c>
      <c r="C529" s="14" t="s">
        <v>132</v>
      </c>
      <c r="D529" s="14" t="s">
        <v>33</v>
      </c>
      <c r="E529" s="14">
        <v>5</v>
      </c>
      <c r="F529" s="14">
        <v>270.54300278365298</v>
      </c>
      <c r="G529" s="14">
        <v>90.181000927884298</v>
      </c>
      <c r="H529" s="14">
        <v>2181.2706827675001</v>
      </c>
      <c r="I529" s="14">
        <v>2319.31056375249</v>
      </c>
      <c r="J529" s="14">
        <v>2040.78530827745</v>
      </c>
      <c r="K529" s="14">
        <v>2624.12941197296</v>
      </c>
      <c r="L529" s="14">
        <v>304.818848220468</v>
      </c>
      <c r="M529" s="14">
        <v>278.52525547503598</v>
      </c>
      <c r="O529" s="14"/>
      <c r="P529" s="14"/>
      <c r="Q529" s="14"/>
      <c r="R529" s="14"/>
      <c r="S529" s="14"/>
      <c r="T529" s="14"/>
      <c r="U529" s="14"/>
      <c r="V529" s="14"/>
      <c r="W529" s="14"/>
      <c r="X529" s="14"/>
      <c r="Y529" s="14"/>
    </row>
    <row r="530" spans="1:25">
      <c r="A530" s="14" t="s">
        <v>758</v>
      </c>
      <c r="B530" s="14" t="s">
        <v>64</v>
      </c>
      <c r="C530" s="14" t="s">
        <v>38</v>
      </c>
      <c r="D530" s="14" t="s">
        <v>58</v>
      </c>
      <c r="E530" s="14">
        <v>0</v>
      </c>
      <c r="F530" s="14">
        <v>1187.37324619421</v>
      </c>
      <c r="G530" s="14">
        <v>395.79108206473802</v>
      </c>
      <c r="H530" s="14">
        <v>2576.0381103295799</v>
      </c>
      <c r="I530" s="14">
        <v>2935.8700642521499</v>
      </c>
      <c r="J530" s="14">
        <v>2763.6035238945501</v>
      </c>
      <c r="K530" s="14">
        <v>3115.6977242141002</v>
      </c>
      <c r="L530" s="14">
        <v>179.82765996194701</v>
      </c>
      <c r="M530" s="14">
        <v>172.26654035759901</v>
      </c>
      <c r="O530" s="14"/>
      <c r="P530" s="14"/>
      <c r="Q530" s="14"/>
      <c r="R530" s="14"/>
      <c r="S530" s="14"/>
      <c r="T530" s="14"/>
      <c r="U530" s="14"/>
      <c r="V530" s="14"/>
      <c r="W530" s="14"/>
      <c r="X530" s="14"/>
      <c r="Y530" s="14"/>
    </row>
    <row r="531" spans="1:25">
      <c r="A531" s="14" t="s">
        <v>759</v>
      </c>
      <c r="B531" s="14" t="s">
        <v>64</v>
      </c>
      <c r="C531" s="14" t="s">
        <v>36</v>
      </c>
      <c r="D531" s="14" t="s">
        <v>58</v>
      </c>
      <c r="E531" s="14">
        <v>0</v>
      </c>
      <c r="F531" s="14">
        <v>1139.0128940770801</v>
      </c>
      <c r="G531" s="14">
        <v>379.67096469235997</v>
      </c>
      <c r="H531" s="14">
        <v>2449.9642814245399</v>
      </c>
      <c r="I531" s="14">
        <v>2773.5248528833299</v>
      </c>
      <c r="J531" s="14">
        <v>2606.0407883449002</v>
      </c>
      <c r="K531" s="14">
        <v>2948.5183413341801</v>
      </c>
      <c r="L531" s="14">
        <v>174.99348845085299</v>
      </c>
      <c r="M531" s="14">
        <v>167.48406453842699</v>
      </c>
      <c r="O531" s="14"/>
      <c r="P531" s="14"/>
      <c r="Q531" s="14"/>
      <c r="R531" s="14"/>
      <c r="S531" s="14"/>
      <c r="T531" s="14"/>
      <c r="U531" s="14"/>
      <c r="V531" s="14"/>
      <c r="W531" s="14"/>
      <c r="X531" s="14"/>
      <c r="Y531" s="14"/>
    </row>
    <row r="532" spans="1:25">
      <c r="A532" s="14" t="s">
        <v>760</v>
      </c>
      <c r="B532" s="14" t="s">
        <v>64</v>
      </c>
      <c r="C532" s="14" t="s">
        <v>34</v>
      </c>
      <c r="D532" s="14" t="s">
        <v>58</v>
      </c>
      <c r="E532" s="14">
        <v>0</v>
      </c>
      <c r="F532" s="14">
        <v>1070.8185156606901</v>
      </c>
      <c r="G532" s="14">
        <v>356.93950522022902</v>
      </c>
      <c r="H532" s="14">
        <v>2285.19284590087</v>
      </c>
      <c r="I532" s="14">
        <v>2586.22806145403</v>
      </c>
      <c r="J532" s="14">
        <v>2425.4085247492199</v>
      </c>
      <c r="K532" s="14">
        <v>2754.4899722841001</v>
      </c>
      <c r="L532" s="14">
        <v>168.26191083006501</v>
      </c>
      <c r="M532" s="14">
        <v>160.819536704814</v>
      </c>
      <c r="O532" s="14"/>
      <c r="P532" s="14"/>
      <c r="Q532" s="14"/>
      <c r="R532" s="14"/>
      <c r="S532" s="14"/>
      <c r="T532" s="14"/>
      <c r="U532" s="14"/>
      <c r="V532" s="14"/>
      <c r="W532" s="14"/>
      <c r="X532" s="14"/>
      <c r="Y532" s="14"/>
    </row>
    <row r="533" spans="1:25">
      <c r="A533" s="14" t="s">
        <v>761</v>
      </c>
      <c r="B533" s="14" t="s">
        <v>64</v>
      </c>
      <c r="C533" s="14" t="s">
        <v>128</v>
      </c>
      <c r="D533" s="14" t="s">
        <v>58</v>
      </c>
      <c r="E533" s="14">
        <v>0</v>
      </c>
      <c r="F533" s="14">
        <v>1030.7053780741201</v>
      </c>
      <c r="G533" s="14">
        <v>343.56845935804</v>
      </c>
      <c r="H533" s="14">
        <v>2182.2645679196298</v>
      </c>
      <c r="I533" s="14">
        <v>2423.7698845239802</v>
      </c>
      <c r="J533" s="14">
        <v>2271.9453068983298</v>
      </c>
      <c r="K533" s="14">
        <v>2582.7594706755499</v>
      </c>
      <c r="L533" s="14">
        <v>158.989586151574</v>
      </c>
      <c r="M533" s="14">
        <v>151.824577625644</v>
      </c>
      <c r="O533" s="14"/>
      <c r="P533" s="14"/>
      <c r="Q533" s="14"/>
      <c r="R533" s="14"/>
      <c r="S533" s="14"/>
      <c r="T533" s="14"/>
      <c r="U533" s="14"/>
      <c r="V533" s="14"/>
      <c r="W533" s="14"/>
      <c r="X533" s="14"/>
      <c r="Y533" s="14"/>
    </row>
    <row r="534" spans="1:25">
      <c r="A534" s="14" t="s">
        <v>762</v>
      </c>
      <c r="B534" s="14" t="s">
        <v>64</v>
      </c>
      <c r="C534" s="14" t="s">
        <v>129</v>
      </c>
      <c r="D534" s="14" t="s">
        <v>58</v>
      </c>
      <c r="E534" s="14">
        <v>0</v>
      </c>
      <c r="F534" s="14">
        <v>1070.1938060275299</v>
      </c>
      <c r="G534" s="14">
        <v>356.731268675845</v>
      </c>
      <c r="H534" s="14">
        <v>2251.4754087213801</v>
      </c>
      <c r="I534" s="14">
        <v>2485.5617793751799</v>
      </c>
      <c r="J534" s="14">
        <v>2333.5565212708102</v>
      </c>
      <c r="K534" s="14">
        <v>2644.60361085676</v>
      </c>
      <c r="L534" s="14">
        <v>159.041831481586</v>
      </c>
      <c r="M534" s="14">
        <v>152.00525810436301</v>
      </c>
      <c r="O534" s="14"/>
      <c r="P534" s="14"/>
      <c r="Q534" s="14"/>
      <c r="R534" s="14"/>
      <c r="S534" s="14"/>
      <c r="T534" s="14"/>
      <c r="U534" s="14"/>
      <c r="V534" s="14"/>
      <c r="W534" s="14"/>
      <c r="X534" s="14"/>
      <c r="Y534" s="14"/>
    </row>
    <row r="535" spans="1:25">
      <c r="A535" s="14" t="s">
        <v>763</v>
      </c>
      <c r="B535" s="14" t="s">
        <v>64</v>
      </c>
      <c r="C535" s="14" t="s">
        <v>130</v>
      </c>
      <c r="D535" s="14" t="s">
        <v>58</v>
      </c>
      <c r="E535" s="14">
        <v>0</v>
      </c>
      <c r="F535" s="14">
        <v>1072.3547738171301</v>
      </c>
      <c r="G535" s="14">
        <v>357.45159127237599</v>
      </c>
      <c r="H535" s="14">
        <v>2248.8303949190099</v>
      </c>
      <c r="I535" s="14">
        <v>2426.0096807493301</v>
      </c>
      <c r="J535" s="14">
        <v>2278.8096331820798</v>
      </c>
      <c r="K535" s="14">
        <v>2580.0168180947999</v>
      </c>
      <c r="L535" s="14">
        <v>154.00713734547901</v>
      </c>
      <c r="M535" s="14">
        <v>147.200047567247</v>
      </c>
      <c r="O535" s="14"/>
      <c r="P535" s="14"/>
      <c r="Q535" s="14"/>
      <c r="R535" s="14"/>
      <c r="S535" s="14"/>
      <c r="T535" s="14"/>
      <c r="U535" s="14"/>
      <c r="V535" s="14"/>
      <c r="W535" s="14"/>
      <c r="X535" s="14"/>
      <c r="Y535" s="14"/>
    </row>
    <row r="536" spans="1:25">
      <c r="A536" s="14" t="s">
        <v>764</v>
      </c>
      <c r="B536" s="14" t="s">
        <v>64</v>
      </c>
      <c r="C536" s="14" t="s">
        <v>131</v>
      </c>
      <c r="D536" s="14" t="s">
        <v>58</v>
      </c>
      <c r="E536" s="14">
        <v>0</v>
      </c>
      <c r="F536" s="14">
        <v>1036.0169427506501</v>
      </c>
      <c r="G536" s="14">
        <v>345.33898091688201</v>
      </c>
      <c r="H536" s="14">
        <v>2167.1274374569002</v>
      </c>
      <c r="I536" s="14">
        <v>2327.4153217183598</v>
      </c>
      <c r="J536" s="14">
        <v>2184.1754522879901</v>
      </c>
      <c r="K536" s="14">
        <v>2477.3972681529699</v>
      </c>
      <c r="L536" s="14">
        <v>149.98194643461301</v>
      </c>
      <c r="M536" s="14">
        <v>143.23986943036499</v>
      </c>
      <c r="O536" s="14"/>
      <c r="P536" s="14"/>
      <c r="Q536" s="14"/>
      <c r="R536" s="14"/>
      <c r="S536" s="14"/>
      <c r="T536" s="14"/>
      <c r="U536" s="14"/>
      <c r="V536" s="14"/>
      <c r="W536" s="14"/>
      <c r="X536" s="14"/>
      <c r="Y536" s="14"/>
    </row>
    <row r="537" spans="1:25">
      <c r="A537" s="14" t="s">
        <v>765</v>
      </c>
      <c r="B537" s="14" t="s">
        <v>64</v>
      </c>
      <c r="C537" s="14" t="s">
        <v>132</v>
      </c>
      <c r="D537" s="14" t="s">
        <v>58</v>
      </c>
      <c r="E537" s="14">
        <v>0</v>
      </c>
      <c r="F537" s="14">
        <v>1006.58454306609</v>
      </c>
      <c r="G537" s="14">
        <v>335.528181022029</v>
      </c>
      <c r="H537" s="14">
        <v>2099.06273317364</v>
      </c>
      <c r="I537" s="14">
        <v>2220.7433348305699</v>
      </c>
      <c r="J537" s="14">
        <v>2082.5872147063001</v>
      </c>
      <c r="K537" s="14">
        <v>2365.49909107759</v>
      </c>
      <c r="L537" s="14">
        <v>144.75575624701699</v>
      </c>
      <c r="M537" s="14">
        <v>138.15612012426999</v>
      </c>
      <c r="O537" s="14"/>
      <c r="P537" s="14"/>
      <c r="Q537" s="14"/>
      <c r="R537" s="14"/>
      <c r="S537" s="14"/>
      <c r="T537" s="14"/>
      <c r="U537" s="14"/>
      <c r="V537" s="14"/>
      <c r="W537" s="14"/>
      <c r="X537" s="14"/>
      <c r="Y537" s="14"/>
    </row>
    <row r="538" spans="1:25">
      <c r="A538" s="14" t="s">
        <v>766</v>
      </c>
      <c r="B538" s="14" t="s">
        <v>64</v>
      </c>
      <c r="C538" s="14" t="s">
        <v>38</v>
      </c>
      <c r="D538" s="14" t="s">
        <v>58</v>
      </c>
      <c r="E538" s="14">
        <v>1</v>
      </c>
      <c r="F538" s="14">
        <v>222.141653733574</v>
      </c>
      <c r="G538" s="14">
        <v>74.047217911191296</v>
      </c>
      <c r="H538" s="14">
        <v>1906.9589984854799</v>
      </c>
      <c r="I538" s="14">
        <v>2262.72275136178</v>
      </c>
      <c r="J538" s="14">
        <v>1962.60982200832</v>
      </c>
      <c r="K538" s="14">
        <v>2594.2656772829801</v>
      </c>
      <c r="L538" s="14">
        <v>331.542925921201</v>
      </c>
      <c r="M538" s="14">
        <v>300.11292935345398</v>
      </c>
      <c r="O538" s="14"/>
      <c r="P538" s="14"/>
      <c r="Q538" s="14"/>
      <c r="R538" s="14"/>
      <c r="S538" s="14"/>
      <c r="T538" s="14"/>
      <c r="U538" s="14"/>
      <c r="V538" s="14"/>
      <c r="W538" s="14"/>
      <c r="X538" s="14"/>
      <c r="Y538" s="14"/>
    </row>
    <row r="539" spans="1:25">
      <c r="A539" s="14" t="s">
        <v>767</v>
      </c>
      <c r="B539" s="14" t="s">
        <v>64</v>
      </c>
      <c r="C539" s="14" t="s">
        <v>36</v>
      </c>
      <c r="D539" s="14" t="s">
        <v>58</v>
      </c>
      <c r="E539" s="14">
        <v>1</v>
      </c>
      <c r="F539" s="14">
        <v>196.20427711336299</v>
      </c>
      <c r="G539" s="14">
        <v>65.401425704454198</v>
      </c>
      <c r="H539" s="14">
        <v>1667.83642564912</v>
      </c>
      <c r="I539" s="14">
        <v>1990.8207692379899</v>
      </c>
      <c r="J539" s="14">
        <v>1703.1250936085</v>
      </c>
      <c r="K539" s="14">
        <v>2310.69043063036</v>
      </c>
      <c r="L539" s="14">
        <v>319.86966139237097</v>
      </c>
      <c r="M539" s="14">
        <v>287.69567562949197</v>
      </c>
      <c r="O539" s="14"/>
      <c r="P539" s="14"/>
      <c r="Q539" s="14"/>
      <c r="R539" s="14"/>
      <c r="S539" s="14"/>
      <c r="T539" s="14"/>
      <c r="U539" s="14"/>
      <c r="V539" s="14"/>
      <c r="W539" s="14"/>
      <c r="X539" s="14"/>
      <c r="Y539" s="14"/>
    </row>
    <row r="540" spans="1:25">
      <c r="A540" s="14" t="s">
        <v>768</v>
      </c>
      <c r="B540" s="14" t="s">
        <v>64</v>
      </c>
      <c r="C540" s="14" t="s">
        <v>34</v>
      </c>
      <c r="D540" s="14" t="s">
        <v>58</v>
      </c>
      <c r="E540" s="14">
        <v>1</v>
      </c>
      <c r="F540" s="14">
        <v>192.19914750620799</v>
      </c>
      <c r="G540" s="14">
        <v>64.066382502069501</v>
      </c>
      <c r="H540" s="14">
        <v>1615.25462228934</v>
      </c>
      <c r="I540" s="14">
        <v>1964.9148653254299</v>
      </c>
      <c r="J540" s="14">
        <v>1668.62631973321</v>
      </c>
      <c r="K540" s="14">
        <v>2294.7024329752198</v>
      </c>
      <c r="L540" s="14">
        <v>329.78756764978499</v>
      </c>
      <c r="M540" s="14">
        <v>296.28854559222702</v>
      </c>
      <c r="O540" s="14"/>
      <c r="P540" s="14"/>
      <c r="Q540" s="14"/>
      <c r="R540" s="14"/>
      <c r="S540" s="14"/>
      <c r="T540" s="14"/>
      <c r="U540" s="14"/>
      <c r="V540" s="14"/>
      <c r="W540" s="14"/>
      <c r="X540" s="14"/>
      <c r="Y540" s="14"/>
    </row>
    <row r="541" spans="1:25">
      <c r="A541" s="14" t="s">
        <v>769</v>
      </c>
      <c r="B541" s="14" t="s">
        <v>64</v>
      </c>
      <c r="C541" s="14" t="s">
        <v>128</v>
      </c>
      <c r="D541" s="14" t="s">
        <v>58</v>
      </c>
      <c r="E541" s="14">
        <v>1</v>
      </c>
      <c r="F541" s="14">
        <v>183.496716882865</v>
      </c>
      <c r="G541" s="14">
        <v>61.165572294288303</v>
      </c>
      <c r="H541" s="14">
        <v>1524.0591103228001</v>
      </c>
      <c r="I541" s="14">
        <v>1791.1184858168001</v>
      </c>
      <c r="J541" s="14">
        <v>1520.5605159627301</v>
      </c>
      <c r="K541" s="14">
        <v>2093.0273411036501</v>
      </c>
      <c r="L541" s="14">
        <v>301.90885528684697</v>
      </c>
      <c r="M541" s="14">
        <v>270.55796985406801</v>
      </c>
      <c r="O541" s="14"/>
      <c r="P541" s="14"/>
      <c r="Q541" s="14"/>
      <c r="R541" s="14"/>
      <c r="S541" s="14"/>
      <c r="T541" s="14"/>
      <c r="U541" s="14"/>
      <c r="V541" s="14"/>
      <c r="W541" s="14"/>
      <c r="X541" s="14"/>
      <c r="Y541" s="14"/>
    </row>
    <row r="542" spans="1:25">
      <c r="A542" s="14" t="s">
        <v>770</v>
      </c>
      <c r="B542" s="14" t="s">
        <v>64</v>
      </c>
      <c r="C542" s="14" t="s">
        <v>129</v>
      </c>
      <c r="D542" s="14" t="s">
        <v>58</v>
      </c>
      <c r="E542" s="14">
        <v>1</v>
      </c>
      <c r="F542" s="14">
        <v>190.882757137569</v>
      </c>
      <c r="G542" s="14">
        <v>63.627585712523</v>
      </c>
      <c r="H542" s="14">
        <v>1574.4206296401301</v>
      </c>
      <c r="I542" s="14">
        <v>1801.5136918333701</v>
      </c>
      <c r="J542" s="14">
        <v>1540.70286351346</v>
      </c>
      <c r="K542" s="14">
        <v>2091.9199692157999</v>
      </c>
      <c r="L542" s="14">
        <v>290.40627738242802</v>
      </c>
      <c r="M542" s="14">
        <v>260.81082831991102</v>
      </c>
      <c r="O542" s="14"/>
      <c r="P542" s="14"/>
      <c r="Q542" s="14"/>
      <c r="R542" s="14"/>
      <c r="S542" s="14"/>
      <c r="T542" s="14"/>
      <c r="U542" s="14"/>
      <c r="V542" s="14"/>
      <c r="W542" s="14"/>
      <c r="X542" s="14"/>
      <c r="Y542" s="14"/>
    </row>
    <row r="543" spans="1:25">
      <c r="A543" s="14" t="s">
        <v>771</v>
      </c>
      <c r="B543" s="14" t="s">
        <v>64</v>
      </c>
      <c r="C543" s="14" t="s">
        <v>130</v>
      </c>
      <c r="D543" s="14" t="s">
        <v>58</v>
      </c>
      <c r="E543" s="14">
        <v>1</v>
      </c>
      <c r="F543" s="14">
        <v>193.005207086414</v>
      </c>
      <c r="G543" s="14">
        <v>64.335069028804796</v>
      </c>
      <c r="H543" s="14">
        <v>1578.3873657704801</v>
      </c>
      <c r="I543" s="14">
        <v>1727.5878947513199</v>
      </c>
      <c r="J543" s="14">
        <v>1482.9790977427699</v>
      </c>
      <c r="K543" s="14">
        <v>1999.7914187574499</v>
      </c>
      <c r="L543" s="14">
        <v>272.20352400612501</v>
      </c>
      <c r="M543" s="14">
        <v>244.60879700854801</v>
      </c>
      <c r="O543" s="14"/>
      <c r="P543" s="14"/>
      <c r="Q543" s="14"/>
      <c r="R543" s="14"/>
      <c r="S543" s="14"/>
      <c r="T543" s="14"/>
      <c r="U543" s="14"/>
      <c r="V543" s="14"/>
      <c r="W543" s="14"/>
      <c r="X543" s="14"/>
      <c r="Y543" s="14"/>
    </row>
    <row r="544" spans="1:25">
      <c r="A544" s="14" t="s">
        <v>772</v>
      </c>
      <c r="B544" s="14" t="s">
        <v>64</v>
      </c>
      <c r="C544" s="14" t="s">
        <v>131</v>
      </c>
      <c r="D544" s="14" t="s">
        <v>58</v>
      </c>
      <c r="E544" s="14">
        <v>1</v>
      </c>
      <c r="F544" s="14">
        <v>190.68686624949601</v>
      </c>
      <c r="G544" s="14">
        <v>63.562288749832199</v>
      </c>
      <c r="H544" s="14">
        <v>1553.0775879581099</v>
      </c>
      <c r="I544" s="14">
        <v>1679.9466920852601</v>
      </c>
      <c r="J544" s="14">
        <v>1441.6669176804901</v>
      </c>
      <c r="K544" s="14">
        <v>1945.27993029512</v>
      </c>
      <c r="L544" s="14">
        <v>265.33323820986101</v>
      </c>
      <c r="M544" s="14">
        <v>238.27977440477</v>
      </c>
      <c r="O544" s="14"/>
      <c r="P544" s="14"/>
      <c r="Q544" s="14"/>
      <c r="R544" s="14"/>
      <c r="S544" s="14"/>
      <c r="T544" s="14"/>
      <c r="U544" s="14"/>
      <c r="V544" s="14"/>
      <c r="W544" s="14"/>
      <c r="X544" s="14"/>
      <c r="Y544" s="14"/>
    </row>
    <row r="545" spans="1:25">
      <c r="A545" s="14" t="s">
        <v>773</v>
      </c>
      <c r="B545" s="14" t="s">
        <v>64</v>
      </c>
      <c r="C545" s="14" t="s">
        <v>132</v>
      </c>
      <c r="D545" s="14" t="s">
        <v>58</v>
      </c>
      <c r="E545" s="14">
        <v>1</v>
      </c>
      <c r="F545" s="14">
        <v>193.12732633987099</v>
      </c>
      <c r="G545" s="14">
        <v>64.375775446623607</v>
      </c>
      <c r="H545" s="14">
        <v>1554.84523258893</v>
      </c>
      <c r="I545" s="14">
        <v>1627.3796974813499</v>
      </c>
      <c r="J545" s="14">
        <v>1400.20197955713</v>
      </c>
      <c r="K545" s="14">
        <v>1880.17712436652</v>
      </c>
      <c r="L545" s="14">
        <v>252.797426885177</v>
      </c>
      <c r="M545" s="14">
        <v>227.17771792421999</v>
      </c>
      <c r="O545" s="14"/>
      <c r="P545" s="14"/>
      <c r="Q545" s="14"/>
      <c r="R545" s="14"/>
      <c r="S545" s="14"/>
      <c r="T545" s="14"/>
      <c r="U545" s="14"/>
      <c r="V545" s="14"/>
      <c r="W545" s="14"/>
      <c r="X545" s="14"/>
      <c r="Y545" s="14"/>
    </row>
    <row r="546" spans="1:25">
      <c r="A546" s="14" t="s">
        <v>774</v>
      </c>
      <c r="B546" s="14" t="s">
        <v>64</v>
      </c>
      <c r="C546" s="14" t="s">
        <v>38</v>
      </c>
      <c r="D546" s="14" t="s">
        <v>58</v>
      </c>
      <c r="E546" s="14">
        <v>2</v>
      </c>
      <c r="F546" s="14">
        <v>206.93651284963801</v>
      </c>
      <c r="G546" s="14">
        <v>68.978837616545903</v>
      </c>
      <c r="H546" s="14">
        <v>2124.16868045204</v>
      </c>
      <c r="I546" s="14">
        <v>2443.7101924180602</v>
      </c>
      <c r="J546" s="14">
        <v>2102.9150271835001</v>
      </c>
      <c r="K546" s="14">
        <v>2821.5583554926902</v>
      </c>
      <c r="L546" s="14">
        <v>377.84816307462597</v>
      </c>
      <c r="M546" s="14">
        <v>340.79516523455698</v>
      </c>
      <c r="O546" s="14"/>
      <c r="P546" s="14"/>
      <c r="Q546" s="14"/>
      <c r="R546" s="14"/>
      <c r="S546" s="14"/>
      <c r="T546" s="14"/>
      <c r="U546" s="14"/>
      <c r="V546" s="14"/>
      <c r="W546" s="14"/>
      <c r="X546" s="14"/>
      <c r="Y546" s="14"/>
    </row>
    <row r="547" spans="1:25">
      <c r="A547" s="14" t="s">
        <v>775</v>
      </c>
      <c r="B547" s="14" t="s">
        <v>64</v>
      </c>
      <c r="C547" s="14" t="s">
        <v>36</v>
      </c>
      <c r="D547" s="14" t="s">
        <v>58</v>
      </c>
      <c r="E547" s="14">
        <v>2</v>
      </c>
      <c r="F547" s="14">
        <v>222.01250285768899</v>
      </c>
      <c r="G547" s="14">
        <v>74.004167619229705</v>
      </c>
      <c r="H547" s="14">
        <v>2252.56192022818</v>
      </c>
      <c r="I547" s="14">
        <v>2514.5516814402399</v>
      </c>
      <c r="J547" s="14">
        <v>2182.4540774563402</v>
      </c>
      <c r="K547" s="14">
        <v>2881.4396271567898</v>
      </c>
      <c r="L547" s="14">
        <v>366.88794571654898</v>
      </c>
      <c r="M547" s="14">
        <v>332.09760398389699</v>
      </c>
      <c r="O547" s="14"/>
      <c r="P547" s="14"/>
      <c r="Q547" s="14"/>
      <c r="R547" s="14"/>
      <c r="S547" s="14"/>
      <c r="T547" s="14"/>
      <c r="U547" s="14"/>
      <c r="V547" s="14"/>
      <c r="W547" s="14"/>
      <c r="X547" s="14"/>
      <c r="Y547" s="14"/>
    </row>
    <row r="548" spans="1:25">
      <c r="A548" s="14" t="s">
        <v>776</v>
      </c>
      <c r="B548" s="14" t="s">
        <v>64</v>
      </c>
      <c r="C548" s="14" t="s">
        <v>34</v>
      </c>
      <c r="D548" s="14" t="s">
        <v>58</v>
      </c>
      <c r="E548" s="14">
        <v>2</v>
      </c>
      <c r="F548" s="14">
        <v>224.485448241044</v>
      </c>
      <c r="G548" s="14">
        <v>74.828482747014604</v>
      </c>
      <c r="H548" s="14">
        <v>2261.1346519041499</v>
      </c>
      <c r="I548" s="14">
        <v>2549.6766875712001</v>
      </c>
      <c r="J548" s="14">
        <v>2207.0882386374001</v>
      </c>
      <c r="K548" s="14">
        <v>2927.94527506039</v>
      </c>
      <c r="L548" s="14">
        <v>378.26858748919699</v>
      </c>
      <c r="M548" s="14">
        <v>342.58844893379398</v>
      </c>
      <c r="O548" s="14"/>
      <c r="P548" s="14"/>
      <c r="Q548" s="14"/>
      <c r="R548" s="14"/>
      <c r="S548" s="14"/>
      <c r="T548" s="14"/>
      <c r="U548" s="14"/>
      <c r="V548" s="14"/>
      <c r="W548" s="14"/>
      <c r="X548" s="14"/>
      <c r="Y548" s="14"/>
    </row>
    <row r="549" spans="1:25">
      <c r="A549" s="14" t="s">
        <v>777</v>
      </c>
      <c r="B549" s="14" t="s">
        <v>64</v>
      </c>
      <c r="C549" s="14" t="s">
        <v>128</v>
      </c>
      <c r="D549" s="14" t="s">
        <v>58</v>
      </c>
      <c r="E549" s="14">
        <v>2</v>
      </c>
      <c r="F549" s="14">
        <v>229.15164073965499</v>
      </c>
      <c r="G549" s="14">
        <v>76.383880246551797</v>
      </c>
      <c r="H549" s="14">
        <v>2302.80012802387</v>
      </c>
      <c r="I549" s="14">
        <v>2624.7311841379801</v>
      </c>
      <c r="J549" s="14">
        <v>2271.88190785492</v>
      </c>
      <c r="K549" s="14">
        <v>3013.9325366488301</v>
      </c>
      <c r="L549" s="14">
        <v>389.20135251085497</v>
      </c>
      <c r="M549" s="14">
        <v>352.84927628305502</v>
      </c>
      <c r="O549" s="14"/>
      <c r="P549" s="14"/>
      <c r="Q549" s="14"/>
      <c r="R549" s="14"/>
      <c r="S549" s="14"/>
      <c r="T549" s="14"/>
      <c r="U549" s="14"/>
      <c r="V549" s="14"/>
      <c r="W549" s="14"/>
      <c r="X549" s="14"/>
      <c r="Y549" s="14"/>
    </row>
    <row r="550" spans="1:25">
      <c r="A550" s="14" t="s">
        <v>778</v>
      </c>
      <c r="B550" s="14" t="s">
        <v>64</v>
      </c>
      <c r="C550" s="14" t="s">
        <v>129</v>
      </c>
      <c r="D550" s="14" t="s">
        <v>58</v>
      </c>
      <c r="E550" s="14">
        <v>2</v>
      </c>
      <c r="F550" s="14">
        <v>227.27784478088299</v>
      </c>
      <c r="G550" s="14">
        <v>75.759281593627705</v>
      </c>
      <c r="H550" s="14">
        <v>2273.4604859546198</v>
      </c>
      <c r="I550" s="14">
        <v>2581.7733710493799</v>
      </c>
      <c r="J550" s="14">
        <v>2232.70344938363</v>
      </c>
      <c r="K550" s="14">
        <v>2966.96209984201</v>
      </c>
      <c r="L550" s="14">
        <v>385.188728792635</v>
      </c>
      <c r="M550" s="14">
        <v>349.069921665751</v>
      </c>
      <c r="O550" s="14"/>
      <c r="P550" s="14"/>
      <c r="Q550" s="14"/>
      <c r="R550" s="14"/>
      <c r="S550" s="14"/>
      <c r="T550" s="14"/>
      <c r="U550" s="14"/>
      <c r="V550" s="14"/>
      <c r="W550" s="14"/>
      <c r="X550" s="14"/>
      <c r="Y550" s="14"/>
    </row>
    <row r="551" spans="1:25">
      <c r="A551" s="14" t="s">
        <v>779</v>
      </c>
      <c r="B551" s="14" t="s">
        <v>64</v>
      </c>
      <c r="C551" s="14" t="s">
        <v>130</v>
      </c>
      <c r="D551" s="14" t="s">
        <v>58</v>
      </c>
      <c r="E551" s="14">
        <v>2</v>
      </c>
      <c r="F551" s="14">
        <v>220.608371880851</v>
      </c>
      <c r="G551" s="14">
        <v>73.536123960283803</v>
      </c>
      <c r="H551" s="14">
        <v>2199.9239317994802</v>
      </c>
      <c r="I551" s="14">
        <v>2433.54068559385</v>
      </c>
      <c r="J551" s="14">
        <v>2107.90842199999</v>
      </c>
      <c r="K551" s="14">
        <v>2793.4004390833002</v>
      </c>
      <c r="L551" s="14">
        <v>359.85975348945499</v>
      </c>
      <c r="M551" s="14">
        <v>325.63226359386101</v>
      </c>
      <c r="O551" s="14"/>
      <c r="P551" s="14"/>
      <c r="Q551" s="14"/>
      <c r="R551" s="14"/>
      <c r="S551" s="14"/>
      <c r="T551" s="14"/>
      <c r="U551" s="14"/>
      <c r="V551" s="14"/>
      <c r="W551" s="14"/>
      <c r="X551" s="14"/>
      <c r="Y551" s="14"/>
    </row>
    <row r="552" spans="1:25">
      <c r="A552" s="14" t="s">
        <v>780</v>
      </c>
      <c r="B552" s="14" t="s">
        <v>64</v>
      </c>
      <c r="C552" s="14" t="s">
        <v>131</v>
      </c>
      <c r="D552" s="14" t="s">
        <v>58</v>
      </c>
      <c r="E552" s="14">
        <v>2</v>
      </c>
      <c r="F552" s="14">
        <v>196.715483104604</v>
      </c>
      <c r="G552" s="14">
        <v>65.571827701534701</v>
      </c>
      <c r="H552" s="14">
        <v>1948.0638057496899</v>
      </c>
      <c r="I552" s="14">
        <v>2160.9191040963101</v>
      </c>
      <c r="J552" s="14">
        <v>1855.78110905263</v>
      </c>
      <c r="K552" s="14">
        <v>2500.13471988744</v>
      </c>
      <c r="L552" s="14">
        <v>339.21561579113501</v>
      </c>
      <c r="M552" s="14">
        <v>305.13799504367103</v>
      </c>
      <c r="O552" s="14"/>
      <c r="P552" s="14"/>
      <c r="Q552" s="14"/>
      <c r="R552" s="14"/>
      <c r="S552" s="14"/>
      <c r="T552" s="14"/>
      <c r="U552" s="14"/>
      <c r="V552" s="14"/>
      <c r="W552" s="14"/>
      <c r="X552" s="14"/>
      <c r="Y552" s="14"/>
    </row>
    <row r="553" spans="1:25">
      <c r="A553" s="14" t="s">
        <v>781</v>
      </c>
      <c r="B553" s="14" t="s">
        <v>64</v>
      </c>
      <c r="C553" s="14" t="s">
        <v>132</v>
      </c>
      <c r="D553" s="14" t="s">
        <v>58</v>
      </c>
      <c r="E553" s="14">
        <v>2</v>
      </c>
      <c r="F553" s="14">
        <v>179.45236488931101</v>
      </c>
      <c r="G553" s="14">
        <v>59.817454963103501</v>
      </c>
      <c r="H553" s="14">
        <v>1774.99866359358</v>
      </c>
      <c r="I553" s="14">
        <v>1971.80400286491</v>
      </c>
      <c r="J553" s="14">
        <v>1681.2021486973399</v>
      </c>
      <c r="K553" s="14">
        <v>2296.4801039640001</v>
      </c>
      <c r="L553" s="14">
        <v>324.676101099091</v>
      </c>
      <c r="M553" s="14">
        <v>290.60185416756599</v>
      </c>
      <c r="O553" s="14"/>
      <c r="P553" s="14"/>
      <c r="Q553" s="14"/>
      <c r="R553" s="14"/>
      <c r="S553" s="14"/>
      <c r="T553" s="14"/>
      <c r="U553" s="14"/>
      <c r="V553" s="14"/>
      <c r="W553" s="14"/>
      <c r="X553" s="14"/>
      <c r="Y553" s="14"/>
    </row>
    <row r="554" spans="1:25">
      <c r="A554" s="14" t="s">
        <v>782</v>
      </c>
      <c r="B554" s="14" t="s">
        <v>64</v>
      </c>
      <c r="C554" s="14" t="s">
        <v>38</v>
      </c>
      <c r="D554" s="14" t="s">
        <v>58</v>
      </c>
      <c r="E554" s="14">
        <v>3</v>
      </c>
      <c r="F554" s="14">
        <v>225.21551313425101</v>
      </c>
      <c r="G554" s="14">
        <v>75.071837711417103</v>
      </c>
      <c r="H554" s="14">
        <v>2808.5236704608001</v>
      </c>
      <c r="I554" s="14">
        <v>3094.4730242150199</v>
      </c>
      <c r="J554" s="14">
        <v>2690.3270125403701</v>
      </c>
      <c r="K554" s="14">
        <v>3540.6382568007198</v>
      </c>
      <c r="L554" s="14">
        <v>446.16523258569902</v>
      </c>
      <c r="M554" s="14">
        <v>404.14601167465298</v>
      </c>
      <c r="O554" s="14"/>
      <c r="P554" s="14"/>
      <c r="Q554" s="14"/>
      <c r="R554" s="14"/>
      <c r="S554" s="14"/>
      <c r="T554" s="14"/>
      <c r="U554" s="14"/>
      <c r="V554" s="14"/>
      <c r="W554" s="14"/>
      <c r="X554" s="14"/>
      <c r="Y554" s="14"/>
    </row>
    <row r="555" spans="1:25">
      <c r="A555" s="14" t="s">
        <v>783</v>
      </c>
      <c r="B555" s="14" t="s">
        <v>64</v>
      </c>
      <c r="C555" s="14" t="s">
        <v>36</v>
      </c>
      <c r="D555" s="14" t="s">
        <v>58</v>
      </c>
      <c r="E555" s="14">
        <v>3</v>
      </c>
      <c r="F555" s="14">
        <v>225.896354599815</v>
      </c>
      <c r="G555" s="14">
        <v>75.298784866605004</v>
      </c>
      <c r="H555" s="14">
        <v>2790.9112255969198</v>
      </c>
      <c r="I555" s="14">
        <v>3073.4307351921698</v>
      </c>
      <c r="J555" s="14">
        <v>2665.5216275101302</v>
      </c>
      <c r="K555" s="14">
        <v>3523.6828191919099</v>
      </c>
      <c r="L555" s="14">
        <v>450.252083999734</v>
      </c>
      <c r="M555" s="14">
        <v>407.90910768204498</v>
      </c>
      <c r="O555" s="14"/>
      <c r="P555" s="14"/>
      <c r="Q555" s="14"/>
      <c r="R555" s="14"/>
      <c r="S555" s="14"/>
      <c r="T555" s="14"/>
      <c r="U555" s="14"/>
      <c r="V555" s="14"/>
      <c r="W555" s="14"/>
      <c r="X555" s="14"/>
      <c r="Y555" s="14"/>
    </row>
    <row r="556" spans="1:25">
      <c r="A556" s="14" t="s">
        <v>784</v>
      </c>
      <c r="B556" s="14" t="s">
        <v>64</v>
      </c>
      <c r="C556" s="14" t="s">
        <v>34</v>
      </c>
      <c r="D556" s="14" t="s">
        <v>58</v>
      </c>
      <c r="E556" s="14">
        <v>3</v>
      </c>
      <c r="F556" s="14">
        <v>204.59962248549499</v>
      </c>
      <c r="G556" s="14">
        <v>68.199874161831701</v>
      </c>
      <c r="H556" s="14">
        <v>2503.0538596219099</v>
      </c>
      <c r="I556" s="14">
        <v>2692.49245529064</v>
      </c>
      <c r="J556" s="14">
        <v>2323.4330343302099</v>
      </c>
      <c r="K556" s="14">
        <v>3101.9196944824098</v>
      </c>
      <c r="L556" s="14">
        <v>409.42723919177303</v>
      </c>
      <c r="M556" s="14">
        <v>369.05942096042401</v>
      </c>
      <c r="O556" s="14"/>
      <c r="P556" s="14"/>
      <c r="Q556" s="14"/>
      <c r="R556" s="14"/>
      <c r="S556" s="14"/>
      <c r="T556" s="14"/>
      <c r="U556" s="14"/>
      <c r="V556" s="14"/>
      <c r="W556" s="14"/>
      <c r="X556" s="14"/>
      <c r="Y556" s="14"/>
    </row>
    <row r="557" spans="1:25">
      <c r="A557" s="14" t="s">
        <v>785</v>
      </c>
      <c r="B557" s="14" t="s">
        <v>64</v>
      </c>
      <c r="C557" s="14" t="s">
        <v>128</v>
      </c>
      <c r="D557" s="14" t="s">
        <v>58</v>
      </c>
      <c r="E557" s="14">
        <v>3</v>
      </c>
      <c r="F557" s="14">
        <v>191.53861738791699</v>
      </c>
      <c r="G557" s="14">
        <v>63.846205795972402</v>
      </c>
      <c r="H557" s="14">
        <v>2310.7566339476102</v>
      </c>
      <c r="I557" s="14">
        <v>2428.3295154135899</v>
      </c>
      <c r="J557" s="14">
        <v>2089.9209454331499</v>
      </c>
      <c r="K557" s="14">
        <v>2805.06916504331</v>
      </c>
      <c r="L557" s="14">
        <v>376.73964962972599</v>
      </c>
      <c r="M557" s="14">
        <v>338.408569980435</v>
      </c>
      <c r="O557" s="14"/>
      <c r="P557" s="14"/>
      <c r="Q557" s="14"/>
      <c r="R557" s="14"/>
      <c r="S557" s="14"/>
      <c r="T557" s="14"/>
      <c r="U557" s="14"/>
      <c r="V557" s="14"/>
      <c r="W557" s="14"/>
      <c r="X557" s="14"/>
      <c r="Y557" s="14"/>
    </row>
    <row r="558" spans="1:25">
      <c r="A558" s="14" t="s">
        <v>786</v>
      </c>
      <c r="B558" s="14" t="s">
        <v>64</v>
      </c>
      <c r="C558" s="14" t="s">
        <v>129</v>
      </c>
      <c r="D558" s="14" t="s">
        <v>58</v>
      </c>
      <c r="E558" s="14">
        <v>3</v>
      </c>
      <c r="F558" s="14">
        <v>192.130571219763</v>
      </c>
      <c r="G558" s="14">
        <v>64.043523739920801</v>
      </c>
      <c r="H558" s="14">
        <v>2297.3881528131401</v>
      </c>
      <c r="I558" s="14">
        <v>2412.93419145389</v>
      </c>
      <c r="J558" s="14">
        <v>2079.0237301184802</v>
      </c>
      <c r="K558" s="14">
        <v>2784.6044307848301</v>
      </c>
      <c r="L558" s="14">
        <v>371.67023933094902</v>
      </c>
      <c r="M558" s="14">
        <v>333.91046133540999</v>
      </c>
      <c r="O558" s="14"/>
      <c r="P558" s="14"/>
      <c r="Q558" s="14"/>
      <c r="R558" s="14"/>
      <c r="S558" s="14"/>
      <c r="T558" s="14"/>
      <c r="U558" s="14"/>
      <c r="V558" s="14"/>
      <c r="W558" s="14"/>
      <c r="X558" s="14"/>
      <c r="Y558" s="14"/>
    </row>
    <row r="559" spans="1:25">
      <c r="A559" s="14" t="s">
        <v>787</v>
      </c>
      <c r="B559" s="14" t="s">
        <v>64</v>
      </c>
      <c r="C559" s="14" t="s">
        <v>130</v>
      </c>
      <c r="D559" s="14" t="s">
        <v>58</v>
      </c>
      <c r="E559" s="14">
        <v>3</v>
      </c>
      <c r="F559" s="14">
        <v>183.23902240051299</v>
      </c>
      <c r="G559" s="14">
        <v>61.079674133504398</v>
      </c>
      <c r="H559" s="14">
        <v>2181.4169333394402</v>
      </c>
      <c r="I559" s="14">
        <v>2270.8479251147501</v>
      </c>
      <c r="J559" s="14">
        <v>1949.4401118670601</v>
      </c>
      <c r="K559" s="14">
        <v>2629.52663326436</v>
      </c>
      <c r="L559" s="14">
        <v>358.67870814961901</v>
      </c>
      <c r="M559" s="14">
        <v>321.40781324768199</v>
      </c>
      <c r="O559" s="14"/>
      <c r="P559" s="14"/>
      <c r="Q559" s="14"/>
      <c r="R559" s="14"/>
      <c r="S559" s="14"/>
      <c r="T559" s="14"/>
      <c r="U559" s="14"/>
      <c r="V559" s="14"/>
      <c r="W559" s="14"/>
      <c r="X559" s="14"/>
      <c r="Y559" s="14"/>
    </row>
    <row r="560" spans="1:25">
      <c r="A560" s="14" t="s">
        <v>788</v>
      </c>
      <c r="B560" s="14" t="s">
        <v>64</v>
      </c>
      <c r="C560" s="14" t="s">
        <v>131</v>
      </c>
      <c r="D560" s="14" t="s">
        <v>58</v>
      </c>
      <c r="E560" s="14">
        <v>3</v>
      </c>
      <c r="F560" s="14">
        <v>189.24132094219499</v>
      </c>
      <c r="G560" s="14">
        <v>63.080440314064901</v>
      </c>
      <c r="H560" s="14">
        <v>2244.8555271909199</v>
      </c>
      <c r="I560" s="14">
        <v>2307.1029782358601</v>
      </c>
      <c r="J560" s="14">
        <v>1985.53640234213</v>
      </c>
      <c r="K560" s="14">
        <v>2665.3267049262099</v>
      </c>
      <c r="L560" s="14">
        <v>358.223726690349</v>
      </c>
      <c r="M560" s="14">
        <v>321.56657589373299</v>
      </c>
      <c r="O560" s="14"/>
      <c r="P560" s="14"/>
      <c r="Q560" s="14"/>
      <c r="R560" s="14"/>
      <c r="S560" s="14"/>
      <c r="T560" s="14"/>
      <c r="U560" s="14"/>
      <c r="V560" s="14"/>
      <c r="W560" s="14"/>
      <c r="X560" s="14"/>
      <c r="Y560" s="14"/>
    </row>
    <row r="561" spans="1:25">
      <c r="A561" s="14" t="s">
        <v>789</v>
      </c>
      <c r="B561" s="14" t="s">
        <v>64</v>
      </c>
      <c r="C561" s="14" t="s">
        <v>132</v>
      </c>
      <c r="D561" s="14" t="s">
        <v>58</v>
      </c>
      <c r="E561" s="14">
        <v>3</v>
      </c>
      <c r="F561" s="14">
        <v>179.70662877080301</v>
      </c>
      <c r="G561" s="14">
        <v>59.902209590267503</v>
      </c>
      <c r="H561" s="14">
        <v>2117.93316170657</v>
      </c>
      <c r="I561" s="14">
        <v>2126.9846388585802</v>
      </c>
      <c r="J561" s="14">
        <v>1823.6121690550799</v>
      </c>
      <c r="K561" s="14">
        <v>2465.9020261832402</v>
      </c>
      <c r="L561" s="14">
        <v>338.91738732465899</v>
      </c>
      <c r="M561" s="14">
        <v>303.37246980350102</v>
      </c>
      <c r="O561" s="14"/>
      <c r="P561" s="14"/>
      <c r="Q561" s="14"/>
      <c r="R561" s="14"/>
      <c r="S561" s="14"/>
      <c r="T561" s="14"/>
      <c r="U561" s="14"/>
      <c r="V561" s="14"/>
      <c r="W561" s="14"/>
      <c r="X561" s="14"/>
      <c r="Y561" s="14"/>
    </row>
    <row r="562" spans="1:25">
      <c r="A562" s="14" t="s">
        <v>790</v>
      </c>
      <c r="B562" s="14" t="s">
        <v>64</v>
      </c>
      <c r="C562" s="14" t="s">
        <v>38</v>
      </c>
      <c r="D562" s="14" t="s">
        <v>58</v>
      </c>
      <c r="E562" s="14">
        <v>4</v>
      </c>
      <c r="F562" s="14">
        <v>297.61993880930402</v>
      </c>
      <c r="G562" s="14">
        <v>99.206646269767901</v>
      </c>
      <c r="H562" s="14">
        <v>3300.6536410037002</v>
      </c>
      <c r="I562" s="14">
        <v>3635.70096330964</v>
      </c>
      <c r="J562" s="14">
        <v>3222.43374694772</v>
      </c>
      <c r="K562" s="14">
        <v>4086.0775005038499</v>
      </c>
      <c r="L562" s="14">
        <v>450.37653719420899</v>
      </c>
      <c r="M562" s="14">
        <v>413.26721636192502</v>
      </c>
      <c r="O562" s="14"/>
      <c r="P562" s="14"/>
      <c r="Q562" s="14"/>
      <c r="R562" s="14"/>
      <c r="S562" s="14"/>
      <c r="T562" s="14"/>
      <c r="U562" s="14"/>
      <c r="V562" s="14"/>
      <c r="W562" s="14"/>
      <c r="X562" s="14"/>
      <c r="Y562" s="14"/>
    </row>
    <row r="563" spans="1:25">
      <c r="A563" s="14" t="s">
        <v>791</v>
      </c>
      <c r="B563" s="14" t="s">
        <v>64</v>
      </c>
      <c r="C563" s="14" t="s">
        <v>36</v>
      </c>
      <c r="D563" s="14" t="s">
        <v>58</v>
      </c>
      <c r="E563" s="14">
        <v>4</v>
      </c>
      <c r="F563" s="14">
        <v>259.13376422173002</v>
      </c>
      <c r="G563" s="14">
        <v>86.377921407243406</v>
      </c>
      <c r="H563" s="14">
        <v>2849.8159487708199</v>
      </c>
      <c r="I563" s="14">
        <v>3146.97693245152</v>
      </c>
      <c r="J563" s="14">
        <v>2762.3231710526202</v>
      </c>
      <c r="K563" s="14">
        <v>3568.7747039636001</v>
      </c>
      <c r="L563" s="14">
        <v>421.797771512081</v>
      </c>
      <c r="M563" s="14">
        <v>384.65376139889503</v>
      </c>
      <c r="O563" s="14"/>
      <c r="P563" s="14"/>
      <c r="Q563" s="14"/>
      <c r="R563" s="14"/>
      <c r="S563" s="14"/>
      <c r="T563" s="14"/>
      <c r="U563" s="14"/>
      <c r="V563" s="14"/>
      <c r="W563" s="14"/>
      <c r="X563" s="14"/>
      <c r="Y563" s="14"/>
    </row>
    <row r="564" spans="1:25">
      <c r="A564" s="14" t="s">
        <v>792</v>
      </c>
      <c r="B564" s="14" t="s">
        <v>64</v>
      </c>
      <c r="C564" s="14" t="s">
        <v>34</v>
      </c>
      <c r="D564" s="14" t="s">
        <v>58</v>
      </c>
      <c r="E564" s="14">
        <v>4</v>
      </c>
      <c r="F564" s="14">
        <v>239.855285436678</v>
      </c>
      <c r="G564" s="14">
        <v>79.951761812226195</v>
      </c>
      <c r="H564" s="14">
        <v>2617.6501739242399</v>
      </c>
      <c r="I564" s="14">
        <v>2870.9161831993001</v>
      </c>
      <c r="J564" s="14">
        <v>2509.6346813764098</v>
      </c>
      <c r="K564" s="14">
        <v>3268.53348877586</v>
      </c>
      <c r="L564" s="14">
        <v>397.61730557655898</v>
      </c>
      <c r="M564" s="14">
        <v>361.28150182288999</v>
      </c>
      <c r="O564" s="14"/>
      <c r="P564" s="14"/>
      <c r="Q564" s="14"/>
      <c r="R564" s="14"/>
      <c r="S564" s="14"/>
      <c r="T564" s="14"/>
      <c r="U564" s="14"/>
      <c r="V564" s="14"/>
      <c r="W564" s="14"/>
      <c r="X564" s="14"/>
      <c r="Y564" s="14"/>
    </row>
    <row r="565" spans="1:25">
      <c r="A565" s="14" t="s">
        <v>793</v>
      </c>
      <c r="B565" s="14" t="s">
        <v>64</v>
      </c>
      <c r="C565" s="14" t="s">
        <v>128</v>
      </c>
      <c r="D565" s="14" t="s">
        <v>58</v>
      </c>
      <c r="E565" s="14">
        <v>4</v>
      </c>
      <c r="F565" s="14">
        <v>226.88547122730299</v>
      </c>
      <c r="G565" s="14">
        <v>75.628490409100905</v>
      </c>
      <c r="H565" s="14">
        <v>2458.1307825276599</v>
      </c>
      <c r="I565" s="14">
        <v>2614.45143768251</v>
      </c>
      <c r="J565" s="14">
        <v>2279.10561586739</v>
      </c>
      <c r="K565" s="14">
        <v>2984.5276577217701</v>
      </c>
      <c r="L565" s="14">
        <v>370.07622003925798</v>
      </c>
      <c r="M565" s="14">
        <v>335.34582181512502</v>
      </c>
      <c r="O565" s="14"/>
      <c r="P565" s="14"/>
      <c r="Q565" s="14"/>
      <c r="R565" s="14"/>
      <c r="S565" s="14"/>
      <c r="T565" s="14"/>
      <c r="U565" s="14"/>
      <c r="V565" s="14"/>
      <c r="W565" s="14"/>
      <c r="X565" s="14"/>
      <c r="Y565" s="14"/>
    </row>
    <row r="566" spans="1:25">
      <c r="A566" s="14" t="s">
        <v>794</v>
      </c>
      <c r="B566" s="14" t="s">
        <v>64</v>
      </c>
      <c r="C566" s="14" t="s">
        <v>129</v>
      </c>
      <c r="D566" s="14" t="s">
        <v>58</v>
      </c>
      <c r="E566" s="14">
        <v>4</v>
      </c>
      <c r="F566" s="14">
        <v>246.837907850774</v>
      </c>
      <c r="G566" s="14">
        <v>82.279302616924497</v>
      </c>
      <c r="H566" s="14">
        <v>2661.0382476366299</v>
      </c>
      <c r="I566" s="14">
        <v>2834.96611672165</v>
      </c>
      <c r="J566" s="14">
        <v>2485.69879582047</v>
      </c>
      <c r="K566" s="14">
        <v>3218.8340646177699</v>
      </c>
      <c r="L566" s="14">
        <v>383.86794789612202</v>
      </c>
      <c r="M566" s="14">
        <v>349.26732090118099</v>
      </c>
      <c r="O566" s="14"/>
      <c r="P566" s="14"/>
      <c r="Q566" s="14"/>
      <c r="R566" s="14"/>
      <c r="S566" s="14"/>
      <c r="T566" s="14"/>
      <c r="U566" s="14"/>
      <c r="V566" s="14"/>
      <c r="W566" s="14"/>
      <c r="X566" s="14"/>
      <c r="Y566" s="14"/>
    </row>
    <row r="567" spans="1:25">
      <c r="A567" s="14" t="s">
        <v>795</v>
      </c>
      <c r="B567" s="14" t="s">
        <v>64</v>
      </c>
      <c r="C567" s="14" t="s">
        <v>130</v>
      </c>
      <c r="D567" s="14" t="s">
        <v>58</v>
      </c>
      <c r="E567" s="14">
        <v>4</v>
      </c>
      <c r="F567" s="14">
        <v>253.70048170720699</v>
      </c>
      <c r="G567" s="14">
        <v>84.566827235735801</v>
      </c>
      <c r="H567" s="14">
        <v>2743.00445136996</v>
      </c>
      <c r="I567" s="14">
        <v>2918.3028258787499</v>
      </c>
      <c r="J567" s="14">
        <v>2561.4162551878799</v>
      </c>
      <c r="K567" s="14">
        <v>3310.0382860465902</v>
      </c>
      <c r="L567" s="14">
        <v>391.73546016784297</v>
      </c>
      <c r="M567" s="14">
        <v>356.88657069086702</v>
      </c>
      <c r="O567" s="14"/>
      <c r="P567" s="14"/>
      <c r="Q567" s="14"/>
      <c r="R567" s="14"/>
      <c r="S567" s="14"/>
      <c r="T567" s="14"/>
      <c r="U567" s="14"/>
      <c r="V567" s="14"/>
      <c r="W567" s="14"/>
      <c r="X567" s="14"/>
      <c r="Y567" s="14"/>
    </row>
    <row r="568" spans="1:25">
      <c r="A568" s="14" t="s">
        <v>796</v>
      </c>
      <c r="B568" s="14" t="s">
        <v>64</v>
      </c>
      <c r="C568" s="14" t="s">
        <v>131</v>
      </c>
      <c r="D568" s="14" t="s">
        <v>58</v>
      </c>
      <c r="E568" s="14">
        <v>4</v>
      </c>
      <c r="F568" s="14">
        <v>228.61181204255999</v>
      </c>
      <c r="G568" s="14">
        <v>76.203937347520096</v>
      </c>
      <c r="H568" s="14">
        <v>2473.0832111916902</v>
      </c>
      <c r="I568" s="14">
        <v>2634.6905337960002</v>
      </c>
      <c r="J568" s="14">
        <v>2294.23735398812</v>
      </c>
      <c r="K568" s="14">
        <v>3010.2623511854899</v>
      </c>
      <c r="L568" s="14">
        <v>375.571817389491</v>
      </c>
      <c r="M568" s="14">
        <v>340.45317980787502</v>
      </c>
      <c r="O568" s="14"/>
      <c r="P568" s="14"/>
      <c r="Q568" s="14"/>
      <c r="R568" s="14"/>
      <c r="S568" s="14"/>
      <c r="T568" s="14"/>
      <c r="U568" s="14"/>
      <c r="V568" s="14"/>
      <c r="W568" s="14"/>
      <c r="X568" s="14"/>
      <c r="Y568" s="14"/>
    </row>
    <row r="569" spans="1:25">
      <c r="A569" s="14" t="s">
        <v>797</v>
      </c>
      <c r="B569" s="14" t="s">
        <v>64</v>
      </c>
      <c r="C569" s="14" t="s">
        <v>132</v>
      </c>
      <c r="D569" s="14" t="s">
        <v>58</v>
      </c>
      <c r="E569" s="14">
        <v>4</v>
      </c>
      <c r="F569" s="14">
        <v>219.88654858086301</v>
      </c>
      <c r="G569" s="14">
        <v>73.295516193621097</v>
      </c>
      <c r="H569" s="14">
        <v>2384.8866440440702</v>
      </c>
      <c r="I569" s="14">
        <v>2499.0282819190002</v>
      </c>
      <c r="J569" s="14">
        <v>2171.0327995652801</v>
      </c>
      <c r="K569" s="14">
        <v>2861.55936326562</v>
      </c>
      <c r="L569" s="14">
        <v>362.53108134661397</v>
      </c>
      <c r="M569" s="14">
        <v>327.995482353721</v>
      </c>
      <c r="O569" s="14"/>
      <c r="P569" s="14"/>
      <c r="Q569" s="14"/>
      <c r="R569" s="14"/>
      <c r="S569" s="14"/>
      <c r="T569" s="14"/>
      <c r="U569" s="14"/>
      <c r="V569" s="14"/>
      <c r="W569" s="14"/>
      <c r="X569" s="14"/>
      <c r="Y569" s="14"/>
    </row>
    <row r="570" spans="1:25">
      <c r="A570" s="14" t="s">
        <v>798</v>
      </c>
      <c r="B570" s="14" t="s">
        <v>64</v>
      </c>
      <c r="C570" s="14" t="s">
        <v>38</v>
      </c>
      <c r="D570" s="14" t="s">
        <v>58</v>
      </c>
      <c r="E570" s="14">
        <v>5</v>
      </c>
      <c r="F570" s="14">
        <v>235.45962766744699</v>
      </c>
      <c r="G570" s="14">
        <v>78.486542555815703</v>
      </c>
      <c r="H570" s="14">
        <v>3071.4796199771399</v>
      </c>
      <c r="I570" s="14">
        <v>3490.04671745015</v>
      </c>
      <c r="J570" s="14">
        <v>3028.93954390302</v>
      </c>
      <c r="K570" s="14">
        <v>3997.9838458141198</v>
      </c>
      <c r="L570" s="14">
        <v>507.93712836396998</v>
      </c>
      <c r="M570" s="14">
        <v>461.10717354712699</v>
      </c>
      <c r="O570" s="14"/>
      <c r="P570" s="14"/>
      <c r="Q570" s="14"/>
      <c r="R570" s="14"/>
      <c r="S570" s="14"/>
      <c r="T570" s="14"/>
      <c r="U570" s="14"/>
      <c r="V570" s="14"/>
      <c r="W570" s="14"/>
      <c r="X570" s="14"/>
      <c r="Y570" s="14"/>
    </row>
    <row r="571" spans="1:25">
      <c r="A571" s="14" t="s">
        <v>799</v>
      </c>
      <c r="B571" s="14" t="s">
        <v>64</v>
      </c>
      <c r="C571" s="14" t="s">
        <v>36</v>
      </c>
      <c r="D571" s="14" t="s">
        <v>58</v>
      </c>
      <c r="E571" s="14">
        <v>5</v>
      </c>
      <c r="F571" s="14">
        <v>235.76599528448401</v>
      </c>
      <c r="G571" s="14">
        <v>78.588665094828002</v>
      </c>
      <c r="H571" s="14">
        <v>3068.2716721041702</v>
      </c>
      <c r="I571" s="14">
        <v>3415.28596242311</v>
      </c>
      <c r="J571" s="14">
        <v>2965.3952457589698</v>
      </c>
      <c r="K571" s="14">
        <v>3910.8361900987902</v>
      </c>
      <c r="L571" s="14">
        <v>495.55022767567999</v>
      </c>
      <c r="M571" s="14">
        <v>449.89071666414202</v>
      </c>
      <c r="O571" s="14"/>
      <c r="P571" s="14"/>
      <c r="Q571" s="14"/>
      <c r="R571" s="14"/>
      <c r="S571" s="14"/>
      <c r="T571" s="14"/>
      <c r="U571" s="14"/>
      <c r="V571" s="14"/>
      <c r="W571" s="14"/>
      <c r="X571" s="14"/>
      <c r="Y571" s="14"/>
    </row>
    <row r="572" spans="1:25">
      <c r="A572" s="14" t="s">
        <v>800</v>
      </c>
      <c r="B572" s="14" t="s">
        <v>64</v>
      </c>
      <c r="C572" s="14" t="s">
        <v>34</v>
      </c>
      <c r="D572" s="14" t="s">
        <v>58</v>
      </c>
      <c r="E572" s="14">
        <v>5</v>
      </c>
      <c r="F572" s="14">
        <v>209.67901199126001</v>
      </c>
      <c r="G572" s="14">
        <v>69.893003997086694</v>
      </c>
      <c r="H572" s="14">
        <v>2724.8734501788199</v>
      </c>
      <c r="I572" s="14">
        <v>3075.66241722621</v>
      </c>
      <c r="J572" s="14">
        <v>2645.2452693853002</v>
      </c>
      <c r="K572" s="14">
        <v>3552.5520539146501</v>
      </c>
      <c r="L572" s="14">
        <v>476.88963668844099</v>
      </c>
      <c r="M572" s="14">
        <v>430.41714784090601</v>
      </c>
      <c r="O572" s="14"/>
      <c r="P572" s="14"/>
      <c r="Q572" s="14"/>
      <c r="R572" s="14"/>
      <c r="S572" s="14"/>
      <c r="T572" s="14"/>
      <c r="U572" s="14"/>
      <c r="V572" s="14"/>
      <c r="W572" s="14"/>
      <c r="X572" s="14"/>
      <c r="Y572" s="14"/>
    </row>
    <row r="573" spans="1:25">
      <c r="A573" s="14" t="s">
        <v>801</v>
      </c>
      <c r="B573" s="14" t="s">
        <v>64</v>
      </c>
      <c r="C573" s="14" t="s">
        <v>128</v>
      </c>
      <c r="D573" s="14" t="s">
        <v>58</v>
      </c>
      <c r="E573" s="14">
        <v>5</v>
      </c>
      <c r="F573" s="14">
        <v>199.63293183638001</v>
      </c>
      <c r="G573" s="14">
        <v>66.544310612126694</v>
      </c>
      <c r="H573" s="14">
        <v>2585.5838859782398</v>
      </c>
      <c r="I573" s="14">
        <v>2951.6764485079202</v>
      </c>
      <c r="J573" s="14">
        <v>2526.14368266775</v>
      </c>
      <c r="K573" s="14">
        <v>3424.3634118247401</v>
      </c>
      <c r="L573" s="14">
        <v>472.68696331681502</v>
      </c>
      <c r="M573" s="14">
        <v>425.53276584016999</v>
      </c>
      <c r="O573" s="14"/>
      <c r="P573" s="14"/>
      <c r="Q573" s="14"/>
      <c r="R573" s="14"/>
      <c r="S573" s="14"/>
      <c r="T573" s="14"/>
      <c r="U573" s="14"/>
      <c r="V573" s="14"/>
      <c r="W573" s="14"/>
      <c r="X573" s="14"/>
      <c r="Y573" s="14"/>
    </row>
    <row r="574" spans="1:25">
      <c r="A574" s="14" t="s">
        <v>802</v>
      </c>
      <c r="B574" s="14" t="s">
        <v>64</v>
      </c>
      <c r="C574" s="14" t="s">
        <v>129</v>
      </c>
      <c r="D574" s="14" t="s">
        <v>58</v>
      </c>
      <c r="E574" s="14">
        <v>5</v>
      </c>
      <c r="F574" s="14">
        <v>213.06472503854599</v>
      </c>
      <c r="G574" s="14">
        <v>71.0215750128487</v>
      </c>
      <c r="H574" s="14">
        <v>2741.0874184812301</v>
      </c>
      <c r="I574" s="14">
        <v>3153.8261151545698</v>
      </c>
      <c r="J574" s="14">
        <v>2714.9686240081501</v>
      </c>
      <c r="K574" s="14">
        <v>3639.6679048392398</v>
      </c>
      <c r="L574" s="14">
        <v>485.84178968466301</v>
      </c>
      <c r="M574" s="14">
        <v>438.85749114642101</v>
      </c>
      <c r="O574" s="14"/>
      <c r="P574" s="14"/>
      <c r="Q574" s="14"/>
      <c r="R574" s="14"/>
      <c r="S574" s="14"/>
      <c r="T574" s="14"/>
      <c r="U574" s="14"/>
      <c r="V574" s="14"/>
      <c r="W574" s="14"/>
      <c r="X574" s="14"/>
      <c r="Y574" s="14"/>
    </row>
    <row r="575" spans="1:25">
      <c r="A575" s="14" t="s">
        <v>803</v>
      </c>
      <c r="B575" s="14" t="s">
        <v>64</v>
      </c>
      <c r="C575" s="14" t="s">
        <v>130</v>
      </c>
      <c r="D575" s="14" t="s">
        <v>58</v>
      </c>
      <c r="E575" s="14">
        <v>5</v>
      </c>
      <c r="F575" s="14">
        <v>221.801690742142</v>
      </c>
      <c r="G575" s="14">
        <v>73.933896914047295</v>
      </c>
      <c r="H575" s="14">
        <v>2850.9214748347299</v>
      </c>
      <c r="I575" s="14">
        <v>3159.3918229810301</v>
      </c>
      <c r="J575" s="14">
        <v>2738.8820724416501</v>
      </c>
      <c r="K575" s="14">
        <v>3623.9760151624901</v>
      </c>
      <c r="L575" s="14">
        <v>464.58419218146202</v>
      </c>
      <c r="M575" s="14">
        <v>420.50975053938203</v>
      </c>
      <c r="O575" s="14"/>
      <c r="P575" s="14"/>
      <c r="Q575" s="14"/>
      <c r="R575" s="14"/>
      <c r="S575" s="14"/>
      <c r="T575" s="14"/>
      <c r="U575" s="14"/>
      <c r="V575" s="14"/>
      <c r="W575" s="14"/>
      <c r="X575" s="14"/>
      <c r="Y575" s="14"/>
    </row>
    <row r="576" spans="1:25">
      <c r="A576" s="14" t="s">
        <v>804</v>
      </c>
      <c r="B576" s="14" t="s">
        <v>64</v>
      </c>
      <c r="C576" s="14" t="s">
        <v>131</v>
      </c>
      <c r="D576" s="14" t="s">
        <v>58</v>
      </c>
      <c r="E576" s="14">
        <v>5</v>
      </c>
      <c r="F576" s="14">
        <v>230.76146041179001</v>
      </c>
      <c r="G576" s="14">
        <v>76.920486803930103</v>
      </c>
      <c r="H576" s="14">
        <v>2975.2638010803298</v>
      </c>
      <c r="I576" s="14">
        <v>3286.0839883772101</v>
      </c>
      <c r="J576" s="14">
        <v>2865.9939792292298</v>
      </c>
      <c r="K576" s="14">
        <v>3749.2940135519598</v>
      </c>
      <c r="L576" s="14">
        <v>463.21002517475</v>
      </c>
      <c r="M576" s="14">
        <v>420.09000914797502</v>
      </c>
      <c r="O576" s="14"/>
      <c r="P576" s="14"/>
      <c r="Q576" s="14"/>
      <c r="R576" s="14"/>
      <c r="S576" s="14"/>
      <c r="T576" s="14"/>
      <c r="U576" s="14"/>
      <c r="V576" s="14"/>
      <c r="W576" s="14"/>
      <c r="X576" s="14"/>
      <c r="Y576" s="14"/>
    </row>
    <row r="577" spans="1:25">
      <c r="A577" s="14" t="s">
        <v>805</v>
      </c>
      <c r="B577" s="14" t="s">
        <v>64</v>
      </c>
      <c r="C577" s="14" t="s">
        <v>132</v>
      </c>
      <c r="D577" s="14" t="s">
        <v>58</v>
      </c>
      <c r="E577" s="14">
        <v>5</v>
      </c>
      <c r="F577" s="14">
        <v>234.41167448523899</v>
      </c>
      <c r="G577" s="14">
        <v>78.137224828413096</v>
      </c>
      <c r="H577" s="14">
        <v>3037.2074952738999</v>
      </c>
      <c r="I577" s="14">
        <v>3264.8526793312699</v>
      </c>
      <c r="J577" s="14">
        <v>2853.9163879658499</v>
      </c>
      <c r="K577" s="14">
        <v>3717.62182081932</v>
      </c>
      <c r="L577" s="14">
        <v>452.76914148805099</v>
      </c>
      <c r="M577" s="14">
        <v>410.93629136542597</v>
      </c>
      <c r="O577" s="14"/>
      <c r="P577" s="14"/>
      <c r="Q577" s="14"/>
      <c r="R577" s="14"/>
      <c r="S577" s="14"/>
      <c r="T577" s="14"/>
      <c r="U577" s="14"/>
      <c r="V577" s="14"/>
      <c r="W577" s="14"/>
      <c r="X577" s="14"/>
      <c r="Y577" s="14"/>
    </row>
    <row r="578" spans="1:25">
      <c r="A578" s="14" t="s">
        <v>806</v>
      </c>
      <c r="B578" s="14" t="s">
        <v>64</v>
      </c>
      <c r="C578" s="14" t="s">
        <v>38</v>
      </c>
      <c r="D578" s="14" t="s">
        <v>71</v>
      </c>
      <c r="E578" s="14">
        <v>0</v>
      </c>
      <c r="F578" s="14">
        <v>1358.2223679465999</v>
      </c>
      <c r="G578" s="14">
        <v>452.74078931553203</v>
      </c>
      <c r="H578" s="14">
        <v>1680.0326154327399</v>
      </c>
      <c r="I578" s="14">
        <v>1826.0327086652401</v>
      </c>
      <c r="J578" s="14">
        <v>1727.56869988414</v>
      </c>
      <c r="K578" s="14">
        <v>1928.53126144066</v>
      </c>
      <c r="L578" s="14">
        <v>102.498552775422</v>
      </c>
      <c r="M578" s="14">
        <v>98.464008781105605</v>
      </c>
      <c r="O578" s="14"/>
      <c r="P578" s="14"/>
      <c r="Q578" s="14"/>
      <c r="R578" s="14"/>
      <c r="S578" s="14"/>
      <c r="T578" s="14"/>
      <c r="U578" s="14"/>
      <c r="V578" s="14"/>
      <c r="W578" s="14"/>
      <c r="X578" s="14"/>
      <c r="Y578" s="14"/>
    </row>
    <row r="579" spans="1:25">
      <c r="A579" s="14" t="s">
        <v>807</v>
      </c>
      <c r="B579" s="14" t="s">
        <v>64</v>
      </c>
      <c r="C579" s="14" t="s">
        <v>36</v>
      </c>
      <c r="D579" s="14" t="s">
        <v>71</v>
      </c>
      <c r="E579" s="14">
        <v>0</v>
      </c>
      <c r="F579" s="14">
        <v>1340.0688123349701</v>
      </c>
      <c r="G579" s="14">
        <v>446.68960411165699</v>
      </c>
      <c r="H579" s="14">
        <v>1641.49688540119</v>
      </c>
      <c r="I579" s="14">
        <v>1762.1688359453501</v>
      </c>
      <c r="J579" s="14">
        <v>1666.93935004273</v>
      </c>
      <c r="K579" s="14">
        <v>1861.3272667466099</v>
      </c>
      <c r="L579" s="14">
        <v>99.158430801255903</v>
      </c>
      <c r="M579" s="14">
        <v>95.229485902621505</v>
      </c>
      <c r="O579" s="14"/>
      <c r="P579" s="14"/>
      <c r="Q579" s="14"/>
      <c r="R579" s="14"/>
      <c r="S579" s="14"/>
      <c r="T579" s="14"/>
      <c r="U579" s="14"/>
      <c r="V579" s="14"/>
      <c r="W579" s="14"/>
      <c r="X579" s="14"/>
      <c r="Y579" s="14"/>
    </row>
    <row r="580" spans="1:25">
      <c r="A580" s="14" t="s">
        <v>808</v>
      </c>
      <c r="B580" s="14" t="s">
        <v>64</v>
      </c>
      <c r="C580" s="14" t="s">
        <v>34</v>
      </c>
      <c r="D580" s="14" t="s">
        <v>71</v>
      </c>
      <c r="E580" s="14">
        <v>0</v>
      </c>
      <c r="F580" s="14">
        <v>1321.96204126528</v>
      </c>
      <c r="G580" s="14">
        <v>440.65401375509299</v>
      </c>
      <c r="H580" s="14">
        <v>1604.4591667560101</v>
      </c>
      <c r="I580" s="14">
        <v>1712.80921849227</v>
      </c>
      <c r="J580" s="14">
        <v>1619.69260469299</v>
      </c>
      <c r="K580" s="14">
        <v>1809.79442111307</v>
      </c>
      <c r="L580" s="14">
        <v>96.985202620800706</v>
      </c>
      <c r="M580" s="14">
        <v>93.116613799275498</v>
      </c>
      <c r="O580" s="14"/>
      <c r="P580" s="14"/>
      <c r="Q580" s="14"/>
      <c r="R580" s="14"/>
      <c r="S580" s="14"/>
      <c r="T580" s="14"/>
      <c r="U580" s="14"/>
      <c r="V580" s="14"/>
      <c r="W580" s="14"/>
      <c r="X580" s="14"/>
      <c r="Y580" s="14"/>
    </row>
    <row r="581" spans="1:25">
      <c r="A581" s="14" t="s">
        <v>809</v>
      </c>
      <c r="B581" s="14" t="s">
        <v>64</v>
      </c>
      <c r="C581" s="14" t="s">
        <v>128</v>
      </c>
      <c r="D581" s="14" t="s">
        <v>71</v>
      </c>
      <c r="E581" s="14">
        <v>0</v>
      </c>
      <c r="F581" s="14">
        <v>1293.1283041341601</v>
      </c>
      <c r="G581" s="14">
        <v>431.04276804471903</v>
      </c>
      <c r="H581" s="14">
        <v>1556.3920131602099</v>
      </c>
      <c r="I581" s="14">
        <v>1636.9327688363001</v>
      </c>
      <c r="J581" s="14">
        <v>1547.1282392696501</v>
      </c>
      <c r="K581" s="14">
        <v>1730.5106011697001</v>
      </c>
      <c r="L581" s="14">
        <v>93.5778323333993</v>
      </c>
      <c r="M581" s="14">
        <v>89.804529566650203</v>
      </c>
      <c r="O581" s="14"/>
      <c r="P581" s="14"/>
      <c r="Q581" s="14"/>
      <c r="R581" s="14"/>
      <c r="S581" s="14"/>
      <c r="T581" s="14"/>
      <c r="U581" s="14"/>
      <c r="V581" s="14"/>
      <c r="W581" s="14"/>
      <c r="X581" s="14"/>
      <c r="Y581" s="14"/>
    </row>
    <row r="582" spans="1:25">
      <c r="A582" s="14" t="s">
        <v>810</v>
      </c>
      <c r="B582" s="14" t="s">
        <v>64</v>
      </c>
      <c r="C582" s="14" t="s">
        <v>129</v>
      </c>
      <c r="D582" s="14" t="s">
        <v>71</v>
      </c>
      <c r="E582" s="14">
        <v>0</v>
      </c>
      <c r="F582" s="14">
        <v>1273.99859429143</v>
      </c>
      <c r="G582" s="14">
        <v>424.66619809714399</v>
      </c>
      <c r="H582" s="14">
        <v>1523.3386673658799</v>
      </c>
      <c r="I582" s="14">
        <v>1580.3049466634</v>
      </c>
      <c r="J582" s="14">
        <v>1492.94922546099</v>
      </c>
      <c r="K582" s="14">
        <v>1671.3591683258401</v>
      </c>
      <c r="L582" s="14">
        <v>91.054221662443794</v>
      </c>
      <c r="M582" s="14">
        <v>87.355721202410507</v>
      </c>
      <c r="O582" s="14"/>
      <c r="P582" s="14"/>
      <c r="Q582" s="14"/>
      <c r="R582" s="14"/>
      <c r="S582" s="14"/>
      <c r="T582" s="14"/>
      <c r="U582" s="14"/>
      <c r="V582" s="14"/>
      <c r="W582" s="14"/>
      <c r="X582" s="14"/>
      <c r="Y582" s="14"/>
    </row>
    <row r="583" spans="1:25">
      <c r="A583" s="14" t="s">
        <v>811</v>
      </c>
      <c r="B583" s="14" t="s">
        <v>64</v>
      </c>
      <c r="C583" s="14" t="s">
        <v>130</v>
      </c>
      <c r="D583" s="14" t="s">
        <v>71</v>
      </c>
      <c r="E583" s="14">
        <v>0</v>
      </c>
      <c r="F583" s="14">
        <v>1263.1662454565801</v>
      </c>
      <c r="G583" s="14">
        <v>421.05541515219397</v>
      </c>
      <c r="H583" s="14">
        <v>1500.5182170257101</v>
      </c>
      <c r="I583" s="14">
        <v>1523.80357896434</v>
      </c>
      <c r="J583" s="14">
        <v>1439.38554072836</v>
      </c>
      <c r="K583" s="14">
        <v>1611.8113884731199</v>
      </c>
      <c r="L583" s="14">
        <v>88.007809508782898</v>
      </c>
      <c r="M583" s="14">
        <v>84.418038235972702</v>
      </c>
      <c r="O583" s="14"/>
      <c r="P583" s="14"/>
      <c r="Q583" s="14"/>
      <c r="R583" s="14"/>
      <c r="S583" s="14"/>
      <c r="T583" s="14"/>
      <c r="U583" s="14"/>
      <c r="V583" s="14"/>
      <c r="W583" s="14"/>
      <c r="X583" s="14"/>
      <c r="Y583" s="14"/>
    </row>
    <row r="584" spans="1:25">
      <c r="A584" s="14" t="s">
        <v>812</v>
      </c>
      <c r="B584" s="14" t="s">
        <v>64</v>
      </c>
      <c r="C584" s="14" t="s">
        <v>131</v>
      </c>
      <c r="D584" s="14" t="s">
        <v>71</v>
      </c>
      <c r="E584" s="14">
        <v>0</v>
      </c>
      <c r="F584" s="14">
        <v>1245.3924264504101</v>
      </c>
      <c r="G584" s="14">
        <v>415.13080881680202</v>
      </c>
      <c r="H584" s="14">
        <v>1469.9752442699701</v>
      </c>
      <c r="I584" s="14">
        <v>1470.02179023593</v>
      </c>
      <c r="J584" s="14">
        <v>1388.00211816303</v>
      </c>
      <c r="K584" s="14">
        <v>1555.55462637657</v>
      </c>
      <c r="L584" s="14">
        <v>85.532836140641194</v>
      </c>
      <c r="M584" s="14">
        <v>82.019672072904498</v>
      </c>
      <c r="O584" s="14"/>
      <c r="P584" s="14"/>
      <c r="Q584" s="14"/>
      <c r="R584" s="14"/>
      <c r="S584" s="14"/>
      <c r="T584" s="14"/>
      <c r="U584" s="14"/>
      <c r="V584" s="14"/>
      <c r="W584" s="14"/>
      <c r="X584" s="14"/>
      <c r="Y584" s="14"/>
    </row>
    <row r="585" spans="1:25">
      <c r="A585" s="14" t="s">
        <v>813</v>
      </c>
      <c r="B585" s="14" t="s">
        <v>64</v>
      </c>
      <c r="C585" s="14" t="s">
        <v>132</v>
      </c>
      <c r="D585" s="14" t="s">
        <v>71</v>
      </c>
      <c r="E585" s="14">
        <v>0</v>
      </c>
      <c r="F585" s="14">
        <v>1229.60466515028</v>
      </c>
      <c r="G585" s="14">
        <v>409.86822171675902</v>
      </c>
      <c r="H585" s="14">
        <v>1441.3877702302</v>
      </c>
      <c r="I585" s="14">
        <v>1416.2028672409001</v>
      </c>
      <c r="J585" s="14">
        <v>1336.7672199595299</v>
      </c>
      <c r="K585" s="14">
        <v>1499.0632830455199</v>
      </c>
      <c r="L585" s="14">
        <v>82.860415804619606</v>
      </c>
      <c r="M585" s="14">
        <v>79.435647281372894</v>
      </c>
      <c r="O585" s="14"/>
      <c r="P585" s="14"/>
      <c r="Q585" s="14"/>
      <c r="R585" s="14"/>
      <c r="S585" s="14"/>
      <c r="T585" s="14"/>
      <c r="U585" s="14"/>
      <c r="V585" s="14"/>
      <c r="W585" s="14"/>
      <c r="X585" s="14"/>
      <c r="Y585" s="14"/>
    </row>
    <row r="586" spans="1:25">
      <c r="A586" s="14" t="s">
        <v>814</v>
      </c>
      <c r="B586" s="14" t="s">
        <v>64</v>
      </c>
      <c r="C586" s="14" t="s">
        <v>38</v>
      </c>
      <c r="D586" s="14" t="s">
        <v>71</v>
      </c>
      <c r="E586" s="14">
        <v>1</v>
      </c>
      <c r="F586" s="14">
        <v>209.21497620899899</v>
      </c>
      <c r="G586" s="14">
        <v>69.738325402999706</v>
      </c>
      <c r="H586" s="14">
        <v>1203.1455299844699</v>
      </c>
      <c r="I586" s="14">
        <v>1342.1541610867801</v>
      </c>
      <c r="J586" s="14">
        <v>1162.76415852324</v>
      </c>
      <c r="K586" s="14">
        <v>1540.93574952787</v>
      </c>
      <c r="L586" s="14">
        <v>198.78158844109399</v>
      </c>
      <c r="M586" s="14">
        <v>179.39000256353501</v>
      </c>
      <c r="O586" s="14"/>
      <c r="P586" s="14"/>
      <c r="Q586" s="14"/>
      <c r="R586" s="14"/>
      <c r="S586" s="14"/>
      <c r="T586" s="14"/>
      <c r="U586" s="14"/>
      <c r="V586" s="14"/>
      <c r="W586" s="14"/>
      <c r="X586" s="14"/>
      <c r="Y586" s="14"/>
    </row>
    <row r="587" spans="1:25">
      <c r="A587" s="14" t="s">
        <v>815</v>
      </c>
      <c r="B587" s="14" t="s">
        <v>64</v>
      </c>
      <c r="C587" s="14" t="s">
        <v>36</v>
      </c>
      <c r="D587" s="14" t="s">
        <v>71</v>
      </c>
      <c r="E587" s="14">
        <v>1</v>
      </c>
      <c r="F587" s="14">
        <v>212.904213376976</v>
      </c>
      <c r="G587" s="14">
        <v>70.968071125658696</v>
      </c>
      <c r="H587" s="14">
        <v>1208.9274508941901</v>
      </c>
      <c r="I587" s="14">
        <v>1330.64767323615</v>
      </c>
      <c r="J587" s="14">
        <v>1154.0819778121599</v>
      </c>
      <c r="K587" s="14">
        <v>1526.1241088721899</v>
      </c>
      <c r="L587" s="14">
        <v>195.476435636036</v>
      </c>
      <c r="M587" s="14">
        <v>176.56569542399799</v>
      </c>
      <c r="O587" s="14"/>
      <c r="P587" s="14"/>
      <c r="Q587" s="14"/>
      <c r="R587" s="14"/>
      <c r="S587" s="14"/>
      <c r="T587" s="14"/>
      <c r="U587" s="14"/>
      <c r="V587" s="14"/>
      <c r="W587" s="14"/>
      <c r="X587" s="14"/>
      <c r="Y587" s="14"/>
    </row>
    <row r="588" spans="1:25">
      <c r="A588" s="14" t="s">
        <v>816</v>
      </c>
      <c r="B588" s="14" t="s">
        <v>64</v>
      </c>
      <c r="C588" s="14" t="s">
        <v>34</v>
      </c>
      <c r="D588" s="14" t="s">
        <v>71</v>
      </c>
      <c r="E588" s="14">
        <v>1</v>
      </c>
      <c r="F588" s="14">
        <v>196.51143078176599</v>
      </c>
      <c r="G588" s="14">
        <v>65.503810260588807</v>
      </c>
      <c r="H588" s="14">
        <v>1100.2263634833801</v>
      </c>
      <c r="I588" s="14">
        <v>1198.3461240241199</v>
      </c>
      <c r="J588" s="14">
        <v>1032.34579955547</v>
      </c>
      <c r="K588" s="14">
        <v>1382.89545442246</v>
      </c>
      <c r="L588" s="14">
        <v>184.54933039833901</v>
      </c>
      <c r="M588" s="14">
        <v>166.00032446865001</v>
      </c>
      <c r="O588" s="14"/>
      <c r="P588" s="14"/>
      <c r="Q588" s="14"/>
      <c r="R588" s="14"/>
      <c r="S588" s="14"/>
      <c r="T588" s="14"/>
      <c r="U588" s="14"/>
      <c r="V588" s="14"/>
      <c r="W588" s="14"/>
      <c r="X588" s="14"/>
      <c r="Y588" s="14"/>
    </row>
    <row r="589" spans="1:25">
      <c r="A589" s="14" t="s">
        <v>817</v>
      </c>
      <c r="B589" s="14" t="s">
        <v>64</v>
      </c>
      <c r="C589" s="14" t="s">
        <v>128</v>
      </c>
      <c r="D589" s="14" t="s">
        <v>71</v>
      </c>
      <c r="E589" s="14">
        <v>1</v>
      </c>
      <c r="F589" s="14">
        <v>199.716147539389</v>
      </c>
      <c r="G589" s="14">
        <v>66.572049179796196</v>
      </c>
      <c r="H589" s="14">
        <v>1101.51755302735</v>
      </c>
      <c r="I589" s="14">
        <v>1183.1671505950001</v>
      </c>
      <c r="J589" s="14">
        <v>1020.90810110341</v>
      </c>
      <c r="K589" s="14">
        <v>1363.4025063003601</v>
      </c>
      <c r="L589" s="14">
        <v>180.235355705361</v>
      </c>
      <c r="M589" s="14">
        <v>162.25904949159101</v>
      </c>
      <c r="O589" s="14"/>
      <c r="P589" s="14"/>
      <c r="Q589" s="14"/>
      <c r="R589" s="14"/>
      <c r="S589" s="14"/>
      <c r="T589" s="14"/>
      <c r="U589" s="14"/>
      <c r="V589" s="14"/>
      <c r="W589" s="14"/>
      <c r="X589" s="14"/>
      <c r="Y589" s="14"/>
    </row>
    <row r="590" spans="1:25">
      <c r="A590" s="14" t="s">
        <v>818</v>
      </c>
      <c r="B590" s="14" t="s">
        <v>64</v>
      </c>
      <c r="C590" s="14" t="s">
        <v>129</v>
      </c>
      <c r="D590" s="14" t="s">
        <v>71</v>
      </c>
      <c r="E590" s="14">
        <v>1</v>
      </c>
      <c r="F590" s="14">
        <v>210.51494796575301</v>
      </c>
      <c r="G590" s="14">
        <v>70.171649321917499</v>
      </c>
      <c r="H590" s="14">
        <v>1151.7395117942499</v>
      </c>
      <c r="I590" s="14">
        <v>1190.2666109434099</v>
      </c>
      <c r="J590" s="14">
        <v>1032.2386856373801</v>
      </c>
      <c r="K590" s="14">
        <v>1365.3210869254999</v>
      </c>
      <c r="L590" s="14">
        <v>175.05447598208801</v>
      </c>
      <c r="M590" s="14">
        <v>158.02792530603401</v>
      </c>
      <c r="O590" s="14"/>
      <c r="P590" s="14"/>
      <c r="Q590" s="14"/>
      <c r="R590" s="14"/>
      <c r="S590" s="14"/>
      <c r="T590" s="14"/>
      <c r="U590" s="14"/>
      <c r="V590" s="14"/>
      <c r="W590" s="14"/>
      <c r="X590" s="14"/>
      <c r="Y590" s="14"/>
    </row>
    <row r="591" spans="1:25">
      <c r="A591" s="14" t="s">
        <v>819</v>
      </c>
      <c r="B591" s="14" t="s">
        <v>64</v>
      </c>
      <c r="C591" s="14" t="s">
        <v>130</v>
      </c>
      <c r="D591" s="14" t="s">
        <v>71</v>
      </c>
      <c r="E591" s="14">
        <v>1</v>
      </c>
      <c r="F591" s="14">
        <v>221.09844183780399</v>
      </c>
      <c r="G591" s="14">
        <v>73.699480612601306</v>
      </c>
      <c r="H591" s="14">
        <v>1203.2568263281901</v>
      </c>
      <c r="I591" s="14">
        <v>1205.57827487998</v>
      </c>
      <c r="J591" s="14">
        <v>1049.5863670778399</v>
      </c>
      <c r="K591" s="14">
        <v>1377.94742994026</v>
      </c>
      <c r="L591" s="14">
        <v>172.369155060277</v>
      </c>
      <c r="M591" s="14">
        <v>155.99190780214499</v>
      </c>
      <c r="O591" s="14"/>
      <c r="P591" s="14"/>
      <c r="Q591" s="14"/>
      <c r="R591" s="14"/>
      <c r="S591" s="14"/>
      <c r="T591" s="14"/>
      <c r="U591" s="14"/>
      <c r="V591" s="14"/>
      <c r="W591" s="14"/>
      <c r="X591" s="14"/>
      <c r="Y591" s="14"/>
    </row>
    <row r="592" spans="1:25">
      <c r="A592" s="14" t="s">
        <v>820</v>
      </c>
      <c r="B592" s="14" t="s">
        <v>64</v>
      </c>
      <c r="C592" s="14" t="s">
        <v>131</v>
      </c>
      <c r="D592" s="14" t="s">
        <v>71</v>
      </c>
      <c r="E592" s="14">
        <v>1</v>
      </c>
      <c r="F592" s="14">
        <v>223.95585488186899</v>
      </c>
      <c r="G592" s="14">
        <v>74.651951627289606</v>
      </c>
      <c r="H592" s="14">
        <v>1214.3794321758401</v>
      </c>
      <c r="I592" s="14">
        <v>1197.5263269915499</v>
      </c>
      <c r="J592" s="14">
        <v>1043.5146011101999</v>
      </c>
      <c r="K592" s="14">
        <v>1367.5981788635399</v>
      </c>
      <c r="L592" s="14">
        <v>170.071851871999</v>
      </c>
      <c r="M592" s="14">
        <v>154.01172588134801</v>
      </c>
      <c r="O592" s="14"/>
      <c r="P592" s="14"/>
      <c r="Q592" s="14"/>
      <c r="R592" s="14"/>
      <c r="S592" s="14"/>
      <c r="T592" s="14"/>
      <c r="U592" s="14"/>
      <c r="V592" s="14"/>
      <c r="W592" s="14"/>
      <c r="X592" s="14"/>
      <c r="Y592" s="14"/>
    </row>
    <row r="593" spans="1:25">
      <c r="A593" s="14" t="s">
        <v>821</v>
      </c>
      <c r="B593" s="14" t="s">
        <v>64</v>
      </c>
      <c r="C593" s="14" t="s">
        <v>132</v>
      </c>
      <c r="D593" s="14" t="s">
        <v>71</v>
      </c>
      <c r="E593" s="14">
        <v>1</v>
      </c>
      <c r="F593" s="14">
        <v>217.03814572869899</v>
      </c>
      <c r="G593" s="14">
        <v>72.346048576233002</v>
      </c>
      <c r="H593" s="14">
        <v>1170.3955226957501</v>
      </c>
      <c r="I593" s="14">
        <v>1134.2158422904099</v>
      </c>
      <c r="J593" s="14">
        <v>986.07588942116502</v>
      </c>
      <c r="K593" s="14">
        <v>1298.06165810368</v>
      </c>
      <c r="L593" s="14">
        <v>163.84581581326901</v>
      </c>
      <c r="M593" s="14">
        <v>148.13995286924899</v>
      </c>
      <c r="O593" s="14"/>
      <c r="P593" s="14"/>
      <c r="Q593" s="14"/>
      <c r="R593" s="14"/>
      <c r="S593" s="14"/>
      <c r="T593" s="14"/>
      <c r="U593" s="14"/>
      <c r="V593" s="14"/>
      <c r="W593" s="14"/>
      <c r="X593" s="14"/>
      <c r="Y593" s="14"/>
    </row>
    <row r="594" spans="1:25">
      <c r="A594" s="14" t="s">
        <v>822</v>
      </c>
      <c r="B594" s="14" t="s">
        <v>64</v>
      </c>
      <c r="C594" s="14" t="s">
        <v>38</v>
      </c>
      <c r="D594" s="14" t="s">
        <v>71</v>
      </c>
      <c r="E594" s="14">
        <v>2</v>
      </c>
      <c r="F594" s="14">
        <v>257.61038920781601</v>
      </c>
      <c r="G594" s="14">
        <v>85.870129735938505</v>
      </c>
      <c r="H594" s="14">
        <v>1512.86345553098</v>
      </c>
      <c r="I594" s="14">
        <v>1605.1319103196499</v>
      </c>
      <c r="J594" s="14">
        <v>1408.04041095959</v>
      </c>
      <c r="K594" s="14">
        <v>1821.3146058612299</v>
      </c>
      <c r="L594" s="14">
        <v>216.18269554158201</v>
      </c>
      <c r="M594" s="14">
        <v>197.09149936006</v>
      </c>
      <c r="O594" s="14"/>
      <c r="P594" s="14"/>
      <c r="Q594" s="14"/>
      <c r="R594" s="14"/>
      <c r="S594" s="14"/>
      <c r="T594" s="14"/>
      <c r="U594" s="14"/>
      <c r="V594" s="14"/>
      <c r="W594" s="14"/>
      <c r="X594" s="14"/>
      <c r="Y594" s="14"/>
    </row>
    <row r="595" spans="1:25">
      <c r="A595" s="14" t="s">
        <v>823</v>
      </c>
      <c r="B595" s="14" t="s">
        <v>64</v>
      </c>
      <c r="C595" s="14" t="s">
        <v>36</v>
      </c>
      <c r="D595" s="14" t="s">
        <v>71</v>
      </c>
      <c r="E595" s="14">
        <v>2</v>
      </c>
      <c r="F595" s="14">
        <v>254.94940169988999</v>
      </c>
      <c r="G595" s="14">
        <v>84.983133899963306</v>
      </c>
      <c r="H595" s="14">
        <v>1483.12624607266</v>
      </c>
      <c r="I595" s="14">
        <v>1575.6816513726601</v>
      </c>
      <c r="J595" s="14">
        <v>1381.8774335998501</v>
      </c>
      <c r="K595" s="14">
        <v>1788.36143986613</v>
      </c>
      <c r="L595" s="14">
        <v>212.67978849347199</v>
      </c>
      <c r="M595" s="14">
        <v>193.80421777281501</v>
      </c>
      <c r="O595" s="14"/>
      <c r="P595" s="14"/>
      <c r="Q595" s="14"/>
      <c r="R595" s="14"/>
      <c r="S595" s="14"/>
      <c r="T595" s="14"/>
      <c r="U595" s="14"/>
      <c r="V595" s="14"/>
      <c r="W595" s="14"/>
      <c r="X595" s="14"/>
      <c r="Y595" s="14"/>
    </row>
    <row r="596" spans="1:25">
      <c r="A596" s="14" t="s">
        <v>824</v>
      </c>
      <c r="B596" s="14" t="s">
        <v>64</v>
      </c>
      <c r="C596" s="14" t="s">
        <v>34</v>
      </c>
      <c r="D596" s="14" t="s">
        <v>71</v>
      </c>
      <c r="E596" s="14">
        <v>2</v>
      </c>
      <c r="F596" s="14">
        <v>254.993485099624</v>
      </c>
      <c r="G596" s="14">
        <v>84.997828366541398</v>
      </c>
      <c r="H596" s="14">
        <v>1480.7124156531199</v>
      </c>
      <c r="I596" s="14">
        <v>1568.1788902102101</v>
      </c>
      <c r="J596" s="14">
        <v>1375.23505330138</v>
      </c>
      <c r="K596" s="14">
        <v>1779.9127921104</v>
      </c>
      <c r="L596" s="14">
        <v>211.73390190019401</v>
      </c>
      <c r="M596" s="14">
        <v>192.94383690882501</v>
      </c>
      <c r="O596" s="14"/>
      <c r="P596" s="14"/>
      <c r="Q596" s="14"/>
      <c r="R596" s="14"/>
      <c r="S596" s="14"/>
      <c r="T596" s="14"/>
      <c r="U596" s="14"/>
      <c r="V596" s="14"/>
      <c r="W596" s="14"/>
      <c r="X596" s="14"/>
      <c r="Y596" s="14"/>
    </row>
    <row r="597" spans="1:25">
      <c r="A597" s="14" t="s">
        <v>825</v>
      </c>
      <c r="B597" s="14" t="s">
        <v>64</v>
      </c>
      <c r="C597" s="14" t="s">
        <v>128</v>
      </c>
      <c r="D597" s="14" t="s">
        <v>71</v>
      </c>
      <c r="E597" s="14">
        <v>2</v>
      </c>
      <c r="F597" s="14">
        <v>266.17269206959799</v>
      </c>
      <c r="G597" s="14">
        <v>88.724230689865905</v>
      </c>
      <c r="H597" s="14">
        <v>1545.8978514902899</v>
      </c>
      <c r="I597" s="14">
        <v>1594.63850073819</v>
      </c>
      <c r="J597" s="14">
        <v>1402.99972304161</v>
      </c>
      <c r="K597" s="14">
        <v>1804.52397865489</v>
      </c>
      <c r="L597" s="14">
        <v>209.88547791670101</v>
      </c>
      <c r="M597" s="14">
        <v>191.638777696582</v>
      </c>
      <c r="O597" s="14"/>
      <c r="P597" s="14"/>
      <c r="Q597" s="14"/>
      <c r="R597" s="14"/>
      <c r="S597" s="14"/>
      <c r="T597" s="14"/>
      <c r="U597" s="14"/>
      <c r="V597" s="14"/>
      <c r="W597" s="14"/>
      <c r="X597" s="14"/>
      <c r="Y597" s="14"/>
    </row>
    <row r="598" spans="1:25">
      <c r="A598" s="14" t="s">
        <v>826</v>
      </c>
      <c r="B598" s="14" t="s">
        <v>64</v>
      </c>
      <c r="C598" s="14" t="s">
        <v>129</v>
      </c>
      <c r="D598" s="14" t="s">
        <v>71</v>
      </c>
      <c r="E598" s="14">
        <v>2</v>
      </c>
      <c r="F598" s="14">
        <v>250.05514631747599</v>
      </c>
      <c r="G598" s="14">
        <v>83.351715439158795</v>
      </c>
      <c r="H598" s="14">
        <v>1447.16214085003</v>
      </c>
      <c r="I598" s="14">
        <v>1483.16750393694</v>
      </c>
      <c r="J598" s="14">
        <v>1298.1496731914201</v>
      </c>
      <c r="K598" s="14">
        <v>1686.38986553477</v>
      </c>
      <c r="L598" s="14">
        <v>203.22236159782801</v>
      </c>
      <c r="M598" s="14">
        <v>185.01783074552699</v>
      </c>
      <c r="O598" s="14"/>
      <c r="P598" s="14"/>
      <c r="Q598" s="14"/>
      <c r="R598" s="14"/>
      <c r="S598" s="14"/>
      <c r="T598" s="14"/>
      <c r="U598" s="14"/>
      <c r="V598" s="14"/>
      <c r="W598" s="14"/>
      <c r="X598" s="14"/>
      <c r="Y598" s="14"/>
    </row>
    <row r="599" spans="1:25">
      <c r="A599" s="14" t="s">
        <v>827</v>
      </c>
      <c r="B599" s="14" t="s">
        <v>64</v>
      </c>
      <c r="C599" s="14" t="s">
        <v>130</v>
      </c>
      <c r="D599" s="14" t="s">
        <v>71</v>
      </c>
      <c r="E599" s="14">
        <v>2</v>
      </c>
      <c r="F599" s="14">
        <v>246.198439637626</v>
      </c>
      <c r="G599" s="14">
        <v>82.066146545875199</v>
      </c>
      <c r="H599" s="14">
        <v>1409.74828010551</v>
      </c>
      <c r="I599" s="14">
        <v>1398.5245812564599</v>
      </c>
      <c r="J599" s="14">
        <v>1223.1520865432301</v>
      </c>
      <c r="K599" s="14">
        <v>1591.2943244836199</v>
      </c>
      <c r="L599" s="14">
        <v>192.769743227162</v>
      </c>
      <c r="M599" s="14">
        <v>175.37249471323</v>
      </c>
      <c r="O599" s="14"/>
      <c r="P599" s="14"/>
      <c r="Q599" s="14"/>
      <c r="R599" s="14"/>
      <c r="S599" s="14"/>
      <c r="T599" s="14"/>
      <c r="U599" s="14"/>
      <c r="V599" s="14"/>
      <c r="W599" s="14"/>
      <c r="X599" s="14"/>
      <c r="Y599" s="14"/>
    </row>
    <row r="600" spans="1:25">
      <c r="A600" s="14" t="s">
        <v>828</v>
      </c>
      <c r="B600" s="14" t="s">
        <v>64</v>
      </c>
      <c r="C600" s="14" t="s">
        <v>131</v>
      </c>
      <c r="D600" s="14" t="s">
        <v>71</v>
      </c>
      <c r="E600" s="14">
        <v>2</v>
      </c>
      <c r="F600" s="14">
        <v>228.51542354751501</v>
      </c>
      <c r="G600" s="14">
        <v>76.1718078491716</v>
      </c>
      <c r="H600" s="14">
        <v>1298.1618107567699</v>
      </c>
      <c r="I600" s="14">
        <v>1258.4255862376101</v>
      </c>
      <c r="J600" s="14">
        <v>1095.1356100979699</v>
      </c>
      <c r="K600" s="14">
        <v>1438.5630984888301</v>
      </c>
      <c r="L600" s="14">
        <v>180.137512251217</v>
      </c>
      <c r="M600" s="14">
        <v>163.28997613964299</v>
      </c>
      <c r="O600" s="14"/>
      <c r="P600" s="14"/>
      <c r="Q600" s="14"/>
      <c r="R600" s="14"/>
      <c r="S600" s="14"/>
      <c r="T600" s="14"/>
      <c r="U600" s="14"/>
      <c r="V600" s="14"/>
      <c r="W600" s="14"/>
      <c r="X600" s="14"/>
      <c r="Y600" s="14"/>
    </row>
    <row r="601" spans="1:25">
      <c r="A601" s="14" t="s">
        <v>829</v>
      </c>
      <c r="B601" s="14" t="s">
        <v>64</v>
      </c>
      <c r="C601" s="14" t="s">
        <v>132</v>
      </c>
      <c r="D601" s="14" t="s">
        <v>71</v>
      </c>
      <c r="E601" s="14">
        <v>2</v>
      </c>
      <c r="F601" s="14">
        <v>229.17332715102</v>
      </c>
      <c r="G601" s="14">
        <v>76.391109050339907</v>
      </c>
      <c r="H601" s="14">
        <v>1291.6995104893499</v>
      </c>
      <c r="I601" s="14">
        <v>1231.9034265488999</v>
      </c>
      <c r="J601" s="14">
        <v>1073.14701622287</v>
      </c>
      <c r="K601" s="14">
        <v>1407.0148005078199</v>
      </c>
      <c r="L601" s="14">
        <v>175.111373958927</v>
      </c>
      <c r="M601" s="14">
        <v>158.75641032603201</v>
      </c>
      <c r="O601" s="14"/>
      <c r="P601" s="14"/>
      <c r="Q601" s="14"/>
      <c r="R601" s="14"/>
      <c r="S601" s="14"/>
      <c r="T601" s="14"/>
      <c r="U601" s="14"/>
      <c r="V601" s="14"/>
      <c r="W601" s="14"/>
      <c r="X601" s="14"/>
      <c r="Y601" s="14"/>
    </row>
    <row r="602" spans="1:25">
      <c r="A602" s="14" t="s">
        <v>830</v>
      </c>
      <c r="B602" s="14" t="s">
        <v>64</v>
      </c>
      <c r="C602" s="14" t="s">
        <v>38</v>
      </c>
      <c r="D602" s="14" t="s">
        <v>71</v>
      </c>
      <c r="E602" s="14">
        <v>3</v>
      </c>
      <c r="F602" s="14">
        <v>292.73850550349499</v>
      </c>
      <c r="G602" s="14">
        <v>97.579501834498203</v>
      </c>
      <c r="H602" s="14">
        <v>1891.80887620198</v>
      </c>
      <c r="I602" s="14">
        <v>1993.9122212131899</v>
      </c>
      <c r="J602" s="14">
        <v>1764.2210197019499</v>
      </c>
      <c r="K602" s="14">
        <v>2244.4080966097599</v>
      </c>
      <c r="L602" s="14">
        <v>250.495875396575</v>
      </c>
      <c r="M602" s="14">
        <v>229.691201511244</v>
      </c>
      <c r="O602" s="14"/>
      <c r="P602" s="14"/>
      <c r="Q602" s="14"/>
      <c r="R602" s="14"/>
      <c r="S602" s="14"/>
      <c r="T602" s="14"/>
      <c r="U602" s="14"/>
      <c r="V602" s="14"/>
      <c r="W602" s="14"/>
      <c r="X602" s="14"/>
      <c r="Y602" s="14"/>
    </row>
    <row r="603" spans="1:25">
      <c r="A603" s="14" t="s">
        <v>831</v>
      </c>
      <c r="B603" s="14" t="s">
        <v>64</v>
      </c>
      <c r="C603" s="14" t="s">
        <v>36</v>
      </c>
      <c r="D603" s="14" t="s">
        <v>71</v>
      </c>
      <c r="E603" s="14">
        <v>3</v>
      </c>
      <c r="F603" s="14">
        <v>264.68342785334403</v>
      </c>
      <c r="G603" s="14">
        <v>88.227809284448</v>
      </c>
      <c r="H603" s="14">
        <v>1691.91656771506</v>
      </c>
      <c r="I603" s="14">
        <v>1764.2461280336299</v>
      </c>
      <c r="J603" s="14">
        <v>1553.3914532359299</v>
      </c>
      <c r="K603" s="14">
        <v>1995.23640533598</v>
      </c>
      <c r="L603" s="14">
        <v>230.99027730235201</v>
      </c>
      <c r="M603" s="14">
        <v>210.85467479770301</v>
      </c>
      <c r="O603" s="14"/>
      <c r="P603" s="14"/>
      <c r="Q603" s="14"/>
      <c r="R603" s="14"/>
      <c r="S603" s="14"/>
      <c r="T603" s="14"/>
      <c r="U603" s="14"/>
      <c r="V603" s="14"/>
      <c r="W603" s="14"/>
      <c r="X603" s="14"/>
      <c r="Y603" s="14"/>
    </row>
    <row r="604" spans="1:25">
      <c r="A604" s="14" t="s">
        <v>832</v>
      </c>
      <c r="B604" s="14" t="s">
        <v>64</v>
      </c>
      <c r="C604" s="14" t="s">
        <v>34</v>
      </c>
      <c r="D604" s="14" t="s">
        <v>71</v>
      </c>
      <c r="E604" s="14">
        <v>3</v>
      </c>
      <c r="F604" s="14">
        <v>241.80896978166899</v>
      </c>
      <c r="G604" s="14">
        <v>80.602989927223007</v>
      </c>
      <c r="H604" s="14">
        <v>1526.7645522267301</v>
      </c>
      <c r="I604" s="14">
        <v>1587.75709328216</v>
      </c>
      <c r="J604" s="14">
        <v>1389.57553073338</v>
      </c>
      <c r="K604" s="14">
        <v>1805.78572874163</v>
      </c>
      <c r="L604" s="14">
        <v>218.028635459469</v>
      </c>
      <c r="M604" s="14">
        <v>198.18156254877999</v>
      </c>
      <c r="O604" s="14"/>
      <c r="P604" s="14"/>
      <c r="Q604" s="14"/>
      <c r="R604" s="14"/>
      <c r="S604" s="14"/>
      <c r="T604" s="14"/>
      <c r="U604" s="14"/>
      <c r="V604" s="14"/>
      <c r="W604" s="14"/>
      <c r="X604" s="14"/>
      <c r="Y604" s="14"/>
    </row>
    <row r="605" spans="1:25">
      <c r="A605" s="14" t="s">
        <v>833</v>
      </c>
      <c r="B605" s="14" t="s">
        <v>64</v>
      </c>
      <c r="C605" s="14" t="s">
        <v>128</v>
      </c>
      <c r="D605" s="14" t="s">
        <v>71</v>
      </c>
      <c r="E605" s="14">
        <v>3</v>
      </c>
      <c r="F605" s="14">
        <v>211.98940263112399</v>
      </c>
      <c r="G605" s="14">
        <v>70.663134210374594</v>
      </c>
      <c r="H605" s="14">
        <v>1328.2544024506501</v>
      </c>
      <c r="I605" s="14">
        <v>1377.7402662386201</v>
      </c>
      <c r="J605" s="14">
        <v>1194.3165906811801</v>
      </c>
      <c r="K605" s="14">
        <v>1580.85395279259</v>
      </c>
      <c r="L605" s="14">
        <v>203.11368655396899</v>
      </c>
      <c r="M605" s="14">
        <v>183.42367555743601</v>
      </c>
      <c r="O605" s="14"/>
      <c r="P605" s="14"/>
      <c r="Q605" s="14"/>
      <c r="R605" s="14"/>
      <c r="S605" s="14"/>
      <c r="T605" s="14"/>
      <c r="U605" s="14"/>
      <c r="V605" s="14"/>
      <c r="W605" s="14"/>
      <c r="X605" s="14"/>
      <c r="Y605" s="14"/>
    </row>
    <row r="606" spans="1:25">
      <c r="A606" s="14" t="s">
        <v>834</v>
      </c>
      <c r="B606" s="14" t="s">
        <v>64</v>
      </c>
      <c r="C606" s="14" t="s">
        <v>129</v>
      </c>
      <c r="D606" s="14" t="s">
        <v>71</v>
      </c>
      <c r="E606" s="14">
        <v>3</v>
      </c>
      <c r="F606" s="14">
        <v>196.41832227092101</v>
      </c>
      <c r="G606" s="14">
        <v>65.472774090307198</v>
      </c>
      <c r="H606" s="14">
        <v>1223.3328492209901</v>
      </c>
      <c r="I606" s="14">
        <v>1256.1588662598299</v>
      </c>
      <c r="J606" s="14">
        <v>1082.11916640085</v>
      </c>
      <c r="K606" s="14">
        <v>1449.65078033501</v>
      </c>
      <c r="L606" s="14">
        <v>193.491914075182</v>
      </c>
      <c r="M606" s="14">
        <v>174.03969985897899</v>
      </c>
      <c r="O606" s="14"/>
      <c r="P606" s="14"/>
      <c r="Q606" s="14"/>
      <c r="R606" s="14"/>
      <c r="S606" s="14"/>
      <c r="T606" s="14"/>
      <c r="U606" s="14"/>
      <c r="V606" s="14"/>
      <c r="W606" s="14"/>
      <c r="X606" s="14"/>
      <c r="Y606" s="14"/>
    </row>
    <row r="607" spans="1:25">
      <c r="A607" s="14" t="s">
        <v>835</v>
      </c>
      <c r="B607" s="14" t="s">
        <v>64</v>
      </c>
      <c r="C607" s="14" t="s">
        <v>130</v>
      </c>
      <c r="D607" s="14" t="s">
        <v>71</v>
      </c>
      <c r="E607" s="14">
        <v>3</v>
      </c>
      <c r="F607" s="14">
        <v>198.075805791618</v>
      </c>
      <c r="G607" s="14">
        <v>66.025268597205894</v>
      </c>
      <c r="H607" s="14">
        <v>1230.20809758163</v>
      </c>
      <c r="I607" s="14">
        <v>1241.8724347658599</v>
      </c>
      <c r="J607" s="14">
        <v>1071.3453475845599</v>
      </c>
      <c r="K607" s="14">
        <v>1431.3745030387399</v>
      </c>
      <c r="L607" s="14">
        <v>189.50206827287101</v>
      </c>
      <c r="M607" s="14">
        <v>170.52708718130501</v>
      </c>
      <c r="O607" s="14"/>
      <c r="P607" s="14"/>
      <c r="Q607" s="14"/>
      <c r="R607" s="14"/>
      <c r="S607" s="14"/>
      <c r="T607" s="14"/>
      <c r="U607" s="14"/>
      <c r="V607" s="14"/>
      <c r="W607" s="14"/>
      <c r="X607" s="14"/>
      <c r="Y607" s="14"/>
    </row>
    <row r="608" spans="1:25">
      <c r="A608" s="14" t="s">
        <v>836</v>
      </c>
      <c r="B608" s="14" t="s">
        <v>64</v>
      </c>
      <c r="C608" s="14" t="s">
        <v>131</v>
      </c>
      <c r="D608" s="14" t="s">
        <v>71</v>
      </c>
      <c r="E608" s="14">
        <v>3</v>
      </c>
      <c r="F608" s="14">
        <v>207.12605124636599</v>
      </c>
      <c r="G608" s="14">
        <v>69.042017082121902</v>
      </c>
      <c r="H608" s="14">
        <v>1280.29454349342</v>
      </c>
      <c r="I608" s="14">
        <v>1281.75341713642</v>
      </c>
      <c r="J608" s="14">
        <v>1109.33765301729</v>
      </c>
      <c r="K608" s="14">
        <v>1472.90603270569</v>
      </c>
      <c r="L608" s="14">
        <v>191.15261556927601</v>
      </c>
      <c r="M608" s="14">
        <v>172.41576411912601</v>
      </c>
      <c r="O608" s="14"/>
      <c r="P608" s="14"/>
      <c r="Q608" s="14"/>
      <c r="R608" s="14"/>
      <c r="S608" s="14"/>
      <c r="T608" s="14"/>
      <c r="U608" s="14"/>
      <c r="V608" s="14"/>
      <c r="W608" s="14"/>
      <c r="X608" s="14"/>
      <c r="Y608" s="14"/>
    </row>
    <row r="609" spans="1:25">
      <c r="A609" s="14" t="s">
        <v>837</v>
      </c>
      <c r="B609" s="14" t="s">
        <v>64</v>
      </c>
      <c r="C609" s="14" t="s">
        <v>132</v>
      </c>
      <c r="D609" s="14" t="s">
        <v>71</v>
      </c>
      <c r="E609" s="14">
        <v>3</v>
      </c>
      <c r="F609" s="14">
        <v>224.34792748244001</v>
      </c>
      <c r="G609" s="14">
        <v>74.782642494146501</v>
      </c>
      <c r="H609" s="14">
        <v>1379.2446052037301</v>
      </c>
      <c r="I609" s="14">
        <v>1375.3786793168599</v>
      </c>
      <c r="J609" s="14">
        <v>1197.2319300047</v>
      </c>
      <c r="K609" s="14">
        <v>1572.08518044373</v>
      </c>
      <c r="L609" s="14">
        <v>196.70650112686801</v>
      </c>
      <c r="M609" s="14">
        <v>178.146749312167</v>
      </c>
      <c r="O609" s="14"/>
      <c r="P609" s="14"/>
      <c r="Q609" s="14"/>
      <c r="R609" s="14"/>
      <c r="S609" s="14"/>
      <c r="T609" s="14"/>
      <c r="U609" s="14"/>
      <c r="V609" s="14"/>
      <c r="W609" s="14"/>
      <c r="X609" s="14"/>
      <c r="Y609" s="14"/>
    </row>
    <row r="610" spans="1:25">
      <c r="A610" s="14" t="s">
        <v>838</v>
      </c>
      <c r="B610" s="14" t="s">
        <v>64</v>
      </c>
      <c r="C610" s="14" t="s">
        <v>38</v>
      </c>
      <c r="D610" s="14" t="s">
        <v>71</v>
      </c>
      <c r="E610" s="14">
        <v>4</v>
      </c>
      <c r="F610" s="14">
        <v>334.86537121961601</v>
      </c>
      <c r="G610" s="14">
        <v>111.62179040653901</v>
      </c>
      <c r="H610" s="14">
        <v>1976.88984721422</v>
      </c>
      <c r="I610" s="14">
        <v>2193.8477945894501</v>
      </c>
      <c r="J610" s="14">
        <v>1960.04332480004</v>
      </c>
      <c r="K610" s="14">
        <v>2447.3903660890101</v>
      </c>
      <c r="L610" s="14">
        <v>253.54257149956101</v>
      </c>
      <c r="M610" s="14">
        <v>233.804469789405</v>
      </c>
      <c r="O610" s="14"/>
      <c r="P610" s="14"/>
      <c r="Q610" s="14"/>
      <c r="R610" s="14"/>
      <c r="S610" s="14"/>
      <c r="T610" s="14"/>
      <c r="U610" s="14"/>
      <c r="V610" s="14"/>
      <c r="W610" s="14"/>
      <c r="X610" s="14"/>
      <c r="Y610" s="14"/>
    </row>
    <row r="611" spans="1:25">
      <c r="A611" s="14" t="s">
        <v>839</v>
      </c>
      <c r="B611" s="14" t="s">
        <v>64</v>
      </c>
      <c r="C611" s="14" t="s">
        <v>36</v>
      </c>
      <c r="D611" s="14" t="s">
        <v>71</v>
      </c>
      <c r="E611" s="14">
        <v>4</v>
      </c>
      <c r="F611" s="14">
        <v>334.83038173448898</v>
      </c>
      <c r="G611" s="14">
        <v>111.61012724483</v>
      </c>
      <c r="H611" s="14">
        <v>1961.2838667671599</v>
      </c>
      <c r="I611" s="14">
        <v>2118.4315834590502</v>
      </c>
      <c r="J611" s="14">
        <v>1893.58817678481</v>
      </c>
      <c r="K611" s="14">
        <v>2362.2576230044901</v>
      </c>
      <c r="L611" s="14">
        <v>243.82603954543401</v>
      </c>
      <c r="M611" s="14">
        <v>224.84340667424399</v>
      </c>
      <c r="O611" s="14"/>
      <c r="P611" s="14"/>
      <c r="Q611" s="14"/>
      <c r="R611" s="14"/>
      <c r="S611" s="14"/>
      <c r="T611" s="14"/>
      <c r="U611" s="14"/>
      <c r="V611" s="14"/>
      <c r="W611" s="14"/>
      <c r="X611" s="14"/>
      <c r="Y611" s="14"/>
    </row>
    <row r="612" spans="1:25">
      <c r="A612" s="14" t="s">
        <v>840</v>
      </c>
      <c r="B612" s="14" t="s">
        <v>64</v>
      </c>
      <c r="C612" s="14" t="s">
        <v>34</v>
      </c>
      <c r="D612" s="14" t="s">
        <v>71</v>
      </c>
      <c r="E612" s="14">
        <v>4</v>
      </c>
      <c r="F612" s="14">
        <v>328.99779744058901</v>
      </c>
      <c r="G612" s="14">
        <v>109.66593248019601</v>
      </c>
      <c r="H612" s="14">
        <v>1909.3366458162</v>
      </c>
      <c r="I612" s="14">
        <v>2016.27054002758</v>
      </c>
      <c r="J612" s="14">
        <v>1801.8953306445901</v>
      </c>
      <c r="K612" s="14">
        <v>2248.9116239839</v>
      </c>
      <c r="L612" s="14">
        <v>232.64108395632601</v>
      </c>
      <c r="M612" s="14">
        <v>214.375209382983</v>
      </c>
      <c r="O612" s="14"/>
      <c r="P612" s="14"/>
      <c r="Q612" s="14"/>
      <c r="R612" s="14"/>
      <c r="S612" s="14"/>
      <c r="T612" s="14"/>
      <c r="U612" s="14"/>
      <c r="V612" s="14"/>
      <c r="W612" s="14"/>
      <c r="X612" s="14"/>
      <c r="Y612" s="14"/>
    </row>
    <row r="613" spans="1:25">
      <c r="A613" s="14" t="s">
        <v>841</v>
      </c>
      <c r="B613" s="14" t="s">
        <v>64</v>
      </c>
      <c r="C613" s="14" t="s">
        <v>128</v>
      </c>
      <c r="D613" s="14" t="s">
        <v>71</v>
      </c>
      <c r="E613" s="14">
        <v>4</v>
      </c>
      <c r="F613" s="14">
        <v>302.44188228968102</v>
      </c>
      <c r="G613" s="14">
        <v>100.813960763227</v>
      </c>
      <c r="H613" s="14">
        <v>1736.4751810856101</v>
      </c>
      <c r="I613" s="14">
        <v>1812.1495588821099</v>
      </c>
      <c r="J613" s="14">
        <v>1611.3453293932801</v>
      </c>
      <c r="K613" s="14">
        <v>2030.8338001836</v>
      </c>
      <c r="L613" s="14">
        <v>218.68424130149</v>
      </c>
      <c r="M613" s="14">
        <v>200.80422948882699</v>
      </c>
      <c r="O613" s="14"/>
      <c r="P613" s="14"/>
      <c r="Q613" s="14"/>
      <c r="R613" s="14"/>
      <c r="S613" s="14"/>
      <c r="T613" s="14"/>
      <c r="U613" s="14"/>
      <c r="V613" s="14"/>
      <c r="W613" s="14"/>
      <c r="X613" s="14"/>
      <c r="Y613" s="14"/>
    </row>
    <row r="614" spans="1:25">
      <c r="A614" s="14" t="s">
        <v>842</v>
      </c>
      <c r="B614" s="14" t="s">
        <v>64</v>
      </c>
      <c r="C614" s="14" t="s">
        <v>129</v>
      </c>
      <c r="D614" s="14" t="s">
        <v>71</v>
      </c>
      <c r="E614" s="14">
        <v>4</v>
      </c>
      <c r="F614" s="14">
        <v>296.08517285058701</v>
      </c>
      <c r="G614" s="14">
        <v>98.695057616862201</v>
      </c>
      <c r="H614" s="14">
        <v>1689.30891111192</v>
      </c>
      <c r="I614" s="14">
        <v>1772.7693099128701</v>
      </c>
      <c r="J614" s="14">
        <v>1573.71918216013</v>
      </c>
      <c r="K614" s="14">
        <v>1989.7416349271</v>
      </c>
      <c r="L614" s="14">
        <v>216.97232501423099</v>
      </c>
      <c r="M614" s="14">
        <v>199.05012775274199</v>
      </c>
      <c r="O614" s="14"/>
      <c r="P614" s="14"/>
      <c r="Q614" s="14"/>
      <c r="R614" s="14"/>
      <c r="S614" s="14"/>
      <c r="T614" s="14"/>
      <c r="U614" s="14"/>
      <c r="V614" s="14"/>
      <c r="W614" s="14"/>
      <c r="X614" s="14"/>
      <c r="Y614" s="14"/>
    </row>
    <row r="615" spans="1:25">
      <c r="A615" s="14" t="s">
        <v>843</v>
      </c>
      <c r="B615" s="14" t="s">
        <v>64</v>
      </c>
      <c r="C615" s="14" t="s">
        <v>130</v>
      </c>
      <c r="D615" s="14" t="s">
        <v>71</v>
      </c>
      <c r="E615" s="14">
        <v>4</v>
      </c>
      <c r="F615" s="14">
        <v>302.04392774219099</v>
      </c>
      <c r="G615" s="14">
        <v>100.681309247397</v>
      </c>
      <c r="H615" s="14">
        <v>1710.3280166602001</v>
      </c>
      <c r="I615" s="14">
        <v>1790.44653147382</v>
      </c>
      <c r="J615" s="14">
        <v>1590.5463608478401</v>
      </c>
      <c r="K615" s="14">
        <v>2008.1584961339299</v>
      </c>
      <c r="L615" s="14">
        <v>217.71196466010801</v>
      </c>
      <c r="M615" s="14">
        <v>199.90017062598</v>
      </c>
      <c r="O615" s="14"/>
      <c r="P615" s="14"/>
      <c r="Q615" s="14"/>
      <c r="R615" s="14"/>
      <c r="S615" s="14"/>
      <c r="T615" s="14"/>
      <c r="U615" s="14"/>
      <c r="V615" s="14"/>
      <c r="W615" s="14"/>
      <c r="X615" s="14"/>
      <c r="Y615" s="14"/>
    </row>
    <row r="616" spans="1:25">
      <c r="A616" s="14" t="s">
        <v>844</v>
      </c>
      <c r="B616" s="14" t="s">
        <v>64</v>
      </c>
      <c r="C616" s="14" t="s">
        <v>131</v>
      </c>
      <c r="D616" s="14" t="s">
        <v>71</v>
      </c>
      <c r="E616" s="14">
        <v>4</v>
      </c>
      <c r="F616" s="14">
        <v>293.93110743393902</v>
      </c>
      <c r="G616" s="14">
        <v>97.977035811312902</v>
      </c>
      <c r="H616" s="14">
        <v>1652.69107356727</v>
      </c>
      <c r="I616" s="14">
        <v>1710.95109919279</v>
      </c>
      <c r="J616" s="14">
        <v>1517.05168076064</v>
      </c>
      <c r="K616" s="14">
        <v>1922.3758975650001</v>
      </c>
      <c r="L616" s="14">
        <v>211.42479837220301</v>
      </c>
      <c r="M616" s="14">
        <v>193.899418432148</v>
      </c>
      <c r="O616" s="14"/>
      <c r="P616" s="14"/>
      <c r="Q616" s="14"/>
      <c r="R616" s="14"/>
      <c r="S616" s="14"/>
      <c r="T616" s="14"/>
      <c r="U616" s="14"/>
      <c r="V616" s="14"/>
      <c r="W616" s="14"/>
      <c r="X616" s="14"/>
      <c r="Y616" s="14"/>
    </row>
    <row r="617" spans="1:25">
      <c r="A617" s="14" t="s">
        <v>845</v>
      </c>
      <c r="B617" s="14" t="s">
        <v>64</v>
      </c>
      <c r="C617" s="14" t="s">
        <v>132</v>
      </c>
      <c r="D617" s="14" t="s">
        <v>71</v>
      </c>
      <c r="E617" s="14">
        <v>4</v>
      </c>
      <c r="F617" s="14">
        <v>280.99612753646602</v>
      </c>
      <c r="G617" s="14">
        <v>93.665375845488498</v>
      </c>
      <c r="H617" s="14">
        <v>1562.3047233207301</v>
      </c>
      <c r="I617" s="14">
        <v>1576.8830771108301</v>
      </c>
      <c r="J617" s="14">
        <v>1394.74927128881</v>
      </c>
      <c r="K617" s="14">
        <v>1775.87202611979</v>
      </c>
      <c r="L617" s="14">
        <v>198.98894900895999</v>
      </c>
      <c r="M617" s="14">
        <v>182.133805822022</v>
      </c>
      <c r="O617" s="14"/>
      <c r="P617" s="14"/>
      <c r="Q617" s="14"/>
      <c r="R617" s="14"/>
      <c r="S617" s="14"/>
      <c r="T617" s="14"/>
      <c r="U617" s="14"/>
      <c r="V617" s="14"/>
      <c r="W617" s="14"/>
      <c r="X617" s="14"/>
      <c r="Y617" s="14"/>
    </row>
    <row r="618" spans="1:25">
      <c r="A618" s="14" t="s">
        <v>846</v>
      </c>
      <c r="B618" s="14" t="s">
        <v>64</v>
      </c>
      <c r="C618" s="14" t="s">
        <v>38</v>
      </c>
      <c r="D618" s="14" t="s">
        <v>71</v>
      </c>
      <c r="E618" s="14">
        <v>5</v>
      </c>
      <c r="F618" s="14">
        <v>263.79312580667101</v>
      </c>
      <c r="G618" s="14">
        <v>87.931041935556905</v>
      </c>
      <c r="H618" s="14">
        <v>1882.2199486740701</v>
      </c>
      <c r="I618" s="14">
        <v>2049.0137556465902</v>
      </c>
      <c r="J618" s="14">
        <v>1803.9151220916799</v>
      </c>
      <c r="K618" s="14">
        <v>2317.5596052727201</v>
      </c>
      <c r="L618" s="14">
        <v>268.54584962612603</v>
      </c>
      <c r="M618" s="14">
        <v>245.098633554911</v>
      </c>
      <c r="O618" s="14"/>
      <c r="P618" s="14"/>
      <c r="Q618" s="14"/>
      <c r="R618" s="14"/>
      <c r="S618" s="14"/>
      <c r="T618" s="14"/>
      <c r="U618" s="14"/>
      <c r="V618" s="14"/>
      <c r="W618" s="14"/>
      <c r="X618" s="14"/>
      <c r="Y618" s="14"/>
    </row>
    <row r="619" spans="1:25">
      <c r="A619" s="14" t="s">
        <v>847</v>
      </c>
      <c r="B619" s="14" t="s">
        <v>64</v>
      </c>
      <c r="C619" s="14" t="s">
        <v>36</v>
      </c>
      <c r="D619" s="14" t="s">
        <v>71</v>
      </c>
      <c r="E619" s="14">
        <v>5</v>
      </c>
      <c r="F619" s="14">
        <v>272.70138767027203</v>
      </c>
      <c r="G619" s="14">
        <v>90.900462556757205</v>
      </c>
      <c r="H619" s="14">
        <v>1931.3129438404501</v>
      </c>
      <c r="I619" s="14">
        <v>2075.3788433245199</v>
      </c>
      <c r="J619" s="14">
        <v>1832.1697236714001</v>
      </c>
      <c r="K619" s="14">
        <v>2341.4519932703001</v>
      </c>
      <c r="L619" s="14">
        <v>266.07314994578201</v>
      </c>
      <c r="M619" s="14">
        <v>243.209119653122</v>
      </c>
      <c r="O619" s="14"/>
      <c r="P619" s="14"/>
      <c r="Q619" s="14"/>
      <c r="R619" s="14"/>
      <c r="S619" s="14"/>
      <c r="T619" s="14"/>
      <c r="U619" s="14"/>
      <c r="V619" s="14"/>
      <c r="W619" s="14"/>
      <c r="X619" s="14"/>
      <c r="Y619" s="14"/>
    </row>
    <row r="620" spans="1:25">
      <c r="A620" s="14" t="s">
        <v>848</v>
      </c>
      <c r="B620" s="14" t="s">
        <v>64</v>
      </c>
      <c r="C620" s="14" t="s">
        <v>34</v>
      </c>
      <c r="D620" s="14" t="s">
        <v>71</v>
      </c>
      <c r="E620" s="14">
        <v>5</v>
      </c>
      <c r="F620" s="14">
        <v>299.65035816162901</v>
      </c>
      <c r="G620" s="14">
        <v>99.883452720543104</v>
      </c>
      <c r="H620" s="14">
        <v>2103.9907187307199</v>
      </c>
      <c r="I620" s="14">
        <v>2285.9099833015798</v>
      </c>
      <c r="J620" s="14">
        <v>2027.85753095261</v>
      </c>
      <c r="K620" s="14">
        <v>2567.05184246413</v>
      </c>
      <c r="L620" s="14">
        <v>281.14185916254797</v>
      </c>
      <c r="M620" s="14">
        <v>258.05245234897302</v>
      </c>
      <c r="O620" s="14"/>
      <c r="P620" s="14"/>
      <c r="Q620" s="14"/>
      <c r="R620" s="14"/>
      <c r="S620" s="14"/>
      <c r="T620" s="14"/>
      <c r="U620" s="14"/>
      <c r="V620" s="14"/>
      <c r="W620" s="14"/>
      <c r="X620" s="14"/>
      <c r="Y620" s="14"/>
    </row>
    <row r="621" spans="1:25">
      <c r="A621" s="14" t="s">
        <v>849</v>
      </c>
      <c r="B621" s="14" t="s">
        <v>64</v>
      </c>
      <c r="C621" s="14" t="s">
        <v>128</v>
      </c>
      <c r="D621" s="14" t="s">
        <v>71</v>
      </c>
      <c r="E621" s="14">
        <v>5</v>
      </c>
      <c r="F621" s="14">
        <v>312.80817960436599</v>
      </c>
      <c r="G621" s="14">
        <v>104.269393201455</v>
      </c>
      <c r="H621" s="14">
        <v>2178.48164638461</v>
      </c>
      <c r="I621" s="14">
        <v>2334.4314951173201</v>
      </c>
      <c r="J621" s="14">
        <v>2078.2400796913198</v>
      </c>
      <c r="K621" s="14">
        <v>2613.03566878744</v>
      </c>
      <c r="L621" s="14">
        <v>278.60417367012002</v>
      </c>
      <c r="M621" s="14">
        <v>256.19141542600102</v>
      </c>
      <c r="O621" s="14"/>
      <c r="P621" s="14"/>
      <c r="Q621" s="14"/>
      <c r="R621" s="14"/>
      <c r="S621" s="14"/>
      <c r="T621" s="14"/>
      <c r="U621" s="14"/>
      <c r="V621" s="14"/>
      <c r="W621" s="14"/>
      <c r="X621" s="14"/>
      <c r="Y621" s="14"/>
    </row>
    <row r="622" spans="1:25">
      <c r="A622" s="14" t="s">
        <v>850</v>
      </c>
      <c r="B622" s="14" t="s">
        <v>64</v>
      </c>
      <c r="C622" s="14" t="s">
        <v>129</v>
      </c>
      <c r="D622" s="14" t="s">
        <v>71</v>
      </c>
      <c r="E622" s="14">
        <v>5</v>
      </c>
      <c r="F622" s="14">
        <v>320.92500488669401</v>
      </c>
      <c r="G622" s="14">
        <v>106.975001628898</v>
      </c>
      <c r="H622" s="14">
        <v>2214.4976875979401</v>
      </c>
      <c r="I622" s="14">
        <v>2326.0669404533101</v>
      </c>
      <c r="J622" s="14">
        <v>2074.8271777221398</v>
      </c>
      <c r="K622" s="14">
        <v>2598.9935886887301</v>
      </c>
      <c r="L622" s="14">
        <v>272.92664823541901</v>
      </c>
      <c r="M622" s="14">
        <v>251.23976273116801</v>
      </c>
      <c r="O622" s="14"/>
      <c r="P622" s="14"/>
      <c r="Q622" s="14"/>
      <c r="R622" s="14"/>
      <c r="S622" s="14"/>
      <c r="T622" s="14"/>
      <c r="U622" s="14"/>
      <c r="V622" s="14"/>
      <c r="W622" s="14"/>
      <c r="X622" s="14"/>
      <c r="Y622" s="14"/>
    </row>
    <row r="623" spans="1:25">
      <c r="A623" s="14" t="s">
        <v>851</v>
      </c>
      <c r="B623" s="14" t="s">
        <v>64</v>
      </c>
      <c r="C623" s="14" t="s">
        <v>130</v>
      </c>
      <c r="D623" s="14" t="s">
        <v>71</v>
      </c>
      <c r="E623" s="14">
        <v>5</v>
      </c>
      <c r="F623" s="14">
        <v>295.74963044734301</v>
      </c>
      <c r="G623" s="14">
        <v>98.583210149114507</v>
      </c>
      <c r="H623" s="14">
        <v>2028.1828997897601</v>
      </c>
      <c r="I623" s="14">
        <v>2094.2757013413802</v>
      </c>
      <c r="J623" s="14">
        <v>1860.07950018474</v>
      </c>
      <c r="K623" s="14">
        <v>2349.5711389077201</v>
      </c>
      <c r="L623" s="14">
        <v>255.295437566343</v>
      </c>
      <c r="M623" s="14">
        <v>234.19620115664</v>
      </c>
      <c r="O623" s="14"/>
      <c r="P623" s="14"/>
      <c r="Q623" s="14"/>
      <c r="R623" s="14"/>
      <c r="S623" s="14"/>
      <c r="T623" s="14"/>
      <c r="U623" s="14"/>
      <c r="V623" s="14"/>
      <c r="W623" s="14"/>
      <c r="X623" s="14"/>
      <c r="Y623" s="14"/>
    </row>
    <row r="624" spans="1:25">
      <c r="A624" s="14" t="s">
        <v>852</v>
      </c>
      <c r="B624" s="14" t="s">
        <v>64</v>
      </c>
      <c r="C624" s="14" t="s">
        <v>131</v>
      </c>
      <c r="D624" s="14" t="s">
        <v>71</v>
      </c>
      <c r="E624" s="14">
        <v>5</v>
      </c>
      <c r="F624" s="14">
        <v>291.86398934071798</v>
      </c>
      <c r="G624" s="14">
        <v>97.287996446906106</v>
      </c>
      <c r="H624" s="14">
        <v>1983.58019125131</v>
      </c>
      <c r="I624" s="14">
        <v>2016.4401169452501</v>
      </c>
      <c r="J624" s="14">
        <v>1789.4481045946</v>
      </c>
      <c r="K624" s="14">
        <v>2264.0245937239201</v>
      </c>
      <c r="L624" s="14">
        <v>247.58447677866999</v>
      </c>
      <c r="M624" s="14">
        <v>226.992012350648</v>
      </c>
      <c r="O624" s="14"/>
      <c r="P624" s="14"/>
      <c r="Q624" s="14"/>
      <c r="R624" s="14"/>
      <c r="S624" s="14"/>
      <c r="T624" s="14"/>
      <c r="U624" s="14"/>
      <c r="V624" s="14"/>
      <c r="W624" s="14"/>
      <c r="X624" s="14"/>
      <c r="Y624" s="14"/>
    </row>
    <row r="625" spans="1:25">
      <c r="A625" s="14" t="s">
        <v>853</v>
      </c>
      <c r="B625" s="14" t="s">
        <v>64</v>
      </c>
      <c r="C625" s="14" t="s">
        <v>132</v>
      </c>
      <c r="D625" s="14" t="s">
        <v>71</v>
      </c>
      <c r="E625" s="14">
        <v>5</v>
      </c>
      <c r="F625" s="14">
        <v>278.04913725165198</v>
      </c>
      <c r="G625" s="14">
        <v>92.683045750550505</v>
      </c>
      <c r="H625" s="14">
        <v>1882.65378327342</v>
      </c>
      <c r="I625" s="14">
        <v>1883.4979032312101</v>
      </c>
      <c r="J625" s="14">
        <v>1666.4819472377701</v>
      </c>
      <c r="K625" s="14">
        <v>2120.70852083708</v>
      </c>
      <c r="L625" s="14">
        <v>237.21061760586599</v>
      </c>
      <c r="M625" s="14">
        <v>217.01595599343801</v>
      </c>
      <c r="O625" s="14"/>
      <c r="P625" s="14"/>
      <c r="Q625" s="14"/>
      <c r="R625" s="14"/>
      <c r="S625" s="14"/>
      <c r="T625" s="14"/>
      <c r="U625" s="14"/>
      <c r="V625" s="14"/>
      <c r="W625" s="14"/>
      <c r="X625" s="14"/>
      <c r="Y625" s="14"/>
    </row>
    <row r="626" spans="1:25">
      <c r="A626" s="14" t="s">
        <v>854</v>
      </c>
      <c r="B626" s="14" t="s">
        <v>64</v>
      </c>
      <c r="C626" s="14" t="s">
        <v>38</v>
      </c>
      <c r="D626" s="14" t="s">
        <v>54</v>
      </c>
      <c r="E626" s="14">
        <v>0</v>
      </c>
      <c r="F626" s="14">
        <v>3321.2940001879001</v>
      </c>
      <c r="G626" s="14">
        <v>1107.09800006263</v>
      </c>
      <c r="H626" s="14">
        <v>2841.4571339737499</v>
      </c>
      <c r="I626" s="14">
        <v>3036.2135263393102</v>
      </c>
      <c r="J626" s="14">
        <v>2931.88405388502</v>
      </c>
      <c r="K626" s="14">
        <v>3143.25476129238</v>
      </c>
      <c r="L626" s="14">
        <v>107.041234953066</v>
      </c>
      <c r="M626" s="14">
        <v>104.329472454293</v>
      </c>
      <c r="O626" s="14"/>
      <c r="P626" s="14"/>
      <c r="Q626" s="14"/>
      <c r="R626" s="14"/>
      <c r="S626" s="14"/>
      <c r="T626" s="14"/>
      <c r="U626" s="14"/>
      <c r="V626" s="14"/>
      <c r="W626" s="14"/>
      <c r="X626" s="14"/>
      <c r="Y626" s="14"/>
    </row>
    <row r="627" spans="1:25">
      <c r="A627" s="14" t="s">
        <v>855</v>
      </c>
      <c r="B627" s="14" t="s">
        <v>64</v>
      </c>
      <c r="C627" s="14" t="s">
        <v>36</v>
      </c>
      <c r="D627" s="14" t="s">
        <v>54</v>
      </c>
      <c r="E627" s="14">
        <v>0</v>
      </c>
      <c r="F627" s="14">
        <v>3065.0915928821901</v>
      </c>
      <c r="G627" s="14">
        <v>1021.6971976274</v>
      </c>
      <c r="H627" s="14">
        <v>2610.3213987857398</v>
      </c>
      <c r="I627" s="14">
        <v>2767.7778098702001</v>
      </c>
      <c r="J627" s="14">
        <v>2668.9517656284302</v>
      </c>
      <c r="K627" s="14">
        <v>2869.2793381026299</v>
      </c>
      <c r="L627" s="14">
        <v>101.501528232428</v>
      </c>
      <c r="M627" s="14">
        <v>98.826044241773204</v>
      </c>
      <c r="O627" s="14"/>
      <c r="P627" s="14"/>
      <c r="Q627" s="14"/>
      <c r="R627" s="14"/>
      <c r="S627" s="14"/>
      <c r="T627" s="14"/>
      <c r="U627" s="14"/>
      <c r="V627" s="14"/>
      <c r="W627" s="14"/>
      <c r="X627" s="14"/>
      <c r="Y627" s="14"/>
    </row>
    <row r="628" spans="1:25">
      <c r="A628" s="14" t="s">
        <v>856</v>
      </c>
      <c r="B628" s="14" t="s">
        <v>64</v>
      </c>
      <c r="C628" s="14" t="s">
        <v>34</v>
      </c>
      <c r="D628" s="14" t="s">
        <v>54</v>
      </c>
      <c r="E628" s="14">
        <v>0</v>
      </c>
      <c r="F628" s="14">
        <v>2816.0242824296802</v>
      </c>
      <c r="G628" s="14">
        <v>938.67476080989297</v>
      </c>
      <c r="H628" s="14">
        <v>2390.1071825069398</v>
      </c>
      <c r="I628" s="14">
        <v>2528.2375620462799</v>
      </c>
      <c r="J628" s="14">
        <v>2433.8941780782102</v>
      </c>
      <c r="K628" s="14">
        <v>2625.2473492269501</v>
      </c>
      <c r="L628" s="14">
        <v>97.009787180668795</v>
      </c>
      <c r="M628" s="14">
        <v>94.343383968068807</v>
      </c>
      <c r="O628" s="14"/>
      <c r="P628" s="14"/>
      <c r="Q628" s="14"/>
      <c r="R628" s="14"/>
      <c r="S628" s="14"/>
      <c r="T628" s="14"/>
      <c r="U628" s="14"/>
      <c r="V628" s="14"/>
      <c r="W628" s="14"/>
      <c r="X628" s="14"/>
      <c r="Y628" s="14"/>
    </row>
    <row r="629" spans="1:25">
      <c r="A629" s="14" t="s">
        <v>857</v>
      </c>
      <c r="B629" s="14" t="s">
        <v>64</v>
      </c>
      <c r="C629" s="14" t="s">
        <v>128</v>
      </c>
      <c r="D629" s="14" t="s">
        <v>54</v>
      </c>
      <c r="E629" s="14">
        <v>0</v>
      </c>
      <c r="F629" s="14">
        <v>2568.4393700914702</v>
      </c>
      <c r="G629" s="14">
        <v>856.14645669715503</v>
      </c>
      <c r="H629" s="14">
        <v>2174.50588412363</v>
      </c>
      <c r="I629" s="14">
        <v>2298.1405312921202</v>
      </c>
      <c r="J629" s="14">
        <v>2208.3350105675099</v>
      </c>
      <c r="K629" s="14">
        <v>2390.6056663069899</v>
      </c>
      <c r="L629" s="14">
        <v>92.465135014874207</v>
      </c>
      <c r="M629" s="14">
        <v>89.805520724609806</v>
      </c>
      <c r="O629" s="14"/>
      <c r="P629" s="14"/>
      <c r="Q629" s="14"/>
      <c r="R629" s="14"/>
      <c r="S629" s="14"/>
      <c r="T629" s="14"/>
      <c r="U629" s="14"/>
      <c r="V629" s="14"/>
      <c r="W629" s="14"/>
      <c r="X629" s="14"/>
      <c r="Y629" s="14"/>
    </row>
    <row r="630" spans="1:25">
      <c r="A630" s="14" t="s">
        <v>858</v>
      </c>
      <c r="B630" s="14" t="s">
        <v>64</v>
      </c>
      <c r="C630" s="14" t="s">
        <v>129</v>
      </c>
      <c r="D630" s="14" t="s">
        <v>54</v>
      </c>
      <c r="E630" s="14">
        <v>0</v>
      </c>
      <c r="F630" s="14">
        <v>2486.8478893215702</v>
      </c>
      <c r="G630" s="14">
        <v>828.94929644052195</v>
      </c>
      <c r="H630" s="14">
        <v>2099.5094000975701</v>
      </c>
      <c r="I630" s="14">
        <v>2217.5399827061501</v>
      </c>
      <c r="J630" s="14">
        <v>2129.30116624318</v>
      </c>
      <c r="K630" s="14">
        <v>2308.4352410276201</v>
      </c>
      <c r="L630" s="14">
        <v>90.895258321463203</v>
      </c>
      <c r="M630" s="14">
        <v>88.238816462976501</v>
      </c>
      <c r="O630" s="14"/>
      <c r="P630" s="14"/>
      <c r="Q630" s="14"/>
      <c r="R630" s="14"/>
      <c r="S630" s="14"/>
      <c r="T630" s="14"/>
      <c r="U630" s="14"/>
      <c r="V630" s="14"/>
      <c r="W630" s="14"/>
      <c r="X630" s="14"/>
      <c r="Y630" s="14"/>
    </row>
    <row r="631" spans="1:25">
      <c r="A631" s="14" t="s">
        <v>859</v>
      </c>
      <c r="B631" s="14" t="s">
        <v>64</v>
      </c>
      <c r="C631" s="14" t="s">
        <v>130</v>
      </c>
      <c r="D631" s="14" t="s">
        <v>54</v>
      </c>
      <c r="E631" s="14">
        <v>0</v>
      </c>
      <c r="F631" s="14">
        <v>2404.5355308481999</v>
      </c>
      <c r="G631" s="14">
        <v>801.51184361606602</v>
      </c>
      <c r="H631" s="14">
        <v>2023.64505802646</v>
      </c>
      <c r="I631" s="14">
        <v>2118.95060745399</v>
      </c>
      <c r="J631" s="14">
        <v>2033.19137478023</v>
      </c>
      <c r="K631" s="14">
        <v>2207.3361889755001</v>
      </c>
      <c r="L631" s="14">
        <v>88.385581521516102</v>
      </c>
      <c r="M631" s="14">
        <v>85.759232673761304</v>
      </c>
      <c r="O631" s="14"/>
      <c r="P631" s="14"/>
      <c r="Q631" s="14"/>
      <c r="R631" s="14"/>
      <c r="S631" s="14"/>
      <c r="T631" s="14"/>
      <c r="U631" s="14"/>
      <c r="V631" s="14"/>
      <c r="W631" s="14"/>
      <c r="X631" s="14"/>
      <c r="Y631" s="14"/>
    </row>
    <row r="632" spans="1:25">
      <c r="A632" s="14" t="s">
        <v>860</v>
      </c>
      <c r="B632" s="14" t="s">
        <v>64</v>
      </c>
      <c r="C632" s="14" t="s">
        <v>131</v>
      </c>
      <c r="D632" s="14" t="s">
        <v>54</v>
      </c>
      <c r="E632" s="14">
        <v>0</v>
      </c>
      <c r="F632" s="14">
        <v>2445.0608631056398</v>
      </c>
      <c r="G632" s="14">
        <v>815.02028770187997</v>
      </c>
      <c r="H632" s="14">
        <v>2046.3842780549701</v>
      </c>
      <c r="I632" s="14">
        <v>2116.9941323089802</v>
      </c>
      <c r="J632" s="14">
        <v>2032.00224680526</v>
      </c>
      <c r="K632" s="14">
        <v>2204.5668453196599</v>
      </c>
      <c r="L632" s="14">
        <v>87.572713010671606</v>
      </c>
      <c r="M632" s="14">
        <v>84.991885503728099</v>
      </c>
      <c r="O632" s="14"/>
      <c r="P632" s="14"/>
      <c r="Q632" s="14"/>
      <c r="R632" s="14"/>
      <c r="S632" s="14"/>
      <c r="T632" s="14"/>
      <c r="U632" s="14"/>
      <c r="V632" s="14"/>
      <c r="W632" s="14"/>
      <c r="X632" s="14"/>
      <c r="Y632" s="14"/>
    </row>
    <row r="633" spans="1:25">
      <c r="A633" s="14" t="s">
        <v>861</v>
      </c>
      <c r="B633" s="14" t="s">
        <v>64</v>
      </c>
      <c r="C633" s="14" t="s">
        <v>132</v>
      </c>
      <c r="D633" s="14" t="s">
        <v>54</v>
      </c>
      <c r="E633" s="14">
        <v>0</v>
      </c>
      <c r="F633" s="14">
        <v>2449.6088358910301</v>
      </c>
      <c r="G633" s="14">
        <v>816.53627863034205</v>
      </c>
      <c r="H633" s="14">
        <v>2035.33645403645</v>
      </c>
      <c r="I633" s="14">
        <v>2074.4158421083198</v>
      </c>
      <c r="J633" s="14">
        <v>1991.40666812314</v>
      </c>
      <c r="K633" s="14">
        <v>2159.9432574299499</v>
      </c>
      <c r="L633" s="14">
        <v>85.527415321629604</v>
      </c>
      <c r="M633" s="14">
        <v>83.0091739851798</v>
      </c>
      <c r="O633" s="14"/>
      <c r="P633" s="14"/>
      <c r="Q633" s="14"/>
      <c r="R633" s="14"/>
      <c r="S633" s="14"/>
      <c r="T633" s="14"/>
      <c r="U633" s="14"/>
      <c r="V633" s="14"/>
      <c r="W633" s="14"/>
      <c r="X633" s="14"/>
      <c r="Y633" s="14"/>
    </row>
    <row r="634" spans="1:25">
      <c r="A634" s="14" t="s">
        <v>862</v>
      </c>
      <c r="B634" s="14" t="s">
        <v>64</v>
      </c>
      <c r="C634" s="14" t="s">
        <v>38</v>
      </c>
      <c r="D634" s="14" t="s">
        <v>54</v>
      </c>
      <c r="E634" s="14">
        <v>1</v>
      </c>
      <c r="F634" s="14">
        <v>604.074256539712</v>
      </c>
      <c r="G634" s="14">
        <v>201.358085513237</v>
      </c>
      <c r="H634" s="14">
        <v>2320.6848119082301</v>
      </c>
      <c r="I634" s="14">
        <v>2458.8758680417</v>
      </c>
      <c r="J634" s="14">
        <v>2260.0810981224199</v>
      </c>
      <c r="K634" s="14">
        <v>2670.0223219525001</v>
      </c>
      <c r="L634" s="14">
        <v>211.14645391080299</v>
      </c>
      <c r="M634" s="14">
        <v>198.79476991927899</v>
      </c>
      <c r="O634" s="14"/>
      <c r="P634" s="14"/>
      <c r="Q634" s="14"/>
      <c r="R634" s="14"/>
      <c r="S634" s="14"/>
      <c r="T634" s="14"/>
      <c r="U634" s="14"/>
      <c r="V634" s="14"/>
      <c r="W634" s="14"/>
      <c r="X634" s="14"/>
      <c r="Y634" s="14"/>
    </row>
    <row r="635" spans="1:25">
      <c r="A635" s="14" t="s">
        <v>863</v>
      </c>
      <c r="B635" s="14" t="s">
        <v>64</v>
      </c>
      <c r="C635" s="14" t="s">
        <v>36</v>
      </c>
      <c r="D635" s="14" t="s">
        <v>54</v>
      </c>
      <c r="E635" s="14">
        <v>1</v>
      </c>
      <c r="F635" s="14">
        <v>522.56868151644403</v>
      </c>
      <c r="G635" s="14">
        <v>174.18956050548101</v>
      </c>
      <c r="H635" s="14">
        <v>1997.2049742650299</v>
      </c>
      <c r="I635" s="14">
        <v>2093.47766643156</v>
      </c>
      <c r="J635" s="14">
        <v>1912.48758288207</v>
      </c>
      <c r="K635" s="14">
        <v>2286.5890295650702</v>
      </c>
      <c r="L635" s="14">
        <v>193.111363133504</v>
      </c>
      <c r="M635" s="14">
        <v>180.99008354949601</v>
      </c>
      <c r="O635" s="14"/>
      <c r="P635" s="14"/>
      <c r="Q635" s="14"/>
      <c r="R635" s="14"/>
      <c r="S635" s="14"/>
      <c r="T635" s="14"/>
      <c r="U635" s="14"/>
      <c r="V635" s="14"/>
      <c r="W635" s="14"/>
      <c r="X635" s="14"/>
      <c r="Y635" s="14"/>
    </row>
    <row r="636" spans="1:25">
      <c r="A636" s="14" t="s">
        <v>864</v>
      </c>
      <c r="B636" s="14" t="s">
        <v>64</v>
      </c>
      <c r="C636" s="14" t="s">
        <v>34</v>
      </c>
      <c r="D636" s="14" t="s">
        <v>54</v>
      </c>
      <c r="E636" s="14">
        <v>1</v>
      </c>
      <c r="F636" s="14">
        <v>455.86536632806502</v>
      </c>
      <c r="G636" s="14">
        <v>151.95512210935499</v>
      </c>
      <c r="H636" s="14">
        <v>1737.6228943322501</v>
      </c>
      <c r="I636" s="14">
        <v>1823.0966250655699</v>
      </c>
      <c r="J636" s="14">
        <v>1654.1235212315</v>
      </c>
      <c r="K636" s="14">
        <v>2004.2169272916501</v>
      </c>
      <c r="L636" s="14">
        <v>181.12030222607601</v>
      </c>
      <c r="M636" s="14">
        <v>168.97310383406699</v>
      </c>
      <c r="O636" s="14"/>
      <c r="P636" s="14"/>
      <c r="Q636" s="14"/>
      <c r="R636" s="14"/>
      <c r="S636" s="14"/>
      <c r="T636" s="14"/>
      <c r="U636" s="14"/>
      <c r="V636" s="14"/>
      <c r="W636" s="14"/>
      <c r="X636" s="14"/>
      <c r="Y636" s="14"/>
    </row>
    <row r="637" spans="1:25">
      <c r="A637" s="14" t="s">
        <v>865</v>
      </c>
      <c r="B637" s="14" t="s">
        <v>64</v>
      </c>
      <c r="C637" s="14" t="s">
        <v>128</v>
      </c>
      <c r="D637" s="14" t="s">
        <v>54</v>
      </c>
      <c r="E637" s="14">
        <v>1</v>
      </c>
      <c r="F637" s="14">
        <v>409.366896631168</v>
      </c>
      <c r="G637" s="14">
        <v>136.45563221038901</v>
      </c>
      <c r="H637" s="14">
        <v>1560.3845878832401</v>
      </c>
      <c r="I637" s="14">
        <v>1631.3310686723</v>
      </c>
      <c r="J637" s="14">
        <v>1472.1087806507201</v>
      </c>
      <c r="K637" s="14">
        <v>1802.65809669224</v>
      </c>
      <c r="L637" s="14">
        <v>171.32702801993801</v>
      </c>
      <c r="M637" s="14">
        <v>159.22228802158301</v>
      </c>
      <c r="O637" s="14"/>
      <c r="P637" s="14"/>
      <c r="Q637" s="14"/>
      <c r="R637" s="14"/>
      <c r="S637" s="14"/>
      <c r="T637" s="14"/>
      <c r="U637" s="14"/>
      <c r="V637" s="14"/>
      <c r="W637" s="14"/>
      <c r="X637" s="14"/>
      <c r="Y637" s="14"/>
    </row>
    <row r="638" spans="1:25">
      <c r="A638" s="14" t="s">
        <v>866</v>
      </c>
      <c r="B638" s="14" t="s">
        <v>64</v>
      </c>
      <c r="C638" s="14" t="s">
        <v>129</v>
      </c>
      <c r="D638" s="14" t="s">
        <v>54</v>
      </c>
      <c r="E638" s="14">
        <v>1</v>
      </c>
      <c r="F638" s="14">
        <v>415.54828522285601</v>
      </c>
      <c r="G638" s="14">
        <v>138.516095074285</v>
      </c>
      <c r="H638" s="14">
        <v>1583.04108656326</v>
      </c>
      <c r="I638" s="14">
        <v>1650.28709442124</v>
      </c>
      <c r="J638" s="14">
        <v>1489.2293247991099</v>
      </c>
      <c r="K638" s="14">
        <v>1823.49402104562</v>
      </c>
      <c r="L638" s="14">
        <v>173.20692662438</v>
      </c>
      <c r="M638" s="14">
        <v>161.05776962213699</v>
      </c>
      <c r="O638" s="14"/>
      <c r="P638" s="14"/>
      <c r="Q638" s="14"/>
      <c r="R638" s="14"/>
      <c r="S638" s="14"/>
      <c r="T638" s="14"/>
      <c r="U638" s="14"/>
      <c r="V638" s="14"/>
      <c r="W638" s="14"/>
      <c r="X638" s="14"/>
      <c r="Y638" s="14"/>
    </row>
    <row r="639" spans="1:25">
      <c r="A639" s="14" t="s">
        <v>867</v>
      </c>
      <c r="B639" s="14" t="s">
        <v>64</v>
      </c>
      <c r="C639" s="14" t="s">
        <v>130</v>
      </c>
      <c r="D639" s="14" t="s">
        <v>54</v>
      </c>
      <c r="E639" s="14">
        <v>1</v>
      </c>
      <c r="F639" s="14">
        <v>405.43528257210602</v>
      </c>
      <c r="G639" s="14">
        <v>135.145094190702</v>
      </c>
      <c r="H639" s="14">
        <v>1540.6417486400101</v>
      </c>
      <c r="I639" s="14">
        <v>1572.26836487577</v>
      </c>
      <c r="J639" s="14">
        <v>1417.8169549367301</v>
      </c>
      <c r="K639" s="14">
        <v>1738.5209454256101</v>
      </c>
      <c r="L639" s="14">
        <v>166.25258054983601</v>
      </c>
      <c r="M639" s="14">
        <v>154.45140993904599</v>
      </c>
      <c r="O639" s="14"/>
      <c r="P639" s="14"/>
      <c r="Q639" s="14"/>
      <c r="R639" s="14"/>
      <c r="S639" s="14"/>
      <c r="T639" s="14"/>
      <c r="U639" s="14"/>
      <c r="V639" s="14"/>
      <c r="W639" s="14"/>
      <c r="X639" s="14"/>
      <c r="Y639" s="14"/>
    </row>
    <row r="640" spans="1:25">
      <c r="A640" s="14" t="s">
        <v>868</v>
      </c>
      <c r="B640" s="14" t="s">
        <v>64</v>
      </c>
      <c r="C640" s="14" t="s">
        <v>131</v>
      </c>
      <c r="D640" s="14" t="s">
        <v>54</v>
      </c>
      <c r="E640" s="14">
        <v>1</v>
      </c>
      <c r="F640" s="14">
        <v>394.04743894360502</v>
      </c>
      <c r="G640" s="14">
        <v>131.34914631453501</v>
      </c>
      <c r="H640" s="14">
        <v>1487.30821674192</v>
      </c>
      <c r="I640" s="14">
        <v>1506.0872875344701</v>
      </c>
      <c r="J640" s="14">
        <v>1356.17517978142</v>
      </c>
      <c r="K640" s="14">
        <v>1667.62492703726</v>
      </c>
      <c r="L640" s="14">
        <v>161.53763950278599</v>
      </c>
      <c r="M640" s="14">
        <v>149.91210775305601</v>
      </c>
      <c r="O640" s="14"/>
      <c r="P640" s="14"/>
      <c r="Q640" s="14"/>
      <c r="R640" s="14"/>
      <c r="S640" s="14"/>
      <c r="T640" s="14"/>
      <c r="U640" s="14"/>
      <c r="V640" s="14"/>
      <c r="W640" s="14"/>
      <c r="X640" s="14"/>
      <c r="Y640" s="14"/>
    </row>
    <row r="641" spans="1:25">
      <c r="A641" s="14" t="s">
        <v>869</v>
      </c>
      <c r="B641" s="14" t="s">
        <v>64</v>
      </c>
      <c r="C641" s="14" t="s">
        <v>132</v>
      </c>
      <c r="D641" s="14" t="s">
        <v>54</v>
      </c>
      <c r="E641" s="14">
        <v>1</v>
      </c>
      <c r="F641" s="14">
        <v>379.19828684506803</v>
      </c>
      <c r="G641" s="14">
        <v>126.399428948356</v>
      </c>
      <c r="H641" s="14">
        <v>1416.0285553794699</v>
      </c>
      <c r="I641" s="14">
        <v>1408.3427466291801</v>
      </c>
      <c r="J641" s="14">
        <v>1265.8737229513099</v>
      </c>
      <c r="K641" s="14">
        <v>1562.0834644968099</v>
      </c>
      <c r="L641" s="14">
        <v>153.74071786763301</v>
      </c>
      <c r="M641" s="14">
        <v>142.469023677862</v>
      </c>
      <c r="O641" s="14"/>
      <c r="P641" s="14"/>
      <c r="Q641" s="14"/>
      <c r="R641" s="14"/>
      <c r="S641" s="14"/>
      <c r="T641" s="14"/>
      <c r="U641" s="14"/>
      <c r="V641" s="14"/>
      <c r="W641" s="14"/>
      <c r="X641" s="14"/>
      <c r="Y641" s="14"/>
    </row>
    <row r="642" spans="1:25">
      <c r="A642" s="14" t="s">
        <v>870</v>
      </c>
      <c r="B642" s="14" t="s">
        <v>64</v>
      </c>
      <c r="C642" s="14" t="s">
        <v>38</v>
      </c>
      <c r="D642" s="14" t="s">
        <v>54</v>
      </c>
      <c r="E642" s="14">
        <v>2</v>
      </c>
      <c r="F642" s="14">
        <v>603.22668857543101</v>
      </c>
      <c r="G642" s="14">
        <v>201.07556285847701</v>
      </c>
      <c r="H642" s="14">
        <v>2491.33394695176</v>
      </c>
      <c r="I642" s="14">
        <v>2702.5422178276899</v>
      </c>
      <c r="J642" s="14">
        <v>2486.9982042957299</v>
      </c>
      <c r="K642" s="14">
        <v>2931.4883154736199</v>
      </c>
      <c r="L642" s="14">
        <v>228.94609764593699</v>
      </c>
      <c r="M642" s="14">
        <v>215.544013531952</v>
      </c>
      <c r="O642" s="14"/>
      <c r="P642" s="14"/>
      <c r="Q642" s="14"/>
      <c r="R642" s="14"/>
      <c r="S642" s="14"/>
      <c r="T642" s="14"/>
      <c r="U642" s="14"/>
      <c r="V642" s="14"/>
      <c r="W642" s="14"/>
      <c r="X642" s="14"/>
      <c r="Y642" s="14"/>
    </row>
    <row r="643" spans="1:25">
      <c r="A643" s="14" t="s">
        <v>871</v>
      </c>
      <c r="B643" s="14" t="s">
        <v>64</v>
      </c>
      <c r="C643" s="14" t="s">
        <v>36</v>
      </c>
      <c r="D643" s="14" t="s">
        <v>54</v>
      </c>
      <c r="E643" s="14">
        <v>2</v>
      </c>
      <c r="F643" s="14">
        <v>543.84044020669</v>
      </c>
      <c r="G643" s="14">
        <v>181.28014673556299</v>
      </c>
      <c r="H643" s="14">
        <v>2229.4024768659901</v>
      </c>
      <c r="I643" s="14">
        <v>2395.33532768744</v>
      </c>
      <c r="J643" s="14">
        <v>2195.3212796962898</v>
      </c>
      <c r="K643" s="14">
        <v>2608.4707568479698</v>
      </c>
      <c r="L643" s="14">
        <v>213.135429160527</v>
      </c>
      <c r="M643" s="14">
        <v>200.014047991149</v>
      </c>
      <c r="O643" s="14"/>
      <c r="P643" s="14"/>
      <c r="Q643" s="14"/>
      <c r="R643" s="14"/>
      <c r="S643" s="14"/>
      <c r="T643" s="14"/>
      <c r="U643" s="14"/>
      <c r="V643" s="14"/>
      <c r="W643" s="14"/>
      <c r="X643" s="14"/>
      <c r="Y643" s="14"/>
    </row>
    <row r="644" spans="1:25">
      <c r="A644" s="14" t="s">
        <v>872</v>
      </c>
      <c r="B644" s="14" t="s">
        <v>64</v>
      </c>
      <c r="C644" s="14" t="s">
        <v>34</v>
      </c>
      <c r="D644" s="14" t="s">
        <v>54</v>
      </c>
      <c r="E644" s="14">
        <v>2</v>
      </c>
      <c r="F644" s="14">
        <v>506.62838730446498</v>
      </c>
      <c r="G644" s="14">
        <v>168.876129101488</v>
      </c>
      <c r="H644" s="14">
        <v>2068.71534219871</v>
      </c>
      <c r="I644" s="14">
        <v>2193.7473031614099</v>
      </c>
      <c r="J644" s="14">
        <v>2004.2110332304801</v>
      </c>
      <c r="K644" s="14">
        <v>2396.1826437835002</v>
      </c>
      <c r="L644" s="14">
        <v>202.43534062208701</v>
      </c>
      <c r="M644" s="14">
        <v>189.53626993093101</v>
      </c>
      <c r="O644" s="14"/>
      <c r="P644" s="14"/>
      <c r="Q644" s="14"/>
      <c r="R644" s="14"/>
      <c r="S644" s="14"/>
      <c r="T644" s="14"/>
      <c r="U644" s="14"/>
      <c r="V644" s="14"/>
      <c r="W644" s="14"/>
      <c r="X644" s="14"/>
      <c r="Y644" s="14"/>
    </row>
    <row r="645" spans="1:25">
      <c r="A645" s="14" t="s">
        <v>873</v>
      </c>
      <c r="B645" s="14" t="s">
        <v>64</v>
      </c>
      <c r="C645" s="14" t="s">
        <v>128</v>
      </c>
      <c r="D645" s="14" t="s">
        <v>54</v>
      </c>
      <c r="E645" s="14">
        <v>2</v>
      </c>
      <c r="F645" s="14">
        <v>459.52140097189999</v>
      </c>
      <c r="G645" s="14">
        <v>153.17380032396699</v>
      </c>
      <c r="H645" s="14">
        <v>1879.12570938047</v>
      </c>
      <c r="I645" s="14">
        <v>1994.2719900592299</v>
      </c>
      <c r="J645" s="14">
        <v>1812.9300571426299</v>
      </c>
      <c r="K645" s="14">
        <v>2188.5963254870198</v>
      </c>
      <c r="L645" s="14">
        <v>194.32433542778901</v>
      </c>
      <c r="M645" s="14">
        <v>181.34193291659699</v>
      </c>
      <c r="O645" s="14"/>
      <c r="P645" s="14"/>
      <c r="Q645" s="14"/>
      <c r="R645" s="14"/>
      <c r="S645" s="14"/>
      <c r="T645" s="14"/>
      <c r="U645" s="14"/>
      <c r="V645" s="14"/>
      <c r="W645" s="14"/>
      <c r="X645" s="14"/>
      <c r="Y645" s="14"/>
    </row>
    <row r="646" spans="1:25">
      <c r="A646" s="14" t="s">
        <v>874</v>
      </c>
      <c r="B646" s="14" t="s">
        <v>64</v>
      </c>
      <c r="C646" s="14" t="s">
        <v>129</v>
      </c>
      <c r="D646" s="14" t="s">
        <v>54</v>
      </c>
      <c r="E646" s="14">
        <v>2</v>
      </c>
      <c r="F646" s="14">
        <v>457.54096825298501</v>
      </c>
      <c r="G646" s="14">
        <v>152.51365608432801</v>
      </c>
      <c r="H646" s="14">
        <v>1874.7837256831999</v>
      </c>
      <c r="I646" s="14">
        <v>1974.20159608264</v>
      </c>
      <c r="J646" s="14">
        <v>1793.6154919451801</v>
      </c>
      <c r="K646" s="14">
        <v>2167.7450238402298</v>
      </c>
      <c r="L646" s="14">
        <v>193.543427757594</v>
      </c>
      <c r="M646" s="14">
        <v>180.58610413745799</v>
      </c>
      <c r="O646" s="14"/>
      <c r="P646" s="14"/>
      <c r="Q646" s="14"/>
      <c r="R646" s="14"/>
      <c r="S646" s="14"/>
      <c r="T646" s="14"/>
      <c r="U646" s="14"/>
      <c r="V646" s="14"/>
      <c r="W646" s="14"/>
      <c r="X646" s="14"/>
      <c r="Y646" s="14"/>
    </row>
    <row r="647" spans="1:25">
      <c r="A647" s="14" t="s">
        <v>875</v>
      </c>
      <c r="B647" s="14" t="s">
        <v>64</v>
      </c>
      <c r="C647" s="14" t="s">
        <v>130</v>
      </c>
      <c r="D647" s="14" t="s">
        <v>54</v>
      </c>
      <c r="E647" s="14">
        <v>2</v>
      </c>
      <c r="F647" s="14">
        <v>460.954588868673</v>
      </c>
      <c r="G647" s="14">
        <v>153.65152962289099</v>
      </c>
      <c r="H647" s="14">
        <v>1888.38422314081</v>
      </c>
      <c r="I647" s="14">
        <v>1979.82849412167</v>
      </c>
      <c r="J647" s="14">
        <v>1798.45325272636</v>
      </c>
      <c r="K647" s="14">
        <v>2174.1675417617598</v>
      </c>
      <c r="L647" s="14">
        <v>194.33904764009199</v>
      </c>
      <c r="M647" s="14">
        <v>181.375241395308</v>
      </c>
      <c r="O647" s="14"/>
      <c r="P647" s="14"/>
      <c r="Q647" s="14"/>
      <c r="R647" s="14"/>
      <c r="S647" s="14"/>
      <c r="T647" s="14"/>
      <c r="U647" s="14"/>
      <c r="V647" s="14"/>
      <c r="W647" s="14"/>
      <c r="X647" s="14"/>
      <c r="Y647" s="14"/>
    </row>
    <row r="648" spans="1:25">
      <c r="A648" s="14" t="s">
        <v>876</v>
      </c>
      <c r="B648" s="14" t="s">
        <v>64</v>
      </c>
      <c r="C648" s="14" t="s">
        <v>131</v>
      </c>
      <c r="D648" s="14" t="s">
        <v>54</v>
      </c>
      <c r="E648" s="14">
        <v>2</v>
      </c>
      <c r="F648" s="14">
        <v>498.10347064845899</v>
      </c>
      <c r="G648" s="14">
        <v>166.03449021615299</v>
      </c>
      <c r="H648" s="14">
        <v>2031.0029384238901</v>
      </c>
      <c r="I648" s="14">
        <v>2100.2875444422598</v>
      </c>
      <c r="J648" s="14">
        <v>1913.42397949627</v>
      </c>
      <c r="K648" s="14">
        <v>2299.9806705897199</v>
      </c>
      <c r="L648" s="14">
        <v>199.69312614746701</v>
      </c>
      <c r="M648" s="14">
        <v>186.86356494598499</v>
      </c>
      <c r="O648" s="14"/>
      <c r="P648" s="14"/>
      <c r="Q648" s="14"/>
      <c r="R648" s="14"/>
      <c r="S648" s="14"/>
      <c r="T648" s="14"/>
      <c r="U648" s="14"/>
      <c r="V648" s="14"/>
      <c r="W648" s="14"/>
      <c r="X648" s="14"/>
      <c r="Y648" s="14"/>
    </row>
    <row r="649" spans="1:25">
      <c r="A649" s="14" t="s">
        <v>877</v>
      </c>
      <c r="B649" s="14" t="s">
        <v>64</v>
      </c>
      <c r="C649" s="14" t="s">
        <v>132</v>
      </c>
      <c r="D649" s="14" t="s">
        <v>54</v>
      </c>
      <c r="E649" s="14">
        <v>2</v>
      </c>
      <c r="F649" s="14">
        <v>492.77066257129599</v>
      </c>
      <c r="G649" s="14">
        <v>164.25688752376499</v>
      </c>
      <c r="H649" s="14">
        <v>2000.69290528338</v>
      </c>
      <c r="I649" s="14">
        <v>2040.08356037054</v>
      </c>
      <c r="J649" s="14">
        <v>1858.06754294146</v>
      </c>
      <c r="K649" s="14">
        <v>2234.6662728626602</v>
      </c>
      <c r="L649" s="14">
        <v>194.582712492128</v>
      </c>
      <c r="M649" s="14">
        <v>182.016017429073</v>
      </c>
      <c r="O649" s="14"/>
      <c r="P649" s="14"/>
      <c r="Q649" s="14"/>
      <c r="R649" s="14"/>
      <c r="S649" s="14"/>
      <c r="T649" s="14"/>
      <c r="U649" s="14"/>
      <c r="V649" s="14"/>
      <c r="W649" s="14"/>
      <c r="X649" s="14"/>
      <c r="Y649" s="14"/>
    </row>
    <row r="650" spans="1:25">
      <c r="A650" s="14" t="s">
        <v>878</v>
      </c>
      <c r="B650" s="14" t="s">
        <v>64</v>
      </c>
      <c r="C650" s="14" t="s">
        <v>38</v>
      </c>
      <c r="D650" s="14" t="s">
        <v>54</v>
      </c>
      <c r="E650" s="14">
        <v>3</v>
      </c>
      <c r="F650" s="14">
        <v>593.31596614472005</v>
      </c>
      <c r="G650" s="14">
        <v>197.771988714907</v>
      </c>
      <c r="H650" s="14">
        <v>2591.8048494876798</v>
      </c>
      <c r="I650" s="14">
        <v>2812.7098628758599</v>
      </c>
      <c r="J650" s="14">
        <v>2584.7216210735601</v>
      </c>
      <c r="K650" s="14">
        <v>3054.9958565068</v>
      </c>
      <c r="L650" s="14">
        <v>242.285993630939</v>
      </c>
      <c r="M650" s="14">
        <v>227.988241802305</v>
      </c>
      <c r="O650" s="14"/>
      <c r="P650" s="14"/>
      <c r="Q650" s="14"/>
      <c r="R650" s="14"/>
      <c r="S650" s="14"/>
      <c r="T650" s="14"/>
      <c r="U650" s="14"/>
      <c r="V650" s="14"/>
      <c r="W650" s="14"/>
      <c r="X650" s="14"/>
      <c r="Y650" s="14"/>
    </row>
    <row r="651" spans="1:25">
      <c r="A651" s="14" t="s">
        <v>879</v>
      </c>
      <c r="B651" s="14" t="s">
        <v>64</v>
      </c>
      <c r="C651" s="14" t="s">
        <v>36</v>
      </c>
      <c r="D651" s="14" t="s">
        <v>54</v>
      </c>
      <c r="E651" s="14">
        <v>3</v>
      </c>
      <c r="F651" s="14">
        <v>603.01533664158501</v>
      </c>
      <c r="G651" s="14">
        <v>201.00511221386199</v>
      </c>
      <c r="H651" s="14">
        <v>2620.7802887634598</v>
      </c>
      <c r="I651" s="14">
        <v>2794.6555172747599</v>
      </c>
      <c r="J651" s="14">
        <v>2571.36369769366</v>
      </c>
      <c r="K651" s="14">
        <v>3031.8336784718899</v>
      </c>
      <c r="L651" s="14">
        <v>237.178161197131</v>
      </c>
      <c r="M651" s="14">
        <v>223.29181958109999</v>
      </c>
      <c r="O651" s="14"/>
      <c r="P651" s="14"/>
      <c r="Q651" s="14"/>
      <c r="R651" s="14"/>
      <c r="S651" s="14"/>
      <c r="T651" s="14"/>
      <c r="U651" s="14"/>
      <c r="V651" s="14"/>
      <c r="W651" s="14"/>
      <c r="X651" s="14"/>
      <c r="Y651" s="14"/>
    </row>
    <row r="652" spans="1:25">
      <c r="A652" s="14" t="s">
        <v>880</v>
      </c>
      <c r="B652" s="14" t="s">
        <v>64</v>
      </c>
      <c r="C652" s="14" t="s">
        <v>34</v>
      </c>
      <c r="D652" s="14" t="s">
        <v>54</v>
      </c>
      <c r="E652" s="14">
        <v>3</v>
      </c>
      <c r="F652" s="14">
        <v>577.15423778690695</v>
      </c>
      <c r="G652" s="14">
        <v>192.38474592896901</v>
      </c>
      <c r="H652" s="14">
        <v>2492.0303876809398</v>
      </c>
      <c r="I652" s="14">
        <v>2657.9295894004199</v>
      </c>
      <c r="J652" s="14">
        <v>2440.4471164749498</v>
      </c>
      <c r="K652" s="14">
        <v>2889.2471449679301</v>
      </c>
      <c r="L652" s="14">
        <v>231.31755556750699</v>
      </c>
      <c r="M652" s="14">
        <v>217.48247292546901</v>
      </c>
      <c r="O652" s="14"/>
      <c r="P652" s="14"/>
      <c r="Q652" s="14"/>
      <c r="R652" s="14"/>
      <c r="S652" s="14"/>
      <c r="T652" s="14"/>
      <c r="U652" s="14"/>
      <c r="V652" s="14"/>
      <c r="W652" s="14"/>
      <c r="X652" s="14"/>
      <c r="Y652" s="14"/>
    </row>
    <row r="653" spans="1:25">
      <c r="A653" s="14" t="s">
        <v>881</v>
      </c>
      <c r="B653" s="14" t="s">
        <v>64</v>
      </c>
      <c r="C653" s="14" t="s">
        <v>128</v>
      </c>
      <c r="D653" s="14" t="s">
        <v>54</v>
      </c>
      <c r="E653" s="14">
        <v>3</v>
      </c>
      <c r="F653" s="14">
        <v>531.35276140782503</v>
      </c>
      <c r="G653" s="14">
        <v>177.11758713594199</v>
      </c>
      <c r="H653" s="14">
        <v>2290.60982630437</v>
      </c>
      <c r="I653" s="14">
        <v>2455.7253179333202</v>
      </c>
      <c r="J653" s="14">
        <v>2246.1732823234101</v>
      </c>
      <c r="K653" s="14">
        <v>2679.1908177360501</v>
      </c>
      <c r="L653" s="14">
        <v>223.46549980273701</v>
      </c>
      <c r="M653" s="14">
        <v>209.55203560990401</v>
      </c>
      <c r="O653" s="14"/>
      <c r="P653" s="14"/>
      <c r="Q653" s="14"/>
      <c r="R653" s="14"/>
      <c r="S653" s="14"/>
      <c r="T653" s="14"/>
      <c r="U653" s="14"/>
      <c r="V653" s="14"/>
      <c r="W653" s="14"/>
      <c r="X653" s="14"/>
      <c r="Y653" s="14"/>
    </row>
    <row r="654" spans="1:25">
      <c r="A654" s="14" t="s">
        <v>882</v>
      </c>
      <c r="B654" s="14" t="s">
        <v>64</v>
      </c>
      <c r="C654" s="14" t="s">
        <v>129</v>
      </c>
      <c r="D654" s="14" t="s">
        <v>54</v>
      </c>
      <c r="E654" s="14">
        <v>3</v>
      </c>
      <c r="F654" s="14">
        <v>478.32445027792699</v>
      </c>
      <c r="G654" s="14">
        <v>159.441483425976</v>
      </c>
      <c r="H654" s="14">
        <v>2051.8378958387402</v>
      </c>
      <c r="I654" s="14">
        <v>2221.6270161071202</v>
      </c>
      <c r="J654" s="14">
        <v>2021.61088568434</v>
      </c>
      <c r="K654" s="14">
        <v>2435.6674209040302</v>
      </c>
      <c r="L654" s="14">
        <v>214.04040479690801</v>
      </c>
      <c r="M654" s="14">
        <v>200.01613042278001</v>
      </c>
      <c r="O654" s="14"/>
      <c r="P654" s="14"/>
      <c r="Q654" s="14"/>
      <c r="R654" s="14"/>
      <c r="S654" s="14"/>
      <c r="T654" s="14"/>
      <c r="U654" s="14"/>
      <c r="V654" s="14"/>
      <c r="W654" s="14"/>
      <c r="X654" s="14"/>
      <c r="Y654" s="14"/>
    </row>
    <row r="655" spans="1:25">
      <c r="A655" s="14" t="s">
        <v>883</v>
      </c>
      <c r="B655" s="14" t="s">
        <v>64</v>
      </c>
      <c r="C655" s="14" t="s">
        <v>130</v>
      </c>
      <c r="D655" s="14" t="s">
        <v>54</v>
      </c>
      <c r="E655" s="14">
        <v>3</v>
      </c>
      <c r="F655" s="14">
        <v>471.09510113873699</v>
      </c>
      <c r="G655" s="14">
        <v>157.03170037957901</v>
      </c>
      <c r="H655" s="14">
        <v>2016.50158864283</v>
      </c>
      <c r="I655" s="14">
        <v>2188.6007190411601</v>
      </c>
      <c r="J655" s="14">
        <v>1989.4629865409299</v>
      </c>
      <c r="K655" s="14">
        <v>2401.8119350612901</v>
      </c>
      <c r="L655" s="14">
        <v>213.21121602013</v>
      </c>
      <c r="M655" s="14">
        <v>199.13773250023101</v>
      </c>
      <c r="O655" s="14"/>
      <c r="P655" s="14"/>
      <c r="Q655" s="14"/>
      <c r="R655" s="14"/>
      <c r="S655" s="14"/>
      <c r="T655" s="14"/>
      <c r="U655" s="14"/>
      <c r="V655" s="14"/>
      <c r="W655" s="14"/>
      <c r="X655" s="14"/>
      <c r="Y655" s="14"/>
    </row>
    <row r="656" spans="1:25">
      <c r="A656" s="14" t="s">
        <v>884</v>
      </c>
      <c r="B656" s="14" t="s">
        <v>64</v>
      </c>
      <c r="C656" s="14" t="s">
        <v>131</v>
      </c>
      <c r="D656" s="14" t="s">
        <v>54</v>
      </c>
      <c r="E656" s="14">
        <v>3</v>
      </c>
      <c r="F656" s="14">
        <v>481.74355107231702</v>
      </c>
      <c r="G656" s="14">
        <v>160.58118369077201</v>
      </c>
      <c r="H656" s="14">
        <v>2049.53648616174</v>
      </c>
      <c r="I656" s="14">
        <v>2178.7750005779099</v>
      </c>
      <c r="J656" s="14">
        <v>1983.31301889978</v>
      </c>
      <c r="K656" s="14">
        <v>2387.8913804633198</v>
      </c>
      <c r="L656" s="14">
        <v>209.11637988540701</v>
      </c>
      <c r="M656" s="14">
        <v>195.46198167813199</v>
      </c>
      <c r="O656" s="14"/>
      <c r="P656" s="14"/>
      <c r="Q656" s="14"/>
      <c r="R656" s="14"/>
      <c r="S656" s="14"/>
      <c r="T656" s="14"/>
      <c r="U656" s="14"/>
      <c r="V656" s="14"/>
      <c r="W656" s="14"/>
      <c r="X656" s="14"/>
      <c r="Y656" s="14"/>
    </row>
    <row r="657" spans="1:25">
      <c r="A657" s="14" t="s">
        <v>885</v>
      </c>
      <c r="B657" s="14" t="s">
        <v>64</v>
      </c>
      <c r="C657" s="14" t="s">
        <v>132</v>
      </c>
      <c r="D657" s="14" t="s">
        <v>54</v>
      </c>
      <c r="E657" s="14">
        <v>3</v>
      </c>
      <c r="F657" s="14">
        <v>504.98495932060399</v>
      </c>
      <c r="G657" s="14">
        <v>168.32831977353499</v>
      </c>
      <c r="H657" s="14">
        <v>2131.7276344320298</v>
      </c>
      <c r="I657" s="14">
        <v>2229.7057912731102</v>
      </c>
      <c r="J657" s="14">
        <v>2034.61342914391</v>
      </c>
      <c r="K657" s="14">
        <v>2438.0977316192502</v>
      </c>
      <c r="L657" s="14">
        <v>208.39194034613601</v>
      </c>
      <c r="M657" s="14">
        <v>195.092362129202</v>
      </c>
      <c r="O657" s="14"/>
      <c r="P657" s="14"/>
      <c r="Q657" s="14"/>
      <c r="R657" s="14"/>
      <c r="S657" s="14"/>
      <c r="T657" s="14"/>
      <c r="U657" s="14"/>
      <c r="V657" s="14"/>
      <c r="W657" s="14"/>
      <c r="X657" s="14"/>
      <c r="Y657" s="14"/>
    </row>
    <row r="658" spans="1:25">
      <c r="A658" s="14" t="s">
        <v>886</v>
      </c>
      <c r="B658" s="14" t="s">
        <v>64</v>
      </c>
      <c r="C658" s="14" t="s">
        <v>38</v>
      </c>
      <c r="D658" s="14" t="s">
        <v>54</v>
      </c>
      <c r="E658" s="14">
        <v>4</v>
      </c>
      <c r="F658" s="14">
        <v>795.98849536917396</v>
      </c>
      <c r="G658" s="14">
        <v>265.32949845639098</v>
      </c>
      <c r="H658" s="14">
        <v>3535.5267627661601</v>
      </c>
      <c r="I658" s="14">
        <v>3852.0586190940398</v>
      </c>
      <c r="J658" s="14">
        <v>3583.5311783596499</v>
      </c>
      <c r="K658" s="14">
        <v>4135.0577369879802</v>
      </c>
      <c r="L658" s="14">
        <v>282.999117893944</v>
      </c>
      <c r="M658" s="14">
        <v>268.52744073439101</v>
      </c>
      <c r="O658" s="14"/>
      <c r="P658" s="14"/>
      <c r="Q658" s="14"/>
      <c r="R658" s="14"/>
      <c r="S658" s="14"/>
      <c r="T658" s="14"/>
      <c r="U658" s="14"/>
      <c r="V658" s="14"/>
      <c r="W658" s="14"/>
      <c r="X658" s="14"/>
      <c r="Y658" s="14"/>
    </row>
    <row r="659" spans="1:25">
      <c r="A659" s="14" t="s">
        <v>887</v>
      </c>
      <c r="B659" s="14" t="s">
        <v>64</v>
      </c>
      <c r="C659" s="14" t="s">
        <v>36</v>
      </c>
      <c r="D659" s="14" t="s">
        <v>54</v>
      </c>
      <c r="E659" s="14">
        <v>4</v>
      </c>
      <c r="F659" s="14">
        <v>730.94403248815001</v>
      </c>
      <c r="G659" s="14">
        <v>243.648010829383</v>
      </c>
      <c r="H659" s="14">
        <v>3239.4257777351099</v>
      </c>
      <c r="I659" s="14">
        <v>3522.7578007657198</v>
      </c>
      <c r="J659" s="14">
        <v>3266.0592704932701</v>
      </c>
      <c r="K659" s="14">
        <v>3793.9113624593901</v>
      </c>
      <c r="L659" s="14">
        <v>271.15356169367197</v>
      </c>
      <c r="M659" s="14">
        <v>256.69853027244602</v>
      </c>
      <c r="O659" s="14"/>
      <c r="P659" s="14"/>
      <c r="Q659" s="14"/>
      <c r="R659" s="14"/>
      <c r="S659" s="14"/>
      <c r="T659" s="14"/>
      <c r="U659" s="14"/>
      <c r="V659" s="14"/>
      <c r="W659" s="14"/>
      <c r="X659" s="14"/>
      <c r="Y659" s="14"/>
    </row>
    <row r="660" spans="1:25">
      <c r="A660" s="14" t="s">
        <v>888</v>
      </c>
      <c r="B660" s="14" t="s">
        <v>64</v>
      </c>
      <c r="C660" s="14" t="s">
        <v>34</v>
      </c>
      <c r="D660" s="14" t="s">
        <v>54</v>
      </c>
      <c r="E660" s="14">
        <v>4</v>
      </c>
      <c r="F660" s="14">
        <v>619.144591197659</v>
      </c>
      <c r="G660" s="14">
        <v>206.38153039922</v>
      </c>
      <c r="H660" s="14">
        <v>2739.0930419291199</v>
      </c>
      <c r="I660" s="14">
        <v>2994.1146793458202</v>
      </c>
      <c r="J660" s="14">
        <v>2756.5182284769799</v>
      </c>
      <c r="K660" s="14">
        <v>3246.2868930078298</v>
      </c>
      <c r="L660" s="14">
        <v>252.172213662015</v>
      </c>
      <c r="M660" s="14">
        <v>237.59645086884001</v>
      </c>
      <c r="O660" s="14"/>
      <c r="P660" s="14"/>
      <c r="Q660" s="14"/>
      <c r="R660" s="14"/>
      <c r="S660" s="14"/>
      <c r="T660" s="14"/>
      <c r="U660" s="14"/>
      <c r="V660" s="14"/>
      <c r="W660" s="14"/>
      <c r="X660" s="14"/>
      <c r="Y660" s="14"/>
    </row>
    <row r="661" spans="1:25">
      <c r="A661" s="14" t="s">
        <v>889</v>
      </c>
      <c r="B661" s="14" t="s">
        <v>64</v>
      </c>
      <c r="C661" s="14" t="s">
        <v>128</v>
      </c>
      <c r="D661" s="14" t="s">
        <v>54</v>
      </c>
      <c r="E661" s="14">
        <v>4</v>
      </c>
      <c r="F661" s="14">
        <v>515.95097352906896</v>
      </c>
      <c r="G661" s="14">
        <v>171.983657843023</v>
      </c>
      <c r="H661" s="14">
        <v>2266.0238637141201</v>
      </c>
      <c r="I661" s="14">
        <v>2465.9817203064199</v>
      </c>
      <c r="J661" s="14">
        <v>2252.72588107294</v>
      </c>
      <c r="K661" s="14">
        <v>2693.6143722988099</v>
      </c>
      <c r="L661" s="14">
        <v>227.63265199239601</v>
      </c>
      <c r="M661" s="14">
        <v>213.255839233475</v>
      </c>
      <c r="O661" s="14"/>
      <c r="P661" s="14"/>
      <c r="Q661" s="14"/>
      <c r="R661" s="14"/>
      <c r="S661" s="14"/>
      <c r="T661" s="14"/>
      <c r="U661" s="14"/>
      <c r="V661" s="14"/>
      <c r="W661" s="14"/>
      <c r="X661" s="14"/>
      <c r="Y661" s="14"/>
    </row>
    <row r="662" spans="1:25">
      <c r="A662" s="14" t="s">
        <v>890</v>
      </c>
      <c r="B662" s="14" t="s">
        <v>64</v>
      </c>
      <c r="C662" s="14" t="s">
        <v>129</v>
      </c>
      <c r="D662" s="14" t="s">
        <v>54</v>
      </c>
      <c r="E662" s="14">
        <v>4</v>
      </c>
      <c r="F662" s="14">
        <v>481.15122564625398</v>
      </c>
      <c r="G662" s="14">
        <v>160.38374188208499</v>
      </c>
      <c r="H662" s="14">
        <v>2097.4334160691101</v>
      </c>
      <c r="I662" s="14">
        <v>2287.8679102081701</v>
      </c>
      <c r="J662" s="14">
        <v>2082.9874900237601</v>
      </c>
      <c r="K662" s="14">
        <v>2507.06981234875</v>
      </c>
      <c r="L662" s="14">
        <v>219.20190214058101</v>
      </c>
      <c r="M662" s="14">
        <v>204.88042018440601</v>
      </c>
      <c r="O662" s="14"/>
      <c r="P662" s="14"/>
      <c r="Q662" s="14"/>
      <c r="R662" s="14"/>
      <c r="S662" s="14"/>
      <c r="T662" s="14"/>
      <c r="U662" s="14"/>
      <c r="V662" s="14"/>
      <c r="W662" s="14"/>
      <c r="X662" s="14"/>
      <c r="Y662" s="14"/>
    </row>
    <row r="663" spans="1:25">
      <c r="A663" s="14" t="s">
        <v>891</v>
      </c>
      <c r="B663" s="14" t="s">
        <v>64</v>
      </c>
      <c r="C663" s="14" t="s">
        <v>130</v>
      </c>
      <c r="D663" s="14" t="s">
        <v>54</v>
      </c>
      <c r="E663" s="14">
        <v>4</v>
      </c>
      <c r="F663" s="14">
        <v>479.27061271612899</v>
      </c>
      <c r="G663" s="14">
        <v>159.75687090537599</v>
      </c>
      <c r="H663" s="14">
        <v>2074.40535282258</v>
      </c>
      <c r="I663" s="14">
        <v>2212.3328142299802</v>
      </c>
      <c r="J663" s="14">
        <v>2014.9666670239601</v>
      </c>
      <c r="K663" s="14">
        <v>2423.5232469759399</v>
      </c>
      <c r="L663" s="14">
        <v>211.19043274595899</v>
      </c>
      <c r="M663" s="14">
        <v>197.36614720601901</v>
      </c>
      <c r="O663" s="14"/>
      <c r="P663" s="14"/>
      <c r="Q663" s="14"/>
      <c r="R663" s="14"/>
      <c r="S663" s="14"/>
      <c r="T663" s="14"/>
      <c r="U663" s="14"/>
      <c r="V663" s="14"/>
      <c r="W663" s="14"/>
      <c r="X663" s="14"/>
      <c r="Y663" s="14"/>
    </row>
    <row r="664" spans="1:25">
      <c r="A664" s="14" t="s">
        <v>892</v>
      </c>
      <c r="B664" s="14" t="s">
        <v>64</v>
      </c>
      <c r="C664" s="14" t="s">
        <v>131</v>
      </c>
      <c r="D664" s="14" t="s">
        <v>54</v>
      </c>
      <c r="E664" s="14">
        <v>4</v>
      </c>
      <c r="F664" s="14">
        <v>515.09089742144499</v>
      </c>
      <c r="G664" s="14">
        <v>171.69696580714799</v>
      </c>
      <c r="H664" s="14">
        <v>2217.4475759673001</v>
      </c>
      <c r="I664" s="14">
        <v>2333.6554602328201</v>
      </c>
      <c r="J664" s="14">
        <v>2133.05817963555</v>
      </c>
      <c r="K664" s="14">
        <v>2547.7878640590102</v>
      </c>
      <c r="L664" s="14">
        <v>214.13240382619799</v>
      </c>
      <c r="M664" s="14">
        <v>200.59728059726399</v>
      </c>
      <c r="O664" s="14"/>
      <c r="P664" s="14"/>
      <c r="Q664" s="14"/>
      <c r="R664" s="14"/>
      <c r="S664" s="14"/>
      <c r="T664" s="14"/>
      <c r="U664" s="14"/>
      <c r="V664" s="14"/>
      <c r="W664" s="14"/>
      <c r="X664" s="14"/>
      <c r="Y664" s="14"/>
    </row>
    <row r="665" spans="1:25">
      <c r="A665" s="14" t="s">
        <v>893</v>
      </c>
      <c r="B665" s="14" t="s">
        <v>64</v>
      </c>
      <c r="C665" s="14" t="s">
        <v>132</v>
      </c>
      <c r="D665" s="14" t="s">
        <v>54</v>
      </c>
      <c r="E665" s="14">
        <v>4</v>
      </c>
      <c r="F665" s="14">
        <v>544.84796399060394</v>
      </c>
      <c r="G665" s="14">
        <v>181.615987996868</v>
      </c>
      <c r="H665" s="14">
        <v>2325.9251397677899</v>
      </c>
      <c r="I665" s="14">
        <v>2413.0547990924601</v>
      </c>
      <c r="J665" s="14">
        <v>2211.5712697374402</v>
      </c>
      <c r="K665" s="14">
        <v>2627.7434507786302</v>
      </c>
      <c r="L665" s="14">
        <v>214.68865168616901</v>
      </c>
      <c r="M665" s="14">
        <v>201.48352935502899</v>
      </c>
      <c r="O665" s="14"/>
      <c r="P665" s="14"/>
      <c r="Q665" s="14"/>
      <c r="R665" s="14"/>
      <c r="S665" s="14"/>
      <c r="T665" s="14"/>
      <c r="U665" s="14"/>
      <c r="V665" s="14"/>
      <c r="W665" s="14"/>
      <c r="X665" s="14"/>
      <c r="Y665" s="14"/>
    </row>
    <row r="666" spans="1:25">
      <c r="A666" s="14" t="s">
        <v>894</v>
      </c>
      <c r="B666" s="14" t="s">
        <v>64</v>
      </c>
      <c r="C666" s="14" t="s">
        <v>38</v>
      </c>
      <c r="D666" s="14" t="s">
        <v>54</v>
      </c>
      <c r="E666" s="14">
        <v>5</v>
      </c>
      <c r="F666" s="14">
        <v>724.68859355886195</v>
      </c>
      <c r="G666" s="14">
        <v>241.56286451962001</v>
      </c>
      <c r="H666" s="14">
        <v>3412.2261679953899</v>
      </c>
      <c r="I666" s="14">
        <v>3546.6198219112098</v>
      </c>
      <c r="J666" s="14">
        <v>3291.6769545270499</v>
      </c>
      <c r="K666" s="14">
        <v>3815.9825834353101</v>
      </c>
      <c r="L666" s="14">
        <v>269.362761524098</v>
      </c>
      <c r="M666" s="14">
        <v>254.942867384159</v>
      </c>
      <c r="O666" s="14"/>
      <c r="P666" s="14"/>
      <c r="Q666" s="14"/>
      <c r="R666" s="14"/>
      <c r="S666" s="14"/>
      <c r="T666" s="14"/>
      <c r="U666" s="14"/>
      <c r="V666" s="14"/>
      <c r="W666" s="14"/>
      <c r="X666" s="14"/>
      <c r="Y666" s="14"/>
    </row>
    <row r="667" spans="1:25">
      <c r="A667" s="14" t="s">
        <v>895</v>
      </c>
      <c r="B667" s="14" t="s">
        <v>64</v>
      </c>
      <c r="C667" s="14" t="s">
        <v>36</v>
      </c>
      <c r="D667" s="14" t="s">
        <v>54</v>
      </c>
      <c r="E667" s="14">
        <v>5</v>
      </c>
      <c r="F667" s="14">
        <v>664.72310202932204</v>
      </c>
      <c r="G667" s="14">
        <v>221.57436734310701</v>
      </c>
      <c r="H667" s="14">
        <v>3122.2315736464202</v>
      </c>
      <c r="I667" s="14">
        <v>3227.29998554641</v>
      </c>
      <c r="J667" s="14">
        <v>2985.16453870127</v>
      </c>
      <c r="K667" s="14">
        <v>3483.7547276925502</v>
      </c>
      <c r="L667" s="14">
        <v>256.45474214614001</v>
      </c>
      <c r="M667" s="14">
        <v>242.135446845145</v>
      </c>
      <c r="O667" s="14"/>
      <c r="P667" s="14"/>
      <c r="Q667" s="14"/>
      <c r="R667" s="14"/>
      <c r="S667" s="14"/>
      <c r="T667" s="14"/>
      <c r="U667" s="14"/>
      <c r="V667" s="14"/>
      <c r="W667" s="14"/>
      <c r="X667" s="14"/>
      <c r="Y667" s="14"/>
    </row>
    <row r="668" spans="1:25">
      <c r="A668" s="14" t="s">
        <v>896</v>
      </c>
      <c r="B668" s="14" t="s">
        <v>64</v>
      </c>
      <c r="C668" s="14" t="s">
        <v>34</v>
      </c>
      <c r="D668" s="14" t="s">
        <v>54</v>
      </c>
      <c r="E668" s="14">
        <v>5</v>
      </c>
      <c r="F668" s="14">
        <v>657.23169981258502</v>
      </c>
      <c r="G668" s="14">
        <v>219.077233270862</v>
      </c>
      <c r="H668" s="14">
        <v>3081.1105893422</v>
      </c>
      <c r="I668" s="14">
        <v>3174.2486914188798</v>
      </c>
      <c r="J668" s="14">
        <v>2934.3933128788899</v>
      </c>
      <c r="K668" s="14">
        <v>3428.3717395492699</v>
      </c>
      <c r="L668" s="14">
        <v>254.12304813039</v>
      </c>
      <c r="M668" s="14">
        <v>239.85537853998801</v>
      </c>
      <c r="O668" s="14"/>
      <c r="P668" s="14"/>
      <c r="Q668" s="14"/>
      <c r="R668" s="14"/>
      <c r="S668" s="14"/>
      <c r="T668" s="14"/>
      <c r="U668" s="14"/>
      <c r="V668" s="14"/>
      <c r="W668" s="14"/>
      <c r="X668" s="14"/>
      <c r="Y668" s="14"/>
    </row>
    <row r="669" spans="1:25">
      <c r="A669" s="14" t="s">
        <v>897</v>
      </c>
      <c r="B669" s="14" t="s">
        <v>64</v>
      </c>
      <c r="C669" s="14" t="s">
        <v>128</v>
      </c>
      <c r="D669" s="14" t="s">
        <v>54</v>
      </c>
      <c r="E669" s="14">
        <v>5</v>
      </c>
      <c r="F669" s="14">
        <v>652.24733755150498</v>
      </c>
      <c r="G669" s="14">
        <v>217.41577918383501</v>
      </c>
      <c r="H669" s="14">
        <v>3039.2215532897098</v>
      </c>
      <c r="I669" s="14">
        <v>3129.2144566736101</v>
      </c>
      <c r="J669" s="14">
        <v>2891.6316933735802</v>
      </c>
      <c r="K669" s="14">
        <v>3380.9853460037298</v>
      </c>
      <c r="L669" s="14">
        <v>251.77088933012101</v>
      </c>
      <c r="M669" s="14">
        <v>237.582763300029</v>
      </c>
      <c r="O669" s="14"/>
      <c r="P669" s="14"/>
      <c r="Q669" s="14"/>
      <c r="R669" s="14"/>
      <c r="S669" s="14"/>
      <c r="T669" s="14"/>
      <c r="U669" s="14"/>
      <c r="V669" s="14"/>
      <c r="W669" s="14"/>
      <c r="X669" s="14"/>
      <c r="Y669" s="14"/>
    </row>
    <row r="670" spans="1:25">
      <c r="A670" s="14" t="s">
        <v>898</v>
      </c>
      <c r="B670" s="14" t="s">
        <v>64</v>
      </c>
      <c r="C670" s="14" t="s">
        <v>129</v>
      </c>
      <c r="D670" s="14" t="s">
        <v>54</v>
      </c>
      <c r="E670" s="14">
        <v>5</v>
      </c>
      <c r="F670" s="14">
        <v>654.28295992154301</v>
      </c>
      <c r="G670" s="14">
        <v>218.094319973848</v>
      </c>
      <c r="H670" s="14">
        <v>3037.2433382301701</v>
      </c>
      <c r="I670" s="14">
        <v>3145.46752859146</v>
      </c>
      <c r="J670" s="14">
        <v>2906.8811549361899</v>
      </c>
      <c r="K670" s="14">
        <v>3398.2790636006898</v>
      </c>
      <c r="L670" s="14">
        <v>252.81153500923301</v>
      </c>
      <c r="M670" s="14">
        <v>238.58637365527099</v>
      </c>
      <c r="O670" s="14"/>
      <c r="P670" s="14"/>
      <c r="Q670" s="14"/>
      <c r="R670" s="14"/>
      <c r="S670" s="14"/>
      <c r="T670" s="14"/>
      <c r="U670" s="14"/>
      <c r="V670" s="14"/>
      <c r="W670" s="14"/>
      <c r="X670" s="14"/>
      <c r="Y670" s="14"/>
    </row>
    <row r="671" spans="1:25">
      <c r="A671" s="14" t="s">
        <v>899</v>
      </c>
      <c r="B671" s="14" t="s">
        <v>64</v>
      </c>
      <c r="C671" s="14" t="s">
        <v>130</v>
      </c>
      <c r="D671" s="14" t="s">
        <v>54</v>
      </c>
      <c r="E671" s="14">
        <v>5</v>
      </c>
      <c r="F671" s="14">
        <v>587.77994555255395</v>
      </c>
      <c r="G671" s="14">
        <v>195.926648517518</v>
      </c>
      <c r="H671" s="14">
        <v>2717.4292443483801</v>
      </c>
      <c r="I671" s="14">
        <v>2821.0382225616099</v>
      </c>
      <c r="J671" s="14">
        <v>2595.1509555069301</v>
      </c>
      <c r="K671" s="14">
        <v>3061.1603101701198</v>
      </c>
      <c r="L671" s="14">
        <v>240.12208760850399</v>
      </c>
      <c r="M671" s="14">
        <v>225.88726705468801</v>
      </c>
      <c r="O671" s="14"/>
      <c r="P671" s="14"/>
      <c r="Q671" s="14"/>
      <c r="R671" s="14"/>
      <c r="S671" s="14"/>
      <c r="T671" s="14"/>
      <c r="U671" s="14"/>
      <c r="V671" s="14"/>
      <c r="W671" s="14"/>
      <c r="X671" s="14"/>
      <c r="Y671" s="14"/>
    </row>
    <row r="672" spans="1:25">
      <c r="A672" s="14" t="s">
        <v>900</v>
      </c>
      <c r="B672" s="14" t="s">
        <v>64</v>
      </c>
      <c r="C672" s="14" t="s">
        <v>131</v>
      </c>
      <c r="D672" s="14" t="s">
        <v>54</v>
      </c>
      <c r="E672" s="14">
        <v>5</v>
      </c>
      <c r="F672" s="14">
        <v>556.07550501981405</v>
      </c>
      <c r="G672" s="14">
        <v>185.35850167327101</v>
      </c>
      <c r="H672" s="14">
        <v>2559.1398822762899</v>
      </c>
      <c r="I672" s="14">
        <v>2651.8975562342198</v>
      </c>
      <c r="J672" s="14">
        <v>2433.1657874345201</v>
      </c>
      <c r="K672" s="14">
        <v>2884.8143235851599</v>
      </c>
      <c r="L672" s="14">
        <v>232.91676735094799</v>
      </c>
      <c r="M672" s="14">
        <v>218.731768799696</v>
      </c>
      <c r="O672" s="14"/>
      <c r="P672" s="14"/>
      <c r="Q672" s="14"/>
      <c r="R672" s="14"/>
      <c r="S672" s="14"/>
      <c r="T672" s="14"/>
      <c r="U672" s="14"/>
      <c r="V672" s="14"/>
      <c r="W672" s="14"/>
      <c r="X672" s="14"/>
      <c r="Y672" s="14"/>
    </row>
    <row r="673" spans="1:25">
      <c r="A673" s="14" t="s">
        <v>901</v>
      </c>
      <c r="B673" s="14" t="s">
        <v>64</v>
      </c>
      <c r="C673" s="14" t="s">
        <v>132</v>
      </c>
      <c r="D673" s="14" t="s">
        <v>54</v>
      </c>
      <c r="E673" s="14">
        <v>5</v>
      </c>
      <c r="F673" s="14">
        <v>527.80696316345404</v>
      </c>
      <c r="G673" s="14">
        <v>175.935654387818</v>
      </c>
      <c r="H673" s="14">
        <v>2417.6948521068898</v>
      </c>
      <c r="I673" s="14">
        <v>2482.9683324543098</v>
      </c>
      <c r="J673" s="14">
        <v>2272.99252252111</v>
      </c>
      <c r="K673" s="14">
        <v>2706.9341792885498</v>
      </c>
      <c r="L673" s="14">
        <v>223.96584683424601</v>
      </c>
      <c r="M673" s="14">
        <v>209.975809933194</v>
      </c>
      <c r="O673" s="14"/>
      <c r="P673" s="14"/>
      <c r="Q673" s="14"/>
      <c r="R673" s="14"/>
      <c r="S673" s="14"/>
      <c r="T673" s="14"/>
      <c r="U673" s="14"/>
      <c r="V673" s="14"/>
      <c r="W673" s="14"/>
      <c r="X673" s="14"/>
      <c r="Y673" s="14"/>
    </row>
    <row r="674" spans="1:25">
      <c r="A674" s="14" t="s">
        <v>902</v>
      </c>
      <c r="B674" s="14" t="s">
        <v>64</v>
      </c>
      <c r="C674" s="14" t="s">
        <v>38</v>
      </c>
      <c r="D674" s="14" t="s">
        <v>72</v>
      </c>
      <c r="E674" s="14">
        <v>0</v>
      </c>
      <c r="F674" s="14">
        <v>2050.61844264914</v>
      </c>
      <c r="G674" s="14">
        <v>683.53948088304696</v>
      </c>
      <c r="H674" s="14">
        <v>1831.8743290207699</v>
      </c>
      <c r="I674" s="14">
        <v>2070.8412815055499</v>
      </c>
      <c r="J674" s="14">
        <v>1978.9649037423301</v>
      </c>
      <c r="K674" s="14">
        <v>2165.7687405166798</v>
      </c>
      <c r="L674" s="14">
        <v>94.927459011124498</v>
      </c>
      <c r="M674" s="14">
        <v>91.876377763225705</v>
      </c>
      <c r="O674" s="14"/>
      <c r="P674" s="14"/>
      <c r="Q674" s="14"/>
      <c r="R674" s="14"/>
      <c r="S674" s="14"/>
      <c r="T674" s="14"/>
      <c r="U674" s="14"/>
      <c r="V674" s="14"/>
      <c r="W674" s="14"/>
      <c r="X674" s="14"/>
      <c r="Y674" s="14"/>
    </row>
    <row r="675" spans="1:25">
      <c r="A675" s="14" t="s">
        <v>903</v>
      </c>
      <c r="B675" s="14" t="s">
        <v>64</v>
      </c>
      <c r="C675" s="14" t="s">
        <v>36</v>
      </c>
      <c r="D675" s="14" t="s">
        <v>72</v>
      </c>
      <c r="E675" s="14">
        <v>0</v>
      </c>
      <c r="F675" s="14">
        <v>2128.1400341543299</v>
      </c>
      <c r="G675" s="14">
        <v>709.38001138477603</v>
      </c>
      <c r="H675" s="14">
        <v>1887.5190993670201</v>
      </c>
      <c r="I675" s="14">
        <v>2123.9568844465398</v>
      </c>
      <c r="J675" s="14">
        <v>2031.6592849328799</v>
      </c>
      <c r="K675" s="14">
        <v>2219.2622028238502</v>
      </c>
      <c r="L675" s="14">
        <v>95.305318377306307</v>
      </c>
      <c r="M675" s="14">
        <v>92.2975995136553</v>
      </c>
      <c r="O675" s="14"/>
      <c r="P675" s="14"/>
      <c r="Q675" s="14"/>
      <c r="R675" s="14"/>
      <c r="S675" s="14"/>
      <c r="T675" s="14"/>
      <c r="U675" s="14"/>
      <c r="V675" s="14"/>
      <c r="W675" s="14"/>
      <c r="X675" s="14"/>
      <c r="Y675" s="14"/>
    </row>
    <row r="676" spans="1:25">
      <c r="A676" s="14" t="s">
        <v>904</v>
      </c>
      <c r="B676" s="14" t="s">
        <v>64</v>
      </c>
      <c r="C676" s="14" t="s">
        <v>34</v>
      </c>
      <c r="D676" s="14" t="s">
        <v>72</v>
      </c>
      <c r="E676" s="14">
        <v>0</v>
      </c>
      <c r="F676" s="14">
        <v>2175.9720119952099</v>
      </c>
      <c r="G676" s="14">
        <v>725.32400399840299</v>
      </c>
      <c r="H676" s="14">
        <v>1916.8181923847901</v>
      </c>
      <c r="I676" s="14">
        <v>2152.0740759632199</v>
      </c>
      <c r="J676" s="14">
        <v>2059.5821724362099</v>
      </c>
      <c r="K676" s="14">
        <v>2247.5461299475301</v>
      </c>
      <c r="L676" s="14">
        <v>95.472053984309696</v>
      </c>
      <c r="M676" s="14">
        <v>92.491903527013605</v>
      </c>
      <c r="O676" s="14"/>
      <c r="P676" s="14"/>
      <c r="Q676" s="14"/>
      <c r="R676" s="14"/>
      <c r="S676" s="14"/>
      <c r="T676" s="14"/>
      <c r="U676" s="14"/>
      <c r="V676" s="14"/>
      <c r="W676" s="14"/>
      <c r="X676" s="14"/>
      <c r="Y676" s="14"/>
    </row>
    <row r="677" spans="1:25">
      <c r="A677" s="14" t="s">
        <v>905</v>
      </c>
      <c r="B677" s="14" t="s">
        <v>64</v>
      </c>
      <c r="C677" s="14" t="s">
        <v>128</v>
      </c>
      <c r="D677" s="14" t="s">
        <v>72</v>
      </c>
      <c r="E677" s="14">
        <v>0</v>
      </c>
      <c r="F677" s="14">
        <v>2156.9839125741501</v>
      </c>
      <c r="G677" s="14">
        <v>718.99463752471502</v>
      </c>
      <c r="H677" s="14">
        <v>1888.71135211914</v>
      </c>
      <c r="I677" s="14">
        <v>2102.1883754096798</v>
      </c>
      <c r="J677" s="14">
        <v>2011.7729967851501</v>
      </c>
      <c r="K677" s="14">
        <v>2195.53001934954</v>
      </c>
      <c r="L677" s="14">
        <v>93.341643939862905</v>
      </c>
      <c r="M677" s="14">
        <v>90.415378624528302</v>
      </c>
      <c r="O677" s="14"/>
      <c r="P677" s="14"/>
      <c r="Q677" s="14"/>
      <c r="R677" s="14"/>
      <c r="S677" s="14"/>
      <c r="T677" s="14"/>
      <c r="U677" s="14"/>
      <c r="V677" s="14"/>
      <c r="W677" s="14"/>
      <c r="X677" s="14"/>
      <c r="Y677" s="14"/>
    </row>
    <row r="678" spans="1:25">
      <c r="A678" s="14" t="s">
        <v>906</v>
      </c>
      <c r="B678" s="14" t="s">
        <v>64</v>
      </c>
      <c r="C678" s="14" t="s">
        <v>129</v>
      </c>
      <c r="D678" s="14" t="s">
        <v>72</v>
      </c>
      <c r="E678" s="14">
        <v>0</v>
      </c>
      <c r="F678" s="14">
        <v>2039.8936013554701</v>
      </c>
      <c r="G678" s="14">
        <v>679.96453378515798</v>
      </c>
      <c r="H678" s="14">
        <v>1778.9252649825401</v>
      </c>
      <c r="I678" s="14">
        <v>1956.99739087275</v>
      </c>
      <c r="J678" s="14">
        <v>1870.86837537422</v>
      </c>
      <c r="K678" s="14">
        <v>2045.99427220139</v>
      </c>
      <c r="L678" s="14">
        <v>88.996881328633904</v>
      </c>
      <c r="M678" s="14">
        <v>86.129015498535907</v>
      </c>
      <c r="O678" s="14"/>
      <c r="P678" s="14"/>
      <c r="Q678" s="14"/>
      <c r="R678" s="14"/>
      <c r="S678" s="14"/>
      <c r="T678" s="14"/>
      <c r="U678" s="14"/>
      <c r="V678" s="14"/>
      <c r="W678" s="14"/>
      <c r="X678" s="14"/>
      <c r="Y678" s="14"/>
    </row>
    <row r="679" spans="1:25">
      <c r="A679" s="14" t="s">
        <v>907</v>
      </c>
      <c r="B679" s="14" t="s">
        <v>64</v>
      </c>
      <c r="C679" s="14" t="s">
        <v>130</v>
      </c>
      <c r="D679" s="14" t="s">
        <v>72</v>
      </c>
      <c r="E679" s="14">
        <v>0</v>
      </c>
      <c r="F679" s="14">
        <v>1976.53943280269</v>
      </c>
      <c r="G679" s="14">
        <v>658.84647760089797</v>
      </c>
      <c r="H679" s="14">
        <v>1718.14726553838</v>
      </c>
      <c r="I679" s="14">
        <v>1872.6400896975999</v>
      </c>
      <c r="J679" s="14">
        <v>1789.1811321617899</v>
      </c>
      <c r="K679" s="14">
        <v>1958.923012989</v>
      </c>
      <c r="L679" s="14">
        <v>86.282923291397097</v>
      </c>
      <c r="M679" s="14">
        <v>83.458957535816097</v>
      </c>
      <c r="O679" s="14"/>
      <c r="P679" s="14"/>
      <c r="Q679" s="14"/>
      <c r="R679" s="14"/>
      <c r="S679" s="14"/>
      <c r="T679" s="14"/>
      <c r="U679" s="14"/>
      <c r="V679" s="14"/>
      <c r="W679" s="14"/>
      <c r="X679" s="14"/>
      <c r="Y679" s="14"/>
    </row>
    <row r="680" spans="1:25">
      <c r="A680" s="14" t="s">
        <v>908</v>
      </c>
      <c r="B680" s="14" t="s">
        <v>64</v>
      </c>
      <c r="C680" s="14" t="s">
        <v>131</v>
      </c>
      <c r="D680" s="14" t="s">
        <v>72</v>
      </c>
      <c r="E680" s="14">
        <v>0</v>
      </c>
      <c r="F680" s="14">
        <v>1982.9213202268299</v>
      </c>
      <c r="G680" s="14">
        <v>660.97377340894298</v>
      </c>
      <c r="H680" s="14">
        <v>1716.3246174052699</v>
      </c>
      <c r="I680" s="14">
        <v>1853.78737702996</v>
      </c>
      <c r="J680" s="14">
        <v>1771.5129015760799</v>
      </c>
      <c r="K680" s="14">
        <v>1938.8411728895701</v>
      </c>
      <c r="L680" s="14">
        <v>85.053795859608996</v>
      </c>
      <c r="M680" s="14">
        <v>82.274475453873293</v>
      </c>
      <c r="O680" s="14"/>
      <c r="P680" s="14"/>
      <c r="Q680" s="14"/>
      <c r="R680" s="14"/>
      <c r="S680" s="14"/>
      <c r="T680" s="14"/>
      <c r="U680" s="14"/>
      <c r="V680" s="14"/>
      <c r="W680" s="14"/>
      <c r="X680" s="14"/>
      <c r="Y680" s="14"/>
    </row>
    <row r="681" spans="1:25">
      <c r="A681" s="14" t="s">
        <v>909</v>
      </c>
      <c r="B681" s="14" t="s">
        <v>64</v>
      </c>
      <c r="C681" s="14" t="s">
        <v>132</v>
      </c>
      <c r="D681" s="14" t="s">
        <v>72</v>
      </c>
      <c r="E681" s="14">
        <v>0</v>
      </c>
      <c r="F681" s="14">
        <v>2032.6783676723901</v>
      </c>
      <c r="G681" s="14">
        <v>677.55945589079704</v>
      </c>
      <c r="H681" s="14">
        <v>1747.71365605296</v>
      </c>
      <c r="I681" s="14">
        <v>1875.30411322809</v>
      </c>
      <c r="J681" s="14">
        <v>1793.2846150405701</v>
      </c>
      <c r="K681" s="14">
        <v>1960.05957267196</v>
      </c>
      <c r="L681" s="14">
        <v>84.755459443866798</v>
      </c>
      <c r="M681" s="14">
        <v>82.019498187517698</v>
      </c>
      <c r="O681" s="14"/>
      <c r="P681" s="14"/>
      <c r="Q681" s="14"/>
      <c r="R681" s="14"/>
      <c r="S681" s="14"/>
      <c r="T681" s="14"/>
      <c r="U681" s="14"/>
      <c r="V681" s="14"/>
      <c r="W681" s="14"/>
      <c r="X681" s="14"/>
      <c r="Y681" s="14"/>
    </row>
    <row r="682" spans="1:25">
      <c r="A682" s="14" t="s">
        <v>910</v>
      </c>
      <c r="B682" s="14" t="s">
        <v>64</v>
      </c>
      <c r="C682" s="14" t="s">
        <v>38</v>
      </c>
      <c r="D682" s="14" t="s">
        <v>72</v>
      </c>
      <c r="E682" s="14">
        <v>1</v>
      </c>
      <c r="F682" s="14">
        <v>309.36109686036002</v>
      </c>
      <c r="G682" s="14">
        <v>103.12036562012</v>
      </c>
      <c r="H682" s="14">
        <v>1184.47467976246</v>
      </c>
      <c r="I682" s="14">
        <v>1390.4286685812301</v>
      </c>
      <c r="J682" s="14">
        <v>1227.52504856312</v>
      </c>
      <c r="K682" s="14">
        <v>1567.6667318044199</v>
      </c>
      <c r="L682" s="14">
        <v>177.23806322318899</v>
      </c>
      <c r="M682" s="14">
        <v>162.903620018103</v>
      </c>
      <c r="O682" s="14"/>
      <c r="P682" s="14"/>
      <c r="Q682" s="14"/>
      <c r="R682" s="14"/>
      <c r="S682" s="14"/>
      <c r="T682" s="14"/>
      <c r="U682" s="14"/>
      <c r="V682" s="14"/>
      <c r="W682" s="14"/>
      <c r="X682" s="14"/>
      <c r="Y682" s="14"/>
    </row>
    <row r="683" spans="1:25">
      <c r="A683" s="14" t="s">
        <v>911</v>
      </c>
      <c r="B683" s="14" t="s">
        <v>64</v>
      </c>
      <c r="C683" s="14" t="s">
        <v>36</v>
      </c>
      <c r="D683" s="14" t="s">
        <v>72</v>
      </c>
      <c r="E683" s="14">
        <v>1</v>
      </c>
      <c r="F683" s="14">
        <v>345.60673877295199</v>
      </c>
      <c r="G683" s="14">
        <v>115.202246257651</v>
      </c>
      <c r="H683" s="14">
        <v>1309.6621272990701</v>
      </c>
      <c r="I683" s="14">
        <v>1480.7589896521599</v>
      </c>
      <c r="J683" s="14">
        <v>1319.7196789560501</v>
      </c>
      <c r="K683" s="14">
        <v>1655.1710372197699</v>
      </c>
      <c r="L683" s="14">
        <v>174.41204756760499</v>
      </c>
      <c r="M683" s="14">
        <v>161.039310696109</v>
      </c>
      <c r="O683" s="14"/>
      <c r="P683" s="14"/>
      <c r="Q683" s="14"/>
      <c r="R683" s="14"/>
      <c r="S683" s="14"/>
      <c r="T683" s="14"/>
      <c r="U683" s="14"/>
      <c r="V683" s="14"/>
      <c r="W683" s="14"/>
      <c r="X683" s="14"/>
      <c r="Y683" s="14"/>
    </row>
    <row r="684" spans="1:25">
      <c r="A684" s="14" t="s">
        <v>912</v>
      </c>
      <c r="B684" s="14" t="s">
        <v>64</v>
      </c>
      <c r="C684" s="14" t="s">
        <v>34</v>
      </c>
      <c r="D684" s="14" t="s">
        <v>72</v>
      </c>
      <c r="E684" s="14">
        <v>1</v>
      </c>
      <c r="F684" s="14">
        <v>341.853409603069</v>
      </c>
      <c r="G684" s="14">
        <v>113.951136534356</v>
      </c>
      <c r="H684" s="14">
        <v>1286.2753870003</v>
      </c>
      <c r="I684" s="14">
        <v>1428.6891356328899</v>
      </c>
      <c r="J684" s="14">
        <v>1275.0214035210099</v>
      </c>
      <c r="K684" s="14">
        <v>1595.19046055888</v>
      </c>
      <c r="L684" s="14">
        <v>166.50132492598999</v>
      </c>
      <c r="M684" s="14">
        <v>153.667732111878</v>
      </c>
      <c r="O684" s="14"/>
      <c r="P684" s="14"/>
      <c r="Q684" s="14"/>
      <c r="R684" s="14"/>
      <c r="S684" s="14"/>
      <c r="T684" s="14"/>
      <c r="U684" s="14"/>
      <c r="V684" s="14"/>
      <c r="W684" s="14"/>
      <c r="X684" s="14"/>
      <c r="Y684" s="14"/>
    </row>
    <row r="685" spans="1:25">
      <c r="A685" s="14" t="s">
        <v>913</v>
      </c>
      <c r="B685" s="14" t="s">
        <v>64</v>
      </c>
      <c r="C685" s="14" t="s">
        <v>128</v>
      </c>
      <c r="D685" s="14" t="s">
        <v>72</v>
      </c>
      <c r="E685" s="14">
        <v>1</v>
      </c>
      <c r="F685" s="14">
        <v>330.39569371439597</v>
      </c>
      <c r="G685" s="14">
        <v>110.131897904799</v>
      </c>
      <c r="H685" s="14">
        <v>1238.8289978042601</v>
      </c>
      <c r="I685" s="14">
        <v>1360.7880974629199</v>
      </c>
      <c r="J685" s="14">
        <v>1213.82317800035</v>
      </c>
      <c r="K685" s="14">
        <v>1520.2474584776901</v>
      </c>
      <c r="L685" s="14">
        <v>159.45936101477</v>
      </c>
      <c r="M685" s="14">
        <v>146.96491946257001</v>
      </c>
      <c r="O685" s="14"/>
      <c r="P685" s="14"/>
      <c r="Q685" s="14"/>
      <c r="R685" s="14"/>
      <c r="S685" s="14"/>
      <c r="T685" s="14"/>
      <c r="U685" s="14"/>
      <c r="V685" s="14"/>
      <c r="W685" s="14"/>
      <c r="X685" s="14"/>
      <c r="Y685" s="14"/>
    </row>
    <row r="686" spans="1:25">
      <c r="A686" s="14" t="s">
        <v>914</v>
      </c>
      <c r="B686" s="14" t="s">
        <v>64</v>
      </c>
      <c r="C686" s="14" t="s">
        <v>129</v>
      </c>
      <c r="D686" s="14" t="s">
        <v>72</v>
      </c>
      <c r="E686" s="14">
        <v>1</v>
      </c>
      <c r="F686" s="14">
        <v>307.68038460798402</v>
      </c>
      <c r="G686" s="14">
        <v>102.56012820266101</v>
      </c>
      <c r="H686" s="14">
        <v>1155.34671851596</v>
      </c>
      <c r="I686" s="14">
        <v>1257.3496947767601</v>
      </c>
      <c r="J686" s="14">
        <v>1117.14001866276</v>
      </c>
      <c r="K686" s="14">
        <v>1409.9321393991499</v>
      </c>
      <c r="L686" s="14">
        <v>152.58244462238599</v>
      </c>
      <c r="M686" s="14">
        <v>140.20967611400701</v>
      </c>
      <c r="O686" s="14"/>
      <c r="P686" s="14"/>
      <c r="Q686" s="14"/>
      <c r="R686" s="14"/>
      <c r="S686" s="14"/>
      <c r="T686" s="14"/>
      <c r="U686" s="14"/>
      <c r="V686" s="14"/>
      <c r="W686" s="14"/>
      <c r="X686" s="14"/>
      <c r="Y686" s="14"/>
    </row>
    <row r="687" spans="1:25">
      <c r="A687" s="14" t="s">
        <v>915</v>
      </c>
      <c r="B687" s="14" t="s">
        <v>64</v>
      </c>
      <c r="C687" s="14" t="s">
        <v>130</v>
      </c>
      <c r="D687" s="14" t="s">
        <v>72</v>
      </c>
      <c r="E687" s="14">
        <v>1</v>
      </c>
      <c r="F687" s="14">
        <v>303.83410687426499</v>
      </c>
      <c r="G687" s="14">
        <v>101.27803562475501</v>
      </c>
      <c r="H687" s="14">
        <v>1141.4181857855799</v>
      </c>
      <c r="I687" s="14">
        <v>1226.39864068204</v>
      </c>
      <c r="J687" s="14">
        <v>1088.9020623817601</v>
      </c>
      <c r="K687" s="14">
        <v>1376.10877203667</v>
      </c>
      <c r="L687" s="14">
        <v>149.710131354639</v>
      </c>
      <c r="M687" s="14">
        <v>137.496578300274</v>
      </c>
      <c r="O687" s="14"/>
      <c r="P687" s="14"/>
      <c r="Q687" s="14"/>
      <c r="R687" s="14"/>
      <c r="S687" s="14"/>
      <c r="T687" s="14"/>
      <c r="U687" s="14"/>
      <c r="V687" s="14"/>
      <c r="W687" s="14"/>
      <c r="X687" s="14"/>
      <c r="Y687" s="14"/>
    </row>
    <row r="688" spans="1:25">
      <c r="A688" s="14" t="s">
        <v>916</v>
      </c>
      <c r="B688" s="14" t="s">
        <v>64</v>
      </c>
      <c r="C688" s="14" t="s">
        <v>131</v>
      </c>
      <c r="D688" s="14" t="s">
        <v>72</v>
      </c>
      <c r="E688" s="14">
        <v>1</v>
      </c>
      <c r="F688" s="14">
        <v>294.85282975702</v>
      </c>
      <c r="G688" s="14">
        <v>98.284276585673496</v>
      </c>
      <c r="H688" s="14">
        <v>1110.0132882468899</v>
      </c>
      <c r="I688" s="14">
        <v>1156.21735635144</v>
      </c>
      <c r="J688" s="14">
        <v>1024.98331439311</v>
      </c>
      <c r="K688" s="14">
        <v>1299.2933883304499</v>
      </c>
      <c r="L688" s="14">
        <v>143.07603197900701</v>
      </c>
      <c r="M688" s="14">
        <v>131.23404195833101</v>
      </c>
      <c r="O688" s="14"/>
      <c r="P688" s="14"/>
      <c r="Q688" s="14"/>
      <c r="R688" s="14"/>
      <c r="S688" s="14"/>
      <c r="T688" s="14"/>
      <c r="U688" s="14"/>
      <c r="V688" s="14"/>
      <c r="W688" s="14"/>
      <c r="X688" s="14"/>
      <c r="Y688" s="14"/>
    </row>
    <row r="689" spans="1:25">
      <c r="A689" s="14" t="s">
        <v>917</v>
      </c>
      <c r="B689" s="14" t="s">
        <v>64</v>
      </c>
      <c r="C689" s="14" t="s">
        <v>132</v>
      </c>
      <c r="D689" s="14" t="s">
        <v>72</v>
      </c>
      <c r="E689" s="14">
        <v>1</v>
      </c>
      <c r="F689" s="14">
        <v>292.782634103764</v>
      </c>
      <c r="G689" s="14">
        <v>97.594211367921304</v>
      </c>
      <c r="H689" s="14">
        <v>1099.0339118009199</v>
      </c>
      <c r="I689" s="14">
        <v>1110.5194064161201</v>
      </c>
      <c r="J689" s="14">
        <v>984.81176879831298</v>
      </c>
      <c r="K689" s="14">
        <v>1247.61232885346</v>
      </c>
      <c r="L689" s="14">
        <v>137.09292243733799</v>
      </c>
      <c r="M689" s="14">
        <v>125.707637617812</v>
      </c>
      <c r="O689" s="14"/>
      <c r="P689" s="14"/>
      <c r="Q689" s="14"/>
      <c r="R689" s="14"/>
      <c r="S689" s="14"/>
      <c r="T689" s="14"/>
      <c r="U689" s="14"/>
      <c r="V689" s="14"/>
      <c r="W689" s="14"/>
      <c r="X689" s="14"/>
      <c r="Y689" s="14"/>
    </row>
    <row r="690" spans="1:25">
      <c r="A690" s="14" t="s">
        <v>918</v>
      </c>
      <c r="B690" s="14" t="s">
        <v>64</v>
      </c>
      <c r="C690" s="14" t="s">
        <v>38</v>
      </c>
      <c r="D690" s="14" t="s">
        <v>72</v>
      </c>
      <c r="E690" s="14">
        <v>2</v>
      </c>
      <c r="F690" s="14">
        <v>373.94559676075301</v>
      </c>
      <c r="G690" s="14">
        <v>124.64853225358399</v>
      </c>
      <c r="H690" s="14">
        <v>1607.1930062352401</v>
      </c>
      <c r="I690" s="14">
        <v>1753.15179101493</v>
      </c>
      <c r="J690" s="14">
        <v>1575.6778059185999</v>
      </c>
      <c r="K690" s="14">
        <v>1944.76943529039</v>
      </c>
      <c r="L690" s="14">
        <v>191.617644275457</v>
      </c>
      <c r="M690" s="14">
        <v>177.47398509633601</v>
      </c>
      <c r="O690" s="14"/>
      <c r="P690" s="14"/>
      <c r="Q690" s="14"/>
      <c r="R690" s="14"/>
      <c r="S690" s="14"/>
      <c r="T690" s="14"/>
      <c r="U690" s="14"/>
      <c r="V690" s="14"/>
      <c r="W690" s="14"/>
      <c r="X690" s="14"/>
      <c r="Y690" s="14"/>
    </row>
    <row r="691" spans="1:25">
      <c r="A691" s="14" t="s">
        <v>919</v>
      </c>
      <c r="B691" s="14" t="s">
        <v>64</v>
      </c>
      <c r="C691" s="14" t="s">
        <v>36</v>
      </c>
      <c r="D691" s="14" t="s">
        <v>72</v>
      </c>
      <c r="E691" s="14">
        <v>2</v>
      </c>
      <c r="F691" s="14">
        <v>387.65623874532002</v>
      </c>
      <c r="G691" s="14">
        <v>129.21874624844</v>
      </c>
      <c r="H691" s="14">
        <v>1653.3298023001601</v>
      </c>
      <c r="I691" s="14">
        <v>1794.5155045386</v>
      </c>
      <c r="J691" s="14">
        <v>1617.1768771260899</v>
      </c>
      <c r="K691" s="14">
        <v>1985.72421801209</v>
      </c>
      <c r="L691" s="14">
        <v>191.208713473492</v>
      </c>
      <c r="M691" s="14">
        <v>177.338627412509</v>
      </c>
      <c r="O691" s="14"/>
      <c r="P691" s="14"/>
      <c r="Q691" s="14"/>
      <c r="R691" s="14"/>
      <c r="S691" s="14"/>
      <c r="T691" s="14"/>
      <c r="U691" s="14"/>
      <c r="V691" s="14"/>
      <c r="W691" s="14"/>
      <c r="X691" s="14"/>
      <c r="Y691" s="14"/>
    </row>
    <row r="692" spans="1:25">
      <c r="A692" s="14" t="s">
        <v>920</v>
      </c>
      <c r="B692" s="14" t="s">
        <v>64</v>
      </c>
      <c r="C692" s="14" t="s">
        <v>34</v>
      </c>
      <c r="D692" s="14" t="s">
        <v>72</v>
      </c>
      <c r="E692" s="14">
        <v>2</v>
      </c>
      <c r="F692" s="14">
        <v>405.36090504912499</v>
      </c>
      <c r="G692" s="14">
        <v>135.12030168304199</v>
      </c>
      <c r="H692" s="14">
        <v>1718.43191762739</v>
      </c>
      <c r="I692" s="14">
        <v>1873.6975586491001</v>
      </c>
      <c r="J692" s="14">
        <v>1691.1029758643999</v>
      </c>
      <c r="K692" s="14">
        <v>2070.24498032049</v>
      </c>
      <c r="L692" s="14">
        <v>196.54742167139301</v>
      </c>
      <c r="M692" s="14">
        <v>182.59458278469401</v>
      </c>
      <c r="O692" s="14"/>
      <c r="P692" s="14"/>
      <c r="Q692" s="14"/>
      <c r="R692" s="14"/>
      <c r="S692" s="14"/>
      <c r="T692" s="14"/>
      <c r="U692" s="14"/>
      <c r="V692" s="14"/>
      <c r="W692" s="14"/>
      <c r="X692" s="14"/>
      <c r="Y692" s="14"/>
    </row>
    <row r="693" spans="1:25">
      <c r="A693" s="14" t="s">
        <v>921</v>
      </c>
      <c r="B693" s="14" t="s">
        <v>64</v>
      </c>
      <c r="C693" s="14" t="s">
        <v>128</v>
      </c>
      <c r="D693" s="14" t="s">
        <v>72</v>
      </c>
      <c r="E693" s="14">
        <v>2</v>
      </c>
      <c r="F693" s="14">
        <v>408.48662773036602</v>
      </c>
      <c r="G693" s="14">
        <v>136.16220924345501</v>
      </c>
      <c r="H693" s="14">
        <v>1722.19160896482</v>
      </c>
      <c r="I693" s="14">
        <v>1876.2339871122899</v>
      </c>
      <c r="J693" s="14">
        <v>1694.0192843444399</v>
      </c>
      <c r="K693" s="14">
        <v>2072.3169382449501</v>
      </c>
      <c r="L693" s="14">
        <v>196.08295113266601</v>
      </c>
      <c r="M693" s="14">
        <v>182.21470276784501</v>
      </c>
      <c r="O693" s="14"/>
      <c r="P693" s="14"/>
      <c r="Q693" s="14"/>
      <c r="R693" s="14"/>
      <c r="S693" s="14"/>
      <c r="T693" s="14"/>
      <c r="U693" s="14"/>
      <c r="V693" s="14"/>
      <c r="W693" s="14"/>
      <c r="X693" s="14"/>
      <c r="Y693" s="14"/>
    </row>
    <row r="694" spans="1:25">
      <c r="A694" s="14" t="s">
        <v>922</v>
      </c>
      <c r="B694" s="14" t="s">
        <v>64</v>
      </c>
      <c r="C694" s="14" t="s">
        <v>129</v>
      </c>
      <c r="D694" s="14" t="s">
        <v>72</v>
      </c>
      <c r="E694" s="14">
        <v>2</v>
      </c>
      <c r="F694" s="14">
        <v>384.10746547651598</v>
      </c>
      <c r="G694" s="14">
        <v>128.035821825505</v>
      </c>
      <c r="H694" s="14">
        <v>1617.56702382092</v>
      </c>
      <c r="I694" s="14">
        <v>1724.10059325209</v>
      </c>
      <c r="J694" s="14">
        <v>1552.6763605073299</v>
      </c>
      <c r="K694" s="14">
        <v>1908.9967394984101</v>
      </c>
      <c r="L694" s="14">
        <v>184.896146246321</v>
      </c>
      <c r="M694" s="14">
        <v>171.424232744763</v>
      </c>
      <c r="O694" s="14"/>
      <c r="P694" s="14"/>
      <c r="Q694" s="14"/>
      <c r="R694" s="14"/>
      <c r="S694" s="14"/>
      <c r="T694" s="14"/>
      <c r="U694" s="14"/>
      <c r="V694" s="14"/>
      <c r="W694" s="14"/>
      <c r="X694" s="14"/>
      <c r="Y694" s="14"/>
    </row>
    <row r="695" spans="1:25">
      <c r="A695" s="14" t="s">
        <v>923</v>
      </c>
      <c r="B695" s="14" t="s">
        <v>64</v>
      </c>
      <c r="C695" s="14" t="s">
        <v>130</v>
      </c>
      <c r="D695" s="14" t="s">
        <v>72</v>
      </c>
      <c r="E695" s="14">
        <v>2</v>
      </c>
      <c r="F695" s="14">
        <v>354.36257897211999</v>
      </c>
      <c r="G695" s="14">
        <v>118.120859657373</v>
      </c>
      <c r="H695" s="14">
        <v>1494.69621634942</v>
      </c>
      <c r="I695" s="14">
        <v>1566.45763625021</v>
      </c>
      <c r="J695" s="14">
        <v>1405.58845692761</v>
      </c>
      <c r="K695" s="14">
        <v>1740.5120439996899</v>
      </c>
      <c r="L695" s="14">
        <v>174.05440774948099</v>
      </c>
      <c r="M695" s="14">
        <v>160.86917932259399</v>
      </c>
      <c r="O695" s="14"/>
      <c r="P695" s="14"/>
      <c r="Q695" s="14"/>
      <c r="R695" s="14"/>
      <c r="S695" s="14"/>
      <c r="T695" s="14"/>
      <c r="U695" s="14"/>
      <c r="V695" s="14"/>
      <c r="W695" s="14"/>
      <c r="X695" s="14"/>
      <c r="Y695" s="14"/>
    </row>
    <row r="696" spans="1:25">
      <c r="A696" s="14" t="s">
        <v>924</v>
      </c>
      <c r="B696" s="14" t="s">
        <v>64</v>
      </c>
      <c r="C696" s="14" t="s">
        <v>131</v>
      </c>
      <c r="D696" s="14" t="s">
        <v>72</v>
      </c>
      <c r="E696" s="14">
        <v>2</v>
      </c>
      <c r="F696" s="14">
        <v>341.73819695155697</v>
      </c>
      <c r="G696" s="14">
        <v>113.912732317186</v>
      </c>
      <c r="H696" s="14">
        <v>1441.87248196936</v>
      </c>
      <c r="I696" s="14">
        <v>1492.87564298441</v>
      </c>
      <c r="J696" s="14">
        <v>1337.5254844082399</v>
      </c>
      <c r="K696" s="14">
        <v>1661.2021874940499</v>
      </c>
      <c r="L696" s="14">
        <v>168.32654450964301</v>
      </c>
      <c r="M696" s="14">
        <v>155.35015857617501</v>
      </c>
      <c r="O696" s="14"/>
      <c r="P696" s="14"/>
      <c r="Q696" s="14"/>
      <c r="R696" s="14"/>
      <c r="S696" s="14"/>
      <c r="T696" s="14"/>
      <c r="U696" s="14"/>
      <c r="V696" s="14"/>
      <c r="W696" s="14"/>
      <c r="X696" s="14"/>
      <c r="Y696" s="14"/>
    </row>
    <row r="697" spans="1:25">
      <c r="A697" s="14" t="s">
        <v>925</v>
      </c>
      <c r="B697" s="14" t="s">
        <v>64</v>
      </c>
      <c r="C697" s="14" t="s">
        <v>132</v>
      </c>
      <c r="D697" s="14" t="s">
        <v>72</v>
      </c>
      <c r="E697" s="14">
        <v>2</v>
      </c>
      <c r="F697" s="14">
        <v>360.05884205703001</v>
      </c>
      <c r="G697" s="14">
        <v>120.01961401901001</v>
      </c>
      <c r="H697" s="14">
        <v>1516.10106554815</v>
      </c>
      <c r="I697" s="14">
        <v>1563.8480678337601</v>
      </c>
      <c r="J697" s="14">
        <v>1405.5296087674899</v>
      </c>
      <c r="K697" s="14">
        <v>1735.0351379286401</v>
      </c>
      <c r="L697" s="14">
        <v>171.18707009487301</v>
      </c>
      <c r="M697" s="14">
        <v>158.31845906627399</v>
      </c>
      <c r="O697" s="14"/>
      <c r="P697" s="14"/>
      <c r="Q697" s="14"/>
      <c r="R697" s="14"/>
      <c r="S697" s="14"/>
      <c r="T697" s="14"/>
      <c r="U697" s="14"/>
      <c r="V697" s="14"/>
      <c r="W697" s="14"/>
      <c r="X697" s="14"/>
      <c r="Y697" s="14"/>
    </row>
    <row r="698" spans="1:25">
      <c r="A698" s="14" t="s">
        <v>926</v>
      </c>
      <c r="B698" s="14" t="s">
        <v>64</v>
      </c>
      <c r="C698" s="14" t="s">
        <v>38</v>
      </c>
      <c r="D698" s="14" t="s">
        <v>72</v>
      </c>
      <c r="E698" s="14">
        <v>3</v>
      </c>
      <c r="F698" s="14">
        <v>398.32963647398998</v>
      </c>
      <c r="G698" s="14">
        <v>132.77654549133001</v>
      </c>
      <c r="H698" s="14">
        <v>1765.6455517464101</v>
      </c>
      <c r="I698" s="14">
        <v>2036.4684196067601</v>
      </c>
      <c r="J698" s="14">
        <v>1834.3839694066601</v>
      </c>
      <c r="K698" s="14">
        <v>2254.13634287577</v>
      </c>
      <c r="L698" s="14">
        <v>217.66792326900401</v>
      </c>
      <c r="M698" s="14">
        <v>202.084450200107</v>
      </c>
      <c r="O698" s="14"/>
      <c r="P698" s="14"/>
      <c r="Q698" s="14"/>
      <c r="R698" s="14"/>
      <c r="S698" s="14"/>
      <c r="T698" s="14"/>
      <c r="U698" s="14"/>
      <c r="V698" s="14"/>
      <c r="W698" s="14"/>
      <c r="X698" s="14"/>
      <c r="Y698" s="14"/>
    </row>
    <row r="699" spans="1:25">
      <c r="A699" s="14" t="s">
        <v>927</v>
      </c>
      <c r="B699" s="14" t="s">
        <v>64</v>
      </c>
      <c r="C699" s="14" t="s">
        <v>36</v>
      </c>
      <c r="D699" s="14" t="s">
        <v>72</v>
      </c>
      <c r="E699" s="14">
        <v>3</v>
      </c>
      <c r="F699" s="14">
        <v>412.697383749815</v>
      </c>
      <c r="G699" s="14">
        <v>137.56579458327201</v>
      </c>
      <c r="H699" s="14">
        <v>1821.5005682562301</v>
      </c>
      <c r="I699" s="14">
        <v>2099.20439729191</v>
      </c>
      <c r="J699" s="14">
        <v>1893.7758932181</v>
      </c>
      <c r="K699" s="14">
        <v>2320.1847103200998</v>
      </c>
      <c r="L699" s="14">
        <v>220.98031302819399</v>
      </c>
      <c r="M699" s="14">
        <v>205.428504073808</v>
      </c>
      <c r="O699" s="14"/>
      <c r="P699" s="14"/>
      <c r="Q699" s="14"/>
      <c r="R699" s="14"/>
      <c r="S699" s="14"/>
      <c r="T699" s="14"/>
      <c r="U699" s="14"/>
      <c r="V699" s="14"/>
      <c r="W699" s="14"/>
      <c r="X699" s="14"/>
      <c r="Y699" s="14"/>
    </row>
    <row r="700" spans="1:25">
      <c r="A700" s="14" t="s">
        <v>928</v>
      </c>
      <c r="B700" s="14" t="s">
        <v>64</v>
      </c>
      <c r="C700" s="14" t="s">
        <v>34</v>
      </c>
      <c r="D700" s="14" t="s">
        <v>72</v>
      </c>
      <c r="E700" s="14">
        <v>3</v>
      </c>
      <c r="F700" s="14">
        <v>406.03066666680002</v>
      </c>
      <c r="G700" s="14">
        <v>135.34355555560001</v>
      </c>
      <c r="H700" s="14">
        <v>1782.79107208255</v>
      </c>
      <c r="I700" s="14">
        <v>2040.5499643369401</v>
      </c>
      <c r="J700" s="14">
        <v>1839.8996182667499</v>
      </c>
      <c r="K700" s="14">
        <v>2256.5196968086898</v>
      </c>
      <c r="L700" s="14">
        <v>215.969732471752</v>
      </c>
      <c r="M700" s="14">
        <v>200.650346070197</v>
      </c>
      <c r="O700" s="14"/>
      <c r="P700" s="14"/>
      <c r="Q700" s="14"/>
      <c r="R700" s="14"/>
      <c r="S700" s="14"/>
      <c r="T700" s="14"/>
      <c r="U700" s="14"/>
      <c r="V700" s="14"/>
      <c r="W700" s="14"/>
      <c r="X700" s="14"/>
      <c r="Y700" s="14"/>
    </row>
    <row r="701" spans="1:25">
      <c r="A701" s="14" t="s">
        <v>929</v>
      </c>
      <c r="B701" s="14" t="s">
        <v>64</v>
      </c>
      <c r="C701" s="14" t="s">
        <v>128</v>
      </c>
      <c r="D701" s="14" t="s">
        <v>72</v>
      </c>
      <c r="E701" s="14">
        <v>3</v>
      </c>
      <c r="F701" s="14">
        <v>404.50758737214801</v>
      </c>
      <c r="G701" s="14">
        <v>134.835862457383</v>
      </c>
      <c r="H701" s="14">
        <v>1763.6361500355199</v>
      </c>
      <c r="I701" s="14">
        <v>1995.17689426278</v>
      </c>
      <c r="J701" s="14">
        <v>1799.4463039372499</v>
      </c>
      <c r="K701" s="14">
        <v>2205.8805192912</v>
      </c>
      <c r="L701" s="14">
        <v>210.703625028424</v>
      </c>
      <c r="M701" s="14">
        <v>195.73059032552399</v>
      </c>
      <c r="O701" s="14"/>
      <c r="P701" s="14"/>
      <c r="Q701" s="14"/>
      <c r="R701" s="14"/>
      <c r="S701" s="14"/>
      <c r="T701" s="14"/>
      <c r="U701" s="14"/>
      <c r="V701" s="14"/>
      <c r="W701" s="14"/>
      <c r="X701" s="14"/>
      <c r="Y701" s="14"/>
    </row>
    <row r="702" spans="1:25">
      <c r="A702" s="14" t="s">
        <v>930</v>
      </c>
      <c r="B702" s="14" t="s">
        <v>64</v>
      </c>
      <c r="C702" s="14" t="s">
        <v>129</v>
      </c>
      <c r="D702" s="14" t="s">
        <v>72</v>
      </c>
      <c r="E702" s="14">
        <v>3</v>
      </c>
      <c r="F702" s="14">
        <v>379.11710678060803</v>
      </c>
      <c r="G702" s="14">
        <v>126.372368926869</v>
      </c>
      <c r="H702" s="14">
        <v>1636.6651130228299</v>
      </c>
      <c r="I702" s="14">
        <v>1814.72097669086</v>
      </c>
      <c r="J702" s="14">
        <v>1632.1352060996301</v>
      </c>
      <c r="K702" s="14">
        <v>2011.7539627323399</v>
      </c>
      <c r="L702" s="14">
        <v>197.032986041486</v>
      </c>
      <c r="M702" s="14">
        <v>182.585770591227</v>
      </c>
      <c r="O702" s="14"/>
      <c r="P702" s="14"/>
      <c r="Q702" s="14"/>
      <c r="R702" s="14"/>
      <c r="S702" s="14"/>
      <c r="T702" s="14"/>
      <c r="U702" s="14"/>
      <c r="V702" s="14"/>
      <c r="W702" s="14"/>
      <c r="X702" s="14"/>
      <c r="Y702" s="14"/>
    </row>
    <row r="703" spans="1:25">
      <c r="A703" s="14" t="s">
        <v>931</v>
      </c>
      <c r="B703" s="14" t="s">
        <v>64</v>
      </c>
      <c r="C703" s="14" t="s">
        <v>130</v>
      </c>
      <c r="D703" s="14" t="s">
        <v>72</v>
      </c>
      <c r="E703" s="14">
        <v>3</v>
      </c>
      <c r="F703" s="14">
        <v>376.19283208966198</v>
      </c>
      <c r="G703" s="14">
        <v>125.397610696554</v>
      </c>
      <c r="H703" s="14">
        <v>1609.6565490978701</v>
      </c>
      <c r="I703" s="14">
        <v>1784.49157271745</v>
      </c>
      <c r="J703" s="14">
        <v>1604.48054448419</v>
      </c>
      <c r="K703" s="14">
        <v>1978.80370187073</v>
      </c>
      <c r="L703" s="14">
        <v>194.31212915327899</v>
      </c>
      <c r="M703" s="14">
        <v>180.01102823325701</v>
      </c>
      <c r="O703" s="14"/>
      <c r="P703" s="14"/>
      <c r="Q703" s="14"/>
      <c r="R703" s="14"/>
      <c r="S703" s="14"/>
      <c r="T703" s="14"/>
      <c r="U703" s="14"/>
      <c r="V703" s="14"/>
      <c r="W703" s="14"/>
      <c r="X703" s="14"/>
      <c r="Y703" s="14"/>
    </row>
    <row r="704" spans="1:25">
      <c r="A704" s="14" t="s">
        <v>932</v>
      </c>
      <c r="B704" s="14" t="s">
        <v>64</v>
      </c>
      <c r="C704" s="14" t="s">
        <v>131</v>
      </c>
      <c r="D704" s="14" t="s">
        <v>72</v>
      </c>
      <c r="E704" s="14">
        <v>3</v>
      </c>
      <c r="F704" s="14">
        <v>387.11801715555799</v>
      </c>
      <c r="G704" s="14">
        <v>129.03933905185301</v>
      </c>
      <c r="H704" s="14">
        <v>1641.0954985610199</v>
      </c>
      <c r="I704" s="14">
        <v>1806.9666541209699</v>
      </c>
      <c r="J704" s="14">
        <v>1626.9317653647499</v>
      </c>
      <c r="K704" s="14">
        <v>2001.0927074210999</v>
      </c>
      <c r="L704" s="14">
        <v>194.126053300134</v>
      </c>
      <c r="M704" s="14">
        <v>180.03488875621801</v>
      </c>
      <c r="O704" s="14"/>
      <c r="P704" s="14"/>
      <c r="Q704" s="14"/>
      <c r="R704" s="14"/>
      <c r="S704" s="14"/>
      <c r="T704" s="14"/>
      <c r="U704" s="14"/>
      <c r="V704" s="14"/>
      <c r="W704" s="14"/>
      <c r="X704" s="14"/>
      <c r="Y704" s="14"/>
    </row>
    <row r="705" spans="1:25">
      <c r="A705" s="14" t="s">
        <v>933</v>
      </c>
      <c r="B705" s="14" t="s">
        <v>64</v>
      </c>
      <c r="C705" s="14" t="s">
        <v>132</v>
      </c>
      <c r="D705" s="14" t="s">
        <v>72</v>
      </c>
      <c r="E705" s="14">
        <v>3</v>
      </c>
      <c r="F705" s="14">
        <v>397.17336449943099</v>
      </c>
      <c r="G705" s="14">
        <v>132.39112149981</v>
      </c>
      <c r="H705" s="14">
        <v>1667.11452526625</v>
      </c>
      <c r="I705" s="14">
        <v>1825.2764159856699</v>
      </c>
      <c r="J705" s="14">
        <v>1645.99368957366</v>
      </c>
      <c r="K705" s="14">
        <v>2018.4052366368101</v>
      </c>
      <c r="L705" s="14">
        <v>193.128820651148</v>
      </c>
      <c r="M705" s="14">
        <v>179.282726412008</v>
      </c>
      <c r="O705" s="14"/>
      <c r="P705" s="14"/>
      <c r="Q705" s="14"/>
      <c r="R705" s="14"/>
      <c r="S705" s="14"/>
      <c r="T705" s="14"/>
      <c r="U705" s="14"/>
      <c r="V705" s="14"/>
      <c r="W705" s="14"/>
      <c r="X705" s="14"/>
      <c r="Y705" s="14"/>
    </row>
    <row r="706" spans="1:25">
      <c r="A706" s="14" t="s">
        <v>934</v>
      </c>
      <c r="B706" s="14" t="s">
        <v>64</v>
      </c>
      <c r="C706" s="14" t="s">
        <v>38</v>
      </c>
      <c r="D706" s="14" t="s">
        <v>72</v>
      </c>
      <c r="E706" s="14">
        <v>4</v>
      </c>
      <c r="F706" s="14">
        <v>479.109382843606</v>
      </c>
      <c r="G706" s="14">
        <v>159.70312761453499</v>
      </c>
      <c r="H706" s="14">
        <v>2278.2186535597002</v>
      </c>
      <c r="I706" s="14">
        <v>2623.9012360664501</v>
      </c>
      <c r="J706" s="14">
        <v>2386.8874668179201</v>
      </c>
      <c r="K706" s="14">
        <v>2877.51926185496</v>
      </c>
      <c r="L706" s="14">
        <v>253.61802578850299</v>
      </c>
      <c r="M706" s="14">
        <v>237.013769248534</v>
      </c>
      <c r="O706" s="14"/>
      <c r="P706" s="14"/>
      <c r="Q706" s="14"/>
      <c r="R706" s="14"/>
      <c r="S706" s="14"/>
      <c r="T706" s="14"/>
      <c r="U706" s="14"/>
      <c r="V706" s="14"/>
      <c r="W706" s="14"/>
      <c r="X706" s="14"/>
      <c r="Y706" s="14"/>
    </row>
    <row r="707" spans="1:25">
      <c r="A707" s="14" t="s">
        <v>935</v>
      </c>
      <c r="B707" s="14" t="s">
        <v>64</v>
      </c>
      <c r="C707" s="14" t="s">
        <v>36</v>
      </c>
      <c r="D707" s="14" t="s">
        <v>72</v>
      </c>
      <c r="E707" s="14">
        <v>4</v>
      </c>
      <c r="F707" s="14">
        <v>504.04321693218401</v>
      </c>
      <c r="G707" s="14">
        <v>168.01440564406099</v>
      </c>
      <c r="H707" s="14">
        <v>2376.44138110412</v>
      </c>
      <c r="I707" s="14">
        <v>2780.9870672427501</v>
      </c>
      <c r="J707" s="14">
        <v>2533.9422159638402</v>
      </c>
      <c r="K707" s="14">
        <v>3044.8894384044102</v>
      </c>
      <c r="L707" s="14">
        <v>263.90237116165702</v>
      </c>
      <c r="M707" s="14">
        <v>247.04485127891101</v>
      </c>
      <c r="O707" s="14"/>
      <c r="P707" s="14"/>
      <c r="Q707" s="14"/>
      <c r="R707" s="14"/>
      <c r="S707" s="14"/>
      <c r="T707" s="14"/>
      <c r="U707" s="14"/>
      <c r="V707" s="14"/>
      <c r="W707" s="14"/>
      <c r="X707" s="14"/>
      <c r="Y707" s="14"/>
    </row>
    <row r="708" spans="1:25">
      <c r="A708" s="14" t="s">
        <v>936</v>
      </c>
      <c r="B708" s="14" t="s">
        <v>64</v>
      </c>
      <c r="C708" s="14" t="s">
        <v>34</v>
      </c>
      <c r="D708" s="14" t="s">
        <v>72</v>
      </c>
      <c r="E708" s="14">
        <v>4</v>
      </c>
      <c r="F708" s="14">
        <v>518.94168157481602</v>
      </c>
      <c r="G708" s="14">
        <v>172.98056052493899</v>
      </c>
      <c r="H708" s="14">
        <v>2422.0184895678899</v>
      </c>
      <c r="I708" s="14">
        <v>2853.86309529964</v>
      </c>
      <c r="J708" s="14">
        <v>2602.3662000740001</v>
      </c>
      <c r="K708" s="14">
        <v>3122.2641501405001</v>
      </c>
      <c r="L708" s="14">
        <v>268.40105484085399</v>
      </c>
      <c r="M708" s="14">
        <v>251.49689522564901</v>
      </c>
      <c r="O708" s="14"/>
      <c r="P708" s="14"/>
      <c r="Q708" s="14"/>
      <c r="R708" s="14"/>
      <c r="S708" s="14"/>
      <c r="T708" s="14"/>
      <c r="U708" s="14"/>
      <c r="V708" s="14"/>
      <c r="W708" s="14"/>
      <c r="X708" s="14"/>
      <c r="Y708" s="14"/>
    </row>
    <row r="709" spans="1:25">
      <c r="A709" s="14" t="s">
        <v>937</v>
      </c>
      <c r="B709" s="14" t="s">
        <v>64</v>
      </c>
      <c r="C709" s="14" t="s">
        <v>128</v>
      </c>
      <c r="D709" s="14" t="s">
        <v>72</v>
      </c>
      <c r="E709" s="14">
        <v>4</v>
      </c>
      <c r="F709" s="14">
        <v>501.64976315421501</v>
      </c>
      <c r="G709" s="14">
        <v>167.21658771807199</v>
      </c>
      <c r="H709" s="14">
        <v>2319.1242344515499</v>
      </c>
      <c r="I709" s="14">
        <v>2690.1026329553201</v>
      </c>
      <c r="J709" s="14">
        <v>2450.5330905272999</v>
      </c>
      <c r="K709" s="14">
        <v>2946.0599964828898</v>
      </c>
      <c r="L709" s="14">
        <v>255.95736352757601</v>
      </c>
      <c r="M709" s="14">
        <v>239.569542428018</v>
      </c>
      <c r="O709" s="14"/>
      <c r="P709" s="14"/>
      <c r="Q709" s="14"/>
      <c r="R709" s="14"/>
      <c r="S709" s="14"/>
      <c r="T709" s="14"/>
      <c r="U709" s="14"/>
      <c r="V709" s="14"/>
      <c r="W709" s="14"/>
      <c r="X709" s="14"/>
      <c r="Y709" s="14"/>
    </row>
    <row r="710" spans="1:25">
      <c r="A710" s="14" t="s">
        <v>938</v>
      </c>
      <c r="B710" s="14" t="s">
        <v>64</v>
      </c>
      <c r="C710" s="14" t="s">
        <v>129</v>
      </c>
      <c r="D710" s="14" t="s">
        <v>72</v>
      </c>
      <c r="E710" s="14">
        <v>4</v>
      </c>
      <c r="F710" s="14">
        <v>460.470146949688</v>
      </c>
      <c r="G710" s="14">
        <v>153.490048983229</v>
      </c>
      <c r="H710" s="14">
        <v>2111.9577441163501</v>
      </c>
      <c r="I710" s="14">
        <v>2406.2021680235498</v>
      </c>
      <c r="J710" s="14">
        <v>2184.18159605448</v>
      </c>
      <c r="K710" s="14">
        <v>2644.1003410594699</v>
      </c>
      <c r="L710" s="14">
        <v>237.89817303591201</v>
      </c>
      <c r="M710" s="14">
        <v>222.02057196907799</v>
      </c>
      <c r="O710" s="14"/>
      <c r="P710" s="14"/>
      <c r="Q710" s="14"/>
      <c r="R710" s="14"/>
      <c r="S710" s="14"/>
      <c r="T710" s="14"/>
      <c r="U710" s="14"/>
      <c r="V710" s="14"/>
      <c r="W710" s="14"/>
      <c r="X710" s="14"/>
      <c r="Y710" s="14"/>
    </row>
    <row r="711" spans="1:25">
      <c r="A711" s="14" t="s">
        <v>939</v>
      </c>
      <c r="B711" s="14" t="s">
        <v>64</v>
      </c>
      <c r="C711" s="14" t="s">
        <v>130</v>
      </c>
      <c r="D711" s="14" t="s">
        <v>72</v>
      </c>
      <c r="E711" s="14">
        <v>4</v>
      </c>
      <c r="F711" s="14">
        <v>448.36272032224298</v>
      </c>
      <c r="G711" s="14">
        <v>149.45424010741399</v>
      </c>
      <c r="H711" s="14">
        <v>2042.1895710418701</v>
      </c>
      <c r="I711" s="14">
        <v>2316.9880181890599</v>
      </c>
      <c r="J711" s="14">
        <v>2100.5263949527498</v>
      </c>
      <c r="K711" s="14">
        <v>2549.1454378816802</v>
      </c>
      <c r="L711" s="14">
        <v>232.15741969261501</v>
      </c>
      <c r="M711" s="14">
        <v>216.46162323631299</v>
      </c>
      <c r="O711" s="14"/>
      <c r="P711" s="14"/>
      <c r="Q711" s="14"/>
      <c r="R711" s="14"/>
      <c r="S711" s="14"/>
      <c r="T711" s="14"/>
      <c r="U711" s="14"/>
      <c r="V711" s="14"/>
      <c r="W711" s="14"/>
      <c r="X711" s="14"/>
      <c r="Y711" s="14"/>
    </row>
    <row r="712" spans="1:25">
      <c r="A712" s="14" t="s">
        <v>940</v>
      </c>
      <c r="B712" s="14" t="s">
        <v>64</v>
      </c>
      <c r="C712" s="14" t="s">
        <v>131</v>
      </c>
      <c r="D712" s="14" t="s">
        <v>72</v>
      </c>
      <c r="E712" s="14">
        <v>4</v>
      </c>
      <c r="F712" s="14">
        <v>465.79518143812601</v>
      </c>
      <c r="G712" s="14">
        <v>155.26506047937499</v>
      </c>
      <c r="H712" s="14">
        <v>2098.9328651681999</v>
      </c>
      <c r="I712" s="14">
        <v>2369.30323908226</v>
      </c>
      <c r="J712" s="14">
        <v>2151.1827497379099</v>
      </c>
      <c r="K712" s="14">
        <v>2602.9295686596201</v>
      </c>
      <c r="L712" s="14">
        <v>233.62632957735599</v>
      </c>
      <c r="M712" s="14">
        <v>218.12048934435199</v>
      </c>
      <c r="O712" s="14"/>
      <c r="P712" s="14"/>
      <c r="Q712" s="14"/>
      <c r="R712" s="14"/>
      <c r="S712" s="14"/>
      <c r="T712" s="14"/>
      <c r="U712" s="14"/>
      <c r="V712" s="14"/>
      <c r="W712" s="14"/>
      <c r="X712" s="14"/>
      <c r="Y712" s="14"/>
    </row>
    <row r="713" spans="1:25">
      <c r="A713" s="14" t="s">
        <v>941</v>
      </c>
      <c r="B713" s="14" t="s">
        <v>64</v>
      </c>
      <c r="C713" s="14" t="s">
        <v>132</v>
      </c>
      <c r="D713" s="14" t="s">
        <v>72</v>
      </c>
      <c r="E713" s="14">
        <v>4</v>
      </c>
      <c r="F713" s="14">
        <v>471.68594436532601</v>
      </c>
      <c r="G713" s="14">
        <v>157.228648121775</v>
      </c>
      <c r="H713" s="14">
        <v>2103.2994932904899</v>
      </c>
      <c r="I713" s="14">
        <v>2405.1164988515302</v>
      </c>
      <c r="J713" s="14">
        <v>2183.68560184734</v>
      </c>
      <c r="K713" s="14">
        <v>2642.1862063562598</v>
      </c>
      <c r="L713" s="14">
        <v>237.069707504739</v>
      </c>
      <c r="M713" s="14">
        <v>221.43089700418301</v>
      </c>
      <c r="O713" s="14"/>
      <c r="P713" s="14"/>
      <c r="Q713" s="14"/>
      <c r="R713" s="14"/>
      <c r="S713" s="14"/>
      <c r="T713" s="14"/>
      <c r="U713" s="14"/>
      <c r="V713" s="14"/>
      <c r="W713" s="14"/>
      <c r="X713" s="14"/>
      <c r="Y713" s="14"/>
    </row>
    <row r="714" spans="1:25">
      <c r="A714" s="14" t="s">
        <v>942</v>
      </c>
      <c r="B714" s="14" t="s">
        <v>64</v>
      </c>
      <c r="C714" s="14" t="s">
        <v>38</v>
      </c>
      <c r="D714" s="14" t="s">
        <v>72</v>
      </c>
      <c r="E714" s="14">
        <v>5</v>
      </c>
      <c r="F714" s="14">
        <v>489.87272971043097</v>
      </c>
      <c r="G714" s="14">
        <v>163.290909903477</v>
      </c>
      <c r="H714" s="14">
        <v>2582.8995555754</v>
      </c>
      <c r="I714" s="14">
        <v>2906.7402853967001</v>
      </c>
      <c r="J714" s="14">
        <v>2645.83691435121</v>
      </c>
      <c r="K714" s="14">
        <v>3185.71206020929</v>
      </c>
      <c r="L714" s="14">
        <v>278.971774812592</v>
      </c>
      <c r="M714" s="14">
        <v>260.90337104548502</v>
      </c>
      <c r="O714" s="14"/>
      <c r="P714" s="14"/>
      <c r="Q714" s="14"/>
      <c r="R714" s="14"/>
      <c r="S714" s="14"/>
      <c r="T714" s="14"/>
      <c r="U714" s="14"/>
      <c r="V714" s="14"/>
      <c r="W714" s="14"/>
      <c r="X714" s="14"/>
      <c r="Y714" s="14"/>
    </row>
    <row r="715" spans="1:25">
      <c r="A715" s="14" t="s">
        <v>943</v>
      </c>
      <c r="B715" s="14" t="s">
        <v>64</v>
      </c>
      <c r="C715" s="14" t="s">
        <v>36</v>
      </c>
      <c r="D715" s="14" t="s">
        <v>72</v>
      </c>
      <c r="E715" s="14">
        <v>5</v>
      </c>
      <c r="F715" s="14">
        <v>478.13645595405802</v>
      </c>
      <c r="G715" s="14">
        <v>159.37881865135299</v>
      </c>
      <c r="H715" s="14">
        <v>2510.5615959782499</v>
      </c>
      <c r="I715" s="14">
        <v>2835.5104331417601</v>
      </c>
      <c r="J715" s="14">
        <v>2579.4656886882699</v>
      </c>
      <c r="K715" s="14">
        <v>3109.51160103252</v>
      </c>
      <c r="L715" s="14">
        <v>274.00116789076202</v>
      </c>
      <c r="M715" s="14">
        <v>256.04474445349302</v>
      </c>
      <c r="O715" s="14"/>
      <c r="P715" s="14"/>
      <c r="Q715" s="14"/>
      <c r="R715" s="14"/>
      <c r="S715" s="14"/>
      <c r="T715" s="14"/>
      <c r="U715" s="14"/>
      <c r="V715" s="14"/>
      <c r="W715" s="14"/>
      <c r="X715" s="14"/>
      <c r="Y715" s="14"/>
    </row>
    <row r="716" spans="1:25">
      <c r="A716" s="14" t="s">
        <v>944</v>
      </c>
      <c r="B716" s="14" t="s">
        <v>64</v>
      </c>
      <c r="C716" s="14" t="s">
        <v>34</v>
      </c>
      <c r="D716" s="14" t="s">
        <v>72</v>
      </c>
      <c r="E716" s="14">
        <v>5</v>
      </c>
      <c r="F716" s="14">
        <v>503.78534910139899</v>
      </c>
      <c r="G716" s="14">
        <v>167.92844970046599</v>
      </c>
      <c r="H716" s="14">
        <v>2630.3208327750199</v>
      </c>
      <c r="I716" s="14">
        <v>2975.1350738138499</v>
      </c>
      <c r="J716" s="14">
        <v>2712.70323676011</v>
      </c>
      <c r="K716" s="14">
        <v>3255.4791390263299</v>
      </c>
      <c r="L716" s="14">
        <v>280.34406521248002</v>
      </c>
      <c r="M716" s="14">
        <v>262.43183705373502</v>
      </c>
      <c r="O716" s="14"/>
      <c r="P716" s="14"/>
      <c r="Q716" s="14"/>
      <c r="R716" s="14"/>
      <c r="S716" s="14"/>
      <c r="T716" s="14"/>
      <c r="U716" s="14"/>
      <c r="V716" s="14"/>
      <c r="W716" s="14"/>
      <c r="X716" s="14"/>
      <c r="Y716" s="14"/>
    </row>
    <row r="717" spans="1:25">
      <c r="A717" s="14" t="s">
        <v>945</v>
      </c>
      <c r="B717" s="14" t="s">
        <v>64</v>
      </c>
      <c r="C717" s="14" t="s">
        <v>128</v>
      </c>
      <c r="D717" s="14" t="s">
        <v>72</v>
      </c>
      <c r="E717" s="14">
        <v>5</v>
      </c>
      <c r="F717" s="14">
        <v>511.944240603021</v>
      </c>
      <c r="G717" s="14">
        <v>170.64808020100699</v>
      </c>
      <c r="H717" s="14">
        <v>2659.72693580123</v>
      </c>
      <c r="I717" s="14">
        <v>2990.0798206394002</v>
      </c>
      <c r="J717" s="14">
        <v>2727.71607089194</v>
      </c>
      <c r="K717" s="14">
        <v>3270.2026401448102</v>
      </c>
      <c r="L717" s="14">
        <v>280.12281950541001</v>
      </c>
      <c r="M717" s="14">
        <v>262.36374974746298</v>
      </c>
      <c r="O717" s="14"/>
      <c r="P717" s="14"/>
      <c r="Q717" s="14"/>
      <c r="R717" s="14"/>
      <c r="S717" s="14"/>
      <c r="T717" s="14"/>
      <c r="U717" s="14"/>
      <c r="V717" s="14"/>
      <c r="W717" s="14"/>
      <c r="X717" s="14"/>
      <c r="Y717" s="14"/>
    </row>
    <row r="718" spans="1:25">
      <c r="A718" s="14" t="s">
        <v>946</v>
      </c>
      <c r="B718" s="14" t="s">
        <v>64</v>
      </c>
      <c r="C718" s="14" t="s">
        <v>129</v>
      </c>
      <c r="D718" s="14" t="s">
        <v>72</v>
      </c>
      <c r="E718" s="14">
        <v>5</v>
      </c>
      <c r="F718" s="14">
        <v>508.51849754067899</v>
      </c>
      <c r="G718" s="14">
        <v>169.506165846893</v>
      </c>
      <c r="H718" s="14">
        <v>2631.2661572010702</v>
      </c>
      <c r="I718" s="14">
        <v>2987.10162875785</v>
      </c>
      <c r="J718" s="14">
        <v>2724.0835070684502</v>
      </c>
      <c r="K718" s="14">
        <v>3267.9851789546301</v>
      </c>
      <c r="L718" s="14">
        <v>280.88355019677601</v>
      </c>
      <c r="M718" s="14">
        <v>263.01812168939898</v>
      </c>
      <c r="O718" s="14"/>
      <c r="P718" s="14"/>
      <c r="Q718" s="14"/>
      <c r="R718" s="14"/>
      <c r="S718" s="14"/>
      <c r="T718" s="14"/>
      <c r="U718" s="14"/>
      <c r="V718" s="14"/>
      <c r="W718" s="14"/>
      <c r="X718" s="14"/>
      <c r="Y718" s="14"/>
    </row>
    <row r="719" spans="1:25">
      <c r="A719" s="14" t="s">
        <v>947</v>
      </c>
      <c r="B719" s="14" t="s">
        <v>64</v>
      </c>
      <c r="C719" s="14" t="s">
        <v>130</v>
      </c>
      <c r="D719" s="14" t="s">
        <v>72</v>
      </c>
      <c r="E719" s="14">
        <v>5</v>
      </c>
      <c r="F719" s="14">
        <v>493.78719454440397</v>
      </c>
      <c r="G719" s="14">
        <v>164.595731514801</v>
      </c>
      <c r="H719" s="14">
        <v>2547.1329544228001</v>
      </c>
      <c r="I719" s="14">
        <v>2884.53362184361</v>
      </c>
      <c r="J719" s="14">
        <v>2627.6228267496599</v>
      </c>
      <c r="K719" s="14">
        <v>3159.16302708282</v>
      </c>
      <c r="L719" s="14">
        <v>274.62940523920599</v>
      </c>
      <c r="M719" s="14">
        <v>256.91079509395701</v>
      </c>
      <c r="O719" s="14"/>
      <c r="P719" s="14"/>
      <c r="Q719" s="14"/>
      <c r="R719" s="14"/>
      <c r="S719" s="14"/>
      <c r="T719" s="14"/>
      <c r="U719" s="14"/>
      <c r="V719" s="14"/>
      <c r="W719" s="14"/>
      <c r="X719" s="14"/>
      <c r="Y719" s="14"/>
    </row>
    <row r="720" spans="1:25">
      <c r="A720" s="14" t="s">
        <v>948</v>
      </c>
      <c r="B720" s="14" t="s">
        <v>64</v>
      </c>
      <c r="C720" s="14" t="s">
        <v>131</v>
      </c>
      <c r="D720" s="14" t="s">
        <v>72</v>
      </c>
      <c r="E720" s="14">
        <v>5</v>
      </c>
      <c r="F720" s="14">
        <v>493.41709492456698</v>
      </c>
      <c r="G720" s="14">
        <v>164.47236497485599</v>
      </c>
      <c r="H720" s="14">
        <v>2531.90217017943</v>
      </c>
      <c r="I720" s="14">
        <v>2892.6557150754302</v>
      </c>
      <c r="J720" s="14">
        <v>2635.6432224957598</v>
      </c>
      <c r="K720" s="14">
        <v>3167.4007259063101</v>
      </c>
      <c r="L720" s="14">
        <v>274.74501083087898</v>
      </c>
      <c r="M720" s="14">
        <v>257.01249257966299</v>
      </c>
      <c r="O720" s="14"/>
      <c r="P720" s="14"/>
      <c r="Q720" s="14"/>
      <c r="R720" s="14"/>
      <c r="S720" s="14"/>
      <c r="T720" s="14"/>
      <c r="U720" s="14"/>
      <c r="V720" s="14"/>
      <c r="W720" s="14"/>
      <c r="X720" s="14"/>
      <c r="Y720" s="14"/>
    </row>
    <row r="721" spans="1:25">
      <c r="A721" s="14" t="s">
        <v>949</v>
      </c>
      <c r="B721" s="14" t="s">
        <v>64</v>
      </c>
      <c r="C721" s="14" t="s">
        <v>132</v>
      </c>
      <c r="D721" s="14" t="s">
        <v>72</v>
      </c>
      <c r="E721" s="14">
        <v>5</v>
      </c>
      <c r="F721" s="14">
        <v>510.97758264684001</v>
      </c>
      <c r="G721" s="14">
        <v>170.32586088228001</v>
      </c>
      <c r="H721" s="14">
        <v>2598.27917546445</v>
      </c>
      <c r="I721" s="14">
        <v>2939.41963809854</v>
      </c>
      <c r="J721" s="14">
        <v>2683.54958149513</v>
      </c>
      <c r="K721" s="14">
        <v>3212.6261888643699</v>
      </c>
      <c r="L721" s="14">
        <v>273.20655076582801</v>
      </c>
      <c r="M721" s="14">
        <v>255.87005660341299</v>
      </c>
      <c r="O721" s="14"/>
      <c r="P721" s="14"/>
      <c r="Q721" s="14"/>
      <c r="R721" s="14"/>
      <c r="S721" s="14"/>
      <c r="T721" s="14"/>
      <c r="U721" s="14"/>
      <c r="V721" s="14"/>
      <c r="W721" s="14"/>
      <c r="X721" s="14"/>
      <c r="Y721" s="14"/>
    </row>
    <row r="722" spans="1:25">
      <c r="A722" s="14" t="s">
        <v>950</v>
      </c>
      <c r="B722" s="14" t="s">
        <v>64</v>
      </c>
      <c r="C722" s="14" t="s">
        <v>38</v>
      </c>
      <c r="D722" s="14" t="s">
        <v>44</v>
      </c>
      <c r="E722" s="14">
        <v>0</v>
      </c>
      <c r="F722" s="14">
        <v>2167.6492511517699</v>
      </c>
      <c r="G722" s="14">
        <v>722.54975038392297</v>
      </c>
      <c r="H722" s="14">
        <v>2056.7493274174199</v>
      </c>
      <c r="I722" s="14">
        <v>2091.9558672777898</v>
      </c>
      <c r="J722" s="14">
        <v>2002.70554244854</v>
      </c>
      <c r="K722" s="14">
        <v>2184.0875098403999</v>
      </c>
      <c r="L722" s="14">
        <v>92.131642562609599</v>
      </c>
      <c r="M722" s="14">
        <v>89.250324829250104</v>
      </c>
      <c r="O722" s="14"/>
      <c r="P722" s="14"/>
      <c r="Q722" s="14"/>
      <c r="R722" s="14"/>
      <c r="S722" s="14"/>
      <c r="T722" s="14"/>
      <c r="U722" s="14"/>
      <c r="V722" s="14"/>
      <c r="W722" s="14"/>
      <c r="X722" s="14"/>
      <c r="Y722" s="14"/>
    </row>
    <row r="723" spans="1:25">
      <c r="A723" s="14" t="s">
        <v>951</v>
      </c>
      <c r="B723" s="14" t="s">
        <v>64</v>
      </c>
      <c r="C723" s="14" t="s">
        <v>36</v>
      </c>
      <c r="D723" s="14" t="s">
        <v>44</v>
      </c>
      <c r="E723" s="14">
        <v>0</v>
      </c>
      <c r="F723" s="14">
        <v>2130.5615171782802</v>
      </c>
      <c r="G723" s="14">
        <v>710.18717239275895</v>
      </c>
      <c r="H723" s="14">
        <v>1998.3506389081199</v>
      </c>
      <c r="I723" s="14">
        <v>2014.9811000228101</v>
      </c>
      <c r="J723" s="14">
        <v>1928.3001046731299</v>
      </c>
      <c r="K723" s="14">
        <v>2104.4851505809902</v>
      </c>
      <c r="L723" s="14">
        <v>89.504050558185796</v>
      </c>
      <c r="M723" s="14">
        <v>86.680995349672699</v>
      </c>
      <c r="O723" s="14"/>
      <c r="P723" s="14"/>
      <c r="Q723" s="14"/>
      <c r="R723" s="14"/>
      <c r="S723" s="14"/>
      <c r="T723" s="14"/>
      <c r="U723" s="14"/>
      <c r="V723" s="14"/>
      <c r="W723" s="14"/>
      <c r="X723" s="14"/>
      <c r="Y723" s="14"/>
    </row>
    <row r="724" spans="1:25">
      <c r="A724" s="14" t="s">
        <v>952</v>
      </c>
      <c r="B724" s="14" t="s">
        <v>64</v>
      </c>
      <c r="C724" s="14" t="s">
        <v>34</v>
      </c>
      <c r="D724" s="14" t="s">
        <v>44</v>
      </c>
      <c r="E724" s="14">
        <v>0</v>
      </c>
      <c r="F724" s="14">
        <v>2154.57590963141</v>
      </c>
      <c r="G724" s="14">
        <v>718.19196987713701</v>
      </c>
      <c r="H724" s="14">
        <v>2005.76798297453</v>
      </c>
      <c r="I724" s="14">
        <v>1998.83594655244</v>
      </c>
      <c r="J724" s="14">
        <v>1913.55720535516</v>
      </c>
      <c r="K724" s="14">
        <v>2086.8762767042499</v>
      </c>
      <c r="L724" s="14">
        <v>88.040330151813393</v>
      </c>
      <c r="M724" s="14">
        <v>85.278741197281803</v>
      </c>
      <c r="O724" s="14"/>
      <c r="P724" s="14"/>
      <c r="Q724" s="14"/>
      <c r="R724" s="14"/>
      <c r="S724" s="14"/>
      <c r="T724" s="14"/>
      <c r="U724" s="14"/>
      <c r="V724" s="14"/>
      <c r="W724" s="14"/>
      <c r="X724" s="14"/>
      <c r="Y724" s="14"/>
    </row>
    <row r="725" spans="1:25">
      <c r="A725" s="14" t="s">
        <v>953</v>
      </c>
      <c r="B725" s="14" t="s">
        <v>64</v>
      </c>
      <c r="C725" s="14" t="s">
        <v>128</v>
      </c>
      <c r="D725" s="14" t="s">
        <v>44</v>
      </c>
      <c r="E725" s="14">
        <v>0</v>
      </c>
      <c r="F725" s="14">
        <v>2152.94707162028</v>
      </c>
      <c r="G725" s="14">
        <v>717.64902387342602</v>
      </c>
      <c r="H725" s="14">
        <v>1993.4695107595201</v>
      </c>
      <c r="I725" s="14">
        <v>1960.2983311847599</v>
      </c>
      <c r="J725" s="14">
        <v>1876.9010613938699</v>
      </c>
      <c r="K725" s="14">
        <v>2046.39730164717</v>
      </c>
      <c r="L725" s="14">
        <v>86.098970462407095</v>
      </c>
      <c r="M725" s="14">
        <v>83.397269790895706</v>
      </c>
      <c r="O725" s="14"/>
      <c r="P725" s="14"/>
      <c r="Q725" s="14"/>
      <c r="R725" s="14"/>
      <c r="S725" s="14"/>
      <c r="T725" s="14"/>
      <c r="U725" s="14"/>
      <c r="V725" s="14"/>
      <c r="W725" s="14"/>
      <c r="X725" s="14"/>
      <c r="Y725" s="14"/>
    </row>
    <row r="726" spans="1:25">
      <c r="A726" s="14" t="s">
        <v>954</v>
      </c>
      <c r="B726" s="14" t="s">
        <v>64</v>
      </c>
      <c r="C726" s="14" t="s">
        <v>129</v>
      </c>
      <c r="D726" s="14" t="s">
        <v>44</v>
      </c>
      <c r="E726" s="14">
        <v>0</v>
      </c>
      <c r="F726" s="14">
        <v>2131.8919463377201</v>
      </c>
      <c r="G726" s="14">
        <v>710.63064877923898</v>
      </c>
      <c r="H726" s="14">
        <v>1967.36150377686</v>
      </c>
      <c r="I726" s="14">
        <v>1903.53467773276</v>
      </c>
      <c r="J726" s="14">
        <v>1822.3809266669</v>
      </c>
      <c r="K726" s="14">
        <v>1987.33063132388</v>
      </c>
      <c r="L726" s="14">
        <v>83.795953591127301</v>
      </c>
      <c r="M726" s="14">
        <v>81.153751065859794</v>
      </c>
      <c r="O726" s="14"/>
      <c r="P726" s="14"/>
      <c r="Q726" s="14"/>
      <c r="R726" s="14"/>
      <c r="S726" s="14"/>
      <c r="T726" s="14"/>
      <c r="U726" s="14"/>
      <c r="V726" s="14"/>
      <c r="W726" s="14"/>
      <c r="X726" s="14"/>
      <c r="Y726" s="14"/>
    </row>
    <row r="727" spans="1:25">
      <c r="A727" s="14" t="s">
        <v>955</v>
      </c>
      <c r="B727" s="14" t="s">
        <v>64</v>
      </c>
      <c r="C727" s="14" t="s">
        <v>130</v>
      </c>
      <c r="D727" s="14" t="s">
        <v>44</v>
      </c>
      <c r="E727" s="14">
        <v>0</v>
      </c>
      <c r="F727" s="14">
        <v>2088.8450207497699</v>
      </c>
      <c r="G727" s="14">
        <v>696.28167358325595</v>
      </c>
      <c r="H727" s="14">
        <v>1921.0243348566901</v>
      </c>
      <c r="I727" s="14">
        <v>1836.4048311149099</v>
      </c>
      <c r="J727" s="14">
        <v>1757.4134381899501</v>
      </c>
      <c r="K727" s="14">
        <v>1917.99486504881</v>
      </c>
      <c r="L727" s="14">
        <v>81.590033933902802</v>
      </c>
      <c r="M727" s="14">
        <v>78.991392924963293</v>
      </c>
      <c r="O727" s="14"/>
      <c r="P727" s="14"/>
      <c r="Q727" s="14"/>
      <c r="R727" s="14"/>
      <c r="S727" s="14"/>
      <c r="T727" s="14"/>
      <c r="U727" s="14"/>
      <c r="V727" s="14"/>
      <c r="W727" s="14"/>
      <c r="X727" s="14"/>
      <c r="Y727" s="14"/>
    </row>
    <row r="728" spans="1:25">
      <c r="A728" s="14" t="s">
        <v>956</v>
      </c>
      <c r="B728" s="14" t="s">
        <v>64</v>
      </c>
      <c r="C728" s="14" t="s">
        <v>131</v>
      </c>
      <c r="D728" s="14" t="s">
        <v>44</v>
      </c>
      <c r="E728" s="14">
        <v>0</v>
      </c>
      <c r="F728" s="14">
        <v>2057.0648664464402</v>
      </c>
      <c r="G728" s="14">
        <v>685.68828881548097</v>
      </c>
      <c r="H728" s="14">
        <v>1885.7968009813201</v>
      </c>
      <c r="I728" s="14">
        <v>1778.38072104092</v>
      </c>
      <c r="J728" s="14">
        <v>1701.43934714172</v>
      </c>
      <c r="K728" s="14">
        <v>1857.8731267672399</v>
      </c>
      <c r="L728" s="14">
        <v>79.492405726321707</v>
      </c>
      <c r="M728" s="14">
        <v>76.941373899207704</v>
      </c>
      <c r="O728" s="14"/>
      <c r="P728" s="14"/>
      <c r="Q728" s="14"/>
      <c r="R728" s="14"/>
      <c r="S728" s="14"/>
      <c r="T728" s="14"/>
      <c r="U728" s="14"/>
      <c r="V728" s="14"/>
      <c r="W728" s="14"/>
      <c r="X728" s="14"/>
      <c r="Y728" s="14"/>
    </row>
    <row r="729" spans="1:25">
      <c r="A729" s="14" t="s">
        <v>957</v>
      </c>
      <c r="B729" s="14" t="s">
        <v>64</v>
      </c>
      <c r="C729" s="14" t="s">
        <v>132</v>
      </c>
      <c r="D729" s="14" t="s">
        <v>44</v>
      </c>
      <c r="E729" s="14">
        <v>0</v>
      </c>
      <c r="F729" s="14">
        <v>2173.8018739181098</v>
      </c>
      <c r="G729" s="14">
        <v>724.60062463936902</v>
      </c>
      <c r="H729" s="14">
        <v>1982.2022084493899</v>
      </c>
      <c r="I729" s="14">
        <v>1844.6484657109499</v>
      </c>
      <c r="J729" s="14">
        <v>1767.05227508384</v>
      </c>
      <c r="K729" s="14">
        <v>1924.7461268009599</v>
      </c>
      <c r="L729" s="14">
        <v>80.097661090004706</v>
      </c>
      <c r="M729" s="14">
        <v>77.596190627117707</v>
      </c>
      <c r="O729" s="14"/>
      <c r="P729" s="14"/>
      <c r="Q729" s="14"/>
      <c r="R729" s="14"/>
      <c r="S729" s="14"/>
      <c r="T729" s="14"/>
      <c r="U729" s="14"/>
      <c r="V729" s="14"/>
      <c r="W729" s="14"/>
      <c r="X729" s="14"/>
      <c r="Y729" s="14"/>
    </row>
    <row r="730" spans="1:25">
      <c r="A730" s="14" t="s">
        <v>958</v>
      </c>
      <c r="B730" s="14" t="s">
        <v>64</v>
      </c>
      <c r="C730" s="14" t="s">
        <v>38</v>
      </c>
      <c r="D730" s="14" t="s">
        <v>44</v>
      </c>
      <c r="E730" s="14">
        <v>1</v>
      </c>
      <c r="F730" s="14">
        <v>435.078686889229</v>
      </c>
      <c r="G730" s="14">
        <v>145.02622896307599</v>
      </c>
      <c r="H730" s="14">
        <v>1928.1983996154399</v>
      </c>
      <c r="I730" s="14">
        <v>1904.60508379207</v>
      </c>
      <c r="J730" s="14">
        <v>1724.56695518783</v>
      </c>
      <c r="K730" s="14">
        <v>2097.9035675732498</v>
      </c>
      <c r="L730" s="14">
        <v>193.29848378117799</v>
      </c>
      <c r="M730" s="14">
        <v>180.038128604235</v>
      </c>
      <c r="O730" s="14"/>
      <c r="P730" s="14"/>
      <c r="Q730" s="14"/>
      <c r="R730" s="14"/>
      <c r="S730" s="14"/>
      <c r="T730" s="14"/>
      <c r="U730" s="14"/>
      <c r="V730" s="14"/>
      <c r="W730" s="14"/>
      <c r="X730" s="14"/>
      <c r="Y730" s="14"/>
    </row>
    <row r="731" spans="1:25">
      <c r="A731" s="14" t="s">
        <v>959</v>
      </c>
      <c r="B731" s="14" t="s">
        <v>64</v>
      </c>
      <c r="C731" s="14" t="s">
        <v>36</v>
      </c>
      <c r="D731" s="14" t="s">
        <v>44</v>
      </c>
      <c r="E731" s="14">
        <v>1</v>
      </c>
      <c r="F731" s="14">
        <v>421.72491641059599</v>
      </c>
      <c r="G731" s="14">
        <v>140.574972136865</v>
      </c>
      <c r="H731" s="14">
        <v>1853.2471278370399</v>
      </c>
      <c r="I731" s="14">
        <v>1805.45368243396</v>
      </c>
      <c r="J731" s="14">
        <v>1632.3936494498901</v>
      </c>
      <c r="K731" s="14">
        <v>1991.46842390354</v>
      </c>
      <c r="L731" s="14">
        <v>186.01474146958</v>
      </c>
      <c r="M731" s="14">
        <v>173.06003298406901</v>
      </c>
      <c r="O731" s="14"/>
      <c r="P731" s="14"/>
      <c r="Q731" s="14"/>
      <c r="R731" s="14"/>
      <c r="S731" s="14"/>
      <c r="T731" s="14"/>
      <c r="U731" s="14"/>
      <c r="V731" s="14"/>
      <c r="W731" s="14"/>
      <c r="X731" s="14"/>
      <c r="Y731" s="14"/>
    </row>
    <row r="732" spans="1:25">
      <c r="A732" s="14" t="s">
        <v>960</v>
      </c>
      <c r="B732" s="14" t="s">
        <v>64</v>
      </c>
      <c r="C732" s="14" t="s">
        <v>34</v>
      </c>
      <c r="D732" s="14" t="s">
        <v>44</v>
      </c>
      <c r="E732" s="14">
        <v>1</v>
      </c>
      <c r="F732" s="14">
        <v>422.93357660506803</v>
      </c>
      <c r="G732" s="14">
        <v>140.97785886835601</v>
      </c>
      <c r="H732" s="14">
        <v>1844.2139127243199</v>
      </c>
      <c r="I732" s="14">
        <v>1774.9783076491101</v>
      </c>
      <c r="J732" s="14">
        <v>1605.4310958236299</v>
      </c>
      <c r="K732" s="14">
        <v>1957.19839044079</v>
      </c>
      <c r="L732" s="14">
        <v>182.22008279167699</v>
      </c>
      <c r="M732" s="14">
        <v>169.547211825484</v>
      </c>
      <c r="O732" s="14"/>
      <c r="P732" s="14"/>
      <c r="Q732" s="14"/>
      <c r="R732" s="14"/>
      <c r="S732" s="14"/>
      <c r="T732" s="14"/>
      <c r="U732" s="14"/>
      <c r="V732" s="14"/>
      <c r="W732" s="14"/>
      <c r="X732" s="14"/>
      <c r="Y732" s="14"/>
    </row>
    <row r="733" spans="1:25">
      <c r="A733" s="14" t="s">
        <v>961</v>
      </c>
      <c r="B733" s="14" t="s">
        <v>64</v>
      </c>
      <c r="C733" s="14" t="s">
        <v>128</v>
      </c>
      <c r="D733" s="14" t="s">
        <v>44</v>
      </c>
      <c r="E733" s="14">
        <v>1</v>
      </c>
      <c r="F733" s="14">
        <v>409.74088735143499</v>
      </c>
      <c r="G733" s="14">
        <v>136.58029578381201</v>
      </c>
      <c r="H733" s="14">
        <v>1775.92270870074</v>
      </c>
      <c r="I733" s="14">
        <v>1686.78791192421</v>
      </c>
      <c r="J733" s="14">
        <v>1523.6028439122499</v>
      </c>
      <c r="K733" s="14">
        <v>1862.3730920814901</v>
      </c>
      <c r="L733" s="14">
        <v>175.585180157281</v>
      </c>
      <c r="M733" s="14">
        <v>163.18506801196301</v>
      </c>
      <c r="O733" s="14"/>
      <c r="P733" s="14"/>
      <c r="Q733" s="14"/>
      <c r="R733" s="14"/>
      <c r="S733" s="14"/>
      <c r="T733" s="14"/>
      <c r="U733" s="14"/>
      <c r="V733" s="14"/>
      <c r="W733" s="14"/>
      <c r="X733" s="14"/>
      <c r="Y733" s="14"/>
    </row>
    <row r="734" spans="1:25">
      <c r="A734" s="14" t="s">
        <v>962</v>
      </c>
      <c r="B734" s="14" t="s">
        <v>64</v>
      </c>
      <c r="C734" s="14" t="s">
        <v>129</v>
      </c>
      <c r="D734" s="14" t="s">
        <v>44</v>
      </c>
      <c r="E734" s="14">
        <v>1</v>
      </c>
      <c r="F734" s="14">
        <v>395.322220912413</v>
      </c>
      <c r="G734" s="14">
        <v>131.77407363747099</v>
      </c>
      <c r="H734" s="14">
        <v>1707.8767050261899</v>
      </c>
      <c r="I734" s="14">
        <v>1585.4973553170801</v>
      </c>
      <c r="J734" s="14">
        <v>1430.3194465229001</v>
      </c>
      <c r="K734" s="14">
        <v>1752.68892587541</v>
      </c>
      <c r="L734" s="14">
        <v>167.19157055832599</v>
      </c>
      <c r="M734" s="14">
        <v>155.17790879417601</v>
      </c>
      <c r="O734" s="14"/>
      <c r="P734" s="14"/>
      <c r="Q734" s="14"/>
      <c r="R734" s="14"/>
      <c r="S734" s="14"/>
      <c r="T734" s="14"/>
      <c r="U734" s="14"/>
      <c r="V734" s="14"/>
      <c r="W734" s="14"/>
      <c r="X734" s="14"/>
      <c r="Y734" s="14"/>
    </row>
    <row r="735" spans="1:25">
      <c r="A735" s="14" t="s">
        <v>963</v>
      </c>
      <c r="B735" s="14" t="s">
        <v>64</v>
      </c>
      <c r="C735" s="14" t="s">
        <v>130</v>
      </c>
      <c r="D735" s="14" t="s">
        <v>44</v>
      </c>
      <c r="E735" s="14">
        <v>1</v>
      </c>
      <c r="F735" s="14">
        <v>368.554722607342</v>
      </c>
      <c r="G735" s="14">
        <v>122.851574202447</v>
      </c>
      <c r="H735" s="14">
        <v>1585.52257520904</v>
      </c>
      <c r="I735" s="14">
        <v>1463.6255631937299</v>
      </c>
      <c r="J735" s="14">
        <v>1315.6447896172399</v>
      </c>
      <c r="K735" s="14">
        <v>1623.48920368518</v>
      </c>
      <c r="L735" s="14">
        <v>159.863640491447</v>
      </c>
      <c r="M735" s="14">
        <v>147.980773576491</v>
      </c>
      <c r="O735" s="14"/>
      <c r="P735" s="14"/>
      <c r="Q735" s="14"/>
      <c r="R735" s="14"/>
      <c r="S735" s="14"/>
      <c r="T735" s="14"/>
      <c r="U735" s="14"/>
      <c r="V735" s="14"/>
      <c r="W735" s="14"/>
      <c r="X735" s="14"/>
      <c r="Y735" s="14"/>
    </row>
    <row r="736" spans="1:25">
      <c r="A736" s="14" t="s">
        <v>964</v>
      </c>
      <c r="B736" s="14" t="s">
        <v>64</v>
      </c>
      <c r="C736" s="14" t="s">
        <v>131</v>
      </c>
      <c r="D736" s="14" t="s">
        <v>44</v>
      </c>
      <c r="E736" s="14">
        <v>1</v>
      </c>
      <c r="F736" s="14">
        <v>384.90153315411999</v>
      </c>
      <c r="G736" s="14">
        <v>128.30051105137301</v>
      </c>
      <c r="H736" s="14">
        <v>1647.97710718496</v>
      </c>
      <c r="I736" s="14">
        <v>1488.73396293268</v>
      </c>
      <c r="J736" s="14">
        <v>1341.63987104629</v>
      </c>
      <c r="K736" s="14">
        <v>1647.3754732391501</v>
      </c>
      <c r="L736" s="14">
        <v>158.64151030647599</v>
      </c>
      <c r="M736" s="14">
        <v>147.09409188639199</v>
      </c>
      <c r="O736" s="14"/>
      <c r="P736" s="14"/>
      <c r="Q736" s="14"/>
      <c r="R736" s="14"/>
      <c r="S736" s="14"/>
      <c r="T736" s="14"/>
      <c r="U736" s="14"/>
      <c r="V736" s="14"/>
      <c r="W736" s="14"/>
      <c r="X736" s="14"/>
      <c r="Y736" s="14"/>
    </row>
    <row r="737" spans="1:25">
      <c r="A737" s="14" t="s">
        <v>965</v>
      </c>
      <c r="B737" s="14" t="s">
        <v>64</v>
      </c>
      <c r="C737" s="14" t="s">
        <v>132</v>
      </c>
      <c r="D737" s="14" t="s">
        <v>44</v>
      </c>
      <c r="E737" s="14">
        <v>1</v>
      </c>
      <c r="F737" s="14">
        <v>423.60865577762701</v>
      </c>
      <c r="G737" s="14">
        <v>141.20288525920901</v>
      </c>
      <c r="H737" s="14">
        <v>1800.98063763287</v>
      </c>
      <c r="I737" s="14">
        <v>1598.41530135434</v>
      </c>
      <c r="J737" s="14">
        <v>1447.77271933098</v>
      </c>
      <c r="K737" s="14">
        <v>1760.3083837131201</v>
      </c>
      <c r="L737" s="14">
        <v>161.893082358773</v>
      </c>
      <c r="M737" s="14">
        <v>150.64258202336299</v>
      </c>
      <c r="O737" s="14"/>
      <c r="P737" s="14"/>
      <c r="Q737" s="14"/>
      <c r="R737" s="14"/>
      <c r="S737" s="14"/>
      <c r="T737" s="14"/>
      <c r="U737" s="14"/>
      <c r="V737" s="14"/>
      <c r="W737" s="14"/>
      <c r="X737" s="14"/>
      <c r="Y737" s="14"/>
    </row>
    <row r="738" spans="1:25">
      <c r="A738" s="14" t="s">
        <v>966</v>
      </c>
      <c r="B738" s="14" t="s">
        <v>64</v>
      </c>
      <c r="C738" s="14" t="s">
        <v>38</v>
      </c>
      <c r="D738" s="14" t="s">
        <v>44</v>
      </c>
      <c r="E738" s="14">
        <v>2</v>
      </c>
      <c r="F738" s="14">
        <v>364.21766916191501</v>
      </c>
      <c r="G738" s="14">
        <v>121.405889720638</v>
      </c>
      <c r="H738" s="14">
        <v>1870.9491404012699</v>
      </c>
      <c r="I738" s="14">
        <v>1875.1671364142401</v>
      </c>
      <c r="J738" s="14">
        <v>1684.6164035935401</v>
      </c>
      <c r="K738" s="14">
        <v>2081.1138853027101</v>
      </c>
      <c r="L738" s="14">
        <v>205.946748888472</v>
      </c>
      <c r="M738" s="14">
        <v>190.55073282070299</v>
      </c>
      <c r="O738" s="14"/>
      <c r="P738" s="14"/>
      <c r="Q738" s="14"/>
      <c r="R738" s="14"/>
      <c r="S738" s="14"/>
      <c r="T738" s="14"/>
      <c r="U738" s="14"/>
      <c r="V738" s="14"/>
      <c r="W738" s="14"/>
      <c r="X738" s="14"/>
      <c r="Y738" s="14"/>
    </row>
    <row r="739" spans="1:25">
      <c r="A739" s="14" t="s">
        <v>967</v>
      </c>
      <c r="B739" s="14" t="s">
        <v>64</v>
      </c>
      <c r="C739" s="14" t="s">
        <v>36</v>
      </c>
      <c r="D739" s="14" t="s">
        <v>44</v>
      </c>
      <c r="E739" s="14">
        <v>2</v>
      </c>
      <c r="F739" s="14">
        <v>352.239065959892</v>
      </c>
      <c r="G739" s="14">
        <v>117.41302198663099</v>
      </c>
      <c r="H739" s="14">
        <v>1783.8502276911399</v>
      </c>
      <c r="I739" s="14">
        <v>1778.16385468007</v>
      </c>
      <c r="J739" s="14">
        <v>1594.1256151345401</v>
      </c>
      <c r="K739" s="14">
        <v>1977.3337206521501</v>
      </c>
      <c r="L739" s="14">
        <v>199.16986597207301</v>
      </c>
      <c r="M739" s="14">
        <v>184.038239545529</v>
      </c>
      <c r="O739" s="14"/>
      <c r="P739" s="14"/>
      <c r="Q739" s="14"/>
      <c r="R739" s="14"/>
      <c r="S739" s="14"/>
      <c r="T739" s="14"/>
      <c r="U739" s="14"/>
      <c r="V739" s="14"/>
      <c r="W739" s="14"/>
      <c r="X739" s="14"/>
      <c r="Y739" s="14"/>
    </row>
    <row r="740" spans="1:25">
      <c r="A740" s="14" t="s">
        <v>968</v>
      </c>
      <c r="B740" s="14" t="s">
        <v>64</v>
      </c>
      <c r="C740" s="14" t="s">
        <v>34</v>
      </c>
      <c r="D740" s="14" t="s">
        <v>44</v>
      </c>
      <c r="E740" s="14">
        <v>2</v>
      </c>
      <c r="F740" s="14">
        <v>346.24437623796501</v>
      </c>
      <c r="G740" s="14">
        <v>115.414792079322</v>
      </c>
      <c r="H740" s="14">
        <v>1734.4305777586801</v>
      </c>
      <c r="I740" s="14">
        <v>1720.4026725901001</v>
      </c>
      <c r="J740" s="14">
        <v>1540.46859508067</v>
      </c>
      <c r="K740" s="14">
        <v>1915.26413437939</v>
      </c>
      <c r="L740" s="14">
        <v>194.86146178928499</v>
      </c>
      <c r="M740" s="14">
        <v>179.93407750943399</v>
      </c>
      <c r="O740" s="14"/>
      <c r="P740" s="14"/>
      <c r="Q740" s="14"/>
      <c r="R740" s="14"/>
      <c r="S740" s="14"/>
      <c r="T740" s="14"/>
      <c r="U740" s="14"/>
      <c r="V740" s="14"/>
      <c r="W740" s="14"/>
      <c r="X740" s="14"/>
      <c r="Y740" s="14"/>
    </row>
    <row r="741" spans="1:25">
      <c r="A741" s="14" t="s">
        <v>969</v>
      </c>
      <c r="B741" s="14" t="s">
        <v>64</v>
      </c>
      <c r="C741" s="14" t="s">
        <v>128</v>
      </c>
      <c r="D741" s="14" t="s">
        <v>44</v>
      </c>
      <c r="E741" s="14">
        <v>2</v>
      </c>
      <c r="F741" s="14">
        <v>361.66538840520201</v>
      </c>
      <c r="G741" s="14">
        <v>120.55512946840101</v>
      </c>
      <c r="H741" s="14">
        <v>1805.2580034202001</v>
      </c>
      <c r="I741" s="14">
        <v>1770.94852675178</v>
      </c>
      <c r="J741" s="14">
        <v>1590.18986096911</v>
      </c>
      <c r="K741" s="14">
        <v>1966.36571947568</v>
      </c>
      <c r="L741" s="14">
        <v>195.41719272390699</v>
      </c>
      <c r="M741" s="14">
        <v>180.758665782664</v>
      </c>
      <c r="O741" s="14"/>
      <c r="P741" s="14"/>
      <c r="Q741" s="14"/>
      <c r="R741" s="14"/>
      <c r="S741" s="14"/>
      <c r="T741" s="14"/>
      <c r="U741" s="14"/>
      <c r="V741" s="14"/>
      <c r="W741" s="14"/>
      <c r="X741" s="14"/>
      <c r="Y741" s="14"/>
    </row>
    <row r="742" spans="1:25">
      <c r="A742" s="14" t="s">
        <v>970</v>
      </c>
      <c r="B742" s="14" t="s">
        <v>64</v>
      </c>
      <c r="C742" s="14" t="s">
        <v>129</v>
      </c>
      <c r="D742" s="14" t="s">
        <v>44</v>
      </c>
      <c r="E742" s="14">
        <v>2</v>
      </c>
      <c r="F742" s="14">
        <v>355.87836273577898</v>
      </c>
      <c r="G742" s="14">
        <v>118.62612091192599</v>
      </c>
      <c r="H742" s="14">
        <v>1774.15804743895</v>
      </c>
      <c r="I742" s="14">
        <v>1721.7586318281701</v>
      </c>
      <c r="J742" s="14">
        <v>1544.8322617240301</v>
      </c>
      <c r="K742" s="14">
        <v>1913.1540427628399</v>
      </c>
      <c r="L742" s="14">
        <v>191.39541093466701</v>
      </c>
      <c r="M742" s="14">
        <v>176.92637010414501</v>
      </c>
      <c r="O742" s="14"/>
      <c r="P742" s="14"/>
      <c r="Q742" s="14"/>
      <c r="R742" s="14"/>
      <c r="S742" s="14"/>
      <c r="T742" s="14"/>
      <c r="U742" s="14"/>
      <c r="V742" s="14"/>
      <c r="W742" s="14"/>
      <c r="X742" s="14"/>
      <c r="Y742" s="14"/>
    </row>
    <row r="743" spans="1:25">
      <c r="A743" s="14" t="s">
        <v>971</v>
      </c>
      <c r="B743" s="14" t="s">
        <v>64</v>
      </c>
      <c r="C743" s="14" t="s">
        <v>130</v>
      </c>
      <c r="D743" s="14" t="s">
        <v>44</v>
      </c>
      <c r="E743" s="14">
        <v>2</v>
      </c>
      <c r="F743" s="14">
        <v>369.22775118085201</v>
      </c>
      <c r="G743" s="14">
        <v>123.075917060284</v>
      </c>
      <c r="H743" s="14">
        <v>1842.3619139806001</v>
      </c>
      <c r="I743" s="14">
        <v>1773.6240114423799</v>
      </c>
      <c r="J743" s="14">
        <v>1594.4384182359599</v>
      </c>
      <c r="K743" s="14">
        <v>1967.18453519534</v>
      </c>
      <c r="L743" s="14">
        <v>193.56052375296099</v>
      </c>
      <c r="M743" s="14">
        <v>179.18559320641799</v>
      </c>
      <c r="O743" s="14"/>
      <c r="P743" s="14"/>
      <c r="Q743" s="14"/>
      <c r="R743" s="14"/>
      <c r="S743" s="14"/>
      <c r="T743" s="14"/>
      <c r="U743" s="14"/>
      <c r="V743" s="14"/>
      <c r="W743" s="14"/>
      <c r="X743" s="14"/>
      <c r="Y743" s="14"/>
    </row>
    <row r="744" spans="1:25">
      <c r="A744" s="14" t="s">
        <v>972</v>
      </c>
      <c r="B744" s="14" t="s">
        <v>64</v>
      </c>
      <c r="C744" s="14" t="s">
        <v>131</v>
      </c>
      <c r="D744" s="14" t="s">
        <v>44</v>
      </c>
      <c r="E744" s="14">
        <v>2</v>
      </c>
      <c r="F744" s="14">
        <v>366.11278553812099</v>
      </c>
      <c r="G744" s="14">
        <v>122.03759517937399</v>
      </c>
      <c r="H744" s="14">
        <v>1823.9975365589901</v>
      </c>
      <c r="I744" s="14">
        <v>1748.2437260963</v>
      </c>
      <c r="J744" s="14">
        <v>1570.76523218582</v>
      </c>
      <c r="K744" s="14">
        <v>1940.0232607390601</v>
      </c>
      <c r="L744" s="14">
        <v>191.77953464275001</v>
      </c>
      <c r="M744" s="14">
        <v>177.47849391048399</v>
      </c>
      <c r="O744" s="14"/>
      <c r="P744" s="14"/>
      <c r="Q744" s="14"/>
      <c r="R744" s="14"/>
      <c r="S744" s="14"/>
      <c r="T744" s="14"/>
      <c r="U744" s="14"/>
      <c r="V744" s="14"/>
      <c r="W744" s="14"/>
      <c r="X744" s="14"/>
      <c r="Y744" s="14"/>
    </row>
    <row r="745" spans="1:25">
      <c r="A745" s="14" t="s">
        <v>973</v>
      </c>
      <c r="B745" s="14" t="s">
        <v>64</v>
      </c>
      <c r="C745" s="14" t="s">
        <v>132</v>
      </c>
      <c r="D745" s="14" t="s">
        <v>44</v>
      </c>
      <c r="E745" s="14">
        <v>2</v>
      </c>
      <c r="F745" s="14">
        <v>398.58376647858199</v>
      </c>
      <c r="G745" s="14">
        <v>132.86125549286101</v>
      </c>
      <c r="H745" s="14">
        <v>1974.5554665539601</v>
      </c>
      <c r="I745" s="14">
        <v>1848.9093479273599</v>
      </c>
      <c r="J745" s="14">
        <v>1669.1027766068701</v>
      </c>
      <c r="K745" s="14">
        <v>2042.57685898414</v>
      </c>
      <c r="L745" s="14">
        <v>193.66751105677599</v>
      </c>
      <c r="M745" s="14">
        <v>179.80657132049899</v>
      </c>
      <c r="O745" s="14"/>
      <c r="P745" s="14"/>
      <c r="Q745" s="14"/>
      <c r="R745" s="14"/>
      <c r="S745" s="14"/>
      <c r="T745" s="14"/>
      <c r="U745" s="14"/>
      <c r="V745" s="14"/>
      <c r="W745" s="14"/>
      <c r="X745" s="14"/>
      <c r="Y745" s="14"/>
    </row>
    <row r="746" spans="1:25">
      <c r="A746" s="14" t="s">
        <v>974</v>
      </c>
      <c r="B746" s="14" t="s">
        <v>64</v>
      </c>
      <c r="C746" s="14" t="s">
        <v>38</v>
      </c>
      <c r="D746" s="14" t="s">
        <v>44</v>
      </c>
      <c r="E746" s="14">
        <v>3</v>
      </c>
      <c r="F746" s="14">
        <v>465.06418840520701</v>
      </c>
      <c r="G746" s="14">
        <v>155.02139613506901</v>
      </c>
      <c r="H746" s="14">
        <v>1955.6124149750101</v>
      </c>
      <c r="I746" s="14">
        <v>1969.7106453742899</v>
      </c>
      <c r="J746" s="14">
        <v>1790.62425976082</v>
      </c>
      <c r="K746" s="14">
        <v>2161.5383840323302</v>
      </c>
      <c r="L746" s="14">
        <v>191.827738658035</v>
      </c>
      <c r="M746" s="14">
        <v>179.086385613478</v>
      </c>
      <c r="O746" s="14"/>
      <c r="P746" s="14"/>
      <c r="Q746" s="14"/>
      <c r="R746" s="14"/>
      <c r="S746" s="14"/>
      <c r="T746" s="14"/>
      <c r="U746" s="14"/>
      <c r="V746" s="14"/>
      <c r="W746" s="14"/>
      <c r="X746" s="14"/>
      <c r="Y746" s="14"/>
    </row>
    <row r="747" spans="1:25">
      <c r="A747" s="14" t="s">
        <v>975</v>
      </c>
      <c r="B747" s="14" t="s">
        <v>64</v>
      </c>
      <c r="C747" s="14" t="s">
        <v>36</v>
      </c>
      <c r="D747" s="14" t="s">
        <v>44</v>
      </c>
      <c r="E747" s="14">
        <v>3</v>
      </c>
      <c r="F747" s="14">
        <v>443.219320100375</v>
      </c>
      <c r="G747" s="14">
        <v>147.73977336679201</v>
      </c>
      <c r="H747" s="14">
        <v>1844.6719111848099</v>
      </c>
      <c r="I747" s="14">
        <v>1844.0557028109599</v>
      </c>
      <c r="J747" s="14">
        <v>1671.8024006390999</v>
      </c>
      <c r="K747" s="14">
        <v>2028.8743288021999</v>
      </c>
      <c r="L747" s="14">
        <v>184.81862599123701</v>
      </c>
      <c r="M747" s="14">
        <v>172.25330217186399</v>
      </c>
      <c r="O747" s="14"/>
      <c r="P747" s="14"/>
      <c r="Q747" s="14"/>
      <c r="R747" s="14"/>
      <c r="S747" s="14"/>
      <c r="T747" s="14"/>
      <c r="U747" s="14"/>
      <c r="V747" s="14"/>
      <c r="W747" s="14"/>
      <c r="X747" s="14"/>
      <c r="Y747" s="14"/>
    </row>
    <row r="748" spans="1:25">
      <c r="A748" s="14" t="s">
        <v>976</v>
      </c>
      <c r="B748" s="14" t="s">
        <v>64</v>
      </c>
      <c r="C748" s="14" t="s">
        <v>34</v>
      </c>
      <c r="D748" s="14" t="s">
        <v>44</v>
      </c>
      <c r="E748" s="14">
        <v>3</v>
      </c>
      <c r="F748" s="14">
        <v>470.79743461917099</v>
      </c>
      <c r="G748" s="14">
        <v>156.93247820638999</v>
      </c>
      <c r="H748" s="14">
        <v>1949.22963863359</v>
      </c>
      <c r="I748" s="14">
        <v>1917.17170998814</v>
      </c>
      <c r="J748" s="14">
        <v>1743.3454437922901</v>
      </c>
      <c r="K748" s="14">
        <v>2103.2866761191299</v>
      </c>
      <c r="L748" s="14">
        <v>186.11496613098399</v>
      </c>
      <c r="M748" s="14">
        <v>173.826266195854</v>
      </c>
      <c r="O748" s="14"/>
      <c r="P748" s="14"/>
      <c r="Q748" s="14"/>
      <c r="R748" s="14"/>
      <c r="S748" s="14"/>
      <c r="T748" s="14"/>
      <c r="U748" s="14"/>
      <c r="V748" s="14"/>
      <c r="W748" s="14"/>
      <c r="X748" s="14"/>
      <c r="Y748" s="14"/>
    </row>
    <row r="749" spans="1:25">
      <c r="A749" s="14" t="s">
        <v>977</v>
      </c>
      <c r="B749" s="14" t="s">
        <v>64</v>
      </c>
      <c r="C749" s="14" t="s">
        <v>128</v>
      </c>
      <c r="D749" s="14" t="s">
        <v>44</v>
      </c>
      <c r="E749" s="14">
        <v>3</v>
      </c>
      <c r="F749" s="14">
        <v>446.06072553670401</v>
      </c>
      <c r="G749" s="14">
        <v>148.68690851223499</v>
      </c>
      <c r="H749" s="14">
        <v>1833.5281385099599</v>
      </c>
      <c r="I749" s="14">
        <v>1775.6177481977099</v>
      </c>
      <c r="J749" s="14">
        <v>1611.1681227706199</v>
      </c>
      <c r="K749" s="14">
        <v>1952.0236752933799</v>
      </c>
      <c r="L749" s="14">
        <v>176.405927095669</v>
      </c>
      <c r="M749" s="14">
        <v>164.449625427082</v>
      </c>
      <c r="O749" s="14"/>
      <c r="P749" s="14"/>
      <c r="Q749" s="14"/>
      <c r="R749" s="14"/>
      <c r="S749" s="14"/>
      <c r="T749" s="14"/>
      <c r="U749" s="14"/>
      <c r="V749" s="14"/>
      <c r="W749" s="14"/>
      <c r="X749" s="14"/>
      <c r="Y749" s="14"/>
    </row>
    <row r="750" spans="1:25">
      <c r="A750" s="14" t="s">
        <v>978</v>
      </c>
      <c r="B750" s="14" t="s">
        <v>64</v>
      </c>
      <c r="C750" s="14" t="s">
        <v>129</v>
      </c>
      <c r="D750" s="14" t="s">
        <v>44</v>
      </c>
      <c r="E750" s="14">
        <v>3</v>
      </c>
      <c r="F750" s="14">
        <v>452.712377821904</v>
      </c>
      <c r="G750" s="14">
        <v>150.904125940635</v>
      </c>
      <c r="H750" s="14">
        <v>1852.1904010388</v>
      </c>
      <c r="I750" s="14">
        <v>1763.0915426110701</v>
      </c>
      <c r="J750" s="14">
        <v>1601.20467421221</v>
      </c>
      <c r="K750" s="14">
        <v>1936.6582225924799</v>
      </c>
      <c r="L750" s="14">
        <v>173.56667998141199</v>
      </c>
      <c r="M750" s="14">
        <v>161.88686839886</v>
      </c>
      <c r="O750" s="14"/>
      <c r="P750" s="14"/>
      <c r="Q750" s="14"/>
      <c r="R750" s="14"/>
      <c r="S750" s="14"/>
      <c r="T750" s="14"/>
      <c r="U750" s="14"/>
      <c r="V750" s="14"/>
      <c r="W750" s="14"/>
      <c r="X750" s="14"/>
      <c r="Y750" s="14"/>
    </row>
    <row r="751" spans="1:25">
      <c r="A751" s="14" t="s">
        <v>979</v>
      </c>
      <c r="B751" s="14" t="s">
        <v>64</v>
      </c>
      <c r="C751" s="14" t="s">
        <v>130</v>
      </c>
      <c r="D751" s="14" t="s">
        <v>44</v>
      </c>
      <c r="E751" s="14">
        <v>3</v>
      </c>
      <c r="F751" s="14">
        <v>436.89134510112399</v>
      </c>
      <c r="G751" s="14">
        <v>145.630448367041</v>
      </c>
      <c r="H751" s="14">
        <v>1780.6861426579301</v>
      </c>
      <c r="I751" s="14">
        <v>1682.44754322414</v>
      </c>
      <c r="J751" s="14">
        <v>1524.97177314594</v>
      </c>
      <c r="K751" s="14">
        <v>1851.49684163696</v>
      </c>
      <c r="L751" s="14">
        <v>169.04929841282001</v>
      </c>
      <c r="M751" s="14">
        <v>157.47577007820601</v>
      </c>
      <c r="O751" s="14"/>
      <c r="P751" s="14"/>
      <c r="Q751" s="14"/>
      <c r="R751" s="14"/>
      <c r="S751" s="14"/>
      <c r="T751" s="14"/>
      <c r="U751" s="14"/>
      <c r="V751" s="14"/>
      <c r="W751" s="14"/>
      <c r="X751" s="14"/>
      <c r="Y751" s="14"/>
    </row>
    <row r="752" spans="1:25">
      <c r="A752" s="14" t="s">
        <v>980</v>
      </c>
      <c r="B752" s="14" t="s">
        <v>64</v>
      </c>
      <c r="C752" s="14" t="s">
        <v>131</v>
      </c>
      <c r="D752" s="14" t="s">
        <v>44</v>
      </c>
      <c r="E752" s="14">
        <v>3</v>
      </c>
      <c r="F752" s="14">
        <v>437.77073349117398</v>
      </c>
      <c r="G752" s="14">
        <v>145.923577830391</v>
      </c>
      <c r="H752" s="14">
        <v>1783.32545824985</v>
      </c>
      <c r="I752" s="14">
        <v>1675.5828566676701</v>
      </c>
      <c r="J752" s="14">
        <v>1518.99029448805</v>
      </c>
      <c r="K752" s="14">
        <v>1843.6720138841999</v>
      </c>
      <c r="L752" s="14">
        <v>168.089157216529</v>
      </c>
      <c r="M752" s="14">
        <v>156.592562179623</v>
      </c>
      <c r="O752" s="14"/>
      <c r="P752" s="14"/>
      <c r="Q752" s="14"/>
      <c r="R752" s="14"/>
      <c r="S752" s="14"/>
      <c r="T752" s="14"/>
      <c r="U752" s="14"/>
      <c r="V752" s="14"/>
      <c r="W752" s="14"/>
      <c r="X752" s="14"/>
      <c r="Y752" s="14"/>
    </row>
    <row r="753" spans="1:25">
      <c r="A753" s="14" t="s">
        <v>981</v>
      </c>
      <c r="B753" s="14" t="s">
        <v>64</v>
      </c>
      <c r="C753" s="14" t="s">
        <v>132</v>
      </c>
      <c r="D753" s="14" t="s">
        <v>44</v>
      </c>
      <c r="E753" s="14">
        <v>3</v>
      </c>
      <c r="F753" s="14">
        <v>467.88950703255801</v>
      </c>
      <c r="G753" s="14">
        <v>155.96316901085299</v>
      </c>
      <c r="H753" s="14">
        <v>1896.36244896266</v>
      </c>
      <c r="I753" s="14">
        <v>1762.2977808729599</v>
      </c>
      <c r="J753" s="14">
        <v>1602.65478293566</v>
      </c>
      <c r="K753" s="14">
        <v>1933.2631457576099</v>
      </c>
      <c r="L753" s="14">
        <v>170.96536488465</v>
      </c>
      <c r="M753" s="14">
        <v>159.64299793730001</v>
      </c>
      <c r="O753" s="14"/>
      <c r="P753" s="14"/>
      <c r="Q753" s="14"/>
      <c r="R753" s="14"/>
      <c r="S753" s="14"/>
      <c r="T753" s="14"/>
      <c r="U753" s="14"/>
      <c r="V753" s="14"/>
      <c r="W753" s="14"/>
      <c r="X753" s="14"/>
      <c r="Y753" s="14"/>
    </row>
    <row r="754" spans="1:25">
      <c r="A754" s="14" t="s">
        <v>982</v>
      </c>
      <c r="B754" s="14" t="s">
        <v>64</v>
      </c>
      <c r="C754" s="14" t="s">
        <v>38</v>
      </c>
      <c r="D754" s="14" t="s">
        <v>44</v>
      </c>
      <c r="E754" s="14">
        <v>4</v>
      </c>
      <c r="F754" s="14">
        <v>427.12988046103499</v>
      </c>
      <c r="G754" s="14">
        <v>142.376626820345</v>
      </c>
      <c r="H754" s="14">
        <v>1978.0941993286499</v>
      </c>
      <c r="I754" s="14">
        <v>2016.5890211378201</v>
      </c>
      <c r="J754" s="14">
        <v>1822.94801738762</v>
      </c>
      <c r="K754" s="14">
        <v>2224.6296654367502</v>
      </c>
      <c r="L754" s="14">
        <v>208.04064429893199</v>
      </c>
      <c r="M754" s="14">
        <v>193.64100375020399</v>
      </c>
      <c r="O754" s="14"/>
      <c r="P754" s="14"/>
      <c r="Q754" s="14"/>
      <c r="R754" s="14"/>
      <c r="S754" s="14"/>
      <c r="T754" s="14"/>
      <c r="U754" s="14"/>
      <c r="V754" s="14"/>
      <c r="W754" s="14"/>
      <c r="X754" s="14"/>
      <c r="Y754" s="14"/>
    </row>
    <row r="755" spans="1:25">
      <c r="A755" s="14" t="s">
        <v>983</v>
      </c>
      <c r="B755" s="14" t="s">
        <v>64</v>
      </c>
      <c r="C755" s="14" t="s">
        <v>36</v>
      </c>
      <c r="D755" s="14" t="s">
        <v>44</v>
      </c>
      <c r="E755" s="14">
        <v>4</v>
      </c>
      <c r="F755" s="14">
        <v>454.663626046194</v>
      </c>
      <c r="G755" s="14">
        <v>151.554542015398</v>
      </c>
      <c r="H755" s="14">
        <v>2066.0893667463201</v>
      </c>
      <c r="I755" s="14">
        <v>2074.1972639412402</v>
      </c>
      <c r="J755" s="14">
        <v>1881.90333348677</v>
      </c>
      <c r="K755" s="14">
        <v>2280.3338546406799</v>
      </c>
      <c r="L755" s="14">
        <v>206.13659069944001</v>
      </c>
      <c r="M755" s="14">
        <v>192.29393045447699</v>
      </c>
      <c r="O755" s="14"/>
      <c r="P755" s="14"/>
      <c r="Q755" s="14"/>
      <c r="R755" s="14"/>
      <c r="S755" s="14"/>
      <c r="T755" s="14"/>
      <c r="U755" s="14"/>
      <c r="V755" s="14"/>
      <c r="W755" s="14"/>
      <c r="X755" s="14"/>
      <c r="Y755" s="14"/>
    </row>
    <row r="756" spans="1:25">
      <c r="A756" s="14" t="s">
        <v>984</v>
      </c>
      <c r="B756" s="14" t="s">
        <v>64</v>
      </c>
      <c r="C756" s="14" t="s">
        <v>34</v>
      </c>
      <c r="D756" s="14" t="s">
        <v>44</v>
      </c>
      <c r="E756" s="14">
        <v>4</v>
      </c>
      <c r="F756" s="14">
        <v>454.91367994015599</v>
      </c>
      <c r="G756" s="14">
        <v>151.63789331338501</v>
      </c>
      <c r="H756" s="14">
        <v>2048.0536644163299</v>
      </c>
      <c r="I756" s="14">
        <v>2019.3100851209999</v>
      </c>
      <c r="J756" s="14">
        <v>1834.1326788015599</v>
      </c>
      <c r="K756" s="14">
        <v>2217.8140481277501</v>
      </c>
      <c r="L756" s="14">
        <v>198.50396300675101</v>
      </c>
      <c r="M756" s="14">
        <v>185.17740631943499</v>
      </c>
      <c r="O756" s="14"/>
      <c r="P756" s="14"/>
      <c r="Q756" s="14"/>
      <c r="R756" s="14"/>
      <c r="S756" s="14"/>
      <c r="T756" s="14"/>
      <c r="U756" s="14"/>
      <c r="V756" s="14"/>
      <c r="W756" s="14"/>
      <c r="X756" s="14"/>
      <c r="Y756" s="14"/>
    </row>
    <row r="757" spans="1:25">
      <c r="A757" s="14" t="s">
        <v>985</v>
      </c>
      <c r="B757" s="14" t="s">
        <v>64</v>
      </c>
      <c r="C757" s="14" t="s">
        <v>128</v>
      </c>
      <c r="D757" s="14" t="s">
        <v>44</v>
      </c>
      <c r="E757" s="14">
        <v>4</v>
      </c>
      <c r="F757" s="14">
        <v>491.016362822752</v>
      </c>
      <c r="G757" s="14">
        <v>163.67212094091701</v>
      </c>
      <c r="H757" s="14">
        <v>2194.5846197494898</v>
      </c>
      <c r="I757" s="14">
        <v>2123.2248728271302</v>
      </c>
      <c r="J757" s="14">
        <v>1936.7776783465999</v>
      </c>
      <c r="K757" s="14">
        <v>2322.5685318859701</v>
      </c>
      <c r="L757" s="14">
        <v>199.34365905883899</v>
      </c>
      <c r="M757" s="14">
        <v>186.447194480533</v>
      </c>
      <c r="O757" s="14"/>
      <c r="P757" s="14"/>
      <c r="Q757" s="14"/>
      <c r="R757" s="14"/>
      <c r="S757" s="14"/>
      <c r="T757" s="14"/>
      <c r="U757" s="14"/>
      <c r="V757" s="14"/>
      <c r="W757" s="14"/>
      <c r="X757" s="14"/>
      <c r="Y757" s="14"/>
    </row>
    <row r="758" spans="1:25">
      <c r="A758" s="14" t="s">
        <v>986</v>
      </c>
      <c r="B758" s="14" t="s">
        <v>64</v>
      </c>
      <c r="C758" s="14" t="s">
        <v>129</v>
      </c>
      <c r="D758" s="14" t="s">
        <v>44</v>
      </c>
      <c r="E758" s="14">
        <v>4</v>
      </c>
      <c r="F758" s="14">
        <v>477.93704921829902</v>
      </c>
      <c r="G758" s="14">
        <v>159.31234973943299</v>
      </c>
      <c r="H758" s="14">
        <v>2127.0953278663901</v>
      </c>
      <c r="I758" s="14">
        <v>2035.9919565017001</v>
      </c>
      <c r="J758" s="14">
        <v>1855.2903917510901</v>
      </c>
      <c r="K758" s="14">
        <v>2229.3688693696299</v>
      </c>
      <c r="L758" s="14">
        <v>193.37691286792699</v>
      </c>
      <c r="M758" s="14">
        <v>180.701564750611</v>
      </c>
      <c r="O758" s="14"/>
      <c r="P758" s="14"/>
      <c r="Q758" s="14"/>
      <c r="R758" s="14"/>
      <c r="S758" s="14"/>
      <c r="T758" s="14"/>
      <c r="U758" s="14"/>
      <c r="V758" s="14"/>
      <c r="W758" s="14"/>
      <c r="X758" s="14"/>
      <c r="Y758" s="14"/>
    </row>
    <row r="759" spans="1:25">
      <c r="A759" s="14" t="s">
        <v>987</v>
      </c>
      <c r="B759" s="14" t="s">
        <v>64</v>
      </c>
      <c r="C759" s="14" t="s">
        <v>130</v>
      </c>
      <c r="D759" s="14" t="s">
        <v>44</v>
      </c>
      <c r="E759" s="14">
        <v>4</v>
      </c>
      <c r="F759" s="14">
        <v>494.12636344891501</v>
      </c>
      <c r="G759" s="14">
        <v>164.708787816305</v>
      </c>
      <c r="H759" s="14">
        <v>2187.94882859066</v>
      </c>
      <c r="I759" s="14">
        <v>2057.9655831463901</v>
      </c>
      <c r="J759" s="14">
        <v>1878.7327963238899</v>
      </c>
      <c r="K759" s="14">
        <v>2249.5552861780502</v>
      </c>
      <c r="L759" s="14">
        <v>191.589703031661</v>
      </c>
      <c r="M759" s="14">
        <v>179.23278682249199</v>
      </c>
      <c r="O759" s="14"/>
      <c r="P759" s="14"/>
      <c r="Q759" s="14"/>
      <c r="R759" s="14"/>
      <c r="S759" s="14"/>
      <c r="T759" s="14"/>
      <c r="U759" s="14"/>
      <c r="V759" s="14"/>
      <c r="W759" s="14"/>
      <c r="X759" s="14"/>
      <c r="Y759" s="14"/>
    </row>
    <row r="760" spans="1:25">
      <c r="A760" s="14" t="s">
        <v>988</v>
      </c>
      <c r="B760" s="14" t="s">
        <v>64</v>
      </c>
      <c r="C760" s="14" t="s">
        <v>131</v>
      </c>
      <c r="D760" s="14" t="s">
        <v>44</v>
      </c>
      <c r="E760" s="14">
        <v>4</v>
      </c>
      <c r="F760" s="14">
        <v>487.26020372372199</v>
      </c>
      <c r="G760" s="14">
        <v>162.420067907907</v>
      </c>
      <c r="H760" s="14">
        <v>2157.3550151586001</v>
      </c>
      <c r="I760" s="14">
        <v>2002.5452552562899</v>
      </c>
      <c r="J760" s="14">
        <v>1826.8593100319099</v>
      </c>
      <c r="K760" s="14">
        <v>2190.4318167716001</v>
      </c>
      <c r="L760" s="14">
        <v>187.88656151530401</v>
      </c>
      <c r="M760" s="14">
        <v>175.68594522438701</v>
      </c>
      <c r="O760" s="14"/>
      <c r="P760" s="14"/>
      <c r="Q760" s="14"/>
      <c r="R760" s="14"/>
      <c r="S760" s="14"/>
      <c r="T760" s="14"/>
      <c r="U760" s="14"/>
      <c r="V760" s="14"/>
      <c r="W760" s="14"/>
      <c r="X760" s="14"/>
      <c r="Y760" s="14"/>
    </row>
    <row r="761" spans="1:25">
      <c r="A761" s="14" t="s">
        <v>989</v>
      </c>
      <c r="B761" s="14" t="s">
        <v>64</v>
      </c>
      <c r="C761" s="14" t="s">
        <v>132</v>
      </c>
      <c r="D761" s="14" t="s">
        <v>44</v>
      </c>
      <c r="E761" s="14">
        <v>4</v>
      </c>
      <c r="F761" s="14">
        <v>493.42845336222598</v>
      </c>
      <c r="G761" s="14">
        <v>164.476151120742</v>
      </c>
      <c r="H761" s="14">
        <v>2185.5359585517399</v>
      </c>
      <c r="I761" s="14">
        <v>2011.5947414402399</v>
      </c>
      <c r="J761" s="14">
        <v>1835.9090811138401</v>
      </c>
      <c r="K761" s="14">
        <v>2199.4016490788199</v>
      </c>
      <c r="L761" s="14">
        <v>187.806907638577</v>
      </c>
      <c r="M761" s="14">
        <v>175.68566032639799</v>
      </c>
      <c r="O761" s="14"/>
      <c r="P761" s="14"/>
      <c r="Q761" s="14"/>
      <c r="R761" s="14"/>
      <c r="S761" s="14"/>
      <c r="T761" s="14"/>
      <c r="U761" s="14"/>
      <c r="V761" s="14"/>
      <c r="W761" s="14"/>
      <c r="X761" s="14"/>
      <c r="Y761" s="14"/>
    </row>
    <row r="762" spans="1:25">
      <c r="A762" s="14" t="s">
        <v>990</v>
      </c>
      <c r="B762" s="14" t="s">
        <v>64</v>
      </c>
      <c r="C762" s="14" t="s">
        <v>38</v>
      </c>
      <c r="D762" s="14" t="s">
        <v>44</v>
      </c>
      <c r="E762" s="14">
        <v>5</v>
      </c>
      <c r="F762" s="14">
        <v>476.15882623438398</v>
      </c>
      <c r="G762" s="14">
        <v>158.71960874479501</v>
      </c>
      <c r="H762" s="14">
        <v>2647.2387070349901</v>
      </c>
      <c r="I762" s="14">
        <v>2931.20160138354</v>
      </c>
      <c r="J762" s="14">
        <v>2666.4724989178599</v>
      </c>
      <c r="K762" s="14">
        <v>3214.5361369202101</v>
      </c>
      <c r="L762" s="14">
        <v>283.33453553666902</v>
      </c>
      <c r="M762" s="14">
        <v>264.72910246567801</v>
      </c>
      <c r="O762" s="14"/>
      <c r="P762" s="14"/>
      <c r="Q762" s="14"/>
      <c r="R762" s="14"/>
      <c r="S762" s="14"/>
      <c r="T762" s="14"/>
      <c r="U762" s="14"/>
      <c r="V762" s="14"/>
      <c r="W762" s="14"/>
      <c r="X762" s="14"/>
      <c r="Y762" s="14"/>
    </row>
    <row r="763" spans="1:25">
      <c r="A763" s="14" t="s">
        <v>991</v>
      </c>
      <c r="B763" s="14" t="s">
        <v>64</v>
      </c>
      <c r="C763" s="14" t="s">
        <v>36</v>
      </c>
      <c r="D763" s="14" t="s">
        <v>44</v>
      </c>
      <c r="E763" s="14">
        <v>5</v>
      </c>
      <c r="F763" s="14">
        <v>458.71458866121799</v>
      </c>
      <c r="G763" s="14">
        <v>152.90486288707299</v>
      </c>
      <c r="H763" s="14">
        <v>2536.9978909419701</v>
      </c>
      <c r="I763" s="14">
        <v>2798.7723858486502</v>
      </c>
      <c r="J763" s="14">
        <v>2541.7454710348802</v>
      </c>
      <c r="K763" s="14">
        <v>3074.2168471731502</v>
      </c>
      <c r="L763" s="14">
        <v>275.44446132450003</v>
      </c>
      <c r="M763" s="14">
        <v>257.026914813769</v>
      </c>
      <c r="O763" s="14"/>
      <c r="P763" s="14"/>
      <c r="Q763" s="14"/>
      <c r="R763" s="14"/>
      <c r="S763" s="14"/>
      <c r="T763" s="14"/>
      <c r="U763" s="14"/>
      <c r="V763" s="14"/>
      <c r="W763" s="14"/>
      <c r="X763" s="14"/>
      <c r="Y763" s="14"/>
    </row>
    <row r="764" spans="1:25">
      <c r="A764" s="14" t="s">
        <v>992</v>
      </c>
      <c r="B764" s="14" t="s">
        <v>64</v>
      </c>
      <c r="C764" s="14" t="s">
        <v>34</v>
      </c>
      <c r="D764" s="14" t="s">
        <v>44</v>
      </c>
      <c r="E764" s="14">
        <v>5</v>
      </c>
      <c r="F764" s="14">
        <v>459.68684222905</v>
      </c>
      <c r="G764" s="14">
        <v>153.228947409683</v>
      </c>
      <c r="H764" s="14">
        <v>2531.5940204265298</v>
      </c>
      <c r="I764" s="14">
        <v>2777.2473326264999</v>
      </c>
      <c r="J764" s="14">
        <v>2523.91967670555</v>
      </c>
      <c r="K764" s="14">
        <v>3048.7075120661102</v>
      </c>
      <c r="L764" s="14">
        <v>271.46017943960402</v>
      </c>
      <c r="M764" s="14">
        <v>253.327655920952</v>
      </c>
      <c r="O764" s="14"/>
      <c r="P764" s="14"/>
      <c r="Q764" s="14"/>
      <c r="R764" s="14"/>
      <c r="S764" s="14"/>
      <c r="T764" s="14"/>
      <c r="U764" s="14"/>
      <c r="V764" s="14"/>
      <c r="W764" s="14"/>
      <c r="X764" s="14"/>
      <c r="Y764" s="14"/>
    </row>
    <row r="765" spans="1:25">
      <c r="A765" s="14" t="s">
        <v>993</v>
      </c>
      <c r="B765" s="14" t="s">
        <v>64</v>
      </c>
      <c r="C765" s="14" t="s">
        <v>128</v>
      </c>
      <c r="D765" s="14" t="s">
        <v>44</v>
      </c>
      <c r="E765" s="14">
        <v>5</v>
      </c>
      <c r="F765" s="14">
        <v>444.46370750418401</v>
      </c>
      <c r="G765" s="14">
        <v>148.15456916806099</v>
      </c>
      <c r="H765" s="14">
        <v>2443.1822092358402</v>
      </c>
      <c r="I765" s="14">
        <v>2665.1157699331202</v>
      </c>
      <c r="J765" s="14">
        <v>2417.7918304353998</v>
      </c>
      <c r="K765" s="14">
        <v>2930.4549281988998</v>
      </c>
      <c r="L765" s="14">
        <v>265.33915826578101</v>
      </c>
      <c r="M765" s="14">
        <v>247.32393949771901</v>
      </c>
      <c r="O765" s="14"/>
      <c r="P765" s="14"/>
      <c r="Q765" s="14"/>
      <c r="R765" s="14"/>
      <c r="S765" s="14"/>
      <c r="T765" s="14"/>
      <c r="U765" s="14"/>
      <c r="V765" s="14"/>
      <c r="W765" s="14"/>
      <c r="X765" s="14"/>
      <c r="Y765" s="14"/>
    </row>
    <row r="766" spans="1:25">
      <c r="A766" s="14" t="s">
        <v>994</v>
      </c>
      <c r="B766" s="14" t="s">
        <v>64</v>
      </c>
      <c r="C766" s="14" t="s">
        <v>129</v>
      </c>
      <c r="D766" s="14" t="s">
        <v>44</v>
      </c>
      <c r="E766" s="14">
        <v>5</v>
      </c>
      <c r="F766" s="14">
        <v>450.041935649322</v>
      </c>
      <c r="G766" s="14">
        <v>150.01397854977401</v>
      </c>
      <c r="H766" s="14">
        <v>2466.5238169972699</v>
      </c>
      <c r="I766" s="14">
        <v>2646.2310787801598</v>
      </c>
      <c r="J766" s="14">
        <v>2402.6969763349798</v>
      </c>
      <c r="K766" s="14">
        <v>2907.3897609283399</v>
      </c>
      <c r="L766" s="14">
        <v>261.15868214818602</v>
      </c>
      <c r="M766" s="14">
        <v>243.534102445173</v>
      </c>
      <c r="O766" s="14"/>
      <c r="P766" s="14"/>
      <c r="Q766" s="14"/>
      <c r="R766" s="14"/>
      <c r="S766" s="14"/>
      <c r="T766" s="14"/>
      <c r="U766" s="14"/>
      <c r="V766" s="14"/>
      <c r="W766" s="14"/>
      <c r="X766" s="14"/>
      <c r="Y766" s="14"/>
    </row>
    <row r="767" spans="1:25">
      <c r="A767" s="14" t="s">
        <v>995</v>
      </c>
      <c r="B767" s="14" t="s">
        <v>64</v>
      </c>
      <c r="C767" s="14" t="s">
        <v>130</v>
      </c>
      <c r="D767" s="14" t="s">
        <v>44</v>
      </c>
      <c r="E767" s="14">
        <v>5</v>
      </c>
      <c r="F767" s="14">
        <v>420.04483841153598</v>
      </c>
      <c r="G767" s="14">
        <v>140.01494613717901</v>
      </c>
      <c r="H767" s="14">
        <v>2291.4453025559801</v>
      </c>
      <c r="I767" s="14">
        <v>2411.9624327574102</v>
      </c>
      <c r="J767" s="14">
        <v>2183.3296238651701</v>
      </c>
      <c r="K767" s="14">
        <v>2657.74552179682</v>
      </c>
      <c r="L767" s="14">
        <v>245.78308903941399</v>
      </c>
      <c r="M767" s="14">
        <v>228.63280889223699</v>
      </c>
      <c r="O767" s="14"/>
      <c r="P767" s="14"/>
      <c r="Q767" s="14"/>
      <c r="R767" s="14"/>
      <c r="S767" s="14"/>
      <c r="T767" s="14"/>
      <c r="U767" s="14"/>
      <c r="V767" s="14"/>
      <c r="W767" s="14"/>
      <c r="X767" s="14"/>
      <c r="Y767" s="14"/>
    </row>
    <row r="768" spans="1:25">
      <c r="A768" s="14" t="s">
        <v>996</v>
      </c>
      <c r="B768" s="14" t="s">
        <v>64</v>
      </c>
      <c r="C768" s="14" t="s">
        <v>131</v>
      </c>
      <c r="D768" s="14" t="s">
        <v>44</v>
      </c>
      <c r="E768" s="14">
        <v>5</v>
      </c>
      <c r="F768" s="14">
        <v>381.01961053930597</v>
      </c>
      <c r="G768" s="14">
        <v>127.006536846435</v>
      </c>
      <c r="H768" s="14">
        <v>2057.3413096074801</v>
      </c>
      <c r="I768" s="14">
        <v>2130.4649938451498</v>
      </c>
      <c r="J768" s="14">
        <v>1919.8925208990399</v>
      </c>
      <c r="K768" s="14">
        <v>2357.6557302073002</v>
      </c>
      <c r="L768" s="14">
        <v>227.19073636215001</v>
      </c>
      <c r="M768" s="14">
        <v>210.57247294611801</v>
      </c>
      <c r="O768" s="14"/>
      <c r="P768" s="14"/>
      <c r="Q768" s="14"/>
      <c r="R768" s="14"/>
      <c r="S768" s="14"/>
      <c r="T768" s="14"/>
      <c r="U768" s="14"/>
      <c r="V768" s="14"/>
      <c r="W768" s="14"/>
      <c r="X768" s="14"/>
      <c r="Y768" s="14"/>
    </row>
    <row r="769" spans="1:25">
      <c r="A769" s="14" t="s">
        <v>997</v>
      </c>
      <c r="B769" s="14" t="s">
        <v>64</v>
      </c>
      <c r="C769" s="14" t="s">
        <v>132</v>
      </c>
      <c r="D769" s="14" t="s">
        <v>44</v>
      </c>
      <c r="E769" s="14">
        <v>5</v>
      </c>
      <c r="F769" s="14">
        <v>390.29149126711297</v>
      </c>
      <c r="G769" s="14">
        <v>130.097163755704</v>
      </c>
      <c r="H769" s="14">
        <v>2086.1162609819498</v>
      </c>
      <c r="I769" s="14">
        <v>2150.3169492444199</v>
      </c>
      <c r="J769" s="14">
        <v>1940.85735461485</v>
      </c>
      <c r="K769" s="14">
        <v>2376.1011649045199</v>
      </c>
      <c r="L769" s="14">
        <v>225.784215660104</v>
      </c>
      <c r="M769" s="14">
        <v>209.45959462957299</v>
      </c>
      <c r="O769" s="14"/>
      <c r="P769" s="14"/>
      <c r="Q769" s="14"/>
      <c r="R769" s="14"/>
      <c r="S769" s="14"/>
      <c r="T769" s="14"/>
      <c r="U769" s="14"/>
      <c r="V769" s="14"/>
      <c r="W769" s="14"/>
      <c r="X769" s="14"/>
      <c r="Y769" s="14"/>
    </row>
    <row r="770" spans="1:25">
      <c r="A770" s="14" t="s">
        <v>998</v>
      </c>
      <c r="B770" s="14" t="s">
        <v>64</v>
      </c>
      <c r="C770" s="14" t="s">
        <v>38</v>
      </c>
      <c r="D770" s="14" t="s">
        <v>42</v>
      </c>
      <c r="E770" s="14">
        <v>0</v>
      </c>
      <c r="F770" s="14">
        <v>2416.2787888879402</v>
      </c>
      <c r="G770" s="14">
        <v>805.426262962647</v>
      </c>
      <c r="H770" s="14">
        <v>1989.78769445785</v>
      </c>
      <c r="I770" s="14">
        <v>1989.24626550069</v>
      </c>
      <c r="J770" s="14">
        <v>1909.41227315064</v>
      </c>
      <c r="K770" s="14">
        <v>2071.5190999531201</v>
      </c>
      <c r="L770" s="14">
        <v>82.272834452428697</v>
      </c>
      <c r="M770" s="14">
        <v>79.833992350047296</v>
      </c>
      <c r="O770" s="14"/>
      <c r="P770" s="14"/>
      <c r="Q770" s="14"/>
      <c r="R770" s="14"/>
      <c r="S770" s="14"/>
      <c r="T770" s="14"/>
      <c r="U770" s="14"/>
      <c r="V770" s="14"/>
      <c r="W770" s="14"/>
      <c r="X770" s="14"/>
      <c r="Y770" s="14"/>
    </row>
    <row r="771" spans="1:25">
      <c r="A771" s="14" t="s">
        <v>999</v>
      </c>
      <c r="B771" s="14" t="s">
        <v>64</v>
      </c>
      <c r="C771" s="14" t="s">
        <v>36</v>
      </c>
      <c r="D771" s="14" t="s">
        <v>42</v>
      </c>
      <c r="E771" s="14">
        <v>0</v>
      </c>
      <c r="F771" s="14">
        <v>2518.2035439562701</v>
      </c>
      <c r="G771" s="14">
        <v>839.40118131875795</v>
      </c>
      <c r="H771" s="14">
        <v>2055.2233744042301</v>
      </c>
      <c r="I771" s="14">
        <v>2032.4398555865901</v>
      </c>
      <c r="J771" s="14">
        <v>1952.5996863272101</v>
      </c>
      <c r="K771" s="14">
        <v>2114.6683664324</v>
      </c>
      <c r="L771" s="14">
        <v>82.228510845806596</v>
      </c>
      <c r="M771" s="14">
        <v>79.840169259379493</v>
      </c>
      <c r="O771" s="14"/>
      <c r="P771" s="14"/>
      <c r="Q771" s="14"/>
      <c r="R771" s="14"/>
      <c r="S771" s="14"/>
      <c r="T771" s="14"/>
      <c r="U771" s="14"/>
      <c r="V771" s="14"/>
      <c r="W771" s="14"/>
      <c r="X771" s="14"/>
      <c r="Y771" s="14"/>
    </row>
    <row r="772" spans="1:25">
      <c r="A772" s="14" t="s">
        <v>1000</v>
      </c>
      <c r="B772" s="14" t="s">
        <v>64</v>
      </c>
      <c r="C772" s="14" t="s">
        <v>34</v>
      </c>
      <c r="D772" s="14" t="s">
        <v>42</v>
      </c>
      <c r="E772" s="14">
        <v>0</v>
      </c>
      <c r="F772" s="14">
        <v>2485.4390041809402</v>
      </c>
      <c r="G772" s="14">
        <v>828.47966806031195</v>
      </c>
      <c r="H772" s="14">
        <v>2017.10708190438</v>
      </c>
      <c r="I772" s="14">
        <v>1974.24324137178</v>
      </c>
      <c r="J772" s="14">
        <v>1896.1727651226699</v>
      </c>
      <c r="K772" s="14">
        <v>2054.6647172491498</v>
      </c>
      <c r="L772" s="14">
        <v>80.421475877365495</v>
      </c>
      <c r="M772" s="14">
        <v>78.070476249109802</v>
      </c>
      <c r="O772" s="14"/>
      <c r="P772" s="14"/>
      <c r="Q772" s="14"/>
      <c r="R772" s="14"/>
      <c r="S772" s="14"/>
      <c r="T772" s="14"/>
      <c r="U772" s="14"/>
      <c r="V772" s="14"/>
      <c r="W772" s="14"/>
      <c r="X772" s="14"/>
      <c r="Y772" s="14"/>
    </row>
    <row r="773" spans="1:25">
      <c r="A773" s="14" t="s">
        <v>1001</v>
      </c>
      <c r="B773" s="14" t="s">
        <v>64</v>
      </c>
      <c r="C773" s="14" t="s">
        <v>128</v>
      </c>
      <c r="D773" s="14" t="s">
        <v>42</v>
      </c>
      <c r="E773" s="14">
        <v>0</v>
      </c>
      <c r="F773" s="14">
        <v>2313.7891055991499</v>
      </c>
      <c r="G773" s="14">
        <v>771.26303519971805</v>
      </c>
      <c r="H773" s="14">
        <v>1871.54340014491</v>
      </c>
      <c r="I773" s="14">
        <v>1809.7961870086399</v>
      </c>
      <c r="J773" s="14">
        <v>1735.6702072112901</v>
      </c>
      <c r="K773" s="14">
        <v>1886.2370949812</v>
      </c>
      <c r="L773" s="14">
        <v>76.440907972561504</v>
      </c>
      <c r="M773" s="14">
        <v>74.125979797352997</v>
      </c>
      <c r="O773" s="14"/>
      <c r="P773" s="14"/>
      <c r="Q773" s="14"/>
      <c r="R773" s="14"/>
      <c r="S773" s="14"/>
      <c r="T773" s="14"/>
      <c r="U773" s="14"/>
      <c r="V773" s="14"/>
      <c r="W773" s="14"/>
      <c r="X773" s="14"/>
      <c r="Y773" s="14"/>
    </row>
    <row r="774" spans="1:25">
      <c r="A774" s="14" t="s">
        <v>1002</v>
      </c>
      <c r="B774" s="14" t="s">
        <v>64</v>
      </c>
      <c r="C774" s="14" t="s">
        <v>129</v>
      </c>
      <c r="D774" s="14" t="s">
        <v>42</v>
      </c>
      <c r="E774" s="14">
        <v>0</v>
      </c>
      <c r="F774" s="14">
        <v>2205.7771738115298</v>
      </c>
      <c r="G774" s="14">
        <v>735.25905793717698</v>
      </c>
      <c r="H774" s="14">
        <v>1780.17333328884</v>
      </c>
      <c r="I774" s="14">
        <v>1698.48219892569</v>
      </c>
      <c r="J774" s="14">
        <v>1627.1912668579</v>
      </c>
      <c r="K774" s="14">
        <v>1772.0543267174801</v>
      </c>
      <c r="L774" s="14">
        <v>73.572127791787096</v>
      </c>
      <c r="M774" s="14">
        <v>71.290932067791601</v>
      </c>
      <c r="O774" s="14"/>
      <c r="P774" s="14"/>
      <c r="Q774" s="14"/>
      <c r="R774" s="14"/>
      <c r="S774" s="14"/>
      <c r="T774" s="14"/>
      <c r="U774" s="14"/>
      <c r="V774" s="14"/>
      <c r="W774" s="14"/>
      <c r="X774" s="14"/>
      <c r="Y774" s="14"/>
    </row>
    <row r="775" spans="1:25">
      <c r="A775" s="14" t="s">
        <v>1003</v>
      </c>
      <c r="B775" s="14" t="s">
        <v>64</v>
      </c>
      <c r="C775" s="14" t="s">
        <v>130</v>
      </c>
      <c r="D775" s="14" t="s">
        <v>42</v>
      </c>
      <c r="E775" s="14">
        <v>0</v>
      </c>
      <c r="F775" s="14">
        <v>2297.9884071266802</v>
      </c>
      <c r="G775" s="14">
        <v>765.99613570889198</v>
      </c>
      <c r="H775" s="14">
        <v>1851.09665312842</v>
      </c>
      <c r="I775" s="14">
        <v>1741.17191249548</v>
      </c>
      <c r="J775" s="14">
        <v>1669.5191329372899</v>
      </c>
      <c r="K775" s="14">
        <v>1815.0701950436701</v>
      </c>
      <c r="L775" s="14">
        <v>73.898282548195496</v>
      </c>
      <c r="M775" s="14">
        <v>71.652779558187603</v>
      </c>
      <c r="O775" s="14"/>
      <c r="P775" s="14"/>
      <c r="Q775" s="14"/>
      <c r="R775" s="14"/>
      <c r="S775" s="14"/>
      <c r="T775" s="14"/>
      <c r="U775" s="14"/>
      <c r="V775" s="14"/>
      <c r="W775" s="14"/>
      <c r="X775" s="14"/>
      <c r="Y775" s="14"/>
    </row>
    <row r="776" spans="1:25">
      <c r="A776" s="14" t="s">
        <v>1004</v>
      </c>
      <c r="B776" s="14" t="s">
        <v>64</v>
      </c>
      <c r="C776" s="14" t="s">
        <v>131</v>
      </c>
      <c r="D776" s="14" t="s">
        <v>42</v>
      </c>
      <c r="E776" s="14">
        <v>0</v>
      </c>
      <c r="F776" s="14">
        <v>2421.5495046695701</v>
      </c>
      <c r="G776" s="14">
        <v>807.18316822319002</v>
      </c>
      <c r="H776" s="14">
        <v>1946.95882217596</v>
      </c>
      <c r="I776" s="14">
        <v>1804.11268667078</v>
      </c>
      <c r="J776" s="14">
        <v>1731.90471319637</v>
      </c>
      <c r="K776" s="14">
        <v>1878.5240934249</v>
      </c>
      <c r="L776" s="14">
        <v>74.411406754124101</v>
      </c>
      <c r="M776" s="14">
        <v>72.207973474412697</v>
      </c>
      <c r="O776" s="14"/>
      <c r="P776" s="14"/>
      <c r="Q776" s="14"/>
      <c r="R776" s="14"/>
      <c r="S776" s="14"/>
      <c r="T776" s="14"/>
      <c r="U776" s="14"/>
      <c r="V776" s="14"/>
      <c r="W776" s="14"/>
      <c r="X776" s="14"/>
      <c r="Y776" s="14"/>
    </row>
    <row r="777" spans="1:25">
      <c r="A777" s="14" t="s">
        <v>1005</v>
      </c>
      <c r="B777" s="14" t="s">
        <v>64</v>
      </c>
      <c r="C777" s="14" t="s">
        <v>132</v>
      </c>
      <c r="D777" s="14" t="s">
        <v>42</v>
      </c>
      <c r="E777" s="14">
        <v>0</v>
      </c>
      <c r="F777" s="14">
        <v>2557.0716079107701</v>
      </c>
      <c r="G777" s="14">
        <v>852.35720263692201</v>
      </c>
      <c r="H777" s="14">
        <v>2050.7924706751801</v>
      </c>
      <c r="I777" s="14">
        <v>1865.8436704042299</v>
      </c>
      <c r="J777" s="14">
        <v>1793.26343458628</v>
      </c>
      <c r="K777" s="14">
        <v>1940.5782395432</v>
      </c>
      <c r="L777" s="14">
        <v>74.734569138971693</v>
      </c>
      <c r="M777" s="14">
        <v>72.5802358179496</v>
      </c>
      <c r="O777" s="14"/>
      <c r="P777" s="14"/>
      <c r="Q777" s="14"/>
      <c r="R777" s="14"/>
      <c r="S777" s="14"/>
      <c r="T777" s="14"/>
      <c r="U777" s="14"/>
      <c r="V777" s="14"/>
      <c r="W777" s="14"/>
      <c r="X777" s="14"/>
      <c r="Y777" s="14"/>
    </row>
    <row r="778" spans="1:25">
      <c r="A778" s="14" t="s">
        <v>1006</v>
      </c>
      <c r="B778" s="14" t="s">
        <v>64</v>
      </c>
      <c r="C778" s="14" t="s">
        <v>38</v>
      </c>
      <c r="D778" s="14" t="s">
        <v>42</v>
      </c>
      <c r="E778" s="14">
        <v>1</v>
      </c>
      <c r="F778" s="14">
        <v>496.21903029536099</v>
      </c>
      <c r="G778" s="14">
        <v>165.40634343178701</v>
      </c>
      <c r="H778" s="14">
        <v>2125.5901918841801</v>
      </c>
      <c r="I778" s="14">
        <v>2084.4535591210702</v>
      </c>
      <c r="J778" s="14">
        <v>1901.6867832075</v>
      </c>
      <c r="K778" s="14">
        <v>2279.7933102340999</v>
      </c>
      <c r="L778" s="14">
        <v>195.33975111302999</v>
      </c>
      <c r="M778" s="14">
        <v>182.76677591356599</v>
      </c>
      <c r="O778" s="14"/>
      <c r="P778" s="14"/>
      <c r="Q778" s="14"/>
      <c r="R778" s="14"/>
      <c r="S778" s="14"/>
      <c r="T778" s="14"/>
      <c r="U778" s="14"/>
      <c r="V778" s="14"/>
      <c r="W778" s="14"/>
      <c r="X778" s="14"/>
      <c r="Y778" s="14"/>
    </row>
    <row r="779" spans="1:25">
      <c r="A779" s="14" t="s">
        <v>1007</v>
      </c>
      <c r="B779" s="14" t="s">
        <v>64</v>
      </c>
      <c r="C779" s="14" t="s">
        <v>36</v>
      </c>
      <c r="D779" s="14" t="s">
        <v>42</v>
      </c>
      <c r="E779" s="14">
        <v>1</v>
      </c>
      <c r="F779" s="14">
        <v>497.08301617307399</v>
      </c>
      <c r="G779" s="14">
        <v>165.694338724358</v>
      </c>
      <c r="H779" s="14">
        <v>2107.89168082891</v>
      </c>
      <c r="I779" s="14">
        <v>2064.3956192188198</v>
      </c>
      <c r="J779" s="14">
        <v>1883.7315185948901</v>
      </c>
      <c r="K779" s="14">
        <v>2257.4768400206499</v>
      </c>
      <c r="L779" s="14">
        <v>193.08122080183</v>
      </c>
      <c r="M779" s="14">
        <v>180.66410062392299</v>
      </c>
      <c r="O779" s="14"/>
      <c r="P779" s="14"/>
      <c r="Q779" s="14"/>
      <c r="R779" s="14"/>
      <c r="S779" s="14"/>
      <c r="T779" s="14"/>
      <c r="U779" s="14"/>
      <c r="V779" s="14"/>
      <c r="W779" s="14"/>
      <c r="X779" s="14"/>
      <c r="Y779" s="14"/>
    </row>
    <row r="780" spans="1:25">
      <c r="A780" s="14" t="s">
        <v>1008</v>
      </c>
      <c r="B780" s="14" t="s">
        <v>64</v>
      </c>
      <c r="C780" s="14" t="s">
        <v>34</v>
      </c>
      <c r="D780" s="14" t="s">
        <v>42</v>
      </c>
      <c r="E780" s="14">
        <v>1</v>
      </c>
      <c r="F780" s="14">
        <v>482.66052383135701</v>
      </c>
      <c r="G780" s="14">
        <v>160.886841277119</v>
      </c>
      <c r="H780" s="14">
        <v>2033.8819427388501</v>
      </c>
      <c r="I780" s="14">
        <v>1988.11229060506</v>
      </c>
      <c r="J780" s="14">
        <v>1811.11519722003</v>
      </c>
      <c r="K780" s="14">
        <v>2177.4616858662398</v>
      </c>
      <c r="L780" s="14">
        <v>189.34939526118001</v>
      </c>
      <c r="M780" s="14">
        <v>176.99709338503001</v>
      </c>
      <c r="O780" s="14"/>
      <c r="P780" s="14"/>
      <c r="Q780" s="14"/>
      <c r="R780" s="14"/>
      <c r="S780" s="14"/>
      <c r="T780" s="14"/>
      <c r="U780" s="14"/>
      <c r="V780" s="14"/>
      <c r="W780" s="14"/>
      <c r="X780" s="14"/>
      <c r="Y780" s="14"/>
    </row>
    <row r="781" spans="1:25">
      <c r="A781" s="14" t="s">
        <v>1009</v>
      </c>
      <c r="B781" s="14" t="s">
        <v>64</v>
      </c>
      <c r="C781" s="14" t="s">
        <v>128</v>
      </c>
      <c r="D781" s="14" t="s">
        <v>42</v>
      </c>
      <c r="E781" s="14">
        <v>1</v>
      </c>
      <c r="F781" s="14">
        <v>403.44134800837298</v>
      </c>
      <c r="G781" s="14">
        <v>134.480449336124</v>
      </c>
      <c r="H781" s="14">
        <v>1691.43613956219</v>
      </c>
      <c r="I781" s="14">
        <v>1654.36779647869</v>
      </c>
      <c r="J781" s="14">
        <v>1493.9141546072301</v>
      </c>
      <c r="K781" s="14">
        <v>1827.1127282587499</v>
      </c>
      <c r="L781" s="14">
        <v>172.74493178005699</v>
      </c>
      <c r="M781" s="14">
        <v>160.453641871467</v>
      </c>
      <c r="O781" s="14"/>
      <c r="P781" s="14"/>
      <c r="Q781" s="14"/>
      <c r="R781" s="14"/>
      <c r="S781" s="14"/>
      <c r="T781" s="14"/>
      <c r="U781" s="14"/>
      <c r="V781" s="14"/>
      <c r="W781" s="14"/>
      <c r="X781" s="14"/>
      <c r="Y781" s="14"/>
    </row>
    <row r="782" spans="1:25">
      <c r="A782" s="14" t="s">
        <v>1010</v>
      </c>
      <c r="B782" s="14" t="s">
        <v>64</v>
      </c>
      <c r="C782" s="14" t="s">
        <v>129</v>
      </c>
      <c r="D782" s="14" t="s">
        <v>42</v>
      </c>
      <c r="E782" s="14">
        <v>1</v>
      </c>
      <c r="F782" s="14">
        <v>381.06061922181902</v>
      </c>
      <c r="G782" s="14">
        <v>127.02020640727299</v>
      </c>
      <c r="H782" s="14">
        <v>1592.06442123175</v>
      </c>
      <c r="I782" s="14">
        <v>1533.1845304836099</v>
      </c>
      <c r="J782" s="14">
        <v>1380.2196705577501</v>
      </c>
      <c r="K782" s="14">
        <v>1698.22061561494</v>
      </c>
      <c r="L782" s="14">
        <v>165.03608513133699</v>
      </c>
      <c r="M782" s="14">
        <v>152.96485992586199</v>
      </c>
      <c r="O782" s="14"/>
      <c r="P782" s="14"/>
      <c r="Q782" s="14"/>
      <c r="R782" s="14"/>
      <c r="S782" s="14"/>
      <c r="T782" s="14"/>
      <c r="U782" s="14"/>
      <c r="V782" s="14"/>
      <c r="W782" s="14"/>
      <c r="X782" s="14"/>
      <c r="Y782" s="14"/>
    </row>
    <row r="783" spans="1:25">
      <c r="A783" s="14" t="s">
        <v>1011</v>
      </c>
      <c r="B783" s="14" t="s">
        <v>64</v>
      </c>
      <c r="C783" s="14" t="s">
        <v>130</v>
      </c>
      <c r="D783" s="14" t="s">
        <v>42</v>
      </c>
      <c r="E783" s="14">
        <v>1</v>
      </c>
      <c r="F783" s="14">
        <v>414.35511743183997</v>
      </c>
      <c r="G783" s="14">
        <v>138.11837247727999</v>
      </c>
      <c r="H783" s="14">
        <v>1722.8903011718901</v>
      </c>
      <c r="I783" s="14">
        <v>1607.5273888060401</v>
      </c>
      <c r="J783" s="14">
        <v>1454.1940338029301</v>
      </c>
      <c r="K783" s="14">
        <v>1772.4445394951499</v>
      </c>
      <c r="L783" s="14">
        <v>164.91715068911</v>
      </c>
      <c r="M783" s="14">
        <v>153.33335500310901</v>
      </c>
      <c r="O783" s="14"/>
      <c r="P783" s="14"/>
      <c r="Q783" s="14"/>
      <c r="R783" s="14"/>
      <c r="S783" s="14"/>
      <c r="T783" s="14"/>
      <c r="U783" s="14"/>
      <c r="V783" s="14"/>
      <c r="W783" s="14"/>
      <c r="X783" s="14"/>
      <c r="Y783" s="14"/>
    </row>
    <row r="784" spans="1:25">
      <c r="A784" s="14" t="s">
        <v>1012</v>
      </c>
      <c r="B784" s="14" t="s">
        <v>64</v>
      </c>
      <c r="C784" s="14" t="s">
        <v>131</v>
      </c>
      <c r="D784" s="14" t="s">
        <v>42</v>
      </c>
      <c r="E784" s="14">
        <v>1</v>
      </c>
      <c r="F784" s="14">
        <v>470.69101424026798</v>
      </c>
      <c r="G784" s="14">
        <v>156.89700474675601</v>
      </c>
      <c r="H784" s="14">
        <v>1952.8316568073201</v>
      </c>
      <c r="I784" s="14">
        <v>1793.65929890043</v>
      </c>
      <c r="J784" s="14">
        <v>1632.67156242889</v>
      </c>
      <c r="K784" s="14">
        <v>1966.02944722845</v>
      </c>
      <c r="L784" s="14">
        <v>172.37014832801901</v>
      </c>
      <c r="M784" s="14">
        <v>160.987736471538</v>
      </c>
      <c r="O784" s="14"/>
      <c r="P784" s="14"/>
      <c r="Q784" s="14"/>
      <c r="R784" s="14"/>
      <c r="S784" s="14"/>
      <c r="T784" s="14"/>
      <c r="U784" s="14"/>
      <c r="V784" s="14"/>
      <c r="W784" s="14"/>
      <c r="X784" s="14"/>
      <c r="Y784" s="14"/>
    </row>
    <row r="785" spans="1:25">
      <c r="A785" s="14" t="s">
        <v>1013</v>
      </c>
      <c r="B785" s="14" t="s">
        <v>64</v>
      </c>
      <c r="C785" s="14" t="s">
        <v>132</v>
      </c>
      <c r="D785" s="14" t="s">
        <v>42</v>
      </c>
      <c r="E785" s="14">
        <v>1</v>
      </c>
      <c r="F785" s="14">
        <v>484.36822073283298</v>
      </c>
      <c r="G785" s="14">
        <v>161.45607357761099</v>
      </c>
      <c r="H785" s="14">
        <v>2005.2503445780701</v>
      </c>
      <c r="I785" s="14">
        <v>1812.9816104040301</v>
      </c>
      <c r="J785" s="14">
        <v>1652.4283453968001</v>
      </c>
      <c r="K785" s="14">
        <v>1984.71907983859</v>
      </c>
      <c r="L785" s="14">
        <v>171.737469434567</v>
      </c>
      <c r="M785" s="14">
        <v>160.553265007231</v>
      </c>
      <c r="O785" s="14"/>
      <c r="P785" s="14"/>
      <c r="Q785" s="14"/>
      <c r="R785" s="14"/>
      <c r="S785" s="14"/>
      <c r="T785" s="14"/>
      <c r="U785" s="14"/>
      <c r="V785" s="14"/>
      <c r="W785" s="14"/>
      <c r="X785" s="14"/>
      <c r="Y785" s="14"/>
    </row>
    <row r="786" spans="1:25">
      <c r="A786" s="14" t="s">
        <v>1014</v>
      </c>
      <c r="B786" s="14" t="s">
        <v>64</v>
      </c>
      <c r="C786" s="14" t="s">
        <v>38</v>
      </c>
      <c r="D786" s="14" t="s">
        <v>42</v>
      </c>
      <c r="E786" s="14">
        <v>2</v>
      </c>
      <c r="F786" s="14">
        <v>444.40725979464901</v>
      </c>
      <c r="G786" s="14">
        <v>148.13575326488299</v>
      </c>
      <c r="H786" s="14">
        <v>1670.0133771547401</v>
      </c>
      <c r="I786" s="14">
        <v>1619.3590268257001</v>
      </c>
      <c r="J786" s="14">
        <v>1469.4426478381099</v>
      </c>
      <c r="K786" s="14">
        <v>1780.1961222887801</v>
      </c>
      <c r="L786" s="14">
        <v>160.83709546308299</v>
      </c>
      <c r="M786" s="14">
        <v>149.916378987591</v>
      </c>
      <c r="O786" s="14"/>
      <c r="P786" s="14"/>
      <c r="Q786" s="14"/>
      <c r="R786" s="14"/>
      <c r="S786" s="14"/>
      <c r="T786" s="14"/>
      <c r="U786" s="14"/>
      <c r="V786" s="14"/>
      <c r="W786" s="14"/>
      <c r="X786" s="14"/>
      <c r="Y786" s="14"/>
    </row>
    <row r="787" spans="1:25">
      <c r="A787" s="14" t="s">
        <v>1015</v>
      </c>
      <c r="B787" s="14" t="s">
        <v>64</v>
      </c>
      <c r="C787" s="14" t="s">
        <v>36</v>
      </c>
      <c r="D787" s="14" t="s">
        <v>42</v>
      </c>
      <c r="E787" s="14">
        <v>2</v>
      </c>
      <c r="F787" s="14">
        <v>478.95028022835101</v>
      </c>
      <c r="G787" s="14">
        <v>159.65009340944999</v>
      </c>
      <c r="H787" s="14">
        <v>1786.0616058634801</v>
      </c>
      <c r="I787" s="14">
        <v>1728.9149959839301</v>
      </c>
      <c r="J787" s="14">
        <v>1574.4070623683699</v>
      </c>
      <c r="K787" s="14">
        <v>1894.24901609638</v>
      </c>
      <c r="L787" s="14">
        <v>165.33402011244701</v>
      </c>
      <c r="M787" s="14">
        <v>154.50793361556501</v>
      </c>
      <c r="O787" s="14"/>
      <c r="P787" s="14"/>
      <c r="Q787" s="14"/>
      <c r="R787" s="14"/>
      <c r="S787" s="14"/>
      <c r="T787" s="14"/>
      <c r="U787" s="14"/>
      <c r="V787" s="14"/>
      <c r="W787" s="14"/>
      <c r="X787" s="14"/>
      <c r="Y787" s="14"/>
    </row>
    <row r="788" spans="1:25">
      <c r="A788" s="14" t="s">
        <v>1016</v>
      </c>
      <c r="B788" s="14" t="s">
        <v>64</v>
      </c>
      <c r="C788" s="14" t="s">
        <v>34</v>
      </c>
      <c r="D788" s="14" t="s">
        <v>42</v>
      </c>
      <c r="E788" s="14">
        <v>2</v>
      </c>
      <c r="F788" s="14">
        <v>486.84840044862801</v>
      </c>
      <c r="G788" s="14">
        <v>162.28280014954299</v>
      </c>
      <c r="H788" s="14">
        <v>1805.0810146031999</v>
      </c>
      <c r="I788" s="14">
        <v>1724.28877884024</v>
      </c>
      <c r="J788" s="14">
        <v>1571.2081468935</v>
      </c>
      <c r="K788" s="14">
        <v>1888.00485124649</v>
      </c>
      <c r="L788" s="14">
        <v>163.716072406248</v>
      </c>
      <c r="M788" s="14">
        <v>153.08063194673801</v>
      </c>
      <c r="O788" s="14"/>
      <c r="P788" s="14"/>
      <c r="Q788" s="14"/>
      <c r="R788" s="14"/>
      <c r="S788" s="14"/>
      <c r="T788" s="14"/>
      <c r="U788" s="14"/>
      <c r="V788" s="14"/>
      <c r="W788" s="14"/>
      <c r="X788" s="14"/>
      <c r="Y788" s="14"/>
    </row>
    <row r="789" spans="1:25">
      <c r="A789" s="14" t="s">
        <v>1017</v>
      </c>
      <c r="B789" s="14" t="s">
        <v>64</v>
      </c>
      <c r="C789" s="14" t="s">
        <v>128</v>
      </c>
      <c r="D789" s="14" t="s">
        <v>42</v>
      </c>
      <c r="E789" s="14">
        <v>2</v>
      </c>
      <c r="F789" s="14">
        <v>440.38655781643502</v>
      </c>
      <c r="G789" s="14">
        <v>146.79551927214499</v>
      </c>
      <c r="H789" s="14">
        <v>1626.90368250188</v>
      </c>
      <c r="I789" s="14">
        <v>1528.71673064838</v>
      </c>
      <c r="J789" s="14">
        <v>1386.28932574584</v>
      </c>
      <c r="K789" s="14">
        <v>1681.56843470782</v>
      </c>
      <c r="L789" s="14">
        <v>152.851704059441</v>
      </c>
      <c r="M789" s="14">
        <v>142.42740490253601</v>
      </c>
      <c r="O789" s="14"/>
      <c r="P789" s="14"/>
      <c r="Q789" s="14"/>
      <c r="R789" s="14"/>
      <c r="S789" s="14"/>
      <c r="T789" s="14"/>
      <c r="U789" s="14"/>
      <c r="V789" s="14"/>
      <c r="W789" s="14"/>
      <c r="X789" s="14"/>
      <c r="Y789" s="14"/>
    </row>
    <row r="790" spans="1:25">
      <c r="A790" s="14" t="s">
        <v>1018</v>
      </c>
      <c r="B790" s="14" t="s">
        <v>64</v>
      </c>
      <c r="C790" s="14" t="s">
        <v>129</v>
      </c>
      <c r="D790" s="14" t="s">
        <v>42</v>
      </c>
      <c r="E790" s="14">
        <v>2</v>
      </c>
      <c r="F790" s="14">
        <v>416.67689716700198</v>
      </c>
      <c r="G790" s="14">
        <v>138.892299055667</v>
      </c>
      <c r="H790" s="14">
        <v>1536.4758920572399</v>
      </c>
      <c r="I790" s="14">
        <v>1407.8146533884201</v>
      </c>
      <c r="J790" s="14">
        <v>1272.8140422290101</v>
      </c>
      <c r="K790" s="14">
        <v>1552.98447690995</v>
      </c>
      <c r="L790" s="14">
        <v>145.169823521523</v>
      </c>
      <c r="M790" s="14">
        <v>135.00061115941699</v>
      </c>
      <c r="O790" s="14"/>
      <c r="P790" s="14"/>
      <c r="Q790" s="14"/>
      <c r="R790" s="14"/>
      <c r="S790" s="14"/>
      <c r="T790" s="14"/>
      <c r="U790" s="14"/>
      <c r="V790" s="14"/>
      <c r="W790" s="14"/>
      <c r="X790" s="14"/>
      <c r="Y790" s="14"/>
    </row>
    <row r="791" spans="1:25">
      <c r="A791" s="14" t="s">
        <v>1019</v>
      </c>
      <c r="B791" s="14" t="s">
        <v>64</v>
      </c>
      <c r="C791" s="14" t="s">
        <v>130</v>
      </c>
      <c r="D791" s="14" t="s">
        <v>42</v>
      </c>
      <c r="E791" s="14">
        <v>2</v>
      </c>
      <c r="F791" s="14">
        <v>445.30462317476002</v>
      </c>
      <c r="G791" s="14">
        <v>148.43487439158699</v>
      </c>
      <c r="H791" s="14">
        <v>1640.7686926115</v>
      </c>
      <c r="I791" s="14">
        <v>1477.2618873572901</v>
      </c>
      <c r="J791" s="14">
        <v>1340.56366021863</v>
      </c>
      <c r="K791" s="14">
        <v>1623.90751721987</v>
      </c>
      <c r="L791" s="14">
        <v>146.645629862573</v>
      </c>
      <c r="M791" s="14">
        <v>136.69822713866699</v>
      </c>
      <c r="O791" s="14"/>
      <c r="P791" s="14"/>
      <c r="Q791" s="14"/>
      <c r="R791" s="14"/>
      <c r="S791" s="14"/>
      <c r="T791" s="14"/>
      <c r="U791" s="14"/>
      <c r="V791" s="14"/>
      <c r="W791" s="14"/>
      <c r="X791" s="14"/>
      <c r="Y791" s="14"/>
    </row>
    <row r="792" spans="1:25">
      <c r="A792" s="14" t="s">
        <v>1020</v>
      </c>
      <c r="B792" s="14" t="s">
        <v>64</v>
      </c>
      <c r="C792" s="14" t="s">
        <v>131</v>
      </c>
      <c r="D792" s="14" t="s">
        <v>42</v>
      </c>
      <c r="E792" s="14">
        <v>2</v>
      </c>
      <c r="F792" s="14">
        <v>463.72141155227501</v>
      </c>
      <c r="G792" s="14">
        <v>154.573803850758</v>
      </c>
      <c r="H792" s="14">
        <v>1709.3199585398499</v>
      </c>
      <c r="I792" s="14">
        <v>1542.4297015510399</v>
      </c>
      <c r="J792" s="14">
        <v>1402.4613610393999</v>
      </c>
      <c r="K792" s="14">
        <v>1692.37124813318</v>
      </c>
      <c r="L792" s="14">
        <v>149.94154658214299</v>
      </c>
      <c r="M792" s="14">
        <v>139.968340511637</v>
      </c>
      <c r="O792" s="14"/>
      <c r="P792" s="14"/>
      <c r="Q792" s="14"/>
      <c r="R792" s="14"/>
      <c r="S792" s="14"/>
      <c r="T792" s="14"/>
      <c r="U792" s="14"/>
      <c r="V792" s="14"/>
      <c r="W792" s="14"/>
      <c r="X792" s="14"/>
      <c r="Y792" s="14"/>
    </row>
    <row r="793" spans="1:25">
      <c r="A793" s="14" t="s">
        <v>1021</v>
      </c>
      <c r="B793" s="14" t="s">
        <v>64</v>
      </c>
      <c r="C793" s="14" t="s">
        <v>132</v>
      </c>
      <c r="D793" s="14" t="s">
        <v>42</v>
      </c>
      <c r="E793" s="14">
        <v>2</v>
      </c>
      <c r="F793" s="14">
        <v>498.03318601736902</v>
      </c>
      <c r="G793" s="14">
        <v>166.01106200579</v>
      </c>
      <c r="H793" s="14">
        <v>1835.25513511946</v>
      </c>
      <c r="I793" s="14">
        <v>1639.5943685663899</v>
      </c>
      <c r="J793" s="14">
        <v>1495.6940168235201</v>
      </c>
      <c r="K793" s="14">
        <v>1793.3752631973</v>
      </c>
      <c r="L793" s="14">
        <v>153.78089463090799</v>
      </c>
      <c r="M793" s="14">
        <v>143.900351742872</v>
      </c>
      <c r="O793" s="14"/>
      <c r="P793" s="14"/>
      <c r="Q793" s="14"/>
      <c r="R793" s="14"/>
      <c r="S793" s="14"/>
      <c r="T793" s="14"/>
      <c r="U793" s="14"/>
      <c r="V793" s="14"/>
      <c r="W793" s="14"/>
      <c r="X793" s="14"/>
      <c r="Y793" s="14"/>
    </row>
    <row r="794" spans="1:25">
      <c r="A794" s="14" t="s">
        <v>1022</v>
      </c>
      <c r="B794" s="14" t="s">
        <v>64</v>
      </c>
      <c r="C794" s="14" t="s">
        <v>38</v>
      </c>
      <c r="D794" s="14" t="s">
        <v>42</v>
      </c>
      <c r="E794" s="14">
        <v>3</v>
      </c>
      <c r="F794" s="14">
        <v>357.76294166697198</v>
      </c>
      <c r="G794" s="14">
        <v>119.25431388899101</v>
      </c>
      <c r="H794" s="14">
        <v>1559.49148540592</v>
      </c>
      <c r="I794" s="14">
        <v>1612.5846585014899</v>
      </c>
      <c r="J794" s="14">
        <v>1445.3011646013799</v>
      </c>
      <c r="K794" s="14">
        <v>1793.51093792697</v>
      </c>
      <c r="L794" s="14">
        <v>180.92627942548199</v>
      </c>
      <c r="M794" s="14">
        <v>167.28349390010499</v>
      </c>
      <c r="O794" s="14"/>
      <c r="P794" s="14"/>
      <c r="Q794" s="14"/>
      <c r="R794" s="14"/>
      <c r="S794" s="14"/>
      <c r="T794" s="14"/>
      <c r="U794" s="14"/>
      <c r="V794" s="14"/>
      <c r="W794" s="14"/>
      <c r="X794" s="14"/>
      <c r="Y794" s="14"/>
    </row>
    <row r="795" spans="1:25">
      <c r="A795" s="14" t="s">
        <v>1023</v>
      </c>
      <c r="B795" s="14" t="s">
        <v>64</v>
      </c>
      <c r="C795" s="14" t="s">
        <v>36</v>
      </c>
      <c r="D795" s="14" t="s">
        <v>42</v>
      </c>
      <c r="E795" s="14">
        <v>3</v>
      </c>
      <c r="F795" s="14">
        <v>378.07827116932901</v>
      </c>
      <c r="G795" s="14">
        <v>126.026090389776</v>
      </c>
      <c r="H795" s="14">
        <v>1634.2970137863299</v>
      </c>
      <c r="I795" s="14">
        <v>1656.1248936918601</v>
      </c>
      <c r="J795" s="14">
        <v>1488.87819384046</v>
      </c>
      <c r="K795" s="14">
        <v>1836.6240378146199</v>
      </c>
      <c r="L795" s="14">
        <v>180.499144122762</v>
      </c>
      <c r="M795" s="14">
        <v>167.24669985139801</v>
      </c>
      <c r="O795" s="14"/>
      <c r="P795" s="14"/>
      <c r="Q795" s="14"/>
      <c r="R795" s="14"/>
      <c r="S795" s="14"/>
      <c r="T795" s="14"/>
      <c r="U795" s="14"/>
      <c r="V795" s="14"/>
      <c r="W795" s="14"/>
      <c r="X795" s="14"/>
      <c r="Y795" s="14"/>
    </row>
    <row r="796" spans="1:25">
      <c r="A796" s="14" t="s">
        <v>1024</v>
      </c>
      <c r="B796" s="14" t="s">
        <v>64</v>
      </c>
      <c r="C796" s="14" t="s">
        <v>34</v>
      </c>
      <c r="D796" s="14" t="s">
        <v>42</v>
      </c>
      <c r="E796" s="14">
        <v>3</v>
      </c>
      <c r="F796" s="14">
        <v>373.18290564215403</v>
      </c>
      <c r="G796" s="14">
        <v>124.394301880718</v>
      </c>
      <c r="H796" s="14">
        <v>1606.40052361997</v>
      </c>
      <c r="I796" s="14">
        <v>1601.7474236668299</v>
      </c>
      <c r="J796" s="14">
        <v>1439.59521944311</v>
      </c>
      <c r="K796" s="14">
        <v>1776.8359937453499</v>
      </c>
      <c r="L796" s="14">
        <v>175.08857007852001</v>
      </c>
      <c r="M796" s="14">
        <v>162.15220422371499</v>
      </c>
      <c r="O796" s="14"/>
      <c r="P796" s="14"/>
      <c r="Q796" s="14"/>
      <c r="R796" s="14"/>
      <c r="S796" s="14"/>
      <c r="T796" s="14"/>
      <c r="U796" s="14"/>
      <c r="V796" s="14"/>
      <c r="W796" s="14"/>
      <c r="X796" s="14"/>
      <c r="Y796" s="14"/>
    </row>
    <row r="797" spans="1:25">
      <c r="A797" s="14" t="s">
        <v>1025</v>
      </c>
      <c r="B797" s="14" t="s">
        <v>64</v>
      </c>
      <c r="C797" s="14" t="s">
        <v>128</v>
      </c>
      <c r="D797" s="14" t="s">
        <v>42</v>
      </c>
      <c r="E797" s="14">
        <v>3</v>
      </c>
      <c r="F797" s="14">
        <v>385.21844809787802</v>
      </c>
      <c r="G797" s="14">
        <v>128.40614936595901</v>
      </c>
      <c r="H797" s="14">
        <v>1651.2428655230799</v>
      </c>
      <c r="I797" s="14">
        <v>1597.5308432898901</v>
      </c>
      <c r="J797" s="14">
        <v>1438.3285660409699</v>
      </c>
      <c r="K797" s="14">
        <v>1769.2257161965399</v>
      </c>
      <c r="L797" s="14">
        <v>171.69487290664301</v>
      </c>
      <c r="M797" s="14">
        <v>159.20227724892601</v>
      </c>
      <c r="O797" s="14"/>
      <c r="P797" s="14"/>
      <c r="Q797" s="14"/>
      <c r="R797" s="14"/>
      <c r="S797" s="14"/>
      <c r="T797" s="14"/>
      <c r="U797" s="14"/>
      <c r="V797" s="14"/>
      <c r="W797" s="14"/>
      <c r="X797" s="14"/>
      <c r="Y797" s="14"/>
    </row>
    <row r="798" spans="1:25">
      <c r="A798" s="14" t="s">
        <v>1026</v>
      </c>
      <c r="B798" s="14" t="s">
        <v>64</v>
      </c>
      <c r="C798" s="14" t="s">
        <v>129</v>
      </c>
      <c r="D798" s="14" t="s">
        <v>42</v>
      </c>
      <c r="E798" s="14">
        <v>3</v>
      </c>
      <c r="F798" s="14">
        <v>390.80672653626402</v>
      </c>
      <c r="G798" s="14">
        <v>130.26890884542101</v>
      </c>
      <c r="H798" s="14">
        <v>1663.99866531663</v>
      </c>
      <c r="I798" s="14">
        <v>1598.67298603159</v>
      </c>
      <c r="J798" s="14">
        <v>1440.27777059148</v>
      </c>
      <c r="K798" s="14">
        <v>1769.40454410858</v>
      </c>
      <c r="L798" s="14">
        <v>170.73155807699001</v>
      </c>
      <c r="M798" s="14">
        <v>158.395215440106</v>
      </c>
      <c r="O798" s="14"/>
      <c r="P798" s="14"/>
      <c r="Q798" s="14"/>
      <c r="R798" s="14"/>
      <c r="S798" s="14"/>
      <c r="T798" s="14"/>
      <c r="U798" s="14"/>
      <c r="V798" s="14"/>
      <c r="W798" s="14"/>
      <c r="X798" s="14"/>
      <c r="Y798" s="14"/>
    </row>
    <row r="799" spans="1:25">
      <c r="A799" s="14" t="s">
        <v>1027</v>
      </c>
      <c r="B799" s="14" t="s">
        <v>64</v>
      </c>
      <c r="C799" s="14" t="s">
        <v>130</v>
      </c>
      <c r="D799" s="14" t="s">
        <v>42</v>
      </c>
      <c r="E799" s="14">
        <v>3</v>
      </c>
      <c r="F799" s="14">
        <v>417.77228713307102</v>
      </c>
      <c r="G799" s="14">
        <v>139.257429044357</v>
      </c>
      <c r="H799" s="14">
        <v>1765.0609959570299</v>
      </c>
      <c r="I799" s="14">
        <v>1670.33526147258</v>
      </c>
      <c r="J799" s="14">
        <v>1510.41515541953</v>
      </c>
      <c r="K799" s="14">
        <v>1842.28525117446</v>
      </c>
      <c r="L799" s="14">
        <v>171.949989701877</v>
      </c>
      <c r="M799" s="14">
        <v>159.92010605304699</v>
      </c>
      <c r="O799" s="14"/>
      <c r="P799" s="14"/>
      <c r="Q799" s="14"/>
      <c r="R799" s="14"/>
      <c r="S799" s="14"/>
      <c r="T799" s="14"/>
      <c r="U799" s="14"/>
      <c r="V799" s="14"/>
      <c r="W799" s="14"/>
      <c r="X799" s="14"/>
      <c r="Y799" s="14"/>
    </row>
    <row r="800" spans="1:25">
      <c r="A800" s="14" t="s">
        <v>1028</v>
      </c>
      <c r="B800" s="14" t="s">
        <v>64</v>
      </c>
      <c r="C800" s="14" t="s">
        <v>131</v>
      </c>
      <c r="D800" s="14" t="s">
        <v>42</v>
      </c>
      <c r="E800" s="14">
        <v>3</v>
      </c>
      <c r="F800" s="14">
        <v>399.85999658667401</v>
      </c>
      <c r="G800" s="14">
        <v>133.28666552889101</v>
      </c>
      <c r="H800" s="14">
        <v>1683.33752878115</v>
      </c>
      <c r="I800" s="14">
        <v>1562.1320494316999</v>
      </c>
      <c r="J800" s="14">
        <v>1410.32096217771</v>
      </c>
      <c r="K800" s="14">
        <v>1725.6264936150401</v>
      </c>
      <c r="L800" s="14">
        <v>163.49444418333201</v>
      </c>
      <c r="M800" s="14">
        <v>151.811087253994</v>
      </c>
      <c r="O800" s="14"/>
      <c r="P800" s="14"/>
      <c r="Q800" s="14"/>
      <c r="R800" s="14"/>
      <c r="S800" s="14"/>
      <c r="T800" s="14"/>
      <c r="U800" s="14"/>
      <c r="V800" s="14"/>
      <c r="W800" s="14"/>
      <c r="X800" s="14"/>
      <c r="Y800" s="14"/>
    </row>
    <row r="801" spans="1:25">
      <c r="A801" s="14" t="s">
        <v>1029</v>
      </c>
      <c r="B801" s="14" t="s">
        <v>64</v>
      </c>
      <c r="C801" s="14" t="s">
        <v>132</v>
      </c>
      <c r="D801" s="14" t="s">
        <v>42</v>
      </c>
      <c r="E801" s="14">
        <v>3</v>
      </c>
      <c r="F801" s="14">
        <v>418.46607041312899</v>
      </c>
      <c r="G801" s="14">
        <v>139.48869013770999</v>
      </c>
      <c r="H801" s="14">
        <v>1765.5306320695699</v>
      </c>
      <c r="I801" s="14">
        <v>1598.8510149203</v>
      </c>
      <c r="J801" s="14">
        <v>1447.3968181243399</v>
      </c>
      <c r="K801" s="14">
        <v>1761.68842206876</v>
      </c>
      <c r="L801" s="14">
        <v>162.83740714846101</v>
      </c>
      <c r="M801" s="14">
        <v>151.45419679595699</v>
      </c>
      <c r="O801" s="14"/>
      <c r="P801" s="14"/>
      <c r="Q801" s="14"/>
      <c r="R801" s="14"/>
      <c r="S801" s="14"/>
      <c r="T801" s="14"/>
      <c r="U801" s="14"/>
      <c r="V801" s="14"/>
      <c r="W801" s="14"/>
      <c r="X801" s="14"/>
      <c r="Y801" s="14"/>
    </row>
    <row r="802" spans="1:25">
      <c r="A802" s="14" t="s">
        <v>1030</v>
      </c>
      <c r="B802" s="14" t="s">
        <v>64</v>
      </c>
      <c r="C802" s="14" t="s">
        <v>38</v>
      </c>
      <c r="D802" s="14" t="s">
        <v>42</v>
      </c>
      <c r="E802" s="14">
        <v>4</v>
      </c>
      <c r="F802" s="14">
        <v>589.55256196355799</v>
      </c>
      <c r="G802" s="14">
        <v>196.51752065451899</v>
      </c>
      <c r="H802" s="14">
        <v>2146.4813295112399</v>
      </c>
      <c r="I802" s="14">
        <v>2138.1494945117001</v>
      </c>
      <c r="J802" s="14">
        <v>1966.8659132602299</v>
      </c>
      <c r="K802" s="14">
        <v>2320.2101233226299</v>
      </c>
      <c r="L802" s="14">
        <v>182.060628810933</v>
      </c>
      <c r="M802" s="14">
        <v>171.28358125146701</v>
      </c>
      <c r="O802" s="14"/>
      <c r="P802" s="14"/>
      <c r="Q802" s="14"/>
      <c r="R802" s="14"/>
      <c r="S802" s="14"/>
      <c r="T802" s="14"/>
      <c r="U802" s="14"/>
      <c r="V802" s="14"/>
      <c r="W802" s="14"/>
      <c r="X802" s="14"/>
      <c r="Y802" s="14"/>
    </row>
    <row r="803" spans="1:25">
      <c r="A803" s="14" t="s">
        <v>1031</v>
      </c>
      <c r="B803" s="14" t="s">
        <v>64</v>
      </c>
      <c r="C803" s="14" t="s">
        <v>36</v>
      </c>
      <c r="D803" s="14" t="s">
        <v>42</v>
      </c>
      <c r="E803" s="14">
        <v>4</v>
      </c>
      <c r="F803" s="14">
        <v>642.29645823979104</v>
      </c>
      <c r="G803" s="14">
        <v>214.09881941326401</v>
      </c>
      <c r="H803" s="14">
        <v>2314.5818314947401</v>
      </c>
      <c r="I803" s="14">
        <v>2283.0215928436901</v>
      </c>
      <c r="J803" s="14">
        <v>2107.7030745891102</v>
      </c>
      <c r="K803" s="14">
        <v>2468.89332707633</v>
      </c>
      <c r="L803" s="14">
        <v>185.87173423264099</v>
      </c>
      <c r="M803" s="14">
        <v>175.318518254579</v>
      </c>
      <c r="O803" s="14"/>
      <c r="P803" s="14"/>
      <c r="Q803" s="14"/>
      <c r="R803" s="14"/>
      <c r="S803" s="14"/>
      <c r="T803" s="14"/>
      <c r="U803" s="14"/>
      <c r="V803" s="14"/>
      <c r="W803" s="14"/>
      <c r="X803" s="14"/>
      <c r="Y803" s="14"/>
    </row>
    <row r="804" spans="1:25">
      <c r="A804" s="14" t="s">
        <v>1032</v>
      </c>
      <c r="B804" s="14" t="s">
        <v>64</v>
      </c>
      <c r="C804" s="14" t="s">
        <v>34</v>
      </c>
      <c r="D804" s="14" t="s">
        <v>42</v>
      </c>
      <c r="E804" s="14">
        <v>4</v>
      </c>
      <c r="F804" s="14">
        <v>649.24864485806097</v>
      </c>
      <c r="G804" s="14">
        <v>216.416214952687</v>
      </c>
      <c r="H804" s="14">
        <v>2322.7269778837299</v>
      </c>
      <c r="I804" s="14">
        <v>2273.0595694074</v>
      </c>
      <c r="J804" s="14">
        <v>2099.36277659289</v>
      </c>
      <c r="K804" s="14">
        <v>2457.15400714715</v>
      </c>
      <c r="L804" s="14">
        <v>184.094437739744</v>
      </c>
      <c r="M804" s="14">
        <v>173.69679281450999</v>
      </c>
      <c r="O804" s="14"/>
      <c r="P804" s="14"/>
      <c r="Q804" s="14"/>
      <c r="R804" s="14"/>
      <c r="S804" s="14"/>
      <c r="T804" s="14"/>
      <c r="U804" s="14"/>
      <c r="V804" s="14"/>
      <c r="W804" s="14"/>
      <c r="X804" s="14"/>
      <c r="Y804" s="14"/>
    </row>
    <row r="805" spans="1:25">
      <c r="A805" s="14" t="s">
        <v>1033</v>
      </c>
      <c r="B805" s="14" t="s">
        <v>64</v>
      </c>
      <c r="C805" s="14" t="s">
        <v>128</v>
      </c>
      <c r="D805" s="14" t="s">
        <v>42</v>
      </c>
      <c r="E805" s="14">
        <v>4</v>
      </c>
      <c r="F805" s="14">
        <v>602.168792843201</v>
      </c>
      <c r="G805" s="14">
        <v>200.722930947734</v>
      </c>
      <c r="H805" s="14">
        <v>2145.4690306880002</v>
      </c>
      <c r="I805" s="14">
        <v>2073.5331497954699</v>
      </c>
      <c r="J805" s="14">
        <v>1909.1034262661501</v>
      </c>
      <c r="K805" s="14">
        <v>2248.19605527979</v>
      </c>
      <c r="L805" s="14">
        <v>174.66290548431701</v>
      </c>
      <c r="M805" s="14">
        <v>164.42972352931901</v>
      </c>
      <c r="O805" s="14"/>
      <c r="P805" s="14"/>
      <c r="Q805" s="14"/>
      <c r="R805" s="14"/>
      <c r="S805" s="14"/>
      <c r="T805" s="14"/>
      <c r="U805" s="14"/>
      <c r="V805" s="14"/>
      <c r="W805" s="14"/>
      <c r="X805" s="14"/>
      <c r="Y805" s="14"/>
    </row>
    <row r="806" spans="1:25">
      <c r="A806" s="14" t="s">
        <v>1034</v>
      </c>
      <c r="B806" s="14" t="s">
        <v>64</v>
      </c>
      <c r="C806" s="14" t="s">
        <v>129</v>
      </c>
      <c r="D806" s="14" t="s">
        <v>42</v>
      </c>
      <c r="E806" s="14">
        <v>4</v>
      </c>
      <c r="F806" s="14">
        <v>530.55056691218397</v>
      </c>
      <c r="G806" s="14">
        <v>176.850188970728</v>
      </c>
      <c r="H806" s="14">
        <v>1890.1655453068599</v>
      </c>
      <c r="I806" s="14">
        <v>1806.7527223739401</v>
      </c>
      <c r="J806" s="14">
        <v>1654.4720215202101</v>
      </c>
      <c r="K806" s="14">
        <v>1969.1522024736801</v>
      </c>
      <c r="L806" s="14">
        <v>162.39948009974501</v>
      </c>
      <c r="M806" s="14">
        <v>152.280700853729</v>
      </c>
      <c r="O806" s="14"/>
      <c r="P806" s="14"/>
      <c r="Q806" s="14"/>
      <c r="R806" s="14"/>
      <c r="S806" s="14"/>
      <c r="T806" s="14"/>
      <c r="U806" s="14"/>
      <c r="V806" s="14"/>
      <c r="W806" s="14"/>
      <c r="X806" s="14"/>
      <c r="Y806" s="14"/>
    </row>
    <row r="807" spans="1:25">
      <c r="A807" s="14" t="s">
        <v>1035</v>
      </c>
      <c r="B807" s="14" t="s">
        <v>64</v>
      </c>
      <c r="C807" s="14" t="s">
        <v>130</v>
      </c>
      <c r="D807" s="14" t="s">
        <v>42</v>
      </c>
      <c r="E807" s="14">
        <v>4</v>
      </c>
      <c r="F807" s="14">
        <v>520.86883289548803</v>
      </c>
      <c r="G807" s="14">
        <v>173.62294429849601</v>
      </c>
      <c r="H807" s="14">
        <v>1855.4746113404401</v>
      </c>
      <c r="I807" s="14">
        <v>1756.63056348901</v>
      </c>
      <c r="J807" s="14">
        <v>1606.84723510552</v>
      </c>
      <c r="K807" s="14">
        <v>1916.4621389738199</v>
      </c>
      <c r="L807" s="14">
        <v>159.831575484805</v>
      </c>
      <c r="M807" s="14">
        <v>149.78332838349601</v>
      </c>
      <c r="O807" s="14"/>
      <c r="P807" s="14"/>
      <c r="Q807" s="14"/>
      <c r="R807" s="14"/>
      <c r="S807" s="14"/>
      <c r="T807" s="14"/>
      <c r="U807" s="14"/>
      <c r="V807" s="14"/>
      <c r="W807" s="14"/>
      <c r="X807" s="14"/>
      <c r="Y807" s="14"/>
    </row>
    <row r="808" spans="1:25">
      <c r="A808" s="14" t="s">
        <v>1036</v>
      </c>
      <c r="B808" s="14" t="s">
        <v>64</v>
      </c>
      <c r="C808" s="14" t="s">
        <v>131</v>
      </c>
      <c r="D808" s="14" t="s">
        <v>42</v>
      </c>
      <c r="E808" s="14">
        <v>4</v>
      </c>
      <c r="F808" s="14">
        <v>560.67390273440105</v>
      </c>
      <c r="G808" s="14">
        <v>186.891300911467</v>
      </c>
      <c r="H808" s="14">
        <v>1992.1613940250199</v>
      </c>
      <c r="I808" s="14">
        <v>1848.23179923062</v>
      </c>
      <c r="J808" s="14">
        <v>1696.3475161311101</v>
      </c>
      <c r="K808" s="14">
        <v>2009.9240573915699</v>
      </c>
      <c r="L808" s="14">
        <v>161.69225816094399</v>
      </c>
      <c r="M808" s="14">
        <v>151.884283099513</v>
      </c>
      <c r="O808" s="14"/>
      <c r="P808" s="14"/>
      <c r="Q808" s="14"/>
      <c r="R808" s="14"/>
      <c r="S808" s="14"/>
      <c r="T808" s="14"/>
      <c r="U808" s="14"/>
      <c r="V808" s="14"/>
      <c r="W808" s="14"/>
      <c r="X808" s="14"/>
      <c r="Y808" s="14"/>
    </row>
    <row r="809" spans="1:25">
      <c r="A809" s="14" t="s">
        <v>1037</v>
      </c>
      <c r="B809" s="14" t="s">
        <v>64</v>
      </c>
      <c r="C809" s="14" t="s">
        <v>132</v>
      </c>
      <c r="D809" s="14" t="s">
        <v>42</v>
      </c>
      <c r="E809" s="14">
        <v>4</v>
      </c>
      <c r="F809" s="14">
        <v>627.58337666331704</v>
      </c>
      <c r="G809" s="14">
        <v>209.19445888777199</v>
      </c>
      <c r="H809" s="14">
        <v>2215.4171726324398</v>
      </c>
      <c r="I809" s="14">
        <v>2011.8297819525001</v>
      </c>
      <c r="J809" s="14">
        <v>1855.5213404280901</v>
      </c>
      <c r="K809" s="14">
        <v>2177.6604104482699</v>
      </c>
      <c r="L809" s="14">
        <v>165.83062849576501</v>
      </c>
      <c r="M809" s="14">
        <v>156.308441524415</v>
      </c>
      <c r="O809" s="14"/>
      <c r="P809" s="14"/>
      <c r="Q809" s="14"/>
      <c r="R809" s="14"/>
      <c r="S809" s="14"/>
      <c r="T809" s="14"/>
      <c r="U809" s="14"/>
      <c r="V809" s="14"/>
      <c r="W809" s="14"/>
      <c r="X809" s="14"/>
      <c r="Y809" s="14"/>
    </row>
    <row r="810" spans="1:25">
      <c r="A810" s="14" t="s">
        <v>1038</v>
      </c>
      <c r="B810" s="14" t="s">
        <v>64</v>
      </c>
      <c r="C810" s="14" t="s">
        <v>38</v>
      </c>
      <c r="D810" s="14" t="s">
        <v>42</v>
      </c>
      <c r="E810" s="14">
        <v>5</v>
      </c>
      <c r="F810" s="14">
        <v>528.3369951674</v>
      </c>
      <c r="G810" s="14">
        <v>176.11233172246699</v>
      </c>
      <c r="H810" s="14">
        <v>2507.4130091946299</v>
      </c>
      <c r="I810" s="14">
        <v>2622.3251783894202</v>
      </c>
      <c r="J810" s="14">
        <v>2400.7976436968302</v>
      </c>
      <c r="K810" s="14">
        <v>2858.60473354021</v>
      </c>
      <c r="L810" s="14">
        <v>236.27955515079199</v>
      </c>
      <c r="M810" s="14">
        <v>221.527534692583</v>
      </c>
      <c r="O810" s="14"/>
      <c r="P810" s="14"/>
      <c r="Q810" s="14"/>
      <c r="R810" s="14"/>
      <c r="S810" s="14"/>
      <c r="T810" s="14"/>
      <c r="U810" s="14"/>
      <c r="V810" s="14"/>
      <c r="W810" s="14"/>
      <c r="X810" s="14"/>
      <c r="Y810" s="14"/>
    </row>
    <row r="811" spans="1:25">
      <c r="A811" s="14" t="s">
        <v>1039</v>
      </c>
      <c r="B811" s="14" t="s">
        <v>64</v>
      </c>
      <c r="C811" s="14" t="s">
        <v>36</v>
      </c>
      <c r="D811" s="14" t="s">
        <v>42</v>
      </c>
      <c r="E811" s="14">
        <v>5</v>
      </c>
      <c r="F811" s="14">
        <v>521.79551814572801</v>
      </c>
      <c r="G811" s="14">
        <v>173.93183938190899</v>
      </c>
      <c r="H811" s="14">
        <v>2456.0862233265598</v>
      </c>
      <c r="I811" s="14">
        <v>2503.9233936651999</v>
      </c>
      <c r="J811" s="14">
        <v>2291.42487936934</v>
      </c>
      <c r="K811" s="14">
        <v>2730.6642938516902</v>
      </c>
      <c r="L811" s="14">
        <v>226.74090018648999</v>
      </c>
      <c r="M811" s="14">
        <v>212.49851429586201</v>
      </c>
      <c r="O811" s="14"/>
      <c r="P811" s="14"/>
      <c r="Q811" s="14"/>
      <c r="R811" s="14"/>
      <c r="S811" s="14"/>
      <c r="T811" s="14"/>
      <c r="U811" s="14"/>
      <c r="V811" s="14"/>
      <c r="W811" s="14"/>
      <c r="X811" s="14"/>
      <c r="Y811" s="14"/>
    </row>
    <row r="812" spans="1:25">
      <c r="A812" s="14" t="s">
        <v>1040</v>
      </c>
      <c r="B812" s="14" t="s">
        <v>64</v>
      </c>
      <c r="C812" s="14" t="s">
        <v>34</v>
      </c>
      <c r="D812" s="14" t="s">
        <v>42</v>
      </c>
      <c r="E812" s="14">
        <v>5</v>
      </c>
      <c r="F812" s="14">
        <v>493.49852940073401</v>
      </c>
      <c r="G812" s="14">
        <v>164.49950980024499</v>
      </c>
      <c r="H812" s="14">
        <v>2313.3105020425401</v>
      </c>
      <c r="I812" s="14">
        <v>2325.18141404981</v>
      </c>
      <c r="J812" s="14">
        <v>2122.68056301864</v>
      </c>
      <c r="K812" s="14">
        <v>2541.6525693089102</v>
      </c>
      <c r="L812" s="14">
        <v>216.471155259093</v>
      </c>
      <c r="M812" s="14">
        <v>202.500851031168</v>
      </c>
      <c r="O812" s="14"/>
      <c r="P812" s="14"/>
      <c r="Q812" s="14"/>
      <c r="R812" s="14"/>
      <c r="S812" s="14"/>
      <c r="T812" s="14"/>
      <c r="U812" s="14"/>
      <c r="V812" s="14"/>
      <c r="W812" s="14"/>
      <c r="X812" s="14"/>
      <c r="Y812" s="14"/>
    </row>
    <row r="813" spans="1:25">
      <c r="A813" s="14" t="s">
        <v>1041</v>
      </c>
      <c r="B813" s="14" t="s">
        <v>64</v>
      </c>
      <c r="C813" s="14" t="s">
        <v>128</v>
      </c>
      <c r="D813" s="14" t="s">
        <v>42</v>
      </c>
      <c r="E813" s="14">
        <v>5</v>
      </c>
      <c r="F813" s="14">
        <v>482.57395883326802</v>
      </c>
      <c r="G813" s="14">
        <v>160.857986277756</v>
      </c>
      <c r="H813" s="14">
        <v>2264.2235200735099</v>
      </c>
      <c r="I813" s="14">
        <v>2248.5918745849399</v>
      </c>
      <c r="J813" s="14">
        <v>2050.7607352314199</v>
      </c>
      <c r="K813" s="14">
        <v>2460.2305705055501</v>
      </c>
      <c r="L813" s="14">
        <v>211.63869592060499</v>
      </c>
      <c r="M813" s="14">
        <v>197.831139353525</v>
      </c>
      <c r="O813" s="14"/>
      <c r="P813" s="14"/>
      <c r="Q813" s="14"/>
      <c r="R813" s="14"/>
      <c r="S813" s="14"/>
      <c r="T813" s="14"/>
      <c r="U813" s="14"/>
      <c r="V813" s="14"/>
      <c r="W813" s="14"/>
      <c r="X813" s="14"/>
      <c r="Y813" s="14"/>
    </row>
    <row r="814" spans="1:25">
      <c r="A814" s="14" t="s">
        <v>1042</v>
      </c>
      <c r="B814" s="14" t="s">
        <v>64</v>
      </c>
      <c r="C814" s="14" t="s">
        <v>129</v>
      </c>
      <c r="D814" s="14" t="s">
        <v>42</v>
      </c>
      <c r="E814" s="14">
        <v>5</v>
      </c>
      <c r="F814" s="14">
        <v>486.68236397426199</v>
      </c>
      <c r="G814" s="14">
        <v>162.227454658087</v>
      </c>
      <c r="H814" s="14">
        <v>2285.0010046211701</v>
      </c>
      <c r="I814" s="14">
        <v>2244.7111595220499</v>
      </c>
      <c r="J814" s="14">
        <v>2047.71294600898</v>
      </c>
      <c r="K814" s="14">
        <v>2455.3984564765801</v>
      </c>
      <c r="L814" s="14">
        <v>210.687296954532</v>
      </c>
      <c r="M814" s="14">
        <v>196.99821351307199</v>
      </c>
      <c r="O814" s="14"/>
      <c r="P814" s="14"/>
      <c r="Q814" s="14"/>
      <c r="R814" s="14"/>
      <c r="S814" s="14"/>
      <c r="T814" s="14"/>
      <c r="U814" s="14"/>
      <c r="V814" s="14"/>
      <c r="W814" s="14"/>
      <c r="X814" s="14"/>
      <c r="Y814" s="14"/>
    </row>
    <row r="815" spans="1:25">
      <c r="A815" s="14" t="s">
        <v>1043</v>
      </c>
      <c r="B815" s="14" t="s">
        <v>64</v>
      </c>
      <c r="C815" s="14" t="s">
        <v>130</v>
      </c>
      <c r="D815" s="14" t="s">
        <v>42</v>
      </c>
      <c r="E815" s="14">
        <v>5</v>
      </c>
      <c r="F815" s="14">
        <v>499.68754649151902</v>
      </c>
      <c r="G815" s="14">
        <v>166.562515497173</v>
      </c>
      <c r="H815" s="14">
        <v>2355.79438259167</v>
      </c>
      <c r="I815" s="14">
        <v>2303.7550231712999</v>
      </c>
      <c r="J815" s="14">
        <v>2103.7560110730901</v>
      </c>
      <c r="K815" s="14">
        <v>2517.4628526188899</v>
      </c>
      <c r="L815" s="14">
        <v>213.70782944759199</v>
      </c>
      <c r="M815" s="14">
        <v>199.99901209820399</v>
      </c>
      <c r="O815" s="14"/>
      <c r="P815" s="14"/>
      <c r="Q815" s="14"/>
      <c r="R815" s="14"/>
      <c r="S815" s="14"/>
      <c r="T815" s="14"/>
      <c r="U815" s="14"/>
      <c r="V815" s="14"/>
      <c r="W815" s="14"/>
      <c r="X815" s="14"/>
      <c r="Y815" s="14"/>
    </row>
    <row r="816" spans="1:25">
      <c r="A816" s="14" t="s">
        <v>1044</v>
      </c>
      <c r="B816" s="14" t="s">
        <v>64</v>
      </c>
      <c r="C816" s="14" t="s">
        <v>131</v>
      </c>
      <c r="D816" s="14" t="s">
        <v>42</v>
      </c>
      <c r="E816" s="14">
        <v>5</v>
      </c>
      <c r="F816" s="14">
        <v>526.60317955595099</v>
      </c>
      <c r="G816" s="14">
        <v>175.53439318531699</v>
      </c>
      <c r="H816" s="14">
        <v>2478.5991695187399</v>
      </c>
      <c r="I816" s="14">
        <v>2378.9669416932602</v>
      </c>
      <c r="J816" s="14">
        <v>2178.1837922730101</v>
      </c>
      <c r="K816" s="14">
        <v>2593.1434821588</v>
      </c>
      <c r="L816" s="14">
        <v>214.17654046554</v>
      </c>
      <c r="M816" s="14">
        <v>200.78314942025</v>
      </c>
      <c r="O816" s="14"/>
      <c r="P816" s="14"/>
      <c r="Q816" s="14"/>
      <c r="R816" s="14"/>
      <c r="S816" s="14"/>
      <c r="T816" s="14"/>
      <c r="U816" s="14"/>
      <c r="V816" s="14"/>
      <c r="W816" s="14"/>
      <c r="X816" s="14"/>
      <c r="Y816" s="14"/>
    </row>
    <row r="817" spans="1:25">
      <c r="A817" s="14" t="s">
        <v>1045</v>
      </c>
      <c r="B817" s="14" t="s">
        <v>64</v>
      </c>
      <c r="C817" s="14" t="s">
        <v>132</v>
      </c>
      <c r="D817" s="14" t="s">
        <v>42</v>
      </c>
      <c r="E817" s="14">
        <v>5</v>
      </c>
      <c r="F817" s="14">
        <v>528.62075408411795</v>
      </c>
      <c r="G817" s="14">
        <v>176.20691802803901</v>
      </c>
      <c r="H817" s="14">
        <v>2474.2370890901898</v>
      </c>
      <c r="I817" s="14">
        <v>2348.9795354390499</v>
      </c>
      <c r="J817" s="14">
        <v>2151.3516099712601</v>
      </c>
      <c r="K817" s="14">
        <v>2559.7642923744402</v>
      </c>
      <c r="L817" s="14">
        <v>210.78475693539201</v>
      </c>
      <c r="M817" s="14">
        <v>197.62792546779099</v>
      </c>
      <c r="O817" s="14"/>
      <c r="P817" s="14"/>
      <c r="Q817" s="14"/>
      <c r="R817" s="14"/>
      <c r="S817" s="14"/>
      <c r="T817" s="14"/>
      <c r="U817" s="14"/>
      <c r="V817" s="14"/>
      <c r="W817" s="14"/>
      <c r="X817" s="14"/>
      <c r="Y817" s="14"/>
    </row>
    <row r="818" spans="1:25">
      <c r="A818" s="14" t="s">
        <v>1046</v>
      </c>
      <c r="B818" s="14" t="s">
        <v>64</v>
      </c>
      <c r="C818" s="14" t="s">
        <v>38</v>
      </c>
      <c r="D818" s="14" t="s">
        <v>57</v>
      </c>
      <c r="E818" s="14">
        <v>0</v>
      </c>
      <c r="F818" s="14">
        <v>4414.4435993999105</v>
      </c>
      <c r="G818" s="14">
        <v>1471.48119979997</v>
      </c>
      <c r="H818" s="14">
        <v>2354.0937060184501</v>
      </c>
      <c r="I818" s="14">
        <v>2679.29582913378</v>
      </c>
      <c r="J818" s="14">
        <v>2597.0281687350498</v>
      </c>
      <c r="K818" s="14">
        <v>2763.4147436133499</v>
      </c>
      <c r="L818" s="14">
        <v>84.118914479576702</v>
      </c>
      <c r="M818" s="14">
        <v>82.267660398723805</v>
      </c>
      <c r="O818" s="14"/>
      <c r="P818" s="14"/>
      <c r="Q818" s="14"/>
      <c r="R818" s="14"/>
      <c r="S818" s="14"/>
      <c r="T818" s="14"/>
      <c r="U818" s="14"/>
      <c r="V818" s="14"/>
      <c r="W818" s="14"/>
      <c r="X818" s="14"/>
      <c r="Y818" s="14"/>
    </row>
    <row r="819" spans="1:25">
      <c r="A819" s="14" t="s">
        <v>1047</v>
      </c>
      <c r="B819" s="14" t="s">
        <v>64</v>
      </c>
      <c r="C819" s="14" t="s">
        <v>36</v>
      </c>
      <c r="D819" s="14" t="s">
        <v>57</v>
      </c>
      <c r="E819" s="14">
        <v>0</v>
      </c>
      <c r="F819" s="14">
        <v>4340.4172778039901</v>
      </c>
      <c r="G819" s="14">
        <v>1446.805759268</v>
      </c>
      <c r="H819" s="14">
        <v>2298.93765276878</v>
      </c>
      <c r="I819" s="14">
        <v>2591.96922691894</v>
      </c>
      <c r="J819" s="14">
        <v>2511.87342093388</v>
      </c>
      <c r="K819" s="14">
        <v>2673.88291047241</v>
      </c>
      <c r="L819" s="14">
        <v>81.913683553465901</v>
      </c>
      <c r="M819" s="14">
        <v>80.095805985058604</v>
      </c>
      <c r="O819" s="14"/>
      <c r="P819" s="14"/>
      <c r="Q819" s="14"/>
      <c r="R819" s="14"/>
      <c r="S819" s="14"/>
      <c r="T819" s="14"/>
      <c r="U819" s="14"/>
      <c r="V819" s="14"/>
      <c r="W819" s="14"/>
      <c r="X819" s="14"/>
      <c r="Y819" s="14"/>
    </row>
    <row r="820" spans="1:25">
      <c r="A820" s="14" t="s">
        <v>1048</v>
      </c>
      <c r="B820" s="14" t="s">
        <v>64</v>
      </c>
      <c r="C820" s="14" t="s">
        <v>34</v>
      </c>
      <c r="D820" s="14" t="s">
        <v>57</v>
      </c>
      <c r="E820" s="14">
        <v>0</v>
      </c>
      <c r="F820" s="14">
        <v>4202.0880482253797</v>
      </c>
      <c r="G820" s="14">
        <v>1400.69601607513</v>
      </c>
      <c r="H820" s="14">
        <v>2213.7808119618498</v>
      </c>
      <c r="I820" s="14">
        <v>2473.0506228681502</v>
      </c>
      <c r="J820" s="14">
        <v>2395.6976822056899</v>
      </c>
      <c r="K820" s="14">
        <v>2552.1882154363798</v>
      </c>
      <c r="L820" s="14">
        <v>79.137592568230502</v>
      </c>
      <c r="M820" s="14">
        <v>77.352940662455197</v>
      </c>
      <c r="O820" s="14"/>
      <c r="P820" s="14"/>
      <c r="Q820" s="14"/>
      <c r="R820" s="14"/>
      <c r="S820" s="14"/>
      <c r="T820" s="14"/>
      <c r="U820" s="14"/>
      <c r="V820" s="14"/>
      <c r="W820" s="14"/>
      <c r="X820" s="14"/>
      <c r="Y820" s="14"/>
    </row>
    <row r="821" spans="1:25">
      <c r="A821" s="14" t="s">
        <v>1049</v>
      </c>
      <c r="B821" s="14" t="s">
        <v>64</v>
      </c>
      <c r="C821" s="14" t="s">
        <v>128</v>
      </c>
      <c r="D821" s="14" t="s">
        <v>57</v>
      </c>
      <c r="E821" s="14">
        <v>0</v>
      </c>
      <c r="F821" s="14">
        <v>4182.1136111272499</v>
      </c>
      <c r="G821" s="14">
        <v>1394.0378703757499</v>
      </c>
      <c r="H821" s="14">
        <v>2196.24600812266</v>
      </c>
      <c r="I821" s="14">
        <v>2436.0125219739198</v>
      </c>
      <c r="J821" s="14">
        <v>2359.7069402328598</v>
      </c>
      <c r="K821" s="14">
        <v>2514.0828441069302</v>
      </c>
      <c r="L821" s="14">
        <v>78.070322133005405</v>
      </c>
      <c r="M821" s="14">
        <v>76.305581741058603</v>
      </c>
      <c r="O821" s="14"/>
      <c r="P821" s="14"/>
      <c r="Q821" s="14"/>
      <c r="R821" s="14"/>
      <c r="S821" s="14"/>
      <c r="T821" s="14"/>
      <c r="U821" s="14"/>
      <c r="V821" s="14"/>
      <c r="W821" s="14"/>
      <c r="X821" s="14"/>
      <c r="Y821" s="14"/>
    </row>
    <row r="822" spans="1:25">
      <c r="A822" s="14" t="s">
        <v>1050</v>
      </c>
      <c r="B822" s="14" t="s">
        <v>64</v>
      </c>
      <c r="C822" s="14" t="s">
        <v>129</v>
      </c>
      <c r="D822" s="14" t="s">
        <v>57</v>
      </c>
      <c r="E822" s="14">
        <v>0</v>
      </c>
      <c r="F822" s="14">
        <v>4232.1034148827002</v>
      </c>
      <c r="G822" s="14">
        <v>1410.7011382942301</v>
      </c>
      <c r="H822" s="14">
        <v>2217.6767442464402</v>
      </c>
      <c r="I822" s="14">
        <v>2434.3835988749502</v>
      </c>
      <c r="J822" s="14">
        <v>2358.9372418397202</v>
      </c>
      <c r="K822" s="14">
        <v>2511.5643580290898</v>
      </c>
      <c r="L822" s="14">
        <v>77.180759154140603</v>
      </c>
      <c r="M822" s="14">
        <v>75.446357035230406</v>
      </c>
      <c r="O822" s="14"/>
      <c r="P822" s="14"/>
      <c r="Q822" s="14"/>
      <c r="R822" s="14"/>
      <c r="S822" s="14"/>
      <c r="T822" s="14"/>
      <c r="U822" s="14"/>
      <c r="V822" s="14"/>
      <c r="W822" s="14"/>
      <c r="X822" s="14"/>
      <c r="Y822" s="14"/>
    </row>
    <row r="823" spans="1:25">
      <c r="A823" s="14" t="s">
        <v>1051</v>
      </c>
      <c r="B823" s="14" t="s">
        <v>64</v>
      </c>
      <c r="C823" s="14" t="s">
        <v>130</v>
      </c>
      <c r="D823" s="14" t="s">
        <v>57</v>
      </c>
      <c r="E823" s="14">
        <v>0</v>
      </c>
      <c r="F823" s="14">
        <v>4313.1514627319903</v>
      </c>
      <c r="G823" s="14">
        <v>1437.7171542440001</v>
      </c>
      <c r="H823" s="14">
        <v>2255.3369357839802</v>
      </c>
      <c r="I823" s="14">
        <v>2464.2491694651299</v>
      </c>
      <c r="J823" s="14">
        <v>2388.6594378294599</v>
      </c>
      <c r="K823" s="14">
        <v>2541.5599895282198</v>
      </c>
      <c r="L823" s="14">
        <v>77.310820063094098</v>
      </c>
      <c r="M823" s="14">
        <v>75.589731635671797</v>
      </c>
      <c r="O823" s="14"/>
      <c r="P823" s="14"/>
      <c r="Q823" s="14"/>
      <c r="R823" s="14"/>
      <c r="S823" s="14"/>
      <c r="T823" s="14"/>
      <c r="U823" s="14"/>
      <c r="V823" s="14"/>
      <c r="W823" s="14"/>
      <c r="X823" s="14"/>
      <c r="Y823" s="14"/>
    </row>
    <row r="824" spans="1:25">
      <c r="A824" s="14" t="s">
        <v>1052</v>
      </c>
      <c r="B824" s="14" t="s">
        <v>64</v>
      </c>
      <c r="C824" s="14" t="s">
        <v>131</v>
      </c>
      <c r="D824" s="14" t="s">
        <v>57</v>
      </c>
      <c r="E824" s="14">
        <v>0</v>
      </c>
      <c r="F824" s="14">
        <v>4300.7981983968903</v>
      </c>
      <c r="G824" s="14">
        <v>1433.5993994656301</v>
      </c>
      <c r="H824" s="14">
        <v>2241.9023433419502</v>
      </c>
      <c r="I824" s="14">
        <v>2414.1182795580999</v>
      </c>
      <c r="J824" s="14">
        <v>2340.22018903038</v>
      </c>
      <c r="K824" s="14">
        <v>2489.70138689848</v>
      </c>
      <c r="L824" s="14">
        <v>75.583107340382</v>
      </c>
      <c r="M824" s="14">
        <v>73.898090527716207</v>
      </c>
      <c r="O824" s="14"/>
      <c r="P824" s="14"/>
      <c r="Q824" s="14"/>
      <c r="R824" s="14"/>
      <c r="S824" s="14"/>
      <c r="T824" s="14"/>
      <c r="U824" s="14"/>
      <c r="V824" s="14"/>
      <c r="W824" s="14"/>
      <c r="X824" s="14"/>
      <c r="Y824" s="14"/>
    </row>
    <row r="825" spans="1:25">
      <c r="A825" s="14" t="s">
        <v>1053</v>
      </c>
      <c r="B825" s="14" t="s">
        <v>64</v>
      </c>
      <c r="C825" s="14" t="s">
        <v>132</v>
      </c>
      <c r="D825" s="14" t="s">
        <v>57</v>
      </c>
      <c r="E825" s="14">
        <v>0</v>
      </c>
      <c r="F825" s="14">
        <v>4084.9532394739299</v>
      </c>
      <c r="G825" s="14">
        <v>1361.65107982464</v>
      </c>
      <c r="H825" s="14">
        <v>2121.9434000695701</v>
      </c>
      <c r="I825" s="14">
        <v>2260.44332378532</v>
      </c>
      <c r="J825" s="14">
        <v>2189.5269063312699</v>
      </c>
      <c r="K825" s="14">
        <v>2333.0194851749902</v>
      </c>
      <c r="L825" s="14">
        <v>72.576161389670702</v>
      </c>
      <c r="M825" s="14">
        <v>70.916417454048798</v>
      </c>
      <c r="O825" s="14"/>
      <c r="P825" s="14"/>
      <c r="Q825" s="14"/>
      <c r="R825" s="14"/>
      <c r="S825" s="14"/>
      <c r="T825" s="14"/>
      <c r="U825" s="14"/>
      <c r="V825" s="14"/>
      <c r="W825" s="14"/>
      <c r="X825" s="14"/>
      <c r="Y825" s="14"/>
    </row>
    <row r="826" spans="1:25">
      <c r="A826" s="14" t="s">
        <v>1054</v>
      </c>
      <c r="B826" s="14" t="s">
        <v>64</v>
      </c>
      <c r="C826" s="14" t="s">
        <v>38</v>
      </c>
      <c r="D826" s="14" t="s">
        <v>57</v>
      </c>
      <c r="E826" s="14">
        <v>1</v>
      </c>
      <c r="F826" s="14">
        <v>609.45735575848403</v>
      </c>
      <c r="G826" s="14">
        <v>203.15245191949501</v>
      </c>
      <c r="H826" s="14">
        <v>1571.90074218117</v>
      </c>
      <c r="I826" s="14">
        <v>2047.7107348431</v>
      </c>
      <c r="J826" s="14">
        <v>1867.5979048602401</v>
      </c>
      <c r="K826" s="14">
        <v>2238.9632949424899</v>
      </c>
      <c r="L826" s="14">
        <v>191.25256009938701</v>
      </c>
      <c r="M826" s="14">
        <v>180.11282998285901</v>
      </c>
      <c r="O826" s="14"/>
      <c r="P826" s="14"/>
      <c r="Q826" s="14"/>
      <c r="R826" s="14"/>
      <c r="S826" s="14"/>
      <c r="T826" s="14"/>
      <c r="U826" s="14"/>
      <c r="V826" s="14"/>
      <c r="W826" s="14"/>
      <c r="X826" s="14"/>
      <c r="Y826" s="14"/>
    </row>
    <row r="827" spans="1:25">
      <c r="A827" s="14" t="s">
        <v>1055</v>
      </c>
      <c r="B827" s="14" t="s">
        <v>64</v>
      </c>
      <c r="C827" s="14" t="s">
        <v>36</v>
      </c>
      <c r="D827" s="14" t="s">
        <v>57</v>
      </c>
      <c r="E827" s="14">
        <v>1</v>
      </c>
      <c r="F827" s="14">
        <v>587.72585871055003</v>
      </c>
      <c r="G827" s="14">
        <v>195.90861957018299</v>
      </c>
      <c r="H827" s="14">
        <v>1488.3657280960001</v>
      </c>
      <c r="I827" s="14">
        <v>1859.5568698433499</v>
      </c>
      <c r="J827" s="14">
        <v>1698.1857503656199</v>
      </c>
      <c r="K827" s="14">
        <v>2031.0976560777799</v>
      </c>
      <c r="L827" s="14">
        <v>171.54078623443201</v>
      </c>
      <c r="M827" s="14">
        <v>161.37111947772499</v>
      </c>
      <c r="O827" s="14"/>
      <c r="P827" s="14"/>
      <c r="Q827" s="14"/>
      <c r="R827" s="14"/>
      <c r="S827" s="14"/>
      <c r="T827" s="14"/>
      <c r="U827" s="14"/>
      <c r="V827" s="14"/>
      <c r="W827" s="14"/>
      <c r="X827" s="14"/>
      <c r="Y827" s="14"/>
    </row>
    <row r="828" spans="1:25">
      <c r="A828" s="14" t="s">
        <v>1056</v>
      </c>
      <c r="B828" s="14" t="s">
        <v>64</v>
      </c>
      <c r="C828" s="14" t="s">
        <v>34</v>
      </c>
      <c r="D828" s="14" t="s">
        <v>57</v>
      </c>
      <c r="E828" s="14">
        <v>1</v>
      </c>
      <c r="F828" s="14">
        <v>590.19331394574795</v>
      </c>
      <c r="G828" s="14">
        <v>196.731104648583</v>
      </c>
      <c r="H828" s="14">
        <v>1472.02402839764</v>
      </c>
      <c r="I828" s="14">
        <v>1798.3732444924201</v>
      </c>
      <c r="J828" s="14">
        <v>1643.3939341221601</v>
      </c>
      <c r="K828" s="14">
        <v>1963.0982736654501</v>
      </c>
      <c r="L828" s="14">
        <v>164.72502917302401</v>
      </c>
      <c r="M828" s="14">
        <v>154.97931037026501</v>
      </c>
      <c r="O828" s="14"/>
      <c r="P828" s="14"/>
      <c r="Q828" s="14"/>
      <c r="R828" s="14"/>
      <c r="S828" s="14"/>
      <c r="T828" s="14"/>
      <c r="U828" s="14"/>
      <c r="V828" s="14"/>
      <c r="W828" s="14"/>
      <c r="X828" s="14"/>
      <c r="Y828" s="14"/>
    </row>
    <row r="829" spans="1:25">
      <c r="A829" s="14" t="s">
        <v>1057</v>
      </c>
      <c r="B829" s="14" t="s">
        <v>64</v>
      </c>
      <c r="C829" s="14" t="s">
        <v>128</v>
      </c>
      <c r="D829" s="14" t="s">
        <v>57</v>
      </c>
      <c r="E829" s="14">
        <v>1</v>
      </c>
      <c r="F829" s="14">
        <v>617.99731668951097</v>
      </c>
      <c r="G829" s="14">
        <v>205.99910556316999</v>
      </c>
      <c r="H829" s="14">
        <v>1521.97344339247</v>
      </c>
      <c r="I829" s="14">
        <v>1860.52394044928</v>
      </c>
      <c r="J829" s="14">
        <v>1701.41848142611</v>
      </c>
      <c r="K829" s="14">
        <v>2029.39935453763</v>
      </c>
      <c r="L829" s="14">
        <v>168.87541408835099</v>
      </c>
      <c r="M829" s="14">
        <v>159.105459023169</v>
      </c>
      <c r="O829" s="14"/>
      <c r="P829" s="14"/>
      <c r="Q829" s="14"/>
      <c r="R829" s="14"/>
      <c r="S829" s="14"/>
      <c r="T829" s="14"/>
      <c r="U829" s="14"/>
      <c r="V829" s="14"/>
      <c r="W829" s="14"/>
      <c r="X829" s="14"/>
      <c r="Y829" s="14"/>
    </row>
    <row r="830" spans="1:25">
      <c r="A830" s="14" t="s">
        <v>1058</v>
      </c>
      <c r="B830" s="14" t="s">
        <v>64</v>
      </c>
      <c r="C830" s="14" t="s">
        <v>129</v>
      </c>
      <c r="D830" s="14" t="s">
        <v>57</v>
      </c>
      <c r="E830" s="14">
        <v>1</v>
      </c>
      <c r="F830" s="14">
        <v>629.92898157110903</v>
      </c>
      <c r="G830" s="14">
        <v>209.97632719037</v>
      </c>
      <c r="H830" s="14">
        <v>1537.6497707205999</v>
      </c>
      <c r="I830" s="14">
        <v>1844.1691222075201</v>
      </c>
      <c r="J830" s="14">
        <v>1688.8347588778599</v>
      </c>
      <c r="K830" s="14">
        <v>2008.9481168975301</v>
      </c>
      <c r="L830" s="14">
        <v>164.778994690009</v>
      </c>
      <c r="M830" s="14">
        <v>155.33436332966801</v>
      </c>
      <c r="O830" s="14"/>
      <c r="P830" s="14"/>
      <c r="Q830" s="14"/>
      <c r="R830" s="14"/>
      <c r="S830" s="14"/>
      <c r="T830" s="14"/>
      <c r="U830" s="14"/>
      <c r="V830" s="14"/>
      <c r="W830" s="14"/>
      <c r="X830" s="14"/>
      <c r="Y830" s="14"/>
    </row>
    <row r="831" spans="1:25">
      <c r="A831" s="14" t="s">
        <v>1059</v>
      </c>
      <c r="B831" s="14" t="s">
        <v>64</v>
      </c>
      <c r="C831" s="14" t="s">
        <v>130</v>
      </c>
      <c r="D831" s="14" t="s">
        <v>57</v>
      </c>
      <c r="E831" s="14">
        <v>1</v>
      </c>
      <c r="F831" s="14">
        <v>654.31792103584701</v>
      </c>
      <c r="G831" s="14">
        <v>218.10597367861601</v>
      </c>
      <c r="H831" s="14">
        <v>1585.26449675553</v>
      </c>
      <c r="I831" s="14">
        <v>1848.77131135268</v>
      </c>
      <c r="J831" s="14">
        <v>1700.12373837226</v>
      </c>
      <c r="K831" s="14">
        <v>2006.28140803683</v>
      </c>
      <c r="L831" s="14">
        <v>157.510096684149</v>
      </c>
      <c r="M831" s="14">
        <v>148.64757298041701</v>
      </c>
      <c r="O831" s="14"/>
      <c r="P831" s="14"/>
      <c r="Q831" s="14"/>
      <c r="R831" s="14"/>
      <c r="S831" s="14"/>
      <c r="T831" s="14"/>
      <c r="U831" s="14"/>
      <c r="V831" s="14"/>
      <c r="W831" s="14"/>
      <c r="X831" s="14"/>
      <c r="Y831" s="14"/>
    </row>
    <row r="832" spans="1:25">
      <c r="A832" s="14" t="s">
        <v>1060</v>
      </c>
      <c r="B832" s="14" t="s">
        <v>64</v>
      </c>
      <c r="C832" s="14" t="s">
        <v>131</v>
      </c>
      <c r="D832" s="14" t="s">
        <v>57</v>
      </c>
      <c r="E832" s="14">
        <v>1</v>
      </c>
      <c r="F832" s="14">
        <v>636.64839943465995</v>
      </c>
      <c r="G832" s="14">
        <v>212.21613314488701</v>
      </c>
      <c r="H832" s="14">
        <v>1533.61212014227</v>
      </c>
      <c r="I832" s="14">
        <v>1759.1128114128701</v>
      </c>
      <c r="J832" s="14">
        <v>1617.52102936554</v>
      </c>
      <c r="K832" s="14">
        <v>1909.2666039242899</v>
      </c>
      <c r="L832" s="14">
        <v>150.153792511418</v>
      </c>
      <c r="M832" s="14">
        <v>141.591782047332</v>
      </c>
      <c r="O832" s="14"/>
      <c r="P832" s="14"/>
      <c r="Q832" s="14"/>
      <c r="R832" s="14"/>
      <c r="S832" s="14"/>
      <c r="T832" s="14"/>
      <c r="U832" s="14"/>
      <c r="V832" s="14"/>
      <c r="W832" s="14"/>
      <c r="X832" s="14"/>
      <c r="Y832" s="14"/>
    </row>
    <row r="833" spans="1:25">
      <c r="A833" s="14" t="s">
        <v>1061</v>
      </c>
      <c r="B833" s="14" t="s">
        <v>64</v>
      </c>
      <c r="C833" s="14" t="s">
        <v>132</v>
      </c>
      <c r="D833" s="14" t="s">
        <v>57</v>
      </c>
      <c r="E833" s="14">
        <v>1</v>
      </c>
      <c r="F833" s="14">
        <v>629.75141462583599</v>
      </c>
      <c r="G833" s="14">
        <v>209.91713820861199</v>
      </c>
      <c r="H833" s="14">
        <v>1507.4839368661501</v>
      </c>
      <c r="I833" s="14">
        <v>1708.2116077436101</v>
      </c>
      <c r="J833" s="14">
        <v>1569.9349681383101</v>
      </c>
      <c r="K833" s="14">
        <v>1854.8969602219199</v>
      </c>
      <c r="L833" s="14">
        <v>146.68535247831599</v>
      </c>
      <c r="M833" s="14">
        <v>138.27663960529301</v>
      </c>
      <c r="O833" s="14"/>
      <c r="P833" s="14"/>
      <c r="Q833" s="14"/>
      <c r="R833" s="14"/>
      <c r="S833" s="14"/>
      <c r="T833" s="14"/>
      <c r="U833" s="14"/>
      <c r="V833" s="14"/>
      <c r="W833" s="14"/>
      <c r="X833" s="14"/>
      <c r="Y833" s="14"/>
    </row>
    <row r="834" spans="1:25">
      <c r="A834" s="14" t="s">
        <v>1062</v>
      </c>
      <c r="B834" s="14" t="s">
        <v>64</v>
      </c>
      <c r="C834" s="14" t="s">
        <v>38</v>
      </c>
      <c r="D834" s="14" t="s">
        <v>57</v>
      </c>
      <c r="E834" s="14">
        <v>2</v>
      </c>
      <c r="F834" s="14">
        <v>860.91006361080304</v>
      </c>
      <c r="G834" s="14">
        <v>286.97002120360099</v>
      </c>
      <c r="H834" s="14">
        <v>2169.9603357634801</v>
      </c>
      <c r="I834" s="14">
        <v>2444.4614239190701</v>
      </c>
      <c r="J834" s="14">
        <v>2277.0770114744801</v>
      </c>
      <c r="K834" s="14">
        <v>2620.5100790071001</v>
      </c>
      <c r="L834" s="14">
        <v>176.04865508802499</v>
      </c>
      <c r="M834" s="14">
        <v>167.384412444585</v>
      </c>
      <c r="O834" s="14"/>
      <c r="P834" s="14"/>
      <c r="Q834" s="14"/>
      <c r="R834" s="14"/>
      <c r="S834" s="14"/>
      <c r="T834" s="14"/>
      <c r="U834" s="14"/>
      <c r="V834" s="14"/>
      <c r="W834" s="14"/>
      <c r="X834" s="14"/>
      <c r="Y834" s="14"/>
    </row>
    <row r="835" spans="1:25">
      <c r="A835" s="14" t="s">
        <v>1063</v>
      </c>
      <c r="B835" s="14" t="s">
        <v>64</v>
      </c>
      <c r="C835" s="14" t="s">
        <v>36</v>
      </c>
      <c r="D835" s="14" t="s">
        <v>57</v>
      </c>
      <c r="E835" s="14">
        <v>2</v>
      </c>
      <c r="F835" s="14">
        <v>848.50461430661903</v>
      </c>
      <c r="G835" s="14">
        <v>282.83487143553998</v>
      </c>
      <c r="H835" s="14">
        <v>2128.4984304300101</v>
      </c>
      <c r="I835" s="14">
        <v>2370.6310427549702</v>
      </c>
      <c r="J835" s="14">
        <v>2207.4106107524099</v>
      </c>
      <c r="K835" s="14">
        <v>2542.36346270799</v>
      </c>
      <c r="L835" s="14">
        <v>171.73241995301601</v>
      </c>
      <c r="M835" s="14">
        <v>163.220432002557</v>
      </c>
      <c r="O835" s="14"/>
      <c r="P835" s="14"/>
      <c r="Q835" s="14"/>
      <c r="R835" s="14"/>
      <c r="S835" s="14"/>
      <c r="T835" s="14"/>
      <c r="U835" s="14"/>
      <c r="V835" s="14"/>
      <c r="W835" s="14"/>
      <c r="X835" s="14"/>
      <c r="Y835" s="14"/>
    </row>
    <row r="836" spans="1:25">
      <c r="A836" s="14" t="s">
        <v>1064</v>
      </c>
      <c r="B836" s="14" t="s">
        <v>64</v>
      </c>
      <c r="C836" s="14" t="s">
        <v>34</v>
      </c>
      <c r="D836" s="14" t="s">
        <v>57</v>
      </c>
      <c r="E836" s="14">
        <v>2</v>
      </c>
      <c r="F836" s="14">
        <v>793.041721116198</v>
      </c>
      <c r="G836" s="14">
        <v>264.34724037206598</v>
      </c>
      <c r="H836" s="14">
        <v>1977.7094718476701</v>
      </c>
      <c r="I836" s="14">
        <v>2160.1568671028099</v>
      </c>
      <c r="J836" s="14">
        <v>2007.69042597566</v>
      </c>
      <c r="K836" s="14">
        <v>2320.85584067831</v>
      </c>
      <c r="L836" s="14">
        <v>160.69897357549999</v>
      </c>
      <c r="M836" s="14">
        <v>152.466441127151</v>
      </c>
      <c r="O836" s="14"/>
      <c r="P836" s="14"/>
      <c r="Q836" s="14"/>
      <c r="R836" s="14"/>
      <c r="S836" s="14"/>
      <c r="T836" s="14"/>
      <c r="U836" s="14"/>
      <c r="V836" s="14"/>
      <c r="W836" s="14"/>
      <c r="X836" s="14"/>
      <c r="Y836" s="14"/>
    </row>
    <row r="837" spans="1:25">
      <c r="A837" s="14" t="s">
        <v>1065</v>
      </c>
      <c r="B837" s="14" t="s">
        <v>64</v>
      </c>
      <c r="C837" s="14" t="s">
        <v>128</v>
      </c>
      <c r="D837" s="14" t="s">
        <v>57</v>
      </c>
      <c r="E837" s="14">
        <v>2</v>
      </c>
      <c r="F837" s="14">
        <v>789.51309088692994</v>
      </c>
      <c r="G837" s="14">
        <v>263.17103029564299</v>
      </c>
      <c r="H837" s="14">
        <v>1965.6253818825101</v>
      </c>
      <c r="I837" s="14">
        <v>2134.88242469136</v>
      </c>
      <c r="J837" s="14">
        <v>1984.38669925268</v>
      </c>
      <c r="K837" s="14">
        <v>2293.5229451361802</v>
      </c>
      <c r="L837" s="14">
        <v>158.64052044482699</v>
      </c>
      <c r="M837" s="14">
        <v>150.49572543867399</v>
      </c>
      <c r="O837" s="14"/>
      <c r="P837" s="14"/>
      <c r="Q837" s="14"/>
      <c r="R837" s="14"/>
      <c r="S837" s="14"/>
      <c r="T837" s="14"/>
      <c r="U837" s="14"/>
      <c r="V837" s="14"/>
      <c r="W837" s="14"/>
      <c r="X837" s="14"/>
      <c r="Y837" s="14"/>
    </row>
    <row r="838" spans="1:25">
      <c r="A838" s="14" t="s">
        <v>1066</v>
      </c>
      <c r="B838" s="14" t="s">
        <v>64</v>
      </c>
      <c r="C838" s="14" t="s">
        <v>129</v>
      </c>
      <c r="D838" s="14" t="s">
        <v>57</v>
      </c>
      <c r="E838" s="14">
        <v>2</v>
      </c>
      <c r="F838" s="14">
        <v>800.47370658086004</v>
      </c>
      <c r="G838" s="14">
        <v>266.824568860287</v>
      </c>
      <c r="H838" s="14">
        <v>1988.60633140601</v>
      </c>
      <c r="I838" s="14">
        <v>2127.84195273348</v>
      </c>
      <c r="J838" s="14">
        <v>1979.73079360318</v>
      </c>
      <c r="K838" s="14">
        <v>2283.91217842489</v>
      </c>
      <c r="L838" s="14">
        <v>156.07022569141</v>
      </c>
      <c r="M838" s="14">
        <v>148.111159130299</v>
      </c>
      <c r="O838" s="14"/>
      <c r="P838" s="14"/>
      <c r="Q838" s="14"/>
      <c r="R838" s="14"/>
      <c r="S838" s="14"/>
      <c r="T838" s="14"/>
      <c r="U838" s="14"/>
      <c r="V838" s="14"/>
      <c r="W838" s="14"/>
      <c r="X838" s="14"/>
      <c r="Y838" s="14"/>
    </row>
    <row r="839" spans="1:25">
      <c r="A839" s="14" t="s">
        <v>1067</v>
      </c>
      <c r="B839" s="14" t="s">
        <v>64</v>
      </c>
      <c r="C839" s="14" t="s">
        <v>130</v>
      </c>
      <c r="D839" s="14" t="s">
        <v>57</v>
      </c>
      <c r="E839" s="14">
        <v>2</v>
      </c>
      <c r="F839" s="14">
        <v>830.84219440035804</v>
      </c>
      <c r="G839" s="14">
        <v>276.94739813345302</v>
      </c>
      <c r="H839" s="14">
        <v>2054.25193324356</v>
      </c>
      <c r="I839" s="14">
        <v>2191.7739368355301</v>
      </c>
      <c r="J839" s="14">
        <v>2042.16534854879</v>
      </c>
      <c r="K839" s="14">
        <v>2349.26951198912</v>
      </c>
      <c r="L839" s="14">
        <v>157.49557515359101</v>
      </c>
      <c r="M839" s="14">
        <v>149.60858828673801</v>
      </c>
      <c r="O839" s="14"/>
      <c r="P839" s="14"/>
      <c r="Q839" s="14"/>
      <c r="R839" s="14"/>
      <c r="S839" s="14"/>
      <c r="T839" s="14"/>
      <c r="U839" s="14"/>
      <c r="V839" s="14"/>
      <c r="W839" s="14"/>
      <c r="X839" s="14"/>
      <c r="Y839" s="14"/>
    </row>
    <row r="840" spans="1:25">
      <c r="A840" s="14" t="s">
        <v>1068</v>
      </c>
      <c r="B840" s="14" t="s">
        <v>64</v>
      </c>
      <c r="C840" s="14" t="s">
        <v>131</v>
      </c>
      <c r="D840" s="14" t="s">
        <v>57</v>
      </c>
      <c r="E840" s="14">
        <v>2</v>
      </c>
      <c r="F840" s="14">
        <v>837.15483015258201</v>
      </c>
      <c r="G840" s="14">
        <v>279.05161005086097</v>
      </c>
      <c r="H840" s="14">
        <v>2057.8015588038502</v>
      </c>
      <c r="I840" s="14">
        <v>2181.74660898307</v>
      </c>
      <c r="J840" s="14">
        <v>2033.7954371460601</v>
      </c>
      <c r="K840" s="14">
        <v>2337.4670888874698</v>
      </c>
      <c r="L840" s="14">
        <v>155.720479904396</v>
      </c>
      <c r="M840" s="14">
        <v>147.95117183701299</v>
      </c>
      <c r="O840" s="14"/>
      <c r="P840" s="14"/>
      <c r="Q840" s="14"/>
      <c r="R840" s="14"/>
      <c r="S840" s="14"/>
      <c r="T840" s="14"/>
      <c r="U840" s="14"/>
      <c r="V840" s="14"/>
      <c r="W840" s="14"/>
      <c r="X840" s="14"/>
      <c r="Y840" s="14"/>
    </row>
    <row r="841" spans="1:25">
      <c r="A841" s="14" t="s">
        <v>1069</v>
      </c>
      <c r="B841" s="14" t="s">
        <v>64</v>
      </c>
      <c r="C841" s="14" t="s">
        <v>132</v>
      </c>
      <c r="D841" s="14" t="s">
        <v>57</v>
      </c>
      <c r="E841" s="14">
        <v>2</v>
      </c>
      <c r="F841" s="14">
        <v>778.82019335403697</v>
      </c>
      <c r="G841" s="14">
        <v>259.60673111801202</v>
      </c>
      <c r="H841" s="14">
        <v>1902.4383051298</v>
      </c>
      <c r="I841" s="14">
        <v>2026.0870201935199</v>
      </c>
      <c r="J841" s="14">
        <v>1883.5985422659201</v>
      </c>
      <c r="K841" s="14">
        <v>2176.34126260623</v>
      </c>
      <c r="L841" s="14">
        <v>150.25424241270599</v>
      </c>
      <c r="M841" s="14">
        <v>142.48847792760401</v>
      </c>
      <c r="O841" s="14"/>
      <c r="P841" s="14"/>
      <c r="Q841" s="14"/>
      <c r="R841" s="14"/>
      <c r="S841" s="14"/>
      <c r="T841" s="14"/>
      <c r="U841" s="14"/>
      <c r="V841" s="14"/>
      <c r="W841" s="14"/>
      <c r="X841" s="14"/>
      <c r="Y841" s="14"/>
    </row>
    <row r="842" spans="1:25">
      <c r="A842" s="14" t="s">
        <v>1070</v>
      </c>
      <c r="B842" s="14" t="s">
        <v>64</v>
      </c>
      <c r="C842" s="14" t="s">
        <v>38</v>
      </c>
      <c r="D842" s="14" t="s">
        <v>57</v>
      </c>
      <c r="E842" s="14">
        <v>3</v>
      </c>
      <c r="F842" s="14">
        <v>991.63814016625497</v>
      </c>
      <c r="G842" s="14">
        <v>330.54604672208501</v>
      </c>
      <c r="H842" s="14">
        <v>2658.3334856881602</v>
      </c>
      <c r="I842" s="14">
        <v>2874.84579940193</v>
      </c>
      <c r="J842" s="14">
        <v>2695.5848600378099</v>
      </c>
      <c r="K842" s="14">
        <v>3062.7359072176901</v>
      </c>
      <c r="L842" s="14">
        <v>187.89010781576701</v>
      </c>
      <c r="M842" s="14">
        <v>179.26093936411701</v>
      </c>
      <c r="O842" s="14"/>
      <c r="P842" s="14"/>
      <c r="Q842" s="14"/>
      <c r="R842" s="14"/>
      <c r="S842" s="14"/>
      <c r="T842" s="14"/>
      <c r="U842" s="14"/>
      <c r="V842" s="14"/>
      <c r="W842" s="14"/>
      <c r="X842" s="14"/>
      <c r="Y842" s="14"/>
    </row>
    <row r="843" spans="1:25">
      <c r="A843" s="14" t="s">
        <v>1071</v>
      </c>
      <c r="B843" s="14" t="s">
        <v>64</v>
      </c>
      <c r="C843" s="14" t="s">
        <v>36</v>
      </c>
      <c r="D843" s="14" t="s">
        <v>57</v>
      </c>
      <c r="E843" s="14">
        <v>3</v>
      </c>
      <c r="F843" s="14">
        <v>922.71156869604101</v>
      </c>
      <c r="G843" s="14">
        <v>307.57052289868</v>
      </c>
      <c r="H843" s="14">
        <v>2470.4459670576698</v>
      </c>
      <c r="I843" s="14">
        <v>2654.36744442497</v>
      </c>
      <c r="J843" s="14">
        <v>2482.4467802991198</v>
      </c>
      <c r="K843" s="14">
        <v>2834.8757299182798</v>
      </c>
      <c r="L843" s="14">
        <v>180.508285493313</v>
      </c>
      <c r="M843" s="14">
        <v>171.920664125851</v>
      </c>
      <c r="O843" s="14"/>
      <c r="P843" s="14"/>
      <c r="Q843" s="14"/>
      <c r="R843" s="14"/>
      <c r="S843" s="14"/>
      <c r="T843" s="14"/>
      <c r="U843" s="14"/>
      <c r="V843" s="14"/>
      <c r="W843" s="14"/>
      <c r="X843" s="14"/>
      <c r="Y843" s="14"/>
    </row>
    <row r="844" spans="1:25">
      <c r="A844" s="14" t="s">
        <v>1072</v>
      </c>
      <c r="B844" s="14" t="s">
        <v>64</v>
      </c>
      <c r="C844" s="14" t="s">
        <v>34</v>
      </c>
      <c r="D844" s="14" t="s">
        <v>57</v>
      </c>
      <c r="E844" s="14">
        <v>3</v>
      </c>
      <c r="F844" s="14">
        <v>888.90135972782696</v>
      </c>
      <c r="G844" s="14">
        <v>296.30045324260902</v>
      </c>
      <c r="H844" s="14">
        <v>2383.17745711099</v>
      </c>
      <c r="I844" s="14">
        <v>2534.4650254497701</v>
      </c>
      <c r="J844" s="14">
        <v>2367.7578404472501</v>
      </c>
      <c r="K844" s="14">
        <v>2709.66065071912</v>
      </c>
      <c r="L844" s="14">
        <v>175.19562526935499</v>
      </c>
      <c r="M844" s="14">
        <v>166.70718500251701</v>
      </c>
      <c r="O844" s="14"/>
      <c r="P844" s="14"/>
      <c r="Q844" s="14"/>
      <c r="R844" s="14"/>
      <c r="S844" s="14"/>
      <c r="T844" s="14"/>
      <c r="U844" s="14"/>
      <c r="V844" s="14"/>
      <c r="W844" s="14"/>
      <c r="X844" s="14"/>
      <c r="Y844" s="14"/>
    </row>
    <row r="845" spans="1:25">
      <c r="A845" s="14" t="s">
        <v>1073</v>
      </c>
      <c r="B845" s="14" t="s">
        <v>64</v>
      </c>
      <c r="C845" s="14" t="s">
        <v>128</v>
      </c>
      <c r="D845" s="14" t="s">
        <v>57</v>
      </c>
      <c r="E845" s="14">
        <v>3</v>
      </c>
      <c r="F845" s="14">
        <v>846.67783800735901</v>
      </c>
      <c r="G845" s="14">
        <v>282.22594600245299</v>
      </c>
      <c r="H845" s="14">
        <v>2269.6095376152198</v>
      </c>
      <c r="I845" s="14">
        <v>2410.7334527410799</v>
      </c>
      <c r="J845" s="14">
        <v>2248.3758648233702</v>
      </c>
      <c r="K845" s="14">
        <v>2581.5674195461102</v>
      </c>
      <c r="L845" s="14">
        <v>170.83396680503799</v>
      </c>
      <c r="M845" s="14">
        <v>162.35758791771099</v>
      </c>
      <c r="O845" s="14"/>
      <c r="P845" s="14"/>
      <c r="Q845" s="14"/>
      <c r="R845" s="14"/>
      <c r="S845" s="14"/>
      <c r="T845" s="14"/>
      <c r="U845" s="14"/>
      <c r="V845" s="14"/>
      <c r="W845" s="14"/>
      <c r="X845" s="14"/>
      <c r="Y845" s="14"/>
    </row>
    <row r="846" spans="1:25">
      <c r="A846" s="14" t="s">
        <v>1074</v>
      </c>
      <c r="B846" s="14" t="s">
        <v>64</v>
      </c>
      <c r="C846" s="14" t="s">
        <v>129</v>
      </c>
      <c r="D846" s="14" t="s">
        <v>57</v>
      </c>
      <c r="E846" s="14">
        <v>3</v>
      </c>
      <c r="F846" s="14">
        <v>844.15809558586</v>
      </c>
      <c r="G846" s="14">
        <v>281.38603186195297</v>
      </c>
      <c r="H846" s="14">
        <v>2264.98013304497</v>
      </c>
      <c r="I846" s="14">
        <v>2389.59679955408</v>
      </c>
      <c r="J846" s="14">
        <v>2228.9342768176298</v>
      </c>
      <c r="K846" s="14">
        <v>2558.6600701392199</v>
      </c>
      <c r="L846" s="14">
        <v>169.06327058514199</v>
      </c>
      <c r="M846" s="14">
        <v>160.66252273644599</v>
      </c>
      <c r="O846" s="14"/>
      <c r="P846" s="14"/>
      <c r="Q846" s="14"/>
      <c r="R846" s="14"/>
      <c r="S846" s="14"/>
      <c r="T846" s="14"/>
      <c r="U846" s="14"/>
      <c r="V846" s="14"/>
      <c r="W846" s="14"/>
      <c r="X846" s="14"/>
      <c r="Y846" s="14"/>
    </row>
    <row r="847" spans="1:25">
      <c r="A847" s="14" t="s">
        <v>1075</v>
      </c>
      <c r="B847" s="14" t="s">
        <v>64</v>
      </c>
      <c r="C847" s="14" t="s">
        <v>130</v>
      </c>
      <c r="D847" s="14" t="s">
        <v>57</v>
      </c>
      <c r="E847" s="14">
        <v>3</v>
      </c>
      <c r="F847" s="14">
        <v>855.86969493178105</v>
      </c>
      <c r="G847" s="14">
        <v>285.28989831059403</v>
      </c>
      <c r="H847" s="14">
        <v>2299.6740600579901</v>
      </c>
      <c r="I847" s="14">
        <v>2423.0363650077802</v>
      </c>
      <c r="J847" s="14">
        <v>2260.9810747502102</v>
      </c>
      <c r="K847" s="14">
        <v>2593.5054098532801</v>
      </c>
      <c r="L847" s="14">
        <v>170.46904484550001</v>
      </c>
      <c r="M847" s="14">
        <v>162.05529025757801</v>
      </c>
      <c r="O847" s="14"/>
      <c r="P847" s="14"/>
      <c r="Q847" s="14"/>
      <c r="R847" s="14"/>
      <c r="S847" s="14"/>
      <c r="T847" s="14"/>
      <c r="U847" s="14"/>
      <c r="V847" s="14"/>
      <c r="W847" s="14"/>
      <c r="X847" s="14"/>
      <c r="Y847" s="14"/>
    </row>
    <row r="848" spans="1:25">
      <c r="A848" s="14" t="s">
        <v>1076</v>
      </c>
      <c r="B848" s="14" t="s">
        <v>64</v>
      </c>
      <c r="C848" s="14" t="s">
        <v>131</v>
      </c>
      <c r="D848" s="14" t="s">
        <v>57</v>
      </c>
      <c r="E848" s="14">
        <v>3</v>
      </c>
      <c r="F848" s="14">
        <v>886.61114027935798</v>
      </c>
      <c r="G848" s="14">
        <v>295.53704675978599</v>
      </c>
      <c r="H848" s="14">
        <v>2383.7477557653301</v>
      </c>
      <c r="I848" s="14">
        <v>2475.7543521452399</v>
      </c>
      <c r="J848" s="14">
        <v>2312.8689071020899</v>
      </c>
      <c r="K848" s="14">
        <v>2646.94464325443</v>
      </c>
      <c r="L848" s="14">
        <v>171.190291109187</v>
      </c>
      <c r="M848" s="14">
        <v>162.88544504314601</v>
      </c>
      <c r="O848" s="14"/>
      <c r="P848" s="14"/>
      <c r="Q848" s="14"/>
      <c r="R848" s="14"/>
      <c r="S848" s="14"/>
      <c r="T848" s="14"/>
      <c r="U848" s="14"/>
      <c r="V848" s="14"/>
      <c r="W848" s="14"/>
      <c r="X848" s="14"/>
      <c r="Y848" s="14"/>
    </row>
    <row r="849" spans="1:25">
      <c r="A849" s="14" t="s">
        <v>1077</v>
      </c>
      <c r="B849" s="14" t="s">
        <v>64</v>
      </c>
      <c r="C849" s="14" t="s">
        <v>132</v>
      </c>
      <c r="D849" s="14" t="s">
        <v>57</v>
      </c>
      <c r="E849" s="14">
        <v>3</v>
      </c>
      <c r="F849" s="14">
        <v>842.06192793828802</v>
      </c>
      <c r="G849" s="14">
        <v>280.68730931276298</v>
      </c>
      <c r="H849" s="14">
        <v>2264.7031572758001</v>
      </c>
      <c r="I849" s="14">
        <v>2320.12750276617</v>
      </c>
      <c r="J849" s="14">
        <v>2163.5833026160799</v>
      </c>
      <c r="K849" s="14">
        <v>2484.86758298123</v>
      </c>
      <c r="L849" s="14">
        <v>164.74008021506501</v>
      </c>
      <c r="M849" s="14">
        <v>156.544200150091</v>
      </c>
      <c r="O849" s="14"/>
      <c r="P849" s="14"/>
      <c r="Q849" s="14"/>
      <c r="R849" s="14"/>
      <c r="S849" s="14"/>
      <c r="T849" s="14"/>
      <c r="U849" s="14"/>
      <c r="V849" s="14"/>
      <c r="W849" s="14"/>
      <c r="X849" s="14"/>
      <c r="Y849" s="14"/>
    </row>
    <row r="850" spans="1:25">
      <c r="A850" s="14" t="s">
        <v>1078</v>
      </c>
      <c r="B850" s="14" t="s">
        <v>64</v>
      </c>
      <c r="C850" s="14" t="s">
        <v>38</v>
      </c>
      <c r="D850" s="14" t="s">
        <v>57</v>
      </c>
      <c r="E850" s="14">
        <v>4</v>
      </c>
      <c r="F850" s="14">
        <v>948.078608164549</v>
      </c>
      <c r="G850" s="14">
        <v>316.02620272151597</v>
      </c>
      <c r="H850" s="14">
        <v>2554.5728132044001</v>
      </c>
      <c r="I850" s="14">
        <v>2830.6441156617898</v>
      </c>
      <c r="J850" s="14">
        <v>2646.6650329497602</v>
      </c>
      <c r="K850" s="14">
        <v>3023.6860519807301</v>
      </c>
      <c r="L850" s="14">
        <v>193.04193631893199</v>
      </c>
      <c r="M850" s="14">
        <v>183.97908271203201</v>
      </c>
      <c r="O850" s="14"/>
      <c r="P850" s="14"/>
      <c r="Q850" s="14"/>
      <c r="R850" s="14"/>
      <c r="S850" s="14"/>
      <c r="T850" s="14"/>
      <c r="U850" s="14"/>
      <c r="V850" s="14"/>
      <c r="W850" s="14"/>
      <c r="X850" s="14"/>
      <c r="Y850" s="14"/>
    </row>
    <row r="851" spans="1:25">
      <c r="A851" s="14" t="s">
        <v>1079</v>
      </c>
      <c r="B851" s="14" t="s">
        <v>64</v>
      </c>
      <c r="C851" s="14" t="s">
        <v>36</v>
      </c>
      <c r="D851" s="14" t="s">
        <v>57</v>
      </c>
      <c r="E851" s="14">
        <v>4</v>
      </c>
      <c r="F851" s="14">
        <v>983.818218649237</v>
      </c>
      <c r="G851" s="14">
        <v>327.93940621641201</v>
      </c>
      <c r="H851" s="14">
        <v>2641.8319512600401</v>
      </c>
      <c r="I851" s="14">
        <v>2905.4164134269199</v>
      </c>
      <c r="J851" s="14">
        <v>2719.4021097213699</v>
      </c>
      <c r="K851" s="14">
        <v>3100.4214271421401</v>
      </c>
      <c r="L851" s="14">
        <v>195.00501371522</v>
      </c>
      <c r="M851" s="14">
        <v>186.01430370554101</v>
      </c>
      <c r="O851" s="14"/>
      <c r="P851" s="14"/>
      <c r="Q851" s="14"/>
      <c r="R851" s="14"/>
      <c r="S851" s="14"/>
      <c r="T851" s="14"/>
      <c r="U851" s="14"/>
      <c r="V851" s="14"/>
      <c r="W851" s="14"/>
      <c r="X851" s="14"/>
      <c r="Y851" s="14"/>
    </row>
    <row r="852" spans="1:25">
      <c r="A852" s="14" t="s">
        <v>1080</v>
      </c>
      <c r="B852" s="14" t="s">
        <v>64</v>
      </c>
      <c r="C852" s="14" t="s">
        <v>34</v>
      </c>
      <c r="D852" s="14" t="s">
        <v>57</v>
      </c>
      <c r="E852" s="14">
        <v>4</v>
      </c>
      <c r="F852" s="14">
        <v>947.67867120063704</v>
      </c>
      <c r="G852" s="14">
        <v>315.89289040021202</v>
      </c>
      <c r="H852" s="14">
        <v>2539.2638761036301</v>
      </c>
      <c r="I852" s="14">
        <v>2818.3756098798299</v>
      </c>
      <c r="J852" s="14">
        <v>2633.9971834594699</v>
      </c>
      <c r="K852" s="14">
        <v>3011.8385293927799</v>
      </c>
      <c r="L852" s="14">
        <v>193.46291951295399</v>
      </c>
      <c r="M852" s="14">
        <v>184.378426420354</v>
      </c>
      <c r="O852" s="14"/>
      <c r="P852" s="14"/>
      <c r="Q852" s="14"/>
      <c r="R852" s="14"/>
      <c r="S852" s="14"/>
      <c r="T852" s="14"/>
      <c r="U852" s="14"/>
      <c r="V852" s="14"/>
      <c r="W852" s="14"/>
      <c r="X852" s="14"/>
      <c r="Y852" s="14"/>
    </row>
    <row r="853" spans="1:25">
      <c r="A853" s="14" t="s">
        <v>1081</v>
      </c>
      <c r="B853" s="14" t="s">
        <v>64</v>
      </c>
      <c r="C853" s="14" t="s">
        <v>128</v>
      </c>
      <c r="D853" s="14" t="s">
        <v>57</v>
      </c>
      <c r="E853" s="14">
        <v>4</v>
      </c>
      <c r="F853" s="14">
        <v>947.90101966188399</v>
      </c>
      <c r="G853" s="14">
        <v>315.96700655396103</v>
      </c>
      <c r="H853" s="14">
        <v>2544.29090525522</v>
      </c>
      <c r="I853" s="14">
        <v>2792.6999967126198</v>
      </c>
      <c r="J853" s="14">
        <v>2609.9320655374099</v>
      </c>
      <c r="K853" s="14">
        <v>2984.4719858418298</v>
      </c>
      <c r="L853" s="14">
        <v>191.77198912920599</v>
      </c>
      <c r="M853" s="14">
        <v>182.76793117520899</v>
      </c>
      <c r="O853" s="14"/>
      <c r="P853" s="14"/>
      <c r="Q853" s="14"/>
      <c r="R853" s="14"/>
      <c r="S853" s="14"/>
      <c r="T853" s="14"/>
      <c r="U853" s="14"/>
      <c r="V853" s="14"/>
      <c r="W853" s="14"/>
      <c r="X853" s="14"/>
      <c r="Y853" s="14"/>
    </row>
    <row r="854" spans="1:25">
      <c r="A854" s="14" t="s">
        <v>1082</v>
      </c>
      <c r="B854" s="14" t="s">
        <v>64</v>
      </c>
      <c r="C854" s="14" t="s">
        <v>129</v>
      </c>
      <c r="D854" s="14" t="s">
        <v>57</v>
      </c>
      <c r="E854" s="14">
        <v>4</v>
      </c>
      <c r="F854" s="14">
        <v>948.02431796951498</v>
      </c>
      <c r="G854" s="14">
        <v>316.00810598983799</v>
      </c>
      <c r="H854" s="14">
        <v>2544.89508743025</v>
      </c>
      <c r="I854" s="14">
        <v>2771.8486688738699</v>
      </c>
      <c r="J854" s="14">
        <v>2591.2219885486102</v>
      </c>
      <c r="K854" s="14">
        <v>2961.3733242665298</v>
      </c>
      <c r="L854" s="14">
        <v>189.52465539266601</v>
      </c>
      <c r="M854" s="14">
        <v>180.626680325254</v>
      </c>
      <c r="O854" s="14"/>
      <c r="P854" s="14"/>
      <c r="Q854" s="14"/>
      <c r="R854" s="14"/>
      <c r="S854" s="14"/>
      <c r="T854" s="14"/>
      <c r="U854" s="14"/>
      <c r="V854" s="14"/>
      <c r="W854" s="14"/>
      <c r="X854" s="14"/>
      <c r="Y854" s="14"/>
    </row>
    <row r="855" spans="1:25">
      <c r="A855" s="14" t="s">
        <v>1083</v>
      </c>
      <c r="B855" s="14" t="s">
        <v>64</v>
      </c>
      <c r="C855" s="14" t="s">
        <v>130</v>
      </c>
      <c r="D855" s="14" t="s">
        <v>57</v>
      </c>
      <c r="E855" s="14">
        <v>4</v>
      </c>
      <c r="F855" s="14">
        <v>956.14652630272201</v>
      </c>
      <c r="G855" s="14">
        <v>318.71550876757402</v>
      </c>
      <c r="H855" s="14">
        <v>2570.35545660561</v>
      </c>
      <c r="I855" s="14">
        <v>2779.3535646936002</v>
      </c>
      <c r="J855" s="14">
        <v>2598.90722011359</v>
      </c>
      <c r="K855" s="14">
        <v>2968.6501541010198</v>
      </c>
      <c r="L855" s="14">
        <v>189.296589407428</v>
      </c>
      <c r="M855" s="14">
        <v>180.44634458000999</v>
      </c>
      <c r="O855" s="14"/>
      <c r="P855" s="14"/>
      <c r="Q855" s="14"/>
      <c r="R855" s="14"/>
      <c r="S855" s="14"/>
      <c r="T855" s="14"/>
      <c r="U855" s="14"/>
      <c r="V855" s="14"/>
      <c r="W855" s="14"/>
      <c r="X855" s="14"/>
      <c r="Y855" s="14"/>
    </row>
    <row r="856" spans="1:25">
      <c r="A856" s="14" t="s">
        <v>1084</v>
      </c>
      <c r="B856" s="14" t="s">
        <v>64</v>
      </c>
      <c r="C856" s="14" t="s">
        <v>131</v>
      </c>
      <c r="D856" s="14" t="s">
        <v>57</v>
      </c>
      <c r="E856" s="14">
        <v>4</v>
      </c>
      <c r="F856" s="14">
        <v>941.90286185270497</v>
      </c>
      <c r="G856" s="14">
        <v>313.967620617568</v>
      </c>
      <c r="H856" s="14">
        <v>2527.37700400533</v>
      </c>
      <c r="I856" s="14">
        <v>2684.3287960460498</v>
      </c>
      <c r="J856" s="14">
        <v>2509.66025284853</v>
      </c>
      <c r="K856" s="14">
        <v>2867.6304730008401</v>
      </c>
      <c r="L856" s="14">
        <v>183.30167695479301</v>
      </c>
      <c r="M856" s="14">
        <v>174.668543197519</v>
      </c>
      <c r="O856" s="14"/>
      <c r="P856" s="14"/>
      <c r="Q856" s="14"/>
      <c r="R856" s="14"/>
      <c r="S856" s="14"/>
      <c r="T856" s="14"/>
      <c r="U856" s="14"/>
      <c r="V856" s="14"/>
      <c r="W856" s="14"/>
      <c r="X856" s="14"/>
      <c r="Y856" s="14"/>
    </row>
    <row r="857" spans="1:25">
      <c r="A857" s="14" t="s">
        <v>1085</v>
      </c>
      <c r="B857" s="14" t="s">
        <v>64</v>
      </c>
      <c r="C857" s="14" t="s">
        <v>132</v>
      </c>
      <c r="D857" s="14" t="s">
        <v>57</v>
      </c>
      <c r="E857" s="14">
        <v>4</v>
      </c>
      <c r="F857" s="14">
        <v>884.37145071743305</v>
      </c>
      <c r="G857" s="14">
        <v>294.79048357247802</v>
      </c>
      <c r="H857" s="14">
        <v>2364.25025588791</v>
      </c>
      <c r="I857" s="14">
        <v>2475.82853792791</v>
      </c>
      <c r="J857" s="14">
        <v>2309.7001761093702</v>
      </c>
      <c r="K857" s="14">
        <v>2650.4381050735301</v>
      </c>
      <c r="L857" s="14">
        <v>174.60956714561399</v>
      </c>
      <c r="M857" s="14">
        <v>166.12836181854101</v>
      </c>
      <c r="O857" s="14"/>
      <c r="P857" s="14"/>
      <c r="Q857" s="14"/>
      <c r="R857" s="14"/>
      <c r="S857" s="14"/>
      <c r="T857" s="14"/>
      <c r="U857" s="14"/>
      <c r="V857" s="14"/>
      <c r="W857" s="14"/>
      <c r="X857" s="14"/>
      <c r="Y857" s="14"/>
    </row>
    <row r="858" spans="1:25">
      <c r="A858" s="14" t="s">
        <v>1086</v>
      </c>
      <c r="B858" s="14" t="s">
        <v>64</v>
      </c>
      <c r="C858" s="14" t="s">
        <v>38</v>
      </c>
      <c r="D858" s="14" t="s">
        <v>57</v>
      </c>
      <c r="E858" s="14">
        <v>5</v>
      </c>
      <c r="F858" s="14">
        <v>1004.35943169982</v>
      </c>
      <c r="G858" s="14">
        <v>334.78647723327401</v>
      </c>
      <c r="H858" s="14">
        <v>2897.74792758172</v>
      </c>
      <c r="I858" s="14">
        <v>3292.3899803033901</v>
      </c>
      <c r="J858" s="14">
        <v>3072.0303675720502</v>
      </c>
      <c r="K858" s="14">
        <v>3523.2879991128998</v>
      </c>
      <c r="L858" s="14">
        <v>230.898018809506</v>
      </c>
      <c r="M858" s="14">
        <v>220.35961273133699</v>
      </c>
      <c r="O858" s="14"/>
      <c r="P858" s="14"/>
      <c r="Q858" s="14"/>
      <c r="R858" s="14"/>
      <c r="S858" s="14"/>
      <c r="T858" s="14"/>
      <c r="U858" s="14"/>
      <c r="V858" s="14"/>
      <c r="W858" s="14"/>
      <c r="X858" s="14"/>
      <c r="Y858" s="14"/>
    </row>
    <row r="859" spans="1:25">
      <c r="A859" s="14" t="s">
        <v>1087</v>
      </c>
      <c r="B859" s="14" t="s">
        <v>64</v>
      </c>
      <c r="C859" s="14" t="s">
        <v>36</v>
      </c>
      <c r="D859" s="14" t="s">
        <v>57</v>
      </c>
      <c r="E859" s="14">
        <v>5</v>
      </c>
      <c r="F859" s="14">
        <v>997.65701744154001</v>
      </c>
      <c r="G859" s="14">
        <v>332.55233914718002</v>
      </c>
      <c r="H859" s="14">
        <v>2861.9783052914299</v>
      </c>
      <c r="I859" s="14">
        <v>3230.9434985327798</v>
      </c>
      <c r="J859" s="14">
        <v>3015.8065625699801</v>
      </c>
      <c r="K859" s="14">
        <v>3456.40447785786</v>
      </c>
      <c r="L859" s="14">
        <v>225.46097932507899</v>
      </c>
      <c r="M859" s="14">
        <v>215.136935962797</v>
      </c>
      <c r="O859" s="14"/>
      <c r="P859" s="14"/>
      <c r="Q859" s="14"/>
      <c r="R859" s="14"/>
      <c r="S859" s="14"/>
      <c r="T859" s="14"/>
      <c r="U859" s="14"/>
      <c r="V859" s="14"/>
      <c r="W859" s="14"/>
      <c r="X859" s="14"/>
      <c r="Y859" s="14"/>
    </row>
    <row r="860" spans="1:25">
      <c r="A860" s="14" t="s">
        <v>1088</v>
      </c>
      <c r="B860" s="14" t="s">
        <v>64</v>
      </c>
      <c r="C860" s="14" t="s">
        <v>34</v>
      </c>
      <c r="D860" s="14" t="s">
        <v>57</v>
      </c>
      <c r="E860" s="14">
        <v>5</v>
      </c>
      <c r="F860" s="14">
        <v>982.27298223496803</v>
      </c>
      <c r="G860" s="14">
        <v>327.42432741165601</v>
      </c>
      <c r="H860" s="14">
        <v>2806.33387302145</v>
      </c>
      <c r="I860" s="14">
        <v>3144.6180855224302</v>
      </c>
      <c r="J860" s="14">
        <v>2935.33470827578</v>
      </c>
      <c r="K860" s="14">
        <v>3364.0250098845399</v>
      </c>
      <c r="L860" s="14">
        <v>219.40692436211501</v>
      </c>
      <c r="M860" s="14">
        <v>209.283377246643</v>
      </c>
      <c r="O860" s="14"/>
      <c r="P860" s="14"/>
      <c r="Q860" s="14"/>
      <c r="R860" s="14"/>
      <c r="S860" s="14"/>
      <c r="T860" s="14"/>
      <c r="U860" s="14"/>
      <c r="V860" s="14"/>
      <c r="W860" s="14"/>
      <c r="X860" s="14"/>
      <c r="Y860" s="14"/>
    </row>
    <row r="861" spans="1:25">
      <c r="A861" s="14" t="s">
        <v>1089</v>
      </c>
      <c r="B861" s="14" t="s">
        <v>64</v>
      </c>
      <c r="C861" s="14" t="s">
        <v>128</v>
      </c>
      <c r="D861" s="14" t="s">
        <v>57</v>
      </c>
      <c r="E861" s="14">
        <v>5</v>
      </c>
      <c r="F861" s="14">
        <v>980.02434588156905</v>
      </c>
      <c r="G861" s="14">
        <v>326.67478196052298</v>
      </c>
      <c r="H861" s="14">
        <v>2792.9674424508198</v>
      </c>
      <c r="I861" s="14">
        <v>3076.4262695991602</v>
      </c>
      <c r="J861" s="14">
        <v>2873.6238925388802</v>
      </c>
      <c r="K861" s="14">
        <v>3289.0502368007601</v>
      </c>
      <c r="L861" s="14">
        <v>212.62396720159401</v>
      </c>
      <c r="M861" s="14">
        <v>202.80237706028399</v>
      </c>
      <c r="O861" s="14"/>
      <c r="P861" s="14"/>
      <c r="Q861" s="14"/>
      <c r="R861" s="14"/>
      <c r="S861" s="14"/>
      <c r="T861" s="14"/>
      <c r="U861" s="14"/>
      <c r="V861" s="14"/>
      <c r="W861" s="14"/>
      <c r="X861" s="14"/>
      <c r="Y861" s="14"/>
    </row>
    <row r="862" spans="1:25">
      <c r="A862" s="14" t="s">
        <v>1090</v>
      </c>
      <c r="B862" s="14" t="s">
        <v>64</v>
      </c>
      <c r="C862" s="14" t="s">
        <v>129</v>
      </c>
      <c r="D862" s="14" t="s">
        <v>57</v>
      </c>
      <c r="E862" s="14">
        <v>5</v>
      </c>
      <c r="F862" s="14">
        <v>1009.51831317536</v>
      </c>
      <c r="G862" s="14">
        <v>336.50610439178598</v>
      </c>
      <c r="H862" s="14">
        <v>2876.6942500651298</v>
      </c>
      <c r="I862" s="14">
        <v>3144.1619531367601</v>
      </c>
      <c r="J862" s="14">
        <v>2938.7938310736899</v>
      </c>
      <c r="K862" s="14">
        <v>3359.3257527292799</v>
      </c>
      <c r="L862" s="14">
        <v>215.163799592521</v>
      </c>
      <c r="M862" s="14">
        <v>205.36812206306601</v>
      </c>
      <c r="O862" s="14"/>
      <c r="P862" s="14"/>
      <c r="Q862" s="14"/>
      <c r="R862" s="14"/>
      <c r="S862" s="14"/>
      <c r="T862" s="14"/>
      <c r="U862" s="14"/>
      <c r="V862" s="14"/>
      <c r="W862" s="14"/>
      <c r="X862" s="14"/>
      <c r="Y862" s="14"/>
    </row>
    <row r="863" spans="1:25">
      <c r="A863" s="14" t="s">
        <v>1091</v>
      </c>
      <c r="B863" s="14" t="s">
        <v>64</v>
      </c>
      <c r="C863" s="14" t="s">
        <v>130</v>
      </c>
      <c r="D863" s="14" t="s">
        <v>57</v>
      </c>
      <c r="E863" s="14">
        <v>5</v>
      </c>
      <c r="F863" s="14">
        <v>1015.97512606128</v>
      </c>
      <c r="G863" s="14">
        <v>338.65837535376102</v>
      </c>
      <c r="H863" s="14">
        <v>2894.0213241647698</v>
      </c>
      <c r="I863" s="14">
        <v>3169.4705191927601</v>
      </c>
      <c r="J863" s="14">
        <v>2960.9473633303</v>
      </c>
      <c r="K863" s="14">
        <v>3387.9073657430699</v>
      </c>
      <c r="L863" s="14">
        <v>218.43684655031299</v>
      </c>
      <c r="M863" s="14">
        <v>208.523155862457</v>
      </c>
      <c r="O863" s="14"/>
      <c r="P863" s="14"/>
      <c r="Q863" s="14"/>
      <c r="R863" s="14"/>
      <c r="S863" s="14"/>
      <c r="T863" s="14"/>
      <c r="U863" s="14"/>
      <c r="V863" s="14"/>
      <c r="W863" s="14"/>
      <c r="X863" s="14"/>
      <c r="Y863" s="14"/>
    </row>
    <row r="864" spans="1:25">
      <c r="A864" s="14" t="s">
        <v>1092</v>
      </c>
      <c r="B864" s="14" t="s">
        <v>64</v>
      </c>
      <c r="C864" s="14" t="s">
        <v>131</v>
      </c>
      <c r="D864" s="14" t="s">
        <v>57</v>
      </c>
      <c r="E864" s="14">
        <v>5</v>
      </c>
      <c r="F864" s="14">
        <v>998.48096667759103</v>
      </c>
      <c r="G864" s="14">
        <v>332.82698889252998</v>
      </c>
      <c r="H864" s="14">
        <v>2838.2062725343699</v>
      </c>
      <c r="I864" s="14">
        <v>3055.59875914758</v>
      </c>
      <c r="J864" s="14">
        <v>2855.5702375689302</v>
      </c>
      <c r="K864" s="14">
        <v>3265.2222328963799</v>
      </c>
      <c r="L864" s="14">
        <v>209.62347374879499</v>
      </c>
      <c r="M864" s="14">
        <v>200.02852157865399</v>
      </c>
      <c r="O864" s="14"/>
      <c r="P864" s="14"/>
      <c r="Q864" s="14"/>
      <c r="R864" s="14"/>
      <c r="S864" s="14"/>
      <c r="T864" s="14"/>
      <c r="U864" s="14"/>
      <c r="V864" s="14"/>
      <c r="W864" s="14"/>
      <c r="X864" s="14"/>
      <c r="Y864" s="14"/>
    </row>
    <row r="865" spans="1:25">
      <c r="A865" s="14" t="s">
        <v>1093</v>
      </c>
      <c r="B865" s="14" t="s">
        <v>64</v>
      </c>
      <c r="C865" s="14" t="s">
        <v>132</v>
      </c>
      <c r="D865" s="14" t="s">
        <v>57</v>
      </c>
      <c r="E865" s="14">
        <v>5</v>
      </c>
      <c r="F865" s="14">
        <v>949.94825283833802</v>
      </c>
      <c r="G865" s="14">
        <v>316.64941761277902</v>
      </c>
      <c r="H865" s="14">
        <v>2698.02679098622</v>
      </c>
      <c r="I865" s="14">
        <v>2854.9882555631102</v>
      </c>
      <c r="J865" s="14">
        <v>2667.0731536810399</v>
      </c>
      <c r="K865" s="14">
        <v>3052.1507421637102</v>
      </c>
      <c r="L865" s="14">
        <v>197.16248660059699</v>
      </c>
      <c r="M865" s="14">
        <v>187.91510188207499</v>
      </c>
      <c r="O865" s="14"/>
      <c r="P865" s="14"/>
      <c r="Q865" s="14"/>
      <c r="R865" s="14"/>
      <c r="S865" s="14"/>
      <c r="T865" s="14"/>
      <c r="U865" s="14"/>
      <c r="V865" s="14"/>
      <c r="W865" s="14"/>
      <c r="X865" s="14"/>
      <c r="Y865" s="14"/>
    </row>
    <row r="866" spans="1:25">
      <c r="A866" s="14" t="s">
        <v>1094</v>
      </c>
      <c r="B866" s="14" t="s">
        <v>64</v>
      </c>
      <c r="C866" s="14" t="s">
        <v>38</v>
      </c>
      <c r="D866" s="14" t="s">
        <v>50</v>
      </c>
      <c r="E866" s="14">
        <v>0</v>
      </c>
      <c r="F866" s="14">
        <v>4270.3526662533204</v>
      </c>
      <c r="G866" s="14">
        <v>1423.4508887510999</v>
      </c>
      <c r="H866" s="14">
        <v>2305.8059752987701</v>
      </c>
      <c r="I866" s="14">
        <v>2435.55984421929</v>
      </c>
      <c r="J866" s="14">
        <v>2361.93718157476</v>
      </c>
      <c r="K866" s="14">
        <v>2510.8672923706999</v>
      </c>
      <c r="L866" s="14">
        <v>75.307448151412203</v>
      </c>
      <c r="M866" s="14">
        <v>73.622662644530493</v>
      </c>
      <c r="O866" s="14"/>
      <c r="P866" s="14"/>
      <c r="Q866" s="14"/>
      <c r="R866" s="14"/>
      <c r="S866" s="14"/>
      <c r="T866" s="14"/>
      <c r="U866" s="14"/>
      <c r="V866" s="14"/>
      <c r="W866" s="14"/>
      <c r="X866" s="14"/>
      <c r="Y866" s="14"/>
    </row>
    <row r="867" spans="1:25">
      <c r="A867" s="14" t="s">
        <v>1095</v>
      </c>
      <c r="B867" s="14" t="s">
        <v>64</v>
      </c>
      <c r="C867" s="14" t="s">
        <v>36</v>
      </c>
      <c r="D867" s="14" t="s">
        <v>50</v>
      </c>
      <c r="E867" s="14">
        <v>0</v>
      </c>
      <c r="F867" s="14">
        <v>3889.16751455535</v>
      </c>
      <c r="G867" s="14">
        <v>1296.38917151845</v>
      </c>
      <c r="H867" s="14">
        <v>2085.5234307261499</v>
      </c>
      <c r="I867" s="14">
        <v>2199.1664904268</v>
      </c>
      <c r="J867" s="14">
        <v>2129.51413360694</v>
      </c>
      <c r="K867" s="14">
        <v>2270.49007074573</v>
      </c>
      <c r="L867" s="14">
        <v>71.323580318928606</v>
      </c>
      <c r="M867" s="14">
        <v>69.652356819861296</v>
      </c>
      <c r="O867" s="14"/>
      <c r="P867" s="14"/>
      <c r="Q867" s="14"/>
      <c r="R867" s="14"/>
      <c r="S867" s="14"/>
      <c r="T867" s="14"/>
      <c r="U867" s="14"/>
      <c r="V867" s="14"/>
      <c r="W867" s="14"/>
      <c r="X867" s="14"/>
      <c r="Y867" s="14"/>
    </row>
    <row r="868" spans="1:25">
      <c r="A868" s="14" t="s">
        <v>1096</v>
      </c>
      <c r="B868" s="14" t="s">
        <v>64</v>
      </c>
      <c r="C868" s="14" t="s">
        <v>34</v>
      </c>
      <c r="D868" s="14" t="s">
        <v>50</v>
      </c>
      <c r="E868" s="14">
        <v>0</v>
      </c>
      <c r="F868" s="14">
        <v>3578.8679762473498</v>
      </c>
      <c r="G868" s="14">
        <v>1192.9559920824499</v>
      </c>
      <c r="H868" s="14">
        <v>1906.64498881082</v>
      </c>
      <c r="I868" s="14">
        <v>2003.6158197100799</v>
      </c>
      <c r="J868" s="14">
        <v>1937.4619282907099</v>
      </c>
      <c r="K868" s="14">
        <v>2071.42530268061</v>
      </c>
      <c r="L868" s="14">
        <v>67.809482970528705</v>
      </c>
      <c r="M868" s="14">
        <v>66.153891419367497</v>
      </c>
      <c r="O868" s="14"/>
      <c r="P868" s="14"/>
      <c r="Q868" s="14"/>
      <c r="R868" s="14"/>
      <c r="S868" s="14"/>
      <c r="T868" s="14"/>
      <c r="U868" s="14"/>
      <c r="V868" s="14"/>
      <c r="W868" s="14"/>
      <c r="X868" s="14"/>
      <c r="Y868" s="14"/>
    </row>
    <row r="869" spans="1:25">
      <c r="A869" s="14" t="s">
        <v>1097</v>
      </c>
      <c r="B869" s="14" t="s">
        <v>64</v>
      </c>
      <c r="C869" s="14" t="s">
        <v>128</v>
      </c>
      <c r="D869" s="14" t="s">
        <v>50</v>
      </c>
      <c r="E869" s="14">
        <v>0</v>
      </c>
      <c r="F869" s="14">
        <v>3344.7017154137702</v>
      </c>
      <c r="G869" s="14">
        <v>1114.9005718045901</v>
      </c>
      <c r="H869" s="14">
        <v>1770.6952731792601</v>
      </c>
      <c r="I869" s="14">
        <v>1857.2984910596399</v>
      </c>
      <c r="J869" s="14">
        <v>1793.94620231063</v>
      </c>
      <c r="K869" s="14">
        <v>1922.2915967895799</v>
      </c>
      <c r="L869" s="14">
        <v>64.993105729945498</v>
      </c>
      <c r="M869" s="14">
        <v>63.352288749010498</v>
      </c>
      <c r="O869" s="14"/>
      <c r="P869" s="14"/>
      <c r="Q869" s="14"/>
      <c r="R869" s="14"/>
      <c r="S869" s="14"/>
      <c r="T869" s="14"/>
      <c r="U869" s="14"/>
      <c r="V869" s="14"/>
      <c r="W869" s="14"/>
      <c r="X869" s="14"/>
      <c r="Y869" s="14"/>
    </row>
    <row r="870" spans="1:25">
      <c r="A870" s="14" t="s">
        <v>1098</v>
      </c>
      <c r="B870" s="14" t="s">
        <v>64</v>
      </c>
      <c r="C870" s="14" t="s">
        <v>129</v>
      </c>
      <c r="D870" s="14" t="s">
        <v>50</v>
      </c>
      <c r="E870" s="14">
        <v>0</v>
      </c>
      <c r="F870" s="14">
        <v>3249.3591209228798</v>
      </c>
      <c r="G870" s="14">
        <v>1083.11970697429</v>
      </c>
      <c r="H870" s="14">
        <v>1712.1354386686301</v>
      </c>
      <c r="I870" s="14">
        <v>1781.8088674692499</v>
      </c>
      <c r="J870" s="14">
        <v>1720.3451667807799</v>
      </c>
      <c r="K870" s="14">
        <v>1844.8879921182199</v>
      </c>
      <c r="L870" s="14">
        <v>63.0791246489716</v>
      </c>
      <c r="M870" s="14">
        <v>61.463700688469501</v>
      </c>
      <c r="O870" s="14"/>
      <c r="P870" s="14"/>
      <c r="Q870" s="14"/>
      <c r="R870" s="14"/>
      <c r="S870" s="14"/>
      <c r="T870" s="14"/>
      <c r="U870" s="14"/>
      <c r="V870" s="14"/>
      <c r="W870" s="14"/>
      <c r="X870" s="14"/>
      <c r="Y870" s="14"/>
    </row>
    <row r="871" spans="1:25">
      <c r="A871" s="14" t="s">
        <v>1099</v>
      </c>
      <c r="B871" s="14" t="s">
        <v>64</v>
      </c>
      <c r="C871" s="14" t="s">
        <v>130</v>
      </c>
      <c r="D871" s="14" t="s">
        <v>50</v>
      </c>
      <c r="E871" s="14">
        <v>0</v>
      </c>
      <c r="F871" s="14">
        <v>3209.45537760858</v>
      </c>
      <c r="G871" s="14">
        <v>1069.8184592028599</v>
      </c>
      <c r="H871" s="14">
        <v>1685.38162654248</v>
      </c>
      <c r="I871" s="14">
        <v>1745.87244208792</v>
      </c>
      <c r="J871" s="14">
        <v>1685.38094753321</v>
      </c>
      <c r="K871" s="14">
        <v>1807.96380493129</v>
      </c>
      <c r="L871" s="14">
        <v>62.091362843377098</v>
      </c>
      <c r="M871" s="14">
        <v>60.491494554706598</v>
      </c>
      <c r="O871" s="14"/>
      <c r="P871" s="14"/>
      <c r="Q871" s="14"/>
      <c r="R871" s="14"/>
      <c r="S871" s="14"/>
      <c r="T871" s="14"/>
      <c r="U871" s="14"/>
      <c r="V871" s="14"/>
      <c r="W871" s="14"/>
      <c r="X871" s="14"/>
      <c r="Y871" s="14"/>
    </row>
    <row r="872" spans="1:25">
      <c r="A872" s="14" t="s">
        <v>1100</v>
      </c>
      <c r="B872" s="14" t="s">
        <v>64</v>
      </c>
      <c r="C872" s="14" t="s">
        <v>131</v>
      </c>
      <c r="D872" s="14" t="s">
        <v>50</v>
      </c>
      <c r="E872" s="14">
        <v>0</v>
      </c>
      <c r="F872" s="14">
        <v>3248.91536357721</v>
      </c>
      <c r="G872" s="14">
        <v>1082.97178785907</v>
      </c>
      <c r="H872" s="14">
        <v>1700.7534830376801</v>
      </c>
      <c r="I872" s="14">
        <v>1748.84003193751</v>
      </c>
      <c r="J872" s="14">
        <v>1688.67313816863</v>
      </c>
      <c r="K872" s="14">
        <v>1810.58837580197</v>
      </c>
      <c r="L872" s="14">
        <v>61.7483438644526</v>
      </c>
      <c r="M872" s="14">
        <v>60.166893768880797</v>
      </c>
      <c r="O872" s="14"/>
      <c r="P872" s="14"/>
      <c r="Q872" s="14"/>
      <c r="R872" s="14"/>
      <c r="S872" s="14"/>
      <c r="T872" s="14"/>
      <c r="U872" s="14"/>
      <c r="V872" s="14"/>
      <c r="W872" s="14"/>
      <c r="X872" s="14"/>
      <c r="Y872" s="14"/>
    </row>
    <row r="873" spans="1:25">
      <c r="A873" s="14" t="s">
        <v>1101</v>
      </c>
      <c r="B873" s="14" t="s">
        <v>64</v>
      </c>
      <c r="C873" s="14" t="s">
        <v>132</v>
      </c>
      <c r="D873" s="14" t="s">
        <v>50</v>
      </c>
      <c r="E873" s="14">
        <v>0</v>
      </c>
      <c r="F873" s="14">
        <v>3266.4363213695501</v>
      </c>
      <c r="G873" s="14">
        <v>1088.8121071231801</v>
      </c>
      <c r="H873" s="14">
        <v>1703.3359865720099</v>
      </c>
      <c r="I873" s="14">
        <v>1743.9551246132901</v>
      </c>
      <c r="J873" s="14">
        <v>1684.1071937761999</v>
      </c>
      <c r="K873" s="14">
        <v>1805.3718362929101</v>
      </c>
      <c r="L873" s="14">
        <v>61.416711679622502</v>
      </c>
      <c r="M873" s="14">
        <v>59.847930837091603</v>
      </c>
      <c r="O873" s="14"/>
      <c r="P873" s="14"/>
      <c r="Q873" s="14"/>
      <c r="R873" s="14"/>
      <c r="S873" s="14"/>
      <c r="T873" s="14"/>
      <c r="U873" s="14"/>
      <c r="V873" s="14"/>
      <c r="W873" s="14"/>
      <c r="X873" s="14"/>
      <c r="Y873" s="14"/>
    </row>
    <row r="874" spans="1:25">
      <c r="A874" s="14" t="s">
        <v>1102</v>
      </c>
      <c r="B874" s="14" t="s">
        <v>64</v>
      </c>
      <c r="C874" s="14" t="s">
        <v>38</v>
      </c>
      <c r="D874" s="14" t="s">
        <v>50</v>
      </c>
      <c r="E874" s="14">
        <v>1</v>
      </c>
      <c r="F874" s="14">
        <v>731.12137077095304</v>
      </c>
      <c r="G874" s="14">
        <v>243.70712359031799</v>
      </c>
      <c r="H874" s="14">
        <v>1791.7884785093499</v>
      </c>
      <c r="I874" s="14">
        <v>1805.7036922693701</v>
      </c>
      <c r="J874" s="14">
        <v>1674.5284552785799</v>
      </c>
      <c r="K874" s="14">
        <v>1944.26465586935</v>
      </c>
      <c r="L874" s="14">
        <v>138.560963599979</v>
      </c>
      <c r="M874" s="14">
        <v>131.175236990793</v>
      </c>
      <c r="O874" s="14"/>
      <c r="P874" s="14"/>
      <c r="Q874" s="14"/>
      <c r="R874" s="14"/>
      <c r="S874" s="14"/>
      <c r="T874" s="14"/>
      <c r="U874" s="14"/>
      <c r="V874" s="14"/>
      <c r="W874" s="14"/>
      <c r="X874" s="14"/>
      <c r="Y874" s="14"/>
    </row>
    <row r="875" spans="1:25">
      <c r="A875" s="14" t="s">
        <v>1103</v>
      </c>
      <c r="B875" s="14" t="s">
        <v>64</v>
      </c>
      <c r="C875" s="14" t="s">
        <v>36</v>
      </c>
      <c r="D875" s="14" t="s">
        <v>50</v>
      </c>
      <c r="E875" s="14">
        <v>1</v>
      </c>
      <c r="F875" s="14">
        <v>654.71892693195105</v>
      </c>
      <c r="G875" s="14">
        <v>218.23964231065</v>
      </c>
      <c r="H875" s="14">
        <v>1594.5419555088899</v>
      </c>
      <c r="I875" s="14">
        <v>1604.3614729173801</v>
      </c>
      <c r="J875" s="14">
        <v>1481.0803480842901</v>
      </c>
      <c r="K875" s="14">
        <v>1734.9904232531101</v>
      </c>
      <c r="L875" s="14">
        <v>130.62895033572801</v>
      </c>
      <c r="M875" s="14">
        <v>123.281124833091</v>
      </c>
      <c r="O875" s="14"/>
      <c r="P875" s="14"/>
      <c r="Q875" s="14"/>
      <c r="R875" s="14"/>
      <c r="S875" s="14"/>
      <c r="T875" s="14"/>
      <c r="U875" s="14"/>
      <c r="V875" s="14"/>
      <c r="W875" s="14"/>
      <c r="X875" s="14"/>
      <c r="Y875" s="14"/>
    </row>
    <row r="876" spans="1:25">
      <c r="A876" s="14" t="s">
        <v>1104</v>
      </c>
      <c r="B876" s="14" t="s">
        <v>64</v>
      </c>
      <c r="C876" s="14" t="s">
        <v>34</v>
      </c>
      <c r="D876" s="14" t="s">
        <v>50</v>
      </c>
      <c r="E876" s="14">
        <v>1</v>
      </c>
      <c r="F876" s="14">
        <v>573.30084803939098</v>
      </c>
      <c r="G876" s="14">
        <v>191.100282679797</v>
      </c>
      <c r="H876" s="14">
        <v>1389.6517950294301</v>
      </c>
      <c r="I876" s="14">
        <v>1392.2545010234201</v>
      </c>
      <c r="J876" s="14">
        <v>1277.9265154321399</v>
      </c>
      <c r="K876" s="14">
        <v>1513.88067187147</v>
      </c>
      <c r="L876" s="14">
        <v>121.626170848052</v>
      </c>
      <c r="M876" s="14">
        <v>114.32798559127799</v>
      </c>
      <c r="O876" s="14"/>
      <c r="P876" s="14"/>
      <c r="Q876" s="14"/>
      <c r="R876" s="14"/>
      <c r="S876" s="14"/>
      <c r="T876" s="14"/>
      <c r="U876" s="14"/>
      <c r="V876" s="14"/>
      <c r="W876" s="14"/>
      <c r="X876" s="14"/>
      <c r="Y876" s="14"/>
    </row>
    <row r="877" spans="1:25">
      <c r="A877" s="14" t="s">
        <v>1105</v>
      </c>
      <c r="B877" s="14" t="s">
        <v>64</v>
      </c>
      <c r="C877" s="14" t="s">
        <v>128</v>
      </c>
      <c r="D877" s="14" t="s">
        <v>50</v>
      </c>
      <c r="E877" s="14">
        <v>1</v>
      </c>
      <c r="F877" s="14">
        <v>553.665576141305</v>
      </c>
      <c r="G877" s="14">
        <v>184.555192047102</v>
      </c>
      <c r="H877" s="14">
        <v>1338.45567891821</v>
      </c>
      <c r="I877" s="14">
        <v>1324.8806482775999</v>
      </c>
      <c r="J877" s="14">
        <v>1214.6799726259601</v>
      </c>
      <c r="K877" s="14">
        <v>1442.24404339273</v>
      </c>
      <c r="L877" s="14">
        <v>117.36339511512899</v>
      </c>
      <c r="M877" s="14">
        <v>110.200675651644</v>
      </c>
      <c r="O877" s="14"/>
      <c r="P877" s="14"/>
      <c r="Q877" s="14"/>
      <c r="R877" s="14"/>
      <c r="S877" s="14"/>
      <c r="T877" s="14"/>
      <c r="U877" s="14"/>
      <c r="V877" s="14"/>
      <c r="W877" s="14"/>
      <c r="X877" s="14"/>
      <c r="Y877" s="14"/>
    </row>
    <row r="878" spans="1:25">
      <c r="A878" s="14" t="s">
        <v>1106</v>
      </c>
      <c r="B878" s="14" t="s">
        <v>64</v>
      </c>
      <c r="C878" s="14" t="s">
        <v>129</v>
      </c>
      <c r="D878" s="14" t="s">
        <v>50</v>
      </c>
      <c r="E878" s="14">
        <v>1</v>
      </c>
      <c r="F878" s="14">
        <v>577.02731102840198</v>
      </c>
      <c r="G878" s="14">
        <v>192.34243700946701</v>
      </c>
      <c r="H878" s="14">
        <v>1392.2724358267601</v>
      </c>
      <c r="I878" s="14">
        <v>1354.40244456243</v>
      </c>
      <c r="J878" s="14">
        <v>1244.5229742618101</v>
      </c>
      <c r="K878" s="14">
        <v>1471.27265980481</v>
      </c>
      <c r="L878" s="14">
        <v>116.87021524237601</v>
      </c>
      <c r="M878" s="14">
        <v>109.87947030062</v>
      </c>
      <c r="O878" s="14"/>
      <c r="P878" s="14"/>
      <c r="Q878" s="14"/>
      <c r="R878" s="14"/>
      <c r="S878" s="14"/>
      <c r="T878" s="14"/>
      <c r="U878" s="14"/>
      <c r="V878" s="14"/>
      <c r="W878" s="14"/>
      <c r="X878" s="14"/>
      <c r="Y878" s="14"/>
    </row>
    <row r="879" spans="1:25">
      <c r="A879" s="14" t="s">
        <v>1107</v>
      </c>
      <c r="B879" s="14" t="s">
        <v>64</v>
      </c>
      <c r="C879" s="14" t="s">
        <v>130</v>
      </c>
      <c r="D879" s="14" t="s">
        <v>50</v>
      </c>
      <c r="E879" s="14">
        <v>1</v>
      </c>
      <c r="F879" s="14">
        <v>559.10772802099495</v>
      </c>
      <c r="G879" s="14">
        <v>186.36924267366501</v>
      </c>
      <c r="H879" s="14">
        <v>1350.11042215057</v>
      </c>
      <c r="I879" s="14">
        <v>1296.8334688919799</v>
      </c>
      <c r="J879" s="14">
        <v>1190.0923762421801</v>
      </c>
      <c r="K879" s="14">
        <v>1410.4773859695799</v>
      </c>
      <c r="L879" s="14">
        <v>113.643917077605</v>
      </c>
      <c r="M879" s="14">
        <v>106.74109264979801</v>
      </c>
      <c r="O879" s="14"/>
      <c r="P879" s="14"/>
      <c r="Q879" s="14"/>
      <c r="R879" s="14"/>
      <c r="S879" s="14"/>
      <c r="T879" s="14"/>
      <c r="U879" s="14"/>
      <c r="V879" s="14"/>
      <c r="W879" s="14"/>
      <c r="X879" s="14"/>
      <c r="Y879" s="14"/>
    </row>
    <row r="880" spans="1:25">
      <c r="A880" s="14" t="s">
        <v>1108</v>
      </c>
      <c r="B880" s="14" t="s">
        <v>64</v>
      </c>
      <c r="C880" s="14" t="s">
        <v>131</v>
      </c>
      <c r="D880" s="14" t="s">
        <v>50</v>
      </c>
      <c r="E880" s="14">
        <v>1</v>
      </c>
      <c r="F880" s="14">
        <v>551.60653489961703</v>
      </c>
      <c r="G880" s="14">
        <v>183.868844966539</v>
      </c>
      <c r="H880" s="14">
        <v>1331.3217360548799</v>
      </c>
      <c r="I880" s="14">
        <v>1251.5843508927901</v>
      </c>
      <c r="J880" s="14">
        <v>1148.10714889983</v>
      </c>
      <c r="K880" s="14">
        <v>1361.8002494646601</v>
      </c>
      <c r="L880" s="14">
        <v>110.215898571876</v>
      </c>
      <c r="M880" s="14">
        <v>103.477201992963</v>
      </c>
      <c r="O880" s="14"/>
      <c r="P880" s="14"/>
      <c r="Q880" s="14"/>
      <c r="R880" s="14"/>
      <c r="S880" s="14"/>
      <c r="T880" s="14"/>
      <c r="U880" s="14"/>
      <c r="V880" s="14"/>
      <c r="W880" s="14"/>
      <c r="X880" s="14"/>
      <c r="Y880" s="14"/>
    </row>
    <row r="881" spans="1:25">
      <c r="A881" s="14" t="s">
        <v>1109</v>
      </c>
      <c r="B881" s="14" t="s">
        <v>64</v>
      </c>
      <c r="C881" s="14" t="s">
        <v>132</v>
      </c>
      <c r="D881" s="14" t="s">
        <v>50</v>
      </c>
      <c r="E881" s="14">
        <v>1</v>
      </c>
      <c r="F881" s="14">
        <v>534.41699213822096</v>
      </c>
      <c r="G881" s="14">
        <v>178.13899737940699</v>
      </c>
      <c r="H881" s="14">
        <v>1291.1117900517499</v>
      </c>
      <c r="I881" s="14">
        <v>1198.4333332245101</v>
      </c>
      <c r="J881" s="14">
        <v>1097.7287979451</v>
      </c>
      <c r="K881" s="14">
        <v>1305.8043855488199</v>
      </c>
      <c r="L881" s="14">
        <v>107.37105232430299</v>
      </c>
      <c r="M881" s="14">
        <v>100.70453527941</v>
      </c>
      <c r="O881" s="14"/>
      <c r="P881" s="14"/>
      <c r="Q881" s="14"/>
      <c r="R881" s="14"/>
      <c r="S881" s="14"/>
      <c r="T881" s="14"/>
      <c r="U881" s="14"/>
      <c r="V881" s="14"/>
      <c r="W881" s="14"/>
      <c r="X881" s="14"/>
      <c r="Y881" s="14"/>
    </row>
    <row r="882" spans="1:25">
      <c r="A882" s="14" t="s">
        <v>1110</v>
      </c>
      <c r="B882" s="14" t="s">
        <v>64</v>
      </c>
      <c r="C882" s="14" t="s">
        <v>38</v>
      </c>
      <c r="D882" s="14" t="s">
        <v>50</v>
      </c>
      <c r="E882" s="14">
        <v>2</v>
      </c>
      <c r="F882" s="14">
        <v>696.04342336577599</v>
      </c>
      <c r="G882" s="14">
        <v>232.01447445525901</v>
      </c>
      <c r="H882" s="14">
        <v>1815.5917869571899</v>
      </c>
      <c r="I882" s="14">
        <v>1920.02223950949</v>
      </c>
      <c r="J882" s="14">
        <v>1777.3747221815099</v>
      </c>
      <c r="K882" s="14">
        <v>2070.90758430403</v>
      </c>
      <c r="L882" s="14">
        <v>150.88534479454401</v>
      </c>
      <c r="M882" s="14">
        <v>142.64751732797399</v>
      </c>
      <c r="O882" s="14"/>
      <c r="P882" s="14"/>
      <c r="Q882" s="14"/>
      <c r="R882" s="14"/>
      <c r="S882" s="14"/>
      <c r="T882" s="14"/>
      <c r="U882" s="14"/>
      <c r="V882" s="14"/>
      <c r="W882" s="14"/>
      <c r="X882" s="14"/>
      <c r="Y882" s="14"/>
    </row>
    <row r="883" spans="1:25">
      <c r="A883" s="14" t="s">
        <v>1111</v>
      </c>
      <c r="B883" s="14" t="s">
        <v>64</v>
      </c>
      <c r="C883" s="14" t="s">
        <v>36</v>
      </c>
      <c r="D883" s="14" t="s">
        <v>50</v>
      </c>
      <c r="E883" s="14">
        <v>2</v>
      </c>
      <c r="F883" s="14">
        <v>628.94878613169897</v>
      </c>
      <c r="G883" s="14">
        <v>209.649595377233</v>
      </c>
      <c r="H883" s="14">
        <v>1629.9077074004799</v>
      </c>
      <c r="I883" s="14">
        <v>1718.0267895949301</v>
      </c>
      <c r="J883" s="14">
        <v>1583.5728092900699</v>
      </c>
      <c r="K883" s="14">
        <v>1860.6624111993201</v>
      </c>
      <c r="L883" s="14">
        <v>142.635621604395</v>
      </c>
      <c r="M883" s="14">
        <v>134.453980304852</v>
      </c>
      <c r="O883" s="14"/>
      <c r="P883" s="14"/>
      <c r="Q883" s="14"/>
      <c r="R883" s="14"/>
      <c r="S883" s="14"/>
      <c r="T883" s="14"/>
      <c r="U883" s="14"/>
      <c r="V883" s="14"/>
      <c r="W883" s="14"/>
      <c r="X883" s="14"/>
      <c r="Y883" s="14"/>
    </row>
    <row r="884" spans="1:25">
      <c r="A884" s="14" t="s">
        <v>1112</v>
      </c>
      <c r="B884" s="14" t="s">
        <v>64</v>
      </c>
      <c r="C884" s="14" t="s">
        <v>34</v>
      </c>
      <c r="D884" s="14" t="s">
        <v>50</v>
      </c>
      <c r="E884" s="14">
        <v>2</v>
      </c>
      <c r="F884" s="14">
        <v>591.42441254050698</v>
      </c>
      <c r="G884" s="14">
        <v>197.141470846836</v>
      </c>
      <c r="H884" s="14">
        <v>1524.6826824968</v>
      </c>
      <c r="I884" s="14">
        <v>1589.3783046911401</v>
      </c>
      <c r="J884" s="14">
        <v>1461.03779453127</v>
      </c>
      <c r="K884" s="14">
        <v>1725.7806893121899</v>
      </c>
      <c r="L884" s="14">
        <v>136.402384621056</v>
      </c>
      <c r="M884" s="14">
        <v>128.34051015986699</v>
      </c>
      <c r="O884" s="14"/>
      <c r="P884" s="14"/>
      <c r="Q884" s="14"/>
      <c r="R884" s="14"/>
      <c r="S884" s="14"/>
      <c r="T884" s="14"/>
      <c r="U884" s="14"/>
      <c r="V884" s="14"/>
      <c r="W884" s="14"/>
      <c r="X884" s="14"/>
      <c r="Y884" s="14"/>
    </row>
    <row r="885" spans="1:25">
      <c r="A885" s="14" t="s">
        <v>1113</v>
      </c>
      <c r="B885" s="14" t="s">
        <v>64</v>
      </c>
      <c r="C885" s="14" t="s">
        <v>128</v>
      </c>
      <c r="D885" s="14" t="s">
        <v>50</v>
      </c>
      <c r="E885" s="14">
        <v>2</v>
      </c>
      <c r="F885" s="14">
        <v>515.11335707845899</v>
      </c>
      <c r="G885" s="14">
        <v>171.704452359486</v>
      </c>
      <c r="H885" s="14">
        <v>1320.0588311169599</v>
      </c>
      <c r="I885" s="14">
        <v>1373.7229664378399</v>
      </c>
      <c r="J885" s="14">
        <v>1255.1248886388501</v>
      </c>
      <c r="K885" s="14">
        <v>1500.3231633129601</v>
      </c>
      <c r="L885" s="14">
        <v>126.600196875124</v>
      </c>
      <c r="M885" s="14">
        <v>118.59807779898399</v>
      </c>
      <c r="O885" s="14"/>
      <c r="P885" s="14"/>
      <c r="Q885" s="14"/>
      <c r="R885" s="14"/>
      <c r="S885" s="14"/>
      <c r="T885" s="14"/>
      <c r="U885" s="14"/>
      <c r="V885" s="14"/>
      <c r="W885" s="14"/>
      <c r="X885" s="14"/>
      <c r="Y885" s="14"/>
    </row>
    <row r="886" spans="1:25">
      <c r="A886" s="14" t="s">
        <v>1114</v>
      </c>
      <c r="B886" s="14" t="s">
        <v>64</v>
      </c>
      <c r="C886" s="14" t="s">
        <v>129</v>
      </c>
      <c r="D886" s="14" t="s">
        <v>50</v>
      </c>
      <c r="E886" s="14">
        <v>2</v>
      </c>
      <c r="F886" s="14">
        <v>516.40691899758701</v>
      </c>
      <c r="G886" s="14">
        <v>172.13563966586199</v>
      </c>
      <c r="H886" s="14">
        <v>1320.5987085658401</v>
      </c>
      <c r="I886" s="14">
        <v>1346.8770000263301</v>
      </c>
      <c r="J886" s="14">
        <v>1231.5597750735601</v>
      </c>
      <c r="K886" s="14">
        <v>1469.96487002969</v>
      </c>
      <c r="L886" s="14">
        <v>123.087870003361</v>
      </c>
      <c r="M886" s="14">
        <v>115.31722495276701</v>
      </c>
      <c r="O886" s="14"/>
      <c r="P886" s="14"/>
      <c r="Q886" s="14"/>
      <c r="R886" s="14"/>
      <c r="S886" s="14"/>
      <c r="T886" s="14"/>
      <c r="U886" s="14"/>
      <c r="V886" s="14"/>
      <c r="W886" s="14"/>
      <c r="X886" s="14"/>
      <c r="Y886" s="14"/>
    </row>
    <row r="887" spans="1:25">
      <c r="A887" s="14" t="s">
        <v>1115</v>
      </c>
      <c r="B887" s="14" t="s">
        <v>64</v>
      </c>
      <c r="C887" s="14" t="s">
        <v>130</v>
      </c>
      <c r="D887" s="14" t="s">
        <v>50</v>
      </c>
      <c r="E887" s="14">
        <v>2</v>
      </c>
      <c r="F887" s="14">
        <v>522.89953360489199</v>
      </c>
      <c r="G887" s="14">
        <v>174.299844534964</v>
      </c>
      <c r="H887" s="14">
        <v>1335.8357183856799</v>
      </c>
      <c r="I887" s="14">
        <v>1343.84431199505</v>
      </c>
      <c r="J887" s="14">
        <v>1229.87613028024</v>
      </c>
      <c r="K887" s="14">
        <v>1465.4426756514499</v>
      </c>
      <c r="L887" s="14">
        <v>121.598363656399</v>
      </c>
      <c r="M887" s="14">
        <v>113.968181714813</v>
      </c>
      <c r="O887" s="14"/>
      <c r="P887" s="14"/>
      <c r="Q887" s="14"/>
      <c r="R887" s="14"/>
      <c r="S887" s="14"/>
      <c r="T887" s="14"/>
      <c r="U887" s="14"/>
      <c r="V887" s="14"/>
      <c r="W887" s="14"/>
      <c r="X887" s="14"/>
      <c r="Y887" s="14"/>
    </row>
    <row r="888" spans="1:25">
      <c r="A888" s="14" t="s">
        <v>1116</v>
      </c>
      <c r="B888" s="14" t="s">
        <v>64</v>
      </c>
      <c r="C888" s="14" t="s">
        <v>131</v>
      </c>
      <c r="D888" s="14" t="s">
        <v>50</v>
      </c>
      <c r="E888" s="14">
        <v>2</v>
      </c>
      <c r="F888" s="14">
        <v>551.48123788237103</v>
      </c>
      <c r="G888" s="14">
        <v>183.82707929412399</v>
      </c>
      <c r="H888" s="14">
        <v>1409.1765373255901</v>
      </c>
      <c r="I888" s="14">
        <v>1399.8114506422501</v>
      </c>
      <c r="J888" s="14">
        <v>1284.0815837509299</v>
      </c>
      <c r="K888" s="14">
        <v>1523.0788248610199</v>
      </c>
      <c r="L888" s="14">
        <v>123.26737421876599</v>
      </c>
      <c r="M888" s="14">
        <v>115.72986689132399</v>
      </c>
      <c r="O888" s="14"/>
      <c r="P888" s="14"/>
      <c r="Q888" s="14"/>
      <c r="R888" s="14"/>
      <c r="S888" s="14"/>
      <c r="T888" s="14"/>
      <c r="U888" s="14"/>
      <c r="V888" s="14"/>
      <c r="W888" s="14"/>
      <c r="X888" s="14"/>
      <c r="Y888" s="14"/>
    </row>
    <row r="889" spans="1:25">
      <c r="A889" s="14" t="s">
        <v>1117</v>
      </c>
      <c r="B889" s="14" t="s">
        <v>64</v>
      </c>
      <c r="C889" s="14" t="s">
        <v>132</v>
      </c>
      <c r="D889" s="14" t="s">
        <v>50</v>
      </c>
      <c r="E889" s="14">
        <v>2</v>
      </c>
      <c r="F889" s="14">
        <v>558.09440796296201</v>
      </c>
      <c r="G889" s="14">
        <v>186.03146932098699</v>
      </c>
      <c r="H889" s="14">
        <v>1420.70210514208</v>
      </c>
      <c r="I889" s="14">
        <v>1391.894481115</v>
      </c>
      <c r="J889" s="14">
        <v>1277.4928231567999</v>
      </c>
      <c r="K889" s="14">
        <v>1513.70131201444</v>
      </c>
      <c r="L889" s="14">
        <v>121.806830899445</v>
      </c>
      <c r="M889" s="14">
        <v>114.4016579582</v>
      </c>
      <c r="O889" s="14"/>
      <c r="P889" s="14"/>
      <c r="Q889" s="14"/>
      <c r="R889" s="14"/>
      <c r="S889" s="14"/>
      <c r="T889" s="14"/>
      <c r="U889" s="14"/>
      <c r="V889" s="14"/>
      <c r="W889" s="14"/>
      <c r="X889" s="14"/>
      <c r="Y889" s="14"/>
    </row>
    <row r="890" spans="1:25">
      <c r="A890" s="14" t="s">
        <v>1118</v>
      </c>
      <c r="B890" s="14" t="s">
        <v>64</v>
      </c>
      <c r="C890" s="14" t="s">
        <v>38</v>
      </c>
      <c r="D890" s="14" t="s">
        <v>50</v>
      </c>
      <c r="E890" s="14">
        <v>3</v>
      </c>
      <c r="F890" s="14">
        <v>850.99178827433298</v>
      </c>
      <c r="G890" s="14">
        <v>283.66392942477802</v>
      </c>
      <c r="H890" s="14">
        <v>2309.1520046518099</v>
      </c>
      <c r="I890" s="14">
        <v>2423.1626146854201</v>
      </c>
      <c r="J890" s="14">
        <v>2261.0946505859902</v>
      </c>
      <c r="K890" s="14">
        <v>2593.6697549791602</v>
      </c>
      <c r="L890" s="14">
        <v>170.507140293736</v>
      </c>
      <c r="M890" s="14">
        <v>162.06796409942999</v>
      </c>
      <c r="O890" s="14"/>
      <c r="P890" s="14"/>
      <c r="Q890" s="14"/>
      <c r="R890" s="14"/>
      <c r="S890" s="14"/>
      <c r="T890" s="14"/>
      <c r="U890" s="14"/>
      <c r="V890" s="14"/>
      <c r="W890" s="14"/>
      <c r="X890" s="14"/>
      <c r="Y890" s="14"/>
    </row>
    <row r="891" spans="1:25">
      <c r="A891" s="14" t="s">
        <v>1119</v>
      </c>
      <c r="B891" s="14" t="s">
        <v>64</v>
      </c>
      <c r="C891" s="14" t="s">
        <v>36</v>
      </c>
      <c r="D891" s="14" t="s">
        <v>50</v>
      </c>
      <c r="E891" s="14">
        <v>3</v>
      </c>
      <c r="F891" s="14">
        <v>776.25807911767902</v>
      </c>
      <c r="G891" s="14">
        <v>258.75269303922602</v>
      </c>
      <c r="H891" s="14">
        <v>2089.2988079821298</v>
      </c>
      <c r="I891" s="14">
        <v>2175.31722791317</v>
      </c>
      <c r="J891" s="14">
        <v>2023.53208594436</v>
      </c>
      <c r="K891" s="14">
        <v>2335.3888573244699</v>
      </c>
      <c r="L891" s="14">
        <v>160.07162941129599</v>
      </c>
      <c r="M891" s="14">
        <v>151.785141968814</v>
      </c>
      <c r="O891" s="14"/>
      <c r="P891" s="14"/>
      <c r="Q891" s="14"/>
      <c r="R891" s="14"/>
      <c r="S891" s="14"/>
      <c r="T891" s="14"/>
      <c r="U891" s="14"/>
      <c r="V891" s="14"/>
      <c r="W891" s="14"/>
      <c r="X891" s="14"/>
      <c r="Y891" s="14"/>
    </row>
    <row r="892" spans="1:25">
      <c r="A892" s="14" t="s">
        <v>1120</v>
      </c>
      <c r="B892" s="14" t="s">
        <v>64</v>
      </c>
      <c r="C892" s="14" t="s">
        <v>34</v>
      </c>
      <c r="D892" s="14" t="s">
        <v>50</v>
      </c>
      <c r="E892" s="14">
        <v>3</v>
      </c>
      <c r="F892" s="14">
        <v>691.67304797794202</v>
      </c>
      <c r="G892" s="14">
        <v>230.557682659314</v>
      </c>
      <c r="H892" s="14">
        <v>1848.0096397829</v>
      </c>
      <c r="I892" s="14">
        <v>1918.23153914205</v>
      </c>
      <c r="J892" s="14">
        <v>1776.55256742811</v>
      </c>
      <c r="K892" s="14">
        <v>2068.1190249516198</v>
      </c>
      <c r="L892" s="14">
        <v>149.88748580957699</v>
      </c>
      <c r="M892" s="14">
        <v>141.678971713935</v>
      </c>
      <c r="O892" s="14"/>
      <c r="P892" s="14"/>
      <c r="Q892" s="14"/>
      <c r="R892" s="14"/>
      <c r="S892" s="14"/>
      <c r="T892" s="14"/>
      <c r="U892" s="14"/>
      <c r="V892" s="14"/>
      <c r="W892" s="14"/>
      <c r="X892" s="14"/>
      <c r="Y892" s="14"/>
    </row>
    <row r="893" spans="1:25">
      <c r="A893" s="14" t="s">
        <v>1121</v>
      </c>
      <c r="B893" s="14" t="s">
        <v>64</v>
      </c>
      <c r="C893" s="14" t="s">
        <v>128</v>
      </c>
      <c r="D893" s="14" t="s">
        <v>50</v>
      </c>
      <c r="E893" s="14">
        <v>3</v>
      </c>
      <c r="F893" s="14">
        <v>647.49910335949596</v>
      </c>
      <c r="G893" s="14">
        <v>215.833034453165</v>
      </c>
      <c r="H893" s="14">
        <v>1715.45662567094</v>
      </c>
      <c r="I893" s="14">
        <v>1772.7542360148</v>
      </c>
      <c r="J893" s="14">
        <v>1637.63592187419</v>
      </c>
      <c r="K893" s="14">
        <v>1915.9721278096899</v>
      </c>
      <c r="L893" s="14">
        <v>143.21789179489201</v>
      </c>
      <c r="M893" s="14">
        <v>135.11831414060799</v>
      </c>
      <c r="O893" s="14"/>
      <c r="P893" s="14"/>
      <c r="Q893" s="14"/>
      <c r="R893" s="14"/>
      <c r="S893" s="14"/>
      <c r="T893" s="14"/>
      <c r="U893" s="14"/>
      <c r="V893" s="14"/>
      <c r="W893" s="14"/>
      <c r="X893" s="14"/>
      <c r="Y893" s="14"/>
    </row>
    <row r="894" spans="1:25">
      <c r="A894" s="14" t="s">
        <v>1122</v>
      </c>
      <c r="B894" s="14" t="s">
        <v>64</v>
      </c>
      <c r="C894" s="14" t="s">
        <v>129</v>
      </c>
      <c r="D894" s="14" t="s">
        <v>50</v>
      </c>
      <c r="E894" s="14">
        <v>3</v>
      </c>
      <c r="F894" s="14">
        <v>618.32493148072501</v>
      </c>
      <c r="G894" s="14">
        <v>206.108310493575</v>
      </c>
      <c r="H894" s="14">
        <v>1630.0019282984299</v>
      </c>
      <c r="I894" s="14">
        <v>1682.1625247141901</v>
      </c>
      <c r="J894" s="14">
        <v>1551.18448144525</v>
      </c>
      <c r="K894" s="14">
        <v>1821.18114229567</v>
      </c>
      <c r="L894" s="14">
        <v>139.01861758147899</v>
      </c>
      <c r="M894" s="14">
        <v>130.97804326893899</v>
      </c>
      <c r="O894" s="14"/>
      <c r="P894" s="14"/>
      <c r="Q894" s="14"/>
      <c r="R894" s="14"/>
      <c r="S894" s="14"/>
      <c r="T894" s="14"/>
      <c r="U894" s="14"/>
      <c r="V894" s="14"/>
      <c r="W894" s="14"/>
      <c r="X894" s="14"/>
      <c r="Y894" s="14"/>
    </row>
    <row r="895" spans="1:25">
      <c r="A895" s="14" t="s">
        <v>1123</v>
      </c>
      <c r="B895" s="14" t="s">
        <v>64</v>
      </c>
      <c r="C895" s="14" t="s">
        <v>130</v>
      </c>
      <c r="D895" s="14" t="s">
        <v>50</v>
      </c>
      <c r="E895" s="14">
        <v>3</v>
      </c>
      <c r="F895" s="14">
        <v>622.50012061815005</v>
      </c>
      <c r="G895" s="14">
        <v>207.50004020604999</v>
      </c>
      <c r="H895" s="14">
        <v>1633.9443556568599</v>
      </c>
      <c r="I895" s="14">
        <v>1681.38015930201</v>
      </c>
      <c r="J895" s="14">
        <v>1551.0887384057401</v>
      </c>
      <c r="K895" s="14">
        <v>1819.6422445124799</v>
      </c>
      <c r="L895" s="14">
        <v>138.26208521046999</v>
      </c>
      <c r="M895" s="14">
        <v>130.291420896273</v>
      </c>
      <c r="O895" s="14"/>
      <c r="P895" s="14"/>
      <c r="Q895" s="14"/>
      <c r="R895" s="14"/>
      <c r="S895" s="14"/>
      <c r="T895" s="14"/>
      <c r="U895" s="14"/>
      <c r="V895" s="14"/>
      <c r="W895" s="14"/>
      <c r="X895" s="14"/>
      <c r="Y895" s="14"/>
    </row>
    <row r="896" spans="1:25">
      <c r="A896" s="14" t="s">
        <v>1124</v>
      </c>
      <c r="B896" s="14" t="s">
        <v>64</v>
      </c>
      <c r="C896" s="14" t="s">
        <v>131</v>
      </c>
      <c r="D896" s="14" t="s">
        <v>50</v>
      </c>
      <c r="E896" s="14">
        <v>3</v>
      </c>
      <c r="F896" s="14">
        <v>659.11502445241399</v>
      </c>
      <c r="G896" s="14">
        <v>219.70500815080501</v>
      </c>
      <c r="H896" s="14">
        <v>1725.2513465930599</v>
      </c>
      <c r="I896" s="14">
        <v>1770.8552975615401</v>
      </c>
      <c r="J896" s="14">
        <v>1637.54792925006</v>
      </c>
      <c r="K896" s="14">
        <v>1912.0806814360899</v>
      </c>
      <c r="L896" s="14">
        <v>141.225383874556</v>
      </c>
      <c r="M896" s="14">
        <v>133.30736831147399</v>
      </c>
      <c r="O896" s="14"/>
      <c r="P896" s="14"/>
      <c r="Q896" s="14"/>
      <c r="R896" s="14"/>
      <c r="S896" s="14"/>
      <c r="T896" s="14"/>
      <c r="U896" s="14"/>
      <c r="V896" s="14"/>
      <c r="W896" s="14"/>
      <c r="X896" s="14"/>
      <c r="Y896" s="14"/>
    </row>
    <row r="897" spans="1:25">
      <c r="A897" s="14" t="s">
        <v>1125</v>
      </c>
      <c r="B897" s="14" t="s">
        <v>64</v>
      </c>
      <c r="C897" s="14" t="s">
        <v>132</v>
      </c>
      <c r="D897" s="14" t="s">
        <v>50</v>
      </c>
      <c r="E897" s="14">
        <v>3</v>
      </c>
      <c r="F897" s="14">
        <v>669.34839519386196</v>
      </c>
      <c r="G897" s="14">
        <v>223.116131731287</v>
      </c>
      <c r="H897" s="14">
        <v>1751.8082001462001</v>
      </c>
      <c r="I897" s="14">
        <v>1787.22094086067</v>
      </c>
      <c r="J897" s="14">
        <v>1653.7362391568499</v>
      </c>
      <c r="K897" s="14">
        <v>1928.57140501398</v>
      </c>
      <c r="L897" s="14">
        <v>141.35046415331499</v>
      </c>
      <c r="M897" s="14">
        <v>133.48470170382001</v>
      </c>
      <c r="O897" s="14"/>
      <c r="P897" s="14"/>
      <c r="Q897" s="14"/>
      <c r="R897" s="14"/>
      <c r="S897" s="14"/>
      <c r="T897" s="14"/>
      <c r="U897" s="14"/>
      <c r="V897" s="14"/>
      <c r="W897" s="14"/>
      <c r="X897" s="14"/>
      <c r="Y897" s="14"/>
    </row>
    <row r="898" spans="1:25">
      <c r="A898" s="14" t="s">
        <v>1126</v>
      </c>
      <c r="B898" s="14" t="s">
        <v>64</v>
      </c>
      <c r="C898" s="14" t="s">
        <v>38</v>
      </c>
      <c r="D898" s="14" t="s">
        <v>50</v>
      </c>
      <c r="E898" s="14">
        <v>4</v>
      </c>
      <c r="F898" s="14">
        <v>1028.9749409431199</v>
      </c>
      <c r="G898" s="14">
        <v>342.99164698103903</v>
      </c>
      <c r="H898" s="14">
        <v>2910.9848957313502</v>
      </c>
      <c r="I898" s="14">
        <v>3145.4030223080399</v>
      </c>
      <c r="J898" s="14">
        <v>2952.7777206603801</v>
      </c>
      <c r="K898" s="14">
        <v>3347.1266652775298</v>
      </c>
      <c r="L898" s="14">
        <v>201.723642969487</v>
      </c>
      <c r="M898" s="14">
        <v>192.62530164765599</v>
      </c>
      <c r="O898" s="14"/>
      <c r="P898" s="14"/>
      <c r="Q898" s="14"/>
      <c r="R898" s="14"/>
      <c r="S898" s="14"/>
      <c r="T898" s="14"/>
      <c r="U898" s="14"/>
      <c r="V898" s="14"/>
      <c r="W898" s="14"/>
      <c r="X898" s="14"/>
      <c r="Y898" s="14"/>
    </row>
    <row r="899" spans="1:25">
      <c r="A899" s="14" t="s">
        <v>1127</v>
      </c>
      <c r="B899" s="14" t="s">
        <v>64</v>
      </c>
      <c r="C899" s="14" t="s">
        <v>36</v>
      </c>
      <c r="D899" s="14" t="s">
        <v>50</v>
      </c>
      <c r="E899" s="14">
        <v>4</v>
      </c>
      <c r="F899" s="14">
        <v>905.50948435083797</v>
      </c>
      <c r="G899" s="14">
        <v>301.83649478361298</v>
      </c>
      <c r="H899" s="14">
        <v>2543.7088722704598</v>
      </c>
      <c r="I899" s="14">
        <v>2759.0735833794201</v>
      </c>
      <c r="J899" s="14">
        <v>2578.9167625370901</v>
      </c>
      <c r="K899" s="14">
        <v>2948.3168424707401</v>
      </c>
      <c r="L899" s="14">
        <v>189.24325909132699</v>
      </c>
      <c r="M899" s="14">
        <v>180.156820842325</v>
      </c>
      <c r="O899" s="14"/>
      <c r="P899" s="14"/>
      <c r="Q899" s="14"/>
      <c r="R899" s="14"/>
      <c r="S899" s="14"/>
      <c r="T899" s="14"/>
      <c r="U899" s="14"/>
      <c r="V899" s="14"/>
      <c r="W899" s="14"/>
      <c r="X899" s="14"/>
      <c r="Y899" s="14"/>
    </row>
    <row r="900" spans="1:25">
      <c r="A900" s="14" t="s">
        <v>1128</v>
      </c>
      <c r="B900" s="14" t="s">
        <v>64</v>
      </c>
      <c r="C900" s="14" t="s">
        <v>34</v>
      </c>
      <c r="D900" s="14" t="s">
        <v>50</v>
      </c>
      <c r="E900" s="14">
        <v>4</v>
      </c>
      <c r="F900" s="14">
        <v>799.22945578729696</v>
      </c>
      <c r="G900" s="14">
        <v>266.40981859576601</v>
      </c>
      <c r="H900" s="14">
        <v>2221.9952063924402</v>
      </c>
      <c r="I900" s="14">
        <v>2406.64838594291</v>
      </c>
      <c r="J900" s="14">
        <v>2239.9833561565802</v>
      </c>
      <c r="K900" s="14">
        <v>2582.27668632013</v>
      </c>
      <c r="L900" s="14">
        <v>175.628300377226</v>
      </c>
      <c r="M900" s="14">
        <v>166.665029786323</v>
      </c>
      <c r="O900" s="14"/>
      <c r="P900" s="14"/>
      <c r="Q900" s="14"/>
      <c r="R900" s="14"/>
      <c r="S900" s="14"/>
      <c r="T900" s="14"/>
      <c r="U900" s="14"/>
      <c r="V900" s="14"/>
      <c r="W900" s="14"/>
      <c r="X900" s="14"/>
      <c r="Y900" s="14"/>
    </row>
    <row r="901" spans="1:25">
      <c r="A901" s="14" t="s">
        <v>1129</v>
      </c>
      <c r="B901" s="14" t="s">
        <v>64</v>
      </c>
      <c r="C901" s="14" t="s">
        <v>128</v>
      </c>
      <c r="D901" s="14" t="s">
        <v>50</v>
      </c>
      <c r="E901" s="14">
        <v>4</v>
      </c>
      <c r="F901" s="14">
        <v>755.68372790149294</v>
      </c>
      <c r="G901" s="14">
        <v>251.894575967164</v>
      </c>
      <c r="H901" s="14">
        <v>2078.4524118529398</v>
      </c>
      <c r="I901" s="14">
        <v>2266.8553196231801</v>
      </c>
      <c r="J901" s="14">
        <v>2105.32416710081</v>
      </c>
      <c r="K901" s="14">
        <v>2437.3278567824</v>
      </c>
      <c r="L901" s="14">
        <v>170.47253715921201</v>
      </c>
      <c r="M901" s="14">
        <v>161.531152522376</v>
      </c>
      <c r="O901" s="14"/>
      <c r="P901" s="14"/>
      <c r="Q901" s="14"/>
      <c r="R901" s="14"/>
      <c r="S901" s="14"/>
      <c r="T901" s="14"/>
      <c r="U901" s="14"/>
      <c r="V901" s="14"/>
      <c r="W901" s="14"/>
      <c r="X901" s="14"/>
      <c r="Y901" s="14"/>
    </row>
    <row r="902" spans="1:25">
      <c r="A902" s="14" t="s">
        <v>1130</v>
      </c>
      <c r="B902" s="14" t="s">
        <v>64</v>
      </c>
      <c r="C902" s="14" t="s">
        <v>129</v>
      </c>
      <c r="D902" s="14" t="s">
        <v>50</v>
      </c>
      <c r="E902" s="14">
        <v>4</v>
      </c>
      <c r="F902" s="14">
        <v>729.548466356532</v>
      </c>
      <c r="G902" s="14">
        <v>243.182822118844</v>
      </c>
      <c r="H902" s="14">
        <v>1984.24801141386</v>
      </c>
      <c r="I902" s="14">
        <v>2147.4716705461801</v>
      </c>
      <c r="J902" s="14">
        <v>1992.1283489719201</v>
      </c>
      <c r="K902" s="14">
        <v>2311.5711973051898</v>
      </c>
      <c r="L902" s="14">
        <v>164.09952675901101</v>
      </c>
      <c r="M902" s="14">
        <v>155.34332157425499</v>
      </c>
      <c r="O902" s="14"/>
      <c r="P902" s="14"/>
      <c r="Q902" s="14"/>
      <c r="R902" s="14"/>
      <c r="S902" s="14"/>
      <c r="T902" s="14"/>
      <c r="U902" s="14"/>
      <c r="V902" s="14"/>
      <c r="W902" s="14"/>
      <c r="X902" s="14"/>
      <c r="Y902" s="14"/>
    </row>
    <row r="903" spans="1:25">
      <c r="A903" s="14" t="s">
        <v>1131</v>
      </c>
      <c r="B903" s="14" t="s">
        <v>64</v>
      </c>
      <c r="C903" s="14" t="s">
        <v>130</v>
      </c>
      <c r="D903" s="14" t="s">
        <v>50</v>
      </c>
      <c r="E903" s="14">
        <v>4</v>
      </c>
      <c r="F903" s="14">
        <v>733.48182713734298</v>
      </c>
      <c r="G903" s="14">
        <v>244.493942379114</v>
      </c>
      <c r="H903" s="14">
        <v>1977.35975396922</v>
      </c>
      <c r="I903" s="14">
        <v>2155.7034845821399</v>
      </c>
      <c r="J903" s="14">
        <v>2000.1718212861699</v>
      </c>
      <c r="K903" s="14">
        <v>2319.9777127174202</v>
      </c>
      <c r="L903" s="14">
        <v>164.27422813528199</v>
      </c>
      <c r="M903" s="14">
        <v>155.531663295968</v>
      </c>
      <c r="O903" s="14"/>
      <c r="P903" s="14"/>
      <c r="Q903" s="14"/>
      <c r="R903" s="14"/>
      <c r="S903" s="14"/>
      <c r="T903" s="14"/>
      <c r="U903" s="14"/>
      <c r="V903" s="14"/>
      <c r="W903" s="14"/>
      <c r="X903" s="14"/>
      <c r="Y903" s="14"/>
    </row>
    <row r="904" spans="1:25">
      <c r="A904" s="14" t="s">
        <v>1132</v>
      </c>
      <c r="B904" s="14" t="s">
        <v>64</v>
      </c>
      <c r="C904" s="14" t="s">
        <v>131</v>
      </c>
      <c r="D904" s="14" t="s">
        <v>50</v>
      </c>
      <c r="E904" s="14">
        <v>4</v>
      </c>
      <c r="F904" s="14">
        <v>695.70682893136905</v>
      </c>
      <c r="G904" s="14">
        <v>231.90227631045599</v>
      </c>
      <c r="H904" s="14">
        <v>1860.82549798424</v>
      </c>
      <c r="I904" s="14">
        <v>2031.7731688338899</v>
      </c>
      <c r="J904" s="14">
        <v>1881.1422339509199</v>
      </c>
      <c r="K904" s="14">
        <v>2191.1051398538998</v>
      </c>
      <c r="L904" s="14">
        <v>159.33197102000801</v>
      </c>
      <c r="M904" s="14">
        <v>150.63093488297</v>
      </c>
      <c r="O904" s="14"/>
      <c r="P904" s="14"/>
      <c r="Q904" s="14"/>
      <c r="R904" s="14"/>
      <c r="S904" s="14"/>
      <c r="T904" s="14"/>
      <c r="U904" s="14"/>
      <c r="V904" s="14"/>
      <c r="W904" s="14"/>
      <c r="X904" s="14"/>
      <c r="Y904" s="14"/>
    </row>
    <row r="905" spans="1:25">
      <c r="A905" s="14" t="s">
        <v>1133</v>
      </c>
      <c r="B905" s="14" t="s">
        <v>64</v>
      </c>
      <c r="C905" s="14" t="s">
        <v>132</v>
      </c>
      <c r="D905" s="14" t="s">
        <v>50</v>
      </c>
      <c r="E905" s="14">
        <v>4</v>
      </c>
      <c r="F905" s="14">
        <v>682.55371227640103</v>
      </c>
      <c r="G905" s="14">
        <v>227.51790409213399</v>
      </c>
      <c r="H905" s="14">
        <v>1814.24090233481</v>
      </c>
      <c r="I905" s="14">
        <v>1993.80157823689</v>
      </c>
      <c r="J905" s="14">
        <v>1844.30728277158</v>
      </c>
      <c r="K905" s="14">
        <v>2152.0166812781999</v>
      </c>
      <c r="L905" s="14">
        <v>158.21510304130501</v>
      </c>
      <c r="M905" s="14">
        <v>149.494295465314</v>
      </c>
      <c r="O905" s="14"/>
      <c r="P905" s="14"/>
      <c r="Q905" s="14"/>
      <c r="R905" s="14"/>
      <c r="S905" s="14"/>
      <c r="T905" s="14"/>
      <c r="U905" s="14"/>
      <c r="V905" s="14"/>
      <c r="W905" s="14"/>
      <c r="X905" s="14"/>
      <c r="Y905" s="14"/>
    </row>
    <row r="906" spans="1:25">
      <c r="A906" s="14" t="s">
        <v>1134</v>
      </c>
      <c r="B906" s="14" t="s">
        <v>64</v>
      </c>
      <c r="C906" s="14" t="s">
        <v>38</v>
      </c>
      <c r="D906" s="14" t="s">
        <v>50</v>
      </c>
      <c r="E906" s="14">
        <v>5</v>
      </c>
      <c r="F906" s="14">
        <v>963.221142899136</v>
      </c>
      <c r="G906" s="14">
        <v>321.07371429971198</v>
      </c>
      <c r="H906" s="14">
        <v>2844.8849397458098</v>
      </c>
      <c r="I906" s="14">
        <v>3170.7698701265199</v>
      </c>
      <c r="J906" s="14">
        <v>2970.39442217848</v>
      </c>
      <c r="K906" s="14">
        <v>3380.9358938786099</v>
      </c>
      <c r="L906" s="14">
        <v>210.16602375209001</v>
      </c>
      <c r="M906" s="14">
        <v>200.37544794804899</v>
      </c>
      <c r="O906" s="14"/>
      <c r="P906" s="14"/>
      <c r="Q906" s="14"/>
      <c r="R906" s="14"/>
      <c r="S906" s="14"/>
      <c r="T906" s="14"/>
      <c r="U906" s="14"/>
      <c r="V906" s="14"/>
      <c r="W906" s="14"/>
      <c r="X906" s="14"/>
      <c r="Y906" s="14"/>
    </row>
    <row r="907" spans="1:25">
      <c r="A907" s="14" t="s">
        <v>1135</v>
      </c>
      <c r="B907" s="14" t="s">
        <v>64</v>
      </c>
      <c r="C907" s="14" t="s">
        <v>36</v>
      </c>
      <c r="D907" s="14" t="s">
        <v>50</v>
      </c>
      <c r="E907" s="14">
        <v>5</v>
      </c>
      <c r="F907" s="14">
        <v>923.73223802318103</v>
      </c>
      <c r="G907" s="14">
        <v>307.91074600772703</v>
      </c>
      <c r="H907" s="14">
        <v>2710.1638247364799</v>
      </c>
      <c r="I907" s="14">
        <v>3053.7651976904399</v>
      </c>
      <c r="J907" s="14">
        <v>2856.4968799877702</v>
      </c>
      <c r="K907" s="14">
        <v>3260.8816857629699</v>
      </c>
      <c r="L907" s="14">
        <v>207.11648807252899</v>
      </c>
      <c r="M907" s="14">
        <v>197.26831770267</v>
      </c>
      <c r="O907" s="14"/>
      <c r="P907" s="14"/>
      <c r="Q907" s="14"/>
      <c r="R907" s="14"/>
      <c r="S907" s="14"/>
      <c r="T907" s="14"/>
      <c r="U907" s="14"/>
      <c r="V907" s="14"/>
      <c r="W907" s="14"/>
      <c r="X907" s="14"/>
      <c r="Y907" s="14"/>
    </row>
    <row r="908" spans="1:25">
      <c r="A908" s="14" t="s">
        <v>1136</v>
      </c>
      <c r="B908" s="14" t="s">
        <v>64</v>
      </c>
      <c r="C908" s="14" t="s">
        <v>34</v>
      </c>
      <c r="D908" s="14" t="s">
        <v>50</v>
      </c>
      <c r="E908" s="14">
        <v>5</v>
      </c>
      <c r="F908" s="14">
        <v>923.24021190221299</v>
      </c>
      <c r="G908" s="14">
        <v>307.746737300738</v>
      </c>
      <c r="H908" s="14">
        <v>2694.5691034124702</v>
      </c>
      <c r="I908" s="14">
        <v>3036.36433149697</v>
      </c>
      <c r="J908" s="14">
        <v>2839.0092147139098</v>
      </c>
      <c r="K908" s="14">
        <v>3243.57464829439</v>
      </c>
      <c r="L908" s="14">
        <v>207.210316797426</v>
      </c>
      <c r="M908" s="14">
        <v>197.355116783055</v>
      </c>
      <c r="O908" s="14"/>
      <c r="P908" s="14"/>
      <c r="Q908" s="14"/>
      <c r="R908" s="14"/>
      <c r="S908" s="14"/>
      <c r="T908" s="14"/>
      <c r="U908" s="14"/>
      <c r="V908" s="14"/>
      <c r="W908" s="14"/>
      <c r="X908" s="14"/>
      <c r="Y908" s="14"/>
    </row>
    <row r="909" spans="1:25">
      <c r="A909" s="14" t="s">
        <v>1137</v>
      </c>
      <c r="B909" s="14" t="s">
        <v>64</v>
      </c>
      <c r="C909" s="14" t="s">
        <v>128</v>
      </c>
      <c r="D909" s="14" t="s">
        <v>50</v>
      </c>
      <c r="E909" s="14">
        <v>5</v>
      </c>
      <c r="F909" s="14">
        <v>872.73995093301903</v>
      </c>
      <c r="G909" s="14">
        <v>290.91331697767299</v>
      </c>
      <c r="H909" s="14">
        <v>2536.9609922182999</v>
      </c>
      <c r="I909" s="14">
        <v>2887.0365107636599</v>
      </c>
      <c r="J909" s="14">
        <v>2693.7296170771501</v>
      </c>
      <c r="K909" s="14">
        <v>3090.27951048462</v>
      </c>
      <c r="L909" s="14">
        <v>203.24299972096301</v>
      </c>
      <c r="M909" s="14">
        <v>193.30689368650499</v>
      </c>
      <c r="O909" s="14"/>
      <c r="P909" s="14"/>
      <c r="Q909" s="14"/>
      <c r="R909" s="14"/>
      <c r="S909" s="14"/>
      <c r="T909" s="14"/>
      <c r="U909" s="14"/>
      <c r="V909" s="14"/>
      <c r="W909" s="14"/>
      <c r="X909" s="14"/>
      <c r="Y909" s="14"/>
    </row>
    <row r="910" spans="1:25">
      <c r="A910" s="14" t="s">
        <v>1138</v>
      </c>
      <c r="B910" s="14" t="s">
        <v>64</v>
      </c>
      <c r="C910" s="14" t="s">
        <v>129</v>
      </c>
      <c r="D910" s="14" t="s">
        <v>50</v>
      </c>
      <c r="E910" s="14">
        <v>5</v>
      </c>
      <c r="F910" s="14">
        <v>808.05149305963403</v>
      </c>
      <c r="G910" s="14">
        <v>269.350497686545</v>
      </c>
      <c r="H910" s="14">
        <v>2339.8722796653601</v>
      </c>
      <c r="I910" s="14">
        <v>2681.6840323607798</v>
      </c>
      <c r="J910" s="14">
        <v>2494.8993782843299</v>
      </c>
      <c r="K910" s="14">
        <v>2878.4574086012399</v>
      </c>
      <c r="L910" s="14">
        <v>196.773376240461</v>
      </c>
      <c r="M910" s="14">
        <v>186.78465407645001</v>
      </c>
      <c r="O910" s="14"/>
      <c r="P910" s="14"/>
      <c r="Q910" s="14"/>
      <c r="R910" s="14"/>
      <c r="S910" s="14"/>
      <c r="T910" s="14"/>
      <c r="U910" s="14"/>
      <c r="V910" s="14"/>
      <c r="W910" s="14"/>
      <c r="X910" s="14"/>
      <c r="Y910" s="14"/>
    </row>
    <row r="911" spans="1:25">
      <c r="A911" s="14" t="s">
        <v>1139</v>
      </c>
      <c r="B911" s="14" t="s">
        <v>64</v>
      </c>
      <c r="C911" s="14" t="s">
        <v>130</v>
      </c>
      <c r="D911" s="14" t="s">
        <v>50</v>
      </c>
      <c r="E911" s="14">
        <v>5</v>
      </c>
      <c r="F911" s="14">
        <v>771.46616822720102</v>
      </c>
      <c r="G911" s="14">
        <v>257.15538940906703</v>
      </c>
      <c r="H911" s="14">
        <v>2224.4634474992099</v>
      </c>
      <c r="I911" s="14">
        <v>2567.9503545008902</v>
      </c>
      <c r="J911" s="14">
        <v>2385.12520136487</v>
      </c>
      <c r="K911" s="14">
        <v>2760.78845059574</v>
      </c>
      <c r="L911" s="14">
        <v>192.838096094848</v>
      </c>
      <c r="M911" s="14">
        <v>182.82515313602099</v>
      </c>
      <c r="O911" s="14"/>
      <c r="P911" s="14"/>
      <c r="Q911" s="14"/>
      <c r="R911" s="14"/>
      <c r="S911" s="14"/>
      <c r="T911" s="14"/>
      <c r="U911" s="14"/>
      <c r="V911" s="14"/>
      <c r="W911" s="14"/>
      <c r="X911" s="14"/>
      <c r="Y911" s="14"/>
    </row>
    <row r="912" spans="1:25">
      <c r="A912" s="14" t="s">
        <v>1140</v>
      </c>
      <c r="B912" s="14" t="s">
        <v>64</v>
      </c>
      <c r="C912" s="14" t="s">
        <v>131</v>
      </c>
      <c r="D912" s="14" t="s">
        <v>50</v>
      </c>
      <c r="E912" s="14">
        <v>5</v>
      </c>
      <c r="F912" s="14">
        <v>791.00573741144206</v>
      </c>
      <c r="G912" s="14">
        <v>263.66857913714699</v>
      </c>
      <c r="H912" s="14">
        <v>2268.5070905716898</v>
      </c>
      <c r="I912" s="14">
        <v>2610.8413596399701</v>
      </c>
      <c r="J912" s="14">
        <v>2427.5862298142401</v>
      </c>
      <c r="K912" s="14">
        <v>2804.0045790542199</v>
      </c>
      <c r="L912" s="14">
        <v>193.16321941424999</v>
      </c>
      <c r="M912" s="14">
        <v>183.255129825723</v>
      </c>
      <c r="O912" s="14"/>
      <c r="P912" s="14"/>
      <c r="Q912" s="14"/>
      <c r="R912" s="14"/>
      <c r="S912" s="14"/>
      <c r="T912" s="14"/>
      <c r="U912" s="14"/>
      <c r="V912" s="14"/>
      <c r="W912" s="14"/>
      <c r="X912" s="14"/>
      <c r="Y912" s="14"/>
    </row>
    <row r="913" spans="1:25">
      <c r="A913" s="14" t="s">
        <v>1141</v>
      </c>
      <c r="B913" s="14" t="s">
        <v>64</v>
      </c>
      <c r="C913" s="14" t="s">
        <v>132</v>
      </c>
      <c r="D913" s="14" t="s">
        <v>50</v>
      </c>
      <c r="E913" s="14">
        <v>5</v>
      </c>
      <c r="F913" s="14">
        <v>822.02281379810097</v>
      </c>
      <c r="G913" s="14">
        <v>274.00760459936703</v>
      </c>
      <c r="H913" s="14">
        <v>2331.2521306772401</v>
      </c>
      <c r="I913" s="14">
        <v>2692.4929561047102</v>
      </c>
      <c r="J913" s="14">
        <v>2506.9030983421098</v>
      </c>
      <c r="K913" s="14">
        <v>2887.92049613785</v>
      </c>
      <c r="L913" s="14">
        <v>195.42754003313601</v>
      </c>
      <c r="M913" s="14">
        <v>185.589857762604</v>
      </c>
      <c r="O913" s="14"/>
      <c r="P913" s="14"/>
      <c r="Q913" s="14"/>
      <c r="R913" s="14"/>
      <c r="S913" s="14"/>
      <c r="T913" s="14"/>
      <c r="U913" s="14"/>
      <c r="V913" s="14"/>
      <c r="W913" s="14"/>
      <c r="X913" s="14"/>
      <c r="Y913" s="14"/>
    </row>
    <row r="914" spans="1:25">
      <c r="A914" s="14" t="s">
        <v>1142</v>
      </c>
      <c r="B914" s="14" t="s">
        <v>64</v>
      </c>
      <c r="C914" s="14" t="s">
        <v>38</v>
      </c>
      <c r="D914" s="14" t="s">
        <v>135</v>
      </c>
      <c r="E914" s="14">
        <v>0</v>
      </c>
      <c r="F914" s="14">
        <v>1972.7130823525599</v>
      </c>
      <c r="G914" s="14">
        <v>657.57102745085194</v>
      </c>
      <c r="H914" s="14">
        <v>1924.1475970041699</v>
      </c>
      <c r="I914" s="14">
        <v>2141.4680119608201</v>
      </c>
      <c r="J914" s="14">
        <v>2045.8530421825601</v>
      </c>
      <c r="K914" s="14">
        <v>2240.3214597471501</v>
      </c>
      <c r="L914" s="14">
        <v>98.853447786329497</v>
      </c>
      <c r="M914" s="14">
        <v>95.614969778263898</v>
      </c>
      <c r="O914" s="14"/>
      <c r="P914" s="14"/>
      <c r="Q914" s="14"/>
      <c r="R914" s="14"/>
      <c r="S914" s="14"/>
      <c r="T914" s="14"/>
      <c r="U914" s="14"/>
      <c r="V914" s="14"/>
      <c r="W914" s="14"/>
      <c r="X914" s="14"/>
      <c r="Y914" s="14"/>
    </row>
    <row r="915" spans="1:25">
      <c r="A915" s="14" t="s">
        <v>1143</v>
      </c>
      <c r="B915" s="14" t="s">
        <v>64</v>
      </c>
      <c r="C915" s="14" t="s">
        <v>36</v>
      </c>
      <c r="D915" s="14" t="s">
        <v>135</v>
      </c>
      <c r="E915" s="14">
        <v>0</v>
      </c>
      <c r="F915" s="14">
        <v>1957.8871366634601</v>
      </c>
      <c r="G915" s="14">
        <v>652.62904555448699</v>
      </c>
      <c r="H915" s="14">
        <v>1893.17830229115</v>
      </c>
      <c r="I915" s="14">
        <v>2078.7542967299</v>
      </c>
      <c r="J915" s="14">
        <v>1985.57306439182</v>
      </c>
      <c r="K915" s="14">
        <v>2175.1037256826799</v>
      </c>
      <c r="L915" s="14">
        <v>96.349428952786198</v>
      </c>
      <c r="M915" s="14">
        <v>93.181232338079795</v>
      </c>
      <c r="O915" s="14"/>
      <c r="P915" s="14"/>
      <c r="Q915" s="14"/>
      <c r="R915" s="14"/>
      <c r="S915" s="14"/>
      <c r="T915" s="14"/>
      <c r="U915" s="14"/>
      <c r="V915" s="14"/>
      <c r="W915" s="14"/>
      <c r="X915" s="14"/>
      <c r="Y915" s="14"/>
    </row>
    <row r="916" spans="1:25">
      <c r="A916" s="14" t="s">
        <v>1144</v>
      </c>
      <c r="B916" s="14" t="s">
        <v>64</v>
      </c>
      <c r="C916" s="14" t="s">
        <v>34</v>
      </c>
      <c r="D916" s="14" t="s">
        <v>135</v>
      </c>
      <c r="E916" s="14">
        <v>0</v>
      </c>
      <c r="F916" s="14">
        <v>1832.7120153122801</v>
      </c>
      <c r="G916" s="14">
        <v>610.90400510409302</v>
      </c>
      <c r="H916" s="14">
        <v>1758.52005422455</v>
      </c>
      <c r="I916" s="14">
        <v>1914.6321888959301</v>
      </c>
      <c r="J916" s="14">
        <v>1825.7737433852001</v>
      </c>
      <c r="K916" s="14">
        <v>2006.61528190891</v>
      </c>
      <c r="L916" s="14">
        <v>91.983093012988505</v>
      </c>
      <c r="M916" s="14">
        <v>88.858445510725005</v>
      </c>
      <c r="O916" s="14"/>
      <c r="P916" s="14"/>
      <c r="Q916" s="14"/>
      <c r="R916" s="14"/>
      <c r="S916" s="14"/>
      <c r="T916" s="14"/>
      <c r="U916" s="14"/>
      <c r="V916" s="14"/>
      <c r="W916" s="14"/>
      <c r="X916" s="14"/>
      <c r="Y916" s="14"/>
    </row>
    <row r="917" spans="1:25">
      <c r="A917" s="14" t="s">
        <v>1145</v>
      </c>
      <c r="B917" s="14" t="s">
        <v>64</v>
      </c>
      <c r="C917" s="14" t="s">
        <v>128</v>
      </c>
      <c r="D917" s="14" t="s">
        <v>135</v>
      </c>
      <c r="E917" s="14">
        <v>0</v>
      </c>
      <c r="F917" s="14">
        <v>1777.32971580603</v>
      </c>
      <c r="G917" s="14">
        <v>592.44323860201098</v>
      </c>
      <c r="H917" s="14">
        <v>1693.8241835566901</v>
      </c>
      <c r="I917" s="14">
        <v>1823.9465840309099</v>
      </c>
      <c r="J917" s="14">
        <v>1738.0509798088201</v>
      </c>
      <c r="K917" s="14">
        <v>1912.9102617860499</v>
      </c>
      <c r="L917" s="14">
        <v>88.963677755138406</v>
      </c>
      <c r="M917" s="14">
        <v>85.895604222091805</v>
      </c>
      <c r="O917" s="14"/>
      <c r="P917" s="14"/>
      <c r="Q917" s="14"/>
      <c r="R917" s="14"/>
      <c r="S917" s="14"/>
      <c r="T917" s="14"/>
      <c r="U917" s="14"/>
      <c r="V917" s="14"/>
      <c r="W917" s="14"/>
      <c r="X917" s="14"/>
      <c r="Y917" s="14"/>
    </row>
    <row r="918" spans="1:25">
      <c r="A918" s="14" t="s">
        <v>1146</v>
      </c>
      <c r="B918" s="14" t="s">
        <v>64</v>
      </c>
      <c r="C918" s="14" t="s">
        <v>129</v>
      </c>
      <c r="D918" s="14" t="s">
        <v>135</v>
      </c>
      <c r="E918" s="14">
        <v>0</v>
      </c>
      <c r="F918" s="14">
        <v>1712.9820463088499</v>
      </c>
      <c r="G918" s="14">
        <v>570.99401543628403</v>
      </c>
      <c r="H918" s="14">
        <v>1622.21889891458</v>
      </c>
      <c r="I918" s="14">
        <v>1748.6849127534499</v>
      </c>
      <c r="J918" s="14">
        <v>1664.6524842609499</v>
      </c>
      <c r="K918" s="14">
        <v>1835.77583429116</v>
      </c>
      <c r="L918" s="14">
        <v>87.090921537711196</v>
      </c>
      <c r="M918" s="14">
        <v>84.0324284925032</v>
      </c>
      <c r="O918" s="14"/>
      <c r="P918" s="14"/>
      <c r="Q918" s="14"/>
      <c r="R918" s="14"/>
      <c r="S918" s="14"/>
      <c r="T918" s="14"/>
      <c r="U918" s="14"/>
      <c r="V918" s="14"/>
      <c r="W918" s="14"/>
      <c r="X918" s="14"/>
      <c r="Y918" s="14"/>
    </row>
    <row r="919" spans="1:25">
      <c r="A919" s="14" t="s">
        <v>1147</v>
      </c>
      <c r="B919" s="14" t="s">
        <v>64</v>
      </c>
      <c r="C919" s="14" t="s">
        <v>130</v>
      </c>
      <c r="D919" s="14" t="s">
        <v>135</v>
      </c>
      <c r="E919" s="14">
        <v>0</v>
      </c>
      <c r="F919" s="14">
        <v>1699.3356832081599</v>
      </c>
      <c r="G919" s="14">
        <v>566.44522773605195</v>
      </c>
      <c r="H919" s="14">
        <v>1599.84153796228</v>
      </c>
      <c r="I919" s="14">
        <v>1714.3042583543299</v>
      </c>
      <c r="J919" s="14">
        <v>1631.74631848389</v>
      </c>
      <c r="K919" s="14">
        <v>1799.8793068037201</v>
      </c>
      <c r="L919" s="14">
        <v>85.575048449388802</v>
      </c>
      <c r="M919" s="14">
        <v>82.557939870436698</v>
      </c>
      <c r="O919" s="14"/>
      <c r="P919" s="14"/>
      <c r="Q919" s="14"/>
      <c r="R919" s="14"/>
      <c r="S919" s="14"/>
      <c r="T919" s="14"/>
      <c r="U919" s="14"/>
      <c r="V919" s="14"/>
      <c r="W919" s="14"/>
      <c r="X919" s="14"/>
      <c r="Y919" s="14"/>
    </row>
    <row r="920" spans="1:25">
      <c r="A920" s="14" t="s">
        <v>1148</v>
      </c>
      <c r="B920" s="14" t="s">
        <v>64</v>
      </c>
      <c r="C920" s="14" t="s">
        <v>131</v>
      </c>
      <c r="D920" s="14" t="s">
        <v>135</v>
      </c>
      <c r="E920" s="14">
        <v>0</v>
      </c>
      <c r="F920" s="14">
        <v>1710.2152520094901</v>
      </c>
      <c r="G920" s="14">
        <v>570.07175066982995</v>
      </c>
      <c r="H920" s="14">
        <v>1601.32514233098</v>
      </c>
      <c r="I920" s="14">
        <v>1702.9463862882401</v>
      </c>
      <c r="J920" s="14">
        <v>1621.3583145377399</v>
      </c>
      <c r="K920" s="14">
        <v>1787.50643384812</v>
      </c>
      <c r="L920" s="14">
        <v>84.560047559881497</v>
      </c>
      <c r="M920" s="14">
        <v>81.588071750497406</v>
      </c>
      <c r="O920" s="14"/>
      <c r="P920" s="14"/>
      <c r="Q920" s="14"/>
      <c r="R920" s="14"/>
      <c r="S920" s="14"/>
      <c r="T920" s="14"/>
      <c r="U920" s="14"/>
      <c r="V920" s="14"/>
      <c r="W920" s="14"/>
      <c r="X920" s="14"/>
      <c r="Y920" s="14"/>
    </row>
    <row r="921" spans="1:25">
      <c r="A921" s="14" t="s">
        <v>1149</v>
      </c>
      <c r="B921" s="14" t="s">
        <v>64</v>
      </c>
      <c r="C921" s="14" t="s">
        <v>132</v>
      </c>
      <c r="D921" s="14" t="s">
        <v>135</v>
      </c>
      <c r="E921" s="14">
        <v>0</v>
      </c>
      <c r="F921" s="14">
        <v>1715.0841476599301</v>
      </c>
      <c r="G921" s="14">
        <v>571.69471588664396</v>
      </c>
      <c r="H921" s="14">
        <v>1595.84277547634</v>
      </c>
      <c r="I921" s="14">
        <v>1678.35019494682</v>
      </c>
      <c r="J921" s="14">
        <v>1598.1770548997199</v>
      </c>
      <c r="K921" s="14">
        <v>1761.4395387033301</v>
      </c>
      <c r="L921" s="14">
        <v>83.089343756509393</v>
      </c>
      <c r="M921" s="14">
        <v>80.173140047104894</v>
      </c>
      <c r="O921" s="14"/>
      <c r="P921" s="14"/>
      <c r="Q921" s="14"/>
      <c r="R921" s="14"/>
      <c r="S921" s="14"/>
      <c r="T921" s="14"/>
      <c r="U921" s="14"/>
      <c r="V921" s="14"/>
      <c r="W921" s="14"/>
      <c r="X921" s="14"/>
      <c r="Y921" s="14"/>
    </row>
    <row r="922" spans="1:25">
      <c r="A922" s="14" t="s">
        <v>1150</v>
      </c>
      <c r="B922" s="14" t="s">
        <v>64</v>
      </c>
      <c r="C922" s="14" t="s">
        <v>38</v>
      </c>
      <c r="D922" s="14" t="s">
        <v>135</v>
      </c>
      <c r="E922" s="14">
        <v>1</v>
      </c>
      <c r="F922" s="14">
        <v>293.19383917955298</v>
      </c>
      <c r="G922" s="14">
        <v>97.731279726517698</v>
      </c>
      <c r="H922" s="14">
        <v>1364.00948676229</v>
      </c>
      <c r="I922" s="14">
        <v>1497.3147436909101</v>
      </c>
      <c r="J922" s="14">
        <v>1325.4481748092001</v>
      </c>
      <c r="K922" s="14">
        <v>1684.73574275398</v>
      </c>
      <c r="L922" s="14">
        <v>187.420999063068</v>
      </c>
      <c r="M922" s="14">
        <v>171.866568881707</v>
      </c>
      <c r="O922" s="14"/>
      <c r="P922" s="14"/>
      <c r="Q922" s="14"/>
      <c r="R922" s="14"/>
      <c r="S922" s="14"/>
      <c r="T922" s="14"/>
      <c r="U922" s="14"/>
      <c r="V922" s="14"/>
      <c r="W922" s="14"/>
      <c r="X922" s="14"/>
      <c r="Y922" s="14"/>
    </row>
    <row r="923" spans="1:25">
      <c r="A923" s="14" t="s">
        <v>1151</v>
      </c>
      <c r="B923" s="14" t="s">
        <v>64</v>
      </c>
      <c r="C923" s="14" t="s">
        <v>36</v>
      </c>
      <c r="D923" s="14" t="s">
        <v>135</v>
      </c>
      <c r="E923" s="14">
        <v>1</v>
      </c>
      <c r="F923" s="14">
        <v>298.82553615371398</v>
      </c>
      <c r="G923" s="14">
        <v>99.608512051237994</v>
      </c>
      <c r="H923" s="14">
        <v>1386.85448625662</v>
      </c>
      <c r="I923" s="14">
        <v>1486.9158687593099</v>
      </c>
      <c r="J923" s="14">
        <v>1317.0454859515501</v>
      </c>
      <c r="K923" s="14">
        <v>1672.0074799584399</v>
      </c>
      <c r="L923" s="14">
        <v>185.09161119913199</v>
      </c>
      <c r="M923" s="14">
        <v>169.87038280776301</v>
      </c>
      <c r="O923" s="14"/>
      <c r="P923" s="14"/>
      <c r="Q923" s="14"/>
      <c r="R923" s="14"/>
      <c r="S923" s="14"/>
      <c r="T923" s="14"/>
      <c r="U923" s="14"/>
      <c r="V923" s="14"/>
      <c r="W923" s="14"/>
      <c r="X923" s="14"/>
      <c r="Y923" s="14"/>
    </row>
    <row r="924" spans="1:25">
      <c r="A924" s="14" t="s">
        <v>1152</v>
      </c>
      <c r="B924" s="14" t="s">
        <v>64</v>
      </c>
      <c r="C924" s="14" t="s">
        <v>34</v>
      </c>
      <c r="D924" s="14" t="s">
        <v>135</v>
      </c>
      <c r="E924" s="14">
        <v>1</v>
      </c>
      <c r="F924" s="14">
        <v>306.31776992768903</v>
      </c>
      <c r="G924" s="14">
        <v>102.10592330922999</v>
      </c>
      <c r="H924" s="14">
        <v>1418.33481468579</v>
      </c>
      <c r="I924" s="14">
        <v>1473.5337529071101</v>
      </c>
      <c r="J924" s="14">
        <v>1308.2804990263601</v>
      </c>
      <c r="K924" s="14">
        <v>1653.4036739948299</v>
      </c>
      <c r="L924" s="14">
        <v>179.86992108771801</v>
      </c>
      <c r="M924" s="14">
        <v>165.25325388075399</v>
      </c>
      <c r="O924" s="14"/>
      <c r="P924" s="14"/>
      <c r="Q924" s="14"/>
      <c r="R924" s="14"/>
      <c r="S924" s="14"/>
      <c r="T924" s="14"/>
      <c r="U924" s="14"/>
      <c r="V924" s="14"/>
      <c r="W924" s="14"/>
      <c r="X924" s="14"/>
      <c r="Y924" s="14"/>
    </row>
    <row r="925" spans="1:25">
      <c r="A925" s="14" t="s">
        <v>1153</v>
      </c>
      <c r="B925" s="14" t="s">
        <v>64</v>
      </c>
      <c r="C925" s="14" t="s">
        <v>128</v>
      </c>
      <c r="D925" s="14" t="s">
        <v>135</v>
      </c>
      <c r="E925" s="14">
        <v>1</v>
      </c>
      <c r="F925" s="14">
        <v>312.67500206503701</v>
      </c>
      <c r="G925" s="14">
        <v>104.225000688346</v>
      </c>
      <c r="H925" s="14">
        <v>1447.7035006252299</v>
      </c>
      <c r="I925" s="14">
        <v>1479.2441468868701</v>
      </c>
      <c r="J925" s="14">
        <v>1315.52315048183</v>
      </c>
      <c r="K925" s="14">
        <v>1657.29137329425</v>
      </c>
      <c r="L925" s="14">
        <v>178.04722640737899</v>
      </c>
      <c r="M925" s="14">
        <v>163.720996405032</v>
      </c>
      <c r="O925" s="14"/>
      <c r="P925" s="14"/>
      <c r="Q925" s="14"/>
      <c r="R925" s="14"/>
      <c r="S925" s="14"/>
      <c r="T925" s="14"/>
      <c r="U925" s="14"/>
      <c r="V925" s="14"/>
      <c r="W925" s="14"/>
      <c r="X925" s="14"/>
      <c r="Y925" s="14"/>
    </row>
    <row r="926" spans="1:25">
      <c r="A926" s="14" t="s">
        <v>1154</v>
      </c>
      <c r="B926" s="14" t="s">
        <v>64</v>
      </c>
      <c r="C926" s="14" t="s">
        <v>129</v>
      </c>
      <c r="D926" s="14" t="s">
        <v>135</v>
      </c>
      <c r="E926" s="14">
        <v>1</v>
      </c>
      <c r="F926" s="14">
        <v>319.726447687399</v>
      </c>
      <c r="G926" s="14">
        <v>106.57548256246599</v>
      </c>
      <c r="H926" s="14">
        <v>1478.16203276652</v>
      </c>
      <c r="I926" s="14">
        <v>1490.9307579040001</v>
      </c>
      <c r="J926" s="14">
        <v>1326.9190419599299</v>
      </c>
      <c r="K926" s="14">
        <v>1669.1276205249701</v>
      </c>
      <c r="L926" s="14">
        <v>178.19686262097201</v>
      </c>
      <c r="M926" s="14">
        <v>164.01171594406799</v>
      </c>
      <c r="O926" s="14"/>
      <c r="P926" s="14"/>
      <c r="Q926" s="14"/>
      <c r="R926" s="14"/>
      <c r="S926" s="14"/>
      <c r="T926" s="14"/>
      <c r="U926" s="14"/>
      <c r="V926" s="14"/>
      <c r="W926" s="14"/>
      <c r="X926" s="14"/>
      <c r="Y926" s="14"/>
    </row>
    <row r="927" spans="1:25">
      <c r="A927" s="14" t="s">
        <v>1155</v>
      </c>
      <c r="B927" s="14" t="s">
        <v>64</v>
      </c>
      <c r="C927" s="14" t="s">
        <v>130</v>
      </c>
      <c r="D927" s="14" t="s">
        <v>135</v>
      </c>
      <c r="E927" s="14">
        <v>1</v>
      </c>
      <c r="F927" s="14">
        <v>283.41489347427103</v>
      </c>
      <c r="G927" s="14">
        <v>94.471631158090204</v>
      </c>
      <c r="H927" s="14">
        <v>1307.50550597098</v>
      </c>
      <c r="I927" s="14">
        <v>1323.2071945719799</v>
      </c>
      <c r="J927" s="14">
        <v>1166.9034212643501</v>
      </c>
      <c r="K927" s="14">
        <v>1493.91082691875</v>
      </c>
      <c r="L927" s="14">
        <v>170.703632346771</v>
      </c>
      <c r="M927" s="14">
        <v>156.30377330762701</v>
      </c>
      <c r="O927" s="14"/>
      <c r="P927" s="14"/>
      <c r="Q927" s="14"/>
      <c r="R927" s="14"/>
      <c r="S927" s="14"/>
      <c r="T927" s="14"/>
      <c r="U927" s="14"/>
      <c r="V927" s="14"/>
      <c r="W927" s="14"/>
      <c r="X927" s="14"/>
      <c r="Y927" s="14"/>
    </row>
    <row r="928" spans="1:25">
      <c r="A928" s="14" t="s">
        <v>1156</v>
      </c>
      <c r="B928" s="14" t="s">
        <v>64</v>
      </c>
      <c r="C928" s="14" t="s">
        <v>131</v>
      </c>
      <c r="D928" s="14" t="s">
        <v>135</v>
      </c>
      <c r="E928" s="14">
        <v>1</v>
      </c>
      <c r="F928" s="14">
        <v>283.343794481163</v>
      </c>
      <c r="G928" s="14">
        <v>94.4479314937211</v>
      </c>
      <c r="H928" s="14">
        <v>1301.4137170731401</v>
      </c>
      <c r="I928" s="14">
        <v>1309.28382431708</v>
      </c>
      <c r="J928" s="14">
        <v>1152.81014946865</v>
      </c>
      <c r="K928" s="14">
        <v>1480.17490846332</v>
      </c>
      <c r="L928" s="14">
        <v>170.89108414624101</v>
      </c>
      <c r="M928" s="14">
        <v>156.47367484842999</v>
      </c>
      <c r="O928" s="14"/>
      <c r="P928" s="14"/>
      <c r="Q928" s="14"/>
      <c r="R928" s="14"/>
      <c r="S928" s="14"/>
      <c r="T928" s="14"/>
      <c r="U928" s="14"/>
      <c r="V928" s="14"/>
      <c r="W928" s="14"/>
      <c r="X928" s="14"/>
      <c r="Y928" s="14"/>
    </row>
    <row r="929" spans="1:25">
      <c r="A929" s="14" t="s">
        <v>1157</v>
      </c>
      <c r="B929" s="14" t="s">
        <v>64</v>
      </c>
      <c r="C929" s="14" t="s">
        <v>132</v>
      </c>
      <c r="D929" s="14" t="s">
        <v>135</v>
      </c>
      <c r="E929" s="14">
        <v>1</v>
      </c>
      <c r="F929" s="14">
        <v>267.76158410566597</v>
      </c>
      <c r="G929" s="14">
        <v>89.253861368555306</v>
      </c>
      <c r="H929" s="14">
        <v>1231.9940374789101</v>
      </c>
      <c r="I929" s="14">
        <v>1225.4627473854</v>
      </c>
      <c r="J929" s="14">
        <v>1076.02492567683</v>
      </c>
      <c r="K929" s="14">
        <v>1389.0847228791399</v>
      </c>
      <c r="L929" s="14">
        <v>163.62197549374099</v>
      </c>
      <c r="M929" s="14">
        <v>149.43782170857301</v>
      </c>
      <c r="O929" s="14"/>
      <c r="P929" s="14"/>
      <c r="Q929" s="14"/>
      <c r="R929" s="14"/>
      <c r="S929" s="14"/>
      <c r="T929" s="14"/>
      <c r="U929" s="14"/>
      <c r="V929" s="14"/>
      <c r="W929" s="14"/>
      <c r="X929" s="14"/>
      <c r="Y929" s="14"/>
    </row>
    <row r="930" spans="1:25">
      <c r="A930" s="14" t="s">
        <v>1158</v>
      </c>
      <c r="B930" s="14" t="s">
        <v>64</v>
      </c>
      <c r="C930" s="14" t="s">
        <v>38</v>
      </c>
      <c r="D930" s="14" t="s">
        <v>135</v>
      </c>
      <c r="E930" s="14">
        <v>2</v>
      </c>
      <c r="F930" s="14">
        <v>463.42646797131403</v>
      </c>
      <c r="G930" s="14">
        <v>154.475489323771</v>
      </c>
      <c r="H930" s="14">
        <v>1979.77814410165</v>
      </c>
      <c r="I930" s="14">
        <v>2124.8332992790802</v>
      </c>
      <c r="J930" s="14">
        <v>1931.6595640120399</v>
      </c>
      <c r="K930" s="14">
        <v>2331.7758483691</v>
      </c>
      <c r="L930" s="14">
        <v>206.94254909001901</v>
      </c>
      <c r="M930" s="14">
        <v>193.17373526703801</v>
      </c>
      <c r="O930" s="14"/>
      <c r="P930" s="14"/>
      <c r="Q930" s="14"/>
      <c r="R930" s="14"/>
      <c r="S930" s="14"/>
      <c r="T930" s="14"/>
      <c r="U930" s="14"/>
      <c r="V930" s="14"/>
      <c r="W930" s="14"/>
      <c r="X930" s="14"/>
      <c r="Y930" s="14"/>
    </row>
    <row r="931" spans="1:25">
      <c r="A931" s="14" t="s">
        <v>1159</v>
      </c>
      <c r="B931" s="14" t="s">
        <v>64</v>
      </c>
      <c r="C931" s="14" t="s">
        <v>36</v>
      </c>
      <c r="D931" s="14" t="s">
        <v>135</v>
      </c>
      <c r="E931" s="14">
        <v>2</v>
      </c>
      <c r="F931" s="14">
        <v>416.622268031197</v>
      </c>
      <c r="G931" s="14">
        <v>138.87408934373201</v>
      </c>
      <c r="H931" s="14">
        <v>1757.01023967273</v>
      </c>
      <c r="I931" s="14">
        <v>1858.7247014036</v>
      </c>
      <c r="J931" s="14">
        <v>1681.35771183457</v>
      </c>
      <c r="K931" s="14">
        <v>2049.4531536783202</v>
      </c>
      <c r="L931" s="14">
        <v>190.728452274711</v>
      </c>
      <c r="M931" s="14">
        <v>177.366989569033</v>
      </c>
      <c r="O931" s="14"/>
      <c r="P931" s="14"/>
      <c r="Q931" s="14"/>
      <c r="R931" s="14"/>
      <c r="S931" s="14"/>
      <c r="T931" s="14"/>
      <c r="U931" s="14"/>
      <c r="V931" s="14"/>
      <c r="W931" s="14"/>
      <c r="X931" s="14"/>
      <c r="Y931" s="14"/>
    </row>
    <row r="932" spans="1:25">
      <c r="A932" s="14" t="s">
        <v>1160</v>
      </c>
      <c r="B932" s="14" t="s">
        <v>64</v>
      </c>
      <c r="C932" s="14" t="s">
        <v>34</v>
      </c>
      <c r="D932" s="14" t="s">
        <v>135</v>
      </c>
      <c r="E932" s="14">
        <v>2</v>
      </c>
      <c r="F932" s="14">
        <v>343.65999736457599</v>
      </c>
      <c r="G932" s="14">
        <v>114.553332454859</v>
      </c>
      <c r="H932" s="14">
        <v>1436.52550835838</v>
      </c>
      <c r="I932" s="14">
        <v>1502.87831720599</v>
      </c>
      <c r="J932" s="14">
        <v>1345.1500126687699</v>
      </c>
      <c r="K932" s="14">
        <v>1673.74311419643</v>
      </c>
      <c r="L932" s="14">
        <v>170.86479699043699</v>
      </c>
      <c r="M932" s="14">
        <v>157.728304537225</v>
      </c>
      <c r="O932" s="14"/>
      <c r="P932" s="14"/>
      <c r="Q932" s="14"/>
      <c r="R932" s="14"/>
      <c r="S932" s="14"/>
      <c r="T932" s="14"/>
      <c r="U932" s="14"/>
      <c r="V932" s="14"/>
      <c r="W932" s="14"/>
      <c r="X932" s="14"/>
      <c r="Y932" s="14"/>
    </row>
    <row r="933" spans="1:25">
      <c r="A933" s="14" t="s">
        <v>1161</v>
      </c>
      <c r="B933" s="14" t="s">
        <v>64</v>
      </c>
      <c r="C933" s="14" t="s">
        <v>128</v>
      </c>
      <c r="D933" s="14" t="s">
        <v>135</v>
      </c>
      <c r="E933" s="14">
        <v>2</v>
      </c>
      <c r="F933" s="14">
        <v>322.34299283160402</v>
      </c>
      <c r="G933" s="14">
        <v>107.447664277201</v>
      </c>
      <c r="H933" s="14">
        <v>1340.35923669011</v>
      </c>
      <c r="I933" s="14">
        <v>1398.7351149038</v>
      </c>
      <c r="J933" s="14">
        <v>1246.8695422977</v>
      </c>
      <c r="K933" s="14">
        <v>1563.6794464545801</v>
      </c>
      <c r="L933" s="14">
        <v>164.94433155077999</v>
      </c>
      <c r="M933" s="14">
        <v>151.865572606108</v>
      </c>
      <c r="O933" s="14"/>
      <c r="P933" s="14"/>
      <c r="Q933" s="14"/>
      <c r="R933" s="14"/>
      <c r="S933" s="14"/>
      <c r="T933" s="14"/>
      <c r="U933" s="14"/>
      <c r="V933" s="14"/>
      <c r="W933" s="14"/>
      <c r="X933" s="14"/>
      <c r="Y933" s="14"/>
    </row>
    <row r="934" spans="1:25">
      <c r="A934" s="14" t="s">
        <v>1162</v>
      </c>
      <c r="B934" s="14" t="s">
        <v>64</v>
      </c>
      <c r="C934" s="14" t="s">
        <v>129</v>
      </c>
      <c r="D934" s="14" t="s">
        <v>135</v>
      </c>
      <c r="E934" s="14">
        <v>2</v>
      </c>
      <c r="F934" s="14">
        <v>316.46678213678598</v>
      </c>
      <c r="G934" s="14">
        <v>105.48892737892901</v>
      </c>
      <c r="H934" s="14">
        <v>1308.4168443245801</v>
      </c>
      <c r="I934" s="14">
        <v>1368.58821398794</v>
      </c>
      <c r="J934" s="14">
        <v>1216.7360912060799</v>
      </c>
      <c r="K934" s="14">
        <v>1533.6444280553301</v>
      </c>
      <c r="L934" s="14">
        <v>165.056214067394</v>
      </c>
      <c r="M934" s="14">
        <v>151.85212278185699</v>
      </c>
      <c r="O934" s="14"/>
      <c r="P934" s="14"/>
      <c r="Q934" s="14"/>
      <c r="R934" s="14"/>
      <c r="S934" s="14"/>
      <c r="T934" s="14"/>
      <c r="U934" s="14"/>
      <c r="V934" s="14"/>
      <c r="W934" s="14"/>
      <c r="X934" s="14"/>
      <c r="Y934" s="14"/>
    </row>
    <row r="935" spans="1:25">
      <c r="A935" s="14" t="s">
        <v>1163</v>
      </c>
      <c r="B935" s="14" t="s">
        <v>64</v>
      </c>
      <c r="C935" s="14" t="s">
        <v>130</v>
      </c>
      <c r="D935" s="14" t="s">
        <v>135</v>
      </c>
      <c r="E935" s="14">
        <v>2</v>
      </c>
      <c r="F935" s="14">
        <v>324.34205712227401</v>
      </c>
      <c r="G935" s="14">
        <v>108.114019040758</v>
      </c>
      <c r="H935" s="14">
        <v>1333.20477278146</v>
      </c>
      <c r="I935" s="14">
        <v>1389.53463170953</v>
      </c>
      <c r="J935" s="14">
        <v>1237.2883210652999</v>
      </c>
      <c r="K935" s="14">
        <v>1554.8501587241601</v>
      </c>
      <c r="L935" s="14">
        <v>165.31552701462499</v>
      </c>
      <c r="M935" s="14">
        <v>152.246310644239</v>
      </c>
      <c r="O935" s="14"/>
      <c r="P935" s="14"/>
      <c r="Q935" s="14"/>
      <c r="R935" s="14"/>
      <c r="S935" s="14"/>
      <c r="T935" s="14"/>
      <c r="U935" s="14"/>
      <c r="V935" s="14"/>
      <c r="W935" s="14"/>
      <c r="X935" s="14"/>
      <c r="Y935" s="14"/>
    </row>
    <row r="936" spans="1:25">
      <c r="A936" s="14" t="s">
        <v>1164</v>
      </c>
      <c r="B936" s="14" t="s">
        <v>64</v>
      </c>
      <c r="C936" s="14" t="s">
        <v>131</v>
      </c>
      <c r="D936" s="14" t="s">
        <v>135</v>
      </c>
      <c r="E936" s="14">
        <v>2</v>
      </c>
      <c r="F936" s="14">
        <v>323.81677144361402</v>
      </c>
      <c r="G936" s="14">
        <v>107.938923814538</v>
      </c>
      <c r="H936" s="14">
        <v>1321.2696729378699</v>
      </c>
      <c r="I936" s="14">
        <v>1348.50980430507</v>
      </c>
      <c r="J936" s="14">
        <v>1201.7582156743599</v>
      </c>
      <c r="K936" s="14">
        <v>1507.86961240969</v>
      </c>
      <c r="L936" s="14">
        <v>159.35980810462601</v>
      </c>
      <c r="M936" s="14">
        <v>146.75158863070601</v>
      </c>
      <c r="O936" s="14"/>
      <c r="P936" s="14"/>
      <c r="Q936" s="14"/>
      <c r="R936" s="14"/>
      <c r="S936" s="14"/>
      <c r="T936" s="14"/>
      <c r="U936" s="14"/>
      <c r="V936" s="14"/>
      <c r="W936" s="14"/>
      <c r="X936" s="14"/>
      <c r="Y936" s="14"/>
    </row>
    <row r="937" spans="1:25">
      <c r="A937" s="14" t="s">
        <v>1165</v>
      </c>
      <c r="B937" s="14" t="s">
        <v>64</v>
      </c>
      <c r="C937" s="14" t="s">
        <v>132</v>
      </c>
      <c r="D937" s="14" t="s">
        <v>135</v>
      </c>
      <c r="E937" s="14">
        <v>2</v>
      </c>
      <c r="F937" s="14">
        <v>338.49989704181002</v>
      </c>
      <c r="G937" s="14">
        <v>112.83329901393699</v>
      </c>
      <c r="H937" s="14">
        <v>1370.1121065401501</v>
      </c>
      <c r="I937" s="14">
        <v>1381.52705730957</v>
      </c>
      <c r="J937" s="14">
        <v>1235.02569680226</v>
      </c>
      <c r="K937" s="14">
        <v>1540.3266914336</v>
      </c>
      <c r="L937" s="14">
        <v>158.79963412402401</v>
      </c>
      <c r="M937" s="14">
        <v>146.50136050731001</v>
      </c>
      <c r="O937" s="14"/>
      <c r="P937" s="14"/>
      <c r="Q937" s="14"/>
      <c r="R937" s="14"/>
      <c r="S937" s="14"/>
      <c r="T937" s="14"/>
      <c r="U937" s="14"/>
      <c r="V937" s="14"/>
      <c r="W937" s="14"/>
      <c r="X937" s="14"/>
      <c r="Y937" s="14"/>
    </row>
    <row r="938" spans="1:25">
      <c r="A938" s="14" t="s">
        <v>1166</v>
      </c>
      <c r="B938" s="14" t="s">
        <v>64</v>
      </c>
      <c r="C938" s="14" t="s">
        <v>38</v>
      </c>
      <c r="D938" s="14" t="s">
        <v>135</v>
      </c>
      <c r="E938" s="14">
        <v>3</v>
      </c>
      <c r="F938" s="14">
        <v>345.47815845677701</v>
      </c>
      <c r="G938" s="14">
        <v>115.159386152259</v>
      </c>
      <c r="H938" s="14">
        <v>1544.7959151170501</v>
      </c>
      <c r="I938" s="14">
        <v>1746.43365126247</v>
      </c>
      <c r="J938" s="14">
        <v>1562.36941765909</v>
      </c>
      <c r="K938" s="14">
        <v>1945.78558691851</v>
      </c>
      <c r="L938" s="14">
        <v>199.35193565604101</v>
      </c>
      <c r="M938" s="14">
        <v>184.064233603384</v>
      </c>
      <c r="O938" s="14"/>
      <c r="P938" s="14"/>
      <c r="Q938" s="14"/>
      <c r="R938" s="14"/>
      <c r="S938" s="14"/>
      <c r="T938" s="14"/>
      <c r="U938" s="14"/>
      <c r="V938" s="14"/>
      <c r="W938" s="14"/>
      <c r="X938" s="14"/>
      <c r="Y938" s="14"/>
    </row>
    <row r="939" spans="1:25">
      <c r="A939" s="14" t="s">
        <v>1167</v>
      </c>
      <c r="B939" s="14" t="s">
        <v>64</v>
      </c>
      <c r="C939" s="14" t="s">
        <v>36</v>
      </c>
      <c r="D939" s="14" t="s">
        <v>135</v>
      </c>
      <c r="E939" s="14">
        <v>3</v>
      </c>
      <c r="F939" s="14">
        <v>364.10947136968502</v>
      </c>
      <c r="G939" s="14">
        <v>121.36982378989499</v>
      </c>
      <c r="H939" s="14">
        <v>1619.2718641362901</v>
      </c>
      <c r="I939" s="14">
        <v>1783.6884928337199</v>
      </c>
      <c r="J939" s="14">
        <v>1600.6433014340801</v>
      </c>
      <c r="K939" s="14">
        <v>1981.5255642831601</v>
      </c>
      <c r="L939" s="14">
        <v>197.83707144944401</v>
      </c>
      <c r="M939" s="14">
        <v>183.04519139964</v>
      </c>
      <c r="O939" s="14"/>
      <c r="P939" s="14"/>
      <c r="Q939" s="14"/>
      <c r="R939" s="14"/>
      <c r="S939" s="14"/>
      <c r="T939" s="14"/>
      <c r="U939" s="14"/>
      <c r="V939" s="14"/>
      <c r="W939" s="14"/>
      <c r="X939" s="14"/>
      <c r="Y939" s="14"/>
    </row>
    <row r="940" spans="1:25">
      <c r="A940" s="14" t="s">
        <v>1168</v>
      </c>
      <c r="B940" s="14" t="s">
        <v>64</v>
      </c>
      <c r="C940" s="14" t="s">
        <v>34</v>
      </c>
      <c r="D940" s="14" t="s">
        <v>135</v>
      </c>
      <c r="E940" s="14">
        <v>3</v>
      </c>
      <c r="F940" s="14">
        <v>363.24820385478199</v>
      </c>
      <c r="G940" s="14">
        <v>121.082734618261</v>
      </c>
      <c r="H940" s="14">
        <v>1607.36405971407</v>
      </c>
      <c r="I940" s="14">
        <v>1762.5839562286801</v>
      </c>
      <c r="J940" s="14">
        <v>1580.3171793154099</v>
      </c>
      <c r="K940" s="14">
        <v>1959.5979194688</v>
      </c>
      <c r="L940" s="14">
        <v>197.01396324011901</v>
      </c>
      <c r="M940" s="14">
        <v>182.26677691327299</v>
      </c>
      <c r="O940" s="14"/>
      <c r="P940" s="14"/>
      <c r="Q940" s="14"/>
      <c r="R940" s="14"/>
      <c r="S940" s="14"/>
      <c r="T940" s="14"/>
      <c r="U940" s="14"/>
      <c r="V940" s="14"/>
      <c r="W940" s="14"/>
      <c r="X940" s="14"/>
      <c r="Y940" s="14"/>
    </row>
    <row r="941" spans="1:25">
      <c r="A941" s="14" t="s">
        <v>1169</v>
      </c>
      <c r="B941" s="14" t="s">
        <v>64</v>
      </c>
      <c r="C941" s="14" t="s">
        <v>128</v>
      </c>
      <c r="D941" s="14" t="s">
        <v>135</v>
      </c>
      <c r="E941" s="14">
        <v>3</v>
      </c>
      <c r="F941" s="14">
        <v>364.71392979866903</v>
      </c>
      <c r="G941" s="14">
        <v>121.57130993289</v>
      </c>
      <c r="H941" s="14">
        <v>1606.24473618721</v>
      </c>
      <c r="I941" s="14">
        <v>1756.22798044516</v>
      </c>
      <c r="J941" s="14">
        <v>1574.05694901845</v>
      </c>
      <c r="K941" s="14">
        <v>1953.1075172109799</v>
      </c>
      <c r="L941" s="14">
        <v>196.87953676581401</v>
      </c>
      <c r="M941" s="14">
        <v>182.17103142671499</v>
      </c>
      <c r="O941" s="14"/>
      <c r="P941" s="14"/>
      <c r="Q941" s="14"/>
      <c r="R941" s="14"/>
      <c r="S941" s="14"/>
      <c r="T941" s="14"/>
      <c r="U941" s="14"/>
      <c r="V941" s="14"/>
      <c r="W941" s="14"/>
      <c r="X941" s="14"/>
      <c r="Y941" s="14"/>
    </row>
    <row r="942" spans="1:25">
      <c r="A942" s="14" t="s">
        <v>1170</v>
      </c>
      <c r="B942" s="14" t="s">
        <v>64</v>
      </c>
      <c r="C942" s="14" t="s">
        <v>129</v>
      </c>
      <c r="D942" s="14" t="s">
        <v>135</v>
      </c>
      <c r="E942" s="14">
        <v>3</v>
      </c>
      <c r="F942" s="14">
        <v>344.07720081593698</v>
      </c>
      <c r="G942" s="14">
        <v>114.692400271979</v>
      </c>
      <c r="H942" s="14">
        <v>1505.7424218455999</v>
      </c>
      <c r="I942" s="14">
        <v>1650.26561359636</v>
      </c>
      <c r="J942" s="14">
        <v>1474.47413570954</v>
      </c>
      <c r="K942" s="14">
        <v>1840.6887099160699</v>
      </c>
      <c r="L942" s="14">
        <v>190.423096319704</v>
      </c>
      <c r="M942" s="14">
        <v>175.79147788681999</v>
      </c>
      <c r="O942" s="14"/>
      <c r="P942" s="14"/>
      <c r="Q942" s="14"/>
      <c r="R942" s="14"/>
      <c r="S942" s="14"/>
      <c r="T942" s="14"/>
      <c r="U942" s="14"/>
      <c r="V942" s="14"/>
      <c r="W942" s="14"/>
      <c r="X942" s="14"/>
      <c r="Y942" s="14"/>
    </row>
    <row r="943" spans="1:25">
      <c r="A943" s="14" t="s">
        <v>1171</v>
      </c>
      <c r="B943" s="14" t="s">
        <v>64</v>
      </c>
      <c r="C943" s="14" t="s">
        <v>130</v>
      </c>
      <c r="D943" s="14" t="s">
        <v>135</v>
      </c>
      <c r="E943" s="14">
        <v>3</v>
      </c>
      <c r="F943" s="14">
        <v>328.55319606024102</v>
      </c>
      <c r="G943" s="14">
        <v>109.51773202008</v>
      </c>
      <c r="H943" s="14">
        <v>1428.86490414996</v>
      </c>
      <c r="I943" s="14">
        <v>1532.0540572503201</v>
      </c>
      <c r="J943" s="14">
        <v>1366.1864265683801</v>
      </c>
      <c r="K943" s="14">
        <v>1712.0644627700501</v>
      </c>
      <c r="L943" s="14">
        <v>180.01040551973301</v>
      </c>
      <c r="M943" s="14">
        <v>165.86763068194301</v>
      </c>
      <c r="O943" s="14"/>
      <c r="P943" s="14"/>
      <c r="Q943" s="14"/>
      <c r="R943" s="14"/>
      <c r="S943" s="14"/>
      <c r="T943" s="14"/>
      <c r="U943" s="14"/>
      <c r="V943" s="14"/>
      <c r="W943" s="14"/>
      <c r="X943" s="14"/>
      <c r="Y943" s="14"/>
    </row>
    <row r="944" spans="1:25">
      <c r="A944" s="14" t="s">
        <v>1172</v>
      </c>
      <c r="B944" s="14" t="s">
        <v>64</v>
      </c>
      <c r="C944" s="14" t="s">
        <v>131</v>
      </c>
      <c r="D944" s="14" t="s">
        <v>135</v>
      </c>
      <c r="E944" s="14">
        <v>3</v>
      </c>
      <c r="F944" s="14">
        <v>316.56409123486702</v>
      </c>
      <c r="G944" s="14">
        <v>105.52136374495601</v>
      </c>
      <c r="H944" s="14">
        <v>1369.93288573164</v>
      </c>
      <c r="I944" s="14">
        <v>1455.39492176008</v>
      </c>
      <c r="J944" s="14">
        <v>1295.49775997079</v>
      </c>
      <c r="K944" s="14">
        <v>1629.1934833594601</v>
      </c>
      <c r="L944" s="14">
        <v>173.79856159937901</v>
      </c>
      <c r="M944" s="14">
        <v>159.89716178928799</v>
      </c>
      <c r="O944" s="14"/>
      <c r="P944" s="14"/>
      <c r="Q944" s="14"/>
      <c r="R944" s="14"/>
      <c r="S944" s="14"/>
      <c r="T944" s="14"/>
      <c r="U944" s="14"/>
      <c r="V944" s="14"/>
      <c r="W944" s="14"/>
      <c r="X944" s="14"/>
      <c r="Y944" s="14"/>
    </row>
    <row r="945" spans="1:25">
      <c r="A945" s="14" t="s">
        <v>1173</v>
      </c>
      <c r="B945" s="14" t="s">
        <v>64</v>
      </c>
      <c r="C945" s="14" t="s">
        <v>132</v>
      </c>
      <c r="D945" s="14" t="s">
        <v>135</v>
      </c>
      <c r="E945" s="14">
        <v>3</v>
      </c>
      <c r="F945" s="14">
        <v>319.53886270335698</v>
      </c>
      <c r="G945" s="14">
        <v>106.512954234452</v>
      </c>
      <c r="H945" s="14">
        <v>1371.82356374601</v>
      </c>
      <c r="I945" s="14">
        <v>1418.0914301872999</v>
      </c>
      <c r="J945" s="14">
        <v>1263.76240065517</v>
      </c>
      <c r="K945" s="14">
        <v>1585.7722632780799</v>
      </c>
      <c r="L945" s="14">
        <v>167.680833090775</v>
      </c>
      <c r="M945" s="14">
        <v>154.32902953213099</v>
      </c>
      <c r="O945" s="14"/>
      <c r="P945" s="14"/>
      <c r="Q945" s="14"/>
      <c r="R945" s="14"/>
      <c r="S945" s="14"/>
      <c r="T945" s="14"/>
      <c r="U945" s="14"/>
      <c r="V945" s="14"/>
      <c r="W945" s="14"/>
      <c r="X945" s="14"/>
      <c r="Y945" s="14"/>
    </row>
    <row r="946" spans="1:25">
      <c r="A946" s="14" t="s">
        <v>1174</v>
      </c>
      <c r="B946" s="14" t="s">
        <v>64</v>
      </c>
      <c r="C946" s="14" t="s">
        <v>38</v>
      </c>
      <c r="D946" s="14" t="s">
        <v>135</v>
      </c>
      <c r="E946" s="14">
        <v>4</v>
      </c>
      <c r="F946" s="14">
        <v>430.36970166186001</v>
      </c>
      <c r="G946" s="14">
        <v>143.45656722062</v>
      </c>
      <c r="H946" s="14">
        <v>2271.0802198515098</v>
      </c>
      <c r="I946" s="14">
        <v>2586.6202449303901</v>
      </c>
      <c r="J946" s="14">
        <v>2341.7164342062601</v>
      </c>
      <c r="K946" s="14">
        <v>2849.6643095563099</v>
      </c>
      <c r="L946" s="14">
        <v>263.04406462591498</v>
      </c>
      <c r="M946" s="14">
        <v>244.90381072413501</v>
      </c>
      <c r="O946" s="14"/>
      <c r="P946" s="14"/>
      <c r="Q946" s="14"/>
      <c r="R946" s="14"/>
      <c r="S946" s="14"/>
      <c r="T946" s="14"/>
      <c r="U946" s="14"/>
      <c r="V946" s="14"/>
      <c r="W946" s="14"/>
      <c r="X946" s="14"/>
      <c r="Y946" s="14"/>
    </row>
    <row r="947" spans="1:25">
      <c r="A947" s="14" t="s">
        <v>1175</v>
      </c>
      <c r="B947" s="14" t="s">
        <v>64</v>
      </c>
      <c r="C947" s="14" t="s">
        <v>36</v>
      </c>
      <c r="D947" s="14" t="s">
        <v>135</v>
      </c>
      <c r="E947" s="14">
        <v>4</v>
      </c>
      <c r="F947" s="14">
        <v>444.24996915704401</v>
      </c>
      <c r="G947" s="14">
        <v>148.08332305234799</v>
      </c>
      <c r="H947" s="14">
        <v>2322.0257639402298</v>
      </c>
      <c r="I947" s="14">
        <v>2639.7898827457402</v>
      </c>
      <c r="J947" s="14">
        <v>2393.9632456516401</v>
      </c>
      <c r="K947" s="14">
        <v>2903.5271504756101</v>
      </c>
      <c r="L947" s="14">
        <v>263.73726772986902</v>
      </c>
      <c r="M947" s="14">
        <v>245.82663709409599</v>
      </c>
      <c r="O947" s="14"/>
      <c r="P947" s="14"/>
      <c r="Q947" s="14"/>
      <c r="R947" s="14"/>
      <c r="S947" s="14"/>
      <c r="T947" s="14"/>
      <c r="U947" s="14"/>
      <c r="V947" s="14"/>
      <c r="W947" s="14"/>
      <c r="X947" s="14"/>
      <c r="Y947" s="14"/>
    </row>
    <row r="948" spans="1:25">
      <c r="A948" s="14" t="s">
        <v>1176</v>
      </c>
      <c r="B948" s="14" t="s">
        <v>64</v>
      </c>
      <c r="C948" s="14" t="s">
        <v>34</v>
      </c>
      <c r="D948" s="14" t="s">
        <v>135</v>
      </c>
      <c r="E948" s="14">
        <v>4</v>
      </c>
      <c r="F948" s="14">
        <v>414.994420730304</v>
      </c>
      <c r="G948" s="14">
        <v>138.33147357676799</v>
      </c>
      <c r="H948" s="14">
        <v>2151.3448456729102</v>
      </c>
      <c r="I948" s="14">
        <v>2454.1669253763598</v>
      </c>
      <c r="J948" s="14">
        <v>2218.3968915600799</v>
      </c>
      <c r="K948" s="14">
        <v>2707.7342731403801</v>
      </c>
      <c r="L948" s="14">
        <v>253.56734776402001</v>
      </c>
      <c r="M948" s="14">
        <v>235.770033816281</v>
      </c>
      <c r="O948" s="14"/>
      <c r="P948" s="14"/>
      <c r="Q948" s="14"/>
      <c r="R948" s="14"/>
      <c r="S948" s="14"/>
      <c r="T948" s="14"/>
      <c r="U948" s="14"/>
      <c r="V948" s="14"/>
      <c r="W948" s="14"/>
      <c r="X948" s="14"/>
      <c r="Y948" s="14"/>
    </row>
    <row r="949" spans="1:25">
      <c r="A949" s="14" t="s">
        <v>1177</v>
      </c>
      <c r="B949" s="14" t="s">
        <v>64</v>
      </c>
      <c r="C949" s="14" t="s">
        <v>128</v>
      </c>
      <c r="D949" s="14" t="s">
        <v>135</v>
      </c>
      <c r="E949" s="14">
        <v>4</v>
      </c>
      <c r="F949" s="14">
        <v>382.87635807954001</v>
      </c>
      <c r="G949" s="14">
        <v>127.62545269317999</v>
      </c>
      <c r="H949" s="14">
        <v>1965.9890016921199</v>
      </c>
      <c r="I949" s="14">
        <v>2203.0887001812098</v>
      </c>
      <c r="J949" s="14">
        <v>1984.0047560115099</v>
      </c>
      <c r="K949" s="14">
        <v>2439.4188762018998</v>
      </c>
      <c r="L949" s="14">
        <v>236.33017602069901</v>
      </c>
      <c r="M949" s="14">
        <v>219.08394416969901</v>
      </c>
      <c r="O949" s="14"/>
      <c r="P949" s="14"/>
      <c r="Q949" s="14"/>
      <c r="R949" s="14"/>
      <c r="S949" s="14"/>
      <c r="T949" s="14"/>
      <c r="U949" s="14"/>
      <c r="V949" s="14"/>
      <c r="W949" s="14"/>
      <c r="X949" s="14"/>
      <c r="Y949" s="14"/>
    </row>
    <row r="950" spans="1:25">
      <c r="A950" s="14" t="s">
        <v>1178</v>
      </c>
      <c r="B950" s="14" t="s">
        <v>64</v>
      </c>
      <c r="C950" s="14" t="s">
        <v>129</v>
      </c>
      <c r="D950" s="14" t="s">
        <v>135</v>
      </c>
      <c r="E950" s="14">
        <v>4</v>
      </c>
      <c r="F950" s="14">
        <v>362.12048818482799</v>
      </c>
      <c r="G950" s="14">
        <v>120.706829394943</v>
      </c>
      <c r="H950" s="14">
        <v>1848.8741355295999</v>
      </c>
      <c r="I950" s="14">
        <v>2060.30184777765</v>
      </c>
      <c r="J950" s="14">
        <v>1850.55653790322</v>
      </c>
      <c r="K950" s="14">
        <v>2287.04518360886</v>
      </c>
      <c r="L950" s="14">
        <v>226.74333583120099</v>
      </c>
      <c r="M950" s="14">
        <v>209.74530987443001</v>
      </c>
      <c r="O950" s="14"/>
      <c r="P950" s="14"/>
      <c r="Q950" s="14"/>
      <c r="R950" s="14"/>
      <c r="S950" s="14"/>
      <c r="T950" s="14"/>
      <c r="U950" s="14"/>
      <c r="V950" s="14"/>
      <c r="W950" s="14"/>
      <c r="X950" s="14"/>
      <c r="Y950" s="14"/>
    </row>
    <row r="951" spans="1:25">
      <c r="A951" s="14" t="s">
        <v>1179</v>
      </c>
      <c r="B951" s="14" t="s">
        <v>64</v>
      </c>
      <c r="C951" s="14" t="s">
        <v>130</v>
      </c>
      <c r="D951" s="14" t="s">
        <v>135</v>
      </c>
      <c r="E951" s="14">
        <v>4</v>
      </c>
      <c r="F951" s="14">
        <v>379.24620929230798</v>
      </c>
      <c r="G951" s="14">
        <v>126.415403097436</v>
      </c>
      <c r="H951" s="14">
        <v>1925.10766138228</v>
      </c>
      <c r="I951" s="14">
        <v>2120.6504699822799</v>
      </c>
      <c r="J951" s="14">
        <v>1909.84040559493</v>
      </c>
      <c r="K951" s="14">
        <v>2348.13805480568</v>
      </c>
      <c r="L951" s="14">
        <v>227.48758482339699</v>
      </c>
      <c r="M951" s="14">
        <v>210.81006438735099</v>
      </c>
      <c r="O951" s="14"/>
      <c r="P951" s="14"/>
      <c r="Q951" s="14"/>
      <c r="R951" s="14"/>
      <c r="S951" s="14"/>
      <c r="T951" s="14"/>
      <c r="U951" s="14"/>
      <c r="V951" s="14"/>
      <c r="W951" s="14"/>
      <c r="X951" s="14"/>
      <c r="Y951" s="14"/>
    </row>
    <row r="952" spans="1:25">
      <c r="A952" s="14" t="s">
        <v>1180</v>
      </c>
      <c r="B952" s="14" t="s">
        <v>64</v>
      </c>
      <c r="C952" s="14" t="s">
        <v>131</v>
      </c>
      <c r="D952" s="14" t="s">
        <v>135</v>
      </c>
      <c r="E952" s="14">
        <v>4</v>
      </c>
      <c r="F952" s="14">
        <v>400.43174468840903</v>
      </c>
      <c r="G952" s="14">
        <v>133.47724822947001</v>
      </c>
      <c r="H952" s="14">
        <v>2023.20000347822</v>
      </c>
      <c r="I952" s="14">
        <v>2221.4903222960902</v>
      </c>
      <c r="J952" s="14">
        <v>2006.49098790979</v>
      </c>
      <c r="K952" s="14">
        <v>2453.0236648352602</v>
      </c>
      <c r="L952" s="14">
        <v>231.53334253916401</v>
      </c>
      <c r="M952" s="14">
        <v>214.999334386307</v>
      </c>
      <c r="O952" s="14"/>
      <c r="P952" s="14"/>
      <c r="Q952" s="14"/>
      <c r="R952" s="14"/>
      <c r="S952" s="14"/>
      <c r="T952" s="14"/>
      <c r="U952" s="14"/>
      <c r="V952" s="14"/>
      <c r="W952" s="14"/>
      <c r="X952" s="14"/>
      <c r="Y952" s="14"/>
    </row>
    <row r="953" spans="1:25">
      <c r="A953" s="14" t="s">
        <v>1181</v>
      </c>
      <c r="B953" s="14" t="s">
        <v>64</v>
      </c>
      <c r="C953" s="14" t="s">
        <v>132</v>
      </c>
      <c r="D953" s="14" t="s">
        <v>135</v>
      </c>
      <c r="E953" s="14">
        <v>4</v>
      </c>
      <c r="F953" s="14">
        <v>395.83769560119998</v>
      </c>
      <c r="G953" s="14">
        <v>131.94589853373299</v>
      </c>
      <c r="H953" s="14">
        <v>1977.9028411592401</v>
      </c>
      <c r="I953" s="14">
        <v>2189.6986685167699</v>
      </c>
      <c r="J953" s="14">
        <v>1975.9524993634</v>
      </c>
      <c r="K953" s="14">
        <v>2419.98154711406</v>
      </c>
      <c r="L953" s="14">
        <v>230.28287859729701</v>
      </c>
      <c r="M953" s="14">
        <v>213.74616915337</v>
      </c>
      <c r="O953" s="14"/>
      <c r="P953" s="14"/>
      <c r="Q953" s="14"/>
      <c r="R953" s="14"/>
      <c r="S953" s="14"/>
      <c r="T953" s="14"/>
      <c r="U953" s="14"/>
      <c r="V953" s="14"/>
      <c r="W953" s="14"/>
      <c r="X953" s="14"/>
      <c r="Y953" s="14"/>
    </row>
    <row r="954" spans="1:25">
      <c r="A954" s="14" t="s">
        <v>1182</v>
      </c>
      <c r="B954" s="14" t="s">
        <v>64</v>
      </c>
      <c r="C954" s="14" t="s">
        <v>38</v>
      </c>
      <c r="D954" s="14" t="s">
        <v>135</v>
      </c>
      <c r="E954" s="14">
        <v>5</v>
      </c>
      <c r="F954" s="14">
        <v>440.24491508304999</v>
      </c>
      <c r="G954" s="14">
        <v>146.74830502768299</v>
      </c>
      <c r="H954" s="14">
        <v>2699.72965648525</v>
      </c>
      <c r="I954" s="14">
        <v>3217.2565140025699</v>
      </c>
      <c r="J954" s="14">
        <v>2911.4942348821801</v>
      </c>
      <c r="K954" s="14">
        <v>3545.4013564481502</v>
      </c>
      <c r="L954" s="14">
        <v>328.14484244557701</v>
      </c>
      <c r="M954" s="14">
        <v>305.76227912039099</v>
      </c>
      <c r="O954" s="14"/>
      <c r="P954" s="14"/>
      <c r="Q954" s="14"/>
      <c r="R954" s="14"/>
      <c r="S954" s="14"/>
      <c r="T954" s="14"/>
      <c r="U954" s="14"/>
      <c r="V954" s="14"/>
      <c r="W954" s="14"/>
      <c r="X954" s="14"/>
      <c r="Y954" s="14"/>
    </row>
    <row r="955" spans="1:25">
      <c r="A955" s="14" t="s">
        <v>1183</v>
      </c>
      <c r="B955" s="14" t="s">
        <v>64</v>
      </c>
      <c r="C955" s="14" t="s">
        <v>36</v>
      </c>
      <c r="D955" s="14" t="s">
        <v>135</v>
      </c>
      <c r="E955" s="14">
        <v>5</v>
      </c>
      <c r="F955" s="14">
        <v>434.07989195182103</v>
      </c>
      <c r="G955" s="14">
        <v>144.69329731727399</v>
      </c>
      <c r="H955" s="14">
        <v>2624.2663197619299</v>
      </c>
      <c r="I955" s="14">
        <v>3117.1789724298401</v>
      </c>
      <c r="J955" s="14">
        <v>2820.6082315256599</v>
      </c>
      <c r="K955" s="14">
        <v>3435.6191636960298</v>
      </c>
      <c r="L955" s="14">
        <v>318.44019126619298</v>
      </c>
      <c r="M955" s="14">
        <v>296.57074090417399</v>
      </c>
      <c r="O955" s="14"/>
      <c r="P955" s="14"/>
      <c r="Q955" s="14"/>
      <c r="R955" s="14"/>
      <c r="S955" s="14"/>
      <c r="T955" s="14"/>
      <c r="U955" s="14"/>
      <c r="V955" s="14"/>
      <c r="W955" s="14"/>
      <c r="X955" s="14"/>
      <c r="Y955" s="14"/>
    </row>
    <row r="956" spans="1:25">
      <c r="A956" s="14" t="s">
        <v>1184</v>
      </c>
      <c r="B956" s="14" t="s">
        <v>64</v>
      </c>
      <c r="C956" s="14" t="s">
        <v>34</v>
      </c>
      <c r="D956" s="14" t="s">
        <v>135</v>
      </c>
      <c r="E956" s="14">
        <v>5</v>
      </c>
      <c r="F956" s="14">
        <v>404.49162343492799</v>
      </c>
      <c r="G956" s="14">
        <v>134.830541144976</v>
      </c>
      <c r="H956" s="14">
        <v>2406.2559395296098</v>
      </c>
      <c r="I956" s="14">
        <v>2858.3689171769902</v>
      </c>
      <c r="J956" s="14">
        <v>2575.8955202928501</v>
      </c>
      <c r="K956" s="14">
        <v>3162.4514599095601</v>
      </c>
      <c r="L956" s="14">
        <v>304.08254273256398</v>
      </c>
      <c r="M956" s="14">
        <v>282.47339688414098</v>
      </c>
      <c r="O956" s="14"/>
      <c r="P956" s="14"/>
      <c r="Q956" s="14"/>
      <c r="R956" s="14"/>
      <c r="S956" s="14"/>
      <c r="T956" s="14"/>
      <c r="U956" s="14"/>
      <c r="V956" s="14"/>
      <c r="W956" s="14"/>
      <c r="X956" s="14"/>
      <c r="Y956" s="14"/>
    </row>
    <row r="957" spans="1:25">
      <c r="A957" s="14" t="s">
        <v>1185</v>
      </c>
      <c r="B957" s="14" t="s">
        <v>64</v>
      </c>
      <c r="C957" s="14" t="s">
        <v>128</v>
      </c>
      <c r="D957" s="14" t="s">
        <v>135</v>
      </c>
      <c r="E957" s="14">
        <v>5</v>
      </c>
      <c r="F957" s="14">
        <v>394.72143303118298</v>
      </c>
      <c r="G957" s="14">
        <v>131.573811010394</v>
      </c>
      <c r="H957" s="14">
        <v>2308.0425273721398</v>
      </c>
      <c r="I957" s="14">
        <v>2686.8091158173702</v>
      </c>
      <c r="J957" s="14">
        <v>2419.6472126824401</v>
      </c>
      <c r="K957" s="14">
        <v>2974.6707194302699</v>
      </c>
      <c r="L957" s="14">
        <v>287.86160361290598</v>
      </c>
      <c r="M957" s="14">
        <v>267.16190313492598</v>
      </c>
      <c r="O957" s="14"/>
      <c r="P957" s="14"/>
      <c r="Q957" s="14"/>
      <c r="R957" s="14"/>
      <c r="S957" s="14"/>
      <c r="T957" s="14"/>
      <c r="U957" s="14"/>
      <c r="V957" s="14"/>
      <c r="W957" s="14"/>
      <c r="X957" s="14"/>
      <c r="Y957" s="14"/>
    </row>
    <row r="958" spans="1:25">
      <c r="A958" s="14" t="s">
        <v>1186</v>
      </c>
      <c r="B958" s="14" t="s">
        <v>64</v>
      </c>
      <c r="C958" s="14" t="s">
        <v>129</v>
      </c>
      <c r="D958" s="14" t="s">
        <v>135</v>
      </c>
      <c r="E958" s="14">
        <v>5</v>
      </c>
      <c r="F958" s="14">
        <v>370.59112748390498</v>
      </c>
      <c r="G958" s="14">
        <v>123.530375827968</v>
      </c>
      <c r="H958" s="14">
        <v>2137.08048834499</v>
      </c>
      <c r="I958" s="14">
        <v>2509.9419194457</v>
      </c>
      <c r="J958" s="14">
        <v>2251.1741846876998</v>
      </c>
      <c r="K958" s="14">
        <v>2789.42909165622</v>
      </c>
      <c r="L958" s="14">
        <v>279.48717221052601</v>
      </c>
      <c r="M958" s="14">
        <v>258.76773475799399</v>
      </c>
      <c r="O958" s="14"/>
      <c r="P958" s="14"/>
      <c r="Q958" s="14"/>
      <c r="R958" s="14"/>
      <c r="S958" s="14"/>
      <c r="T958" s="14"/>
      <c r="U958" s="14"/>
      <c r="V958" s="14"/>
      <c r="W958" s="14"/>
      <c r="X958" s="14"/>
      <c r="Y958" s="14"/>
    </row>
    <row r="959" spans="1:25">
      <c r="A959" s="14" t="s">
        <v>1187</v>
      </c>
      <c r="B959" s="14" t="s">
        <v>64</v>
      </c>
      <c r="C959" s="14" t="s">
        <v>130</v>
      </c>
      <c r="D959" s="14" t="s">
        <v>135</v>
      </c>
      <c r="E959" s="14">
        <v>5</v>
      </c>
      <c r="F959" s="14">
        <v>383.77932725906197</v>
      </c>
      <c r="G959" s="14">
        <v>127.92644241968701</v>
      </c>
      <c r="H959" s="14">
        <v>2190.3962516926099</v>
      </c>
      <c r="I959" s="14">
        <v>2608.6994454207702</v>
      </c>
      <c r="J959" s="14">
        <v>2345.4005544942102</v>
      </c>
      <c r="K959" s="14">
        <v>2892.6997276858801</v>
      </c>
      <c r="L959" s="14">
        <v>284.00028226511603</v>
      </c>
      <c r="M959" s="14">
        <v>263.298890926561</v>
      </c>
      <c r="O959" s="14"/>
      <c r="P959" s="14"/>
      <c r="Q959" s="14"/>
      <c r="R959" s="14"/>
      <c r="S959" s="14"/>
      <c r="T959" s="14"/>
      <c r="U959" s="14"/>
      <c r="V959" s="14"/>
      <c r="W959" s="14"/>
      <c r="X959" s="14"/>
      <c r="Y959" s="14"/>
    </row>
    <row r="960" spans="1:25">
      <c r="A960" s="14" t="s">
        <v>1188</v>
      </c>
      <c r="B960" s="14" t="s">
        <v>64</v>
      </c>
      <c r="C960" s="14" t="s">
        <v>131</v>
      </c>
      <c r="D960" s="14" t="s">
        <v>135</v>
      </c>
      <c r="E960" s="14">
        <v>5</v>
      </c>
      <c r="F960" s="14">
        <v>386.05885016143702</v>
      </c>
      <c r="G960" s="14">
        <v>128.68628338714601</v>
      </c>
      <c r="H960" s="14">
        <v>2191.0263913816002</v>
      </c>
      <c r="I960" s="14">
        <v>2633.5670329518698</v>
      </c>
      <c r="J960" s="14">
        <v>2368.7464228849199</v>
      </c>
      <c r="K960" s="14">
        <v>2919.1445196015902</v>
      </c>
      <c r="L960" s="14">
        <v>285.57748664971899</v>
      </c>
      <c r="M960" s="14">
        <v>264.82061006695301</v>
      </c>
      <c r="O960" s="14"/>
      <c r="P960" s="14"/>
      <c r="Q960" s="14"/>
      <c r="R960" s="14"/>
      <c r="S960" s="14"/>
      <c r="T960" s="14"/>
      <c r="U960" s="14"/>
      <c r="V960" s="14"/>
      <c r="W960" s="14"/>
      <c r="X960" s="14"/>
      <c r="Y960" s="14"/>
    </row>
    <row r="961" spans="1:25">
      <c r="A961" s="14" t="s">
        <v>1189</v>
      </c>
      <c r="B961" s="14" t="s">
        <v>64</v>
      </c>
      <c r="C961" s="14" t="s">
        <v>132</v>
      </c>
      <c r="D961" s="14" t="s">
        <v>135</v>
      </c>
      <c r="E961" s="14">
        <v>5</v>
      </c>
      <c r="F961" s="14">
        <v>393.44610820789899</v>
      </c>
      <c r="G961" s="14">
        <v>131.148702735966</v>
      </c>
      <c r="H961" s="14">
        <v>2219.59894058388</v>
      </c>
      <c r="I961" s="14">
        <v>2608.5017060898099</v>
      </c>
      <c r="J961" s="14">
        <v>2348.5810067284701</v>
      </c>
      <c r="K961" s="14">
        <v>2888.5950324717501</v>
      </c>
      <c r="L961" s="14">
        <v>280.09332638194002</v>
      </c>
      <c r="M961" s="14">
        <v>259.92069936133998</v>
      </c>
      <c r="O961" s="14"/>
      <c r="P961" s="14"/>
      <c r="Q961" s="14"/>
      <c r="R961" s="14"/>
      <c r="S961" s="14"/>
      <c r="T961" s="14"/>
      <c r="U961" s="14"/>
      <c r="V961" s="14"/>
      <c r="W961" s="14"/>
      <c r="X961" s="14"/>
      <c r="Y961" s="14"/>
    </row>
    <row r="962" spans="1:25">
      <c r="A962" s="14" t="s">
        <v>1190</v>
      </c>
      <c r="B962" s="14" t="s">
        <v>64</v>
      </c>
      <c r="C962" s="14" t="s">
        <v>38</v>
      </c>
      <c r="D962" s="14" t="s">
        <v>67</v>
      </c>
      <c r="E962" s="14">
        <v>0</v>
      </c>
      <c r="F962" s="14">
        <v>1597.0111676219301</v>
      </c>
      <c r="G962" s="14">
        <v>532.33705587397606</v>
      </c>
      <c r="H962" s="14">
        <v>2124.7022080010802</v>
      </c>
      <c r="I962" s="14">
        <v>2345.9521066612501</v>
      </c>
      <c r="J962" s="14">
        <v>2229.8004659827102</v>
      </c>
      <c r="K962" s="14">
        <v>2466.4851908836099</v>
      </c>
      <c r="L962" s="14">
        <v>120.533084222355</v>
      </c>
      <c r="M962" s="14">
        <v>116.15164067853701</v>
      </c>
      <c r="O962" s="14"/>
      <c r="P962" s="14"/>
      <c r="Q962" s="14"/>
      <c r="R962" s="14"/>
      <c r="S962" s="14"/>
      <c r="T962" s="14"/>
      <c r="U962" s="14"/>
      <c r="V962" s="14"/>
      <c r="W962" s="14"/>
      <c r="X962" s="14"/>
      <c r="Y962" s="14"/>
    </row>
    <row r="963" spans="1:25">
      <c r="A963" s="14" t="s">
        <v>1191</v>
      </c>
      <c r="B963" s="14" t="s">
        <v>64</v>
      </c>
      <c r="C963" s="14" t="s">
        <v>36</v>
      </c>
      <c r="D963" s="14" t="s">
        <v>67</v>
      </c>
      <c r="E963" s="14">
        <v>0</v>
      </c>
      <c r="F963" s="14">
        <v>1663.48349441702</v>
      </c>
      <c r="G963" s="14">
        <v>554.49449813900696</v>
      </c>
      <c r="H963" s="14">
        <v>2206.85544113272</v>
      </c>
      <c r="I963" s="14">
        <v>2413.4493264258799</v>
      </c>
      <c r="J963" s="14">
        <v>2296.5854406929998</v>
      </c>
      <c r="K963" s="14">
        <v>2534.63074778589</v>
      </c>
      <c r="L963" s="14">
        <v>121.181421360009</v>
      </c>
      <c r="M963" s="14">
        <v>116.863885732885</v>
      </c>
      <c r="O963" s="14"/>
      <c r="P963" s="14"/>
      <c r="Q963" s="14"/>
      <c r="R963" s="14"/>
      <c r="S963" s="14"/>
      <c r="T963" s="14"/>
      <c r="U963" s="14"/>
      <c r="V963" s="14"/>
      <c r="W963" s="14"/>
      <c r="X963" s="14"/>
      <c r="Y963" s="14"/>
    </row>
    <row r="964" spans="1:25">
      <c r="A964" s="14" t="s">
        <v>1192</v>
      </c>
      <c r="B964" s="14" t="s">
        <v>64</v>
      </c>
      <c r="C964" s="14" t="s">
        <v>34</v>
      </c>
      <c r="D964" s="14" t="s">
        <v>67</v>
      </c>
      <c r="E964" s="14">
        <v>0</v>
      </c>
      <c r="F964" s="14">
        <v>1641.87630565825</v>
      </c>
      <c r="G964" s="14">
        <v>547.29210188608204</v>
      </c>
      <c r="H964" s="14">
        <v>2175.07392848773</v>
      </c>
      <c r="I964" s="14">
        <v>2367.0892671639699</v>
      </c>
      <c r="J964" s="14">
        <v>2251.6755670011298</v>
      </c>
      <c r="K964" s="14">
        <v>2486.7954606287799</v>
      </c>
      <c r="L964" s="14">
        <v>119.706193464808</v>
      </c>
      <c r="M964" s="14">
        <v>115.413700162843</v>
      </c>
      <c r="O964" s="14"/>
      <c r="P964" s="14"/>
      <c r="Q964" s="14"/>
      <c r="R964" s="14"/>
      <c r="S964" s="14"/>
      <c r="T964" s="14"/>
      <c r="U964" s="14"/>
      <c r="V964" s="14"/>
      <c r="W964" s="14"/>
      <c r="X964" s="14"/>
      <c r="Y964" s="14"/>
    </row>
    <row r="965" spans="1:25">
      <c r="A965" s="14" t="s">
        <v>1193</v>
      </c>
      <c r="B965" s="14" t="s">
        <v>64</v>
      </c>
      <c r="C965" s="14" t="s">
        <v>128</v>
      </c>
      <c r="D965" s="14" t="s">
        <v>67</v>
      </c>
      <c r="E965" s="14">
        <v>0</v>
      </c>
      <c r="F965" s="14">
        <v>1655.9546707039001</v>
      </c>
      <c r="G965" s="14">
        <v>551.98489023463196</v>
      </c>
      <c r="H965" s="14">
        <v>2193.2593450556201</v>
      </c>
      <c r="I965" s="14">
        <v>2361.0657304920601</v>
      </c>
      <c r="J965" s="14">
        <v>2246.4093262332199</v>
      </c>
      <c r="K965" s="14">
        <v>2479.9679285765901</v>
      </c>
      <c r="L965" s="14">
        <v>118.90219808452601</v>
      </c>
      <c r="M965" s="14">
        <v>114.656404258843</v>
      </c>
      <c r="O965" s="14"/>
      <c r="P965" s="14"/>
      <c r="Q965" s="14"/>
      <c r="R965" s="14"/>
      <c r="S965" s="14"/>
      <c r="T965" s="14"/>
      <c r="U965" s="14"/>
      <c r="V965" s="14"/>
      <c r="W965" s="14"/>
      <c r="X965" s="14"/>
      <c r="Y965" s="14"/>
    </row>
    <row r="966" spans="1:25">
      <c r="A966" s="14" t="s">
        <v>1194</v>
      </c>
      <c r="B966" s="14" t="s">
        <v>64</v>
      </c>
      <c r="C966" s="14" t="s">
        <v>129</v>
      </c>
      <c r="D966" s="14" t="s">
        <v>67</v>
      </c>
      <c r="E966" s="14">
        <v>0</v>
      </c>
      <c r="F966" s="14">
        <v>1591.16460139629</v>
      </c>
      <c r="G966" s="14">
        <v>530.38820046542901</v>
      </c>
      <c r="H966" s="14">
        <v>2106.7214826240402</v>
      </c>
      <c r="I966" s="14">
        <v>2247.9711503742001</v>
      </c>
      <c r="J966" s="14">
        <v>2136.8541312061002</v>
      </c>
      <c r="K966" s="14">
        <v>2363.2875510987001</v>
      </c>
      <c r="L966" s="14">
        <v>115.316400724502</v>
      </c>
      <c r="M966" s="14">
        <v>111.117019168102</v>
      </c>
      <c r="O966" s="14"/>
      <c r="P966" s="14"/>
      <c r="Q966" s="14"/>
      <c r="R966" s="14"/>
      <c r="S966" s="14"/>
      <c r="T966" s="14"/>
      <c r="U966" s="14"/>
      <c r="V966" s="14"/>
      <c r="W966" s="14"/>
      <c r="X966" s="14"/>
      <c r="Y966" s="14"/>
    </row>
    <row r="967" spans="1:25">
      <c r="A967" s="14" t="s">
        <v>1195</v>
      </c>
      <c r="B967" s="14" t="s">
        <v>64</v>
      </c>
      <c r="C967" s="14" t="s">
        <v>130</v>
      </c>
      <c r="D967" s="14" t="s">
        <v>67</v>
      </c>
      <c r="E967" s="14">
        <v>0</v>
      </c>
      <c r="F967" s="14">
        <v>1555.22447462942</v>
      </c>
      <c r="G967" s="14">
        <v>518.40815820980799</v>
      </c>
      <c r="H967" s="14">
        <v>2059.8181193189998</v>
      </c>
      <c r="I967" s="14">
        <v>2162.2722874025098</v>
      </c>
      <c r="J967" s="14">
        <v>2054.4703997172501</v>
      </c>
      <c r="K967" s="14">
        <v>2274.1960551621901</v>
      </c>
      <c r="L967" s="14">
        <v>111.923767759686</v>
      </c>
      <c r="M967" s="14">
        <v>107.801887685255</v>
      </c>
      <c r="O967" s="14"/>
      <c r="P967" s="14"/>
      <c r="Q967" s="14"/>
      <c r="R967" s="14"/>
      <c r="S967" s="14"/>
      <c r="T967" s="14"/>
      <c r="U967" s="14"/>
      <c r="V967" s="14"/>
      <c r="W967" s="14"/>
      <c r="X967" s="14"/>
      <c r="Y967" s="14"/>
    </row>
    <row r="968" spans="1:25">
      <c r="A968" s="14" t="s">
        <v>1196</v>
      </c>
      <c r="B968" s="14" t="s">
        <v>64</v>
      </c>
      <c r="C968" s="14" t="s">
        <v>131</v>
      </c>
      <c r="D968" s="14" t="s">
        <v>67</v>
      </c>
      <c r="E968" s="14">
        <v>0</v>
      </c>
      <c r="F968" s="14">
        <v>1482.69022227184</v>
      </c>
      <c r="G968" s="14">
        <v>494.23007409061398</v>
      </c>
      <c r="H968" s="14">
        <v>1960.0119268072001</v>
      </c>
      <c r="I968" s="14">
        <v>2026.3528889919801</v>
      </c>
      <c r="J968" s="14">
        <v>1923.09184233775</v>
      </c>
      <c r="K968" s="14">
        <v>2133.6596618406102</v>
      </c>
      <c r="L968" s="14">
        <v>107.306772848628</v>
      </c>
      <c r="M968" s="14">
        <v>103.261046654231</v>
      </c>
      <c r="O968" s="14"/>
      <c r="P968" s="14"/>
      <c r="Q968" s="14"/>
      <c r="R968" s="14"/>
      <c r="S968" s="14"/>
      <c r="T968" s="14"/>
      <c r="U968" s="14"/>
      <c r="V968" s="14"/>
      <c r="W968" s="14"/>
      <c r="X968" s="14"/>
      <c r="Y968" s="14"/>
    </row>
    <row r="969" spans="1:25">
      <c r="A969" s="14" t="s">
        <v>1197</v>
      </c>
      <c r="B969" s="14" t="s">
        <v>64</v>
      </c>
      <c r="C969" s="14" t="s">
        <v>132</v>
      </c>
      <c r="D969" s="14" t="s">
        <v>67</v>
      </c>
      <c r="E969" s="14">
        <v>0</v>
      </c>
      <c r="F969" s="14">
        <v>1506.76659312996</v>
      </c>
      <c r="G969" s="14">
        <v>502.25553104331902</v>
      </c>
      <c r="H969" s="14">
        <v>1984.07567929889</v>
      </c>
      <c r="I969" s="14">
        <v>2031.1312745489599</v>
      </c>
      <c r="J969" s="14">
        <v>1928.5469067901699</v>
      </c>
      <c r="K969" s="14">
        <v>2137.70193059964</v>
      </c>
      <c r="L969" s="14">
        <v>106.570656050674</v>
      </c>
      <c r="M969" s="14">
        <v>102.58436775879299</v>
      </c>
      <c r="O969" s="14"/>
      <c r="P969" s="14"/>
      <c r="Q969" s="14"/>
      <c r="R969" s="14"/>
      <c r="S969" s="14"/>
      <c r="T969" s="14"/>
      <c r="U969" s="14"/>
      <c r="V969" s="14"/>
      <c r="W969" s="14"/>
      <c r="X969" s="14"/>
      <c r="Y969" s="14"/>
    </row>
    <row r="970" spans="1:25">
      <c r="A970" s="14" t="s">
        <v>1198</v>
      </c>
      <c r="B970" s="14" t="s">
        <v>64</v>
      </c>
      <c r="C970" s="14" t="s">
        <v>38</v>
      </c>
      <c r="D970" s="14" t="s">
        <v>67</v>
      </c>
      <c r="E970" s="14">
        <v>1</v>
      </c>
      <c r="F970" s="14">
        <v>230.90411318928901</v>
      </c>
      <c r="G970" s="14">
        <v>76.968037729762898</v>
      </c>
      <c r="H970" s="14">
        <v>1495.29926945531</v>
      </c>
      <c r="I970" s="14">
        <v>1701.02607408279</v>
      </c>
      <c r="J970" s="14">
        <v>1477.0418704563799</v>
      </c>
      <c r="K970" s="14">
        <v>1947.9935794724699</v>
      </c>
      <c r="L970" s="14">
        <v>246.96750538968101</v>
      </c>
      <c r="M970" s="14">
        <v>223.984203626409</v>
      </c>
      <c r="O970" s="14"/>
      <c r="P970" s="14"/>
      <c r="Q970" s="14"/>
      <c r="R970" s="14"/>
      <c r="S970" s="14"/>
      <c r="T970" s="14"/>
      <c r="U970" s="14"/>
      <c r="V970" s="14"/>
      <c r="W970" s="14"/>
      <c r="X970" s="14"/>
      <c r="Y970" s="14"/>
    </row>
    <row r="971" spans="1:25">
      <c r="A971" s="14" t="s">
        <v>1199</v>
      </c>
      <c r="B971" s="14" t="s">
        <v>64</v>
      </c>
      <c r="C971" s="14" t="s">
        <v>36</v>
      </c>
      <c r="D971" s="14" t="s">
        <v>67</v>
      </c>
      <c r="E971" s="14">
        <v>1</v>
      </c>
      <c r="F971" s="14">
        <v>243.82206682802499</v>
      </c>
      <c r="G971" s="14">
        <v>81.274022276008296</v>
      </c>
      <c r="H971" s="14">
        <v>1565.57125226676</v>
      </c>
      <c r="I971" s="14">
        <v>1725.2014510860099</v>
      </c>
      <c r="J971" s="14">
        <v>1505.57841804438</v>
      </c>
      <c r="K971" s="14">
        <v>1966.7230086551699</v>
      </c>
      <c r="L971" s="14">
        <v>241.52155756915701</v>
      </c>
      <c r="M971" s="14">
        <v>219.62303304163399</v>
      </c>
      <c r="O971" s="14"/>
      <c r="P971" s="14"/>
      <c r="Q971" s="14"/>
      <c r="R971" s="14"/>
      <c r="S971" s="14"/>
      <c r="T971" s="14"/>
      <c r="U971" s="14"/>
      <c r="V971" s="14"/>
      <c r="W971" s="14"/>
      <c r="X971" s="14"/>
      <c r="Y971" s="14"/>
    </row>
    <row r="972" spans="1:25">
      <c r="A972" s="14" t="s">
        <v>1200</v>
      </c>
      <c r="B972" s="14" t="s">
        <v>64</v>
      </c>
      <c r="C972" s="14" t="s">
        <v>34</v>
      </c>
      <c r="D972" s="14" t="s">
        <v>67</v>
      </c>
      <c r="E972" s="14">
        <v>1</v>
      </c>
      <c r="F972" s="14">
        <v>238.479980231046</v>
      </c>
      <c r="G972" s="14">
        <v>79.493326743681905</v>
      </c>
      <c r="H972" s="14">
        <v>1530.48376479942</v>
      </c>
      <c r="I972" s="14">
        <v>1700.8523821613301</v>
      </c>
      <c r="J972" s="14">
        <v>1480.5265168830699</v>
      </c>
      <c r="K972" s="14">
        <v>1943.40470611355</v>
      </c>
      <c r="L972" s="14">
        <v>242.55232395222299</v>
      </c>
      <c r="M972" s="14">
        <v>220.32586527826001</v>
      </c>
      <c r="O972" s="14"/>
      <c r="P972" s="14"/>
      <c r="Q972" s="14"/>
      <c r="R972" s="14"/>
      <c r="S972" s="14"/>
      <c r="T972" s="14"/>
      <c r="U972" s="14"/>
      <c r="V972" s="14"/>
      <c r="W972" s="14"/>
      <c r="X972" s="14"/>
      <c r="Y972" s="14"/>
    </row>
    <row r="973" spans="1:25">
      <c r="A973" s="14" t="s">
        <v>1201</v>
      </c>
      <c r="B973" s="14" t="s">
        <v>64</v>
      </c>
      <c r="C973" s="14" t="s">
        <v>128</v>
      </c>
      <c r="D973" s="14" t="s">
        <v>67</v>
      </c>
      <c r="E973" s="14">
        <v>1</v>
      </c>
      <c r="F973" s="14">
        <v>255.93630176530701</v>
      </c>
      <c r="G973" s="14">
        <v>85.312100588435499</v>
      </c>
      <c r="H973" s="14">
        <v>1641.4590929021699</v>
      </c>
      <c r="I973" s="14">
        <v>1751.82684775588</v>
      </c>
      <c r="J973" s="14">
        <v>1536.8824184039199</v>
      </c>
      <c r="K973" s="14">
        <v>1987.66330197768</v>
      </c>
      <c r="L973" s="14">
        <v>235.836454221796</v>
      </c>
      <c r="M973" s="14">
        <v>214.94442935196099</v>
      </c>
      <c r="O973" s="14"/>
      <c r="P973" s="14"/>
      <c r="Q973" s="14"/>
      <c r="R973" s="14"/>
      <c r="S973" s="14"/>
      <c r="T973" s="14"/>
      <c r="U973" s="14"/>
      <c r="V973" s="14"/>
      <c r="W973" s="14"/>
      <c r="X973" s="14"/>
      <c r="Y973" s="14"/>
    </row>
    <row r="974" spans="1:25">
      <c r="A974" s="14" t="s">
        <v>1202</v>
      </c>
      <c r="B974" s="14" t="s">
        <v>64</v>
      </c>
      <c r="C974" s="14" t="s">
        <v>129</v>
      </c>
      <c r="D974" s="14" t="s">
        <v>67</v>
      </c>
      <c r="E974" s="14">
        <v>1</v>
      </c>
      <c r="F974" s="14">
        <v>237.360448492714</v>
      </c>
      <c r="G974" s="14">
        <v>79.120149497571404</v>
      </c>
      <c r="H974" s="14">
        <v>1519.98238020437</v>
      </c>
      <c r="I974" s="14">
        <v>1600.78020977509</v>
      </c>
      <c r="J974" s="14">
        <v>1397.59285253497</v>
      </c>
      <c r="K974" s="14">
        <v>1824.5159795167301</v>
      </c>
      <c r="L974" s="14">
        <v>223.73576974164499</v>
      </c>
      <c r="M974" s="14">
        <v>203.18735724011799</v>
      </c>
      <c r="O974" s="14"/>
      <c r="P974" s="14"/>
      <c r="Q974" s="14"/>
      <c r="R974" s="14"/>
      <c r="S974" s="14"/>
      <c r="T974" s="14"/>
      <c r="U974" s="14"/>
      <c r="V974" s="14"/>
      <c r="W974" s="14"/>
      <c r="X974" s="14"/>
      <c r="Y974" s="14"/>
    </row>
    <row r="975" spans="1:25">
      <c r="A975" s="14" t="s">
        <v>1203</v>
      </c>
      <c r="B975" s="14" t="s">
        <v>64</v>
      </c>
      <c r="C975" s="14" t="s">
        <v>130</v>
      </c>
      <c r="D975" s="14" t="s">
        <v>67</v>
      </c>
      <c r="E975" s="14">
        <v>1</v>
      </c>
      <c r="F975" s="14">
        <v>245.87592052320801</v>
      </c>
      <c r="G975" s="14">
        <v>81.958640174402603</v>
      </c>
      <c r="H975" s="14">
        <v>1567.08681021802</v>
      </c>
      <c r="I975" s="14">
        <v>1605.7955086510301</v>
      </c>
      <c r="J975" s="14">
        <v>1405.3869638485701</v>
      </c>
      <c r="K975" s="14">
        <v>1826.0986455932</v>
      </c>
      <c r="L975" s="14">
        <v>220.30313694217699</v>
      </c>
      <c r="M975" s="14">
        <v>200.40854480246099</v>
      </c>
      <c r="O975" s="14"/>
      <c r="P975" s="14"/>
      <c r="Q975" s="14"/>
      <c r="R975" s="14"/>
      <c r="S975" s="14"/>
      <c r="T975" s="14"/>
      <c r="U975" s="14"/>
      <c r="V975" s="14"/>
      <c r="W975" s="14"/>
      <c r="X975" s="14"/>
      <c r="Y975" s="14"/>
    </row>
    <row r="976" spans="1:25">
      <c r="A976" s="14" t="s">
        <v>1204</v>
      </c>
      <c r="B976" s="14" t="s">
        <v>64</v>
      </c>
      <c r="C976" s="14" t="s">
        <v>131</v>
      </c>
      <c r="D976" s="14" t="s">
        <v>67</v>
      </c>
      <c r="E976" s="14">
        <v>1</v>
      </c>
      <c r="F976" s="14">
        <v>225.1191282863</v>
      </c>
      <c r="G976" s="14">
        <v>75.039709428766599</v>
      </c>
      <c r="H976" s="14">
        <v>1425.8875619856799</v>
      </c>
      <c r="I976" s="14">
        <v>1458.1758404852001</v>
      </c>
      <c r="J976" s="14">
        <v>1268.2078086890101</v>
      </c>
      <c r="K976" s="14">
        <v>1667.89938565076</v>
      </c>
      <c r="L976" s="14">
        <v>209.723545165562</v>
      </c>
      <c r="M976" s="14">
        <v>189.968031796182</v>
      </c>
      <c r="O976" s="14"/>
      <c r="P976" s="14"/>
      <c r="Q976" s="14"/>
      <c r="R976" s="14"/>
      <c r="S976" s="14"/>
      <c r="T976" s="14"/>
      <c r="U976" s="14"/>
      <c r="V976" s="14"/>
      <c r="W976" s="14"/>
      <c r="X976" s="14"/>
      <c r="Y976" s="14"/>
    </row>
    <row r="977" spans="1:25">
      <c r="A977" s="14" t="s">
        <v>1205</v>
      </c>
      <c r="B977" s="14" t="s">
        <v>64</v>
      </c>
      <c r="C977" s="14" t="s">
        <v>132</v>
      </c>
      <c r="D977" s="14" t="s">
        <v>67</v>
      </c>
      <c r="E977" s="14">
        <v>1</v>
      </c>
      <c r="F977" s="14">
        <v>234.84437445264101</v>
      </c>
      <c r="G977" s="14">
        <v>78.281458150880198</v>
      </c>
      <c r="H977" s="14">
        <v>1481.0139020788299</v>
      </c>
      <c r="I977" s="14">
        <v>1478.77497792036</v>
      </c>
      <c r="J977" s="14">
        <v>1290.1256344117301</v>
      </c>
      <c r="K977" s="14">
        <v>1686.6099520105099</v>
      </c>
      <c r="L977" s="14">
        <v>207.834974090152</v>
      </c>
      <c r="M977" s="14">
        <v>188.649343508633</v>
      </c>
      <c r="O977" s="14"/>
      <c r="P977" s="14"/>
      <c r="Q977" s="14"/>
      <c r="R977" s="14"/>
      <c r="S977" s="14"/>
      <c r="T977" s="14"/>
      <c r="U977" s="14"/>
      <c r="V977" s="14"/>
      <c r="W977" s="14"/>
      <c r="X977" s="14"/>
      <c r="Y977" s="14"/>
    </row>
    <row r="978" spans="1:25">
      <c r="A978" s="14" t="s">
        <v>1206</v>
      </c>
      <c r="B978" s="14" t="s">
        <v>64</v>
      </c>
      <c r="C978" s="14" t="s">
        <v>38</v>
      </c>
      <c r="D978" s="14" t="s">
        <v>67</v>
      </c>
      <c r="E978" s="14">
        <v>2</v>
      </c>
      <c r="F978" s="14">
        <v>322.26408888291701</v>
      </c>
      <c r="G978" s="14">
        <v>107.421362960972</v>
      </c>
      <c r="H978" s="14">
        <v>1928.4548434140199</v>
      </c>
      <c r="I978" s="14">
        <v>2109.3871843103798</v>
      </c>
      <c r="J978" s="14">
        <v>1882.65170655519</v>
      </c>
      <c r="K978" s="14">
        <v>2355.6517652379998</v>
      </c>
      <c r="L978" s="14">
        <v>246.26458092761101</v>
      </c>
      <c r="M978" s="14">
        <v>226.735477755197</v>
      </c>
      <c r="O978" s="14"/>
      <c r="P978" s="14"/>
      <c r="Q978" s="14"/>
      <c r="R978" s="14"/>
      <c r="S978" s="14"/>
      <c r="T978" s="14"/>
      <c r="U978" s="14"/>
      <c r="V978" s="14"/>
      <c r="W978" s="14"/>
      <c r="X978" s="14"/>
      <c r="Y978" s="14"/>
    </row>
    <row r="979" spans="1:25">
      <c r="A979" s="14" t="s">
        <v>1207</v>
      </c>
      <c r="B979" s="14" t="s">
        <v>64</v>
      </c>
      <c r="C979" s="14" t="s">
        <v>36</v>
      </c>
      <c r="D979" s="14" t="s">
        <v>67</v>
      </c>
      <c r="E979" s="14">
        <v>2</v>
      </c>
      <c r="F979" s="14">
        <v>332.53753301562</v>
      </c>
      <c r="G979" s="14">
        <v>110.84584433854</v>
      </c>
      <c r="H979" s="14">
        <v>1990.8850686440801</v>
      </c>
      <c r="I979" s="14">
        <v>2145.7574598445499</v>
      </c>
      <c r="J979" s="14">
        <v>1918.35796301658</v>
      </c>
      <c r="K979" s="14">
        <v>2392.42446764018</v>
      </c>
      <c r="L979" s="14">
        <v>246.66700779563101</v>
      </c>
      <c r="M979" s="14">
        <v>227.39949682797101</v>
      </c>
      <c r="O979" s="14"/>
      <c r="P979" s="14"/>
      <c r="Q979" s="14"/>
      <c r="R979" s="14"/>
      <c r="S979" s="14"/>
      <c r="T979" s="14"/>
      <c r="U979" s="14"/>
      <c r="V979" s="14"/>
      <c r="W979" s="14"/>
      <c r="X979" s="14"/>
      <c r="Y979" s="14"/>
    </row>
    <row r="980" spans="1:25">
      <c r="A980" s="14" t="s">
        <v>1208</v>
      </c>
      <c r="B980" s="14" t="s">
        <v>64</v>
      </c>
      <c r="C980" s="14" t="s">
        <v>34</v>
      </c>
      <c r="D980" s="14" t="s">
        <v>67</v>
      </c>
      <c r="E980" s="14">
        <v>2</v>
      </c>
      <c r="F980" s="14">
        <v>307.83656369973801</v>
      </c>
      <c r="G980" s="14">
        <v>102.612187899913</v>
      </c>
      <c r="H980" s="14">
        <v>1846.5392819851099</v>
      </c>
      <c r="I980" s="14">
        <v>1998.45471157168</v>
      </c>
      <c r="J980" s="14">
        <v>1778.02944882631</v>
      </c>
      <c r="K980" s="14">
        <v>2238.3261794062</v>
      </c>
      <c r="L980" s="14">
        <v>239.87146783452599</v>
      </c>
      <c r="M980" s="14">
        <v>220.42526274536701</v>
      </c>
      <c r="O980" s="14"/>
      <c r="P980" s="14"/>
      <c r="Q980" s="14"/>
      <c r="R980" s="14"/>
      <c r="S980" s="14"/>
      <c r="T980" s="14"/>
      <c r="U980" s="14"/>
      <c r="V980" s="14"/>
      <c r="W980" s="14"/>
      <c r="X980" s="14"/>
      <c r="Y980" s="14"/>
    </row>
    <row r="981" spans="1:25">
      <c r="A981" s="14" t="s">
        <v>1209</v>
      </c>
      <c r="B981" s="14" t="s">
        <v>64</v>
      </c>
      <c r="C981" s="14" t="s">
        <v>128</v>
      </c>
      <c r="D981" s="14" t="s">
        <v>67</v>
      </c>
      <c r="E981" s="14">
        <v>2</v>
      </c>
      <c r="F981" s="14">
        <v>283.96891682266602</v>
      </c>
      <c r="G981" s="14">
        <v>94.656305607555396</v>
      </c>
      <c r="H981" s="14">
        <v>1707.87825117379</v>
      </c>
      <c r="I981" s="14">
        <v>1842.63860788017</v>
      </c>
      <c r="J981" s="14">
        <v>1630.7065542960199</v>
      </c>
      <c r="K981" s="14">
        <v>2074.07541487457</v>
      </c>
      <c r="L981" s="14">
        <v>231.43680699439801</v>
      </c>
      <c r="M981" s="14">
        <v>211.93205358415599</v>
      </c>
      <c r="O981" s="14"/>
      <c r="P981" s="14"/>
      <c r="Q981" s="14"/>
      <c r="R981" s="14"/>
      <c r="S981" s="14"/>
      <c r="T981" s="14"/>
      <c r="U981" s="14"/>
      <c r="V981" s="14"/>
      <c r="W981" s="14"/>
      <c r="X981" s="14"/>
      <c r="Y981" s="14"/>
    </row>
    <row r="982" spans="1:25">
      <c r="A982" s="14" t="s">
        <v>1210</v>
      </c>
      <c r="B982" s="14" t="s">
        <v>64</v>
      </c>
      <c r="C982" s="14" t="s">
        <v>129</v>
      </c>
      <c r="D982" s="14" t="s">
        <v>67</v>
      </c>
      <c r="E982" s="14">
        <v>2</v>
      </c>
      <c r="F982" s="14">
        <v>285.93271190321298</v>
      </c>
      <c r="G982" s="14">
        <v>95.310903967737502</v>
      </c>
      <c r="H982" s="14">
        <v>1722.4862162844099</v>
      </c>
      <c r="I982" s="14">
        <v>1850.6926445730201</v>
      </c>
      <c r="J982" s="14">
        <v>1638.5111251727501</v>
      </c>
      <c r="K982" s="14">
        <v>2082.3314063403</v>
      </c>
      <c r="L982" s="14">
        <v>231.63876176728201</v>
      </c>
      <c r="M982" s="14">
        <v>212.18151940027499</v>
      </c>
      <c r="O982" s="14"/>
      <c r="P982" s="14"/>
      <c r="Q982" s="14"/>
      <c r="R982" s="14"/>
      <c r="S982" s="14"/>
      <c r="T982" s="14"/>
      <c r="U982" s="14"/>
      <c r="V982" s="14"/>
      <c r="W982" s="14"/>
      <c r="X982" s="14"/>
      <c r="Y982" s="14"/>
    </row>
    <row r="983" spans="1:25">
      <c r="A983" s="14" t="s">
        <v>1211</v>
      </c>
      <c r="B983" s="14" t="s">
        <v>64</v>
      </c>
      <c r="C983" s="14" t="s">
        <v>130</v>
      </c>
      <c r="D983" s="14" t="s">
        <v>67</v>
      </c>
      <c r="E983" s="14">
        <v>2</v>
      </c>
      <c r="F983" s="14">
        <v>280.16142773386201</v>
      </c>
      <c r="G983" s="14">
        <v>93.387142577954094</v>
      </c>
      <c r="H983" s="14">
        <v>1697.0223982910099</v>
      </c>
      <c r="I983" s="14">
        <v>1786.00935638394</v>
      </c>
      <c r="J983" s="14">
        <v>1579.71592015393</v>
      </c>
      <c r="K983" s="14">
        <v>2011.4235589510699</v>
      </c>
      <c r="L983" s="14">
        <v>225.414202567129</v>
      </c>
      <c r="M983" s="14">
        <v>206.293436230015</v>
      </c>
      <c r="O983" s="14"/>
      <c r="P983" s="14"/>
      <c r="Q983" s="14"/>
      <c r="R983" s="14"/>
      <c r="S983" s="14"/>
      <c r="T983" s="14"/>
      <c r="U983" s="14"/>
      <c r="V983" s="14"/>
      <c r="W983" s="14"/>
      <c r="X983" s="14"/>
      <c r="Y983" s="14"/>
    </row>
    <row r="984" spans="1:25">
      <c r="A984" s="14" t="s">
        <v>1212</v>
      </c>
      <c r="B984" s="14" t="s">
        <v>64</v>
      </c>
      <c r="C984" s="14" t="s">
        <v>131</v>
      </c>
      <c r="D984" s="14" t="s">
        <v>67</v>
      </c>
      <c r="E984" s="14">
        <v>2</v>
      </c>
      <c r="F984" s="14">
        <v>284.909521865947</v>
      </c>
      <c r="G984" s="14">
        <v>94.969840621982399</v>
      </c>
      <c r="H984" s="14">
        <v>1726.0967034166199</v>
      </c>
      <c r="I984" s="14">
        <v>1771.6209271918599</v>
      </c>
      <c r="J984" s="14">
        <v>1568.92163907236</v>
      </c>
      <c r="K984" s="14">
        <v>1992.94291461485</v>
      </c>
      <c r="L984" s="14">
        <v>221.32198742299599</v>
      </c>
      <c r="M984" s="14">
        <v>202.699288119496</v>
      </c>
      <c r="O984" s="14"/>
      <c r="P984" s="14"/>
      <c r="Q984" s="14"/>
      <c r="R984" s="14"/>
      <c r="S984" s="14"/>
      <c r="T984" s="14"/>
      <c r="U984" s="14"/>
      <c r="V984" s="14"/>
      <c r="W984" s="14"/>
      <c r="X984" s="14"/>
      <c r="Y984" s="14"/>
    </row>
    <row r="985" spans="1:25">
      <c r="A985" s="14" t="s">
        <v>1213</v>
      </c>
      <c r="B985" s="14" t="s">
        <v>64</v>
      </c>
      <c r="C985" s="14" t="s">
        <v>132</v>
      </c>
      <c r="D985" s="14" t="s">
        <v>67</v>
      </c>
      <c r="E985" s="14">
        <v>2</v>
      </c>
      <c r="F985" s="14">
        <v>282.58543860257703</v>
      </c>
      <c r="G985" s="14">
        <v>94.1951462008589</v>
      </c>
      <c r="H985" s="14">
        <v>1702.6296234414499</v>
      </c>
      <c r="I985" s="14">
        <v>1736.5351659596799</v>
      </c>
      <c r="J985" s="14">
        <v>1537.3077260975999</v>
      </c>
      <c r="K985" s="14">
        <v>1954.14515649378</v>
      </c>
      <c r="L985" s="14">
        <v>217.60999053409699</v>
      </c>
      <c r="M985" s="14">
        <v>199.227439862078</v>
      </c>
      <c r="O985" s="14"/>
      <c r="P985" s="14"/>
      <c r="Q985" s="14"/>
      <c r="R985" s="14"/>
      <c r="S985" s="14"/>
      <c r="T985" s="14"/>
      <c r="U985" s="14"/>
      <c r="V985" s="14"/>
      <c r="W985" s="14"/>
      <c r="X985" s="14"/>
      <c r="Y985" s="14"/>
    </row>
    <row r="986" spans="1:25">
      <c r="A986" s="14" t="s">
        <v>1214</v>
      </c>
      <c r="B986" s="14" t="s">
        <v>64</v>
      </c>
      <c r="C986" s="14" t="s">
        <v>38</v>
      </c>
      <c r="D986" s="14" t="s">
        <v>67</v>
      </c>
      <c r="E986" s="14">
        <v>3</v>
      </c>
      <c r="F986" s="14">
        <v>332.11162879264901</v>
      </c>
      <c r="G986" s="14">
        <v>110.70387626421601</v>
      </c>
      <c r="H986" s="14">
        <v>2135.9034586960502</v>
      </c>
      <c r="I986" s="14">
        <v>2365.4681824652898</v>
      </c>
      <c r="J986" s="14">
        <v>2106.3962405359898</v>
      </c>
      <c r="K986" s="14">
        <v>2646.50594581321</v>
      </c>
      <c r="L986" s="14">
        <v>281.03776334791701</v>
      </c>
      <c r="M986" s="14">
        <v>259.071941929297</v>
      </c>
      <c r="O986" s="14"/>
      <c r="P986" s="14"/>
      <c r="Q986" s="14"/>
      <c r="R986" s="14"/>
      <c r="S986" s="14"/>
      <c r="T986" s="14"/>
      <c r="U986" s="14"/>
      <c r="V986" s="14"/>
      <c r="W986" s="14"/>
      <c r="X986" s="14"/>
      <c r="Y986" s="14"/>
    </row>
    <row r="987" spans="1:25">
      <c r="A987" s="14" t="s">
        <v>1215</v>
      </c>
      <c r="B987" s="14" t="s">
        <v>64</v>
      </c>
      <c r="C987" s="14" t="s">
        <v>36</v>
      </c>
      <c r="D987" s="14" t="s">
        <v>67</v>
      </c>
      <c r="E987" s="14">
        <v>3</v>
      </c>
      <c r="F987" s="14">
        <v>313.79191296655199</v>
      </c>
      <c r="G987" s="14">
        <v>104.597304322184</v>
      </c>
      <c r="H987" s="14">
        <v>2003.5238983945401</v>
      </c>
      <c r="I987" s="14">
        <v>2179.4195810637998</v>
      </c>
      <c r="J987" s="14">
        <v>1938.7337194224799</v>
      </c>
      <c r="K987" s="14">
        <v>2441.12712849747</v>
      </c>
      <c r="L987" s="14">
        <v>261.70754743366899</v>
      </c>
      <c r="M987" s="14">
        <v>240.685861641325</v>
      </c>
      <c r="O987" s="14"/>
      <c r="P987" s="14"/>
      <c r="Q987" s="14"/>
      <c r="R987" s="14"/>
      <c r="S987" s="14"/>
      <c r="T987" s="14"/>
      <c r="U987" s="14"/>
      <c r="V987" s="14"/>
      <c r="W987" s="14"/>
      <c r="X987" s="14"/>
      <c r="Y987" s="14"/>
    </row>
    <row r="988" spans="1:25">
      <c r="A988" s="14" t="s">
        <v>1216</v>
      </c>
      <c r="B988" s="14" t="s">
        <v>64</v>
      </c>
      <c r="C988" s="14" t="s">
        <v>34</v>
      </c>
      <c r="D988" s="14" t="s">
        <v>67</v>
      </c>
      <c r="E988" s="14">
        <v>3</v>
      </c>
      <c r="F988" s="14">
        <v>325.67436127091702</v>
      </c>
      <c r="G988" s="14">
        <v>108.558120423639</v>
      </c>
      <c r="H988" s="14">
        <v>2067.9050179117198</v>
      </c>
      <c r="I988" s="14">
        <v>2222.3119306269</v>
      </c>
      <c r="J988" s="14">
        <v>1982.3388709155199</v>
      </c>
      <c r="K988" s="14">
        <v>2482.8407798179601</v>
      </c>
      <c r="L988" s="14">
        <v>260.528849191066</v>
      </c>
      <c r="M988" s="14">
        <v>239.973059711377</v>
      </c>
      <c r="O988" s="14"/>
      <c r="P988" s="14"/>
      <c r="Q988" s="14"/>
      <c r="R988" s="14"/>
      <c r="S988" s="14"/>
      <c r="T988" s="14"/>
      <c r="U988" s="14"/>
      <c r="V988" s="14"/>
      <c r="W988" s="14"/>
      <c r="X988" s="14"/>
      <c r="Y988" s="14"/>
    </row>
    <row r="989" spans="1:25">
      <c r="A989" s="14" t="s">
        <v>1217</v>
      </c>
      <c r="B989" s="14" t="s">
        <v>64</v>
      </c>
      <c r="C989" s="14" t="s">
        <v>128</v>
      </c>
      <c r="D989" s="14" t="s">
        <v>67</v>
      </c>
      <c r="E989" s="14">
        <v>3</v>
      </c>
      <c r="F989" s="14">
        <v>346.00837039480001</v>
      </c>
      <c r="G989" s="14">
        <v>115.336123464933</v>
      </c>
      <c r="H989" s="14">
        <v>2185.7761869538799</v>
      </c>
      <c r="I989" s="14">
        <v>2330.4896032032002</v>
      </c>
      <c r="J989" s="14">
        <v>2087.18798469794</v>
      </c>
      <c r="K989" s="14">
        <v>2593.9827852001399</v>
      </c>
      <c r="L989" s="14">
        <v>263.49318199693602</v>
      </c>
      <c r="M989" s="14">
        <v>243.301618505264</v>
      </c>
      <c r="O989" s="14"/>
      <c r="P989" s="14"/>
      <c r="Q989" s="14"/>
      <c r="R989" s="14"/>
      <c r="S989" s="14"/>
      <c r="T989" s="14"/>
      <c r="U989" s="14"/>
      <c r="V989" s="14"/>
      <c r="W989" s="14"/>
      <c r="X989" s="14"/>
      <c r="Y989" s="14"/>
    </row>
    <row r="990" spans="1:25">
      <c r="A990" s="14" t="s">
        <v>1218</v>
      </c>
      <c r="B990" s="14" t="s">
        <v>64</v>
      </c>
      <c r="C990" s="14" t="s">
        <v>129</v>
      </c>
      <c r="D990" s="14" t="s">
        <v>67</v>
      </c>
      <c r="E990" s="14">
        <v>3</v>
      </c>
      <c r="F990" s="14">
        <v>352.83764019792801</v>
      </c>
      <c r="G990" s="14">
        <v>117.612546732643</v>
      </c>
      <c r="H990" s="14">
        <v>2217.84926895423</v>
      </c>
      <c r="I990" s="14">
        <v>2349.0113756209898</v>
      </c>
      <c r="J990" s="14">
        <v>2107.1297659172101</v>
      </c>
      <c r="K990" s="14">
        <v>2610.7628732868802</v>
      </c>
      <c r="L990" s="14">
        <v>261.75149766589197</v>
      </c>
      <c r="M990" s="14">
        <v>241.88160970378399</v>
      </c>
      <c r="O990" s="14"/>
      <c r="P990" s="14"/>
      <c r="Q990" s="14"/>
      <c r="R990" s="14"/>
      <c r="S990" s="14"/>
      <c r="T990" s="14"/>
      <c r="U990" s="14"/>
      <c r="V990" s="14"/>
      <c r="W990" s="14"/>
      <c r="X990" s="14"/>
      <c r="Y990" s="14"/>
    </row>
    <row r="991" spans="1:25">
      <c r="A991" s="14" t="s">
        <v>1219</v>
      </c>
      <c r="B991" s="14" t="s">
        <v>64</v>
      </c>
      <c r="C991" s="14" t="s">
        <v>130</v>
      </c>
      <c r="D991" s="14" t="s">
        <v>67</v>
      </c>
      <c r="E991" s="14">
        <v>3</v>
      </c>
      <c r="F991" s="14">
        <v>355.74256074873699</v>
      </c>
      <c r="G991" s="14">
        <v>118.580853582912</v>
      </c>
      <c r="H991" s="14">
        <v>2227.4282183253199</v>
      </c>
      <c r="I991" s="14">
        <v>2347.2532690161702</v>
      </c>
      <c r="J991" s="14">
        <v>2107.0923004799602</v>
      </c>
      <c r="K991" s="14">
        <v>2607.05851782543</v>
      </c>
      <c r="L991" s="14">
        <v>259.80524880925901</v>
      </c>
      <c r="M991" s="14">
        <v>240.160968536214</v>
      </c>
      <c r="O991" s="14"/>
      <c r="P991" s="14"/>
      <c r="Q991" s="14"/>
      <c r="R991" s="14"/>
      <c r="S991" s="14"/>
      <c r="T991" s="14"/>
      <c r="U991" s="14"/>
      <c r="V991" s="14"/>
      <c r="W991" s="14"/>
      <c r="X991" s="14"/>
      <c r="Y991" s="14"/>
    </row>
    <row r="992" spans="1:25">
      <c r="A992" s="14" t="s">
        <v>1220</v>
      </c>
      <c r="B992" s="14" t="s">
        <v>64</v>
      </c>
      <c r="C992" s="14" t="s">
        <v>131</v>
      </c>
      <c r="D992" s="14" t="s">
        <v>67</v>
      </c>
      <c r="E992" s="14">
        <v>3</v>
      </c>
      <c r="F992" s="14">
        <v>316.39172865657099</v>
      </c>
      <c r="G992" s="14">
        <v>105.46390955219</v>
      </c>
      <c r="H992" s="14">
        <v>1969.93791579958</v>
      </c>
      <c r="I992" s="14">
        <v>2060.7095752666901</v>
      </c>
      <c r="J992" s="14">
        <v>1837.4060242652299</v>
      </c>
      <c r="K992" s="14">
        <v>2303.4325879276698</v>
      </c>
      <c r="L992" s="14">
        <v>242.723012660976</v>
      </c>
      <c r="M992" s="14">
        <v>223.30355100146301</v>
      </c>
      <c r="O992" s="14"/>
      <c r="P992" s="14"/>
      <c r="Q992" s="14"/>
      <c r="R992" s="14"/>
      <c r="S992" s="14"/>
      <c r="T992" s="14"/>
      <c r="U992" s="14"/>
      <c r="V992" s="14"/>
      <c r="W992" s="14"/>
      <c r="X992" s="14"/>
      <c r="Y992" s="14"/>
    </row>
    <row r="993" spans="1:25">
      <c r="A993" s="14" t="s">
        <v>1221</v>
      </c>
      <c r="B993" s="14" t="s">
        <v>64</v>
      </c>
      <c r="C993" s="14" t="s">
        <v>132</v>
      </c>
      <c r="D993" s="14" t="s">
        <v>67</v>
      </c>
      <c r="E993" s="14">
        <v>3</v>
      </c>
      <c r="F993" s="14">
        <v>336.44292021889601</v>
      </c>
      <c r="G993" s="14">
        <v>112.147640072965</v>
      </c>
      <c r="H993" s="14">
        <v>2088.2808032952398</v>
      </c>
      <c r="I993" s="14">
        <v>2161.23250721165</v>
      </c>
      <c r="J993" s="14">
        <v>1933.65355014897</v>
      </c>
      <c r="K993" s="14">
        <v>2407.97686521272</v>
      </c>
      <c r="L993" s="14">
        <v>246.744358001075</v>
      </c>
      <c r="M993" s="14">
        <v>227.57895706268201</v>
      </c>
      <c r="O993" s="14"/>
      <c r="P993" s="14"/>
      <c r="Q993" s="14"/>
      <c r="R993" s="14"/>
      <c r="S993" s="14"/>
      <c r="T993" s="14"/>
      <c r="U993" s="14"/>
      <c r="V993" s="14"/>
      <c r="W993" s="14"/>
      <c r="X993" s="14"/>
      <c r="Y993" s="14"/>
    </row>
    <row r="994" spans="1:25">
      <c r="A994" s="14" t="s">
        <v>1222</v>
      </c>
      <c r="B994" s="14" t="s">
        <v>64</v>
      </c>
      <c r="C994" s="14" t="s">
        <v>38</v>
      </c>
      <c r="D994" s="14" t="s">
        <v>67</v>
      </c>
      <c r="E994" s="14">
        <v>4</v>
      </c>
      <c r="F994" s="14">
        <v>371.25269903794498</v>
      </c>
      <c r="G994" s="14">
        <v>123.750899679315</v>
      </c>
      <c r="H994" s="14">
        <v>2564.4311600327801</v>
      </c>
      <c r="I994" s="14">
        <v>2815.4172096924599</v>
      </c>
      <c r="J994" s="14">
        <v>2529.9011885644099</v>
      </c>
      <c r="K994" s="14">
        <v>3123.7731388275602</v>
      </c>
      <c r="L994" s="14">
        <v>308.35592913510197</v>
      </c>
      <c r="M994" s="14">
        <v>285.51602112804898</v>
      </c>
      <c r="O994" s="14"/>
      <c r="P994" s="14"/>
      <c r="Q994" s="14"/>
      <c r="R994" s="14"/>
      <c r="S994" s="14"/>
      <c r="T994" s="14"/>
      <c r="U994" s="14"/>
      <c r="V994" s="14"/>
      <c r="W994" s="14"/>
      <c r="X994" s="14"/>
      <c r="Y994" s="14"/>
    </row>
    <row r="995" spans="1:25">
      <c r="A995" s="14" t="s">
        <v>1223</v>
      </c>
      <c r="B995" s="14" t="s">
        <v>64</v>
      </c>
      <c r="C995" s="14" t="s">
        <v>36</v>
      </c>
      <c r="D995" s="14" t="s">
        <v>67</v>
      </c>
      <c r="E995" s="14">
        <v>4</v>
      </c>
      <c r="F995" s="14">
        <v>420.546391217012</v>
      </c>
      <c r="G995" s="14">
        <v>140.18213040567099</v>
      </c>
      <c r="H995" s="14">
        <v>2897.7219817888199</v>
      </c>
      <c r="I995" s="14">
        <v>3173.4100686973402</v>
      </c>
      <c r="J995" s="14">
        <v>2870.4308935361501</v>
      </c>
      <c r="K995" s="14">
        <v>3499.1023142021299</v>
      </c>
      <c r="L995" s="14">
        <v>325.69224550478702</v>
      </c>
      <c r="M995" s="14">
        <v>302.97917516119202</v>
      </c>
      <c r="O995" s="14"/>
      <c r="P995" s="14"/>
      <c r="Q995" s="14"/>
      <c r="R995" s="14"/>
      <c r="S995" s="14"/>
      <c r="T995" s="14"/>
      <c r="U995" s="14"/>
      <c r="V995" s="14"/>
      <c r="W995" s="14"/>
      <c r="X995" s="14"/>
      <c r="Y995" s="14"/>
    </row>
    <row r="996" spans="1:25">
      <c r="A996" s="14" t="s">
        <v>1224</v>
      </c>
      <c r="B996" s="14" t="s">
        <v>64</v>
      </c>
      <c r="C996" s="14" t="s">
        <v>34</v>
      </c>
      <c r="D996" s="14" t="s">
        <v>67</v>
      </c>
      <c r="E996" s="14">
        <v>4</v>
      </c>
      <c r="F996" s="14">
        <v>413.06638733289799</v>
      </c>
      <c r="G996" s="14">
        <v>137.688795777633</v>
      </c>
      <c r="H996" s="14">
        <v>2824.3855544129701</v>
      </c>
      <c r="I996" s="14">
        <v>3054.5958413357998</v>
      </c>
      <c r="J996" s="14">
        <v>2761.8681389845801</v>
      </c>
      <c r="K996" s="14">
        <v>3369.47396800976</v>
      </c>
      <c r="L996" s="14">
        <v>314.87812667395201</v>
      </c>
      <c r="M996" s="14">
        <v>292.72770235122402</v>
      </c>
      <c r="O996" s="14"/>
      <c r="P996" s="14"/>
      <c r="Q996" s="14"/>
      <c r="R996" s="14"/>
      <c r="S996" s="14"/>
      <c r="T996" s="14"/>
      <c r="U996" s="14"/>
      <c r="V996" s="14"/>
      <c r="W996" s="14"/>
      <c r="X996" s="14"/>
      <c r="Y996" s="14"/>
    </row>
    <row r="997" spans="1:25">
      <c r="A997" s="14" t="s">
        <v>1225</v>
      </c>
      <c r="B997" s="14" t="s">
        <v>64</v>
      </c>
      <c r="C997" s="14" t="s">
        <v>128</v>
      </c>
      <c r="D997" s="14" t="s">
        <v>67</v>
      </c>
      <c r="E997" s="14">
        <v>4</v>
      </c>
      <c r="F997" s="14">
        <v>406.47878401004698</v>
      </c>
      <c r="G997" s="14">
        <v>135.49292800334899</v>
      </c>
      <c r="H997" s="14">
        <v>2775.16750194611</v>
      </c>
      <c r="I997" s="14">
        <v>2991.1429525755002</v>
      </c>
      <c r="J997" s="14">
        <v>2702.35687124582</v>
      </c>
      <c r="K997" s="14">
        <v>3301.9648097696199</v>
      </c>
      <c r="L997" s="14">
        <v>310.82185719412701</v>
      </c>
      <c r="M997" s="14">
        <v>288.786081329681</v>
      </c>
      <c r="O997" s="14"/>
      <c r="P997" s="14"/>
      <c r="Q997" s="14"/>
      <c r="R997" s="14"/>
      <c r="S997" s="14"/>
      <c r="T997" s="14"/>
      <c r="U997" s="14"/>
      <c r="V997" s="14"/>
      <c r="W997" s="14"/>
      <c r="X997" s="14"/>
      <c r="Y997" s="14"/>
    </row>
    <row r="998" spans="1:25">
      <c r="A998" s="14" t="s">
        <v>1226</v>
      </c>
      <c r="B998" s="14" t="s">
        <v>64</v>
      </c>
      <c r="C998" s="14" t="s">
        <v>129</v>
      </c>
      <c r="D998" s="14" t="s">
        <v>67</v>
      </c>
      <c r="E998" s="14">
        <v>4</v>
      </c>
      <c r="F998" s="14">
        <v>373.09692530034903</v>
      </c>
      <c r="G998" s="14">
        <v>124.365641766783</v>
      </c>
      <c r="H998" s="14">
        <v>2545.5204018581499</v>
      </c>
      <c r="I998" s="14">
        <v>2706.3343585244902</v>
      </c>
      <c r="J998" s="14">
        <v>2433.9603463874</v>
      </c>
      <c r="K998" s="14">
        <v>3000.4407503269099</v>
      </c>
      <c r="L998" s="14">
        <v>294.10639180242299</v>
      </c>
      <c r="M998" s="14">
        <v>272.37401213709097</v>
      </c>
      <c r="O998" s="14"/>
      <c r="P998" s="14"/>
      <c r="Q998" s="14"/>
      <c r="R998" s="14"/>
      <c r="S998" s="14"/>
      <c r="T998" s="14"/>
      <c r="U998" s="14"/>
      <c r="V998" s="14"/>
      <c r="W998" s="14"/>
      <c r="X998" s="14"/>
      <c r="Y998" s="14"/>
    </row>
    <row r="999" spans="1:25">
      <c r="A999" s="14" t="s">
        <v>1227</v>
      </c>
      <c r="B999" s="14" t="s">
        <v>64</v>
      </c>
      <c r="C999" s="14" t="s">
        <v>130</v>
      </c>
      <c r="D999" s="14" t="s">
        <v>67</v>
      </c>
      <c r="E999" s="14">
        <v>4</v>
      </c>
      <c r="F999" s="14">
        <v>339.23018091131797</v>
      </c>
      <c r="G999" s="14">
        <v>113.076726970439</v>
      </c>
      <c r="H999" s="14">
        <v>2317.4626377327299</v>
      </c>
      <c r="I999" s="14">
        <v>2419.15475212108</v>
      </c>
      <c r="J999" s="14">
        <v>2164.2536238962398</v>
      </c>
      <c r="K999" s="14">
        <v>2695.4298506445298</v>
      </c>
      <c r="L999" s="14">
        <v>276.27509852345003</v>
      </c>
      <c r="M999" s="14">
        <v>254.901128224845</v>
      </c>
      <c r="O999" s="14"/>
      <c r="P999" s="14"/>
      <c r="Q999" s="14"/>
      <c r="R999" s="14"/>
      <c r="S999" s="14"/>
      <c r="T999" s="14"/>
      <c r="U999" s="14"/>
      <c r="V999" s="14"/>
      <c r="W999" s="14"/>
      <c r="X999" s="14"/>
      <c r="Y999" s="14"/>
    </row>
    <row r="1000" spans="1:25">
      <c r="A1000" s="14" t="s">
        <v>1228</v>
      </c>
      <c r="B1000" s="14" t="s">
        <v>64</v>
      </c>
      <c r="C1000" s="14" t="s">
        <v>131</v>
      </c>
      <c r="D1000" s="14" t="s">
        <v>67</v>
      </c>
      <c r="E1000" s="14">
        <v>4</v>
      </c>
      <c r="F1000" s="14">
        <v>349.77420387746901</v>
      </c>
      <c r="G1000" s="14">
        <v>116.59140129249</v>
      </c>
      <c r="H1000" s="14">
        <v>2387.8632159848999</v>
      </c>
      <c r="I1000" s="14">
        <v>2446.03829600571</v>
      </c>
      <c r="J1000" s="14">
        <v>2192.3991825998301</v>
      </c>
      <c r="K1000" s="14">
        <v>2720.6082231189798</v>
      </c>
      <c r="L1000" s="14">
        <v>274.56992711326899</v>
      </c>
      <c r="M1000" s="14">
        <v>253.639113405876</v>
      </c>
      <c r="O1000" s="14"/>
      <c r="P1000" s="14"/>
      <c r="Q1000" s="14"/>
      <c r="R1000" s="14"/>
      <c r="S1000" s="14"/>
      <c r="T1000" s="14"/>
      <c r="U1000" s="14"/>
      <c r="V1000" s="14"/>
      <c r="W1000" s="14"/>
      <c r="X1000" s="14"/>
      <c r="Y1000" s="14"/>
    </row>
    <row r="1001" spans="1:25">
      <c r="A1001" s="14" t="s">
        <v>1229</v>
      </c>
      <c r="B1001" s="14" t="s">
        <v>64</v>
      </c>
      <c r="C1001" s="14" t="s">
        <v>132</v>
      </c>
      <c r="D1001" s="14" t="s">
        <v>67</v>
      </c>
      <c r="E1001" s="14">
        <v>4</v>
      </c>
      <c r="F1001" s="14">
        <v>346.52498019737499</v>
      </c>
      <c r="G1001" s="14">
        <v>115.508326732458</v>
      </c>
      <c r="H1001" s="14">
        <v>2360.84602941392</v>
      </c>
      <c r="I1001" s="14">
        <v>2417.1598680032498</v>
      </c>
      <c r="J1001" s="14">
        <v>2165.9291658689499</v>
      </c>
      <c r="K1001" s="14">
        <v>2689.2239272376401</v>
      </c>
      <c r="L1001" s="14">
        <v>272.06405923439797</v>
      </c>
      <c r="M1001" s="14">
        <v>251.23070213429401</v>
      </c>
      <c r="O1001" s="14"/>
      <c r="P1001" s="14"/>
      <c r="Q1001" s="14"/>
      <c r="R1001" s="14"/>
      <c r="S1001" s="14"/>
      <c r="T1001" s="14"/>
      <c r="U1001" s="14"/>
      <c r="V1001" s="14"/>
      <c r="W1001" s="14"/>
      <c r="X1001" s="14"/>
      <c r="Y1001" s="14"/>
    </row>
    <row r="1002" spans="1:25">
      <c r="A1002" s="14" t="s">
        <v>1230</v>
      </c>
      <c r="B1002" s="14" t="s">
        <v>64</v>
      </c>
      <c r="C1002" s="14" t="s">
        <v>38</v>
      </c>
      <c r="D1002" s="14" t="s">
        <v>67</v>
      </c>
      <c r="E1002" s="14">
        <v>5</v>
      </c>
      <c r="F1002" s="14">
        <v>340.47863771912802</v>
      </c>
      <c r="G1002" s="14">
        <v>113.492879239709</v>
      </c>
      <c r="H1002" s="14">
        <v>2622.0919346871601</v>
      </c>
      <c r="I1002" s="14">
        <v>3020.3658812971398</v>
      </c>
      <c r="J1002" s="14">
        <v>2698.4734280463299</v>
      </c>
      <c r="K1002" s="14">
        <v>3369.1979052152901</v>
      </c>
      <c r="L1002" s="14">
        <v>348.83202391815797</v>
      </c>
      <c r="M1002" s="14">
        <v>321.89245325080202</v>
      </c>
      <c r="O1002" s="14"/>
      <c r="P1002" s="14"/>
      <c r="Q1002" s="14"/>
      <c r="R1002" s="14"/>
      <c r="S1002" s="14"/>
      <c r="T1002" s="14"/>
      <c r="U1002" s="14"/>
      <c r="V1002" s="14"/>
      <c r="W1002" s="14"/>
      <c r="X1002" s="14"/>
      <c r="Y1002" s="14"/>
    </row>
    <row r="1003" spans="1:25">
      <c r="A1003" s="14" t="s">
        <v>1231</v>
      </c>
      <c r="B1003" s="14" t="s">
        <v>64</v>
      </c>
      <c r="C1003" s="14" t="s">
        <v>36</v>
      </c>
      <c r="D1003" s="14" t="s">
        <v>67</v>
      </c>
      <c r="E1003" s="14">
        <v>5</v>
      </c>
      <c r="F1003" s="14">
        <v>352.785590389812</v>
      </c>
      <c r="G1003" s="14">
        <v>117.595196796604</v>
      </c>
      <c r="H1003" s="14">
        <v>2729.2711619202501</v>
      </c>
      <c r="I1003" s="14">
        <v>3110.5550196577901</v>
      </c>
      <c r="J1003" s="14">
        <v>2787.8126321100299</v>
      </c>
      <c r="K1003" s="14">
        <v>3459.8118207033099</v>
      </c>
      <c r="L1003" s="14">
        <v>349.25680104551901</v>
      </c>
      <c r="M1003" s="14">
        <v>322.74238754776002</v>
      </c>
      <c r="O1003" s="14"/>
      <c r="P1003" s="14"/>
      <c r="Q1003" s="14"/>
      <c r="R1003" s="14"/>
      <c r="S1003" s="14"/>
      <c r="T1003" s="14"/>
      <c r="U1003" s="14"/>
      <c r="V1003" s="14"/>
      <c r="W1003" s="14"/>
      <c r="X1003" s="14"/>
      <c r="Y1003" s="14"/>
    </row>
    <row r="1004" spans="1:25">
      <c r="A1004" s="14" t="s">
        <v>1232</v>
      </c>
      <c r="B1004" s="14" t="s">
        <v>64</v>
      </c>
      <c r="C1004" s="14" t="s">
        <v>34</v>
      </c>
      <c r="D1004" s="14" t="s">
        <v>67</v>
      </c>
      <c r="E1004" s="14">
        <v>5</v>
      </c>
      <c r="F1004" s="14">
        <v>356.81901312364698</v>
      </c>
      <c r="G1004" s="14">
        <v>118.939671041216</v>
      </c>
      <c r="H1004" s="14">
        <v>2774.85817811375</v>
      </c>
      <c r="I1004" s="14">
        <v>3154.2368958920001</v>
      </c>
      <c r="J1004" s="14">
        <v>2828.0471573857799</v>
      </c>
      <c r="K1004" s="14">
        <v>3507.06570670361</v>
      </c>
      <c r="L1004" s="14">
        <v>352.82881081161503</v>
      </c>
      <c r="M1004" s="14">
        <v>326.18973850622098</v>
      </c>
      <c r="O1004" s="14"/>
      <c r="P1004" s="14"/>
      <c r="Q1004" s="14"/>
      <c r="R1004" s="14"/>
      <c r="S1004" s="14"/>
      <c r="T1004" s="14"/>
      <c r="U1004" s="14"/>
      <c r="V1004" s="14"/>
      <c r="W1004" s="14"/>
      <c r="X1004" s="14"/>
      <c r="Y1004" s="14"/>
    </row>
    <row r="1005" spans="1:25">
      <c r="A1005" s="14" t="s">
        <v>1233</v>
      </c>
      <c r="B1005" s="14" t="s">
        <v>64</v>
      </c>
      <c r="C1005" s="14" t="s">
        <v>128</v>
      </c>
      <c r="D1005" s="14" t="s">
        <v>67</v>
      </c>
      <c r="E1005" s="14">
        <v>5</v>
      </c>
      <c r="F1005" s="14">
        <v>363.56229771107502</v>
      </c>
      <c r="G1005" s="14">
        <v>121.187432570358</v>
      </c>
      <c r="H1005" s="14">
        <v>2838.9996697725701</v>
      </c>
      <c r="I1005" s="14">
        <v>3192.6093022476898</v>
      </c>
      <c r="J1005" s="14">
        <v>2863.2442776133198</v>
      </c>
      <c r="K1005" s="14">
        <v>3548.61120297855</v>
      </c>
      <c r="L1005" s="14">
        <v>356.00190073085599</v>
      </c>
      <c r="M1005" s="14">
        <v>329.36502463436801</v>
      </c>
      <c r="O1005" s="14"/>
      <c r="P1005" s="14"/>
      <c r="Q1005" s="14"/>
      <c r="R1005" s="14"/>
      <c r="S1005" s="14"/>
      <c r="T1005" s="14"/>
      <c r="U1005" s="14"/>
      <c r="V1005" s="14"/>
      <c r="W1005" s="14"/>
      <c r="X1005" s="14"/>
      <c r="Y1005" s="14"/>
    </row>
    <row r="1006" spans="1:25">
      <c r="A1006" s="14" t="s">
        <v>1234</v>
      </c>
      <c r="B1006" s="14" t="s">
        <v>64</v>
      </c>
      <c r="C1006" s="14" t="s">
        <v>129</v>
      </c>
      <c r="D1006" s="14" t="s">
        <v>67</v>
      </c>
      <c r="E1006" s="14">
        <v>5</v>
      </c>
      <c r="F1006" s="14">
        <v>341.93687550208398</v>
      </c>
      <c r="G1006" s="14">
        <v>113.978958500695</v>
      </c>
      <c r="H1006" s="14">
        <v>2682.6994782840402</v>
      </c>
      <c r="I1006" s="14">
        <v>2986.1427111744101</v>
      </c>
      <c r="J1006" s="14">
        <v>2670.3027238401601</v>
      </c>
      <c r="K1006" s="14">
        <v>3328.3567772836</v>
      </c>
      <c r="L1006" s="14">
        <v>342.214066109182</v>
      </c>
      <c r="M1006" s="14">
        <v>315.83998733425199</v>
      </c>
      <c r="O1006" s="14"/>
      <c r="P1006" s="14"/>
      <c r="Q1006" s="14"/>
      <c r="R1006" s="14"/>
      <c r="S1006" s="14"/>
      <c r="T1006" s="14"/>
      <c r="U1006" s="14"/>
      <c r="V1006" s="14"/>
      <c r="W1006" s="14"/>
      <c r="X1006" s="14"/>
      <c r="Y1006" s="14"/>
    </row>
    <row r="1007" spans="1:25">
      <c r="A1007" s="14" t="s">
        <v>1235</v>
      </c>
      <c r="B1007" s="14" t="s">
        <v>64</v>
      </c>
      <c r="C1007" s="14" t="s">
        <v>130</v>
      </c>
      <c r="D1007" s="14" t="s">
        <v>67</v>
      </c>
      <c r="E1007" s="14">
        <v>5</v>
      </c>
      <c r="F1007" s="14">
        <v>334.21438471229999</v>
      </c>
      <c r="G1007" s="14">
        <v>111.4047949041</v>
      </c>
      <c r="H1007" s="14">
        <v>2632.6458031689599</v>
      </c>
      <c r="I1007" s="14">
        <v>2892.62916230167</v>
      </c>
      <c r="J1007" s="14">
        <v>2585.67832949082</v>
      </c>
      <c r="K1007" s="14">
        <v>3225.5195843915499</v>
      </c>
      <c r="L1007" s="14">
        <v>332.89042208987502</v>
      </c>
      <c r="M1007" s="14">
        <v>306.95083281084999</v>
      </c>
      <c r="O1007" s="14"/>
      <c r="P1007" s="14"/>
      <c r="Q1007" s="14"/>
      <c r="R1007" s="14"/>
      <c r="S1007" s="14"/>
      <c r="T1007" s="14"/>
      <c r="U1007" s="14"/>
      <c r="V1007" s="14"/>
      <c r="W1007" s="14"/>
      <c r="X1007" s="14"/>
      <c r="Y1007" s="14"/>
    </row>
    <row r="1008" spans="1:25">
      <c r="A1008" s="14" t="s">
        <v>1236</v>
      </c>
      <c r="B1008" s="14" t="s">
        <v>64</v>
      </c>
      <c r="C1008" s="14" t="s">
        <v>131</v>
      </c>
      <c r="D1008" s="14" t="s">
        <v>67</v>
      </c>
      <c r="E1008" s="14">
        <v>5</v>
      </c>
      <c r="F1008" s="14">
        <v>306.49563958555501</v>
      </c>
      <c r="G1008" s="14">
        <v>102.165213195185</v>
      </c>
      <c r="H1008" s="14">
        <v>2424.0401738813298</v>
      </c>
      <c r="I1008" s="14">
        <v>2615.0623138676801</v>
      </c>
      <c r="J1008" s="14">
        <v>2326.53517718903</v>
      </c>
      <c r="K1008" s="14">
        <v>2929.1019481768699</v>
      </c>
      <c r="L1008" s="14">
        <v>314.03963430919299</v>
      </c>
      <c r="M1008" s="14">
        <v>288.52713667864498</v>
      </c>
      <c r="O1008" s="14"/>
      <c r="P1008" s="14"/>
      <c r="Q1008" s="14"/>
      <c r="R1008" s="14"/>
      <c r="S1008" s="14"/>
      <c r="T1008" s="14"/>
      <c r="U1008" s="14"/>
      <c r="V1008" s="14"/>
      <c r="W1008" s="14"/>
      <c r="X1008" s="14"/>
      <c r="Y1008" s="14"/>
    </row>
    <row r="1009" spans="1:25">
      <c r="A1009" s="14" t="s">
        <v>1237</v>
      </c>
      <c r="B1009" s="14" t="s">
        <v>64</v>
      </c>
      <c r="C1009" s="14" t="s">
        <v>132</v>
      </c>
      <c r="D1009" s="14" t="s">
        <v>67</v>
      </c>
      <c r="E1009" s="14">
        <v>5</v>
      </c>
      <c r="F1009" s="14">
        <v>306.36887965846802</v>
      </c>
      <c r="G1009" s="14">
        <v>102.122959886156</v>
      </c>
      <c r="H1009" s="14">
        <v>2412.3533831375398</v>
      </c>
      <c r="I1009" s="14">
        <v>2544.00382576427</v>
      </c>
      <c r="J1009" s="14">
        <v>2264.0906435362699</v>
      </c>
      <c r="K1009" s="14">
        <v>2848.6731944828002</v>
      </c>
      <c r="L1009" s="14">
        <v>304.66936871853301</v>
      </c>
      <c r="M1009" s="14">
        <v>279.91318222800498</v>
      </c>
      <c r="O1009" s="14"/>
      <c r="P1009" s="14"/>
      <c r="Q1009" s="14"/>
      <c r="R1009" s="14"/>
      <c r="S1009" s="14"/>
      <c r="T1009" s="14"/>
      <c r="U1009" s="14"/>
      <c r="V1009" s="14"/>
      <c r="W1009" s="14"/>
      <c r="X1009" s="14"/>
      <c r="Y1009" s="14"/>
    </row>
    <row r="1010" spans="1:25">
      <c r="A1010" s="14" t="s">
        <v>1238</v>
      </c>
      <c r="B1010" s="14" t="s">
        <v>64</v>
      </c>
      <c r="C1010" s="14" t="s">
        <v>38</v>
      </c>
      <c r="D1010" s="14" t="s">
        <v>41</v>
      </c>
      <c r="E1010" s="14">
        <v>0</v>
      </c>
      <c r="F1010" s="14">
        <v>2264.2010219541398</v>
      </c>
      <c r="G1010" s="14">
        <v>754.73367398471305</v>
      </c>
      <c r="H1010" s="14">
        <v>2086.4366217786001</v>
      </c>
      <c r="I1010" s="14">
        <v>2339.7453044376098</v>
      </c>
      <c r="J1010" s="14">
        <v>2241.8416239520998</v>
      </c>
      <c r="K1010" s="14">
        <v>2440.7403591028101</v>
      </c>
      <c r="L1010" s="14">
        <v>100.995054665198</v>
      </c>
      <c r="M1010" s="14">
        <v>97.903680485511799</v>
      </c>
      <c r="O1010" s="14"/>
      <c r="P1010" s="14"/>
      <c r="Q1010" s="14"/>
      <c r="R1010" s="14"/>
      <c r="S1010" s="14"/>
      <c r="T1010" s="14"/>
      <c r="U1010" s="14"/>
      <c r="V1010" s="14"/>
      <c r="W1010" s="14"/>
      <c r="X1010" s="14"/>
      <c r="Y1010" s="14"/>
    </row>
    <row r="1011" spans="1:25">
      <c r="A1011" s="14" t="s">
        <v>1239</v>
      </c>
      <c r="B1011" s="14" t="s">
        <v>64</v>
      </c>
      <c r="C1011" s="14" t="s">
        <v>36</v>
      </c>
      <c r="D1011" s="14" t="s">
        <v>41</v>
      </c>
      <c r="E1011" s="14">
        <v>0</v>
      </c>
      <c r="F1011" s="14">
        <v>2247.3766549072502</v>
      </c>
      <c r="G1011" s="14">
        <v>749.12555163574905</v>
      </c>
      <c r="H1011" s="14">
        <v>2046.97755251594</v>
      </c>
      <c r="I1011" s="14">
        <v>2292.2973706498401</v>
      </c>
      <c r="J1011" s="14">
        <v>2195.9368571300101</v>
      </c>
      <c r="K1011" s="14">
        <v>2391.71209730907</v>
      </c>
      <c r="L1011" s="14">
        <v>99.414726659234006</v>
      </c>
      <c r="M1011" s="14">
        <v>96.360513519833603</v>
      </c>
      <c r="O1011" s="14"/>
      <c r="P1011" s="14"/>
      <c r="Q1011" s="14"/>
      <c r="R1011" s="14"/>
      <c r="S1011" s="14"/>
      <c r="T1011" s="14"/>
      <c r="U1011" s="14"/>
      <c r="V1011" s="14"/>
      <c r="W1011" s="14"/>
      <c r="X1011" s="14"/>
      <c r="Y1011" s="14"/>
    </row>
    <row r="1012" spans="1:25">
      <c r="A1012" s="14" t="s">
        <v>1240</v>
      </c>
      <c r="B1012" s="14" t="s">
        <v>64</v>
      </c>
      <c r="C1012" s="14" t="s">
        <v>34</v>
      </c>
      <c r="D1012" s="14" t="s">
        <v>41</v>
      </c>
      <c r="E1012" s="14">
        <v>0</v>
      </c>
      <c r="F1012" s="14">
        <v>2161.6531079248098</v>
      </c>
      <c r="G1012" s="14">
        <v>720.55103597493701</v>
      </c>
      <c r="H1012" s="14">
        <v>1951.5669281134001</v>
      </c>
      <c r="I1012" s="14">
        <v>2158.6867961698599</v>
      </c>
      <c r="J1012" s="14">
        <v>2066.1818906778599</v>
      </c>
      <c r="K1012" s="14">
        <v>2254.18230130338</v>
      </c>
      <c r="L1012" s="14">
        <v>95.495505133524603</v>
      </c>
      <c r="M1012" s="14">
        <v>92.504905491996894</v>
      </c>
      <c r="O1012" s="14"/>
      <c r="P1012" s="14"/>
      <c r="Q1012" s="14"/>
      <c r="R1012" s="14"/>
      <c r="S1012" s="14"/>
      <c r="T1012" s="14"/>
      <c r="U1012" s="14"/>
      <c r="V1012" s="14"/>
      <c r="W1012" s="14"/>
      <c r="X1012" s="14"/>
      <c r="Y1012" s="14"/>
    </row>
    <row r="1013" spans="1:25">
      <c r="A1013" s="14" t="s">
        <v>1241</v>
      </c>
      <c r="B1013" s="14" t="s">
        <v>64</v>
      </c>
      <c r="C1013" s="14" t="s">
        <v>128</v>
      </c>
      <c r="D1013" s="14" t="s">
        <v>41</v>
      </c>
      <c r="E1013" s="14">
        <v>0</v>
      </c>
      <c r="F1013" s="14">
        <v>2149.3092056375299</v>
      </c>
      <c r="G1013" s="14">
        <v>716.43640187917595</v>
      </c>
      <c r="H1013" s="14">
        <v>1924.80047789577</v>
      </c>
      <c r="I1013" s="14">
        <v>2116.9059825303998</v>
      </c>
      <c r="J1013" s="14">
        <v>2025.9887517924999</v>
      </c>
      <c r="K1013" s="14">
        <v>2210.77106308356</v>
      </c>
      <c r="L1013" s="14">
        <v>93.865080553162002</v>
      </c>
      <c r="M1013" s="14">
        <v>90.917230737899899</v>
      </c>
      <c r="O1013" s="14"/>
      <c r="P1013" s="14"/>
      <c r="Q1013" s="14"/>
      <c r="R1013" s="14"/>
      <c r="S1013" s="14"/>
      <c r="T1013" s="14"/>
      <c r="U1013" s="14"/>
      <c r="V1013" s="14"/>
      <c r="W1013" s="14"/>
      <c r="X1013" s="14"/>
      <c r="Y1013" s="14"/>
    </row>
    <row r="1014" spans="1:25">
      <c r="A1014" s="14" t="s">
        <v>1242</v>
      </c>
      <c r="B1014" s="14" t="s">
        <v>64</v>
      </c>
      <c r="C1014" s="14" t="s">
        <v>129</v>
      </c>
      <c r="D1014" s="14" t="s">
        <v>41</v>
      </c>
      <c r="E1014" s="14">
        <v>0</v>
      </c>
      <c r="F1014" s="14">
        <v>2083.3217499898401</v>
      </c>
      <c r="G1014" s="14">
        <v>694.44058332994803</v>
      </c>
      <c r="H1014" s="14">
        <v>1852.7308663623801</v>
      </c>
      <c r="I1014" s="14">
        <v>2017.3734570189899</v>
      </c>
      <c r="J1014" s="14">
        <v>1929.4901014504701</v>
      </c>
      <c r="K1014" s="14">
        <v>2108.1518785549501</v>
      </c>
      <c r="L1014" s="14">
        <v>90.778421535955701</v>
      </c>
      <c r="M1014" s="14">
        <v>87.883355568521907</v>
      </c>
      <c r="O1014" s="14"/>
      <c r="P1014" s="14"/>
      <c r="Q1014" s="14"/>
      <c r="R1014" s="14"/>
      <c r="S1014" s="14"/>
      <c r="T1014" s="14"/>
      <c r="U1014" s="14"/>
      <c r="V1014" s="14"/>
      <c r="W1014" s="14"/>
      <c r="X1014" s="14"/>
      <c r="Y1014" s="14"/>
    </row>
    <row r="1015" spans="1:25">
      <c r="A1015" s="14" t="s">
        <v>1243</v>
      </c>
      <c r="B1015" s="14" t="s">
        <v>64</v>
      </c>
      <c r="C1015" s="14" t="s">
        <v>130</v>
      </c>
      <c r="D1015" s="14" t="s">
        <v>41</v>
      </c>
      <c r="E1015" s="14">
        <v>0</v>
      </c>
      <c r="F1015" s="14">
        <v>2096.5484736154399</v>
      </c>
      <c r="G1015" s="14">
        <v>698.84949120514705</v>
      </c>
      <c r="H1015" s="14">
        <v>1852.8766635871</v>
      </c>
      <c r="I1015" s="14">
        <v>2001.6667413994801</v>
      </c>
      <c r="J1015" s="14">
        <v>1914.89362637052</v>
      </c>
      <c r="K1015" s="14">
        <v>2091.2891549184501</v>
      </c>
      <c r="L1015" s="14">
        <v>89.622413518976401</v>
      </c>
      <c r="M1015" s="14">
        <v>86.773115028956894</v>
      </c>
      <c r="O1015" s="14"/>
      <c r="P1015" s="14"/>
      <c r="Q1015" s="14"/>
      <c r="R1015" s="14"/>
      <c r="S1015" s="14"/>
      <c r="T1015" s="14"/>
      <c r="U1015" s="14"/>
      <c r="V1015" s="14"/>
      <c r="W1015" s="14"/>
      <c r="X1015" s="14"/>
      <c r="Y1015" s="14"/>
    </row>
    <row r="1016" spans="1:25">
      <c r="A1016" s="14" t="s">
        <v>1244</v>
      </c>
      <c r="B1016" s="14" t="s">
        <v>64</v>
      </c>
      <c r="C1016" s="14" t="s">
        <v>131</v>
      </c>
      <c r="D1016" s="14" t="s">
        <v>41</v>
      </c>
      <c r="E1016" s="14">
        <v>0</v>
      </c>
      <c r="F1016" s="14">
        <v>2083.0584879411499</v>
      </c>
      <c r="G1016" s="14">
        <v>694.35282931371501</v>
      </c>
      <c r="H1016" s="14">
        <v>1830.27869708653</v>
      </c>
      <c r="I1016" s="14">
        <v>1951.4011820856499</v>
      </c>
      <c r="J1016" s="14">
        <v>1866.75573137843</v>
      </c>
      <c r="K1016" s="14">
        <v>2038.83521462005</v>
      </c>
      <c r="L1016" s="14">
        <v>87.434032534395101</v>
      </c>
      <c r="M1016" s="14">
        <v>84.645450707221499</v>
      </c>
      <c r="O1016" s="14"/>
      <c r="P1016" s="14"/>
      <c r="Q1016" s="14"/>
      <c r="R1016" s="14"/>
      <c r="S1016" s="14"/>
      <c r="T1016" s="14"/>
      <c r="U1016" s="14"/>
      <c r="V1016" s="14"/>
      <c r="W1016" s="14"/>
      <c r="X1016" s="14"/>
      <c r="Y1016" s="14"/>
    </row>
    <row r="1017" spans="1:25">
      <c r="A1017" s="14" t="s">
        <v>1245</v>
      </c>
      <c r="B1017" s="14" t="s">
        <v>64</v>
      </c>
      <c r="C1017" s="14" t="s">
        <v>132</v>
      </c>
      <c r="D1017" s="14" t="s">
        <v>41</v>
      </c>
      <c r="E1017" s="14">
        <v>0</v>
      </c>
      <c r="F1017" s="14">
        <v>2171.8457398963501</v>
      </c>
      <c r="G1017" s="14">
        <v>723.94857996544897</v>
      </c>
      <c r="H1017" s="14">
        <v>1899.26344960853</v>
      </c>
      <c r="I1017" s="14">
        <v>2004.02709673001</v>
      </c>
      <c r="J1017" s="14">
        <v>1919.01947309914</v>
      </c>
      <c r="K1017" s="14">
        <v>2091.7763690494799</v>
      </c>
      <c r="L1017" s="14">
        <v>87.749272319477498</v>
      </c>
      <c r="M1017" s="14">
        <v>85.007623630864799</v>
      </c>
      <c r="O1017" s="14"/>
      <c r="P1017" s="14"/>
      <c r="Q1017" s="14"/>
      <c r="R1017" s="14"/>
      <c r="S1017" s="14"/>
      <c r="T1017" s="14"/>
      <c r="U1017" s="14"/>
      <c r="V1017" s="14"/>
      <c r="W1017" s="14"/>
      <c r="X1017" s="14"/>
      <c r="Y1017" s="14"/>
    </row>
    <row r="1018" spans="1:25">
      <c r="A1018" s="14" t="s">
        <v>1246</v>
      </c>
      <c r="B1018" s="14" t="s">
        <v>64</v>
      </c>
      <c r="C1018" s="14" t="s">
        <v>38</v>
      </c>
      <c r="D1018" s="14" t="s">
        <v>41</v>
      </c>
      <c r="E1018" s="14">
        <v>1</v>
      </c>
      <c r="F1018" s="14">
        <v>339.26378262370702</v>
      </c>
      <c r="G1018" s="14">
        <v>113.087927541236</v>
      </c>
      <c r="H1018" s="14">
        <v>1567.03825692243</v>
      </c>
      <c r="I1018" s="14">
        <v>1732.5823190149799</v>
      </c>
      <c r="J1018" s="14">
        <v>1546.9299098671299</v>
      </c>
      <c r="K1018" s="14">
        <v>1933.80124898646</v>
      </c>
      <c r="L1018" s="14">
        <v>201.21892997148501</v>
      </c>
      <c r="M1018" s="14">
        <v>185.652409147849</v>
      </c>
      <c r="O1018" s="14"/>
      <c r="P1018" s="14"/>
      <c r="Q1018" s="14"/>
      <c r="R1018" s="14"/>
      <c r="S1018" s="14"/>
      <c r="T1018" s="14"/>
      <c r="U1018" s="14"/>
      <c r="V1018" s="14"/>
      <c r="W1018" s="14"/>
      <c r="X1018" s="14"/>
      <c r="Y1018" s="14"/>
    </row>
    <row r="1019" spans="1:25">
      <c r="A1019" s="14" t="s">
        <v>1247</v>
      </c>
      <c r="B1019" s="14" t="s">
        <v>64</v>
      </c>
      <c r="C1019" s="14" t="s">
        <v>36</v>
      </c>
      <c r="D1019" s="14" t="s">
        <v>41</v>
      </c>
      <c r="E1019" s="14">
        <v>1</v>
      </c>
      <c r="F1019" s="14">
        <v>375.45615953573201</v>
      </c>
      <c r="G1019" s="14">
        <v>125.15205317857701</v>
      </c>
      <c r="H1019" s="14">
        <v>1725.2040598066999</v>
      </c>
      <c r="I1019" s="14">
        <v>1850.01632635587</v>
      </c>
      <c r="J1019" s="14">
        <v>1661.06306606044</v>
      </c>
      <c r="K1019" s="14">
        <v>2053.9964586195501</v>
      </c>
      <c r="L1019" s="14">
        <v>203.98013226367701</v>
      </c>
      <c r="M1019" s="14">
        <v>188.95326029542801</v>
      </c>
      <c r="O1019" s="14"/>
      <c r="P1019" s="14"/>
      <c r="Q1019" s="14"/>
      <c r="R1019" s="14"/>
      <c r="S1019" s="14"/>
      <c r="T1019" s="14"/>
      <c r="U1019" s="14"/>
      <c r="V1019" s="14"/>
      <c r="W1019" s="14"/>
      <c r="X1019" s="14"/>
      <c r="Y1019" s="14"/>
    </row>
    <row r="1020" spans="1:25">
      <c r="A1020" s="14" t="s">
        <v>1248</v>
      </c>
      <c r="B1020" s="14" t="s">
        <v>64</v>
      </c>
      <c r="C1020" s="14" t="s">
        <v>34</v>
      </c>
      <c r="D1020" s="14" t="s">
        <v>41</v>
      </c>
      <c r="E1020" s="14">
        <v>1</v>
      </c>
      <c r="F1020" s="14">
        <v>363.515905274739</v>
      </c>
      <c r="G1020" s="14">
        <v>121.171968424913</v>
      </c>
      <c r="H1020" s="14">
        <v>1668.7289077981</v>
      </c>
      <c r="I1020" s="14">
        <v>1781.34084411095</v>
      </c>
      <c r="J1020" s="14">
        <v>1594.1015677181099</v>
      </c>
      <c r="K1020" s="14">
        <v>1983.7238094563399</v>
      </c>
      <c r="L1020" s="14">
        <v>202.38296534538901</v>
      </c>
      <c r="M1020" s="14">
        <v>187.23927639284599</v>
      </c>
      <c r="O1020" s="14"/>
      <c r="P1020" s="14"/>
      <c r="Q1020" s="14"/>
      <c r="R1020" s="14"/>
      <c r="S1020" s="14"/>
      <c r="T1020" s="14"/>
      <c r="U1020" s="14"/>
      <c r="V1020" s="14"/>
      <c r="W1020" s="14"/>
      <c r="X1020" s="14"/>
      <c r="Y1020" s="14"/>
    </row>
    <row r="1021" spans="1:25">
      <c r="A1021" s="14" t="s">
        <v>1249</v>
      </c>
      <c r="B1021" s="14" t="s">
        <v>64</v>
      </c>
      <c r="C1021" s="14" t="s">
        <v>128</v>
      </c>
      <c r="D1021" s="14" t="s">
        <v>41</v>
      </c>
      <c r="E1021" s="14">
        <v>1</v>
      </c>
      <c r="F1021" s="14">
        <v>371.50981175503199</v>
      </c>
      <c r="G1021" s="14">
        <v>123.836603918344</v>
      </c>
      <c r="H1021" s="14">
        <v>1704.5644035560099</v>
      </c>
      <c r="I1021" s="14">
        <v>1816.97066155622</v>
      </c>
      <c r="J1021" s="14">
        <v>1626.6488558686699</v>
      </c>
      <c r="K1021" s="14">
        <v>2022.51180016691</v>
      </c>
      <c r="L1021" s="14">
        <v>205.54113861068799</v>
      </c>
      <c r="M1021" s="14">
        <v>190.32180568755001</v>
      </c>
      <c r="O1021" s="14"/>
      <c r="P1021" s="14"/>
      <c r="Q1021" s="14"/>
      <c r="R1021" s="14"/>
      <c r="S1021" s="14"/>
      <c r="T1021" s="14"/>
      <c r="U1021" s="14"/>
      <c r="V1021" s="14"/>
      <c r="W1021" s="14"/>
      <c r="X1021" s="14"/>
      <c r="Y1021" s="14"/>
    </row>
    <row r="1022" spans="1:25">
      <c r="A1022" s="14" t="s">
        <v>1250</v>
      </c>
      <c r="B1022" s="14" t="s">
        <v>64</v>
      </c>
      <c r="C1022" s="14" t="s">
        <v>129</v>
      </c>
      <c r="D1022" s="14" t="s">
        <v>41</v>
      </c>
      <c r="E1022" s="14">
        <v>1</v>
      </c>
      <c r="F1022" s="14">
        <v>357.980256899457</v>
      </c>
      <c r="G1022" s="14">
        <v>119.32675229981901</v>
      </c>
      <c r="H1022" s="14">
        <v>1642.56335183747</v>
      </c>
      <c r="I1022" s="14">
        <v>1740.9971072348401</v>
      </c>
      <c r="J1022" s="14">
        <v>1555.77033111166</v>
      </c>
      <c r="K1022" s="14">
        <v>1941.32524436719</v>
      </c>
      <c r="L1022" s="14">
        <v>200.32813713234501</v>
      </c>
      <c r="M1022" s="14">
        <v>185.22677612318199</v>
      </c>
      <c r="O1022" s="14"/>
      <c r="P1022" s="14"/>
      <c r="Q1022" s="14"/>
      <c r="R1022" s="14"/>
      <c r="S1022" s="14"/>
      <c r="T1022" s="14"/>
      <c r="U1022" s="14"/>
      <c r="V1022" s="14"/>
      <c r="W1022" s="14"/>
      <c r="X1022" s="14"/>
      <c r="Y1022" s="14"/>
    </row>
    <row r="1023" spans="1:25">
      <c r="A1023" s="14" t="s">
        <v>1251</v>
      </c>
      <c r="B1023" s="14" t="s">
        <v>64</v>
      </c>
      <c r="C1023" s="14" t="s">
        <v>130</v>
      </c>
      <c r="D1023" s="14" t="s">
        <v>41</v>
      </c>
      <c r="E1023" s="14">
        <v>1</v>
      </c>
      <c r="F1023" s="14">
        <v>363.554526329103</v>
      </c>
      <c r="G1023" s="14">
        <v>121.18484210970099</v>
      </c>
      <c r="H1023" s="14">
        <v>1665.92368752739</v>
      </c>
      <c r="I1023" s="14">
        <v>1700.9692831054799</v>
      </c>
      <c r="J1023" s="14">
        <v>1523.00322742856</v>
      </c>
      <c r="K1023" s="14">
        <v>1893.32822293353</v>
      </c>
      <c r="L1023" s="14">
        <v>192.35893982805899</v>
      </c>
      <c r="M1023" s="14">
        <v>177.96605567691699</v>
      </c>
      <c r="O1023" s="14"/>
      <c r="P1023" s="14"/>
      <c r="Q1023" s="14"/>
      <c r="R1023" s="14"/>
      <c r="S1023" s="14"/>
      <c r="T1023" s="14"/>
      <c r="U1023" s="14"/>
      <c r="V1023" s="14"/>
      <c r="W1023" s="14"/>
      <c r="X1023" s="14"/>
      <c r="Y1023" s="14"/>
    </row>
    <row r="1024" spans="1:25">
      <c r="A1024" s="14" t="s">
        <v>1252</v>
      </c>
      <c r="B1024" s="14" t="s">
        <v>64</v>
      </c>
      <c r="C1024" s="14" t="s">
        <v>131</v>
      </c>
      <c r="D1024" s="14" t="s">
        <v>41</v>
      </c>
      <c r="E1024" s="14">
        <v>1</v>
      </c>
      <c r="F1024" s="14">
        <v>334.50847509857903</v>
      </c>
      <c r="G1024" s="14">
        <v>111.50282503286</v>
      </c>
      <c r="H1024" s="14">
        <v>1536.41592457551</v>
      </c>
      <c r="I1024" s="14">
        <v>1502.9468633911099</v>
      </c>
      <c r="J1024" s="14">
        <v>1340.9629375847301</v>
      </c>
      <c r="K1024" s="14">
        <v>1678.6133234803101</v>
      </c>
      <c r="L1024" s="14">
        <v>175.666460089201</v>
      </c>
      <c r="M1024" s="14">
        <v>161.98392580637901</v>
      </c>
      <c r="O1024" s="14"/>
      <c r="P1024" s="14"/>
      <c r="Q1024" s="14"/>
      <c r="R1024" s="14"/>
      <c r="S1024" s="14"/>
      <c r="T1024" s="14"/>
      <c r="U1024" s="14"/>
      <c r="V1024" s="14"/>
      <c r="W1024" s="14"/>
      <c r="X1024" s="14"/>
      <c r="Y1024" s="14"/>
    </row>
    <row r="1025" spans="1:25">
      <c r="A1025" s="14" t="s">
        <v>1253</v>
      </c>
      <c r="B1025" s="14" t="s">
        <v>64</v>
      </c>
      <c r="C1025" s="14" t="s">
        <v>132</v>
      </c>
      <c r="D1025" s="14" t="s">
        <v>41</v>
      </c>
      <c r="E1025" s="14">
        <v>1</v>
      </c>
      <c r="F1025" s="14">
        <v>331.42629635644602</v>
      </c>
      <c r="G1025" s="14">
        <v>110.47543211881499</v>
      </c>
      <c r="H1025" s="14">
        <v>1528.78959526014</v>
      </c>
      <c r="I1025" s="14">
        <v>1448.7432822317901</v>
      </c>
      <c r="J1025" s="14">
        <v>1293.0733039589099</v>
      </c>
      <c r="K1025" s="14">
        <v>1617.62624461479</v>
      </c>
      <c r="L1025" s="14">
        <v>168.88296238300401</v>
      </c>
      <c r="M1025" s="14">
        <v>155.66997827288401</v>
      </c>
      <c r="O1025" s="14"/>
      <c r="P1025" s="14"/>
      <c r="Q1025" s="14"/>
      <c r="R1025" s="14"/>
      <c r="S1025" s="14"/>
      <c r="T1025" s="14"/>
      <c r="U1025" s="14"/>
      <c r="V1025" s="14"/>
      <c r="W1025" s="14"/>
      <c r="X1025" s="14"/>
      <c r="Y1025" s="14"/>
    </row>
    <row r="1026" spans="1:25">
      <c r="A1026" s="14" t="s">
        <v>1254</v>
      </c>
      <c r="B1026" s="14" t="s">
        <v>64</v>
      </c>
      <c r="C1026" s="14" t="s">
        <v>38</v>
      </c>
      <c r="D1026" s="14" t="s">
        <v>41</v>
      </c>
      <c r="E1026" s="14">
        <v>2</v>
      </c>
      <c r="F1026" s="14">
        <v>418.56988455246102</v>
      </c>
      <c r="G1026" s="14">
        <v>139.52329485082001</v>
      </c>
      <c r="H1026" s="14">
        <v>1734.64519085147</v>
      </c>
      <c r="I1026" s="14">
        <v>2019.3739050009499</v>
      </c>
      <c r="J1026" s="14">
        <v>1820.69447543154</v>
      </c>
      <c r="K1026" s="14">
        <v>2232.9840393628801</v>
      </c>
      <c r="L1026" s="14">
        <v>213.610134361929</v>
      </c>
      <c r="M1026" s="14">
        <v>198.67942956940701</v>
      </c>
      <c r="O1026" s="14"/>
      <c r="P1026" s="14"/>
      <c r="Q1026" s="14"/>
      <c r="R1026" s="14"/>
      <c r="S1026" s="14"/>
      <c r="T1026" s="14"/>
      <c r="U1026" s="14"/>
      <c r="V1026" s="14"/>
      <c r="W1026" s="14"/>
      <c r="X1026" s="14"/>
      <c r="Y1026" s="14"/>
    </row>
    <row r="1027" spans="1:25">
      <c r="A1027" s="14" t="s">
        <v>1255</v>
      </c>
      <c r="B1027" s="14" t="s">
        <v>64</v>
      </c>
      <c r="C1027" s="14" t="s">
        <v>36</v>
      </c>
      <c r="D1027" s="14" t="s">
        <v>41</v>
      </c>
      <c r="E1027" s="14">
        <v>2</v>
      </c>
      <c r="F1027" s="14">
        <v>408.70107628057701</v>
      </c>
      <c r="G1027" s="14">
        <v>136.233692093526</v>
      </c>
      <c r="H1027" s="14">
        <v>1664.1600890939201</v>
      </c>
      <c r="I1027" s="14">
        <v>1939.92398806696</v>
      </c>
      <c r="J1027" s="14">
        <v>1746.6246788624901</v>
      </c>
      <c r="K1027" s="14">
        <v>2147.9311697593798</v>
      </c>
      <c r="L1027" s="14">
        <v>208.00718169241301</v>
      </c>
      <c r="M1027" s="14">
        <v>193.29930920447299</v>
      </c>
      <c r="O1027" s="14"/>
      <c r="P1027" s="14"/>
      <c r="Q1027" s="14"/>
      <c r="R1027" s="14"/>
      <c r="S1027" s="14"/>
      <c r="T1027" s="14"/>
      <c r="U1027" s="14"/>
      <c r="V1027" s="14"/>
      <c r="W1027" s="14"/>
      <c r="X1027" s="14"/>
      <c r="Y1027" s="14"/>
    </row>
    <row r="1028" spans="1:25">
      <c r="A1028" s="14" t="s">
        <v>1256</v>
      </c>
      <c r="B1028" s="14" t="s">
        <v>64</v>
      </c>
      <c r="C1028" s="14" t="s">
        <v>34</v>
      </c>
      <c r="D1028" s="14" t="s">
        <v>41</v>
      </c>
      <c r="E1028" s="14">
        <v>2</v>
      </c>
      <c r="F1028" s="14">
        <v>396.21134196498201</v>
      </c>
      <c r="G1028" s="14">
        <v>132.07044732166099</v>
      </c>
      <c r="H1028" s="14">
        <v>1588.6581474137199</v>
      </c>
      <c r="I1028" s="14">
        <v>1813.8078475115899</v>
      </c>
      <c r="J1028" s="14">
        <v>1629.84209551457</v>
      </c>
      <c r="K1028" s="14">
        <v>2011.99932187785</v>
      </c>
      <c r="L1028" s="14">
        <v>198.19147436625499</v>
      </c>
      <c r="M1028" s="14">
        <v>183.96575199702301</v>
      </c>
      <c r="O1028" s="14"/>
      <c r="P1028" s="14"/>
      <c r="Q1028" s="14"/>
      <c r="R1028" s="14"/>
      <c r="S1028" s="14"/>
      <c r="T1028" s="14"/>
      <c r="U1028" s="14"/>
      <c r="V1028" s="14"/>
      <c r="W1028" s="14"/>
      <c r="X1028" s="14"/>
      <c r="Y1028" s="14"/>
    </row>
    <row r="1029" spans="1:25">
      <c r="A1029" s="14" t="s">
        <v>1257</v>
      </c>
      <c r="B1029" s="14" t="s">
        <v>64</v>
      </c>
      <c r="C1029" s="14" t="s">
        <v>128</v>
      </c>
      <c r="D1029" s="14" t="s">
        <v>41</v>
      </c>
      <c r="E1029" s="14">
        <v>2</v>
      </c>
      <c r="F1029" s="14">
        <v>379.32105197249098</v>
      </c>
      <c r="G1029" s="14">
        <v>126.44035065749701</v>
      </c>
      <c r="H1029" s="14">
        <v>1503.86969025291</v>
      </c>
      <c r="I1029" s="14">
        <v>1714.66464696046</v>
      </c>
      <c r="J1029" s="14">
        <v>1537.93176243384</v>
      </c>
      <c r="K1029" s="14">
        <v>1905.3777137731099</v>
      </c>
      <c r="L1029" s="14">
        <v>190.71306681265301</v>
      </c>
      <c r="M1029" s="14">
        <v>176.73288452661799</v>
      </c>
      <c r="O1029" s="14"/>
      <c r="P1029" s="14"/>
      <c r="Q1029" s="14"/>
      <c r="R1029" s="14"/>
      <c r="S1029" s="14"/>
      <c r="T1029" s="14"/>
      <c r="U1029" s="14"/>
      <c r="V1029" s="14"/>
      <c r="W1029" s="14"/>
      <c r="X1029" s="14"/>
      <c r="Y1029" s="14"/>
    </row>
    <row r="1030" spans="1:25">
      <c r="A1030" s="14" t="s">
        <v>1258</v>
      </c>
      <c r="B1030" s="14" t="s">
        <v>64</v>
      </c>
      <c r="C1030" s="14" t="s">
        <v>129</v>
      </c>
      <c r="D1030" s="14" t="s">
        <v>41</v>
      </c>
      <c r="E1030" s="14">
        <v>2</v>
      </c>
      <c r="F1030" s="14">
        <v>385.07146788817101</v>
      </c>
      <c r="G1030" s="14">
        <v>128.35715596272399</v>
      </c>
      <c r="H1030" s="14">
        <v>1513.7647137674801</v>
      </c>
      <c r="I1030" s="14">
        <v>1664.90672055604</v>
      </c>
      <c r="J1030" s="14">
        <v>1496.2282235482101</v>
      </c>
      <c r="K1030" s="14">
        <v>1846.8240442922499</v>
      </c>
      <c r="L1030" s="14">
        <v>181.91732373620701</v>
      </c>
      <c r="M1030" s="14">
        <v>168.67849700783199</v>
      </c>
      <c r="O1030" s="14"/>
      <c r="P1030" s="14"/>
      <c r="Q1030" s="14"/>
      <c r="R1030" s="14"/>
      <c r="S1030" s="14"/>
      <c r="T1030" s="14"/>
      <c r="U1030" s="14"/>
      <c r="V1030" s="14"/>
      <c r="W1030" s="14"/>
      <c r="X1030" s="14"/>
      <c r="Y1030" s="14"/>
    </row>
    <row r="1031" spans="1:25">
      <c r="A1031" s="14" t="s">
        <v>1259</v>
      </c>
      <c r="B1031" s="14" t="s">
        <v>64</v>
      </c>
      <c r="C1031" s="14" t="s">
        <v>130</v>
      </c>
      <c r="D1031" s="14" t="s">
        <v>41</v>
      </c>
      <c r="E1031" s="14">
        <v>2</v>
      </c>
      <c r="F1031" s="14">
        <v>382.86259652309701</v>
      </c>
      <c r="G1031" s="14">
        <v>127.62086550769899</v>
      </c>
      <c r="H1031" s="14">
        <v>1497.8974824847301</v>
      </c>
      <c r="I1031" s="14">
        <v>1639.04858751487</v>
      </c>
      <c r="J1031" s="14">
        <v>1473.1265809375</v>
      </c>
      <c r="K1031" s="14">
        <v>1818.03217653824</v>
      </c>
      <c r="L1031" s="14">
        <v>178.98358902337401</v>
      </c>
      <c r="M1031" s="14">
        <v>165.922006577372</v>
      </c>
      <c r="O1031" s="14"/>
      <c r="P1031" s="14"/>
      <c r="Q1031" s="14"/>
      <c r="R1031" s="14"/>
      <c r="S1031" s="14"/>
      <c r="T1031" s="14"/>
      <c r="U1031" s="14"/>
      <c r="V1031" s="14"/>
      <c r="W1031" s="14"/>
      <c r="X1031" s="14"/>
      <c r="Y1031" s="14"/>
    </row>
    <row r="1032" spans="1:25">
      <c r="A1032" s="14" t="s">
        <v>1260</v>
      </c>
      <c r="B1032" s="14" t="s">
        <v>64</v>
      </c>
      <c r="C1032" s="14" t="s">
        <v>131</v>
      </c>
      <c r="D1032" s="14" t="s">
        <v>41</v>
      </c>
      <c r="E1032" s="14">
        <v>2</v>
      </c>
      <c r="F1032" s="14">
        <v>397.92957599379201</v>
      </c>
      <c r="G1032" s="14">
        <v>132.64319199793101</v>
      </c>
      <c r="H1032" s="14">
        <v>1547.0397947041099</v>
      </c>
      <c r="I1032" s="14">
        <v>1657.7656889908201</v>
      </c>
      <c r="J1032" s="14">
        <v>1494.39775112652</v>
      </c>
      <c r="K1032" s="14">
        <v>1833.73812172977</v>
      </c>
      <c r="L1032" s="14">
        <v>175.97243273895401</v>
      </c>
      <c r="M1032" s="14">
        <v>163.367937864293</v>
      </c>
      <c r="O1032" s="14"/>
      <c r="P1032" s="14"/>
      <c r="Q1032" s="14"/>
      <c r="R1032" s="14"/>
      <c r="S1032" s="14"/>
      <c r="T1032" s="14"/>
      <c r="U1032" s="14"/>
      <c r="V1032" s="14"/>
      <c r="W1032" s="14"/>
      <c r="X1032" s="14"/>
      <c r="Y1032" s="14"/>
    </row>
    <row r="1033" spans="1:25">
      <c r="A1033" s="14" t="s">
        <v>1261</v>
      </c>
      <c r="B1033" s="14" t="s">
        <v>64</v>
      </c>
      <c r="C1033" s="14" t="s">
        <v>132</v>
      </c>
      <c r="D1033" s="14" t="s">
        <v>41</v>
      </c>
      <c r="E1033" s="14">
        <v>2</v>
      </c>
      <c r="F1033" s="14">
        <v>419.96881001812</v>
      </c>
      <c r="G1033" s="14">
        <v>139.98960333937299</v>
      </c>
      <c r="H1033" s="14">
        <v>1629.36492732539</v>
      </c>
      <c r="I1033" s="14">
        <v>1727.1259689339799</v>
      </c>
      <c r="J1033" s="14">
        <v>1561.4771397950201</v>
      </c>
      <c r="K1033" s="14">
        <v>1905.2016731710901</v>
      </c>
      <c r="L1033" s="14">
        <v>178.07570423710399</v>
      </c>
      <c r="M1033" s="14">
        <v>165.64882913896199</v>
      </c>
      <c r="O1033" s="14"/>
      <c r="P1033" s="14"/>
      <c r="Q1033" s="14"/>
      <c r="R1033" s="14"/>
      <c r="S1033" s="14"/>
      <c r="T1033" s="14"/>
      <c r="U1033" s="14"/>
      <c r="V1033" s="14"/>
      <c r="W1033" s="14"/>
      <c r="X1033" s="14"/>
      <c r="Y1033" s="14"/>
    </row>
    <row r="1034" spans="1:25">
      <c r="A1034" s="14" t="s">
        <v>1262</v>
      </c>
      <c r="B1034" s="14" t="s">
        <v>64</v>
      </c>
      <c r="C1034" s="14" t="s">
        <v>38</v>
      </c>
      <c r="D1034" s="14" t="s">
        <v>41</v>
      </c>
      <c r="E1034" s="14">
        <v>3</v>
      </c>
      <c r="F1034" s="14">
        <v>505.52588271251801</v>
      </c>
      <c r="G1034" s="14">
        <v>168.508627570839</v>
      </c>
      <c r="H1034" s="14">
        <v>2083.9553248928901</v>
      </c>
      <c r="I1034" s="14">
        <v>2324.0932017516998</v>
      </c>
      <c r="J1034" s="14">
        <v>2122.0439919770402</v>
      </c>
      <c r="K1034" s="14">
        <v>2539.9086002495801</v>
      </c>
      <c r="L1034" s="14">
        <v>215.81539849788399</v>
      </c>
      <c r="M1034" s="14">
        <v>202.04920977466099</v>
      </c>
      <c r="O1034" s="14"/>
      <c r="P1034" s="14"/>
      <c r="Q1034" s="14"/>
      <c r="R1034" s="14"/>
      <c r="S1034" s="14"/>
      <c r="T1034" s="14"/>
      <c r="U1034" s="14"/>
      <c r="V1034" s="14"/>
      <c r="W1034" s="14"/>
      <c r="X1034" s="14"/>
      <c r="Y1034" s="14"/>
    </row>
    <row r="1035" spans="1:25">
      <c r="A1035" s="14" t="s">
        <v>1263</v>
      </c>
      <c r="B1035" s="14" t="s">
        <v>64</v>
      </c>
      <c r="C1035" s="14" t="s">
        <v>36</v>
      </c>
      <c r="D1035" s="14" t="s">
        <v>41</v>
      </c>
      <c r="E1035" s="14">
        <v>3</v>
      </c>
      <c r="F1035" s="14">
        <v>515.01482480832703</v>
      </c>
      <c r="G1035" s="14">
        <v>171.671608269442</v>
      </c>
      <c r="H1035" s="14">
        <v>2095.8565287442598</v>
      </c>
      <c r="I1035" s="14">
        <v>2331.78806747817</v>
      </c>
      <c r="J1035" s="14">
        <v>2131.1475959965701</v>
      </c>
      <c r="K1035" s="14">
        <v>2545.9676127344501</v>
      </c>
      <c r="L1035" s="14">
        <v>214.179545256284</v>
      </c>
      <c r="M1035" s="14">
        <v>200.6404714816</v>
      </c>
      <c r="O1035" s="14"/>
      <c r="P1035" s="14"/>
      <c r="Q1035" s="14"/>
      <c r="R1035" s="14"/>
      <c r="S1035" s="14"/>
      <c r="T1035" s="14"/>
      <c r="U1035" s="14"/>
      <c r="V1035" s="14"/>
      <c r="W1035" s="14"/>
      <c r="X1035" s="14"/>
      <c r="Y1035" s="14"/>
    </row>
    <row r="1036" spans="1:25">
      <c r="A1036" s="14" t="s">
        <v>1264</v>
      </c>
      <c r="B1036" s="14" t="s">
        <v>64</v>
      </c>
      <c r="C1036" s="14" t="s">
        <v>34</v>
      </c>
      <c r="D1036" s="14" t="s">
        <v>41</v>
      </c>
      <c r="E1036" s="14">
        <v>3</v>
      </c>
      <c r="F1036" s="14">
        <v>489.44569012759302</v>
      </c>
      <c r="G1036" s="14">
        <v>163.148563375864</v>
      </c>
      <c r="H1036" s="14">
        <v>1970.7106221919501</v>
      </c>
      <c r="I1036" s="14">
        <v>2147.2000526172901</v>
      </c>
      <c r="J1036" s="14">
        <v>1957.7401760482301</v>
      </c>
      <c r="K1036" s="14">
        <v>2349.7865762756001</v>
      </c>
      <c r="L1036" s="14">
        <v>202.58652365830599</v>
      </c>
      <c r="M1036" s="14">
        <v>189.459876569058</v>
      </c>
      <c r="O1036" s="14"/>
      <c r="P1036" s="14"/>
      <c r="Q1036" s="14"/>
      <c r="R1036" s="14"/>
      <c r="S1036" s="14"/>
      <c r="T1036" s="14"/>
      <c r="U1036" s="14"/>
      <c r="V1036" s="14"/>
      <c r="W1036" s="14"/>
      <c r="X1036" s="14"/>
      <c r="Y1036" s="14"/>
    </row>
    <row r="1037" spans="1:25">
      <c r="A1037" s="14" t="s">
        <v>1265</v>
      </c>
      <c r="B1037" s="14" t="s">
        <v>64</v>
      </c>
      <c r="C1037" s="14" t="s">
        <v>128</v>
      </c>
      <c r="D1037" s="14" t="s">
        <v>41</v>
      </c>
      <c r="E1037" s="14">
        <v>3</v>
      </c>
      <c r="F1037" s="14">
        <v>461.78639411172099</v>
      </c>
      <c r="G1037" s="14">
        <v>153.92879803724</v>
      </c>
      <c r="H1037" s="14">
        <v>1830.30675430726</v>
      </c>
      <c r="I1037" s="14">
        <v>1969.52625661047</v>
      </c>
      <c r="J1037" s="14">
        <v>1790.78549269526</v>
      </c>
      <c r="K1037" s="14">
        <v>2161.0305724590198</v>
      </c>
      <c r="L1037" s="14">
        <v>191.504315848544</v>
      </c>
      <c r="M1037" s="14">
        <v>178.74076391521999</v>
      </c>
      <c r="O1037" s="14"/>
      <c r="P1037" s="14"/>
      <c r="Q1037" s="14"/>
      <c r="R1037" s="14"/>
      <c r="S1037" s="14"/>
      <c r="T1037" s="14"/>
      <c r="U1037" s="14"/>
      <c r="V1037" s="14"/>
      <c r="W1037" s="14"/>
      <c r="X1037" s="14"/>
      <c r="Y1037" s="14"/>
    </row>
    <row r="1038" spans="1:25">
      <c r="A1038" s="14" t="s">
        <v>1266</v>
      </c>
      <c r="B1038" s="14" t="s">
        <v>64</v>
      </c>
      <c r="C1038" s="14" t="s">
        <v>129</v>
      </c>
      <c r="D1038" s="14" t="s">
        <v>41</v>
      </c>
      <c r="E1038" s="14">
        <v>3</v>
      </c>
      <c r="F1038" s="14">
        <v>438.42608475682499</v>
      </c>
      <c r="G1038" s="14">
        <v>146.142028252275</v>
      </c>
      <c r="H1038" s="14">
        <v>1716.8941289035999</v>
      </c>
      <c r="I1038" s="14">
        <v>1815.7422120789499</v>
      </c>
      <c r="J1038" s="14">
        <v>1646.8558943405101</v>
      </c>
      <c r="K1038" s="14">
        <v>1997.0180613734401</v>
      </c>
      <c r="L1038" s="14">
        <v>181.275849294496</v>
      </c>
      <c r="M1038" s="14">
        <v>168.88631773844099</v>
      </c>
      <c r="O1038" s="14"/>
      <c r="P1038" s="14"/>
      <c r="Q1038" s="14"/>
      <c r="R1038" s="14"/>
      <c r="S1038" s="14"/>
      <c r="T1038" s="14"/>
      <c r="U1038" s="14"/>
      <c r="V1038" s="14"/>
      <c r="W1038" s="14"/>
      <c r="X1038" s="14"/>
      <c r="Y1038" s="14"/>
    </row>
    <row r="1039" spans="1:25">
      <c r="A1039" s="14" t="s">
        <v>1267</v>
      </c>
      <c r="B1039" s="14" t="s">
        <v>64</v>
      </c>
      <c r="C1039" s="14" t="s">
        <v>130</v>
      </c>
      <c r="D1039" s="14" t="s">
        <v>41</v>
      </c>
      <c r="E1039" s="14">
        <v>3</v>
      </c>
      <c r="F1039" s="14">
        <v>439.67274122869497</v>
      </c>
      <c r="G1039" s="14">
        <v>146.55758040956499</v>
      </c>
      <c r="H1039" s="14">
        <v>1701.5198963958801</v>
      </c>
      <c r="I1039" s="14">
        <v>1802.3453569395299</v>
      </c>
      <c r="J1039" s="14">
        <v>1635.28729202103</v>
      </c>
      <c r="K1039" s="14">
        <v>1981.6407587491601</v>
      </c>
      <c r="L1039" s="14">
        <v>179.295401809634</v>
      </c>
      <c r="M1039" s="14">
        <v>167.058064918497</v>
      </c>
      <c r="O1039" s="14"/>
      <c r="P1039" s="14"/>
      <c r="Q1039" s="14"/>
      <c r="R1039" s="14"/>
      <c r="S1039" s="14"/>
      <c r="T1039" s="14"/>
      <c r="U1039" s="14"/>
      <c r="V1039" s="14"/>
      <c r="W1039" s="14"/>
      <c r="X1039" s="14"/>
      <c r="Y1039" s="14"/>
    </row>
    <row r="1040" spans="1:25">
      <c r="A1040" s="14" t="s">
        <v>1268</v>
      </c>
      <c r="B1040" s="14" t="s">
        <v>64</v>
      </c>
      <c r="C1040" s="14" t="s">
        <v>131</v>
      </c>
      <c r="D1040" s="14" t="s">
        <v>41</v>
      </c>
      <c r="E1040" s="14">
        <v>3</v>
      </c>
      <c r="F1040" s="14">
        <v>450.29958998713602</v>
      </c>
      <c r="G1040" s="14">
        <v>150.09986332904501</v>
      </c>
      <c r="H1040" s="14">
        <v>1725.74862985144</v>
      </c>
      <c r="I1040" s="14">
        <v>1821.5142797963199</v>
      </c>
      <c r="J1040" s="14">
        <v>1654.6694834986199</v>
      </c>
      <c r="K1040" s="14">
        <v>2000.4300556820299</v>
      </c>
      <c r="L1040" s="14">
        <v>178.91577588570499</v>
      </c>
      <c r="M1040" s="14">
        <v>166.84479629770101</v>
      </c>
      <c r="O1040" s="14"/>
      <c r="P1040" s="14"/>
      <c r="Q1040" s="14"/>
      <c r="R1040" s="14"/>
      <c r="S1040" s="14"/>
      <c r="T1040" s="14"/>
      <c r="U1040" s="14"/>
      <c r="V1040" s="14"/>
      <c r="W1040" s="14"/>
      <c r="X1040" s="14"/>
      <c r="Y1040" s="14"/>
    </row>
    <row r="1041" spans="1:25">
      <c r="A1041" s="14" t="s">
        <v>1269</v>
      </c>
      <c r="B1041" s="14" t="s">
        <v>64</v>
      </c>
      <c r="C1041" s="14" t="s">
        <v>132</v>
      </c>
      <c r="D1041" s="14" t="s">
        <v>41</v>
      </c>
      <c r="E1041" s="14">
        <v>3</v>
      </c>
      <c r="F1041" s="14">
        <v>468.07334819648003</v>
      </c>
      <c r="G1041" s="14">
        <v>156.02444939882699</v>
      </c>
      <c r="H1041" s="14">
        <v>1772.8036518444101</v>
      </c>
      <c r="I1041" s="14">
        <v>1861.0555608601701</v>
      </c>
      <c r="J1041" s="14">
        <v>1693.9856035452401</v>
      </c>
      <c r="K1041" s="14">
        <v>2039.9722114374299</v>
      </c>
      <c r="L1041" s="14">
        <v>178.916650577258</v>
      </c>
      <c r="M1041" s="14">
        <v>167.06995731493501</v>
      </c>
      <c r="O1041" s="14"/>
      <c r="P1041" s="14"/>
      <c r="Q1041" s="14"/>
      <c r="R1041" s="14"/>
      <c r="S1041" s="14"/>
      <c r="T1041" s="14"/>
      <c r="U1041" s="14"/>
      <c r="V1041" s="14"/>
      <c r="W1041" s="14"/>
      <c r="X1041" s="14"/>
      <c r="Y1041" s="14"/>
    </row>
    <row r="1042" spans="1:25">
      <c r="A1042" s="14" t="s">
        <v>1270</v>
      </c>
      <c r="B1042" s="14" t="s">
        <v>64</v>
      </c>
      <c r="C1042" s="14" t="s">
        <v>38</v>
      </c>
      <c r="D1042" s="14" t="s">
        <v>41</v>
      </c>
      <c r="E1042" s="14">
        <v>4</v>
      </c>
      <c r="F1042" s="14">
        <v>444.116610200433</v>
      </c>
      <c r="G1042" s="14">
        <v>148.038870066811</v>
      </c>
      <c r="H1042" s="14">
        <v>2334.1389089211798</v>
      </c>
      <c r="I1042" s="14">
        <v>2578.6743497736202</v>
      </c>
      <c r="J1042" s="14">
        <v>2342.0595024550898</v>
      </c>
      <c r="K1042" s="14">
        <v>2832.5313577420702</v>
      </c>
      <c r="L1042" s="14">
        <v>253.85700796845401</v>
      </c>
      <c r="M1042" s="14">
        <v>236.614847318535</v>
      </c>
      <c r="O1042" s="14"/>
      <c r="P1042" s="14"/>
      <c r="Q1042" s="14"/>
      <c r="R1042" s="14"/>
      <c r="S1042" s="14"/>
      <c r="T1042" s="14"/>
      <c r="U1042" s="14"/>
      <c r="V1042" s="14"/>
      <c r="W1042" s="14"/>
      <c r="X1042" s="14"/>
      <c r="Y1042" s="14"/>
    </row>
    <row r="1043" spans="1:25">
      <c r="A1043" s="14" t="s">
        <v>1271</v>
      </c>
      <c r="B1043" s="14" t="s">
        <v>64</v>
      </c>
      <c r="C1043" s="14" t="s">
        <v>36</v>
      </c>
      <c r="D1043" s="14" t="s">
        <v>41</v>
      </c>
      <c r="E1043" s="14">
        <v>4</v>
      </c>
      <c r="F1043" s="14">
        <v>408.734356231101</v>
      </c>
      <c r="G1043" s="14">
        <v>136.244785410367</v>
      </c>
      <c r="H1043" s="14">
        <v>2123.73665297257</v>
      </c>
      <c r="I1043" s="14">
        <v>2352.4897111482401</v>
      </c>
      <c r="J1043" s="14">
        <v>2127.67252582946</v>
      </c>
      <c r="K1043" s="14">
        <v>2594.4121948512702</v>
      </c>
      <c r="L1043" s="14">
        <v>241.92248370302801</v>
      </c>
      <c r="M1043" s="14">
        <v>224.817185318783</v>
      </c>
      <c r="O1043" s="14"/>
      <c r="P1043" s="14"/>
      <c r="Q1043" s="14"/>
      <c r="R1043" s="14"/>
      <c r="S1043" s="14"/>
      <c r="T1043" s="14"/>
      <c r="U1043" s="14"/>
      <c r="V1043" s="14"/>
      <c r="W1043" s="14"/>
      <c r="X1043" s="14"/>
      <c r="Y1043" s="14"/>
    </row>
    <row r="1044" spans="1:25">
      <c r="A1044" s="14" t="s">
        <v>1272</v>
      </c>
      <c r="B1044" s="14" t="s">
        <v>64</v>
      </c>
      <c r="C1044" s="14" t="s">
        <v>34</v>
      </c>
      <c r="D1044" s="14" t="s">
        <v>41</v>
      </c>
      <c r="E1044" s="14">
        <v>4</v>
      </c>
      <c r="F1044" s="14">
        <v>396.73163424680001</v>
      </c>
      <c r="G1044" s="14">
        <v>132.243878082267</v>
      </c>
      <c r="H1044" s="14">
        <v>2038.4936504305799</v>
      </c>
      <c r="I1044" s="14">
        <v>2247.3938591041001</v>
      </c>
      <c r="J1044" s="14">
        <v>2029.3246764309799</v>
      </c>
      <c r="K1044" s="14">
        <v>2482.3143965727299</v>
      </c>
      <c r="L1044" s="14">
        <v>234.920537468627</v>
      </c>
      <c r="M1044" s="14">
        <v>218.069182673125</v>
      </c>
      <c r="O1044" s="14"/>
      <c r="P1044" s="14"/>
      <c r="Q1044" s="14"/>
      <c r="R1044" s="14"/>
      <c r="S1044" s="14"/>
      <c r="T1044" s="14"/>
      <c r="U1044" s="14"/>
      <c r="V1044" s="14"/>
      <c r="W1044" s="14"/>
      <c r="X1044" s="14"/>
      <c r="Y1044" s="14"/>
    </row>
    <row r="1045" spans="1:25">
      <c r="A1045" s="14" t="s">
        <v>1273</v>
      </c>
      <c r="B1045" s="14" t="s">
        <v>64</v>
      </c>
      <c r="C1045" s="14" t="s">
        <v>128</v>
      </c>
      <c r="D1045" s="14" t="s">
        <v>41</v>
      </c>
      <c r="E1045" s="14">
        <v>4</v>
      </c>
      <c r="F1045" s="14">
        <v>416.06746997102999</v>
      </c>
      <c r="G1045" s="14">
        <v>138.68915665700999</v>
      </c>
      <c r="H1045" s="14">
        <v>2118.3619468002098</v>
      </c>
      <c r="I1045" s="14">
        <v>2312.6887952091402</v>
      </c>
      <c r="J1045" s="14">
        <v>2093.4034015522202</v>
      </c>
      <c r="K1045" s="14">
        <v>2548.5049183863998</v>
      </c>
      <c r="L1045" s="14">
        <v>235.816123177267</v>
      </c>
      <c r="M1045" s="14">
        <v>219.28539365691699</v>
      </c>
      <c r="O1045" s="14"/>
      <c r="P1045" s="14"/>
      <c r="Q1045" s="14"/>
      <c r="R1045" s="14"/>
      <c r="S1045" s="14"/>
      <c r="T1045" s="14"/>
      <c r="U1045" s="14"/>
      <c r="V1045" s="14"/>
      <c r="W1045" s="14"/>
      <c r="X1045" s="14"/>
      <c r="Y1045" s="14"/>
    </row>
    <row r="1046" spans="1:25">
      <c r="A1046" s="14" t="s">
        <v>1274</v>
      </c>
      <c r="B1046" s="14" t="s">
        <v>64</v>
      </c>
      <c r="C1046" s="14" t="s">
        <v>129</v>
      </c>
      <c r="D1046" s="14" t="s">
        <v>41</v>
      </c>
      <c r="E1046" s="14">
        <v>4</v>
      </c>
      <c r="F1046" s="14">
        <v>425.02379138062599</v>
      </c>
      <c r="G1046" s="14">
        <v>141.674597126875</v>
      </c>
      <c r="H1046" s="14">
        <v>2142.1490417853202</v>
      </c>
      <c r="I1046" s="14">
        <v>2351.9978834840199</v>
      </c>
      <c r="J1046" s="14">
        <v>2130.7092730082099</v>
      </c>
      <c r="K1046" s="14">
        <v>2589.7844376672501</v>
      </c>
      <c r="L1046" s="14">
        <v>237.78655418323299</v>
      </c>
      <c r="M1046" s="14">
        <v>221.28861047580401</v>
      </c>
      <c r="O1046" s="14"/>
      <c r="P1046" s="14"/>
      <c r="Q1046" s="14"/>
      <c r="R1046" s="14"/>
      <c r="S1046" s="14"/>
      <c r="T1046" s="14"/>
      <c r="U1046" s="14"/>
      <c r="V1046" s="14"/>
      <c r="W1046" s="14"/>
      <c r="X1046" s="14"/>
      <c r="Y1046" s="14"/>
    </row>
    <row r="1047" spans="1:25">
      <c r="A1047" s="14" t="s">
        <v>1275</v>
      </c>
      <c r="B1047" s="14" t="s">
        <v>64</v>
      </c>
      <c r="C1047" s="14" t="s">
        <v>130</v>
      </c>
      <c r="D1047" s="14" t="s">
        <v>41</v>
      </c>
      <c r="E1047" s="14">
        <v>4</v>
      </c>
      <c r="F1047" s="14">
        <v>413.01271937057902</v>
      </c>
      <c r="G1047" s="14">
        <v>137.67090645686</v>
      </c>
      <c r="H1047" s="14">
        <v>2061.4560487675499</v>
      </c>
      <c r="I1047" s="14">
        <v>2264.4227693528801</v>
      </c>
      <c r="J1047" s="14">
        <v>2048.0157635836699</v>
      </c>
      <c r="K1047" s="14">
        <v>2497.2061928346502</v>
      </c>
      <c r="L1047" s="14">
        <v>232.78342348176801</v>
      </c>
      <c r="M1047" s="14">
        <v>216.40700576920901</v>
      </c>
      <c r="O1047" s="14"/>
      <c r="P1047" s="14"/>
      <c r="Q1047" s="14"/>
      <c r="R1047" s="14"/>
      <c r="S1047" s="14"/>
      <c r="T1047" s="14"/>
      <c r="U1047" s="14"/>
      <c r="V1047" s="14"/>
      <c r="W1047" s="14"/>
      <c r="X1047" s="14"/>
      <c r="Y1047" s="14"/>
    </row>
    <row r="1048" spans="1:25">
      <c r="A1048" s="14" t="s">
        <v>1276</v>
      </c>
      <c r="B1048" s="14" t="s">
        <v>64</v>
      </c>
      <c r="C1048" s="14" t="s">
        <v>131</v>
      </c>
      <c r="D1048" s="14" t="s">
        <v>41</v>
      </c>
      <c r="E1048" s="14">
        <v>4</v>
      </c>
      <c r="F1048" s="14">
        <v>406.98100686549702</v>
      </c>
      <c r="G1048" s="14">
        <v>135.66033562183199</v>
      </c>
      <c r="H1048" s="14">
        <v>2011.0738096827399</v>
      </c>
      <c r="I1048" s="14">
        <v>2242.2054542841502</v>
      </c>
      <c r="J1048" s="14">
        <v>2025.8560454152</v>
      </c>
      <c r="K1048" s="14">
        <v>2475.0527627853498</v>
      </c>
      <c r="L1048" s="14">
        <v>232.847308501192</v>
      </c>
      <c r="M1048" s="14">
        <v>216.349408868956</v>
      </c>
      <c r="O1048" s="14"/>
      <c r="P1048" s="14"/>
      <c r="Q1048" s="14"/>
      <c r="R1048" s="14"/>
      <c r="S1048" s="14"/>
      <c r="T1048" s="14"/>
      <c r="U1048" s="14"/>
      <c r="V1048" s="14"/>
      <c r="W1048" s="14"/>
      <c r="X1048" s="14"/>
      <c r="Y1048" s="14"/>
    </row>
    <row r="1049" spans="1:25">
      <c r="A1049" s="14" t="s">
        <v>1277</v>
      </c>
      <c r="B1049" s="14" t="s">
        <v>64</v>
      </c>
      <c r="C1049" s="14" t="s">
        <v>132</v>
      </c>
      <c r="D1049" s="14" t="s">
        <v>41</v>
      </c>
      <c r="E1049" s="14">
        <v>4</v>
      </c>
      <c r="F1049" s="14">
        <v>434.12533055598902</v>
      </c>
      <c r="G1049" s="14">
        <v>144.70844351866299</v>
      </c>
      <c r="H1049" s="14">
        <v>2131.6180426003598</v>
      </c>
      <c r="I1049" s="14">
        <v>2347.95203318628</v>
      </c>
      <c r="J1049" s="14">
        <v>2128.41451576175</v>
      </c>
      <c r="K1049" s="14">
        <v>2583.6776060080801</v>
      </c>
      <c r="L1049" s="14">
        <v>235.725572821795</v>
      </c>
      <c r="M1049" s="14">
        <v>219.53751742453699</v>
      </c>
      <c r="O1049" s="14"/>
      <c r="P1049" s="14"/>
      <c r="Q1049" s="14"/>
      <c r="R1049" s="14"/>
      <c r="S1049" s="14"/>
      <c r="T1049" s="14"/>
      <c r="U1049" s="14"/>
      <c r="V1049" s="14"/>
      <c r="W1049" s="14"/>
      <c r="X1049" s="14"/>
      <c r="Y1049" s="14"/>
    </row>
    <row r="1050" spans="1:25">
      <c r="A1050" s="14" t="s">
        <v>1278</v>
      </c>
      <c r="B1050" s="14" t="s">
        <v>64</v>
      </c>
      <c r="C1050" s="14" t="s">
        <v>38</v>
      </c>
      <c r="D1050" s="14" t="s">
        <v>41</v>
      </c>
      <c r="E1050" s="14">
        <v>5</v>
      </c>
      <c r="F1050" s="14">
        <v>556.72486186502101</v>
      </c>
      <c r="G1050" s="14">
        <v>185.574953955007</v>
      </c>
      <c r="H1050" s="14">
        <v>2861.6029908250898</v>
      </c>
      <c r="I1050" s="14">
        <v>3254.96394302822</v>
      </c>
      <c r="J1050" s="14">
        <v>2979.1165583038801</v>
      </c>
      <c r="K1050" s="14">
        <v>3548.6895357400399</v>
      </c>
      <c r="L1050" s="14">
        <v>293.72559271182098</v>
      </c>
      <c r="M1050" s="14">
        <v>275.84738472433702</v>
      </c>
      <c r="O1050" s="14"/>
      <c r="P1050" s="14"/>
      <c r="Q1050" s="14"/>
      <c r="R1050" s="14"/>
      <c r="S1050" s="14"/>
      <c r="T1050" s="14"/>
      <c r="U1050" s="14"/>
      <c r="V1050" s="14"/>
      <c r="W1050" s="14"/>
      <c r="X1050" s="14"/>
      <c r="Y1050" s="14"/>
    </row>
    <row r="1051" spans="1:25">
      <c r="A1051" s="14" t="s">
        <v>1279</v>
      </c>
      <c r="B1051" s="14" t="s">
        <v>64</v>
      </c>
      <c r="C1051" s="14" t="s">
        <v>36</v>
      </c>
      <c r="D1051" s="14" t="s">
        <v>41</v>
      </c>
      <c r="E1051" s="14">
        <v>5</v>
      </c>
      <c r="F1051" s="14">
        <v>539.47023805151105</v>
      </c>
      <c r="G1051" s="14">
        <v>179.82341268383701</v>
      </c>
      <c r="H1051" s="14">
        <v>2745.5353353937098</v>
      </c>
      <c r="I1051" s="14">
        <v>3171.0678699256</v>
      </c>
      <c r="J1051" s="14">
        <v>2895.87304233549</v>
      </c>
      <c r="K1051" s="14">
        <v>3464.3916881354398</v>
      </c>
      <c r="L1051" s="14">
        <v>293.32381820984</v>
      </c>
      <c r="M1051" s="14">
        <v>275.19482759011402</v>
      </c>
      <c r="O1051" s="14"/>
      <c r="P1051" s="14"/>
      <c r="Q1051" s="14"/>
      <c r="R1051" s="14"/>
      <c r="S1051" s="14"/>
      <c r="T1051" s="14"/>
      <c r="U1051" s="14"/>
      <c r="V1051" s="14"/>
      <c r="W1051" s="14"/>
      <c r="X1051" s="14"/>
      <c r="Y1051" s="14"/>
    </row>
    <row r="1052" spans="1:25">
      <c r="A1052" s="14" t="s">
        <v>1280</v>
      </c>
      <c r="B1052" s="14" t="s">
        <v>64</v>
      </c>
      <c r="C1052" s="14" t="s">
        <v>34</v>
      </c>
      <c r="D1052" s="14" t="s">
        <v>41</v>
      </c>
      <c r="E1052" s="14">
        <v>5</v>
      </c>
      <c r="F1052" s="14">
        <v>515.74853631069595</v>
      </c>
      <c r="G1052" s="14">
        <v>171.91617877023199</v>
      </c>
      <c r="H1052" s="14">
        <v>2612.3108763141199</v>
      </c>
      <c r="I1052" s="14">
        <v>2992.4585801326798</v>
      </c>
      <c r="J1052" s="14">
        <v>2729.9121890971501</v>
      </c>
      <c r="K1052" s="14">
        <v>3272.70834579044</v>
      </c>
      <c r="L1052" s="14">
        <v>280.24976565776097</v>
      </c>
      <c r="M1052" s="14">
        <v>262.54639103553598</v>
      </c>
      <c r="O1052" s="14"/>
      <c r="P1052" s="14"/>
      <c r="Q1052" s="14"/>
      <c r="R1052" s="14"/>
      <c r="S1052" s="14"/>
      <c r="T1052" s="14"/>
      <c r="U1052" s="14"/>
      <c r="V1052" s="14"/>
      <c r="W1052" s="14"/>
      <c r="X1052" s="14"/>
      <c r="Y1052" s="14"/>
    </row>
    <row r="1053" spans="1:25">
      <c r="A1053" s="14" t="s">
        <v>1281</v>
      </c>
      <c r="B1053" s="14" t="s">
        <v>64</v>
      </c>
      <c r="C1053" s="14" t="s">
        <v>128</v>
      </c>
      <c r="D1053" s="14" t="s">
        <v>41</v>
      </c>
      <c r="E1053" s="14">
        <v>5</v>
      </c>
      <c r="F1053" s="14">
        <v>520.62447782725303</v>
      </c>
      <c r="G1053" s="14">
        <v>173.541492609084</v>
      </c>
      <c r="H1053" s="14">
        <v>2632.7407222617098</v>
      </c>
      <c r="I1053" s="14">
        <v>3051.2743809966801</v>
      </c>
      <c r="J1053" s="14">
        <v>2784.0503416311399</v>
      </c>
      <c r="K1053" s="14">
        <v>3336.42956212229</v>
      </c>
      <c r="L1053" s="14">
        <v>285.15518112560801</v>
      </c>
      <c r="M1053" s="14">
        <v>267.224039365544</v>
      </c>
      <c r="O1053" s="14"/>
      <c r="P1053" s="14"/>
      <c r="Q1053" s="14"/>
      <c r="R1053" s="14"/>
      <c r="S1053" s="14"/>
      <c r="T1053" s="14"/>
      <c r="U1053" s="14"/>
      <c r="V1053" s="14"/>
      <c r="W1053" s="14"/>
      <c r="X1053" s="14"/>
      <c r="Y1053" s="14"/>
    </row>
    <row r="1054" spans="1:25">
      <c r="A1054" s="14" t="s">
        <v>1282</v>
      </c>
      <c r="B1054" s="14" t="s">
        <v>64</v>
      </c>
      <c r="C1054" s="14" t="s">
        <v>129</v>
      </c>
      <c r="D1054" s="14" t="s">
        <v>41</v>
      </c>
      <c r="E1054" s="14">
        <v>5</v>
      </c>
      <c r="F1054" s="14">
        <v>476.82014906476599</v>
      </c>
      <c r="G1054" s="14">
        <v>158.94004968825499</v>
      </c>
      <c r="H1054" s="14">
        <v>2403.6908255520798</v>
      </c>
      <c r="I1054" s="14">
        <v>2749.0967006451001</v>
      </c>
      <c r="J1054" s="14">
        <v>2499.9325538848898</v>
      </c>
      <c r="K1054" s="14">
        <v>3015.7597508387998</v>
      </c>
      <c r="L1054" s="14">
        <v>266.663050193706</v>
      </c>
      <c r="M1054" s="14">
        <v>249.16414676020699</v>
      </c>
      <c r="O1054" s="14"/>
      <c r="P1054" s="14"/>
      <c r="Q1054" s="14"/>
      <c r="R1054" s="14"/>
      <c r="S1054" s="14"/>
      <c r="T1054" s="14"/>
      <c r="U1054" s="14"/>
      <c r="V1054" s="14"/>
      <c r="W1054" s="14"/>
      <c r="X1054" s="14"/>
      <c r="Y1054" s="14"/>
    </row>
    <row r="1055" spans="1:25">
      <c r="A1055" s="14" t="s">
        <v>1283</v>
      </c>
      <c r="B1055" s="14" t="s">
        <v>64</v>
      </c>
      <c r="C1055" s="14" t="s">
        <v>130</v>
      </c>
      <c r="D1055" s="14" t="s">
        <v>41</v>
      </c>
      <c r="E1055" s="14">
        <v>5</v>
      </c>
      <c r="F1055" s="14">
        <v>497.44589016396799</v>
      </c>
      <c r="G1055" s="14">
        <v>165.81529672132299</v>
      </c>
      <c r="H1055" s="14">
        <v>2500.6077020256798</v>
      </c>
      <c r="I1055" s="14">
        <v>2878.3894831769198</v>
      </c>
      <c r="J1055" s="14">
        <v>2621.7294523927098</v>
      </c>
      <c r="K1055" s="14">
        <v>3152.6831924917201</v>
      </c>
      <c r="L1055" s="14">
        <v>274.29370931479599</v>
      </c>
      <c r="M1055" s="14">
        <v>256.66003078421801</v>
      </c>
      <c r="O1055" s="14"/>
      <c r="P1055" s="14"/>
      <c r="Q1055" s="14"/>
      <c r="R1055" s="14"/>
      <c r="S1055" s="14"/>
      <c r="T1055" s="14"/>
      <c r="U1055" s="14"/>
      <c r="V1055" s="14"/>
      <c r="W1055" s="14"/>
      <c r="X1055" s="14"/>
      <c r="Y1055" s="14"/>
    </row>
    <row r="1056" spans="1:25">
      <c r="A1056" s="14" t="s">
        <v>1284</v>
      </c>
      <c r="B1056" s="14" t="s">
        <v>64</v>
      </c>
      <c r="C1056" s="14" t="s">
        <v>131</v>
      </c>
      <c r="D1056" s="14" t="s">
        <v>41</v>
      </c>
      <c r="E1056" s="14">
        <v>5</v>
      </c>
      <c r="F1056" s="14">
        <v>493.33983999614202</v>
      </c>
      <c r="G1056" s="14">
        <v>164.44661333204701</v>
      </c>
      <c r="H1056" s="14">
        <v>2468.3035973189699</v>
      </c>
      <c r="I1056" s="14">
        <v>2799.5224129114699</v>
      </c>
      <c r="J1056" s="14">
        <v>2550.44787041476</v>
      </c>
      <c r="K1056" s="14">
        <v>3065.7831922393598</v>
      </c>
      <c r="L1056" s="14">
        <v>266.26077932789599</v>
      </c>
      <c r="M1056" s="14">
        <v>249.074542496703</v>
      </c>
      <c r="O1056" s="14"/>
      <c r="P1056" s="14"/>
      <c r="Q1056" s="14"/>
      <c r="R1056" s="14"/>
      <c r="S1056" s="14"/>
      <c r="T1056" s="14"/>
      <c r="U1056" s="14"/>
      <c r="V1056" s="14"/>
      <c r="W1056" s="14"/>
      <c r="X1056" s="14"/>
      <c r="Y1056" s="14"/>
    </row>
    <row r="1057" spans="1:25">
      <c r="A1057" s="14" t="s">
        <v>1285</v>
      </c>
      <c r="B1057" s="14" t="s">
        <v>64</v>
      </c>
      <c r="C1057" s="14" t="s">
        <v>132</v>
      </c>
      <c r="D1057" s="14" t="s">
        <v>41</v>
      </c>
      <c r="E1057" s="14">
        <v>5</v>
      </c>
      <c r="F1057" s="14">
        <v>518.25195476931003</v>
      </c>
      <c r="G1057" s="14">
        <v>172.75065158977</v>
      </c>
      <c r="H1057" s="14">
        <v>2574.6532603175001</v>
      </c>
      <c r="I1057" s="14">
        <v>2933.6249841768899</v>
      </c>
      <c r="J1057" s="14">
        <v>2678.8918506279701</v>
      </c>
      <c r="K1057" s="14">
        <v>3205.4916021845502</v>
      </c>
      <c r="L1057" s="14">
        <v>271.86661800765899</v>
      </c>
      <c r="M1057" s="14">
        <v>254.733133548918</v>
      </c>
      <c r="O1057" s="14"/>
      <c r="P1057" s="14"/>
      <c r="Q1057" s="14"/>
      <c r="R1057" s="14"/>
      <c r="S1057" s="14"/>
      <c r="T1057" s="14"/>
      <c r="U1057" s="14"/>
      <c r="V1057" s="14"/>
      <c r="W1057" s="14"/>
      <c r="X1057" s="14"/>
      <c r="Y1057" s="14"/>
    </row>
    <row r="1058" spans="1:25">
      <c r="A1058" s="14" t="s">
        <v>1286</v>
      </c>
      <c r="B1058" s="14" t="s">
        <v>68</v>
      </c>
      <c r="C1058" s="14" t="s">
        <v>38</v>
      </c>
      <c r="D1058" s="14" t="s">
        <v>63</v>
      </c>
      <c r="E1058" s="14">
        <v>0</v>
      </c>
      <c r="F1058" s="14">
        <v>1090.71777707811</v>
      </c>
      <c r="G1058" s="14">
        <v>363.572592359368</v>
      </c>
      <c r="H1058" s="14">
        <v>1726.6115418120701</v>
      </c>
      <c r="I1058" s="14">
        <v>1723.89892506806</v>
      </c>
      <c r="J1058" s="14">
        <v>1622.1488136569999</v>
      </c>
      <c r="K1058" s="14">
        <v>1830.3135770609899</v>
      </c>
      <c r="L1058" s="14">
        <v>106.414651992931</v>
      </c>
      <c r="M1058" s="14">
        <v>101.750111411059</v>
      </c>
      <c r="O1058" s="14"/>
      <c r="P1058" s="14"/>
      <c r="Q1058" s="14"/>
      <c r="R1058" s="14"/>
      <c r="S1058" s="14"/>
      <c r="T1058" s="14"/>
      <c r="U1058" s="14"/>
      <c r="V1058" s="14"/>
      <c r="W1058" s="14"/>
      <c r="X1058" s="14"/>
      <c r="Y1058" s="14"/>
    </row>
    <row r="1059" spans="1:25">
      <c r="A1059" s="14" t="s">
        <v>1287</v>
      </c>
      <c r="B1059" s="14" t="s">
        <v>68</v>
      </c>
      <c r="C1059" s="14" t="s">
        <v>36</v>
      </c>
      <c r="D1059" s="14" t="s">
        <v>63</v>
      </c>
      <c r="E1059" s="14">
        <v>0</v>
      </c>
      <c r="F1059" s="14">
        <v>1075.7369061258801</v>
      </c>
      <c r="G1059" s="14">
        <v>358.57896870862697</v>
      </c>
      <c r="H1059" s="14">
        <v>1703.8137797581101</v>
      </c>
      <c r="I1059" s="14">
        <v>1701.9684577961</v>
      </c>
      <c r="J1059" s="14">
        <v>1600.8644732868299</v>
      </c>
      <c r="K1059" s="14">
        <v>1807.7403340718599</v>
      </c>
      <c r="L1059" s="14">
        <v>105.771876275759</v>
      </c>
      <c r="M1059" s="14">
        <v>101.10398450926699</v>
      </c>
      <c r="O1059" s="14"/>
      <c r="P1059" s="14"/>
      <c r="Q1059" s="14"/>
      <c r="R1059" s="14"/>
      <c r="S1059" s="14"/>
      <c r="T1059" s="14"/>
      <c r="U1059" s="14"/>
      <c r="V1059" s="14"/>
      <c r="W1059" s="14"/>
      <c r="X1059" s="14"/>
      <c r="Y1059" s="14"/>
    </row>
    <row r="1060" spans="1:25">
      <c r="A1060" s="14" t="s">
        <v>1288</v>
      </c>
      <c r="B1060" s="14" t="s">
        <v>68</v>
      </c>
      <c r="C1060" s="14" t="s">
        <v>34</v>
      </c>
      <c r="D1060" s="14" t="s">
        <v>63</v>
      </c>
      <c r="E1060" s="14">
        <v>0</v>
      </c>
      <c r="F1060" s="14">
        <v>1026.45291460467</v>
      </c>
      <c r="G1060" s="14">
        <v>342.15097153489</v>
      </c>
      <c r="H1060" s="14">
        <v>1628.61821249115</v>
      </c>
      <c r="I1060" s="14">
        <v>1628.87871120914</v>
      </c>
      <c r="J1060" s="14">
        <v>1529.96745795535</v>
      </c>
      <c r="K1060" s="14">
        <v>1732.46775974413</v>
      </c>
      <c r="L1060" s="14">
        <v>103.589048534984</v>
      </c>
      <c r="M1060" s="14">
        <v>98.911253253790804</v>
      </c>
      <c r="O1060" s="14"/>
      <c r="P1060" s="14"/>
      <c r="Q1060" s="14"/>
      <c r="R1060" s="14"/>
      <c r="S1060" s="14"/>
      <c r="T1060" s="14"/>
      <c r="U1060" s="14"/>
      <c r="V1060" s="14"/>
      <c r="W1060" s="14"/>
      <c r="X1060" s="14"/>
      <c r="Y1060" s="14"/>
    </row>
    <row r="1061" spans="1:25">
      <c r="A1061" s="14" t="s">
        <v>1289</v>
      </c>
      <c r="B1061" s="14" t="s">
        <v>68</v>
      </c>
      <c r="C1061" s="14" t="s">
        <v>128</v>
      </c>
      <c r="D1061" s="14" t="s">
        <v>63</v>
      </c>
      <c r="E1061" s="14">
        <v>0</v>
      </c>
      <c r="F1061" s="14">
        <v>1023.7395712735899</v>
      </c>
      <c r="G1061" s="14">
        <v>341.24652375786502</v>
      </c>
      <c r="H1061" s="14">
        <v>1628.0068878291299</v>
      </c>
      <c r="I1061" s="14">
        <v>1618.9036617259701</v>
      </c>
      <c r="J1061" s="14">
        <v>1520.5678110306501</v>
      </c>
      <c r="K1061" s="14">
        <v>1721.89641320636</v>
      </c>
      <c r="L1061" s="14">
        <v>102.99275148039099</v>
      </c>
      <c r="M1061" s="14">
        <v>98.335850695324993</v>
      </c>
      <c r="O1061" s="14"/>
      <c r="P1061" s="14"/>
      <c r="Q1061" s="14"/>
      <c r="R1061" s="14"/>
      <c r="S1061" s="14"/>
      <c r="T1061" s="14"/>
      <c r="U1061" s="14"/>
      <c r="V1061" s="14"/>
      <c r="W1061" s="14"/>
      <c r="X1061" s="14"/>
      <c r="Y1061" s="14"/>
    </row>
    <row r="1062" spans="1:25">
      <c r="A1062" s="14" t="s">
        <v>1290</v>
      </c>
      <c r="B1062" s="14" t="s">
        <v>68</v>
      </c>
      <c r="C1062" s="14" t="s">
        <v>129</v>
      </c>
      <c r="D1062" s="14" t="s">
        <v>63</v>
      </c>
      <c r="E1062" s="14">
        <v>0</v>
      </c>
      <c r="F1062" s="14">
        <v>996.38864501912599</v>
      </c>
      <c r="G1062" s="14">
        <v>332.129548339709</v>
      </c>
      <c r="H1062" s="14">
        <v>1588.5538718159601</v>
      </c>
      <c r="I1062" s="14">
        <v>1572.7896717230799</v>
      </c>
      <c r="J1062" s="14">
        <v>1476.09702576975</v>
      </c>
      <c r="K1062" s="14">
        <v>1674.1254574632101</v>
      </c>
      <c r="L1062" s="14">
        <v>101.335785740129</v>
      </c>
      <c r="M1062" s="14">
        <v>96.692645953330398</v>
      </c>
      <c r="O1062" s="14"/>
      <c r="P1062" s="14"/>
      <c r="Q1062" s="14"/>
      <c r="R1062" s="14"/>
      <c r="S1062" s="14"/>
      <c r="T1062" s="14"/>
      <c r="U1062" s="14"/>
      <c r="V1062" s="14"/>
      <c r="W1062" s="14"/>
      <c r="X1062" s="14"/>
      <c r="Y1062" s="14"/>
    </row>
    <row r="1063" spans="1:25">
      <c r="A1063" s="14" t="s">
        <v>1291</v>
      </c>
      <c r="B1063" s="14" t="s">
        <v>68</v>
      </c>
      <c r="C1063" s="14" t="s">
        <v>130</v>
      </c>
      <c r="D1063" s="14" t="s">
        <v>63</v>
      </c>
      <c r="E1063" s="14">
        <v>0</v>
      </c>
      <c r="F1063" s="14">
        <v>959.669983981168</v>
      </c>
      <c r="G1063" s="14">
        <v>319.88999466038899</v>
      </c>
      <c r="H1063" s="14">
        <v>1534.0974230787899</v>
      </c>
      <c r="I1063" s="14">
        <v>1513.45453015987</v>
      </c>
      <c r="J1063" s="14">
        <v>1418.7761947025199</v>
      </c>
      <c r="K1063" s="14">
        <v>1612.7677377734899</v>
      </c>
      <c r="L1063" s="14">
        <v>99.313207613621202</v>
      </c>
      <c r="M1063" s="14">
        <v>94.678335457343294</v>
      </c>
      <c r="O1063" s="14"/>
      <c r="P1063" s="14"/>
      <c r="Q1063" s="14"/>
      <c r="R1063" s="14"/>
      <c r="S1063" s="14"/>
      <c r="T1063" s="14"/>
      <c r="U1063" s="14"/>
      <c r="V1063" s="14"/>
      <c r="W1063" s="14"/>
      <c r="X1063" s="14"/>
      <c r="Y1063" s="14"/>
    </row>
    <row r="1064" spans="1:25">
      <c r="A1064" s="14" t="s">
        <v>1292</v>
      </c>
      <c r="B1064" s="14" t="s">
        <v>68</v>
      </c>
      <c r="C1064" s="14" t="s">
        <v>131</v>
      </c>
      <c r="D1064" s="14" t="s">
        <v>63</v>
      </c>
      <c r="E1064" s="14">
        <v>0</v>
      </c>
      <c r="F1064" s="14">
        <v>990.42833972548999</v>
      </c>
      <c r="G1064" s="14">
        <v>330.142779908497</v>
      </c>
      <c r="H1064" s="14">
        <v>1585.0911268892701</v>
      </c>
      <c r="I1064" s="14">
        <v>1561.5704851883399</v>
      </c>
      <c r="J1064" s="14">
        <v>1465.4375105681499</v>
      </c>
      <c r="K1064" s="14">
        <v>1662.33395777432</v>
      </c>
      <c r="L1064" s="14">
        <v>100.763472585982</v>
      </c>
      <c r="M1064" s="14">
        <v>96.132974620187497</v>
      </c>
      <c r="O1064" s="14"/>
      <c r="P1064" s="14"/>
      <c r="Q1064" s="14"/>
      <c r="R1064" s="14"/>
      <c r="S1064" s="14"/>
      <c r="T1064" s="14"/>
      <c r="U1064" s="14"/>
      <c r="V1064" s="14"/>
      <c r="W1064" s="14"/>
      <c r="X1064" s="14"/>
      <c r="Y1064" s="14"/>
    </row>
    <row r="1065" spans="1:25">
      <c r="A1065" s="14" t="s">
        <v>1293</v>
      </c>
      <c r="B1065" s="14" t="s">
        <v>68</v>
      </c>
      <c r="C1065" s="14" t="s">
        <v>132</v>
      </c>
      <c r="D1065" s="14" t="s">
        <v>63</v>
      </c>
      <c r="E1065" s="14">
        <v>0</v>
      </c>
      <c r="F1065" s="14">
        <v>1006.77495111884</v>
      </c>
      <c r="G1065" s="14">
        <v>335.59165037294702</v>
      </c>
      <c r="H1065" s="14">
        <v>1610.55646385251</v>
      </c>
      <c r="I1065" s="14">
        <v>1574.61327072021</v>
      </c>
      <c r="J1065" s="14">
        <v>1478.4654003420201</v>
      </c>
      <c r="K1065" s="14">
        <v>1675.3536223327301</v>
      </c>
      <c r="L1065" s="14">
        <v>100.740351612518</v>
      </c>
      <c r="M1065" s="14">
        <v>96.147870378194298</v>
      </c>
      <c r="O1065" s="14"/>
      <c r="P1065" s="14"/>
      <c r="Q1065" s="14"/>
      <c r="R1065" s="14"/>
      <c r="S1065" s="14"/>
      <c r="T1065" s="14"/>
      <c r="U1065" s="14"/>
      <c r="V1065" s="14"/>
      <c r="W1065" s="14"/>
      <c r="X1065" s="14"/>
      <c r="Y1065" s="14"/>
    </row>
    <row r="1066" spans="1:25">
      <c r="A1066" s="14" t="s">
        <v>1294</v>
      </c>
      <c r="B1066" s="14" t="s">
        <v>68</v>
      </c>
      <c r="C1066" s="14" t="s">
        <v>38</v>
      </c>
      <c r="D1066" s="14" t="s">
        <v>63</v>
      </c>
      <c r="E1066" s="14">
        <v>1</v>
      </c>
      <c r="F1066" s="14">
        <v>153.69471168107901</v>
      </c>
      <c r="G1066" s="14">
        <v>51.2315705603596</v>
      </c>
      <c r="H1066" s="14">
        <v>1086.33525361238</v>
      </c>
      <c r="I1066" s="14">
        <v>1118.2024898243301</v>
      </c>
      <c r="J1066" s="14">
        <v>946.460651018048</v>
      </c>
      <c r="K1066" s="14">
        <v>1311.81301221384</v>
      </c>
      <c r="L1066" s="14">
        <v>193.610522389512</v>
      </c>
      <c r="M1066" s="14">
        <v>171.741838806283</v>
      </c>
      <c r="O1066" s="14"/>
      <c r="P1066" s="14"/>
      <c r="Q1066" s="14"/>
      <c r="R1066" s="14"/>
      <c r="S1066" s="14"/>
      <c r="T1066" s="14"/>
      <c r="U1066" s="14"/>
      <c r="V1066" s="14"/>
      <c r="W1066" s="14"/>
      <c r="X1066" s="14"/>
      <c r="Y1066" s="14"/>
    </row>
    <row r="1067" spans="1:25">
      <c r="A1067" s="14" t="s">
        <v>1295</v>
      </c>
      <c r="B1067" s="14" t="s">
        <v>68</v>
      </c>
      <c r="C1067" s="14" t="s">
        <v>36</v>
      </c>
      <c r="D1067" s="14" t="s">
        <v>63</v>
      </c>
      <c r="E1067" s="14">
        <v>1</v>
      </c>
      <c r="F1067" s="14">
        <v>166.646355555615</v>
      </c>
      <c r="G1067" s="14">
        <v>55.548785185205197</v>
      </c>
      <c r="H1067" s="14">
        <v>1173.6485354997899</v>
      </c>
      <c r="I1067" s="14">
        <v>1204.00228295434</v>
      </c>
      <c r="J1067" s="14">
        <v>1026.3555968838</v>
      </c>
      <c r="K1067" s="14">
        <v>1403.3149816436601</v>
      </c>
      <c r="L1067" s="14">
        <v>199.31269868931699</v>
      </c>
      <c r="M1067" s="14">
        <v>177.64668607054301</v>
      </c>
      <c r="O1067" s="14"/>
      <c r="P1067" s="14"/>
      <c r="Q1067" s="14"/>
      <c r="R1067" s="14"/>
      <c r="S1067" s="14"/>
      <c r="T1067" s="14"/>
      <c r="U1067" s="14"/>
      <c r="V1067" s="14"/>
      <c r="W1067" s="14"/>
      <c r="X1067" s="14"/>
      <c r="Y1067" s="14"/>
    </row>
    <row r="1068" spans="1:25">
      <c r="A1068" s="14" t="s">
        <v>1296</v>
      </c>
      <c r="B1068" s="14" t="s">
        <v>68</v>
      </c>
      <c r="C1068" s="14" t="s">
        <v>34</v>
      </c>
      <c r="D1068" s="14" t="s">
        <v>63</v>
      </c>
      <c r="E1068" s="14">
        <v>1</v>
      </c>
      <c r="F1068" s="14">
        <v>186.67388619424801</v>
      </c>
      <c r="G1068" s="14">
        <v>62.224628731415898</v>
      </c>
      <c r="H1068" s="14">
        <v>1309.2571622545099</v>
      </c>
      <c r="I1068" s="14">
        <v>1350.4727922515599</v>
      </c>
      <c r="J1068" s="14">
        <v>1162.1809266907801</v>
      </c>
      <c r="K1068" s="14">
        <v>1560.3851463282399</v>
      </c>
      <c r="L1068" s="14">
        <v>209.91235407668</v>
      </c>
      <c r="M1068" s="14">
        <v>188.291865560779</v>
      </c>
      <c r="O1068" s="14"/>
      <c r="P1068" s="14"/>
      <c r="Q1068" s="14"/>
      <c r="R1068" s="14"/>
      <c r="S1068" s="14"/>
      <c r="T1068" s="14"/>
      <c r="U1068" s="14"/>
      <c r="V1068" s="14"/>
      <c r="W1068" s="14"/>
      <c r="X1068" s="14"/>
      <c r="Y1068" s="14"/>
    </row>
    <row r="1069" spans="1:25">
      <c r="A1069" s="14" t="s">
        <v>1297</v>
      </c>
      <c r="B1069" s="14" t="s">
        <v>68</v>
      </c>
      <c r="C1069" s="14" t="s">
        <v>128</v>
      </c>
      <c r="D1069" s="14" t="s">
        <v>63</v>
      </c>
      <c r="E1069" s="14">
        <v>1</v>
      </c>
      <c r="F1069" s="14">
        <v>192.513017439176</v>
      </c>
      <c r="G1069" s="14">
        <v>64.171005813058798</v>
      </c>
      <c r="H1069" s="14">
        <v>1346.2448771970401</v>
      </c>
      <c r="I1069" s="14">
        <v>1374.30004058896</v>
      </c>
      <c r="J1069" s="14">
        <v>1185.55016267114</v>
      </c>
      <c r="K1069" s="14">
        <v>1584.3719401658</v>
      </c>
      <c r="L1069" s="14">
        <v>210.071899576833</v>
      </c>
      <c r="M1069" s="14">
        <v>188.74987791782101</v>
      </c>
      <c r="O1069" s="14"/>
      <c r="P1069" s="14"/>
      <c r="Q1069" s="14"/>
      <c r="R1069" s="14"/>
      <c r="S1069" s="14"/>
      <c r="T1069" s="14"/>
      <c r="U1069" s="14"/>
      <c r="V1069" s="14"/>
      <c r="W1069" s="14"/>
      <c r="X1069" s="14"/>
      <c r="Y1069" s="14"/>
    </row>
    <row r="1070" spans="1:25">
      <c r="A1070" s="14" t="s">
        <v>1298</v>
      </c>
      <c r="B1070" s="14" t="s">
        <v>68</v>
      </c>
      <c r="C1070" s="14" t="s">
        <v>129</v>
      </c>
      <c r="D1070" s="14" t="s">
        <v>63</v>
      </c>
      <c r="E1070" s="14">
        <v>1</v>
      </c>
      <c r="F1070" s="14">
        <v>173.18828781852801</v>
      </c>
      <c r="G1070" s="14">
        <v>57.729429272842701</v>
      </c>
      <c r="H1070" s="14">
        <v>1212.8880721235901</v>
      </c>
      <c r="I1070" s="14">
        <v>1226.4037555290399</v>
      </c>
      <c r="J1070" s="14">
        <v>1049.3544577678499</v>
      </c>
      <c r="K1070" s="14">
        <v>1424.6084360540301</v>
      </c>
      <c r="L1070" s="14">
        <v>198.20468052499501</v>
      </c>
      <c r="M1070" s="14">
        <v>177.049297761193</v>
      </c>
      <c r="O1070" s="14"/>
      <c r="P1070" s="14"/>
      <c r="Q1070" s="14"/>
      <c r="R1070" s="14"/>
      <c r="S1070" s="14"/>
      <c r="T1070" s="14"/>
      <c r="U1070" s="14"/>
      <c r="V1070" s="14"/>
      <c r="W1070" s="14"/>
      <c r="X1070" s="14"/>
      <c r="Y1070" s="14"/>
    </row>
    <row r="1071" spans="1:25">
      <c r="A1071" s="14" t="s">
        <v>1299</v>
      </c>
      <c r="B1071" s="14" t="s">
        <v>68</v>
      </c>
      <c r="C1071" s="14" t="s">
        <v>130</v>
      </c>
      <c r="D1071" s="14" t="s">
        <v>63</v>
      </c>
      <c r="E1071" s="14">
        <v>1</v>
      </c>
      <c r="F1071" s="14">
        <v>150.70120900457201</v>
      </c>
      <c r="G1071" s="14">
        <v>50.233736334857497</v>
      </c>
      <c r="H1071" s="14">
        <v>1061.3508627690201</v>
      </c>
      <c r="I1071" s="14">
        <v>1057.5185688388001</v>
      </c>
      <c r="J1071" s="14">
        <v>894.48097291035799</v>
      </c>
      <c r="K1071" s="14">
        <v>1241.5355959630599</v>
      </c>
      <c r="L1071" s="14">
        <v>184.01702712426899</v>
      </c>
      <c r="M1071" s="14">
        <v>163.03759592843701</v>
      </c>
      <c r="O1071" s="14"/>
      <c r="P1071" s="14"/>
      <c r="Q1071" s="14"/>
      <c r="R1071" s="14"/>
      <c r="S1071" s="14"/>
      <c r="T1071" s="14"/>
      <c r="U1071" s="14"/>
      <c r="V1071" s="14"/>
      <c r="W1071" s="14"/>
      <c r="X1071" s="14"/>
      <c r="Y1071" s="14"/>
    </row>
    <row r="1072" spans="1:25">
      <c r="A1072" s="14" t="s">
        <v>1300</v>
      </c>
      <c r="B1072" s="14" t="s">
        <v>68</v>
      </c>
      <c r="C1072" s="14" t="s">
        <v>131</v>
      </c>
      <c r="D1072" s="14" t="s">
        <v>63</v>
      </c>
      <c r="E1072" s="14">
        <v>1</v>
      </c>
      <c r="F1072" s="14">
        <v>161.14837010687199</v>
      </c>
      <c r="G1072" s="14">
        <v>53.716123368957298</v>
      </c>
      <c r="H1072" s="14">
        <v>1138.69679272804</v>
      </c>
      <c r="I1072" s="14">
        <v>1139.3097896649599</v>
      </c>
      <c r="J1072" s="14">
        <v>969.40359008165206</v>
      </c>
      <c r="K1072" s="14">
        <v>1330.31148558976</v>
      </c>
      <c r="L1072" s="14">
        <v>191.00169592480299</v>
      </c>
      <c r="M1072" s="14">
        <v>169.90619958330899</v>
      </c>
      <c r="O1072" s="14"/>
      <c r="P1072" s="14"/>
      <c r="Q1072" s="14"/>
      <c r="R1072" s="14"/>
      <c r="S1072" s="14"/>
      <c r="T1072" s="14"/>
      <c r="U1072" s="14"/>
      <c r="V1072" s="14"/>
      <c r="W1072" s="14"/>
      <c r="X1072" s="14"/>
      <c r="Y1072" s="14"/>
    </row>
    <row r="1073" spans="1:25">
      <c r="A1073" s="14" t="s">
        <v>1301</v>
      </c>
      <c r="B1073" s="14" t="s">
        <v>68</v>
      </c>
      <c r="C1073" s="14" t="s">
        <v>132</v>
      </c>
      <c r="D1073" s="14" t="s">
        <v>63</v>
      </c>
      <c r="E1073" s="14">
        <v>1</v>
      </c>
      <c r="F1073" s="14">
        <v>167.92779735829399</v>
      </c>
      <c r="G1073" s="14">
        <v>55.975932452764603</v>
      </c>
      <c r="H1073" s="14">
        <v>1185.7632916134301</v>
      </c>
      <c r="I1073" s="14">
        <v>1179.4780835572401</v>
      </c>
      <c r="J1073" s="14">
        <v>1007.06296103581</v>
      </c>
      <c r="K1073" s="14">
        <v>1372.8356237376699</v>
      </c>
      <c r="L1073" s="14">
        <v>193.35754018042101</v>
      </c>
      <c r="M1073" s="14">
        <v>172.41512252143099</v>
      </c>
      <c r="O1073" s="14"/>
      <c r="P1073" s="14"/>
      <c r="Q1073" s="14"/>
      <c r="R1073" s="14"/>
      <c r="S1073" s="14"/>
      <c r="T1073" s="14"/>
      <c r="U1073" s="14"/>
      <c r="V1073" s="14"/>
      <c r="W1073" s="14"/>
      <c r="X1073" s="14"/>
      <c r="Y1073" s="14"/>
    </row>
    <row r="1074" spans="1:25">
      <c r="A1074" s="14" t="s">
        <v>1302</v>
      </c>
      <c r="B1074" s="14" t="s">
        <v>68</v>
      </c>
      <c r="C1074" s="14" t="s">
        <v>38</v>
      </c>
      <c r="D1074" s="14" t="s">
        <v>63</v>
      </c>
      <c r="E1074" s="14">
        <v>2</v>
      </c>
      <c r="F1074" s="14">
        <v>188.08792526622599</v>
      </c>
      <c r="G1074" s="14">
        <v>62.695975088741903</v>
      </c>
      <c r="H1074" s="14">
        <v>1581.5010953184701</v>
      </c>
      <c r="I1074" s="14">
        <v>1506.3727320811599</v>
      </c>
      <c r="J1074" s="14">
        <v>1295.90987019156</v>
      </c>
      <c r="K1074" s="14">
        <v>1740.90532193636</v>
      </c>
      <c r="L1074" s="14">
        <v>234.53258985519599</v>
      </c>
      <c r="M1074" s="14">
        <v>210.46286188960201</v>
      </c>
      <c r="O1074" s="14"/>
      <c r="P1074" s="14"/>
      <c r="Q1074" s="14"/>
      <c r="R1074" s="14"/>
      <c r="S1074" s="14"/>
      <c r="T1074" s="14"/>
      <c r="U1074" s="14"/>
      <c r="V1074" s="14"/>
      <c r="W1074" s="14"/>
      <c r="X1074" s="14"/>
      <c r="Y1074" s="14"/>
    </row>
    <row r="1075" spans="1:25">
      <c r="A1075" s="14" t="s">
        <v>1303</v>
      </c>
      <c r="B1075" s="14" t="s">
        <v>68</v>
      </c>
      <c r="C1075" s="14" t="s">
        <v>36</v>
      </c>
      <c r="D1075" s="14" t="s">
        <v>63</v>
      </c>
      <c r="E1075" s="14">
        <v>2</v>
      </c>
      <c r="F1075" s="14">
        <v>203.085648778181</v>
      </c>
      <c r="G1075" s="14">
        <v>67.695216259393703</v>
      </c>
      <c r="H1075" s="14">
        <v>1712.2135467345199</v>
      </c>
      <c r="I1075" s="14">
        <v>1619.8954570946801</v>
      </c>
      <c r="J1075" s="14">
        <v>1401.6350031079101</v>
      </c>
      <c r="K1075" s="14">
        <v>1862.12330061232</v>
      </c>
      <c r="L1075" s="14">
        <v>242.22784351764199</v>
      </c>
      <c r="M1075" s="14">
        <v>218.260453986774</v>
      </c>
      <c r="O1075" s="14"/>
      <c r="P1075" s="14"/>
      <c r="Q1075" s="14"/>
      <c r="R1075" s="14"/>
      <c r="S1075" s="14"/>
      <c r="T1075" s="14"/>
      <c r="U1075" s="14"/>
      <c r="V1075" s="14"/>
      <c r="W1075" s="14"/>
      <c r="X1075" s="14"/>
      <c r="Y1075" s="14"/>
    </row>
    <row r="1076" spans="1:25">
      <c r="A1076" s="14" t="s">
        <v>1304</v>
      </c>
      <c r="B1076" s="14" t="s">
        <v>68</v>
      </c>
      <c r="C1076" s="14" t="s">
        <v>34</v>
      </c>
      <c r="D1076" s="14" t="s">
        <v>63</v>
      </c>
      <c r="E1076" s="14">
        <v>2</v>
      </c>
      <c r="F1076" s="14">
        <v>179.99530647126099</v>
      </c>
      <c r="G1076" s="14">
        <v>59.998435490420498</v>
      </c>
      <c r="H1076" s="14">
        <v>1520.7443939782099</v>
      </c>
      <c r="I1076" s="14">
        <v>1467.4741846239499</v>
      </c>
      <c r="J1076" s="14">
        <v>1258.4150125738199</v>
      </c>
      <c r="K1076" s="14">
        <v>1701.0071003733401</v>
      </c>
      <c r="L1076" s="14">
        <v>233.53291574939601</v>
      </c>
      <c r="M1076" s="14">
        <v>209.05917205013199</v>
      </c>
      <c r="O1076" s="14"/>
      <c r="P1076" s="14"/>
      <c r="Q1076" s="14"/>
      <c r="R1076" s="14"/>
      <c r="S1076" s="14"/>
      <c r="T1076" s="14"/>
      <c r="U1076" s="14"/>
      <c r="V1076" s="14"/>
      <c r="W1076" s="14"/>
      <c r="X1076" s="14"/>
      <c r="Y1076" s="14"/>
    </row>
    <row r="1077" spans="1:25">
      <c r="A1077" s="14" t="s">
        <v>1305</v>
      </c>
      <c r="B1077" s="14" t="s">
        <v>68</v>
      </c>
      <c r="C1077" s="14" t="s">
        <v>128</v>
      </c>
      <c r="D1077" s="14" t="s">
        <v>63</v>
      </c>
      <c r="E1077" s="14">
        <v>2</v>
      </c>
      <c r="F1077" s="14">
        <v>183.91100888504499</v>
      </c>
      <c r="G1077" s="14">
        <v>61.303669628348402</v>
      </c>
      <c r="H1077" s="14">
        <v>1554.08998550824</v>
      </c>
      <c r="I1077" s="14">
        <v>1512.34336614321</v>
      </c>
      <c r="J1077" s="14">
        <v>1299.5904550120899</v>
      </c>
      <c r="K1077" s="14">
        <v>1749.7195187014499</v>
      </c>
      <c r="L1077" s="14">
        <v>237.376152558239</v>
      </c>
      <c r="M1077" s="14">
        <v>212.752911131118</v>
      </c>
      <c r="O1077" s="14"/>
      <c r="P1077" s="14"/>
      <c r="Q1077" s="14"/>
      <c r="R1077" s="14"/>
      <c r="S1077" s="14"/>
      <c r="T1077" s="14"/>
      <c r="U1077" s="14"/>
      <c r="V1077" s="14"/>
      <c r="W1077" s="14"/>
      <c r="X1077" s="14"/>
      <c r="Y1077" s="14"/>
    </row>
    <row r="1078" spans="1:25">
      <c r="A1078" s="14" t="s">
        <v>1306</v>
      </c>
      <c r="B1078" s="14" t="s">
        <v>68</v>
      </c>
      <c r="C1078" s="14" t="s">
        <v>129</v>
      </c>
      <c r="D1078" s="14" t="s">
        <v>63</v>
      </c>
      <c r="E1078" s="14">
        <v>2</v>
      </c>
      <c r="F1078" s="14">
        <v>176.16641037542101</v>
      </c>
      <c r="G1078" s="14">
        <v>58.722136791806903</v>
      </c>
      <c r="H1078" s="14">
        <v>1489.4015080776201</v>
      </c>
      <c r="I1078" s="14">
        <v>1445.0295764212201</v>
      </c>
      <c r="J1078" s="14">
        <v>1237.46946038018</v>
      </c>
      <c r="K1078" s="14">
        <v>1677.1670513567999</v>
      </c>
      <c r="L1078" s="14">
        <v>232.137474935585</v>
      </c>
      <c r="M1078" s="14">
        <v>207.56011604103901</v>
      </c>
      <c r="O1078" s="14"/>
      <c r="P1078" s="14"/>
      <c r="Q1078" s="14"/>
      <c r="R1078" s="14"/>
      <c r="S1078" s="14"/>
      <c r="T1078" s="14"/>
      <c r="U1078" s="14"/>
      <c r="V1078" s="14"/>
      <c r="W1078" s="14"/>
      <c r="X1078" s="14"/>
      <c r="Y1078" s="14"/>
    </row>
    <row r="1079" spans="1:25">
      <c r="A1079" s="14" t="s">
        <v>1307</v>
      </c>
      <c r="B1079" s="14" t="s">
        <v>68</v>
      </c>
      <c r="C1079" s="14" t="s">
        <v>130</v>
      </c>
      <c r="D1079" s="14" t="s">
        <v>63</v>
      </c>
      <c r="E1079" s="14">
        <v>2</v>
      </c>
      <c r="F1079" s="14">
        <v>169.88910776717799</v>
      </c>
      <c r="G1079" s="14">
        <v>56.6297025890592</v>
      </c>
      <c r="H1079" s="14">
        <v>1433.0586905708799</v>
      </c>
      <c r="I1079" s="14">
        <v>1374.9609092104799</v>
      </c>
      <c r="J1079" s="14">
        <v>1174.0594659998501</v>
      </c>
      <c r="K1079" s="14">
        <v>1600.11457725179</v>
      </c>
      <c r="L1079" s="14">
        <v>225.15366804131199</v>
      </c>
      <c r="M1079" s="14">
        <v>200.90144321062201</v>
      </c>
      <c r="O1079" s="14"/>
      <c r="P1079" s="14"/>
      <c r="Q1079" s="14"/>
      <c r="R1079" s="14"/>
      <c r="S1079" s="14"/>
      <c r="T1079" s="14"/>
      <c r="U1079" s="14"/>
      <c r="V1079" s="14"/>
      <c r="W1079" s="14"/>
      <c r="X1079" s="14"/>
      <c r="Y1079" s="14"/>
    </row>
    <row r="1080" spans="1:25">
      <c r="A1080" s="14" t="s">
        <v>1308</v>
      </c>
      <c r="B1080" s="14" t="s">
        <v>68</v>
      </c>
      <c r="C1080" s="14" t="s">
        <v>131</v>
      </c>
      <c r="D1080" s="14" t="s">
        <v>63</v>
      </c>
      <c r="E1080" s="14">
        <v>2</v>
      </c>
      <c r="F1080" s="14">
        <v>156.55015749232399</v>
      </c>
      <c r="G1080" s="14">
        <v>52.183385830774597</v>
      </c>
      <c r="H1080" s="14">
        <v>1316.32184892226</v>
      </c>
      <c r="I1080" s="14">
        <v>1262.27743740647</v>
      </c>
      <c r="J1080" s="14">
        <v>1070.5280586415199</v>
      </c>
      <c r="K1080" s="14">
        <v>1478.2045704372099</v>
      </c>
      <c r="L1080" s="14">
        <v>215.92713303074399</v>
      </c>
      <c r="M1080" s="14">
        <v>191.74937876494599</v>
      </c>
      <c r="O1080" s="14"/>
      <c r="P1080" s="14"/>
      <c r="Q1080" s="14"/>
      <c r="R1080" s="14"/>
      <c r="S1080" s="14"/>
      <c r="T1080" s="14"/>
      <c r="U1080" s="14"/>
      <c r="V1080" s="14"/>
      <c r="W1080" s="14"/>
      <c r="X1080" s="14"/>
      <c r="Y1080" s="14"/>
    </row>
    <row r="1081" spans="1:25">
      <c r="A1081" s="14" t="s">
        <v>1309</v>
      </c>
      <c r="B1081" s="14" t="s">
        <v>68</v>
      </c>
      <c r="C1081" s="14" t="s">
        <v>132</v>
      </c>
      <c r="D1081" s="14" t="s">
        <v>63</v>
      </c>
      <c r="E1081" s="14">
        <v>2</v>
      </c>
      <c r="F1081" s="14">
        <v>144.84522458128399</v>
      </c>
      <c r="G1081" s="14">
        <v>48.281741527094503</v>
      </c>
      <c r="H1081" s="14">
        <v>1218.41541538765</v>
      </c>
      <c r="I1081" s="14">
        <v>1175.69766931134</v>
      </c>
      <c r="J1081" s="14">
        <v>990.64028508965396</v>
      </c>
      <c r="K1081" s="14">
        <v>1385.07756473671</v>
      </c>
      <c r="L1081" s="14">
        <v>209.37989542536999</v>
      </c>
      <c r="M1081" s="14">
        <v>185.05738422168699</v>
      </c>
      <c r="O1081" s="14"/>
      <c r="P1081" s="14"/>
      <c r="Q1081" s="14"/>
      <c r="R1081" s="14"/>
      <c r="S1081" s="14"/>
      <c r="T1081" s="14"/>
      <c r="U1081" s="14"/>
      <c r="V1081" s="14"/>
      <c r="W1081" s="14"/>
      <c r="X1081" s="14"/>
      <c r="Y1081" s="14"/>
    </row>
    <row r="1082" spans="1:25">
      <c r="A1082" s="14" t="s">
        <v>1310</v>
      </c>
      <c r="B1082" s="14" t="s">
        <v>68</v>
      </c>
      <c r="C1082" s="14" t="s">
        <v>38</v>
      </c>
      <c r="D1082" s="14" t="s">
        <v>63</v>
      </c>
      <c r="E1082" s="14">
        <v>3</v>
      </c>
      <c r="F1082" s="14">
        <v>209.76611974340099</v>
      </c>
      <c r="G1082" s="14">
        <v>69.922039914467106</v>
      </c>
      <c r="H1082" s="14">
        <v>1649.88296164387</v>
      </c>
      <c r="I1082" s="14">
        <v>1673.05500253633</v>
      </c>
      <c r="J1082" s="14">
        <v>1452.3597090220201</v>
      </c>
      <c r="K1082" s="14">
        <v>1917.57371402526</v>
      </c>
      <c r="L1082" s="14">
        <v>244.51871148892201</v>
      </c>
      <c r="M1082" s="14">
        <v>220.69529351431501</v>
      </c>
      <c r="O1082" s="14"/>
      <c r="P1082" s="14"/>
      <c r="Q1082" s="14"/>
      <c r="R1082" s="14"/>
      <c r="S1082" s="14"/>
      <c r="T1082" s="14"/>
      <c r="U1082" s="14"/>
      <c r="V1082" s="14"/>
      <c r="W1082" s="14"/>
      <c r="X1082" s="14"/>
      <c r="Y1082" s="14"/>
    </row>
    <row r="1083" spans="1:25">
      <c r="A1083" s="14" t="s">
        <v>1311</v>
      </c>
      <c r="B1083" s="14" t="s">
        <v>68</v>
      </c>
      <c r="C1083" s="14" t="s">
        <v>36</v>
      </c>
      <c r="D1083" s="14" t="s">
        <v>63</v>
      </c>
      <c r="E1083" s="14">
        <v>3</v>
      </c>
      <c r="F1083" s="14">
        <v>170.13900615557799</v>
      </c>
      <c r="G1083" s="14">
        <v>56.713002051859398</v>
      </c>
      <c r="H1083" s="14">
        <v>1339.3608293755699</v>
      </c>
      <c r="I1083" s="14">
        <v>1344.6632160883701</v>
      </c>
      <c r="J1083" s="14">
        <v>1148.1773030003801</v>
      </c>
      <c r="K1083" s="14">
        <v>1564.84978697528</v>
      </c>
      <c r="L1083" s="14">
        <v>220.186570886917</v>
      </c>
      <c r="M1083" s="14">
        <v>196.48591308798399</v>
      </c>
      <c r="O1083" s="14"/>
      <c r="P1083" s="14"/>
      <c r="Q1083" s="14"/>
      <c r="R1083" s="14"/>
      <c r="S1083" s="14"/>
      <c r="T1083" s="14"/>
      <c r="U1083" s="14"/>
      <c r="V1083" s="14"/>
      <c r="W1083" s="14"/>
      <c r="X1083" s="14"/>
      <c r="Y1083" s="14"/>
    </row>
    <row r="1084" spans="1:25">
      <c r="A1084" s="14" t="s">
        <v>1312</v>
      </c>
      <c r="B1084" s="14" t="s">
        <v>68</v>
      </c>
      <c r="C1084" s="14" t="s">
        <v>34</v>
      </c>
      <c r="D1084" s="14" t="s">
        <v>63</v>
      </c>
      <c r="E1084" s="14">
        <v>3</v>
      </c>
      <c r="F1084" s="14">
        <v>173.71962749137799</v>
      </c>
      <c r="G1084" s="14">
        <v>57.906542497126097</v>
      </c>
      <c r="H1084" s="14">
        <v>1370.7853506776501</v>
      </c>
      <c r="I1084" s="14">
        <v>1366.47010713021</v>
      </c>
      <c r="J1084" s="14">
        <v>1168.9190954665601</v>
      </c>
      <c r="K1084" s="14">
        <v>1587.5878162357401</v>
      </c>
      <c r="L1084" s="14">
        <v>221.11770910552701</v>
      </c>
      <c r="M1084" s="14">
        <v>197.55101166364599</v>
      </c>
      <c r="O1084" s="14"/>
      <c r="P1084" s="14"/>
      <c r="Q1084" s="14"/>
      <c r="R1084" s="14"/>
      <c r="S1084" s="14"/>
      <c r="T1084" s="14"/>
      <c r="U1084" s="14"/>
      <c r="V1084" s="14"/>
      <c r="W1084" s="14"/>
      <c r="X1084" s="14"/>
      <c r="Y1084" s="14"/>
    </row>
    <row r="1085" spans="1:25">
      <c r="A1085" s="14" t="s">
        <v>1313</v>
      </c>
      <c r="B1085" s="14" t="s">
        <v>68</v>
      </c>
      <c r="C1085" s="14" t="s">
        <v>128</v>
      </c>
      <c r="D1085" s="14" t="s">
        <v>63</v>
      </c>
      <c r="E1085" s="14">
        <v>3</v>
      </c>
      <c r="F1085" s="14">
        <v>188.87648086859801</v>
      </c>
      <c r="G1085" s="14">
        <v>62.958826956199403</v>
      </c>
      <c r="H1085" s="14">
        <v>1500.2103325543901</v>
      </c>
      <c r="I1085" s="14">
        <v>1471.3528806710301</v>
      </c>
      <c r="J1085" s="14">
        <v>1267.16151860476</v>
      </c>
      <c r="K1085" s="14">
        <v>1698.84497449794</v>
      </c>
      <c r="L1085" s="14">
        <v>227.492093826912</v>
      </c>
      <c r="M1085" s="14">
        <v>204.19136206626899</v>
      </c>
      <c r="O1085" s="14"/>
      <c r="P1085" s="14"/>
      <c r="Q1085" s="14"/>
      <c r="R1085" s="14"/>
      <c r="S1085" s="14"/>
      <c r="T1085" s="14"/>
      <c r="U1085" s="14"/>
      <c r="V1085" s="14"/>
      <c r="W1085" s="14"/>
      <c r="X1085" s="14"/>
      <c r="Y1085" s="14"/>
    </row>
    <row r="1086" spans="1:25">
      <c r="A1086" s="14" t="s">
        <v>1314</v>
      </c>
      <c r="B1086" s="14" t="s">
        <v>68</v>
      </c>
      <c r="C1086" s="14" t="s">
        <v>129</v>
      </c>
      <c r="D1086" s="14" t="s">
        <v>63</v>
      </c>
      <c r="E1086" s="14">
        <v>3</v>
      </c>
      <c r="F1086" s="14">
        <v>214.12850241156201</v>
      </c>
      <c r="G1086" s="14">
        <v>71.376167470520798</v>
      </c>
      <c r="H1086" s="14">
        <v>1720.5986533673099</v>
      </c>
      <c r="I1086" s="14">
        <v>1674.8340192523799</v>
      </c>
      <c r="J1086" s="14">
        <v>1456.6862488536599</v>
      </c>
      <c r="K1086" s="14">
        <v>1916.2754131767099</v>
      </c>
      <c r="L1086" s="14">
        <v>241.441393924333</v>
      </c>
      <c r="M1086" s="14">
        <v>218.14777039871899</v>
      </c>
      <c r="O1086" s="14"/>
      <c r="P1086" s="14"/>
      <c r="Q1086" s="14"/>
      <c r="R1086" s="14"/>
      <c r="S1086" s="14"/>
      <c r="T1086" s="14"/>
      <c r="U1086" s="14"/>
      <c r="V1086" s="14"/>
      <c r="W1086" s="14"/>
      <c r="X1086" s="14"/>
      <c r="Y1086" s="14"/>
    </row>
    <row r="1087" spans="1:25">
      <c r="A1087" s="14" t="s">
        <v>1315</v>
      </c>
      <c r="B1087" s="14" t="s">
        <v>68</v>
      </c>
      <c r="C1087" s="14" t="s">
        <v>130</v>
      </c>
      <c r="D1087" s="14" t="s">
        <v>63</v>
      </c>
      <c r="E1087" s="14">
        <v>3</v>
      </c>
      <c r="F1087" s="14">
        <v>220.96416471590899</v>
      </c>
      <c r="G1087" s="14">
        <v>73.654721571969603</v>
      </c>
      <c r="H1087" s="14">
        <v>1798.0646490024301</v>
      </c>
      <c r="I1087" s="14">
        <v>1746.07126122982</v>
      </c>
      <c r="J1087" s="14">
        <v>1522.13331884544</v>
      </c>
      <c r="K1087" s="14">
        <v>1993.5274973287901</v>
      </c>
      <c r="L1087" s="14">
        <v>247.45623609897001</v>
      </c>
      <c r="M1087" s="14">
        <v>223.937942384378</v>
      </c>
      <c r="O1087" s="14"/>
      <c r="P1087" s="14"/>
      <c r="Q1087" s="14"/>
      <c r="R1087" s="14"/>
      <c r="S1087" s="14"/>
      <c r="T1087" s="14"/>
      <c r="U1087" s="14"/>
      <c r="V1087" s="14"/>
      <c r="W1087" s="14"/>
      <c r="X1087" s="14"/>
      <c r="Y1087" s="14"/>
    </row>
    <row r="1088" spans="1:25">
      <c r="A1088" s="14" t="s">
        <v>1316</v>
      </c>
      <c r="B1088" s="14" t="s">
        <v>68</v>
      </c>
      <c r="C1088" s="14" t="s">
        <v>131</v>
      </c>
      <c r="D1088" s="14" t="s">
        <v>63</v>
      </c>
      <c r="E1088" s="14">
        <v>3</v>
      </c>
      <c r="F1088" s="14">
        <v>235.922385449378</v>
      </c>
      <c r="G1088" s="14">
        <v>78.640795149792595</v>
      </c>
      <c r="H1088" s="14">
        <v>1931.88982516687</v>
      </c>
      <c r="I1088" s="14">
        <v>1881.52829779236</v>
      </c>
      <c r="J1088" s="14">
        <v>1647.00993447682</v>
      </c>
      <c r="K1088" s="14">
        <v>2139.83966628601</v>
      </c>
      <c r="L1088" s="14">
        <v>258.31136849364998</v>
      </c>
      <c r="M1088" s="14">
        <v>234.51836331554301</v>
      </c>
      <c r="O1088" s="14"/>
      <c r="P1088" s="14"/>
      <c r="Q1088" s="14"/>
      <c r="R1088" s="14"/>
      <c r="S1088" s="14"/>
      <c r="T1088" s="14"/>
      <c r="U1088" s="14"/>
      <c r="V1088" s="14"/>
      <c r="W1088" s="14"/>
      <c r="X1088" s="14"/>
      <c r="Y1088" s="14"/>
    </row>
    <row r="1089" spans="1:25">
      <c r="A1089" s="14" t="s">
        <v>1317</v>
      </c>
      <c r="B1089" s="14" t="s">
        <v>68</v>
      </c>
      <c r="C1089" s="14" t="s">
        <v>132</v>
      </c>
      <c r="D1089" s="14" t="s">
        <v>63</v>
      </c>
      <c r="E1089" s="14">
        <v>3</v>
      </c>
      <c r="F1089" s="14">
        <v>241.212603812846</v>
      </c>
      <c r="G1089" s="14">
        <v>80.404201270948704</v>
      </c>
      <c r="H1089" s="14">
        <v>1976.34251382914</v>
      </c>
      <c r="I1089" s="14">
        <v>1916.80111615032</v>
      </c>
      <c r="J1089" s="14">
        <v>1679.71155496298</v>
      </c>
      <c r="K1089" s="14">
        <v>2177.66512902365</v>
      </c>
      <c r="L1089" s="14">
        <v>260.864012873332</v>
      </c>
      <c r="M1089" s="14">
        <v>237.08956118733701</v>
      </c>
      <c r="O1089" s="14"/>
      <c r="P1089" s="14"/>
      <c r="Q1089" s="14"/>
      <c r="R1089" s="14"/>
      <c r="S1089" s="14"/>
      <c r="T1089" s="14"/>
      <c r="U1089" s="14"/>
      <c r="V1089" s="14"/>
      <c r="W1089" s="14"/>
      <c r="X1089" s="14"/>
      <c r="Y1089" s="14"/>
    </row>
    <row r="1090" spans="1:25">
      <c r="A1090" s="14" t="s">
        <v>1318</v>
      </c>
      <c r="B1090" s="14" t="s">
        <v>68</v>
      </c>
      <c r="C1090" s="14" t="s">
        <v>38</v>
      </c>
      <c r="D1090" s="14" t="s">
        <v>63</v>
      </c>
      <c r="E1090" s="14">
        <v>4</v>
      </c>
      <c r="F1090" s="14">
        <v>194.286368052093</v>
      </c>
      <c r="G1090" s="14">
        <v>64.762122684030999</v>
      </c>
      <c r="H1090" s="14">
        <v>1673.1516366869901</v>
      </c>
      <c r="I1090" s="14">
        <v>1704.09526148142</v>
      </c>
      <c r="J1090" s="14">
        <v>1469.8498189837201</v>
      </c>
      <c r="K1090" s="14">
        <v>1964.67384605899</v>
      </c>
      <c r="L1090" s="14">
        <v>260.57858457757402</v>
      </c>
      <c r="M1090" s="14">
        <v>234.24544249769301</v>
      </c>
      <c r="O1090" s="14"/>
      <c r="P1090" s="14"/>
      <c r="Q1090" s="14"/>
      <c r="R1090" s="14"/>
      <c r="S1090" s="14"/>
      <c r="T1090" s="14"/>
      <c r="U1090" s="14"/>
      <c r="V1090" s="14"/>
      <c r="W1090" s="14"/>
      <c r="X1090" s="14"/>
      <c r="Y1090" s="14"/>
    </row>
    <row r="1091" spans="1:25">
      <c r="A1091" s="14" t="s">
        <v>1319</v>
      </c>
      <c r="B1091" s="14" t="s">
        <v>68</v>
      </c>
      <c r="C1091" s="14" t="s">
        <v>36</v>
      </c>
      <c r="D1091" s="14" t="s">
        <v>63</v>
      </c>
      <c r="E1091" s="14">
        <v>4</v>
      </c>
      <c r="F1091" s="14">
        <v>214.499137737621</v>
      </c>
      <c r="G1091" s="14">
        <v>71.499712579206999</v>
      </c>
      <c r="H1091" s="14">
        <v>1850.08743951717</v>
      </c>
      <c r="I1091" s="14">
        <v>1877.58556228098</v>
      </c>
      <c r="J1091" s="14">
        <v>1631.5019927457499</v>
      </c>
      <c r="K1091" s="14">
        <v>2149.9217146751698</v>
      </c>
      <c r="L1091" s="14">
        <v>272.33615239418901</v>
      </c>
      <c r="M1091" s="14">
        <v>246.08356953523099</v>
      </c>
      <c r="O1091" s="14"/>
      <c r="P1091" s="14"/>
      <c r="Q1091" s="14"/>
      <c r="R1091" s="14"/>
      <c r="S1091" s="14"/>
      <c r="T1091" s="14"/>
      <c r="U1091" s="14"/>
      <c r="V1091" s="14"/>
      <c r="W1091" s="14"/>
      <c r="X1091" s="14"/>
      <c r="Y1091" s="14"/>
    </row>
    <row r="1092" spans="1:25">
      <c r="A1092" s="14" t="s">
        <v>1320</v>
      </c>
      <c r="B1092" s="14" t="s">
        <v>68</v>
      </c>
      <c r="C1092" s="14" t="s">
        <v>34</v>
      </c>
      <c r="D1092" s="14" t="s">
        <v>63</v>
      </c>
      <c r="E1092" s="14">
        <v>4</v>
      </c>
      <c r="F1092" s="14">
        <v>202.84830453105701</v>
      </c>
      <c r="G1092" s="14">
        <v>67.616101510352394</v>
      </c>
      <c r="H1092" s="14">
        <v>1757.3274238158001</v>
      </c>
      <c r="I1092" s="14">
        <v>1766.69610492315</v>
      </c>
      <c r="J1092" s="14">
        <v>1529.2940708344499</v>
      </c>
      <c r="K1092" s="14">
        <v>2030.18362057627</v>
      </c>
      <c r="L1092" s="14">
        <v>263.48751565312301</v>
      </c>
      <c r="M1092" s="14">
        <v>237.40203408870499</v>
      </c>
      <c r="O1092" s="14"/>
      <c r="P1092" s="14"/>
      <c r="Q1092" s="14"/>
      <c r="R1092" s="14"/>
      <c r="S1092" s="14"/>
      <c r="T1092" s="14"/>
      <c r="U1092" s="14"/>
      <c r="V1092" s="14"/>
      <c r="W1092" s="14"/>
      <c r="X1092" s="14"/>
      <c r="Y1092" s="14"/>
    </row>
    <row r="1093" spans="1:25">
      <c r="A1093" s="14" t="s">
        <v>1321</v>
      </c>
      <c r="B1093" s="14" t="s">
        <v>68</v>
      </c>
      <c r="C1093" s="14" t="s">
        <v>128</v>
      </c>
      <c r="D1093" s="14" t="s">
        <v>63</v>
      </c>
      <c r="E1093" s="14">
        <v>4</v>
      </c>
      <c r="F1093" s="14">
        <v>194.30828311919601</v>
      </c>
      <c r="G1093" s="14">
        <v>64.769427706398503</v>
      </c>
      <c r="H1093" s="14">
        <v>1685.53333725881</v>
      </c>
      <c r="I1093" s="14">
        <v>1693.05633254546</v>
      </c>
      <c r="J1093" s="14">
        <v>1461.4027563781899</v>
      </c>
      <c r="K1093" s="14">
        <v>1950.7501250576399</v>
      </c>
      <c r="L1093" s="14">
        <v>257.69379251217902</v>
      </c>
      <c r="M1093" s="14">
        <v>231.65357616727201</v>
      </c>
      <c r="O1093" s="14"/>
      <c r="P1093" s="14"/>
      <c r="Q1093" s="14"/>
      <c r="R1093" s="14"/>
      <c r="S1093" s="14"/>
      <c r="T1093" s="14"/>
      <c r="U1093" s="14"/>
      <c r="V1093" s="14"/>
      <c r="W1093" s="14"/>
      <c r="X1093" s="14"/>
      <c r="Y1093" s="14"/>
    </row>
    <row r="1094" spans="1:25">
      <c r="A1094" s="14" t="s">
        <v>1322</v>
      </c>
      <c r="B1094" s="14" t="s">
        <v>68</v>
      </c>
      <c r="C1094" s="14" t="s">
        <v>129</v>
      </c>
      <c r="D1094" s="14" t="s">
        <v>63</v>
      </c>
      <c r="E1094" s="14">
        <v>4</v>
      </c>
      <c r="F1094" s="14">
        <v>194.20369045891101</v>
      </c>
      <c r="G1094" s="14">
        <v>64.7345634863035</v>
      </c>
      <c r="H1094" s="14">
        <v>1680.3988098893401</v>
      </c>
      <c r="I1094" s="14">
        <v>1667.1581797281899</v>
      </c>
      <c r="J1094" s="14">
        <v>1439.3551055191101</v>
      </c>
      <c r="K1094" s="14">
        <v>1920.5759409015</v>
      </c>
      <c r="L1094" s="14">
        <v>253.41776117330301</v>
      </c>
      <c r="M1094" s="14">
        <v>227.80307420908699</v>
      </c>
      <c r="O1094" s="14"/>
      <c r="P1094" s="14"/>
      <c r="Q1094" s="14"/>
      <c r="R1094" s="14"/>
      <c r="S1094" s="14"/>
      <c r="T1094" s="14"/>
      <c r="U1094" s="14"/>
      <c r="V1094" s="14"/>
      <c r="W1094" s="14"/>
      <c r="X1094" s="14"/>
      <c r="Y1094" s="14"/>
    </row>
    <row r="1095" spans="1:25">
      <c r="A1095" s="14" t="s">
        <v>1323</v>
      </c>
      <c r="B1095" s="14" t="s">
        <v>68</v>
      </c>
      <c r="C1095" s="14" t="s">
        <v>130</v>
      </c>
      <c r="D1095" s="14" t="s">
        <v>63</v>
      </c>
      <c r="E1095" s="14">
        <v>4</v>
      </c>
      <c r="F1095" s="14">
        <v>189.68493857993701</v>
      </c>
      <c r="G1095" s="14">
        <v>63.228312859978899</v>
      </c>
      <c r="H1095" s="14">
        <v>1633.38447067887</v>
      </c>
      <c r="I1095" s="14">
        <v>1624.38563289841</v>
      </c>
      <c r="J1095" s="14">
        <v>1400.1897905569399</v>
      </c>
      <c r="K1095" s="14">
        <v>1874.1070894980001</v>
      </c>
      <c r="L1095" s="14">
        <v>249.721456599589</v>
      </c>
      <c r="M1095" s="14">
        <v>224.19584234147001</v>
      </c>
      <c r="O1095" s="14"/>
      <c r="P1095" s="14"/>
      <c r="Q1095" s="14"/>
      <c r="R1095" s="14"/>
      <c r="S1095" s="14"/>
      <c r="T1095" s="14"/>
      <c r="U1095" s="14"/>
      <c r="V1095" s="14"/>
      <c r="W1095" s="14"/>
      <c r="X1095" s="14"/>
      <c r="Y1095" s="14"/>
    </row>
    <row r="1096" spans="1:25">
      <c r="A1096" s="14" t="s">
        <v>1324</v>
      </c>
      <c r="B1096" s="14" t="s">
        <v>68</v>
      </c>
      <c r="C1096" s="14" t="s">
        <v>131</v>
      </c>
      <c r="D1096" s="14" t="s">
        <v>63</v>
      </c>
      <c r="E1096" s="14">
        <v>4</v>
      </c>
      <c r="F1096" s="14">
        <v>190.53906535934399</v>
      </c>
      <c r="G1096" s="14">
        <v>63.513021786448</v>
      </c>
      <c r="H1096" s="14">
        <v>1639.6098903652301</v>
      </c>
      <c r="I1096" s="14">
        <v>1621.7029756618799</v>
      </c>
      <c r="J1096" s="14">
        <v>1398.53851047584</v>
      </c>
      <c r="K1096" s="14">
        <v>1870.21518165304</v>
      </c>
      <c r="L1096" s="14">
        <v>248.512205991158</v>
      </c>
      <c r="M1096" s="14">
        <v>223.16446518604499</v>
      </c>
      <c r="O1096" s="14"/>
      <c r="P1096" s="14"/>
      <c r="Q1096" s="14"/>
      <c r="R1096" s="14"/>
      <c r="S1096" s="14"/>
      <c r="T1096" s="14"/>
      <c r="U1096" s="14"/>
      <c r="V1096" s="14"/>
      <c r="W1096" s="14"/>
      <c r="X1096" s="14"/>
      <c r="Y1096" s="14"/>
    </row>
    <row r="1097" spans="1:25">
      <c r="A1097" s="14" t="s">
        <v>1325</v>
      </c>
      <c r="B1097" s="14" t="s">
        <v>68</v>
      </c>
      <c r="C1097" s="14" t="s">
        <v>132</v>
      </c>
      <c r="D1097" s="14" t="s">
        <v>63</v>
      </c>
      <c r="E1097" s="14">
        <v>4</v>
      </c>
      <c r="F1097" s="14">
        <v>193.126384361829</v>
      </c>
      <c r="G1097" s="14">
        <v>64.375461453943103</v>
      </c>
      <c r="H1097" s="14">
        <v>1653.62089529779</v>
      </c>
      <c r="I1097" s="14">
        <v>1631.4947094312299</v>
      </c>
      <c r="J1097" s="14">
        <v>1408.4227489201101</v>
      </c>
      <c r="K1097" s="14">
        <v>1879.7234217990699</v>
      </c>
      <c r="L1097" s="14">
        <v>248.228712367844</v>
      </c>
      <c r="M1097" s="14">
        <v>223.07196051111899</v>
      </c>
      <c r="O1097" s="14"/>
      <c r="P1097" s="14"/>
      <c r="Q1097" s="14"/>
      <c r="R1097" s="14"/>
      <c r="S1097" s="14"/>
      <c r="T1097" s="14"/>
      <c r="U1097" s="14"/>
      <c r="V1097" s="14"/>
      <c r="W1097" s="14"/>
      <c r="X1097" s="14"/>
      <c r="Y1097" s="14"/>
    </row>
    <row r="1098" spans="1:25">
      <c r="A1098" s="14" t="s">
        <v>1326</v>
      </c>
      <c r="B1098" s="14" t="s">
        <v>68</v>
      </c>
      <c r="C1098" s="14" t="s">
        <v>38</v>
      </c>
      <c r="D1098" s="14" t="s">
        <v>63</v>
      </c>
      <c r="E1098" s="14">
        <v>5</v>
      </c>
      <c r="F1098" s="14">
        <v>344.88265233530598</v>
      </c>
      <c r="G1098" s="14">
        <v>114.960884111769</v>
      </c>
      <c r="H1098" s="14">
        <v>2693.5539857490398</v>
      </c>
      <c r="I1098" s="14">
        <v>2628.67989239902</v>
      </c>
      <c r="J1098" s="14">
        <v>2354.4920084539599</v>
      </c>
      <c r="K1098" s="14">
        <v>2925.6613490751101</v>
      </c>
      <c r="L1098" s="14">
        <v>296.98145667608401</v>
      </c>
      <c r="M1098" s="14">
        <v>274.187883945061</v>
      </c>
      <c r="O1098" s="14"/>
      <c r="P1098" s="14"/>
      <c r="Q1098" s="14"/>
      <c r="R1098" s="14"/>
      <c r="S1098" s="14"/>
      <c r="T1098" s="14"/>
      <c r="U1098" s="14"/>
      <c r="V1098" s="14"/>
      <c r="W1098" s="14"/>
      <c r="X1098" s="14"/>
      <c r="Y1098" s="14"/>
    </row>
    <row r="1099" spans="1:25">
      <c r="A1099" s="14" t="s">
        <v>1327</v>
      </c>
      <c r="B1099" s="14" t="s">
        <v>68</v>
      </c>
      <c r="C1099" s="14" t="s">
        <v>36</v>
      </c>
      <c r="D1099" s="14" t="s">
        <v>63</v>
      </c>
      <c r="E1099" s="14">
        <v>5</v>
      </c>
      <c r="F1099" s="14">
        <v>321.366757898885</v>
      </c>
      <c r="G1099" s="14">
        <v>107.122252632962</v>
      </c>
      <c r="H1099" s="14">
        <v>2514.6068693183502</v>
      </c>
      <c r="I1099" s="14">
        <v>2523.9421005077402</v>
      </c>
      <c r="J1099" s="14">
        <v>2252.7077140312799</v>
      </c>
      <c r="K1099" s="14">
        <v>2818.5724560755202</v>
      </c>
      <c r="L1099" s="14">
        <v>294.63035556777299</v>
      </c>
      <c r="M1099" s="14">
        <v>271.23438647645901</v>
      </c>
      <c r="O1099" s="14"/>
      <c r="P1099" s="14"/>
      <c r="Q1099" s="14"/>
      <c r="R1099" s="14"/>
      <c r="S1099" s="14"/>
      <c r="T1099" s="14"/>
      <c r="U1099" s="14"/>
      <c r="V1099" s="14"/>
      <c r="W1099" s="14"/>
      <c r="X1099" s="14"/>
      <c r="Y1099" s="14"/>
    </row>
    <row r="1100" spans="1:25">
      <c r="A1100" s="14" t="s">
        <v>1328</v>
      </c>
      <c r="B1100" s="14" t="s">
        <v>68</v>
      </c>
      <c r="C1100" s="14" t="s">
        <v>34</v>
      </c>
      <c r="D1100" s="14" t="s">
        <v>63</v>
      </c>
      <c r="E1100" s="14">
        <v>5</v>
      </c>
      <c r="F1100" s="14">
        <v>283.21578991672601</v>
      </c>
      <c r="G1100" s="14">
        <v>94.405263305575303</v>
      </c>
      <c r="H1100" s="14">
        <v>2227.2396187222898</v>
      </c>
      <c r="I1100" s="14">
        <v>2251.4094217290799</v>
      </c>
      <c r="J1100" s="14">
        <v>1994.4951043559099</v>
      </c>
      <c r="K1100" s="14">
        <v>2532.0013136266998</v>
      </c>
      <c r="L1100" s="14">
        <v>280.59189189761901</v>
      </c>
      <c r="M1100" s="14">
        <v>256.91431737317401</v>
      </c>
      <c r="O1100" s="14"/>
      <c r="P1100" s="14"/>
      <c r="Q1100" s="14"/>
      <c r="R1100" s="14"/>
      <c r="S1100" s="14"/>
      <c r="T1100" s="14"/>
      <c r="U1100" s="14"/>
      <c r="V1100" s="14"/>
      <c r="W1100" s="14"/>
      <c r="X1100" s="14"/>
      <c r="Y1100" s="14"/>
    </row>
    <row r="1101" spans="1:25">
      <c r="A1101" s="14" t="s">
        <v>1329</v>
      </c>
      <c r="B1101" s="14" t="s">
        <v>68</v>
      </c>
      <c r="C1101" s="14" t="s">
        <v>128</v>
      </c>
      <c r="D1101" s="14" t="s">
        <v>63</v>
      </c>
      <c r="E1101" s="14">
        <v>5</v>
      </c>
      <c r="F1101" s="14">
        <v>264.13078096157898</v>
      </c>
      <c r="G1101" s="14">
        <v>88.043593653859702</v>
      </c>
      <c r="H1101" s="14">
        <v>2091.1311927921702</v>
      </c>
      <c r="I1101" s="14">
        <v>2096.4894413687498</v>
      </c>
      <c r="J1101" s="14">
        <v>1849.0204424466599</v>
      </c>
      <c r="K1101" s="14">
        <v>2367.6165060214298</v>
      </c>
      <c r="L1101" s="14">
        <v>271.127064652684</v>
      </c>
      <c r="M1101" s="14">
        <v>247.46899892208901</v>
      </c>
      <c r="O1101" s="14"/>
      <c r="P1101" s="14"/>
      <c r="Q1101" s="14"/>
      <c r="R1101" s="14"/>
      <c r="S1101" s="14"/>
      <c r="T1101" s="14"/>
      <c r="U1101" s="14"/>
      <c r="V1101" s="14"/>
      <c r="W1101" s="14"/>
      <c r="X1101" s="14"/>
      <c r="Y1101" s="14"/>
    </row>
    <row r="1102" spans="1:25">
      <c r="A1102" s="14" t="s">
        <v>1330</v>
      </c>
      <c r="B1102" s="14" t="s">
        <v>68</v>
      </c>
      <c r="C1102" s="14" t="s">
        <v>129</v>
      </c>
      <c r="D1102" s="14" t="s">
        <v>63</v>
      </c>
      <c r="E1102" s="14">
        <v>5</v>
      </c>
      <c r="F1102" s="14">
        <v>238.701753954704</v>
      </c>
      <c r="G1102" s="14">
        <v>79.567251318234696</v>
      </c>
      <c r="H1102" s="14">
        <v>1892.35574722296</v>
      </c>
      <c r="I1102" s="14">
        <v>1885.0298008817001</v>
      </c>
      <c r="J1102" s="14">
        <v>1651.60732286808</v>
      </c>
      <c r="K1102" s="14">
        <v>2141.9883934253799</v>
      </c>
      <c r="L1102" s="14">
        <v>256.95859254368003</v>
      </c>
      <c r="M1102" s="14">
        <v>233.422478013627</v>
      </c>
      <c r="O1102" s="14"/>
      <c r="P1102" s="14"/>
      <c r="Q1102" s="14"/>
      <c r="R1102" s="14"/>
      <c r="S1102" s="14"/>
      <c r="T1102" s="14"/>
      <c r="U1102" s="14"/>
      <c r="V1102" s="14"/>
      <c r="W1102" s="14"/>
      <c r="X1102" s="14"/>
      <c r="Y1102" s="14"/>
    </row>
    <row r="1103" spans="1:25">
      <c r="A1103" s="14" t="s">
        <v>1331</v>
      </c>
      <c r="B1103" s="14" t="s">
        <v>68</v>
      </c>
      <c r="C1103" s="14" t="s">
        <v>130</v>
      </c>
      <c r="D1103" s="14" t="s">
        <v>63</v>
      </c>
      <c r="E1103" s="14">
        <v>5</v>
      </c>
      <c r="F1103" s="14">
        <v>228.430563913572</v>
      </c>
      <c r="G1103" s="14">
        <v>76.1435213045241</v>
      </c>
      <c r="H1103" s="14">
        <v>1812.9409834410501</v>
      </c>
      <c r="I1103" s="14">
        <v>1809.96208889996</v>
      </c>
      <c r="J1103" s="14">
        <v>1581.4293939982999</v>
      </c>
      <c r="K1103" s="14">
        <v>2062.07839448816</v>
      </c>
      <c r="L1103" s="14">
        <v>252.116305588193</v>
      </c>
      <c r="M1103" s="14">
        <v>228.53269490166801</v>
      </c>
      <c r="O1103" s="14"/>
      <c r="P1103" s="14"/>
      <c r="Q1103" s="14"/>
      <c r="R1103" s="14"/>
      <c r="S1103" s="14"/>
      <c r="T1103" s="14"/>
      <c r="U1103" s="14"/>
      <c r="V1103" s="14"/>
      <c r="W1103" s="14"/>
      <c r="X1103" s="14"/>
      <c r="Y1103" s="14"/>
    </row>
    <row r="1104" spans="1:25">
      <c r="A1104" s="14" t="s">
        <v>1332</v>
      </c>
      <c r="B1104" s="14" t="s">
        <v>68</v>
      </c>
      <c r="C1104" s="14" t="s">
        <v>131</v>
      </c>
      <c r="D1104" s="14" t="s">
        <v>63</v>
      </c>
      <c r="E1104" s="14">
        <v>5</v>
      </c>
      <c r="F1104" s="14">
        <v>246.26836131757301</v>
      </c>
      <c r="G1104" s="14">
        <v>82.089453772524195</v>
      </c>
      <c r="H1104" s="14">
        <v>1953.5805276659701</v>
      </c>
      <c r="I1104" s="14">
        <v>1950.4658497452101</v>
      </c>
      <c r="J1104" s="14">
        <v>1713.4191144136701</v>
      </c>
      <c r="K1104" s="14">
        <v>2211.0245075156099</v>
      </c>
      <c r="L1104" s="14">
        <v>260.558657770401</v>
      </c>
      <c r="M1104" s="14">
        <v>237.046735331543</v>
      </c>
      <c r="O1104" s="14"/>
      <c r="P1104" s="14"/>
      <c r="Q1104" s="14"/>
      <c r="R1104" s="14"/>
      <c r="S1104" s="14"/>
      <c r="T1104" s="14"/>
      <c r="U1104" s="14"/>
      <c r="V1104" s="14"/>
      <c r="W1104" s="14"/>
      <c r="X1104" s="14"/>
      <c r="Y1104" s="14"/>
    </row>
    <row r="1105" spans="1:25">
      <c r="A1105" s="14" t="s">
        <v>1333</v>
      </c>
      <c r="B1105" s="14" t="s">
        <v>68</v>
      </c>
      <c r="C1105" s="14" t="s">
        <v>132</v>
      </c>
      <c r="D1105" s="14" t="s">
        <v>63</v>
      </c>
      <c r="E1105" s="14">
        <v>5</v>
      </c>
      <c r="F1105" s="14">
        <v>259.66294100458703</v>
      </c>
      <c r="G1105" s="14">
        <v>86.554313668195704</v>
      </c>
      <c r="H1105" s="14">
        <v>2064.58568024638</v>
      </c>
      <c r="I1105" s="14">
        <v>2031.7702152878801</v>
      </c>
      <c r="J1105" s="14">
        <v>1791.16569328433</v>
      </c>
      <c r="K1105" s="14">
        <v>2295.5837556919701</v>
      </c>
      <c r="L1105" s="14">
        <v>263.81354040409099</v>
      </c>
      <c r="M1105" s="14">
        <v>240.60452200354899</v>
      </c>
      <c r="O1105" s="14"/>
      <c r="P1105" s="14"/>
      <c r="Q1105" s="14"/>
      <c r="R1105" s="14"/>
      <c r="S1105" s="14"/>
      <c r="T1105" s="14"/>
      <c r="U1105" s="14"/>
      <c r="V1105" s="14"/>
      <c r="W1105" s="14"/>
      <c r="X1105" s="14"/>
      <c r="Y1105" s="14"/>
    </row>
    <row r="1106" spans="1:25">
      <c r="A1106" s="14" t="s">
        <v>1334</v>
      </c>
      <c r="B1106" s="14" t="s">
        <v>68</v>
      </c>
      <c r="C1106" s="14" t="s">
        <v>38</v>
      </c>
      <c r="D1106" s="14" t="s">
        <v>55</v>
      </c>
      <c r="E1106" s="14">
        <v>0</v>
      </c>
      <c r="F1106" s="14">
        <v>1532.83649675519</v>
      </c>
      <c r="G1106" s="14">
        <v>510.94549891839802</v>
      </c>
      <c r="H1106" s="14">
        <v>1229.6334745906399</v>
      </c>
      <c r="I1106" s="14">
        <v>1252.3509260928699</v>
      </c>
      <c r="J1106" s="14">
        <v>1190.14332594187</v>
      </c>
      <c r="K1106" s="14">
        <v>1316.95474898614</v>
      </c>
      <c r="L1106" s="14">
        <v>64.6038228932766</v>
      </c>
      <c r="M1106" s="14">
        <v>62.207600151000598</v>
      </c>
      <c r="O1106" s="14"/>
      <c r="P1106" s="14"/>
      <c r="Q1106" s="14"/>
      <c r="R1106" s="14"/>
      <c r="S1106" s="14"/>
      <c r="T1106" s="14"/>
      <c r="U1106" s="14"/>
      <c r="V1106" s="14"/>
      <c r="W1106" s="14"/>
      <c r="X1106" s="14"/>
      <c r="Y1106" s="14"/>
    </row>
    <row r="1107" spans="1:25">
      <c r="A1107" s="14" t="s">
        <v>1335</v>
      </c>
      <c r="B1107" s="14" t="s">
        <v>68</v>
      </c>
      <c r="C1107" s="14" t="s">
        <v>36</v>
      </c>
      <c r="D1107" s="14" t="s">
        <v>55</v>
      </c>
      <c r="E1107" s="14">
        <v>0</v>
      </c>
      <c r="F1107" s="14">
        <v>1548.24912483204</v>
      </c>
      <c r="G1107" s="14">
        <v>516.08304161067997</v>
      </c>
      <c r="H1107" s="14">
        <v>1226.98709400794</v>
      </c>
      <c r="I1107" s="14">
        <v>1244.0046704613501</v>
      </c>
      <c r="J1107" s="14">
        <v>1182.5198730455299</v>
      </c>
      <c r="K1107" s="14">
        <v>1307.84578262267</v>
      </c>
      <c r="L1107" s="14">
        <v>63.841112161324901</v>
      </c>
      <c r="M1107" s="14">
        <v>61.484797415819003</v>
      </c>
      <c r="O1107" s="14"/>
      <c r="P1107" s="14"/>
      <c r="Q1107" s="14"/>
      <c r="R1107" s="14"/>
      <c r="S1107" s="14"/>
      <c r="T1107" s="14"/>
      <c r="U1107" s="14"/>
      <c r="V1107" s="14"/>
      <c r="W1107" s="14"/>
      <c r="X1107" s="14"/>
      <c r="Y1107" s="14"/>
    </row>
    <row r="1108" spans="1:25">
      <c r="A1108" s="14" t="s">
        <v>1336</v>
      </c>
      <c r="B1108" s="14" t="s">
        <v>68</v>
      </c>
      <c r="C1108" s="14" t="s">
        <v>34</v>
      </c>
      <c r="D1108" s="14" t="s">
        <v>55</v>
      </c>
      <c r="E1108" s="14">
        <v>0</v>
      </c>
      <c r="F1108" s="14">
        <v>1527.7780695594299</v>
      </c>
      <c r="G1108" s="14">
        <v>509.25935651980899</v>
      </c>
      <c r="H1108" s="14">
        <v>1199.1884440148999</v>
      </c>
      <c r="I1108" s="14">
        <v>1209.5298729813101</v>
      </c>
      <c r="J1108" s="14">
        <v>1149.38724453035</v>
      </c>
      <c r="K1108" s="14">
        <v>1271.99309489954</v>
      </c>
      <c r="L1108" s="14">
        <v>62.463221918230097</v>
      </c>
      <c r="M1108" s="14">
        <v>60.142628450958902</v>
      </c>
      <c r="O1108" s="14"/>
      <c r="P1108" s="14"/>
      <c r="Q1108" s="14"/>
      <c r="R1108" s="14"/>
      <c r="S1108" s="14"/>
      <c r="T1108" s="14"/>
      <c r="U1108" s="14"/>
      <c r="V1108" s="14"/>
      <c r="W1108" s="14"/>
      <c r="X1108" s="14"/>
      <c r="Y1108" s="14"/>
    </row>
    <row r="1109" spans="1:25">
      <c r="A1109" s="14" t="s">
        <v>1337</v>
      </c>
      <c r="B1109" s="14" t="s">
        <v>68</v>
      </c>
      <c r="C1109" s="14" t="s">
        <v>128</v>
      </c>
      <c r="D1109" s="14" t="s">
        <v>55</v>
      </c>
      <c r="E1109" s="14">
        <v>0</v>
      </c>
      <c r="F1109" s="14">
        <v>1474.4425939953001</v>
      </c>
      <c r="G1109" s="14">
        <v>491.48086466510102</v>
      </c>
      <c r="H1109" s="14">
        <v>1148.65972327893</v>
      </c>
      <c r="I1109" s="14">
        <v>1153.3637561867599</v>
      </c>
      <c r="J1109" s="14">
        <v>1095.03048558613</v>
      </c>
      <c r="K1109" s="14">
        <v>1213.98902126757</v>
      </c>
      <c r="L1109" s="14">
        <v>60.625265080809598</v>
      </c>
      <c r="M1109" s="14">
        <v>58.333270600629199</v>
      </c>
      <c r="O1109" s="14"/>
      <c r="P1109" s="14"/>
      <c r="Q1109" s="14"/>
      <c r="R1109" s="14"/>
      <c r="S1109" s="14"/>
      <c r="T1109" s="14"/>
      <c r="U1109" s="14"/>
      <c r="V1109" s="14"/>
      <c r="W1109" s="14"/>
      <c r="X1109" s="14"/>
      <c r="Y1109" s="14"/>
    </row>
    <row r="1110" spans="1:25">
      <c r="A1110" s="14" t="s">
        <v>1338</v>
      </c>
      <c r="B1110" s="14" t="s">
        <v>68</v>
      </c>
      <c r="C1110" s="14" t="s">
        <v>129</v>
      </c>
      <c r="D1110" s="14" t="s">
        <v>55</v>
      </c>
      <c r="E1110" s="14">
        <v>0</v>
      </c>
      <c r="F1110" s="14">
        <v>1460.6669654344601</v>
      </c>
      <c r="G1110" s="14">
        <v>486.888988478155</v>
      </c>
      <c r="H1110" s="14">
        <v>1131.8349557425699</v>
      </c>
      <c r="I1110" s="14">
        <v>1125.3331166738601</v>
      </c>
      <c r="J1110" s="14">
        <v>1068.1796618503299</v>
      </c>
      <c r="K1110" s="14">
        <v>1184.7430020587699</v>
      </c>
      <c r="L1110" s="14">
        <v>59.409885384908897</v>
      </c>
      <c r="M1110" s="14">
        <v>57.153454823528598</v>
      </c>
      <c r="O1110" s="14"/>
      <c r="P1110" s="14"/>
      <c r="Q1110" s="14"/>
      <c r="R1110" s="14"/>
      <c r="S1110" s="14"/>
      <c r="T1110" s="14"/>
      <c r="U1110" s="14"/>
      <c r="V1110" s="14"/>
      <c r="W1110" s="14"/>
      <c r="X1110" s="14"/>
      <c r="Y1110" s="14"/>
    </row>
    <row r="1111" spans="1:25">
      <c r="A1111" s="14" t="s">
        <v>1339</v>
      </c>
      <c r="B1111" s="14" t="s">
        <v>68</v>
      </c>
      <c r="C1111" s="14" t="s">
        <v>130</v>
      </c>
      <c r="D1111" s="14" t="s">
        <v>55</v>
      </c>
      <c r="E1111" s="14">
        <v>0</v>
      </c>
      <c r="F1111" s="14">
        <v>1486.1850325207899</v>
      </c>
      <c r="G1111" s="14">
        <v>495.39501084026301</v>
      </c>
      <c r="H1111" s="14">
        <v>1147.2257209954701</v>
      </c>
      <c r="I1111" s="14">
        <v>1130.6701332673499</v>
      </c>
      <c r="J1111" s="14">
        <v>1073.7495111098799</v>
      </c>
      <c r="K1111" s="14">
        <v>1189.81820264566</v>
      </c>
      <c r="L1111" s="14">
        <v>59.148069378311703</v>
      </c>
      <c r="M1111" s="14">
        <v>56.92062215747</v>
      </c>
      <c r="O1111" s="14"/>
      <c r="P1111" s="14"/>
      <c r="Q1111" s="14"/>
      <c r="R1111" s="14"/>
      <c r="S1111" s="14"/>
      <c r="T1111" s="14"/>
      <c r="U1111" s="14"/>
      <c r="V1111" s="14"/>
      <c r="W1111" s="14"/>
      <c r="X1111" s="14"/>
      <c r="Y1111" s="14"/>
    </row>
    <row r="1112" spans="1:25">
      <c r="A1112" s="14" t="s">
        <v>1340</v>
      </c>
      <c r="B1112" s="14" t="s">
        <v>68</v>
      </c>
      <c r="C1112" s="14" t="s">
        <v>131</v>
      </c>
      <c r="D1112" s="14" t="s">
        <v>55</v>
      </c>
      <c r="E1112" s="14">
        <v>0</v>
      </c>
      <c r="F1112" s="14">
        <v>1552.3677982448801</v>
      </c>
      <c r="G1112" s="14">
        <v>517.455932748294</v>
      </c>
      <c r="H1112" s="14">
        <v>1192.6336963998101</v>
      </c>
      <c r="I1112" s="14">
        <v>1162.4294303614599</v>
      </c>
      <c r="J1112" s="14">
        <v>1105.16252683311</v>
      </c>
      <c r="K1112" s="14">
        <v>1221.8880296807899</v>
      </c>
      <c r="L1112" s="14">
        <v>59.458599319336599</v>
      </c>
      <c r="M1112" s="14">
        <v>57.266903528351101</v>
      </c>
      <c r="O1112" s="14"/>
      <c r="P1112" s="14"/>
      <c r="Q1112" s="14"/>
      <c r="R1112" s="14"/>
      <c r="S1112" s="14"/>
      <c r="T1112" s="14"/>
      <c r="U1112" s="14"/>
      <c r="V1112" s="14"/>
      <c r="W1112" s="14"/>
      <c r="X1112" s="14"/>
      <c r="Y1112" s="14"/>
    </row>
    <row r="1113" spans="1:25">
      <c r="A1113" s="14" t="s">
        <v>1341</v>
      </c>
      <c r="B1113" s="14" t="s">
        <v>68</v>
      </c>
      <c r="C1113" s="14" t="s">
        <v>132</v>
      </c>
      <c r="D1113" s="14" t="s">
        <v>55</v>
      </c>
      <c r="E1113" s="14">
        <v>0</v>
      </c>
      <c r="F1113" s="14">
        <v>1587.08963247219</v>
      </c>
      <c r="G1113" s="14">
        <v>529.02987749072804</v>
      </c>
      <c r="H1113" s="14">
        <v>1211.0011235442801</v>
      </c>
      <c r="I1113" s="14">
        <v>1169.29209511515</v>
      </c>
      <c r="J1113" s="14">
        <v>1112.32199762851</v>
      </c>
      <c r="K1113" s="14">
        <v>1228.4180501959399</v>
      </c>
      <c r="L1113" s="14">
        <v>59.125955080788103</v>
      </c>
      <c r="M1113" s="14">
        <v>56.970097486643901</v>
      </c>
      <c r="O1113" s="14"/>
      <c r="P1113" s="14"/>
      <c r="Q1113" s="14"/>
      <c r="R1113" s="14"/>
      <c r="S1113" s="14"/>
      <c r="T1113" s="14"/>
      <c r="U1113" s="14"/>
      <c r="V1113" s="14"/>
      <c r="W1113" s="14"/>
      <c r="X1113" s="14"/>
      <c r="Y1113" s="14"/>
    </row>
    <row r="1114" spans="1:25">
      <c r="A1114" s="14" t="s">
        <v>1342</v>
      </c>
      <c r="B1114" s="14" t="s">
        <v>68</v>
      </c>
      <c r="C1114" s="14" t="s">
        <v>38</v>
      </c>
      <c r="D1114" s="14" t="s">
        <v>55</v>
      </c>
      <c r="E1114" s="14">
        <v>1</v>
      </c>
      <c r="F1114" s="14">
        <v>216.77545042321299</v>
      </c>
      <c r="G1114" s="14">
        <v>72.258483474404201</v>
      </c>
      <c r="H1114" s="14">
        <v>810.52701597761302</v>
      </c>
      <c r="I1114" s="14">
        <v>834.67342425866798</v>
      </c>
      <c r="J1114" s="14">
        <v>726.71423018115399</v>
      </c>
      <c r="K1114" s="14">
        <v>954.08582401307399</v>
      </c>
      <c r="L1114" s="14">
        <v>119.412399754406</v>
      </c>
      <c r="M1114" s="14">
        <v>107.959194077513</v>
      </c>
      <c r="O1114" s="14"/>
      <c r="P1114" s="14"/>
      <c r="Q1114" s="14"/>
      <c r="R1114" s="14"/>
      <c r="S1114" s="14"/>
      <c r="T1114" s="14"/>
      <c r="U1114" s="14"/>
      <c r="V1114" s="14"/>
      <c r="W1114" s="14"/>
      <c r="X1114" s="14"/>
      <c r="Y1114" s="14"/>
    </row>
    <row r="1115" spans="1:25">
      <c r="A1115" s="14" t="s">
        <v>1343</v>
      </c>
      <c r="B1115" s="14" t="s">
        <v>68</v>
      </c>
      <c r="C1115" s="14" t="s">
        <v>36</v>
      </c>
      <c r="D1115" s="14" t="s">
        <v>55</v>
      </c>
      <c r="E1115" s="14">
        <v>1</v>
      </c>
      <c r="F1115" s="14">
        <v>230.732873205511</v>
      </c>
      <c r="G1115" s="14">
        <v>76.910957735170498</v>
      </c>
      <c r="H1115" s="14">
        <v>843.78450614558903</v>
      </c>
      <c r="I1115" s="14">
        <v>858.50178647602104</v>
      </c>
      <c r="J1115" s="14">
        <v>750.64579202580603</v>
      </c>
      <c r="K1115" s="14">
        <v>977.42935121476899</v>
      </c>
      <c r="L1115" s="14">
        <v>118.92756473874699</v>
      </c>
      <c r="M1115" s="14">
        <v>107.85599445021499</v>
      </c>
      <c r="O1115" s="14"/>
      <c r="P1115" s="14"/>
      <c r="Q1115" s="14"/>
      <c r="R1115" s="14"/>
      <c r="S1115" s="14"/>
      <c r="T1115" s="14"/>
      <c r="U1115" s="14"/>
      <c r="V1115" s="14"/>
      <c r="W1115" s="14"/>
      <c r="X1115" s="14"/>
      <c r="Y1115" s="14"/>
    </row>
    <row r="1116" spans="1:25">
      <c r="A1116" s="14" t="s">
        <v>1344</v>
      </c>
      <c r="B1116" s="14" t="s">
        <v>68</v>
      </c>
      <c r="C1116" s="14" t="s">
        <v>34</v>
      </c>
      <c r="D1116" s="14" t="s">
        <v>55</v>
      </c>
      <c r="E1116" s="14">
        <v>1</v>
      </c>
      <c r="F1116" s="14">
        <v>213.642420959856</v>
      </c>
      <c r="G1116" s="14">
        <v>71.214140319951895</v>
      </c>
      <c r="H1116" s="14">
        <v>768.60850827405295</v>
      </c>
      <c r="I1116" s="14">
        <v>767.48930626662195</v>
      </c>
      <c r="J1116" s="14">
        <v>667.301812939667</v>
      </c>
      <c r="K1116" s="14">
        <v>878.38758506921999</v>
      </c>
      <c r="L1116" s="14">
        <v>110.89827880259701</v>
      </c>
      <c r="M1116" s="14">
        <v>100.187493326956</v>
      </c>
      <c r="O1116" s="14"/>
      <c r="P1116" s="14"/>
      <c r="Q1116" s="14"/>
      <c r="R1116" s="14"/>
      <c r="S1116" s="14"/>
      <c r="T1116" s="14"/>
      <c r="U1116" s="14"/>
      <c r="V1116" s="14"/>
      <c r="W1116" s="14"/>
      <c r="X1116" s="14"/>
      <c r="Y1116" s="14"/>
    </row>
    <row r="1117" spans="1:25">
      <c r="A1117" s="14" t="s">
        <v>1345</v>
      </c>
      <c r="B1117" s="14" t="s">
        <v>68</v>
      </c>
      <c r="C1117" s="14" t="s">
        <v>128</v>
      </c>
      <c r="D1117" s="14" t="s">
        <v>55</v>
      </c>
      <c r="E1117" s="14">
        <v>1</v>
      </c>
      <c r="F1117" s="14">
        <v>208.42082886603799</v>
      </c>
      <c r="G1117" s="14">
        <v>69.473609622012503</v>
      </c>
      <c r="H1117" s="14">
        <v>739.60549633086498</v>
      </c>
      <c r="I1117" s="14">
        <v>725.77250825529995</v>
      </c>
      <c r="J1117" s="14">
        <v>629.79512359997705</v>
      </c>
      <c r="K1117" s="14">
        <v>832.14567883310497</v>
      </c>
      <c r="L1117" s="14">
        <v>106.373170577805</v>
      </c>
      <c r="M1117" s="14">
        <v>95.977384655323505</v>
      </c>
      <c r="O1117" s="14"/>
      <c r="P1117" s="14"/>
      <c r="Q1117" s="14"/>
      <c r="R1117" s="14"/>
      <c r="S1117" s="14"/>
      <c r="T1117" s="14"/>
      <c r="U1117" s="14"/>
      <c r="V1117" s="14"/>
      <c r="W1117" s="14"/>
      <c r="X1117" s="14"/>
      <c r="Y1117" s="14"/>
    </row>
    <row r="1118" spans="1:25">
      <c r="A1118" s="14" t="s">
        <v>1346</v>
      </c>
      <c r="B1118" s="14" t="s">
        <v>68</v>
      </c>
      <c r="C1118" s="14" t="s">
        <v>129</v>
      </c>
      <c r="D1118" s="14" t="s">
        <v>55</v>
      </c>
      <c r="E1118" s="14">
        <v>1</v>
      </c>
      <c r="F1118" s="14">
        <v>196.860821196876</v>
      </c>
      <c r="G1118" s="14">
        <v>65.620273732292006</v>
      </c>
      <c r="H1118" s="14">
        <v>691.44329737935504</v>
      </c>
      <c r="I1118" s="14">
        <v>661.28602413946703</v>
      </c>
      <c r="J1118" s="14">
        <v>571.28830010434899</v>
      </c>
      <c r="K1118" s="14">
        <v>761.33070703761803</v>
      </c>
      <c r="L1118" s="14">
        <v>100.044682898151</v>
      </c>
      <c r="M1118" s="14">
        <v>89.997724035118296</v>
      </c>
      <c r="O1118" s="14"/>
      <c r="P1118" s="14"/>
      <c r="Q1118" s="14"/>
      <c r="R1118" s="14"/>
      <c r="S1118" s="14"/>
      <c r="T1118" s="14"/>
      <c r="U1118" s="14"/>
      <c r="V1118" s="14"/>
      <c r="W1118" s="14"/>
      <c r="X1118" s="14"/>
      <c r="Y1118" s="14"/>
    </row>
    <row r="1119" spans="1:25">
      <c r="A1119" s="14" t="s">
        <v>1347</v>
      </c>
      <c r="B1119" s="14" t="s">
        <v>68</v>
      </c>
      <c r="C1119" s="14" t="s">
        <v>130</v>
      </c>
      <c r="D1119" s="14" t="s">
        <v>55</v>
      </c>
      <c r="E1119" s="14">
        <v>1</v>
      </c>
      <c r="F1119" s="14">
        <v>203.70625293658401</v>
      </c>
      <c r="G1119" s="14">
        <v>67.902084312194802</v>
      </c>
      <c r="H1119" s="14">
        <v>708.02632142290702</v>
      </c>
      <c r="I1119" s="14">
        <v>668.15175558748695</v>
      </c>
      <c r="J1119" s="14">
        <v>578.692099120482</v>
      </c>
      <c r="K1119" s="14">
        <v>767.41921483717999</v>
      </c>
      <c r="L1119" s="14">
        <v>99.267459249692706</v>
      </c>
      <c r="M1119" s="14">
        <v>89.459656467005203</v>
      </c>
      <c r="O1119" s="14"/>
      <c r="P1119" s="14"/>
      <c r="Q1119" s="14"/>
      <c r="R1119" s="14"/>
      <c r="S1119" s="14"/>
      <c r="T1119" s="14"/>
      <c r="U1119" s="14"/>
      <c r="V1119" s="14"/>
      <c r="W1119" s="14"/>
      <c r="X1119" s="14"/>
      <c r="Y1119" s="14"/>
    </row>
    <row r="1120" spans="1:25">
      <c r="A1120" s="14" t="s">
        <v>1348</v>
      </c>
      <c r="B1120" s="14" t="s">
        <v>68</v>
      </c>
      <c r="C1120" s="14" t="s">
        <v>131</v>
      </c>
      <c r="D1120" s="14" t="s">
        <v>55</v>
      </c>
      <c r="E1120" s="14">
        <v>1</v>
      </c>
      <c r="F1120" s="14">
        <v>192.09367849106701</v>
      </c>
      <c r="G1120" s="14">
        <v>64.031226163688999</v>
      </c>
      <c r="H1120" s="14">
        <v>660.34265552102795</v>
      </c>
      <c r="I1120" s="14">
        <v>618.56592643470901</v>
      </c>
      <c r="J1120" s="14">
        <v>533.33047421446804</v>
      </c>
      <c r="K1120" s="14">
        <v>713.44108665024896</v>
      </c>
      <c r="L1120" s="14">
        <v>94.875160215540504</v>
      </c>
      <c r="M1120" s="14">
        <v>85.235452220240603</v>
      </c>
      <c r="O1120" s="14"/>
      <c r="P1120" s="14"/>
      <c r="Q1120" s="14"/>
      <c r="R1120" s="14"/>
      <c r="S1120" s="14"/>
      <c r="T1120" s="14"/>
      <c r="U1120" s="14"/>
      <c r="V1120" s="14"/>
      <c r="W1120" s="14"/>
      <c r="X1120" s="14"/>
      <c r="Y1120" s="14"/>
    </row>
    <row r="1121" spans="1:25">
      <c r="A1121" s="14" t="s">
        <v>1349</v>
      </c>
      <c r="B1121" s="14" t="s">
        <v>68</v>
      </c>
      <c r="C1121" s="14" t="s">
        <v>132</v>
      </c>
      <c r="D1121" s="14" t="s">
        <v>55</v>
      </c>
      <c r="E1121" s="14">
        <v>1</v>
      </c>
      <c r="F1121" s="14">
        <v>209.15085107245599</v>
      </c>
      <c r="G1121" s="14">
        <v>69.716950357485402</v>
      </c>
      <c r="H1121" s="14">
        <v>709.779926943551</v>
      </c>
      <c r="I1121" s="14">
        <v>666.06992168977001</v>
      </c>
      <c r="J1121" s="14">
        <v>578.14148461364505</v>
      </c>
      <c r="K1121" s="14">
        <v>763.50473147653804</v>
      </c>
      <c r="L1121" s="14">
        <v>97.434809786767502</v>
      </c>
      <c r="M1121" s="14">
        <v>87.928437076125604</v>
      </c>
      <c r="O1121" s="14"/>
      <c r="P1121" s="14"/>
      <c r="Q1121" s="14"/>
      <c r="R1121" s="14"/>
      <c r="S1121" s="14"/>
      <c r="T1121" s="14"/>
      <c r="U1121" s="14"/>
      <c r="V1121" s="14"/>
      <c r="W1121" s="14"/>
      <c r="X1121" s="14"/>
      <c r="Y1121" s="14"/>
    </row>
    <row r="1122" spans="1:25">
      <c r="A1122" s="14" t="s">
        <v>1350</v>
      </c>
      <c r="B1122" s="14" t="s">
        <v>68</v>
      </c>
      <c r="C1122" s="14" t="s">
        <v>38</v>
      </c>
      <c r="D1122" s="14" t="s">
        <v>55</v>
      </c>
      <c r="E1122" s="14">
        <v>2</v>
      </c>
      <c r="F1122" s="14">
        <v>241.35465652307701</v>
      </c>
      <c r="G1122" s="14">
        <v>80.451552174358895</v>
      </c>
      <c r="H1122" s="14">
        <v>928.787256688512</v>
      </c>
      <c r="I1122" s="14">
        <v>937.22133637107197</v>
      </c>
      <c r="J1122" s="14">
        <v>822.00460851115997</v>
      </c>
      <c r="K1122" s="14">
        <v>1063.9879831626899</v>
      </c>
      <c r="L1122" s="14">
        <v>126.766646791616</v>
      </c>
      <c r="M1122" s="14">
        <v>115.216727859912</v>
      </c>
      <c r="O1122" s="14"/>
      <c r="P1122" s="14"/>
      <c r="Q1122" s="14"/>
      <c r="R1122" s="14"/>
      <c r="S1122" s="14"/>
      <c r="T1122" s="14"/>
      <c r="U1122" s="14"/>
      <c r="V1122" s="14"/>
      <c r="W1122" s="14"/>
      <c r="X1122" s="14"/>
      <c r="Y1122" s="14"/>
    </row>
    <row r="1123" spans="1:25">
      <c r="A1123" s="14" t="s">
        <v>1351</v>
      </c>
      <c r="B1123" s="14" t="s">
        <v>68</v>
      </c>
      <c r="C1123" s="14" t="s">
        <v>36</v>
      </c>
      <c r="D1123" s="14" t="s">
        <v>55</v>
      </c>
      <c r="E1123" s="14">
        <v>2</v>
      </c>
      <c r="F1123" s="14">
        <v>240.00910359844701</v>
      </c>
      <c r="G1123" s="14">
        <v>80.003034532815605</v>
      </c>
      <c r="H1123" s="14">
        <v>911.33468863322696</v>
      </c>
      <c r="I1123" s="14">
        <v>911.59205609713604</v>
      </c>
      <c r="J1123" s="14">
        <v>799.19968672901302</v>
      </c>
      <c r="K1123" s="14">
        <v>1035.2844450817199</v>
      </c>
      <c r="L1123" s="14">
        <v>123.692388984587</v>
      </c>
      <c r="M1123" s="14">
        <v>112.39236936812399</v>
      </c>
      <c r="O1123" s="14"/>
      <c r="P1123" s="14"/>
      <c r="Q1123" s="14"/>
      <c r="R1123" s="14"/>
      <c r="S1123" s="14"/>
      <c r="T1123" s="14"/>
      <c r="U1123" s="14"/>
      <c r="V1123" s="14"/>
      <c r="W1123" s="14"/>
      <c r="X1123" s="14"/>
      <c r="Y1123" s="14"/>
    </row>
    <row r="1124" spans="1:25">
      <c r="A1124" s="14" t="s">
        <v>1352</v>
      </c>
      <c r="B1124" s="14" t="s">
        <v>68</v>
      </c>
      <c r="C1124" s="14" t="s">
        <v>34</v>
      </c>
      <c r="D1124" s="14" t="s">
        <v>55</v>
      </c>
      <c r="E1124" s="14">
        <v>2</v>
      </c>
      <c r="F1124" s="14">
        <v>255.634162811322</v>
      </c>
      <c r="G1124" s="14">
        <v>85.211387603774</v>
      </c>
      <c r="H1124" s="14">
        <v>959.80387028355506</v>
      </c>
      <c r="I1124" s="14">
        <v>952.57820771517299</v>
      </c>
      <c r="J1124" s="14">
        <v>838.67886987701604</v>
      </c>
      <c r="K1124" s="14">
        <v>1077.55513724921</v>
      </c>
      <c r="L1124" s="14">
        <v>124.97692953403801</v>
      </c>
      <c r="M1124" s="14">
        <v>113.899337838157</v>
      </c>
      <c r="O1124" s="14"/>
      <c r="P1124" s="14"/>
      <c r="Q1124" s="14"/>
      <c r="R1124" s="14"/>
      <c r="S1124" s="14"/>
      <c r="T1124" s="14"/>
      <c r="U1124" s="14"/>
      <c r="V1124" s="14"/>
      <c r="W1124" s="14"/>
      <c r="X1124" s="14"/>
      <c r="Y1124" s="14"/>
    </row>
    <row r="1125" spans="1:25">
      <c r="A1125" s="14" t="s">
        <v>1353</v>
      </c>
      <c r="B1125" s="14" t="s">
        <v>68</v>
      </c>
      <c r="C1125" s="14" t="s">
        <v>128</v>
      </c>
      <c r="D1125" s="14" t="s">
        <v>55</v>
      </c>
      <c r="E1125" s="14">
        <v>2</v>
      </c>
      <c r="F1125" s="14">
        <v>249.067319831905</v>
      </c>
      <c r="G1125" s="14">
        <v>83.022439943968394</v>
      </c>
      <c r="H1125" s="14">
        <v>926.62420414414703</v>
      </c>
      <c r="I1125" s="14">
        <v>910.33690241035299</v>
      </c>
      <c r="J1125" s="14">
        <v>800.10419685278703</v>
      </c>
      <c r="K1125" s="14">
        <v>1031.4383949375799</v>
      </c>
      <c r="L1125" s="14">
        <v>121.101492527229</v>
      </c>
      <c r="M1125" s="14">
        <v>110.23270555756601</v>
      </c>
      <c r="O1125" s="14"/>
      <c r="P1125" s="14"/>
      <c r="Q1125" s="14"/>
      <c r="R1125" s="14"/>
      <c r="S1125" s="14"/>
      <c r="T1125" s="14"/>
      <c r="U1125" s="14"/>
      <c r="V1125" s="14"/>
      <c r="W1125" s="14"/>
      <c r="X1125" s="14"/>
      <c r="Y1125" s="14"/>
    </row>
    <row r="1126" spans="1:25">
      <c r="A1126" s="14" t="s">
        <v>1354</v>
      </c>
      <c r="B1126" s="14" t="s">
        <v>68</v>
      </c>
      <c r="C1126" s="14" t="s">
        <v>129</v>
      </c>
      <c r="D1126" s="14" t="s">
        <v>55</v>
      </c>
      <c r="E1126" s="14">
        <v>2</v>
      </c>
      <c r="F1126" s="14">
        <v>260.29715257753998</v>
      </c>
      <c r="G1126" s="14">
        <v>86.765717525846696</v>
      </c>
      <c r="H1126" s="14">
        <v>961.89036834389003</v>
      </c>
      <c r="I1126" s="14">
        <v>942.80748080384205</v>
      </c>
      <c r="J1126" s="14">
        <v>831.12368122659996</v>
      </c>
      <c r="K1126" s="14">
        <v>1065.2506337519101</v>
      </c>
      <c r="L1126" s="14">
        <v>122.443152948071</v>
      </c>
      <c r="M1126" s="14">
        <v>111.683799577242</v>
      </c>
      <c r="O1126" s="14"/>
      <c r="P1126" s="14"/>
      <c r="Q1126" s="14"/>
      <c r="R1126" s="14"/>
      <c r="S1126" s="14"/>
      <c r="T1126" s="14"/>
      <c r="U1126" s="14"/>
      <c r="V1126" s="14"/>
      <c r="W1126" s="14"/>
      <c r="X1126" s="14"/>
      <c r="Y1126" s="14"/>
    </row>
    <row r="1127" spans="1:25">
      <c r="A1127" s="14" t="s">
        <v>1355</v>
      </c>
      <c r="B1127" s="14" t="s">
        <v>68</v>
      </c>
      <c r="C1127" s="14" t="s">
        <v>130</v>
      </c>
      <c r="D1127" s="14" t="s">
        <v>55</v>
      </c>
      <c r="E1127" s="14">
        <v>2</v>
      </c>
      <c r="F1127" s="14">
        <v>258.27329711517501</v>
      </c>
      <c r="G1127" s="14">
        <v>86.091099038391505</v>
      </c>
      <c r="H1127" s="14">
        <v>950.19792176584599</v>
      </c>
      <c r="I1127" s="14">
        <v>920.56729578648901</v>
      </c>
      <c r="J1127" s="14">
        <v>811.05184470823303</v>
      </c>
      <c r="K1127" s="14">
        <v>1040.67659466385</v>
      </c>
      <c r="L1127" s="14">
        <v>120.109298877366</v>
      </c>
      <c r="M1127" s="14">
        <v>109.51545107825601</v>
      </c>
      <c r="O1127" s="14"/>
      <c r="P1127" s="14"/>
      <c r="Q1127" s="14"/>
      <c r="R1127" s="14"/>
      <c r="S1127" s="14"/>
      <c r="T1127" s="14"/>
      <c r="U1127" s="14"/>
      <c r="V1127" s="14"/>
      <c r="W1127" s="14"/>
      <c r="X1127" s="14"/>
      <c r="Y1127" s="14"/>
    </row>
    <row r="1128" spans="1:25">
      <c r="A1128" s="14" t="s">
        <v>1356</v>
      </c>
      <c r="B1128" s="14" t="s">
        <v>68</v>
      </c>
      <c r="C1128" s="14" t="s">
        <v>131</v>
      </c>
      <c r="D1128" s="14" t="s">
        <v>55</v>
      </c>
      <c r="E1128" s="14">
        <v>2</v>
      </c>
      <c r="F1128" s="14">
        <v>275.18861308234801</v>
      </c>
      <c r="G1128" s="14">
        <v>91.729537694116004</v>
      </c>
      <c r="H1128" s="14">
        <v>1008.0907505397799</v>
      </c>
      <c r="I1128" s="14">
        <v>959.31967219439798</v>
      </c>
      <c r="J1128" s="14">
        <v>848.52320519870898</v>
      </c>
      <c r="K1128" s="14">
        <v>1080.48255020799</v>
      </c>
      <c r="L1128" s="14">
        <v>121.16287801359501</v>
      </c>
      <c r="M1128" s="14">
        <v>110.796466995689</v>
      </c>
      <c r="O1128" s="14"/>
      <c r="P1128" s="14"/>
      <c r="Q1128" s="14"/>
      <c r="R1128" s="14"/>
      <c r="S1128" s="14"/>
      <c r="T1128" s="14"/>
      <c r="U1128" s="14"/>
      <c r="V1128" s="14"/>
      <c r="W1128" s="14"/>
      <c r="X1128" s="14"/>
      <c r="Y1128" s="14"/>
    </row>
    <row r="1129" spans="1:25">
      <c r="A1129" s="14" t="s">
        <v>1357</v>
      </c>
      <c r="B1129" s="14" t="s">
        <v>68</v>
      </c>
      <c r="C1129" s="14" t="s">
        <v>132</v>
      </c>
      <c r="D1129" s="14" t="s">
        <v>55</v>
      </c>
      <c r="E1129" s="14">
        <v>2</v>
      </c>
      <c r="F1129" s="14">
        <v>278.29381179587102</v>
      </c>
      <c r="G1129" s="14">
        <v>92.764603931957097</v>
      </c>
      <c r="H1129" s="14">
        <v>1016.0045700992</v>
      </c>
      <c r="I1129" s="14">
        <v>943.60486813888804</v>
      </c>
      <c r="J1129" s="14">
        <v>835.09477536809698</v>
      </c>
      <c r="K1129" s="14">
        <v>1062.2078278169299</v>
      </c>
      <c r="L1129" s="14">
        <v>118.602959678041</v>
      </c>
      <c r="M1129" s="14">
        <v>108.51009277079</v>
      </c>
      <c r="O1129" s="14"/>
      <c r="P1129" s="14"/>
      <c r="Q1129" s="14"/>
      <c r="R1129" s="14"/>
      <c r="S1129" s="14"/>
      <c r="T1129" s="14"/>
      <c r="U1129" s="14"/>
      <c r="V1129" s="14"/>
      <c r="W1129" s="14"/>
      <c r="X1129" s="14"/>
      <c r="Y1129" s="14"/>
    </row>
    <row r="1130" spans="1:25">
      <c r="A1130" s="14" t="s">
        <v>1358</v>
      </c>
      <c r="B1130" s="14" t="s">
        <v>68</v>
      </c>
      <c r="C1130" s="14" t="s">
        <v>38</v>
      </c>
      <c r="D1130" s="14" t="s">
        <v>55</v>
      </c>
      <c r="E1130" s="14">
        <v>3</v>
      </c>
      <c r="F1130" s="14">
        <v>355.36260584890101</v>
      </c>
      <c r="G1130" s="14">
        <v>118.454201949634</v>
      </c>
      <c r="H1130" s="14">
        <v>1292.1806692443899</v>
      </c>
      <c r="I1130" s="14">
        <v>1310.7220133436399</v>
      </c>
      <c r="J1130" s="14">
        <v>1177.04335673996</v>
      </c>
      <c r="K1130" s="14">
        <v>1455.3411913448999</v>
      </c>
      <c r="L1130" s="14">
        <v>144.619178001259</v>
      </c>
      <c r="M1130" s="14">
        <v>133.67865660368</v>
      </c>
      <c r="O1130" s="14"/>
      <c r="P1130" s="14"/>
      <c r="Q1130" s="14"/>
      <c r="R1130" s="14"/>
      <c r="S1130" s="14"/>
      <c r="T1130" s="14"/>
      <c r="U1130" s="14"/>
      <c r="V1130" s="14"/>
      <c r="W1130" s="14"/>
      <c r="X1130" s="14"/>
      <c r="Y1130" s="14"/>
    </row>
    <row r="1131" spans="1:25">
      <c r="A1131" s="14" t="s">
        <v>1359</v>
      </c>
      <c r="B1131" s="14" t="s">
        <v>68</v>
      </c>
      <c r="C1131" s="14" t="s">
        <v>36</v>
      </c>
      <c r="D1131" s="14" t="s">
        <v>55</v>
      </c>
      <c r="E1131" s="14">
        <v>3</v>
      </c>
      <c r="F1131" s="14">
        <v>372.25996668199599</v>
      </c>
      <c r="G1131" s="14">
        <v>124.08665556066499</v>
      </c>
      <c r="H1131" s="14">
        <v>1341.0424247343101</v>
      </c>
      <c r="I1131" s="14">
        <v>1348.0529858049799</v>
      </c>
      <c r="J1131" s="14">
        <v>1213.7187356792299</v>
      </c>
      <c r="K1131" s="14">
        <v>1493.1181563728901</v>
      </c>
      <c r="L1131" s="14">
        <v>145.065170567911</v>
      </c>
      <c r="M1131" s="14">
        <v>134.33425012574801</v>
      </c>
      <c r="O1131" s="14"/>
      <c r="P1131" s="14"/>
      <c r="Q1131" s="14"/>
      <c r="R1131" s="14"/>
      <c r="S1131" s="14"/>
      <c r="T1131" s="14"/>
      <c r="U1131" s="14"/>
      <c r="V1131" s="14"/>
      <c r="W1131" s="14"/>
      <c r="X1131" s="14"/>
      <c r="Y1131" s="14"/>
    </row>
    <row r="1132" spans="1:25">
      <c r="A1132" s="14" t="s">
        <v>1360</v>
      </c>
      <c r="B1132" s="14" t="s">
        <v>68</v>
      </c>
      <c r="C1132" s="14" t="s">
        <v>34</v>
      </c>
      <c r="D1132" s="14" t="s">
        <v>55</v>
      </c>
      <c r="E1132" s="14">
        <v>3</v>
      </c>
      <c r="F1132" s="14">
        <v>365.24917550386499</v>
      </c>
      <c r="G1132" s="14">
        <v>121.74972516795501</v>
      </c>
      <c r="H1132" s="14">
        <v>1306.6079112251</v>
      </c>
      <c r="I1132" s="14">
        <v>1304.32542923501</v>
      </c>
      <c r="J1132" s="14">
        <v>1173.28144138485</v>
      </c>
      <c r="K1132" s="14">
        <v>1445.94182870554</v>
      </c>
      <c r="L1132" s="14">
        <v>141.61639947052501</v>
      </c>
      <c r="M1132" s="14">
        <v>131.04398785016201</v>
      </c>
      <c r="O1132" s="14"/>
      <c r="P1132" s="14"/>
      <c r="Q1132" s="14"/>
      <c r="R1132" s="14"/>
      <c r="S1132" s="14"/>
      <c r="T1132" s="14"/>
      <c r="U1132" s="14"/>
      <c r="V1132" s="14"/>
      <c r="W1132" s="14"/>
      <c r="X1132" s="14"/>
      <c r="Y1132" s="14"/>
    </row>
    <row r="1133" spans="1:25">
      <c r="A1133" s="14" t="s">
        <v>1361</v>
      </c>
      <c r="B1133" s="14" t="s">
        <v>68</v>
      </c>
      <c r="C1133" s="14" t="s">
        <v>128</v>
      </c>
      <c r="D1133" s="14" t="s">
        <v>55</v>
      </c>
      <c r="E1133" s="14">
        <v>3</v>
      </c>
      <c r="F1133" s="14">
        <v>335.89839662128298</v>
      </c>
      <c r="G1133" s="14">
        <v>111.96613220709401</v>
      </c>
      <c r="H1133" s="14">
        <v>1197.02931692129</v>
      </c>
      <c r="I1133" s="14">
        <v>1190.06103588616</v>
      </c>
      <c r="J1133" s="14">
        <v>1065.6655877574699</v>
      </c>
      <c r="K1133" s="14">
        <v>1324.9412304785101</v>
      </c>
      <c r="L1133" s="14">
        <v>134.88019459234101</v>
      </c>
      <c r="M1133" s="14">
        <v>124.395448128699</v>
      </c>
      <c r="O1133" s="14"/>
      <c r="P1133" s="14"/>
      <c r="Q1133" s="14"/>
      <c r="R1133" s="14"/>
      <c r="S1133" s="14"/>
      <c r="T1133" s="14"/>
      <c r="U1133" s="14"/>
      <c r="V1133" s="14"/>
      <c r="W1133" s="14"/>
      <c r="X1133" s="14"/>
      <c r="Y1133" s="14"/>
    </row>
    <row r="1134" spans="1:25">
      <c r="A1134" s="14" t="s">
        <v>1362</v>
      </c>
      <c r="B1134" s="14" t="s">
        <v>68</v>
      </c>
      <c r="C1134" s="14" t="s">
        <v>129</v>
      </c>
      <c r="D1134" s="14" t="s">
        <v>55</v>
      </c>
      <c r="E1134" s="14">
        <v>3</v>
      </c>
      <c r="F1134" s="14">
        <v>310.92495803432303</v>
      </c>
      <c r="G1134" s="14">
        <v>103.641652678108</v>
      </c>
      <c r="H1134" s="14">
        <v>1104.8824065751801</v>
      </c>
      <c r="I1134" s="14">
        <v>1090.6358467037601</v>
      </c>
      <c r="J1134" s="14">
        <v>972.32000587893106</v>
      </c>
      <c r="K1134" s="14">
        <v>1219.33525223025</v>
      </c>
      <c r="L1134" s="14">
        <v>128.69940552648501</v>
      </c>
      <c r="M1134" s="14">
        <v>118.31584082483</v>
      </c>
      <c r="O1134" s="14"/>
      <c r="P1134" s="14"/>
      <c r="Q1134" s="14"/>
      <c r="R1134" s="14"/>
      <c r="S1134" s="14"/>
      <c r="T1134" s="14"/>
      <c r="U1134" s="14"/>
      <c r="V1134" s="14"/>
      <c r="W1134" s="14"/>
      <c r="X1134" s="14"/>
      <c r="Y1134" s="14"/>
    </row>
    <row r="1135" spans="1:25">
      <c r="A1135" s="14" t="s">
        <v>1363</v>
      </c>
      <c r="B1135" s="14" t="s">
        <v>68</v>
      </c>
      <c r="C1135" s="14" t="s">
        <v>130</v>
      </c>
      <c r="D1135" s="14" t="s">
        <v>55</v>
      </c>
      <c r="E1135" s="14">
        <v>3</v>
      </c>
      <c r="F1135" s="14">
        <v>310.63706134705501</v>
      </c>
      <c r="G1135" s="14">
        <v>103.545687115685</v>
      </c>
      <c r="H1135" s="14">
        <v>1102.1361055421501</v>
      </c>
      <c r="I1135" s="14">
        <v>1077.75077241703</v>
      </c>
      <c r="J1135" s="14">
        <v>960.81749274993194</v>
      </c>
      <c r="K1135" s="14">
        <v>1204.9512594108901</v>
      </c>
      <c r="L1135" s="14">
        <v>127.200486993865</v>
      </c>
      <c r="M1135" s="14">
        <v>116.933279667096</v>
      </c>
      <c r="O1135" s="14"/>
      <c r="P1135" s="14"/>
      <c r="Q1135" s="14"/>
      <c r="R1135" s="14"/>
      <c r="S1135" s="14"/>
      <c r="T1135" s="14"/>
      <c r="U1135" s="14"/>
      <c r="V1135" s="14"/>
      <c r="W1135" s="14"/>
      <c r="X1135" s="14"/>
      <c r="Y1135" s="14"/>
    </row>
    <row r="1136" spans="1:25">
      <c r="A1136" s="14" t="s">
        <v>1364</v>
      </c>
      <c r="B1136" s="14" t="s">
        <v>68</v>
      </c>
      <c r="C1136" s="14" t="s">
        <v>131</v>
      </c>
      <c r="D1136" s="14" t="s">
        <v>55</v>
      </c>
      <c r="E1136" s="14">
        <v>3</v>
      </c>
      <c r="F1136" s="14">
        <v>351.08915737874901</v>
      </c>
      <c r="G1136" s="14">
        <v>117.02971912625</v>
      </c>
      <c r="H1136" s="14">
        <v>1239.4152482746099</v>
      </c>
      <c r="I1136" s="14">
        <v>1194.76253310583</v>
      </c>
      <c r="J1136" s="14">
        <v>1072.7060752509501</v>
      </c>
      <c r="K1136" s="14">
        <v>1326.87162201314</v>
      </c>
      <c r="L1136" s="14">
        <v>132.10908890730701</v>
      </c>
      <c r="M1136" s="14">
        <v>122.05645785487999</v>
      </c>
      <c r="O1136" s="14"/>
      <c r="P1136" s="14"/>
      <c r="Q1136" s="14"/>
      <c r="R1136" s="14"/>
      <c r="S1136" s="14"/>
      <c r="T1136" s="14"/>
      <c r="U1136" s="14"/>
      <c r="V1136" s="14"/>
      <c r="W1136" s="14"/>
      <c r="X1136" s="14"/>
      <c r="Y1136" s="14"/>
    </row>
    <row r="1137" spans="1:25">
      <c r="A1137" s="14" t="s">
        <v>1365</v>
      </c>
      <c r="B1137" s="14" t="s">
        <v>68</v>
      </c>
      <c r="C1137" s="14" t="s">
        <v>132</v>
      </c>
      <c r="D1137" s="14" t="s">
        <v>55</v>
      </c>
      <c r="E1137" s="14">
        <v>3</v>
      </c>
      <c r="F1137" s="14">
        <v>360.918262100638</v>
      </c>
      <c r="G1137" s="14">
        <v>120.306087366879</v>
      </c>
      <c r="H1137" s="14">
        <v>1266.33543419753</v>
      </c>
      <c r="I1137" s="14">
        <v>1214.7597346795101</v>
      </c>
      <c r="J1137" s="14">
        <v>1092.36636394947</v>
      </c>
      <c r="K1137" s="14">
        <v>1347.0892459505301</v>
      </c>
      <c r="L1137" s="14">
        <v>132.32951127102001</v>
      </c>
      <c r="M1137" s="14">
        <v>122.393370730043</v>
      </c>
      <c r="O1137" s="14"/>
      <c r="P1137" s="14"/>
      <c r="Q1137" s="14"/>
      <c r="R1137" s="14"/>
      <c r="S1137" s="14"/>
      <c r="T1137" s="14"/>
      <c r="U1137" s="14"/>
      <c r="V1137" s="14"/>
      <c r="W1137" s="14"/>
      <c r="X1137" s="14"/>
      <c r="Y1137" s="14"/>
    </row>
    <row r="1138" spans="1:25">
      <c r="A1138" s="14" t="s">
        <v>1366</v>
      </c>
      <c r="B1138" s="14" t="s">
        <v>68</v>
      </c>
      <c r="C1138" s="14" t="s">
        <v>38</v>
      </c>
      <c r="D1138" s="14" t="s">
        <v>55</v>
      </c>
      <c r="E1138" s="14">
        <v>4</v>
      </c>
      <c r="F1138" s="14">
        <v>329.94686132752997</v>
      </c>
      <c r="G1138" s="14">
        <v>109.98228710917699</v>
      </c>
      <c r="H1138" s="14">
        <v>1488.9970726455599</v>
      </c>
      <c r="I1138" s="14">
        <v>1491.6473957180499</v>
      </c>
      <c r="J1138" s="14">
        <v>1334.1094246683299</v>
      </c>
      <c r="K1138" s="14">
        <v>1662.5882142671801</v>
      </c>
      <c r="L1138" s="14">
        <v>170.94081854912301</v>
      </c>
      <c r="M1138" s="14">
        <v>157.53797104973</v>
      </c>
      <c r="O1138" s="14"/>
      <c r="P1138" s="14"/>
      <c r="Q1138" s="14"/>
      <c r="R1138" s="14"/>
      <c r="S1138" s="14"/>
      <c r="T1138" s="14"/>
      <c r="U1138" s="14"/>
      <c r="V1138" s="14"/>
      <c r="W1138" s="14"/>
      <c r="X1138" s="14"/>
      <c r="Y1138" s="14"/>
    </row>
    <row r="1139" spans="1:25">
      <c r="A1139" s="14" t="s">
        <v>1367</v>
      </c>
      <c r="B1139" s="14" t="s">
        <v>68</v>
      </c>
      <c r="C1139" s="14" t="s">
        <v>36</v>
      </c>
      <c r="D1139" s="14" t="s">
        <v>55</v>
      </c>
      <c r="E1139" s="14">
        <v>4</v>
      </c>
      <c r="F1139" s="14">
        <v>316.48007280527298</v>
      </c>
      <c r="G1139" s="14">
        <v>105.49335760175801</v>
      </c>
      <c r="H1139" s="14">
        <v>1417.9214731418999</v>
      </c>
      <c r="I1139" s="14">
        <v>1425.24248979701</v>
      </c>
      <c r="J1139" s="14">
        <v>1271.8192811403001</v>
      </c>
      <c r="K1139" s="14">
        <v>1592.0061081522999</v>
      </c>
      <c r="L1139" s="14">
        <v>166.76361835528101</v>
      </c>
      <c r="M1139" s="14">
        <v>153.423208656718</v>
      </c>
      <c r="O1139" s="14"/>
      <c r="P1139" s="14"/>
      <c r="Q1139" s="14"/>
      <c r="R1139" s="14"/>
      <c r="S1139" s="14"/>
      <c r="T1139" s="14"/>
      <c r="U1139" s="14"/>
      <c r="V1139" s="14"/>
      <c r="W1139" s="14"/>
      <c r="X1139" s="14"/>
      <c r="Y1139" s="14"/>
    </row>
    <row r="1140" spans="1:25">
      <c r="A1140" s="14" t="s">
        <v>1368</v>
      </c>
      <c r="B1140" s="14" t="s">
        <v>68</v>
      </c>
      <c r="C1140" s="14" t="s">
        <v>34</v>
      </c>
      <c r="D1140" s="14" t="s">
        <v>55</v>
      </c>
      <c r="E1140" s="14">
        <v>4</v>
      </c>
      <c r="F1140" s="14">
        <v>310.663842151094</v>
      </c>
      <c r="G1140" s="14">
        <v>103.554614050365</v>
      </c>
      <c r="H1140" s="14">
        <v>1380.91230897939</v>
      </c>
      <c r="I1140" s="14">
        <v>1388.7430126950601</v>
      </c>
      <c r="J1140" s="14">
        <v>1238.0146165998999</v>
      </c>
      <c r="K1140" s="14">
        <v>1552.7053645368901</v>
      </c>
      <c r="L1140" s="14">
        <v>163.962351841827</v>
      </c>
      <c r="M1140" s="14">
        <v>150.72839609516399</v>
      </c>
      <c r="O1140" s="14"/>
      <c r="P1140" s="14"/>
      <c r="Q1140" s="14"/>
      <c r="R1140" s="14"/>
      <c r="S1140" s="14"/>
      <c r="T1140" s="14"/>
      <c r="U1140" s="14"/>
      <c r="V1140" s="14"/>
      <c r="W1140" s="14"/>
      <c r="X1140" s="14"/>
      <c r="Y1140" s="14"/>
    </row>
    <row r="1141" spans="1:25">
      <c r="A1141" s="14" t="s">
        <v>1369</v>
      </c>
      <c r="B1141" s="14" t="s">
        <v>68</v>
      </c>
      <c r="C1141" s="14" t="s">
        <v>128</v>
      </c>
      <c r="D1141" s="14" t="s">
        <v>55</v>
      </c>
      <c r="E1141" s="14">
        <v>4</v>
      </c>
      <c r="F1141" s="14">
        <v>307.50066672589003</v>
      </c>
      <c r="G1141" s="14">
        <v>102.500222241963</v>
      </c>
      <c r="H1141" s="14">
        <v>1358.7586351724999</v>
      </c>
      <c r="I1141" s="14">
        <v>1363.6948453911</v>
      </c>
      <c r="J1141" s="14">
        <v>1215.0519738046301</v>
      </c>
      <c r="K1141" s="14">
        <v>1525.4586845686699</v>
      </c>
      <c r="L1141" s="14">
        <v>161.763839177568</v>
      </c>
      <c r="M1141" s="14">
        <v>148.64287158646999</v>
      </c>
      <c r="O1141" s="14"/>
      <c r="P1141" s="14"/>
      <c r="Q1141" s="14"/>
      <c r="R1141" s="14"/>
      <c r="S1141" s="14"/>
      <c r="T1141" s="14"/>
      <c r="U1141" s="14"/>
      <c r="V1141" s="14"/>
      <c r="W1141" s="14"/>
      <c r="X1141" s="14"/>
      <c r="Y1141" s="14"/>
    </row>
    <row r="1142" spans="1:25">
      <c r="A1142" s="14" t="s">
        <v>1370</v>
      </c>
      <c r="B1142" s="14" t="s">
        <v>68</v>
      </c>
      <c r="C1142" s="14" t="s">
        <v>129</v>
      </c>
      <c r="D1142" s="14" t="s">
        <v>55</v>
      </c>
      <c r="E1142" s="14">
        <v>4</v>
      </c>
      <c r="F1142" s="14">
        <v>317.96452862940998</v>
      </c>
      <c r="G1142" s="14">
        <v>105.988176209803</v>
      </c>
      <c r="H1142" s="14">
        <v>1401.4038901203701</v>
      </c>
      <c r="I1142" s="14">
        <v>1386.5097210931599</v>
      </c>
      <c r="J1142" s="14">
        <v>1237.82703418148</v>
      </c>
      <c r="K1142" s="14">
        <v>1548.0890022659401</v>
      </c>
      <c r="L1142" s="14">
        <v>161.579281172782</v>
      </c>
      <c r="M1142" s="14">
        <v>148.68268691167799</v>
      </c>
      <c r="O1142" s="14"/>
      <c r="P1142" s="14"/>
      <c r="Q1142" s="14"/>
      <c r="R1142" s="14"/>
      <c r="S1142" s="14"/>
      <c r="T1142" s="14"/>
      <c r="U1142" s="14"/>
      <c r="V1142" s="14"/>
      <c r="W1142" s="14"/>
      <c r="X1142" s="14"/>
      <c r="Y1142" s="14"/>
    </row>
    <row r="1143" spans="1:25">
      <c r="A1143" s="14" t="s">
        <v>1371</v>
      </c>
      <c r="B1143" s="14" t="s">
        <v>68</v>
      </c>
      <c r="C1143" s="14" t="s">
        <v>130</v>
      </c>
      <c r="D1143" s="14" t="s">
        <v>55</v>
      </c>
      <c r="E1143" s="14">
        <v>4</v>
      </c>
      <c r="F1143" s="14">
        <v>326.27244108974998</v>
      </c>
      <c r="G1143" s="14">
        <v>108.75748036325</v>
      </c>
      <c r="H1143" s="14">
        <v>1439.1621061697799</v>
      </c>
      <c r="I1143" s="14">
        <v>1413.3009291483299</v>
      </c>
      <c r="J1143" s="14">
        <v>1263.6358495398999</v>
      </c>
      <c r="K1143" s="14">
        <v>1575.77383546325</v>
      </c>
      <c r="L1143" s="14">
        <v>162.47290631492399</v>
      </c>
      <c r="M1143" s="14">
        <v>149.66507960842699</v>
      </c>
      <c r="O1143" s="14"/>
      <c r="P1143" s="14"/>
      <c r="Q1143" s="14"/>
      <c r="R1143" s="14"/>
      <c r="S1143" s="14"/>
      <c r="T1143" s="14"/>
      <c r="U1143" s="14"/>
      <c r="V1143" s="14"/>
      <c r="W1143" s="14"/>
      <c r="X1143" s="14"/>
      <c r="Y1143" s="14"/>
    </row>
    <row r="1144" spans="1:25">
      <c r="A1144" s="14" t="s">
        <v>1372</v>
      </c>
      <c r="B1144" s="14" t="s">
        <v>68</v>
      </c>
      <c r="C1144" s="14" t="s">
        <v>131</v>
      </c>
      <c r="D1144" s="14" t="s">
        <v>55</v>
      </c>
      <c r="E1144" s="14">
        <v>4</v>
      </c>
      <c r="F1144" s="14">
        <v>338.49057406681698</v>
      </c>
      <c r="G1144" s="14">
        <v>112.830191355606</v>
      </c>
      <c r="H1144" s="14">
        <v>1492.1338949385799</v>
      </c>
      <c r="I1144" s="14">
        <v>1454.5496073228901</v>
      </c>
      <c r="J1144" s="14">
        <v>1303.26727078099</v>
      </c>
      <c r="K1144" s="14">
        <v>1618.53174636533</v>
      </c>
      <c r="L1144" s="14">
        <v>163.98213904243801</v>
      </c>
      <c r="M1144" s="14">
        <v>151.282336541896</v>
      </c>
      <c r="O1144" s="14"/>
      <c r="P1144" s="14"/>
      <c r="Q1144" s="14"/>
      <c r="R1144" s="14"/>
      <c r="S1144" s="14"/>
      <c r="T1144" s="14"/>
      <c r="U1144" s="14"/>
      <c r="V1144" s="14"/>
      <c r="W1144" s="14"/>
      <c r="X1144" s="14"/>
      <c r="Y1144" s="14"/>
    </row>
    <row r="1145" spans="1:25">
      <c r="A1145" s="14" t="s">
        <v>1373</v>
      </c>
      <c r="B1145" s="14" t="s">
        <v>68</v>
      </c>
      <c r="C1145" s="14" t="s">
        <v>132</v>
      </c>
      <c r="D1145" s="14" t="s">
        <v>55</v>
      </c>
      <c r="E1145" s="14">
        <v>4</v>
      </c>
      <c r="F1145" s="14">
        <v>331.27263823380201</v>
      </c>
      <c r="G1145" s="14">
        <v>110.42421274460099</v>
      </c>
      <c r="H1145" s="14">
        <v>1451.2316039505899</v>
      </c>
      <c r="I1145" s="14">
        <v>1406.4758042952401</v>
      </c>
      <c r="J1145" s="14">
        <v>1258.59631860536</v>
      </c>
      <c r="K1145" s="14">
        <v>1566.9100745616699</v>
      </c>
      <c r="L1145" s="14">
        <v>160.43427026642701</v>
      </c>
      <c r="M1145" s="14">
        <v>147.87948568987599</v>
      </c>
      <c r="O1145" s="14"/>
      <c r="P1145" s="14"/>
      <c r="Q1145" s="14"/>
      <c r="R1145" s="14"/>
      <c r="S1145" s="14"/>
      <c r="T1145" s="14"/>
      <c r="U1145" s="14"/>
      <c r="V1145" s="14"/>
      <c r="W1145" s="14"/>
      <c r="X1145" s="14"/>
      <c r="Y1145" s="14"/>
    </row>
    <row r="1146" spans="1:25">
      <c r="A1146" s="14" t="s">
        <v>1374</v>
      </c>
      <c r="B1146" s="14" t="s">
        <v>68</v>
      </c>
      <c r="C1146" s="14" t="s">
        <v>38</v>
      </c>
      <c r="D1146" s="14" t="s">
        <v>55</v>
      </c>
      <c r="E1146" s="14">
        <v>5</v>
      </c>
      <c r="F1146" s="14">
        <v>389.396922632474</v>
      </c>
      <c r="G1146" s="14">
        <v>129.79897421082501</v>
      </c>
      <c r="H1146" s="14">
        <v>1748.76239561896</v>
      </c>
      <c r="I1146" s="14">
        <v>1801.62179683519</v>
      </c>
      <c r="J1146" s="14">
        <v>1626.3584039718</v>
      </c>
      <c r="K1146" s="14">
        <v>1990.56100605291</v>
      </c>
      <c r="L1146" s="14">
        <v>188.93920921771701</v>
      </c>
      <c r="M1146" s="14">
        <v>175.263392863392</v>
      </c>
      <c r="O1146" s="14"/>
      <c r="P1146" s="14"/>
      <c r="Q1146" s="14"/>
      <c r="R1146" s="14"/>
      <c r="S1146" s="14"/>
      <c r="T1146" s="14"/>
      <c r="U1146" s="14"/>
      <c r="V1146" s="14"/>
      <c r="W1146" s="14"/>
      <c r="X1146" s="14"/>
      <c r="Y1146" s="14"/>
    </row>
    <row r="1147" spans="1:25">
      <c r="A1147" s="14" t="s">
        <v>1375</v>
      </c>
      <c r="B1147" s="14" t="s">
        <v>68</v>
      </c>
      <c r="C1147" s="14" t="s">
        <v>36</v>
      </c>
      <c r="D1147" s="14" t="s">
        <v>55</v>
      </c>
      <c r="E1147" s="14">
        <v>5</v>
      </c>
      <c r="F1147" s="14">
        <v>388.76710854081398</v>
      </c>
      <c r="G1147" s="14">
        <v>129.58903618027099</v>
      </c>
      <c r="H1147" s="14">
        <v>1733.7872208929</v>
      </c>
      <c r="I1147" s="14">
        <v>1784.9027926076999</v>
      </c>
      <c r="J1147" s="14">
        <v>1611.0795663569399</v>
      </c>
      <c r="K1147" s="14">
        <v>1972.3009025829199</v>
      </c>
      <c r="L1147" s="14">
        <v>187.39810997521599</v>
      </c>
      <c r="M1147" s="14">
        <v>173.82322625076301</v>
      </c>
      <c r="O1147" s="14"/>
      <c r="P1147" s="14"/>
      <c r="Q1147" s="14"/>
      <c r="R1147" s="14"/>
      <c r="S1147" s="14"/>
      <c r="T1147" s="14"/>
      <c r="U1147" s="14"/>
      <c r="V1147" s="14"/>
      <c r="W1147" s="14"/>
      <c r="X1147" s="14"/>
      <c r="Y1147" s="14"/>
    </row>
    <row r="1148" spans="1:25">
      <c r="A1148" s="14" t="s">
        <v>1376</v>
      </c>
      <c r="B1148" s="14" t="s">
        <v>68</v>
      </c>
      <c r="C1148" s="14" t="s">
        <v>34</v>
      </c>
      <c r="D1148" s="14" t="s">
        <v>55</v>
      </c>
      <c r="E1148" s="14">
        <v>5</v>
      </c>
      <c r="F1148" s="14">
        <v>382.58846813328898</v>
      </c>
      <c r="G1148" s="14">
        <v>127.529489377763</v>
      </c>
      <c r="H1148" s="14">
        <v>1698.8830734160299</v>
      </c>
      <c r="I1148" s="14">
        <v>1757.12800287358</v>
      </c>
      <c r="J1148" s="14">
        <v>1584.62004843408</v>
      </c>
      <c r="K1148" s="14">
        <v>1943.2210639252</v>
      </c>
      <c r="L1148" s="14">
        <v>186.09306105162</v>
      </c>
      <c r="M1148" s="14">
        <v>172.50795443950599</v>
      </c>
      <c r="O1148" s="14"/>
      <c r="P1148" s="14"/>
      <c r="Q1148" s="14"/>
      <c r="R1148" s="14"/>
      <c r="S1148" s="14"/>
      <c r="T1148" s="14"/>
      <c r="U1148" s="14"/>
      <c r="V1148" s="14"/>
      <c r="W1148" s="14"/>
      <c r="X1148" s="14"/>
      <c r="Y1148" s="14"/>
    </row>
    <row r="1149" spans="1:25">
      <c r="A1149" s="14" t="s">
        <v>1377</v>
      </c>
      <c r="B1149" s="14" t="s">
        <v>68</v>
      </c>
      <c r="C1149" s="14" t="s">
        <v>128</v>
      </c>
      <c r="D1149" s="14" t="s">
        <v>55</v>
      </c>
      <c r="E1149" s="14">
        <v>5</v>
      </c>
      <c r="F1149" s="14">
        <v>373.55538195018698</v>
      </c>
      <c r="G1149" s="14">
        <v>124.518460650062</v>
      </c>
      <c r="H1149" s="14">
        <v>1652.0958027074701</v>
      </c>
      <c r="I1149" s="14">
        <v>1714.86690188893</v>
      </c>
      <c r="J1149" s="14">
        <v>1544.4796501441999</v>
      </c>
      <c r="K1149" s="14">
        <v>1898.8404352156699</v>
      </c>
      <c r="L1149" s="14">
        <v>183.97353332673899</v>
      </c>
      <c r="M1149" s="14">
        <v>170.38725174472501</v>
      </c>
      <c r="O1149" s="14"/>
      <c r="P1149" s="14"/>
      <c r="Q1149" s="14"/>
      <c r="R1149" s="14"/>
      <c r="S1149" s="14"/>
      <c r="T1149" s="14"/>
      <c r="U1149" s="14"/>
      <c r="V1149" s="14"/>
      <c r="W1149" s="14"/>
      <c r="X1149" s="14"/>
      <c r="Y1149" s="14"/>
    </row>
    <row r="1150" spans="1:25">
      <c r="A1150" s="14" t="s">
        <v>1378</v>
      </c>
      <c r="B1150" s="14" t="s">
        <v>68</v>
      </c>
      <c r="C1150" s="14" t="s">
        <v>129</v>
      </c>
      <c r="D1150" s="14" t="s">
        <v>55</v>
      </c>
      <c r="E1150" s="14">
        <v>5</v>
      </c>
      <c r="F1150" s="14">
        <v>374.61950499631502</v>
      </c>
      <c r="G1150" s="14">
        <v>124.873168332105</v>
      </c>
      <c r="H1150" s="14">
        <v>1650.9607553493199</v>
      </c>
      <c r="I1150" s="14">
        <v>1725.0559325818899</v>
      </c>
      <c r="J1150" s="14">
        <v>1553.8969513326001</v>
      </c>
      <c r="K1150" s="14">
        <v>1909.8425033661599</v>
      </c>
      <c r="L1150" s="14">
        <v>184.78657078427401</v>
      </c>
      <c r="M1150" s="14">
        <v>171.15898124928199</v>
      </c>
      <c r="O1150" s="14"/>
      <c r="P1150" s="14"/>
      <c r="Q1150" s="14"/>
      <c r="R1150" s="14"/>
      <c r="S1150" s="14"/>
      <c r="T1150" s="14"/>
      <c r="U1150" s="14"/>
      <c r="V1150" s="14"/>
      <c r="W1150" s="14"/>
      <c r="X1150" s="14"/>
      <c r="Y1150" s="14"/>
    </row>
    <row r="1151" spans="1:25">
      <c r="A1151" s="14" t="s">
        <v>1379</v>
      </c>
      <c r="B1151" s="14" t="s">
        <v>68</v>
      </c>
      <c r="C1151" s="14" t="s">
        <v>130</v>
      </c>
      <c r="D1151" s="14" t="s">
        <v>55</v>
      </c>
      <c r="E1151" s="14">
        <v>5</v>
      </c>
      <c r="F1151" s="14">
        <v>387.295980032226</v>
      </c>
      <c r="G1151" s="14">
        <v>129.09866001074201</v>
      </c>
      <c r="H1151" s="14">
        <v>1703.29835531808</v>
      </c>
      <c r="I1151" s="14">
        <v>1779.6320865796999</v>
      </c>
      <c r="J1151" s="14">
        <v>1605.8462322281</v>
      </c>
      <c r="K1151" s="14">
        <v>1967.01674228102</v>
      </c>
      <c r="L1151" s="14">
        <v>187.38465570132601</v>
      </c>
      <c r="M1151" s="14">
        <v>173.785854351598</v>
      </c>
      <c r="O1151" s="14"/>
      <c r="P1151" s="14"/>
      <c r="Q1151" s="14"/>
      <c r="R1151" s="14"/>
      <c r="S1151" s="14"/>
      <c r="T1151" s="14"/>
      <c r="U1151" s="14"/>
      <c r="V1151" s="14"/>
      <c r="W1151" s="14"/>
      <c r="X1151" s="14"/>
      <c r="Y1151" s="14"/>
    </row>
    <row r="1152" spans="1:25">
      <c r="A1152" s="14" t="s">
        <v>1380</v>
      </c>
      <c r="B1152" s="14" t="s">
        <v>68</v>
      </c>
      <c r="C1152" s="14" t="s">
        <v>131</v>
      </c>
      <c r="D1152" s="14" t="s">
        <v>55</v>
      </c>
      <c r="E1152" s="14">
        <v>5</v>
      </c>
      <c r="F1152" s="14">
        <v>395.50577522590203</v>
      </c>
      <c r="G1152" s="14">
        <v>131.83525840863399</v>
      </c>
      <c r="H1152" s="14">
        <v>1737.49407031543</v>
      </c>
      <c r="I1152" s="14">
        <v>1809.8419815688301</v>
      </c>
      <c r="J1152" s="14">
        <v>1634.9564681905699</v>
      </c>
      <c r="K1152" s="14">
        <v>1998.26361944425</v>
      </c>
      <c r="L1152" s="14">
        <v>188.42163787542299</v>
      </c>
      <c r="M1152" s="14">
        <v>174.88551337825899</v>
      </c>
      <c r="O1152" s="14"/>
      <c r="P1152" s="14"/>
      <c r="Q1152" s="14"/>
      <c r="R1152" s="14"/>
      <c r="S1152" s="14"/>
      <c r="T1152" s="14"/>
      <c r="U1152" s="14"/>
      <c r="V1152" s="14"/>
      <c r="W1152" s="14"/>
      <c r="X1152" s="14"/>
      <c r="Y1152" s="14"/>
    </row>
    <row r="1153" spans="1:25">
      <c r="A1153" s="14" t="s">
        <v>1381</v>
      </c>
      <c r="B1153" s="14" t="s">
        <v>68</v>
      </c>
      <c r="C1153" s="14" t="s">
        <v>132</v>
      </c>
      <c r="D1153" s="14" t="s">
        <v>55</v>
      </c>
      <c r="E1153" s="14">
        <v>5</v>
      </c>
      <c r="F1153" s="14">
        <v>407.45406926941803</v>
      </c>
      <c r="G1153" s="14">
        <v>135.81802308980599</v>
      </c>
      <c r="H1153" s="14">
        <v>1781.60939776746</v>
      </c>
      <c r="I1153" s="14">
        <v>1834.69106268624</v>
      </c>
      <c r="J1153" s="14">
        <v>1659.82345286703</v>
      </c>
      <c r="K1153" s="14">
        <v>2022.88528294709</v>
      </c>
      <c r="L1153" s="14">
        <v>188.19422026084101</v>
      </c>
      <c r="M1153" s="14">
        <v>174.867609819216</v>
      </c>
      <c r="O1153" s="14"/>
      <c r="P1153" s="14"/>
      <c r="Q1153" s="14"/>
      <c r="R1153" s="14"/>
      <c r="S1153" s="14"/>
      <c r="T1153" s="14"/>
      <c r="U1153" s="14"/>
      <c r="V1153" s="14"/>
      <c r="W1153" s="14"/>
      <c r="X1153" s="14"/>
      <c r="Y1153" s="14"/>
    </row>
    <row r="1154" spans="1:25">
      <c r="A1154" s="14" t="s">
        <v>1382</v>
      </c>
      <c r="B1154" s="14" t="s">
        <v>68</v>
      </c>
      <c r="C1154" s="14" t="s">
        <v>38</v>
      </c>
      <c r="D1154" s="14" t="s">
        <v>59</v>
      </c>
      <c r="E1154" s="14">
        <v>0</v>
      </c>
      <c r="F1154" s="14">
        <v>2123.5340687030698</v>
      </c>
      <c r="G1154" s="14">
        <v>707.84468956768899</v>
      </c>
      <c r="H1154" s="14">
        <v>1373.2468950975599</v>
      </c>
      <c r="I1154" s="14">
        <v>1423.6953004018201</v>
      </c>
      <c r="J1154" s="14">
        <v>1363.3551737268999</v>
      </c>
      <c r="K1154" s="14">
        <v>1486.0039113586399</v>
      </c>
      <c r="L1154" s="14">
        <v>62.308610956825802</v>
      </c>
      <c r="M1154" s="14">
        <v>60.340126674914899</v>
      </c>
      <c r="O1154" s="14"/>
      <c r="P1154" s="14"/>
      <c r="Q1154" s="14"/>
      <c r="R1154" s="14"/>
      <c r="S1154" s="14"/>
      <c r="T1154" s="14"/>
      <c r="U1154" s="14"/>
      <c r="V1154" s="14"/>
      <c r="W1154" s="14"/>
      <c r="X1154" s="14"/>
      <c r="Y1154" s="14"/>
    </row>
    <row r="1155" spans="1:25">
      <c r="A1155" s="14" t="s">
        <v>1383</v>
      </c>
      <c r="B1155" s="14" t="s">
        <v>68</v>
      </c>
      <c r="C1155" s="14" t="s">
        <v>36</v>
      </c>
      <c r="D1155" s="14" t="s">
        <v>59</v>
      </c>
      <c r="E1155" s="14">
        <v>0</v>
      </c>
      <c r="F1155" s="14">
        <v>2154.3540110886001</v>
      </c>
      <c r="G1155" s="14">
        <v>718.11800369619903</v>
      </c>
      <c r="H1155" s="14">
        <v>1380.2175766802</v>
      </c>
      <c r="I1155" s="14">
        <v>1429.16701991888</v>
      </c>
      <c r="J1155" s="14">
        <v>1369.0692597852701</v>
      </c>
      <c r="K1155" s="14">
        <v>1491.2110330941</v>
      </c>
      <c r="L1155" s="14">
        <v>62.0440131752136</v>
      </c>
      <c r="M1155" s="14">
        <v>60.097760133608702</v>
      </c>
      <c r="O1155" s="14"/>
      <c r="P1155" s="14"/>
      <c r="Q1155" s="14"/>
      <c r="R1155" s="14"/>
      <c r="S1155" s="14"/>
      <c r="T1155" s="14"/>
      <c r="U1155" s="14"/>
      <c r="V1155" s="14"/>
      <c r="W1155" s="14"/>
      <c r="X1155" s="14"/>
      <c r="Y1155" s="14"/>
    </row>
    <row r="1156" spans="1:25">
      <c r="A1156" s="14" t="s">
        <v>1384</v>
      </c>
      <c r="B1156" s="14" t="s">
        <v>68</v>
      </c>
      <c r="C1156" s="14" t="s">
        <v>34</v>
      </c>
      <c r="D1156" s="14" t="s">
        <v>59</v>
      </c>
      <c r="E1156" s="14">
        <v>0</v>
      </c>
      <c r="F1156" s="14">
        <v>2121.6319836664302</v>
      </c>
      <c r="G1156" s="14">
        <v>707.21066122214302</v>
      </c>
      <c r="H1156" s="14">
        <v>1349.2695914389999</v>
      </c>
      <c r="I1156" s="14">
        <v>1385.8464661732701</v>
      </c>
      <c r="J1156" s="14">
        <v>1327.1911963007201</v>
      </c>
      <c r="K1156" s="14">
        <v>1446.41612792828</v>
      </c>
      <c r="L1156" s="14">
        <v>60.569661755007701</v>
      </c>
      <c r="M1156" s="14">
        <v>58.655269872544302</v>
      </c>
      <c r="O1156" s="14"/>
      <c r="P1156" s="14"/>
      <c r="Q1156" s="14"/>
      <c r="R1156" s="14"/>
      <c r="S1156" s="14"/>
      <c r="T1156" s="14"/>
      <c r="U1156" s="14"/>
      <c r="V1156" s="14"/>
      <c r="W1156" s="14"/>
      <c r="X1156" s="14"/>
      <c r="Y1156" s="14"/>
    </row>
    <row r="1157" spans="1:25">
      <c r="A1157" s="14" t="s">
        <v>1385</v>
      </c>
      <c r="B1157" s="14" t="s">
        <v>68</v>
      </c>
      <c r="C1157" s="14" t="s">
        <v>128</v>
      </c>
      <c r="D1157" s="14" t="s">
        <v>59</v>
      </c>
      <c r="E1157" s="14">
        <v>0</v>
      </c>
      <c r="F1157" s="14">
        <v>2127.9332495717999</v>
      </c>
      <c r="G1157" s="14">
        <v>709.31108319060104</v>
      </c>
      <c r="H1157" s="14">
        <v>1346.24788033442</v>
      </c>
      <c r="I1157" s="14">
        <v>1374.8814465042201</v>
      </c>
      <c r="J1157" s="14">
        <v>1316.83012215545</v>
      </c>
      <c r="K1157" s="14">
        <v>1434.8245936011199</v>
      </c>
      <c r="L1157" s="14">
        <v>59.943147096895899</v>
      </c>
      <c r="M1157" s="14">
        <v>58.051324348777598</v>
      </c>
      <c r="O1157" s="14"/>
      <c r="P1157" s="14"/>
      <c r="Q1157" s="14"/>
      <c r="R1157" s="14"/>
      <c r="S1157" s="14"/>
      <c r="T1157" s="14"/>
      <c r="U1157" s="14"/>
      <c r="V1157" s="14"/>
      <c r="W1157" s="14"/>
      <c r="X1157" s="14"/>
      <c r="Y1157" s="14"/>
    </row>
    <row r="1158" spans="1:25">
      <c r="A1158" s="14" t="s">
        <v>1386</v>
      </c>
      <c r="B1158" s="14" t="s">
        <v>68</v>
      </c>
      <c r="C1158" s="14" t="s">
        <v>129</v>
      </c>
      <c r="D1158" s="14" t="s">
        <v>59</v>
      </c>
      <c r="E1158" s="14">
        <v>0</v>
      </c>
      <c r="F1158" s="14">
        <v>2124.00149808175</v>
      </c>
      <c r="G1158" s="14">
        <v>708.00049936058304</v>
      </c>
      <c r="H1158" s="14">
        <v>1338.5945385392399</v>
      </c>
      <c r="I1158" s="14">
        <v>1353.98517392193</v>
      </c>
      <c r="J1158" s="14">
        <v>1296.8133035113899</v>
      </c>
      <c r="K1158" s="14">
        <v>1413.0219612395199</v>
      </c>
      <c r="L1158" s="14">
        <v>59.036787317585997</v>
      </c>
      <c r="M1158" s="14">
        <v>57.171870410546298</v>
      </c>
      <c r="O1158" s="14"/>
      <c r="P1158" s="14"/>
      <c r="Q1158" s="14"/>
      <c r="R1158" s="14"/>
      <c r="S1158" s="14"/>
      <c r="T1158" s="14"/>
      <c r="U1158" s="14"/>
      <c r="V1158" s="14"/>
      <c r="W1158" s="14"/>
      <c r="X1158" s="14"/>
      <c r="Y1158" s="14"/>
    </row>
    <row r="1159" spans="1:25">
      <c r="A1159" s="14" t="s">
        <v>1387</v>
      </c>
      <c r="B1159" s="14" t="s">
        <v>68</v>
      </c>
      <c r="C1159" s="14" t="s">
        <v>130</v>
      </c>
      <c r="D1159" s="14" t="s">
        <v>59</v>
      </c>
      <c r="E1159" s="14">
        <v>0</v>
      </c>
      <c r="F1159" s="14">
        <v>2123.40720814312</v>
      </c>
      <c r="G1159" s="14">
        <v>707.80240271437299</v>
      </c>
      <c r="H1159" s="14">
        <v>1334.6955605483099</v>
      </c>
      <c r="I1159" s="14">
        <v>1340.7650338338899</v>
      </c>
      <c r="J1159" s="14">
        <v>1284.17814148198</v>
      </c>
      <c r="K1159" s="14">
        <v>1399.19802431727</v>
      </c>
      <c r="L1159" s="14">
        <v>58.432990483383897</v>
      </c>
      <c r="M1159" s="14">
        <v>56.586892351914003</v>
      </c>
      <c r="O1159" s="14"/>
      <c r="P1159" s="14"/>
      <c r="Q1159" s="14"/>
      <c r="R1159" s="14"/>
      <c r="S1159" s="14"/>
      <c r="T1159" s="14"/>
      <c r="U1159" s="14"/>
      <c r="V1159" s="14"/>
      <c r="W1159" s="14"/>
      <c r="X1159" s="14"/>
      <c r="Y1159" s="14"/>
    </row>
    <row r="1160" spans="1:25">
      <c r="A1160" s="14" t="s">
        <v>1388</v>
      </c>
      <c r="B1160" s="14" t="s">
        <v>68</v>
      </c>
      <c r="C1160" s="14" t="s">
        <v>131</v>
      </c>
      <c r="D1160" s="14" t="s">
        <v>59</v>
      </c>
      <c r="E1160" s="14">
        <v>0</v>
      </c>
      <c r="F1160" s="14">
        <v>2153.59564637634</v>
      </c>
      <c r="G1160" s="14">
        <v>717.86521545877997</v>
      </c>
      <c r="H1160" s="14">
        <v>1348.74534763101</v>
      </c>
      <c r="I1160" s="14">
        <v>1342.9865901238099</v>
      </c>
      <c r="J1160" s="14">
        <v>1286.72440741582</v>
      </c>
      <c r="K1160" s="14">
        <v>1401.0711380008499</v>
      </c>
      <c r="L1160" s="14">
        <v>58.084547877038403</v>
      </c>
      <c r="M1160" s="14">
        <v>56.262182707993396</v>
      </c>
      <c r="O1160" s="14"/>
      <c r="P1160" s="14"/>
      <c r="Q1160" s="14"/>
      <c r="R1160" s="14"/>
      <c r="S1160" s="14"/>
      <c r="T1160" s="14"/>
      <c r="U1160" s="14"/>
      <c r="V1160" s="14"/>
      <c r="W1160" s="14"/>
      <c r="X1160" s="14"/>
      <c r="Y1160" s="14"/>
    </row>
    <row r="1161" spans="1:25">
      <c r="A1161" s="14" t="s">
        <v>1389</v>
      </c>
      <c r="B1161" s="14" t="s">
        <v>68</v>
      </c>
      <c r="C1161" s="14" t="s">
        <v>132</v>
      </c>
      <c r="D1161" s="14" t="s">
        <v>59</v>
      </c>
      <c r="E1161" s="14">
        <v>0</v>
      </c>
      <c r="F1161" s="14">
        <v>2185.4746832935102</v>
      </c>
      <c r="G1161" s="14">
        <v>728.49156109783701</v>
      </c>
      <c r="H1161" s="14">
        <v>1362.3879832269499</v>
      </c>
      <c r="I1161" s="14">
        <v>1347.3933606288001</v>
      </c>
      <c r="J1161" s="14">
        <v>1291.36560740808</v>
      </c>
      <c r="K1161" s="14">
        <v>1405.2223669110101</v>
      </c>
      <c r="L1161" s="14">
        <v>57.829006282208198</v>
      </c>
      <c r="M1161" s="14">
        <v>56.027753220720797</v>
      </c>
      <c r="O1161" s="14"/>
      <c r="P1161" s="14"/>
      <c r="Q1161" s="14"/>
      <c r="R1161" s="14"/>
      <c r="S1161" s="14"/>
      <c r="T1161" s="14"/>
      <c r="U1161" s="14"/>
      <c r="V1161" s="14"/>
      <c r="W1161" s="14"/>
      <c r="X1161" s="14"/>
      <c r="Y1161" s="14"/>
    </row>
    <row r="1162" spans="1:25">
      <c r="A1162" s="14" t="s">
        <v>1390</v>
      </c>
      <c r="B1162" s="14" t="s">
        <v>68</v>
      </c>
      <c r="C1162" s="14" t="s">
        <v>38</v>
      </c>
      <c r="D1162" s="14" t="s">
        <v>59</v>
      </c>
      <c r="E1162" s="14">
        <v>1</v>
      </c>
      <c r="F1162" s="14">
        <v>262.90748729647402</v>
      </c>
      <c r="G1162" s="14">
        <v>87.635829098824502</v>
      </c>
      <c r="H1162" s="14">
        <v>873.15671636158595</v>
      </c>
      <c r="I1162" s="14">
        <v>980.81131285848198</v>
      </c>
      <c r="J1162" s="14">
        <v>864.50863406081601</v>
      </c>
      <c r="K1162" s="14">
        <v>1108.25970138761</v>
      </c>
      <c r="L1162" s="14">
        <v>127.44838852912601</v>
      </c>
      <c r="M1162" s="14">
        <v>116.302678797666</v>
      </c>
      <c r="O1162" s="14"/>
      <c r="P1162" s="14"/>
      <c r="Q1162" s="14"/>
      <c r="R1162" s="14"/>
      <c r="S1162" s="14"/>
      <c r="T1162" s="14"/>
      <c r="U1162" s="14"/>
      <c r="V1162" s="14"/>
      <c r="W1162" s="14"/>
      <c r="X1162" s="14"/>
      <c r="Y1162" s="14"/>
    </row>
    <row r="1163" spans="1:25">
      <c r="A1163" s="14" t="s">
        <v>1391</v>
      </c>
      <c r="B1163" s="14" t="s">
        <v>68</v>
      </c>
      <c r="C1163" s="14" t="s">
        <v>36</v>
      </c>
      <c r="D1163" s="14" t="s">
        <v>59</v>
      </c>
      <c r="E1163" s="14">
        <v>1</v>
      </c>
      <c r="F1163" s="14">
        <v>305.63922440103499</v>
      </c>
      <c r="G1163" s="14">
        <v>101.879741467012</v>
      </c>
      <c r="H1163" s="14">
        <v>995.729677149488</v>
      </c>
      <c r="I1163" s="14">
        <v>1097.92247234192</v>
      </c>
      <c r="J1163" s="14">
        <v>977.08844509483094</v>
      </c>
      <c r="K1163" s="14">
        <v>1229.4567016036001</v>
      </c>
      <c r="L1163" s="14">
        <v>131.534229261674</v>
      </c>
      <c r="M1163" s="14">
        <v>120.834027247093</v>
      </c>
      <c r="O1163" s="14"/>
      <c r="P1163" s="14"/>
      <c r="Q1163" s="14"/>
      <c r="R1163" s="14"/>
      <c r="S1163" s="14"/>
      <c r="T1163" s="14"/>
      <c r="U1163" s="14"/>
      <c r="V1163" s="14"/>
      <c r="W1163" s="14"/>
      <c r="X1163" s="14"/>
      <c r="Y1163" s="14"/>
    </row>
    <row r="1164" spans="1:25">
      <c r="A1164" s="14" t="s">
        <v>1392</v>
      </c>
      <c r="B1164" s="14" t="s">
        <v>68</v>
      </c>
      <c r="C1164" s="14" t="s">
        <v>34</v>
      </c>
      <c r="D1164" s="14" t="s">
        <v>59</v>
      </c>
      <c r="E1164" s="14">
        <v>1</v>
      </c>
      <c r="F1164" s="14">
        <v>295.15491358270901</v>
      </c>
      <c r="G1164" s="14">
        <v>98.3849711942363</v>
      </c>
      <c r="H1164" s="14">
        <v>948.10611153740297</v>
      </c>
      <c r="I1164" s="14">
        <v>1041.80991358704</v>
      </c>
      <c r="J1164" s="14">
        <v>925.32377781872594</v>
      </c>
      <c r="K1164" s="14">
        <v>1168.8016121882599</v>
      </c>
      <c r="L1164" s="14">
        <v>126.991698601221</v>
      </c>
      <c r="M1164" s="14">
        <v>116.48613576831301</v>
      </c>
      <c r="O1164" s="14"/>
      <c r="P1164" s="14"/>
      <c r="Q1164" s="14"/>
      <c r="R1164" s="14"/>
      <c r="S1164" s="14"/>
      <c r="T1164" s="14"/>
      <c r="U1164" s="14"/>
      <c r="V1164" s="14"/>
      <c r="W1164" s="14"/>
      <c r="X1164" s="14"/>
      <c r="Y1164" s="14"/>
    </row>
    <row r="1165" spans="1:25">
      <c r="A1165" s="14" t="s">
        <v>1393</v>
      </c>
      <c r="B1165" s="14" t="s">
        <v>68</v>
      </c>
      <c r="C1165" s="14" t="s">
        <v>128</v>
      </c>
      <c r="D1165" s="14" t="s">
        <v>59</v>
      </c>
      <c r="E1165" s="14">
        <v>1</v>
      </c>
      <c r="F1165" s="14">
        <v>268.839938970584</v>
      </c>
      <c r="G1165" s="14">
        <v>89.6133129901947</v>
      </c>
      <c r="H1165" s="14">
        <v>856.50547652155001</v>
      </c>
      <c r="I1165" s="14">
        <v>931.16221776310999</v>
      </c>
      <c r="J1165" s="14">
        <v>822.31838059414201</v>
      </c>
      <c r="K1165" s="14">
        <v>1050.31536876315</v>
      </c>
      <c r="L1165" s="14">
        <v>119.15315100004101</v>
      </c>
      <c r="M1165" s="14">
        <v>108.843837168969</v>
      </c>
      <c r="O1165" s="14"/>
      <c r="P1165" s="14"/>
      <c r="Q1165" s="14"/>
      <c r="R1165" s="14"/>
      <c r="S1165" s="14"/>
      <c r="T1165" s="14"/>
      <c r="U1165" s="14"/>
      <c r="V1165" s="14"/>
      <c r="W1165" s="14"/>
      <c r="X1165" s="14"/>
      <c r="Y1165" s="14"/>
    </row>
    <row r="1166" spans="1:25">
      <c r="A1166" s="14" t="s">
        <v>1394</v>
      </c>
      <c r="B1166" s="14" t="s">
        <v>68</v>
      </c>
      <c r="C1166" s="14" t="s">
        <v>129</v>
      </c>
      <c r="D1166" s="14" t="s">
        <v>59</v>
      </c>
      <c r="E1166" s="14">
        <v>1</v>
      </c>
      <c r="F1166" s="14">
        <v>245.20094326068499</v>
      </c>
      <c r="G1166" s="14">
        <v>81.733647753561797</v>
      </c>
      <c r="H1166" s="14">
        <v>775.14286745071695</v>
      </c>
      <c r="I1166" s="14">
        <v>836.742908790672</v>
      </c>
      <c r="J1166" s="14">
        <v>734.63125869485498</v>
      </c>
      <c r="K1166" s="14">
        <v>949.00588232925702</v>
      </c>
      <c r="L1166" s="14">
        <v>112.262973538585</v>
      </c>
      <c r="M1166" s="14">
        <v>102.11165009581801</v>
      </c>
      <c r="O1166" s="14"/>
      <c r="P1166" s="14"/>
      <c r="Q1166" s="14"/>
      <c r="R1166" s="14"/>
      <c r="S1166" s="14"/>
      <c r="T1166" s="14"/>
      <c r="U1166" s="14"/>
      <c r="V1166" s="14"/>
      <c r="W1166" s="14"/>
      <c r="X1166" s="14"/>
      <c r="Y1166" s="14"/>
    </row>
    <row r="1167" spans="1:25">
      <c r="A1167" s="14" t="s">
        <v>1395</v>
      </c>
      <c r="B1167" s="14" t="s">
        <v>68</v>
      </c>
      <c r="C1167" s="14" t="s">
        <v>130</v>
      </c>
      <c r="D1167" s="14" t="s">
        <v>59</v>
      </c>
      <c r="E1167" s="14">
        <v>1</v>
      </c>
      <c r="F1167" s="14">
        <v>246.93116705503499</v>
      </c>
      <c r="G1167" s="14">
        <v>82.310389018345006</v>
      </c>
      <c r="H1167" s="14">
        <v>775.53758497184401</v>
      </c>
      <c r="I1167" s="14">
        <v>825.89906217015402</v>
      </c>
      <c r="J1167" s="14">
        <v>725.48573596262395</v>
      </c>
      <c r="K1167" s="14">
        <v>936.25798882658205</v>
      </c>
      <c r="L1167" s="14">
        <v>110.358926656427</v>
      </c>
      <c r="M1167" s="14">
        <v>100.41332620753001</v>
      </c>
      <c r="O1167" s="14"/>
      <c r="P1167" s="14"/>
      <c r="Q1167" s="14"/>
      <c r="R1167" s="14"/>
      <c r="S1167" s="14"/>
      <c r="T1167" s="14"/>
      <c r="U1167" s="14"/>
      <c r="V1167" s="14"/>
      <c r="W1167" s="14"/>
      <c r="X1167" s="14"/>
      <c r="Y1167" s="14"/>
    </row>
    <row r="1168" spans="1:25">
      <c r="A1168" s="14" t="s">
        <v>1396</v>
      </c>
      <c r="B1168" s="14" t="s">
        <v>68</v>
      </c>
      <c r="C1168" s="14" t="s">
        <v>131</v>
      </c>
      <c r="D1168" s="14" t="s">
        <v>59</v>
      </c>
      <c r="E1168" s="14">
        <v>1</v>
      </c>
      <c r="F1168" s="14">
        <v>260.33018749407699</v>
      </c>
      <c r="G1168" s="14">
        <v>86.776729164692497</v>
      </c>
      <c r="H1168" s="14">
        <v>812.56691271014904</v>
      </c>
      <c r="I1168" s="14">
        <v>853.85708012258999</v>
      </c>
      <c r="J1168" s="14">
        <v>752.63835108400895</v>
      </c>
      <c r="K1168" s="14">
        <v>964.82633181538495</v>
      </c>
      <c r="L1168" s="14">
        <v>110.969251692795</v>
      </c>
      <c r="M1168" s="14">
        <v>101.218729038581</v>
      </c>
      <c r="O1168" s="14"/>
      <c r="P1168" s="14"/>
      <c r="Q1168" s="14"/>
      <c r="R1168" s="14"/>
      <c r="S1168" s="14"/>
      <c r="T1168" s="14"/>
      <c r="U1168" s="14"/>
      <c r="V1168" s="14"/>
      <c r="W1168" s="14"/>
      <c r="X1168" s="14"/>
      <c r="Y1168" s="14"/>
    </row>
    <row r="1169" spans="1:25">
      <c r="A1169" s="14" t="s">
        <v>1397</v>
      </c>
      <c r="B1169" s="14" t="s">
        <v>68</v>
      </c>
      <c r="C1169" s="14" t="s">
        <v>132</v>
      </c>
      <c r="D1169" s="14" t="s">
        <v>59</v>
      </c>
      <c r="E1169" s="14">
        <v>1</v>
      </c>
      <c r="F1169" s="14">
        <v>269.61779321082003</v>
      </c>
      <c r="G1169" s="14">
        <v>89.872597736939994</v>
      </c>
      <c r="H1169" s="14">
        <v>835.60959899218994</v>
      </c>
      <c r="I1169" s="14">
        <v>874.425543987776</v>
      </c>
      <c r="J1169" s="14">
        <v>772.34750973749203</v>
      </c>
      <c r="K1169" s="14">
        <v>986.15739601598898</v>
      </c>
      <c r="L1169" s="14">
        <v>111.731852028213</v>
      </c>
      <c r="M1169" s="14">
        <v>102.078034250283</v>
      </c>
      <c r="O1169" s="14"/>
      <c r="P1169" s="14"/>
      <c r="Q1169" s="14"/>
      <c r="R1169" s="14"/>
      <c r="S1169" s="14"/>
      <c r="T1169" s="14"/>
      <c r="U1169" s="14"/>
      <c r="V1169" s="14"/>
      <c r="W1169" s="14"/>
      <c r="X1169" s="14"/>
      <c r="Y1169" s="14"/>
    </row>
    <row r="1170" spans="1:25">
      <c r="A1170" s="14" t="s">
        <v>1398</v>
      </c>
      <c r="B1170" s="14" t="s">
        <v>68</v>
      </c>
      <c r="C1170" s="14" t="s">
        <v>38</v>
      </c>
      <c r="D1170" s="14" t="s">
        <v>59</v>
      </c>
      <c r="E1170" s="14">
        <v>2</v>
      </c>
      <c r="F1170" s="14">
        <v>360.29040400697801</v>
      </c>
      <c r="G1170" s="14">
        <v>120.09680133565899</v>
      </c>
      <c r="H1170" s="14">
        <v>1127.3166583447401</v>
      </c>
      <c r="I1170" s="14">
        <v>1213.84805624151</v>
      </c>
      <c r="J1170" s="14">
        <v>1090.59722803201</v>
      </c>
      <c r="K1170" s="14">
        <v>1347.1137301189699</v>
      </c>
      <c r="L1170" s="14">
        <v>133.26567387746101</v>
      </c>
      <c r="M1170" s="14">
        <v>123.25082820950399</v>
      </c>
      <c r="O1170" s="14"/>
      <c r="P1170" s="14"/>
      <c r="Q1170" s="14"/>
      <c r="R1170" s="14"/>
      <c r="S1170" s="14"/>
      <c r="T1170" s="14"/>
      <c r="U1170" s="14"/>
      <c r="V1170" s="14"/>
      <c r="W1170" s="14"/>
      <c r="X1170" s="14"/>
      <c r="Y1170" s="14"/>
    </row>
    <row r="1171" spans="1:25">
      <c r="A1171" s="14" t="s">
        <v>1399</v>
      </c>
      <c r="B1171" s="14" t="s">
        <v>68</v>
      </c>
      <c r="C1171" s="14" t="s">
        <v>36</v>
      </c>
      <c r="D1171" s="14" t="s">
        <v>59</v>
      </c>
      <c r="E1171" s="14">
        <v>2</v>
      </c>
      <c r="F1171" s="14">
        <v>357.71462812982497</v>
      </c>
      <c r="G1171" s="14">
        <v>119.238209376608</v>
      </c>
      <c r="H1171" s="14">
        <v>1103.85307699138</v>
      </c>
      <c r="I1171" s="14">
        <v>1183.84984474608</v>
      </c>
      <c r="J1171" s="14">
        <v>1063.3294313809399</v>
      </c>
      <c r="K1171" s="14">
        <v>1314.1999789745</v>
      </c>
      <c r="L1171" s="14">
        <v>130.350134228423</v>
      </c>
      <c r="M1171" s="14">
        <v>120.52041336513901</v>
      </c>
      <c r="O1171" s="14"/>
      <c r="P1171" s="14"/>
      <c r="Q1171" s="14"/>
      <c r="R1171" s="14"/>
      <c r="S1171" s="14"/>
      <c r="T1171" s="14"/>
      <c r="U1171" s="14"/>
      <c r="V1171" s="14"/>
      <c r="W1171" s="14"/>
      <c r="X1171" s="14"/>
      <c r="Y1171" s="14"/>
    </row>
    <row r="1172" spans="1:25">
      <c r="A1172" s="14" t="s">
        <v>1400</v>
      </c>
      <c r="B1172" s="14" t="s">
        <v>68</v>
      </c>
      <c r="C1172" s="14" t="s">
        <v>34</v>
      </c>
      <c r="D1172" s="14" t="s">
        <v>59</v>
      </c>
      <c r="E1172" s="14">
        <v>2</v>
      </c>
      <c r="F1172" s="14">
        <v>334.66365900083201</v>
      </c>
      <c r="G1172" s="14">
        <v>111.554553000277</v>
      </c>
      <c r="H1172" s="14">
        <v>1021.68658871911</v>
      </c>
      <c r="I1172" s="14">
        <v>1082.1533485961299</v>
      </c>
      <c r="J1172" s="14">
        <v>968.54572257919199</v>
      </c>
      <c r="K1172" s="14">
        <v>1205.3549108842999</v>
      </c>
      <c r="L1172" s="14">
        <v>123.201562288167</v>
      </c>
      <c r="M1172" s="14">
        <v>113.60762601694201</v>
      </c>
      <c r="O1172" s="14"/>
      <c r="P1172" s="14"/>
      <c r="Q1172" s="14"/>
      <c r="R1172" s="14"/>
      <c r="S1172" s="14"/>
      <c r="T1172" s="14"/>
      <c r="U1172" s="14"/>
      <c r="V1172" s="14"/>
      <c r="W1172" s="14"/>
      <c r="X1172" s="14"/>
      <c r="Y1172" s="14"/>
    </row>
    <row r="1173" spans="1:25">
      <c r="A1173" s="14" t="s">
        <v>1401</v>
      </c>
      <c r="B1173" s="14" t="s">
        <v>68</v>
      </c>
      <c r="C1173" s="14" t="s">
        <v>128</v>
      </c>
      <c r="D1173" s="14" t="s">
        <v>59</v>
      </c>
      <c r="E1173" s="14">
        <v>2</v>
      </c>
      <c r="F1173" s="14">
        <v>341.91809685702299</v>
      </c>
      <c r="G1173" s="14">
        <v>113.97269895234101</v>
      </c>
      <c r="H1173" s="14">
        <v>1034.1724543494799</v>
      </c>
      <c r="I1173" s="14">
        <v>1086.65808302544</v>
      </c>
      <c r="J1173" s="14">
        <v>973.83794360263096</v>
      </c>
      <c r="K1173" s="14">
        <v>1208.89948871143</v>
      </c>
      <c r="L1173" s="14">
        <v>122.241405685988</v>
      </c>
      <c r="M1173" s="14">
        <v>112.82013942281399</v>
      </c>
      <c r="O1173" s="14"/>
      <c r="P1173" s="14"/>
      <c r="Q1173" s="14"/>
      <c r="R1173" s="14"/>
      <c r="S1173" s="14"/>
      <c r="T1173" s="14"/>
      <c r="U1173" s="14"/>
      <c r="V1173" s="14"/>
      <c r="W1173" s="14"/>
      <c r="X1173" s="14"/>
      <c r="Y1173" s="14"/>
    </row>
    <row r="1174" spans="1:25">
      <c r="A1174" s="14" t="s">
        <v>1402</v>
      </c>
      <c r="B1174" s="14" t="s">
        <v>68</v>
      </c>
      <c r="C1174" s="14" t="s">
        <v>129</v>
      </c>
      <c r="D1174" s="14" t="s">
        <v>59</v>
      </c>
      <c r="E1174" s="14">
        <v>2</v>
      </c>
      <c r="F1174" s="14">
        <v>354.45255681801501</v>
      </c>
      <c r="G1174" s="14">
        <v>118.150852272672</v>
      </c>
      <c r="H1174" s="14">
        <v>1062.79438942765</v>
      </c>
      <c r="I1174" s="14">
        <v>1104.43969296862</v>
      </c>
      <c r="J1174" s="14">
        <v>991.86087614085</v>
      </c>
      <c r="K1174" s="14">
        <v>1226.24452008202</v>
      </c>
      <c r="L1174" s="14">
        <v>121.80482711339999</v>
      </c>
      <c r="M1174" s="14">
        <v>112.57881682777401</v>
      </c>
      <c r="O1174" s="14"/>
      <c r="P1174" s="14"/>
      <c r="Q1174" s="14"/>
      <c r="R1174" s="14"/>
      <c r="S1174" s="14"/>
      <c r="T1174" s="14"/>
      <c r="U1174" s="14"/>
      <c r="V1174" s="14"/>
      <c r="W1174" s="14"/>
      <c r="X1174" s="14"/>
      <c r="Y1174" s="14"/>
    </row>
    <row r="1175" spans="1:25">
      <c r="A1175" s="14" t="s">
        <v>1403</v>
      </c>
      <c r="B1175" s="14" t="s">
        <v>68</v>
      </c>
      <c r="C1175" s="14" t="s">
        <v>130</v>
      </c>
      <c r="D1175" s="14" t="s">
        <v>59</v>
      </c>
      <c r="E1175" s="14">
        <v>2</v>
      </c>
      <c r="F1175" s="14">
        <v>368.064574107098</v>
      </c>
      <c r="G1175" s="14">
        <v>122.68819136903301</v>
      </c>
      <c r="H1175" s="14">
        <v>1093.4126733619501</v>
      </c>
      <c r="I1175" s="14">
        <v>1123.4452950407299</v>
      </c>
      <c r="J1175" s="14">
        <v>1011.12741373109</v>
      </c>
      <c r="K1175" s="14">
        <v>1244.78857312897</v>
      </c>
      <c r="L1175" s="14">
        <v>121.343278088236</v>
      </c>
      <c r="M1175" s="14">
        <v>112.317881309643</v>
      </c>
      <c r="O1175" s="14"/>
      <c r="P1175" s="14"/>
      <c r="Q1175" s="14"/>
      <c r="R1175" s="14"/>
      <c r="S1175" s="14"/>
      <c r="T1175" s="14"/>
      <c r="U1175" s="14"/>
      <c r="V1175" s="14"/>
      <c r="W1175" s="14"/>
      <c r="X1175" s="14"/>
      <c r="Y1175" s="14"/>
    </row>
    <row r="1176" spans="1:25">
      <c r="A1176" s="14" t="s">
        <v>1404</v>
      </c>
      <c r="B1176" s="14" t="s">
        <v>68</v>
      </c>
      <c r="C1176" s="14" t="s">
        <v>131</v>
      </c>
      <c r="D1176" s="14" t="s">
        <v>59</v>
      </c>
      <c r="E1176" s="14">
        <v>2</v>
      </c>
      <c r="F1176" s="14">
        <v>393.59693530454001</v>
      </c>
      <c r="G1176" s="14">
        <v>131.19897843484699</v>
      </c>
      <c r="H1176" s="14">
        <v>1155.93813598984</v>
      </c>
      <c r="I1176" s="14">
        <v>1177.6201739465</v>
      </c>
      <c r="J1176" s="14">
        <v>1063.7752140479699</v>
      </c>
      <c r="K1176" s="14">
        <v>1300.29895691758</v>
      </c>
      <c r="L1176" s="14">
        <v>122.67878297108101</v>
      </c>
      <c r="M1176" s="14">
        <v>113.844959898528</v>
      </c>
      <c r="O1176" s="14"/>
      <c r="P1176" s="14"/>
      <c r="Q1176" s="14"/>
      <c r="R1176" s="14"/>
      <c r="S1176" s="14"/>
      <c r="T1176" s="14"/>
      <c r="U1176" s="14"/>
      <c r="V1176" s="14"/>
      <c r="W1176" s="14"/>
      <c r="X1176" s="14"/>
      <c r="Y1176" s="14"/>
    </row>
    <row r="1177" spans="1:25">
      <c r="A1177" s="14" t="s">
        <v>1405</v>
      </c>
      <c r="B1177" s="14" t="s">
        <v>68</v>
      </c>
      <c r="C1177" s="14" t="s">
        <v>132</v>
      </c>
      <c r="D1177" s="14" t="s">
        <v>59</v>
      </c>
      <c r="E1177" s="14">
        <v>2</v>
      </c>
      <c r="F1177" s="14">
        <v>389.23568853899798</v>
      </c>
      <c r="G1177" s="14">
        <v>129.745229512999</v>
      </c>
      <c r="H1177" s="14">
        <v>1131.66358057566</v>
      </c>
      <c r="I1177" s="14">
        <v>1143.4903915105001</v>
      </c>
      <c r="J1177" s="14">
        <v>1032.3958252535299</v>
      </c>
      <c r="K1177" s="14">
        <v>1263.2555461745501</v>
      </c>
      <c r="L1177" s="14">
        <v>119.76515466405201</v>
      </c>
      <c r="M1177" s="14">
        <v>111.09456625697</v>
      </c>
      <c r="O1177" s="14"/>
      <c r="P1177" s="14"/>
      <c r="Q1177" s="14"/>
      <c r="R1177" s="14"/>
      <c r="S1177" s="14"/>
      <c r="T1177" s="14"/>
      <c r="U1177" s="14"/>
      <c r="V1177" s="14"/>
      <c r="W1177" s="14"/>
      <c r="X1177" s="14"/>
      <c r="Y1177" s="14"/>
    </row>
    <row r="1178" spans="1:25">
      <c r="A1178" s="14" t="s">
        <v>1406</v>
      </c>
      <c r="B1178" s="14" t="s">
        <v>68</v>
      </c>
      <c r="C1178" s="14" t="s">
        <v>38</v>
      </c>
      <c r="D1178" s="14" t="s">
        <v>59</v>
      </c>
      <c r="E1178" s="14">
        <v>3</v>
      </c>
      <c r="F1178" s="14">
        <v>544.40319574935904</v>
      </c>
      <c r="G1178" s="14">
        <v>181.467731916453</v>
      </c>
      <c r="H1178" s="14">
        <v>1685.56317960666</v>
      </c>
      <c r="I1178" s="14">
        <v>1607.7105701942201</v>
      </c>
      <c r="J1178" s="14">
        <v>1473.87830730569</v>
      </c>
      <c r="K1178" s="14">
        <v>1750.3178370626699</v>
      </c>
      <c r="L1178" s="14">
        <v>142.60726686844899</v>
      </c>
      <c r="M1178" s="14">
        <v>133.83226288852501</v>
      </c>
      <c r="O1178" s="14"/>
      <c r="P1178" s="14"/>
      <c r="Q1178" s="14"/>
      <c r="R1178" s="14"/>
      <c r="S1178" s="14"/>
      <c r="T1178" s="14"/>
      <c r="U1178" s="14"/>
      <c r="V1178" s="14"/>
      <c r="W1178" s="14"/>
      <c r="X1178" s="14"/>
      <c r="Y1178" s="14"/>
    </row>
    <row r="1179" spans="1:25">
      <c r="A1179" s="14" t="s">
        <v>1407</v>
      </c>
      <c r="B1179" s="14" t="s">
        <v>68</v>
      </c>
      <c r="C1179" s="14" t="s">
        <v>36</v>
      </c>
      <c r="D1179" s="14" t="s">
        <v>59</v>
      </c>
      <c r="E1179" s="14">
        <v>3</v>
      </c>
      <c r="F1179" s="14">
        <v>512.567478985045</v>
      </c>
      <c r="G1179" s="14">
        <v>170.855826328348</v>
      </c>
      <c r="H1179" s="14">
        <v>1580.2912871436599</v>
      </c>
      <c r="I1179" s="14">
        <v>1507.30010178782</v>
      </c>
      <c r="J1179" s="14">
        <v>1378.1539552766801</v>
      </c>
      <c r="K1179" s="14">
        <v>1645.1824767145399</v>
      </c>
      <c r="L1179" s="14">
        <v>137.88237492671999</v>
      </c>
      <c r="M1179" s="14">
        <v>129.14614651114101</v>
      </c>
      <c r="O1179" s="14"/>
      <c r="P1179" s="14"/>
      <c r="Q1179" s="14"/>
      <c r="R1179" s="14"/>
      <c r="S1179" s="14"/>
      <c r="T1179" s="14"/>
      <c r="U1179" s="14"/>
      <c r="V1179" s="14"/>
      <c r="W1179" s="14"/>
      <c r="X1179" s="14"/>
      <c r="Y1179" s="14"/>
    </row>
    <row r="1180" spans="1:25">
      <c r="A1180" s="14" t="s">
        <v>1408</v>
      </c>
      <c r="B1180" s="14" t="s">
        <v>68</v>
      </c>
      <c r="C1180" s="14" t="s">
        <v>34</v>
      </c>
      <c r="D1180" s="14" t="s">
        <v>59</v>
      </c>
      <c r="E1180" s="14">
        <v>3</v>
      </c>
      <c r="F1180" s="14">
        <v>520.74253290173601</v>
      </c>
      <c r="G1180" s="14">
        <v>173.580844300579</v>
      </c>
      <c r="H1180" s="14">
        <v>1601.29930166586</v>
      </c>
      <c r="I1180" s="14">
        <v>1523.6121255687799</v>
      </c>
      <c r="J1180" s="14">
        <v>1394.27003794186</v>
      </c>
      <c r="K1180" s="14">
        <v>1661.6322455690599</v>
      </c>
      <c r="L1180" s="14">
        <v>138.02012000028299</v>
      </c>
      <c r="M1180" s="14">
        <v>129.34208762691901</v>
      </c>
      <c r="O1180" s="14"/>
      <c r="P1180" s="14"/>
      <c r="Q1180" s="14"/>
      <c r="R1180" s="14"/>
      <c r="S1180" s="14"/>
      <c r="T1180" s="14"/>
      <c r="U1180" s="14"/>
      <c r="V1180" s="14"/>
      <c r="W1180" s="14"/>
      <c r="X1180" s="14"/>
      <c r="Y1180" s="14"/>
    </row>
    <row r="1181" spans="1:25">
      <c r="A1181" s="14" t="s">
        <v>1409</v>
      </c>
      <c r="B1181" s="14" t="s">
        <v>68</v>
      </c>
      <c r="C1181" s="14" t="s">
        <v>128</v>
      </c>
      <c r="D1181" s="14" t="s">
        <v>59</v>
      </c>
      <c r="E1181" s="14">
        <v>3</v>
      </c>
      <c r="F1181" s="14">
        <v>515.71364367165404</v>
      </c>
      <c r="G1181" s="14">
        <v>171.90454789055099</v>
      </c>
      <c r="H1181" s="14">
        <v>1581.11918224133</v>
      </c>
      <c r="I1181" s="14">
        <v>1501.7620633922199</v>
      </c>
      <c r="J1181" s="14">
        <v>1373.83381415958</v>
      </c>
      <c r="K1181" s="14">
        <v>1638.3167542945901</v>
      </c>
      <c r="L1181" s="14">
        <v>136.55469090237</v>
      </c>
      <c r="M1181" s="14">
        <v>127.92824923264099</v>
      </c>
      <c r="O1181" s="14"/>
      <c r="P1181" s="14"/>
      <c r="Q1181" s="14"/>
      <c r="R1181" s="14"/>
      <c r="S1181" s="14"/>
      <c r="T1181" s="14"/>
      <c r="U1181" s="14"/>
      <c r="V1181" s="14"/>
      <c r="W1181" s="14"/>
      <c r="X1181" s="14"/>
      <c r="Y1181" s="14"/>
    </row>
    <row r="1182" spans="1:25">
      <c r="A1182" s="14" t="s">
        <v>1410</v>
      </c>
      <c r="B1182" s="14" t="s">
        <v>68</v>
      </c>
      <c r="C1182" s="14" t="s">
        <v>129</v>
      </c>
      <c r="D1182" s="14" t="s">
        <v>59</v>
      </c>
      <c r="E1182" s="14">
        <v>3</v>
      </c>
      <c r="F1182" s="14">
        <v>517.66753033276996</v>
      </c>
      <c r="G1182" s="14">
        <v>172.55584344425699</v>
      </c>
      <c r="H1182" s="14">
        <v>1585.8940332478701</v>
      </c>
      <c r="I1182" s="14">
        <v>1494.2383719018201</v>
      </c>
      <c r="J1182" s="14">
        <v>1367.22590932803</v>
      </c>
      <c r="K1182" s="14">
        <v>1629.7987557948099</v>
      </c>
      <c r="L1182" s="14">
        <v>135.560383892988</v>
      </c>
      <c r="M1182" s="14">
        <v>127.01246257378401</v>
      </c>
      <c r="O1182" s="14"/>
      <c r="P1182" s="14"/>
      <c r="Q1182" s="14"/>
      <c r="R1182" s="14"/>
      <c r="S1182" s="14"/>
      <c r="T1182" s="14"/>
      <c r="U1182" s="14"/>
      <c r="V1182" s="14"/>
      <c r="W1182" s="14"/>
      <c r="X1182" s="14"/>
      <c r="Y1182" s="14"/>
    </row>
    <row r="1183" spans="1:25">
      <c r="A1183" s="14" t="s">
        <v>1411</v>
      </c>
      <c r="B1183" s="14" t="s">
        <v>68</v>
      </c>
      <c r="C1183" s="14" t="s">
        <v>130</v>
      </c>
      <c r="D1183" s="14" t="s">
        <v>59</v>
      </c>
      <c r="E1183" s="14">
        <v>3</v>
      </c>
      <c r="F1183" s="14">
        <v>505.58870815508999</v>
      </c>
      <c r="G1183" s="14">
        <v>168.52956938502999</v>
      </c>
      <c r="H1183" s="14">
        <v>1549.3647589945101</v>
      </c>
      <c r="I1183" s="14">
        <v>1454.4869682538799</v>
      </c>
      <c r="J1183" s="14">
        <v>1329.5384240450701</v>
      </c>
      <c r="K1183" s="14">
        <v>1587.9480646029001</v>
      </c>
      <c r="L1183" s="14">
        <v>133.46109634901401</v>
      </c>
      <c r="M1183" s="14">
        <v>124.948544208813</v>
      </c>
      <c r="O1183" s="14"/>
      <c r="P1183" s="14"/>
      <c r="Q1183" s="14"/>
      <c r="R1183" s="14"/>
      <c r="S1183" s="14"/>
      <c r="T1183" s="14"/>
      <c r="U1183" s="14"/>
      <c r="V1183" s="14"/>
      <c r="W1183" s="14"/>
      <c r="X1183" s="14"/>
      <c r="Y1183" s="14"/>
    </row>
    <row r="1184" spans="1:25">
      <c r="A1184" s="14" t="s">
        <v>1412</v>
      </c>
      <c r="B1184" s="14" t="s">
        <v>68</v>
      </c>
      <c r="C1184" s="14" t="s">
        <v>131</v>
      </c>
      <c r="D1184" s="14" t="s">
        <v>59</v>
      </c>
      <c r="E1184" s="14">
        <v>3</v>
      </c>
      <c r="F1184" s="14">
        <v>494.96392382977001</v>
      </c>
      <c r="G1184" s="14">
        <v>164.98797460992299</v>
      </c>
      <c r="H1184" s="14">
        <v>1518.7601222147</v>
      </c>
      <c r="I1184" s="14">
        <v>1420.03639272902</v>
      </c>
      <c r="J1184" s="14">
        <v>1296.8285303296</v>
      </c>
      <c r="K1184" s="14">
        <v>1551.7311655142801</v>
      </c>
      <c r="L1184" s="14">
        <v>131.69477278525801</v>
      </c>
      <c r="M1184" s="14">
        <v>123.207862399419</v>
      </c>
      <c r="O1184" s="14"/>
      <c r="P1184" s="14"/>
      <c r="Q1184" s="14"/>
      <c r="R1184" s="14"/>
      <c r="S1184" s="14"/>
      <c r="T1184" s="14"/>
      <c r="U1184" s="14"/>
      <c r="V1184" s="14"/>
      <c r="W1184" s="14"/>
      <c r="X1184" s="14"/>
      <c r="Y1184" s="14"/>
    </row>
    <row r="1185" spans="1:25">
      <c r="A1185" s="14" t="s">
        <v>1413</v>
      </c>
      <c r="B1185" s="14" t="s">
        <v>68</v>
      </c>
      <c r="C1185" s="14" t="s">
        <v>132</v>
      </c>
      <c r="D1185" s="14" t="s">
        <v>59</v>
      </c>
      <c r="E1185" s="14">
        <v>3</v>
      </c>
      <c r="F1185" s="14">
        <v>506.78330879617801</v>
      </c>
      <c r="G1185" s="14">
        <v>168.927769598726</v>
      </c>
      <c r="H1185" s="14">
        <v>1551.40913731763</v>
      </c>
      <c r="I1185" s="14">
        <v>1452.2892875744601</v>
      </c>
      <c r="J1185" s="14">
        <v>1327.82087255898</v>
      </c>
      <c r="K1185" s="14">
        <v>1585.2271762171699</v>
      </c>
      <c r="L1185" s="14">
        <v>132.93788864271301</v>
      </c>
      <c r="M1185" s="14">
        <v>124.468415015479</v>
      </c>
      <c r="O1185" s="14"/>
      <c r="P1185" s="14"/>
      <c r="Q1185" s="14"/>
      <c r="R1185" s="14"/>
      <c r="S1185" s="14"/>
      <c r="T1185" s="14"/>
      <c r="U1185" s="14"/>
      <c r="V1185" s="14"/>
      <c r="W1185" s="14"/>
      <c r="X1185" s="14"/>
      <c r="Y1185" s="14"/>
    </row>
    <row r="1186" spans="1:25">
      <c r="A1186" s="14" t="s">
        <v>1414</v>
      </c>
      <c r="B1186" s="14" t="s">
        <v>68</v>
      </c>
      <c r="C1186" s="14" t="s">
        <v>38</v>
      </c>
      <c r="D1186" s="14" t="s">
        <v>59</v>
      </c>
      <c r="E1186" s="14">
        <v>4</v>
      </c>
      <c r="F1186" s="14">
        <v>401.79835024292902</v>
      </c>
      <c r="G1186" s="14">
        <v>133.93278341430999</v>
      </c>
      <c r="H1186" s="14">
        <v>1298.3434589553999</v>
      </c>
      <c r="I1186" s="14">
        <v>1339.1015332734401</v>
      </c>
      <c r="J1186" s="14">
        <v>1210.56870119256</v>
      </c>
      <c r="K1186" s="14">
        <v>1477.50135512682</v>
      </c>
      <c r="L1186" s="14">
        <v>138.399821853389</v>
      </c>
      <c r="M1186" s="14">
        <v>128.53283208087501</v>
      </c>
      <c r="O1186" s="14"/>
      <c r="P1186" s="14"/>
      <c r="Q1186" s="14"/>
      <c r="R1186" s="14"/>
      <c r="S1186" s="14"/>
      <c r="T1186" s="14"/>
      <c r="U1186" s="14"/>
      <c r="V1186" s="14"/>
      <c r="W1186" s="14"/>
      <c r="X1186" s="14"/>
      <c r="Y1186" s="14"/>
    </row>
    <row r="1187" spans="1:25">
      <c r="A1187" s="14" t="s">
        <v>1415</v>
      </c>
      <c r="B1187" s="14" t="s">
        <v>68</v>
      </c>
      <c r="C1187" s="14" t="s">
        <v>36</v>
      </c>
      <c r="D1187" s="14" t="s">
        <v>59</v>
      </c>
      <c r="E1187" s="14">
        <v>4</v>
      </c>
      <c r="F1187" s="14">
        <v>402.40487492045702</v>
      </c>
      <c r="G1187" s="14">
        <v>134.13495830681899</v>
      </c>
      <c r="H1187" s="14">
        <v>1292.1198180023</v>
      </c>
      <c r="I1187" s="14">
        <v>1346.87825608708</v>
      </c>
      <c r="J1187" s="14">
        <v>1217.82237832091</v>
      </c>
      <c r="K1187" s="14">
        <v>1485.8334983365401</v>
      </c>
      <c r="L1187" s="14">
        <v>138.95524224946101</v>
      </c>
      <c r="M1187" s="14">
        <v>129.05587776617401</v>
      </c>
      <c r="O1187" s="14"/>
      <c r="P1187" s="14"/>
      <c r="Q1187" s="14"/>
      <c r="R1187" s="14"/>
      <c r="S1187" s="14"/>
      <c r="T1187" s="14"/>
      <c r="U1187" s="14"/>
      <c r="V1187" s="14"/>
      <c r="W1187" s="14"/>
      <c r="X1187" s="14"/>
      <c r="Y1187" s="14"/>
    </row>
    <row r="1188" spans="1:25">
      <c r="A1188" s="14" t="s">
        <v>1416</v>
      </c>
      <c r="B1188" s="14" t="s">
        <v>68</v>
      </c>
      <c r="C1188" s="14" t="s">
        <v>34</v>
      </c>
      <c r="D1188" s="14" t="s">
        <v>59</v>
      </c>
      <c r="E1188" s="14">
        <v>4</v>
      </c>
      <c r="F1188" s="14">
        <v>396.00536742194902</v>
      </c>
      <c r="G1188" s="14">
        <v>132.00178914065</v>
      </c>
      <c r="H1188" s="14">
        <v>1262.5709147838299</v>
      </c>
      <c r="I1188" s="14">
        <v>1307.0664573049</v>
      </c>
      <c r="J1188" s="14">
        <v>1180.9935824531401</v>
      </c>
      <c r="K1188" s="14">
        <v>1442.8909488316201</v>
      </c>
      <c r="L1188" s="14">
        <v>135.82449152672399</v>
      </c>
      <c r="M1188" s="14">
        <v>126.07287485175</v>
      </c>
      <c r="O1188" s="14"/>
      <c r="P1188" s="14"/>
      <c r="Q1188" s="14"/>
      <c r="R1188" s="14"/>
      <c r="S1188" s="14"/>
      <c r="T1188" s="14"/>
      <c r="U1188" s="14"/>
      <c r="V1188" s="14"/>
      <c r="W1188" s="14"/>
      <c r="X1188" s="14"/>
      <c r="Y1188" s="14"/>
    </row>
    <row r="1189" spans="1:25">
      <c r="A1189" s="14" t="s">
        <v>1417</v>
      </c>
      <c r="B1189" s="14" t="s">
        <v>68</v>
      </c>
      <c r="C1189" s="14" t="s">
        <v>128</v>
      </c>
      <c r="D1189" s="14" t="s">
        <v>59</v>
      </c>
      <c r="E1189" s="14">
        <v>4</v>
      </c>
      <c r="F1189" s="14">
        <v>403.21544884039503</v>
      </c>
      <c r="G1189" s="14">
        <v>134.405149613465</v>
      </c>
      <c r="H1189" s="14">
        <v>1278.5472582693201</v>
      </c>
      <c r="I1189" s="14">
        <v>1314.0895626515901</v>
      </c>
      <c r="J1189" s="14">
        <v>1188.5757803745701</v>
      </c>
      <c r="K1189" s="14">
        <v>1449.2209278461901</v>
      </c>
      <c r="L1189" s="14">
        <v>135.131365194599</v>
      </c>
      <c r="M1189" s="14">
        <v>125.513782277019</v>
      </c>
      <c r="O1189" s="14"/>
      <c r="P1189" s="14"/>
      <c r="Q1189" s="14"/>
      <c r="R1189" s="14"/>
      <c r="S1189" s="14"/>
      <c r="T1189" s="14"/>
      <c r="U1189" s="14"/>
      <c r="V1189" s="14"/>
      <c r="W1189" s="14"/>
      <c r="X1189" s="14"/>
      <c r="Y1189" s="14"/>
    </row>
    <row r="1190" spans="1:25">
      <c r="A1190" s="14" t="s">
        <v>1418</v>
      </c>
      <c r="B1190" s="14" t="s">
        <v>68</v>
      </c>
      <c r="C1190" s="14" t="s">
        <v>129</v>
      </c>
      <c r="D1190" s="14" t="s">
        <v>59</v>
      </c>
      <c r="E1190" s="14">
        <v>4</v>
      </c>
      <c r="F1190" s="14">
        <v>434.80217025823799</v>
      </c>
      <c r="G1190" s="14">
        <v>144.93405675274599</v>
      </c>
      <c r="H1190" s="14">
        <v>1374.08643383446</v>
      </c>
      <c r="I1190" s="14">
        <v>1394.1854138553799</v>
      </c>
      <c r="J1190" s="14">
        <v>1265.8834026137799</v>
      </c>
      <c r="K1190" s="14">
        <v>1531.9403817591001</v>
      </c>
      <c r="L1190" s="14">
        <v>137.754967903715</v>
      </c>
      <c r="M1190" s="14">
        <v>128.302011241598</v>
      </c>
      <c r="O1190" s="14"/>
      <c r="P1190" s="14"/>
      <c r="Q1190" s="14"/>
      <c r="R1190" s="14"/>
      <c r="S1190" s="14"/>
      <c r="T1190" s="14"/>
      <c r="U1190" s="14"/>
      <c r="V1190" s="14"/>
      <c r="W1190" s="14"/>
      <c r="X1190" s="14"/>
      <c r="Y1190" s="14"/>
    </row>
    <row r="1191" spans="1:25">
      <c r="A1191" s="14" t="s">
        <v>1419</v>
      </c>
      <c r="B1191" s="14" t="s">
        <v>68</v>
      </c>
      <c r="C1191" s="14" t="s">
        <v>130</v>
      </c>
      <c r="D1191" s="14" t="s">
        <v>59</v>
      </c>
      <c r="E1191" s="14">
        <v>4</v>
      </c>
      <c r="F1191" s="14">
        <v>447.28159607368002</v>
      </c>
      <c r="G1191" s="14">
        <v>149.09386535789301</v>
      </c>
      <c r="H1191" s="14">
        <v>1413.12269706079</v>
      </c>
      <c r="I1191" s="14">
        <v>1427.11274631373</v>
      </c>
      <c r="J1191" s="14">
        <v>1297.5849340196901</v>
      </c>
      <c r="K1191" s="14">
        <v>1566.04450677967</v>
      </c>
      <c r="L1191" s="14">
        <v>138.93176046593601</v>
      </c>
      <c r="M1191" s="14">
        <v>129.52781229404599</v>
      </c>
      <c r="O1191" s="14"/>
      <c r="P1191" s="14"/>
      <c r="Q1191" s="14"/>
      <c r="R1191" s="14"/>
      <c r="S1191" s="14"/>
      <c r="T1191" s="14"/>
      <c r="U1191" s="14"/>
      <c r="V1191" s="14"/>
      <c r="W1191" s="14"/>
      <c r="X1191" s="14"/>
      <c r="Y1191" s="14"/>
    </row>
    <row r="1192" spans="1:25">
      <c r="A1192" s="14" t="s">
        <v>1420</v>
      </c>
      <c r="B1192" s="14" t="s">
        <v>68</v>
      </c>
      <c r="C1192" s="14" t="s">
        <v>131</v>
      </c>
      <c r="D1192" s="14" t="s">
        <v>59</v>
      </c>
      <c r="E1192" s="14">
        <v>4</v>
      </c>
      <c r="F1192" s="14">
        <v>449.77629967146601</v>
      </c>
      <c r="G1192" s="14">
        <v>149.92543322382201</v>
      </c>
      <c r="H1192" s="14">
        <v>1420.3312586334901</v>
      </c>
      <c r="I1192" s="14">
        <v>1423.39198765689</v>
      </c>
      <c r="J1192" s="14">
        <v>1294.5668463918601</v>
      </c>
      <c r="K1192" s="14">
        <v>1561.5430734060801</v>
      </c>
      <c r="L1192" s="14">
        <v>138.151085749191</v>
      </c>
      <c r="M1192" s="14">
        <v>128.82514126502701</v>
      </c>
      <c r="O1192" s="14"/>
      <c r="P1192" s="14"/>
      <c r="Q1192" s="14"/>
      <c r="R1192" s="14"/>
      <c r="S1192" s="14"/>
      <c r="T1192" s="14"/>
      <c r="U1192" s="14"/>
      <c r="V1192" s="14"/>
      <c r="W1192" s="14"/>
      <c r="X1192" s="14"/>
      <c r="Y1192" s="14"/>
    </row>
    <row r="1193" spans="1:25">
      <c r="A1193" s="14" t="s">
        <v>1421</v>
      </c>
      <c r="B1193" s="14" t="s">
        <v>68</v>
      </c>
      <c r="C1193" s="14" t="s">
        <v>132</v>
      </c>
      <c r="D1193" s="14" t="s">
        <v>59</v>
      </c>
      <c r="E1193" s="14">
        <v>4</v>
      </c>
      <c r="F1193" s="14">
        <v>463.88493034559701</v>
      </c>
      <c r="G1193" s="14">
        <v>154.62831011519901</v>
      </c>
      <c r="H1193" s="14">
        <v>1467.38661419542</v>
      </c>
      <c r="I1193" s="14">
        <v>1454.6439812707899</v>
      </c>
      <c r="J1193" s="14">
        <v>1324.98117709689</v>
      </c>
      <c r="K1193" s="14">
        <v>1593.54399694571</v>
      </c>
      <c r="L1193" s="14">
        <v>138.90001567491899</v>
      </c>
      <c r="M1193" s="14">
        <v>129.66280417389601</v>
      </c>
      <c r="O1193" s="14"/>
      <c r="P1193" s="14"/>
      <c r="Q1193" s="14"/>
      <c r="R1193" s="14"/>
      <c r="S1193" s="14"/>
      <c r="T1193" s="14"/>
      <c r="U1193" s="14"/>
      <c r="V1193" s="14"/>
      <c r="W1193" s="14"/>
      <c r="X1193" s="14"/>
      <c r="Y1193" s="14"/>
    </row>
    <row r="1194" spans="1:25">
      <c r="A1194" s="14" t="s">
        <v>1422</v>
      </c>
      <c r="B1194" s="14" t="s">
        <v>68</v>
      </c>
      <c r="C1194" s="14" t="s">
        <v>38</v>
      </c>
      <c r="D1194" s="14" t="s">
        <v>59</v>
      </c>
      <c r="E1194" s="14">
        <v>5</v>
      </c>
      <c r="F1194" s="14">
        <v>554.13463140732802</v>
      </c>
      <c r="G1194" s="14">
        <v>184.711543802443</v>
      </c>
      <c r="H1194" s="14">
        <v>1889.8899471618599</v>
      </c>
      <c r="I1194" s="14">
        <v>1963.0315848416001</v>
      </c>
      <c r="J1194" s="14">
        <v>1801.59940356379</v>
      </c>
      <c r="K1194" s="14">
        <v>2134.95178471395</v>
      </c>
      <c r="L1194" s="14">
        <v>171.92019987234801</v>
      </c>
      <c r="M1194" s="14">
        <v>161.432181277815</v>
      </c>
      <c r="O1194" s="14"/>
      <c r="P1194" s="14"/>
      <c r="Q1194" s="14"/>
      <c r="R1194" s="14"/>
      <c r="S1194" s="14"/>
      <c r="T1194" s="14"/>
      <c r="U1194" s="14"/>
      <c r="V1194" s="14"/>
      <c r="W1194" s="14"/>
      <c r="X1194" s="14"/>
      <c r="Y1194" s="14"/>
    </row>
    <row r="1195" spans="1:25">
      <c r="A1195" s="14" t="s">
        <v>1423</v>
      </c>
      <c r="B1195" s="14" t="s">
        <v>68</v>
      </c>
      <c r="C1195" s="14" t="s">
        <v>36</v>
      </c>
      <c r="D1195" s="14" t="s">
        <v>59</v>
      </c>
      <c r="E1195" s="14">
        <v>5</v>
      </c>
      <c r="F1195" s="14">
        <v>576.02780465223395</v>
      </c>
      <c r="G1195" s="14">
        <v>192.00926821741101</v>
      </c>
      <c r="H1195" s="14">
        <v>1958.67865161085</v>
      </c>
      <c r="I1195" s="14">
        <v>2026.3052340306799</v>
      </c>
      <c r="J1195" s="14">
        <v>1862.89304403813</v>
      </c>
      <c r="K1195" s="14">
        <v>2200.1233512424501</v>
      </c>
      <c r="L1195" s="14">
        <v>173.81811721176399</v>
      </c>
      <c r="M1195" s="14">
        <v>163.412189992554</v>
      </c>
      <c r="O1195" s="14"/>
      <c r="P1195" s="14"/>
      <c r="Q1195" s="14"/>
      <c r="R1195" s="14"/>
      <c r="S1195" s="14"/>
      <c r="T1195" s="14"/>
      <c r="U1195" s="14"/>
      <c r="V1195" s="14"/>
      <c r="W1195" s="14"/>
      <c r="X1195" s="14"/>
      <c r="Y1195" s="14"/>
    </row>
    <row r="1196" spans="1:25">
      <c r="A1196" s="14" t="s">
        <v>1424</v>
      </c>
      <c r="B1196" s="14" t="s">
        <v>68</v>
      </c>
      <c r="C1196" s="14" t="s">
        <v>34</v>
      </c>
      <c r="D1196" s="14" t="s">
        <v>59</v>
      </c>
      <c r="E1196" s="14">
        <v>5</v>
      </c>
      <c r="F1196" s="14">
        <v>575.06551075920299</v>
      </c>
      <c r="G1196" s="14">
        <v>191.688503586401</v>
      </c>
      <c r="H1196" s="14">
        <v>1951.2928328160001</v>
      </c>
      <c r="I1196" s="14">
        <v>2002.70833662055</v>
      </c>
      <c r="J1196" s="14">
        <v>1841.26582989184</v>
      </c>
      <c r="K1196" s="14">
        <v>2174.4402376586199</v>
      </c>
      <c r="L1196" s="14">
        <v>171.731901038069</v>
      </c>
      <c r="M1196" s="14">
        <v>161.44250672871399</v>
      </c>
      <c r="O1196" s="14"/>
      <c r="P1196" s="14"/>
      <c r="Q1196" s="14"/>
      <c r="R1196" s="14"/>
      <c r="S1196" s="14"/>
      <c r="T1196" s="14"/>
      <c r="U1196" s="14"/>
      <c r="V1196" s="14"/>
      <c r="W1196" s="14"/>
      <c r="X1196" s="14"/>
      <c r="Y1196" s="14"/>
    </row>
    <row r="1197" spans="1:25">
      <c r="A1197" s="14" t="s">
        <v>1425</v>
      </c>
      <c r="B1197" s="14" t="s">
        <v>68</v>
      </c>
      <c r="C1197" s="14" t="s">
        <v>128</v>
      </c>
      <c r="D1197" s="14" t="s">
        <v>59</v>
      </c>
      <c r="E1197" s="14">
        <v>5</v>
      </c>
      <c r="F1197" s="14">
        <v>598.24612123214695</v>
      </c>
      <c r="G1197" s="14">
        <v>199.41537374404899</v>
      </c>
      <c r="H1197" s="14">
        <v>2030.7064536053899</v>
      </c>
      <c r="I1197" s="14">
        <v>2068.4341589811402</v>
      </c>
      <c r="J1197" s="14">
        <v>1905.10303995707</v>
      </c>
      <c r="K1197" s="14">
        <v>2241.9644850437799</v>
      </c>
      <c r="L1197" s="14">
        <v>173.53032606264401</v>
      </c>
      <c r="M1197" s="14">
        <v>163.33111902406699</v>
      </c>
      <c r="O1197" s="14"/>
      <c r="P1197" s="14"/>
      <c r="Q1197" s="14"/>
      <c r="R1197" s="14"/>
      <c r="S1197" s="14"/>
      <c r="T1197" s="14"/>
      <c r="U1197" s="14"/>
      <c r="V1197" s="14"/>
      <c r="W1197" s="14"/>
      <c r="X1197" s="14"/>
      <c r="Y1197" s="14"/>
    </row>
    <row r="1198" spans="1:25">
      <c r="A1198" s="14" t="s">
        <v>1426</v>
      </c>
      <c r="B1198" s="14" t="s">
        <v>68</v>
      </c>
      <c r="C1198" s="14" t="s">
        <v>129</v>
      </c>
      <c r="D1198" s="14" t="s">
        <v>59</v>
      </c>
      <c r="E1198" s="14">
        <v>5</v>
      </c>
      <c r="F1198" s="14">
        <v>571.87829741204303</v>
      </c>
      <c r="G1198" s="14">
        <v>190.62609913734801</v>
      </c>
      <c r="H1198" s="14">
        <v>1944.8335229112199</v>
      </c>
      <c r="I1198" s="14">
        <v>1964.4576114117699</v>
      </c>
      <c r="J1198" s="14">
        <v>1806.1276225389399</v>
      </c>
      <c r="K1198" s="14">
        <v>2132.9076734471601</v>
      </c>
      <c r="L1198" s="14">
        <v>168.45006203538799</v>
      </c>
      <c r="M1198" s="14">
        <v>158.329988872825</v>
      </c>
      <c r="O1198" s="14"/>
      <c r="P1198" s="14"/>
      <c r="Q1198" s="14"/>
      <c r="R1198" s="14"/>
      <c r="S1198" s="14"/>
      <c r="T1198" s="14"/>
      <c r="U1198" s="14"/>
      <c r="V1198" s="14"/>
      <c r="W1198" s="14"/>
      <c r="X1198" s="14"/>
      <c r="Y1198" s="14"/>
    </row>
    <row r="1199" spans="1:25">
      <c r="A1199" s="14" t="s">
        <v>1427</v>
      </c>
      <c r="B1199" s="14" t="s">
        <v>68</v>
      </c>
      <c r="C1199" s="14" t="s">
        <v>130</v>
      </c>
      <c r="D1199" s="14" t="s">
        <v>59</v>
      </c>
      <c r="E1199" s="14">
        <v>5</v>
      </c>
      <c r="F1199" s="14">
        <v>555.54116275221702</v>
      </c>
      <c r="G1199" s="14">
        <v>185.18038758407201</v>
      </c>
      <c r="H1199" s="14">
        <v>1895.5920522476399</v>
      </c>
      <c r="I1199" s="14">
        <v>1909.08126596948</v>
      </c>
      <c r="J1199" s="14">
        <v>1753.13680456871</v>
      </c>
      <c r="K1199" s="14">
        <v>2075.1439323654299</v>
      </c>
      <c r="L1199" s="14">
        <v>166.06266639594901</v>
      </c>
      <c r="M1199" s="14">
        <v>155.94446140077</v>
      </c>
      <c r="O1199" s="14"/>
      <c r="P1199" s="14"/>
      <c r="Q1199" s="14"/>
      <c r="R1199" s="14"/>
      <c r="S1199" s="14"/>
      <c r="T1199" s="14"/>
      <c r="U1199" s="14"/>
      <c r="V1199" s="14"/>
      <c r="W1199" s="14"/>
      <c r="X1199" s="14"/>
      <c r="Y1199" s="14"/>
    </row>
    <row r="1200" spans="1:25">
      <c r="A1200" s="14" t="s">
        <v>1428</v>
      </c>
      <c r="B1200" s="14" t="s">
        <v>68</v>
      </c>
      <c r="C1200" s="14" t="s">
        <v>131</v>
      </c>
      <c r="D1200" s="14" t="s">
        <v>59</v>
      </c>
      <c r="E1200" s="14">
        <v>5</v>
      </c>
      <c r="F1200" s="14">
        <v>554.92830007648797</v>
      </c>
      <c r="G1200" s="14">
        <v>184.97610002549601</v>
      </c>
      <c r="H1200" s="14">
        <v>1892.08053488522</v>
      </c>
      <c r="I1200" s="14">
        <v>1891.78971698078</v>
      </c>
      <c r="J1200" s="14">
        <v>1737.19633827098</v>
      </c>
      <c r="K1200" s="14">
        <v>2056.4193697202099</v>
      </c>
      <c r="L1200" s="14">
        <v>164.62965273943101</v>
      </c>
      <c r="M1200" s="14">
        <v>154.59337870980301</v>
      </c>
      <c r="O1200" s="14"/>
      <c r="P1200" s="14"/>
      <c r="Q1200" s="14"/>
      <c r="R1200" s="14"/>
      <c r="S1200" s="14"/>
      <c r="T1200" s="14"/>
      <c r="U1200" s="14"/>
      <c r="V1200" s="14"/>
      <c r="W1200" s="14"/>
      <c r="X1200" s="14"/>
      <c r="Y1200" s="14"/>
    </row>
    <row r="1201" spans="1:25">
      <c r="A1201" s="14" t="s">
        <v>1429</v>
      </c>
      <c r="B1201" s="14" t="s">
        <v>68</v>
      </c>
      <c r="C1201" s="14" t="s">
        <v>132</v>
      </c>
      <c r="D1201" s="14" t="s">
        <v>59</v>
      </c>
      <c r="E1201" s="14">
        <v>5</v>
      </c>
      <c r="F1201" s="14">
        <v>555.95296240191794</v>
      </c>
      <c r="G1201" s="14">
        <v>185.31765413397301</v>
      </c>
      <c r="H1201" s="14">
        <v>1886.1847749004801</v>
      </c>
      <c r="I1201" s="14">
        <v>1881.5921744316599</v>
      </c>
      <c r="J1201" s="14">
        <v>1727.96353010692</v>
      </c>
      <c r="K1201" s="14">
        <v>2045.18494374633</v>
      </c>
      <c r="L1201" s="14">
        <v>163.592769314668</v>
      </c>
      <c r="M1201" s="14">
        <v>153.628644324737</v>
      </c>
      <c r="O1201" s="14"/>
      <c r="P1201" s="14"/>
      <c r="Q1201" s="14"/>
      <c r="R1201" s="14"/>
      <c r="S1201" s="14"/>
      <c r="T1201" s="14"/>
      <c r="U1201" s="14"/>
      <c r="V1201" s="14"/>
      <c r="W1201" s="14"/>
      <c r="X1201" s="14"/>
      <c r="Y1201" s="14"/>
    </row>
    <row r="1202" spans="1:25">
      <c r="A1202" s="14" t="s">
        <v>1430</v>
      </c>
      <c r="B1202" s="14" t="s">
        <v>68</v>
      </c>
      <c r="C1202" s="14" t="s">
        <v>38</v>
      </c>
      <c r="D1202" s="14" t="s">
        <v>56</v>
      </c>
      <c r="E1202" s="14">
        <v>0</v>
      </c>
      <c r="F1202" s="14">
        <v>2589.2972654750201</v>
      </c>
      <c r="G1202" s="14">
        <v>863.09908849167505</v>
      </c>
      <c r="H1202" s="14">
        <v>1027.8048091594801</v>
      </c>
      <c r="I1202" s="14">
        <v>1090.0532895457</v>
      </c>
      <c r="J1202" s="14">
        <v>1047.96612194002</v>
      </c>
      <c r="K1202" s="14">
        <v>1133.38176788436</v>
      </c>
      <c r="L1202" s="14">
        <v>43.328478338665498</v>
      </c>
      <c r="M1202" s="14">
        <v>42.087167605682197</v>
      </c>
      <c r="O1202" s="14"/>
      <c r="P1202" s="14"/>
      <c r="Q1202" s="14"/>
      <c r="R1202" s="14"/>
      <c r="S1202" s="14"/>
      <c r="T1202" s="14"/>
      <c r="U1202" s="14"/>
      <c r="V1202" s="14"/>
      <c r="W1202" s="14"/>
      <c r="X1202" s="14"/>
      <c r="Y1202" s="14"/>
    </row>
    <row r="1203" spans="1:25">
      <c r="A1203" s="14" t="s">
        <v>1431</v>
      </c>
      <c r="B1203" s="14" t="s">
        <v>68</v>
      </c>
      <c r="C1203" s="14" t="s">
        <v>36</v>
      </c>
      <c r="D1203" s="14" t="s">
        <v>56</v>
      </c>
      <c r="E1203" s="14">
        <v>0</v>
      </c>
      <c r="F1203" s="14">
        <v>2689.9323999212802</v>
      </c>
      <c r="G1203" s="14">
        <v>896.64413330709397</v>
      </c>
      <c r="H1203" s="14">
        <v>1057.97885559259</v>
      </c>
      <c r="I1203" s="14">
        <v>1118.6082142038899</v>
      </c>
      <c r="J1203" s="14">
        <v>1076.2165259656999</v>
      </c>
      <c r="K1203" s="14">
        <v>1162.2262086302301</v>
      </c>
      <c r="L1203" s="14">
        <v>43.6179944263354</v>
      </c>
      <c r="M1203" s="14">
        <v>42.391688238194298</v>
      </c>
      <c r="O1203" s="14"/>
      <c r="P1203" s="14"/>
      <c r="Q1203" s="14"/>
      <c r="R1203" s="14"/>
      <c r="S1203" s="14"/>
      <c r="T1203" s="14"/>
      <c r="U1203" s="14"/>
      <c r="V1203" s="14"/>
      <c r="W1203" s="14"/>
      <c r="X1203" s="14"/>
      <c r="Y1203" s="14"/>
    </row>
    <row r="1204" spans="1:25">
      <c r="A1204" s="14" t="s">
        <v>1432</v>
      </c>
      <c r="B1204" s="14" t="s">
        <v>68</v>
      </c>
      <c r="C1204" s="14" t="s">
        <v>34</v>
      </c>
      <c r="D1204" s="14" t="s">
        <v>56</v>
      </c>
      <c r="E1204" s="14">
        <v>0</v>
      </c>
      <c r="F1204" s="14">
        <v>2563.4042081724201</v>
      </c>
      <c r="G1204" s="14">
        <v>854.46806939080705</v>
      </c>
      <c r="H1204" s="14">
        <v>999.07015311947703</v>
      </c>
      <c r="I1204" s="14">
        <v>1051.09476284948</v>
      </c>
      <c r="J1204" s="14">
        <v>1010.3005115252799</v>
      </c>
      <c r="K1204" s="14">
        <v>1093.09835200168</v>
      </c>
      <c r="L1204" s="14">
        <v>42.003589152196803</v>
      </c>
      <c r="M1204" s="14">
        <v>40.794251324201703</v>
      </c>
      <c r="O1204" s="14"/>
      <c r="P1204" s="14"/>
      <c r="Q1204" s="14"/>
      <c r="R1204" s="14"/>
      <c r="S1204" s="14"/>
      <c r="T1204" s="14"/>
      <c r="U1204" s="14"/>
      <c r="V1204" s="14"/>
      <c r="W1204" s="14"/>
      <c r="X1204" s="14"/>
      <c r="Y1204" s="14"/>
    </row>
    <row r="1205" spans="1:25">
      <c r="A1205" s="14" t="s">
        <v>1433</v>
      </c>
      <c r="B1205" s="14" t="s">
        <v>68</v>
      </c>
      <c r="C1205" s="14" t="s">
        <v>128</v>
      </c>
      <c r="D1205" s="14" t="s">
        <v>56</v>
      </c>
      <c r="E1205" s="14">
        <v>0</v>
      </c>
      <c r="F1205" s="14">
        <v>2276.4040714273201</v>
      </c>
      <c r="G1205" s="14">
        <v>758.80135714244</v>
      </c>
      <c r="H1205" s="14">
        <v>879.26336966435497</v>
      </c>
      <c r="I1205" s="14">
        <v>921.68135874117195</v>
      </c>
      <c r="J1205" s="14">
        <v>883.74966356693096</v>
      </c>
      <c r="K1205" s="14">
        <v>960.80750239536496</v>
      </c>
      <c r="L1205" s="14">
        <v>39.126143654193498</v>
      </c>
      <c r="M1205" s="14">
        <v>37.931695174240303</v>
      </c>
      <c r="O1205" s="14"/>
      <c r="P1205" s="14"/>
      <c r="Q1205" s="14"/>
      <c r="R1205" s="14"/>
      <c r="S1205" s="14"/>
      <c r="T1205" s="14"/>
      <c r="U1205" s="14"/>
      <c r="V1205" s="14"/>
      <c r="W1205" s="14"/>
      <c r="X1205" s="14"/>
      <c r="Y1205" s="14"/>
    </row>
    <row r="1206" spans="1:25">
      <c r="A1206" s="14" t="s">
        <v>1434</v>
      </c>
      <c r="B1206" s="14" t="s">
        <v>68</v>
      </c>
      <c r="C1206" s="14" t="s">
        <v>129</v>
      </c>
      <c r="D1206" s="14" t="s">
        <v>56</v>
      </c>
      <c r="E1206" s="14">
        <v>0</v>
      </c>
      <c r="F1206" s="14">
        <v>2111.0826170087998</v>
      </c>
      <c r="G1206" s="14">
        <v>703.69420566960105</v>
      </c>
      <c r="H1206" s="14">
        <v>808.89970074901896</v>
      </c>
      <c r="I1206" s="14">
        <v>843.07492228231104</v>
      </c>
      <c r="J1206" s="14">
        <v>807.07578291512698</v>
      </c>
      <c r="K1206" s="14">
        <v>880.25198692868298</v>
      </c>
      <c r="L1206" s="14">
        <v>37.177064646371697</v>
      </c>
      <c r="M1206" s="14">
        <v>35.999139367183801</v>
      </c>
      <c r="O1206" s="14"/>
      <c r="P1206" s="14"/>
      <c r="Q1206" s="14"/>
      <c r="R1206" s="14"/>
      <c r="S1206" s="14"/>
      <c r="T1206" s="14"/>
      <c r="U1206" s="14"/>
      <c r="V1206" s="14"/>
      <c r="W1206" s="14"/>
      <c r="X1206" s="14"/>
      <c r="Y1206" s="14"/>
    </row>
    <row r="1207" spans="1:25">
      <c r="A1207" s="14" t="s">
        <v>1435</v>
      </c>
      <c r="B1207" s="14" t="s">
        <v>68</v>
      </c>
      <c r="C1207" s="14" t="s">
        <v>130</v>
      </c>
      <c r="D1207" s="14" t="s">
        <v>56</v>
      </c>
      <c r="E1207" s="14">
        <v>0</v>
      </c>
      <c r="F1207" s="14">
        <v>2119.0080792577101</v>
      </c>
      <c r="G1207" s="14">
        <v>706.33602641923699</v>
      </c>
      <c r="H1207" s="14">
        <v>805.39719699192005</v>
      </c>
      <c r="I1207" s="14">
        <v>834.08029887663804</v>
      </c>
      <c r="J1207" s="14">
        <v>798.53888152263403</v>
      </c>
      <c r="K1207" s="14">
        <v>870.78244856691697</v>
      </c>
      <c r="L1207" s="14">
        <v>36.702149690279001</v>
      </c>
      <c r="M1207" s="14">
        <v>35.541417354003897</v>
      </c>
      <c r="O1207" s="14"/>
      <c r="P1207" s="14"/>
      <c r="Q1207" s="14"/>
      <c r="R1207" s="14"/>
      <c r="S1207" s="14"/>
      <c r="T1207" s="14"/>
      <c r="U1207" s="14"/>
      <c r="V1207" s="14"/>
      <c r="W1207" s="14"/>
      <c r="X1207" s="14"/>
      <c r="Y1207" s="14"/>
    </row>
    <row r="1208" spans="1:25">
      <c r="A1208" s="14" t="s">
        <v>1436</v>
      </c>
      <c r="B1208" s="14" t="s">
        <v>68</v>
      </c>
      <c r="C1208" s="14" t="s">
        <v>131</v>
      </c>
      <c r="D1208" s="14" t="s">
        <v>56</v>
      </c>
      <c r="E1208" s="14">
        <v>0</v>
      </c>
      <c r="F1208" s="14">
        <v>2191.0452590026898</v>
      </c>
      <c r="G1208" s="14">
        <v>730.34841966756403</v>
      </c>
      <c r="H1208" s="14">
        <v>826.43217964729001</v>
      </c>
      <c r="I1208" s="14">
        <v>850.22079064922002</v>
      </c>
      <c r="J1208" s="14">
        <v>814.60429887648297</v>
      </c>
      <c r="K1208" s="14">
        <v>886.98084552474302</v>
      </c>
      <c r="L1208" s="14">
        <v>36.760054875522897</v>
      </c>
      <c r="M1208" s="14">
        <v>35.616491772737</v>
      </c>
      <c r="O1208" s="14"/>
      <c r="P1208" s="14"/>
      <c r="Q1208" s="14"/>
      <c r="R1208" s="14"/>
      <c r="S1208" s="14"/>
      <c r="T1208" s="14"/>
      <c r="U1208" s="14"/>
      <c r="V1208" s="14"/>
      <c r="W1208" s="14"/>
      <c r="X1208" s="14"/>
      <c r="Y1208" s="14"/>
    </row>
    <row r="1209" spans="1:25">
      <c r="A1209" s="14" t="s">
        <v>1437</v>
      </c>
      <c r="B1209" s="14" t="s">
        <v>68</v>
      </c>
      <c r="C1209" s="14" t="s">
        <v>132</v>
      </c>
      <c r="D1209" s="14" t="s">
        <v>56</v>
      </c>
      <c r="E1209" s="14">
        <v>0</v>
      </c>
      <c r="F1209" s="14">
        <v>2258.5322363639002</v>
      </c>
      <c r="G1209" s="14">
        <v>752.84407878796503</v>
      </c>
      <c r="H1209" s="14">
        <v>845.47423609447605</v>
      </c>
      <c r="I1209" s="14">
        <v>867.53238186292799</v>
      </c>
      <c r="J1209" s="14">
        <v>831.74551572548</v>
      </c>
      <c r="K1209" s="14">
        <v>904.45068404307403</v>
      </c>
      <c r="L1209" s="14">
        <v>36.918302180146199</v>
      </c>
      <c r="M1209" s="14">
        <v>35.786866137448001</v>
      </c>
      <c r="O1209" s="14"/>
      <c r="P1209" s="14"/>
      <c r="Q1209" s="14"/>
      <c r="R1209" s="14"/>
      <c r="S1209" s="14"/>
      <c r="T1209" s="14"/>
      <c r="U1209" s="14"/>
      <c r="V1209" s="14"/>
      <c r="W1209" s="14"/>
      <c r="X1209" s="14"/>
      <c r="Y1209" s="14"/>
    </row>
    <row r="1210" spans="1:25">
      <c r="A1210" s="14" t="s">
        <v>1438</v>
      </c>
      <c r="B1210" s="14" t="s">
        <v>68</v>
      </c>
      <c r="C1210" s="14" t="s">
        <v>38</v>
      </c>
      <c r="D1210" s="14" t="s">
        <v>56</v>
      </c>
      <c r="E1210" s="14">
        <v>1</v>
      </c>
      <c r="F1210" s="14">
        <v>411.42022275854902</v>
      </c>
      <c r="G1210" s="14">
        <v>137.14007425285001</v>
      </c>
      <c r="H1210" s="14">
        <v>635.04495224053005</v>
      </c>
      <c r="I1210" s="14">
        <v>625.31268716849502</v>
      </c>
      <c r="J1210" s="14">
        <v>565.50375778684497</v>
      </c>
      <c r="K1210" s="14">
        <v>689.65671527292398</v>
      </c>
      <c r="L1210" s="14">
        <v>64.344028104428702</v>
      </c>
      <c r="M1210" s="14">
        <v>59.808929381650401</v>
      </c>
      <c r="O1210" s="14"/>
      <c r="P1210" s="14"/>
      <c r="Q1210" s="14"/>
      <c r="R1210" s="14"/>
      <c r="S1210" s="14"/>
      <c r="T1210" s="14"/>
      <c r="U1210" s="14"/>
      <c r="V1210" s="14"/>
      <c r="W1210" s="14"/>
      <c r="X1210" s="14"/>
      <c r="Y1210" s="14"/>
    </row>
    <row r="1211" spans="1:25">
      <c r="A1211" s="14" t="s">
        <v>1439</v>
      </c>
      <c r="B1211" s="14" t="s">
        <v>68</v>
      </c>
      <c r="C1211" s="14" t="s">
        <v>36</v>
      </c>
      <c r="D1211" s="14" t="s">
        <v>56</v>
      </c>
      <c r="E1211" s="14">
        <v>1</v>
      </c>
      <c r="F1211" s="14">
        <v>435.08889867520401</v>
      </c>
      <c r="G1211" s="14">
        <v>145.02963289173499</v>
      </c>
      <c r="H1211" s="14">
        <v>666.53731643361095</v>
      </c>
      <c r="I1211" s="14">
        <v>655.195627189079</v>
      </c>
      <c r="J1211" s="14">
        <v>594.22025960619203</v>
      </c>
      <c r="K1211" s="14">
        <v>720.66196105784297</v>
      </c>
      <c r="L1211" s="14">
        <v>65.466333868763897</v>
      </c>
      <c r="M1211" s="14">
        <v>60.975367582886697</v>
      </c>
      <c r="O1211" s="14"/>
      <c r="P1211" s="14"/>
      <c r="Q1211" s="14"/>
      <c r="R1211" s="14"/>
      <c r="S1211" s="14"/>
      <c r="T1211" s="14"/>
      <c r="U1211" s="14"/>
      <c r="V1211" s="14"/>
      <c r="W1211" s="14"/>
      <c r="X1211" s="14"/>
      <c r="Y1211" s="14"/>
    </row>
    <row r="1212" spans="1:25">
      <c r="A1212" s="14" t="s">
        <v>1440</v>
      </c>
      <c r="B1212" s="14" t="s">
        <v>68</v>
      </c>
      <c r="C1212" s="14" t="s">
        <v>34</v>
      </c>
      <c r="D1212" s="14" t="s">
        <v>56</v>
      </c>
      <c r="E1212" s="14">
        <v>1</v>
      </c>
      <c r="F1212" s="14">
        <v>396.68578296886398</v>
      </c>
      <c r="G1212" s="14">
        <v>132.22859432295499</v>
      </c>
      <c r="H1212" s="14">
        <v>602.88425631305597</v>
      </c>
      <c r="I1212" s="14">
        <v>584.02440424206804</v>
      </c>
      <c r="J1212" s="14">
        <v>527.12149068918598</v>
      </c>
      <c r="K1212" s="14">
        <v>645.324770448859</v>
      </c>
      <c r="L1212" s="14">
        <v>61.300366206791303</v>
      </c>
      <c r="M1212" s="14">
        <v>56.902913552881401</v>
      </c>
      <c r="O1212" s="14"/>
      <c r="P1212" s="14"/>
      <c r="Q1212" s="14"/>
      <c r="R1212" s="14"/>
      <c r="S1212" s="14"/>
      <c r="T1212" s="14"/>
      <c r="U1212" s="14"/>
      <c r="V1212" s="14"/>
      <c r="W1212" s="14"/>
      <c r="X1212" s="14"/>
      <c r="Y1212" s="14"/>
    </row>
    <row r="1213" spans="1:25">
      <c r="A1213" s="14" t="s">
        <v>1441</v>
      </c>
      <c r="B1213" s="14" t="s">
        <v>68</v>
      </c>
      <c r="C1213" s="14" t="s">
        <v>128</v>
      </c>
      <c r="D1213" s="14" t="s">
        <v>56</v>
      </c>
      <c r="E1213" s="14">
        <v>1</v>
      </c>
      <c r="F1213" s="14">
        <v>353.200913988943</v>
      </c>
      <c r="G1213" s="14">
        <v>117.733637996314</v>
      </c>
      <c r="H1213" s="14">
        <v>533.39914823828201</v>
      </c>
      <c r="I1213" s="14">
        <v>508.64673559560799</v>
      </c>
      <c r="J1213" s="14">
        <v>456.20663719746</v>
      </c>
      <c r="K1213" s="14">
        <v>565.39232565155498</v>
      </c>
      <c r="L1213" s="14">
        <v>56.745590055947403</v>
      </c>
      <c r="M1213" s="14">
        <v>52.440098398148002</v>
      </c>
      <c r="O1213" s="14"/>
      <c r="P1213" s="14"/>
      <c r="Q1213" s="14"/>
      <c r="R1213" s="14"/>
      <c r="S1213" s="14"/>
      <c r="T1213" s="14"/>
      <c r="U1213" s="14"/>
      <c r="V1213" s="14"/>
      <c r="W1213" s="14"/>
      <c r="X1213" s="14"/>
      <c r="Y1213" s="14"/>
    </row>
    <row r="1214" spans="1:25">
      <c r="A1214" s="14" t="s">
        <v>1442</v>
      </c>
      <c r="B1214" s="14" t="s">
        <v>68</v>
      </c>
      <c r="C1214" s="14" t="s">
        <v>129</v>
      </c>
      <c r="D1214" s="14" t="s">
        <v>56</v>
      </c>
      <c r="E1214" s="14">
        <v>1</v>
      </c>
      <c r="F1214" s="14">
        <v>327.554940550558</v>
      </c>
      <c r="G1214" s="14">
        <v>109.184980183519</v>
      </c>
      <c r="H1214" s="14">
        <v>491.97197439254802</v>
      </c>
      <c r="I1214" s="14">
        <v>463.25930479848898</v>
      </c>
      <c r="J1214" s="14">
        <v>413.66288879314101</v>
      </c>
      <c r="K1214" s="14">
        <v>517.09131460313404</v>
      </c>
      <c r="L1214" s="14">
        <v>53.832009804645097</v>
      </c>
      <c r="M1214" s="14">
        <v>49.596416005347997</v>
      </c>
      <c r="O1214" s="14"/>
      <c r="P1214" s="14"/>
      <c r="Q1214" s="14"/>
      <c r="R1214" s="14"/>
      <c r="S1214" s="14"/>
      <c r="T1214" s="14"/>
      <c r="U1214" s="14"/>
      <c r="V1214" s="14"/>
      <c r="W1214" s="14"/>
      <c r="X1214" s="14"/>
      <c r="Y1214" s="14"/>
    </row>
    <row r="1215" spans="1:25">
      <c r="A1215" s="14" t="s">
        <v>1443</v>
      </c>
      <c r="B1215" s="14" t="s">
        <v>68</v>
      </c>
      <c r="C1215" s="14" t="s">
        <v>130</v>
      </c>
      <c r="D1215" s="14" t="s">
        <v>56</v>
      </c>
      <c r="E1215" s="14">
        <v>1</v>
      </c>
      <c r="F1215" s="14">
        <v>323.62732056343702</v>
      </c>
      <c r="G1215" s="14">
        <v>107.875773521146</v>
      </c>
      <c r="H1215" s="14">
        <v>484.21108469004298</v>
      </c>
      <c r="I1215" s="14">
        <v>451.86867810585898</v>
      </c>
      <c r="J1215" s="14">
        <v>403.15647548127498</v>
      </c>
      <c r="K1215" s="14">
        <v>504.767289718266</v>
      </c>
      <c r="L1215" s="14">
        <v>52.898611612406597</v>
      </c>
      <c r="M1215" s="14">
        <v>48.712202624584599</v>
      </c>
      <c r="O1215" s="14"/>
      <c r="P1215" s="14"/>
      <c r="Q1215" s="14"/>
      <c r="R1215" s="14"/>
      <c r="S1215" s="14"/>
      <c r="T1215" s="14"/>
      <c r="U1215" s="14"/>
      <c r="V1215" s="14"/>
      <c r="W1215" s="14"/>
      <c r="X1215" s="14"/>
      <c r="Y1215" s="14"/>
    </row>
    <row r="1216" spans="1:25">
      <c r="A1216" s="14" t="s">
        <v>1444</v>
      </c>
      <c r="B1216" s="14" t="s">
        <v>68</v>
      </c>
      <c r="C1216" s="14" t="s">
        <v>131</v>
      </c>
      <c r="D1216" s="14" t="s">
        <v>56</v>
      </c>
      <c r="E1216" s="14">
        <v>1</v>
      </c>
      <c r="F1216" s="14">
        <v>323.86408492826001</v>
      </c>
      <c r="G1216" s="14">
        <v>107.954694976087</v>
      </c>
      <c r="H1216" s="14">
        <v>482.70920204531001</v>
      </c>
      <c r="I1216" s="14">
        <v>443.33262928305498</v>
      </c>
      <c r="J1216" s="14">
        <v>395.495218699536</v>
      </c>
      <c r="K1216" s="14">
        <v>495.27969543191801</v>
      </c>
      <c r="L1216" s="14">
        <v>51.947066148863101</v>
      </c>
      <c r="M1216" s="14">
        <v>47.837410583519201</v>
      </c>
      <c r="O1216" s="14"/>
      <c r="P1216" s="14"/>
      <c r="Q1216" s="14"/>
      <c r="R1216" s="14"/>
      <c r="S1216" s="14"/>
      <c r="T1216" s="14"/>
      <c r="U1216" s="14"/>
      <c r="V1216" s="14"/>
      <c r="W1216" s="14"/>
      <c r="X1216" s="14"/>
      <c r="Y1216" s="14"/>
    </row>
    <row r="1217" spans="1:25">
      <c r="A1217" s="14" t="s">
        <v>1445</v>
      </c>
      <c r="B1217" s="14" t="s">
        <v>68</v>
      </c>
      <c r="C1217" s="14" t="s">
        <v>132</v>
      </c>
      <c r="D1217" s="14" t="s">
        <v>56</v>
      </c>
      <c r="E1217" s="14">
        <v>1</v>
      </c>
      <c r="F1217" s="14">
        <v>318.66396324609798</v>
      </c>
      <c r="G1217" s="14">
        <v>106.221321082033</v>
      </c>
      <c r="H1217" s="14">
        <v>473.51178823456502</v>
      </c>
      <c r="I1217" s="14">
        <v>424.77132219737598</v>
      </c>
      <c r="J1217" s="14">
        <v>378.49919837741697</v>
      </c>
      <c r="K1217" s="14">
        <v>475.05243395561803</v>
      </c>
      <c r="L1217" s="14">
        <v>50.281111758242801</v>
      </c>
      <c r="M1217" s="14">
        <v>46.272123819958701</v>
      </c>
      <c r="O1217" s="14"/>
      <c r="P1217" s="14"/>
      <c r="Q1217" s="14"/>
      <c r="R1217" s="14"/>
      <c r="S1217" s="14"/>
      <c r="T1217" s="14"/>
      <c r="U1217" s="14"/>
      <c r="V1217" s="14"/>
      <c r="W1217" s="14"/>
      <c r="X1217" s="14"/>
      <c r="Y1217" s="14"/>
    </row>
    <row r="1218" spans="1:25">
      <c r="A1218" s="14" t="s">
        <v>1446</v>
      </c>
      <c r="B1218" s="14" t="s">
        <v>68</v>
      </c>
      <c r="C1218" s="14" t="s">
        <v>38</v>
      </c>
      <c r="D1218" s="14" t="s">
        <v>56</v>
      </c>
      <c r="E1218" s="14">
        <v>2</v>
      </c>
      <c r="F1218" s="14">
        <v>361.22199132918098</v>
      </c>
      <c r="G1218" s="14">
        <v>120.40733044306</v>
      </c>
      <c r="H1218" s="14">
        <v>744.12786875384802</v>
      </c>
      <c r="I1218" s="14">
        <v>788.12329982517201</v>
      </c>
      <c r="J1218" s="14">
        <v>707.93263328917305</v>
      </c>
      <c r="K1218" s="14">
        <v>874.82114939821099</v>
      </c>
      <c r="L1218" s="14">
        <v>86.697849573039505</v>
      </c>
      <c r="M1218" s="14">
        <v>80.190666535998204</v>
      </c>
      <c r="O1218" s="14"/>
      <c r="P1218" s="14"/>
      <c r="Q1218" s="14"/>
      <c r="R1218" s="14"/>
      <c r="S1218" s="14"/>
      <c r="T1218" s="14"/>
      <c r="U1218" s="14"/>
      <c r="V1218" s="14"/>
      <c r="W1218" s="14"/>
      <c r="X1218" s="14"/>
      <c r="Y1218" s="14"/>
    </row>
    <row r="1219" spans="1:25">
      <c r="A1219" s="14" t="s">
        <v>1447</v>
      </c>
      <c r="B1219" s="14" t="s">
        <v>68</v>
      </c>
      <c r="C1219" s="14" t="s">
        <v>36</v>
      </c>
      <c r="D1219" s="14" t="s">
        <v>56</v>
      </c>
      <c r="E1219" s="14">
        <v>2</v>
      </c>
      <c r="F1219" s="14">
        <v>332.43185318829501</v>
      </c>
      <c r="G1219" s="14">
        <v>110.810617729432</v>
      </c>
      <c r="H1219" s="14">
        <v>674.93371744080696</v>
      </c>
      <c r="I1219" s="14">
        <v>711.56009284601896</v>
      </c>
      <c r="J1219" s="14">
        <v>636.10131786950103</v>
      </c>
      <c r="K1219" s="14">
        <v>793.41353616114304</v>
      </c>
      <c r="L1219" s="14">
        <v>81.853443315124295</v>
      </c>
      <c r="M1219" s="14">
        <v>75.458774976517404</v>
      </c>
      <c r="O1219" s="14"/>
      <c r="P1219" s="14"/>
      <c r="Q1219" s="14"/>
      <c r="R1219" s="14"/>
      <c r="S1219" s="14"/>
      <c r="T1219" s="14"/>
      <c r="U1219" s="14"/>
      <c r="V1219" s="14"/>
      <c r="W1219" s="14"/>
      <c r="X1219" s="14"/>
      <c r="Y1219" s="14"/>
    </row>
    <row r="1220" spans="1:25">
      <c r="A1220" s="14" t="s">
        <v>1448</v>
      </c>
      <c r="B1220" s="14" t="s">
        <v>68</v>
      </c>
      <c r="C1220" s="14" t="s">
        <v>34</v>
      </c>
      <c r="D1220" s="14" t="s">
        <v>56</v>
      </c>
      <c r="E1220" s="14">
        <v>2</v>
      </c>
      <c r="F1220" s="14">
        <v>300.60398460137202</v>
      </c>
      <c r="G1220" s="14">
        <v>100.201328200457</v>
      </c>
      <c r="H1220" s="14">
        <v>601.77363642097896</v>
      </c>
      <c r="I1220" s="14">
        <v>629.93976225537904</v>
      </c>
      <c r="J1220" s="14">
        <v>559.79882470879704</v>
      </c>
      <c r="K1220" s="14">
        <v>706.34616534322299</v>
      </c>
      <c r="L1220" s="14">
        <v>76.406403087843699</v>
      </c>
      <c r="M1220" s="14">
        <v>70.140937546581995</v>
      </c>
      <c r="O1220" s="14"/>
      <c r="P1220" s="14"/>
      <c r="Q1220" s="14"/>
      <c r="R1220" s="14"/>
      <c r="S1220" s="14"/>
      <c r="T1220" s="14"/>
      <c r="U1220" s="14"/>
      <c r="V1220" s="14"/>
      <c r="W1220" s="14"/>
      <c r="X1220" s="14"/>
      <c r="Y1220" s="14"/>
    </row>
    <row r="1221" spans="1:25">
      <c r="A1221" s="14" t="s">
        <v>1449</v>
      </c>
      <c r="B1221" s="14" t="s">
        <v>68</v>
      </c>
      <c r="C1221" s="14" t="s">
        <v>128</v>
      </c>
      <c r="D1221" s="14" t="s">
        <v>56</v>
      </c>
      <c r="E1221" s="14">
        <v>2</v>
      </c>
      <c r="F1221" s="14">
        <v>284.69779203720498</v>
      </c>
      <c r="G1221" s="14">
        <v>94.899264012401702</v>
      </c>
      <c r="H1221" s="14">
        <v>562.66609754773901</v>
      </c>
      <c r="I1221" s="14">
        <v>585.16448874370701</v>
      </c>
      <c r="J1221" s="14">
        <v>518.29273714679698</v>
      </c>
      <c r="K1221" s="14">
        <v>658.18238073474799</v>
      </c>
      <c r="L1221" s="14">
        <v>73.017891991041097</v>
      </c>
      <c r="M1221" s="14">
        <v>66.8717515969104</v>
      </c>
      <c r="O1221" s="14"/>
      <c r="P1221" s="14"/>
      <c r="Q1221" s="14"/>
      <c r="R1221" s="14"/>
      <c r="S1221" s="14"/>
      <c r="T1221" s="14"/>
      <c r="U1221" s="14"/>
      <c r="V1221" s="14"/>
      <c r="W1221" s="14"/>
      <c r="X1221" s="14"/>
      <c r="Y1221" s="14"/>
    </row>
    <row r="1222" spans="1:25">
      <c r="A1222" s="14" t="s">
        <v>1450</v>
      </c>
      <c r="B1222" s="14" t="s">
        <v>68</v>
      </c>
      <c r="C1222" s="14" t="s">
        <v>129</v>
      </c>
      <c r="D1222" s="14" t="s">
        <v>56</v>
      </c>
      <c r="E1222" s="14">
        <v>2</v>
      </c>
      <c r="F1222" s="14">
        <v>275.46975732875302</v>
      </c>
      <c r="G1222" s="14">
        <v>91.823252442917806</v>
      </c>
      <c r="H1222" s="14">
        <v>538.658109755091</v>
      </c>
      <c r="I1222" s="14">
        <v>556.39997865814098</v>
      </c>
      <c r="J1222" s="14">
        <v>491.87167891524001</v>
      </c>
      <c r="K1222" s="14">
        <v>626.96248131374296</v>
      </c>
      <c r="L1222" s="14">
        <v>70.562502655602003</v>
      </c>
      <c r="M1222" s="14">
        <v>64.528299742900103</v>
      </c>
      <c r="O1222" s="14"/>
      <c r="P1222" s="14"/>
      <c r="Q1222" s="14"/>
      <c r="R1222" s="14"/>
      <c r="S1222" s="14"/>
      <c r="T1222" s="14"/>
      <c r="U1222" s="14"/>
      <c r="V1222" s="14"/>
      <c r="W1222" s="14"/>
      <c r="X1222" s="14"/>
      <c r="Y1222" s="14"/>
    </row>
    <row r="1223" spans="1:25">
      <c r="A1223" s="14" t="s">
        <v>1451</v>
      </c>
      <c r="B1223" s="14" t="s">
        <v>68</v>
      </c>
      <c r="C1223" s="14" t="s">
        <v>130</v>
      </c>
      <c r="D1223" s="14" t="s">
        <v>56</v>
      </c>
      <c r="E1223" s="14">
        <v>2</v>
      </c>
      <c r="F1223" s="14">
        <v>280.012498538405</v>
      </c>
      <c r="G1223" s="14">
        <v>93.337499512801799</v>
      </c>
      <c r="H1223" s="14">
        <v>542.27104312490098</v>
      </c>
      <c r="I1223" s="14">
        <v>555.34209167639699</v>
      </c>
      <c r="J1223" s="14">
        <v>491.526625032472</v>
      </c>
      <c r="K1223" s="14">
        <v>625.07408764746901</v>
      </c>
      <c r="L1223" s="14">
        <v>69.731995971072095</v>
      </c>
      <c r="M1223" s="14">
        <v>63.815466643924701</v>
      </c>
      <c r="O1223" s="14"/>
      <c r="P1223" s="14"/>
      <c r="Q1223" s="14"/>
      <c r="R1223" s="14"/>
      <c r="S1223" s="14"/>
      <c r="T1223" s="14"/>
      <c r="U1223" s="14"/>
      <c r="V1223" s="14"/>
      <c r="W1223" s="14"/>
      <c r="X1223" s="14"/>
      <c r="Y1223" s="14"/>
    </row>
    <row r="1224" spans="1:25">
      <c r="A1224" s="14" t="s">
        <v>1452</v>
      </c>
      <c r="B1224" s="14" t="s">
        <v>68</v>
      </c>
      <c r="C1224" s="14" t="s">
        <v>131</v>
      </c>
      <c r="D1224" s="14" t="s">
        <v>56</v>
      </c>
      <c r="E1224" s="14">
        <v>2</v>
      </c>
      <c r="F1224" s="14">
        <v>288.82066924452101</v>
      </c>
      <c r="G1224" s="14">
        <v>96.2735564148403</v>
      </c>
      <c r="H1224" s="14">
        <v>553.44473468846195</v>
      </c>
      <c r="I1224" s="14">
        <v>564.14522466673998</v>
      </c>
      <c r="J1224" s="14">
        <v>500.30933917761598</v>
      </c>
      <c r="K1224" s="14">
        <v>633.804147741679</v>
      </c>
      <c r="L1224" s="14">
        <v>69.658923074938897</v>
      </c>
      <c r="M1224" s="14">
        <v>63.835885489123903</v>
      </c>
      <c r="O1224" s="14"/>
      <c r="P1224" s="14"/>
      <c r="Q1224" s="14"/>
      <c r="R1224" s="14"/>
      <c r="S1224" s="14"/>
      <c r="T1224" s="14"/>
      <c r="U1224" s="14"/>
      <c r="V1224" s="14"/>
      <c r="W1224" s="14"/>
      <c r="X1224" s="14"/>
      <c r="Y1224" s="14"/>
    </row>
    <row r="1225" spans="1:25">
      <c r="A1225" s="14" t="s">
        <v>1453</v>
      </c>
      <c r="B1225" s="14" t="s">
        <v>68</v>
      </c>
      <c r="C1225" s="14" t="s">
        <v>132</v>
      </c>
      <c r="D1225" s="14" t="s">
        <v>56</v>
      </c>
      <c r="E1225" s="14">
        <v>2</v>
      </c>
      <c r="F1225" s="14">
        <v>304.46059662544798</v>
      </c>
      <c r="G1225" s="14">
        <v>101.486865541816</v>
      </c>
      <c r="H1225" s="14">
        <v>577.77891000179898</v>
      </c>
      <c r="I1225" s="14">
        <v>586.91905822986803</v>
      </c>
      <c r="J1225" s="14">
        <v>522.19589605609804</v>
      </c>
      <c r="K1225" s="14">
        <v>657.38525324235104</v>
      </c>
      <c r="L1225" s="14">
        <v>70.466195012483098</v>
      </c>
      <c r="M1225" s="14">
        <v>64.723162173770007</v>
      </c>
      <c r="O1225" s="14"/>
      <c r="P1225" s="14"/>
      <c r="Q1225" s="14"/>
      <c r="R1225" s="14"/>
      <c r="S1225" s="14"/>
      <c r="T1225" s="14"/>
      <c r="U1225" s="14"/>
      <c r="V1225" s="14"/>
      <c r="W1225" s="14"/>
      <c r="X1225" s="14"/>
      <c r="Y1225" s="14"/>
    </row>
    <row r="1226" spans="1:25">
      <c r="A1226" s="14" t="s">
        <v>1454</v>
      </c>
      <c r="B1226" s="14" t="s">
        <v>68</v>
      </c>
      <c r="C1226" s="14" t="s">
        <v>38</v>
      </c>
      <c r="D1226" s="14" t="s">
        <v>56</v>
      </c>
      <c r="E1226" s="14">
        <v>3</v>
      </c>
      <c r="F1226" s="14">
        <v>417.048346780521</v>
      </c>
      <c r="G1226" s="14">
        <v>139.01611559350701</v>
      </c>
      <c r="H1226" s="14">
        <v>981.498074369915</v>
      </c>
      <c r="I1226" s="14">
        <v>1073.50695043256</v>
      </c>
      <c r="J1226" s="14">
        <v>971.18206395249194</v>
      </c>
      <c r="K1226" s="14">
        <v>1183.5361072190401</v>
      </c>
      <c r="L1226" s="14">
        <v>110.029156786481</v>
      </c>
      <c r="M1226" s="14">
        <v>102.324886480071</v>
      </c>
      <c r="O1226" s="14"/>
      <c r="P1226" s="14"/>
      <c r="Q1226" s="14"/>
      <c r="R1226" s="14"/>
      <c r="S1226" s="14"/>
      <c r="T1226" s="14"/>
      <c r="U1226" s="14"/>
      <c r="V1226" s="14"/>
      <c r="W1226" s="14"/>
      <c r="X1226" s="14"/>
      <c r="Y1226" s="14"/>
    </row>
    <row r="1227" spans="1:25">
      <c r="A1227" s="14" t="s">
        <v>1455</v>
      </c>
      <c r="B1227" s="14" t="s">
        <v>68</v>
      </c>
      <c r="C1227" s="14" t="s">
        <v>36</v>
      </c>
      <c r="D1227" s="14" t="s">
        <v>56</v>
      </c>
      <c r="E1227" s="14">
        <v>3</v>
      </c>
      <c r="F1227" s="14">
        <v>443.016473774063</v>
      </c>
      <c r="G1227" s="14">
        <v>147.67215792468801</v>
      </c>
      <c r="H1227" s="14">
        <v>1031.2541580904201</v>
      </c>
      <c r="I1227" s="14">
        <v>1121.03980412176</v>
      </c>
      <c r="J1227" s="14">
        <v>1017.18240437861</v>
      </c>
      <c r="K1227" s="14">
        <v>1232.4750692927801</v>
      </c>
      <c r="L1227" s="14">
        <v>111.435265171015</v>
      </c>
      <c r="M1227" s="14">
        <v>103.85739974315</v>
      </c>
      <c r="O1227" s="14"/>
      <c r="P1227" s="14"/>
      <c r="Q1227" s="14"/>
      <c r="R1227" s="14"/>
      <c r="S1227" s="14"/>
      <c r="T1227" s="14"/>
      <c r="U1227" s="14"/>
      <c r="V1227" s="14"/>
      <c r="W1227" s="14"/>
      <c r="X1227" s="14"/>
      <c r="Y1227" s="14"/>
    </row>
    <row r="1228" spans="1:25">
      <c r="A1228" s="14" t="s">
        <v>1456</v>
      </c>
      <c r="B1228" s="14" t="s">
        <v>68</v>
      </c>
      <c r="C1228" s="14" t="s">
        <v>34</v>
      </c>
      <c r="D1228" s="14" t="s">
        <v>56</v>
      </c>
      <c r="E1228" s="14">
        <v>3</v>
      </c>
      <c r="F1228" s="14">
        <v>410.68125695883401</v>
      </c>
      <c r="G1228" s="14">
        <v>136.893752319611</v>
      </c>
      <c r="H1228" s="14">
        <v>947.12127708962805</v>
      </c>
      <c r="I1228" s="14">
        <v>1015.39707219114</v>
      </c>
      <c r="J1228" s="14">
        <v>917.83964555924797</v>
      </c>
      <c r="K1228" s="14">
        <v>1120.35885634947</v>
      </c>
      <c r="L1228" s="14">
        <v>104.961784158325</v>
      </c>
      <c r="M1228" s="14">
        <v>97.557426631893605</v>
      </c>
      <c r="O1228" s="14"/>
      <c r="P1228" s="14"/>
      <c r="Q1228" s="14"/>
      <c r="R1228" s="14"/>
      <c r="S1228" s="14"/>
      <c r="T1228" s="14"/>
      <c r="U1228" s="14"/>
      <c r="V1228" s="14"/>
      <c r="W1228" s="14"/>
      <c r="X1228" s="14"/>
      <c r="Y1228" s="14"/>
    </row>
    <row r="1229" spans="1:25">
      <c r="A1229" s="14" t="s">
        <v>1457</v>
      </c>
      <c r="B1229" s="14" t="s">
        <v>68</v>
      </c>
      <c r="C1229" s="14" t="s">
        <v>128</v>
      </c>
      <c r="D1229" s="14" t="s">
        <v>56</v>
      </c>
      <c r="E1229" s="14">
        <v>3</v>
      </c>
      <c r="F1229" s="14">
        <v>345.16317171628799</v>
      </c>
      <c r="G1229" s="14">
        <v>115.054390572096</v>
      </c>
      <c r="H1229" s="14">
        <v>785.74752257395699</v>
      </c>
      <c r="I1229" s="14">
        <v>836.68396736503905</v>
      </c>
      <c r="J1229" s="14">
        <v>749.28021189955405</v>
      </c>
      <c r="K1229" s="14">
        <v>931.35061850229499</v>
      </c>
      <c r="L1229" s="14">
        <v>94.666651137256096</v>
      </c>
      <c r="M1229" s="14">
        <v>87.403755465484593</v>
      </c>
      <c r="O1229" s="14"/>
      <c r="P1229" s="14"/>
      <c r="Q1229" s="14"/>
      <c r="R1229" s="14"/>
      <c r="S1229" s="14"/>
      <c r="T1229" s="14"/>
      <c r="U1229" s="14"/>
      <c r="V1229" s="14"/>
      <c r="W1229" s="14"/>
      <c r="X1229" s="14"/>
      <c r="Y1229" s="14"/>
    </row>
    <row r="1230" spans="1:25">
      <c r="A1230" s="14" t="s">
        <v>1458</v>
      </c>
      <c r="B1230" s="14" t="s">
        <v>68</v>
      </c>
      <c r="C1230" s="14" t="s">
        <v>129</v>
      </c>
      <c r="D1230" s="14" t="s">
        <v>56</v>
      </c>
      <c r="E1230" s="14">
        <v>3</v>
      </c>
      <c r="F1230" s="14">
        <v>311.25634181552101</v>
      </c>
      <c r="G1230" s="14">
        <v>103.75211393850699</v>
      </c>
      <c r="H1230" s="14">
        <v>701.75484018469899</v>
      </c>
      <c r="I1230" s="14">
        <v>741.009402821869</v>
      </c>
      <c r="J1230" s="14">
        <v>659.68313906816297</v>
      </c>
      <c r="K1230" s="14">
        <v>829.46899483034099</v>
      </c>
      <c r="L1230" s="14">
        <v>88.4595920084721</v>
      </c>
      <c r="M1230" s="14">
        <v>81.326263753706101</v>
      </c>
      <c r="O1230" s="14"/>
      <c r="P1230" s="14"/>
      <c r="Q1230" s="14"/>
      <c r="R1230" s="14"/>
      <c r="S1230" s="14"/>
      <c r="T1230" s="14"/>
      <c r="U1230" s="14"/>
      <c r="V1230" s="14"/>
      <c r="W1230" s="14"/>
      <c r="X1230" s="14"/>
      <c r="Y1230" s="14"/>
    </row>
    <row r="1231" spans="1:25">
      <c r="A1231" s="14" t="s">
        <v>1459</v>
      </c>
      <c r="B1231" s="14" t="s">
        <v>68</v>
      </c>
      <c r="C1231" s="14" t="s">
        <v>130</v>
      </c>
      <c r="D1231" s="14" t="s">
        <v>56</v>
      </c>
      <c r="E1231" s="14">
        <v>3</v>
      </c>
      <c r="F1231" s="14">
        <v>322.14127165314301</v>
      </c>
      <c r="G1231" s="14">
        <v>107.380423884381</v>
      </c>
      <c r="H1231" s="14">
        <v>718.24769047098903</v>
      </c>
      <c r="I1231" s="14">
        <v>757.32142574537602</v>
      </c>
      <c r="J1231" s="14">
        <v>675.64916621451903</v>
      </c>
      <c r="K1231" s="14">
        <v>846.02965540026298</v>
      </c>
      <c r="L1231" s="14">
        <v>88.708229654887106</v>
      </c>
      <c r="M1231" s="14">
        <v>81.672259530856493</v>
      </c>
      <c r="O1231" s="14"/>
      <c r="P1231" s="14"/>
      <c r="Q1231" s="14"/>
      <c r="R1231" s="14"/>
      <c r="S1231" s="14"/>
      <c r="T1231" s="14"/>
      <c r="U1231" s="14"/>
      <c r="V1231" s="14"/>
      <c r="W1231" s="14"/>
      <c r="X1231" s="14"/>
      <c r="Y1231" s="14"/>
    </row>
    <row r="1232" spans="1:25">
      <c r="A1232" s="14" t="s">
        <v>1460</v>
      </c>
      <c r="B1232" s="14" t="s">
        <v>68</v>
      </c>
      <c r="C1232" s="14" t="s">
        <v>131</v>
      </c>
      <c r="D1232" s="14" t="s">
        <v>56</v>
      </c>
      <c r="E1232" s="14">
        <v>3</v>
      </c>
      <c r="F1232" s="14">
        <v>331.24348945149802</v>
      </c>
      <c r="G1232" s="14">
        <v>110.41449648383301</v>
      </c>
      <c r="H1232" s="14">
        <v>733.277598236774</v>
      </c>
      <c r="I1232" s="14">
        <v>772.31185644086497</v>
      </c>
      <c r="J1232" s="14">
        <v>690.25330355470203</v>
      </c>
      <c r="K1232" s="14">
        <v>861.33739898444401</v>
      </c>
      <c r="L1232" s="14">
        <v>89.025542543579704</v>
      </c>
      <c r="M1232" s="14">
        <v>82.058552886163099</v>
      </c>
      <c r="O1232" s="14"/>
      <c r="P1232" s="14"/>
      <c r="Q1232" s="14"/>
      <c r="R1232" s="14"/>
      <c r="S1232" s="14"/>
      <c r="T1232" s="14"/>
      <c r="U1232" s="14"/>
      <c r="V1232" s="14"/>
      <c r="W1232" s="14"/>
      <c r="X1232" s="14"/>
      <c r="Y1232" s="14"/>
    </row>
    <row r="1233" spans="1:25">
      <c r="A1233" s="14" t="s">
        <v>1461</v>
      </c>
      <c r="B1233" s="14" t="s">
        <v>68</v>
      </c>
      <c r="C1233" s="14" t="s">
        <v>132</v>
      </c>
      <c r="D1233" s="14" t="s">
        <v>56</v>
      </c>
      <c r="E1233" s="14">
        <v>3</v>
      </c>
      <c r="F1233" s="14">
        <v>346.82180270062997</v>
      </c>
      <c r="G1233" s="14">
        <v>115.607267566877</v>
      </c>
      <c r="H1233" s="14">
        <v>762.32949269288997</v>
      </c>
      <c r="I1233" s="14">
        <v>802.84109057016497</v>
      </c>
      <c r="J1233" s="14">
        <v>719.51927182799295</v>
      </c>
      <c r="K1233" s="14">
        <v>893.06929911546194</v>
      </c>
      <c r="L1233" s="14">
        <v>90.228208545296894</v>
      </c>
      <c r="M1233" s="14">
        <v>83.3218187421718</v>
      </c>
      <c r="O1233" s="14"/>
      <c r="P1233" s="14"/>
      <c r="Q1233" s="14"/>
      <c r="R1233" s="14"/>
      <c r="S1233" s="14"/>
      <c r="T1233" s="14"/>
      <c r="U1233" s="14"/>
      <c r="V1233" s="14"/>
      <c r="W1233" s="14"/>
      <c r="X1233" s="14"/>
      <c r="Y1233" s="14"/>
    </row>
    <row r="1234" spans="1:25">
      <c r="A1234" s="14" t="s">
        <v>1462</v>
      </c>
      <c r="B1234" s="14" t="s">
        <v>68</v>
      </c>
      <c r="C1234" s="14" t="s">
        <v>38</v>
      </c>
      <c r="D1234" s="14" t="s">
        <v>56</v>
      </c>
      <c r="E1234" s="14">
        <v>4</v>
      </c>
      <c r="F1234" s="14">
        <v>633.01828710090001</v>
      </c>
      <c r="G1234" s="14">
        <v>211.00609570029999</v>
      </c>
      <c r="H1234" s="14">
        <v>1333.3156835960599</v>
      </c>
      <c r="I1234" s="14">
        <v>1449.5564535282599</v>
      </c>
      <c r="J1234" s="14">
        <v>1337.32012333529</v>
      </c>
      <c r="K1234" s="14">
        <v>1568.59975041798</v>
      </c>
      <c r="L1234" s="14">
        <v>119.04329688972101</v>
      </c>
      <c r="M1234" s="14">
        <v>112.236330192968</v>
      </c>
      <c r="O1234" s="14"/>
      <c r="P1234" s="14"/>
      <c r="Q1234" s="14"/>
      <c r="R1234" s="14"/>
      <c r="S1234" s="14"/>
      <c r="T1234" s="14"/>
      <c r="U1234" s="14"/>
      <c r="V1234" s="14"/>
      <c r="W1234" s="14"/>
      <c r="X1234" s="14"/>
      <c r="Y1234" s="14"/>
    </row>
    <row r="1235" spans="1:25">
      <c r="A1235" s="14" t="s">
        <v>1463</v>
      </c>
      <c r="B1235" s="14" t="s">
        <v>68</v>
      </c>
      <c r="C1235" s="14" t="s">
        <v>36</v>
      </c>
      <c r="D1235" s="14" t="s">
        <v>56</v>
      </c>
      <c r="E1235" s="14">
        <v>4</v>
      </c>
      <c r="F1235" s="14">
        <v>660.88050919160901</v>
      </c>
      <c r="G1235" s="14">
        <v>220.29350306386999</v>
      </c>
      <c r="H1235" s="14">
        <v>1380.08334034625</v>
      </c>
      <c r="I1235" s="14">
        <v>1505.24062649539</v>
      </c>
      <c r="J1235" s="14">
        <v>1391.18579092703</v>
      </c>
      <c r="K1235" s="14">
        <v>1626.0605949677899</v>
      </c>
      <c r="L1235" s="14">
        <v>120.819968472404</v>
      </c>
      <c r="M1235" s="14">
        <v>114.054835568358</v>
      </c>
      <c r="O1235" s="14"/>
      <c r="P1235" s="14"/>
      <c r="Q1235" s="14"/>
      <c r="R1235" s="14"/>
      <c r="S1235" s="14"/>
      <c r="T1235" s="14"/>
      <c r="U1235" s="14"/>
      <c r="V1235" s="14"/>
      <c r="W1235" s="14"/>
      <c r="X1235" s="14"/>
      <c r="Y1235" s="14"/>
    </row>
    <row r="1236" spans="1:25">
      <c r="A1236" s="14" t="s">
        <v>1464</v>
      </c>
      <c r="B1236" s="14" t="s">
        <v>68</v>
      </c>
      <c r="C1236" s="14" t="s">
        <v>34</v>
      </c>
      <c r="D1236" s="14" t="s">
        <v>56</v>
      </c>
      <c r="E1236" s="14">
        <v>4</v>
      </c>
      <c r="F1236" s="14">
        <v>620.989780558181</v>
      </c>
      <c r="G1236" s="14">
        <v>206.996593519394</v>
      </c>
      <c r="H1236" s="14">
        <v>1282.40083544974</v>
      </c>
      <c r="I1236" s="14">
        <v>1407.3199250369</v>
      </c>
      <c r="J1236" s="14">
        <v>1297.35354513943</v>
      </c>
      <c r="K1236" s="14">
        <v>1524.02201864517</v>
      </c>
      <c r="L1236" s="14">
        <v>116.702093608279</v>
      </c>
      <c r="M1236" s="14">
        <v>109.96637989746699</v>
      </c>
      <c r="O1236" s="14"/>
      <c r="P1236" s="14"/>
      <c r="Q1236" s="14"/>
      <c r="R1236" s="14"/>
      <c r="S1236" s="14"/>
      <c r="T1236" s="14"/>
      <c r="U1236" s="14"/>
      <c r="V1236" s="14"/>
      <c r="W1236" s="14"/>
      <c r="X1236" s="14"/>
      <c r="Y1236" s="14"/>
    </row>
    <row r="1237" spans="1:25">
      <c r="A1237" s="14" t="s">
        <v>1465</v>
      </c>
      <c r="B1237" s="14" t="s">
        <v>68</v>
      </c>
      <c r="C1237" s="14" t="s">
        <v>128</v>
      </c>
      <c r="D1237" s="14" t="s">
        <v>56</v>
      </c>
      <c r="E1237" s="14">
        <v>4</v>
      </c>
      <c r="F1237" s="14">
        <v>553.13616097345403</v>
      </c>
      <c r="G1237" s="14">
        <v>184.37872032448499</v>
      </c>
      <c r="H1237" s="14">
        <v>1128.9184255637199</v>
      </c>
      <c r="I1237" s="14">
        <v>1230.89330529735</v>
      </c>
      <c r="J1237" s="14">
        <v>1128.9683476371399</v>
      </c>
      <c r="K1237" s="14">
        <v>1339.44636624503</v>
      </c>
      <c r="L1237" s="14">
        <v>108.553060947681</v>
      </c>
      <c r="M1237" s="14">
        <v>101.92495766021401</v>
      </c>
      <c r="O1237" s="14"/>
      <c r="P1237" s="14"/>
      <c r="Q1237" s="14"/>
      <c r="R1237" s="14"/>
      <c r="S1237" s="14"/>
      <c r="T1237" s="14"/>
      <c r="U1237" s="14"/>
      <c r="V1237" s="14"/>
      <c r="W1237" s="14"/>
      <c r="X1237" s="14"/>
      <c r="Y1237" s="14"/>
    </row>
    <row r="1238" spans="1:25">
      <c r="A1238" s="14" t="s">
        <v>1466</v>
      </c>
      <c r="B1238" s="14" t="s">
        <v>68</v>
      </c>
      <c r="C1238" s="14" t="s">
        <v>129</v>
      </c>
      <c r="D1238" s="14" t="s">
        <v>56</v>
      </c>
      <c r="E1238" s="14">
        <v>4</v>
      </c>
      <c r="F1238" s="14">
        <v>528.39808435194402</v>
      </c>
      <c r="G1238" s="14">
        <v>176.13269478398101</v>
      </c>
      <c r="H1238" s="14">
        <v>1064.11729569829</v>
      </c>
      <c r="I1238" s="14">
        <v>1156.44130811796</v>
      </c>
      <c r="J1238" s="14">
        <v>1058.4967626893001</v>
      </c>
      <c r="K1238" s="14">
        <v>1260.90781212551</v>
      </c>
      <c r="L1238" s="14">
        <v>104.46650400755</v>
      </c>
      <c r="M1238" s="14">
        <v>97.944545428657605</v>
      </c>
      <c r="O1238" s="14"/>
      <c r="P1238" s="14"/>
      <c r="Q1238" s="14"/>
      <c r="R1238" s="14"/>
      <c r="S1238" s="14"/>
      <c r="T1238" s="14"/>
      <c r="U1238" s="14"/>
      <c r="V1238" s="14"/>
      <c r="W1238" s="14"/>
      <c r="X1238" s="14"/>
      <c r="Y1238" s="14"/>
    </row>
    <row r="1239" spans="1:25">
      <c r="A1239" s="14" t="s">
        <v>1467</v>
      </c>
      <c r="B1239" s="14" t="s">
        <v>68</v>
      </c>
      <c r="C1239" s="14" t="s">
        <v>130</v>
      </c>
      <c r="D1239" s="14" t="s">
        <v>56</v>
      </c>
      <c r="E1239" s="14">
        <v>4</v>
      </c>
      <c r="F1239" s="14">
        <v>525.75481443857598</v>
      </c>
      <c r="G1239" s="14">
        <v>175.251604812859</v>
      </c>
      <c r="H1239" s="14">
        <v>1046.77819145179</v>
      </c>
      <c r="I1239" s="14">
        <v>1129.57343569774</v>
      </c>
      <c r="J1239" s="14">
        <v>1033.62688291055</v>
      </c>
      <c r="K1239" s="14">
        <v>1231.9255234308</v>
      </c>
      <c r="L1239" s="14">
        <v>102.352087733061</v>
      </c>
      <c r="M1239" s="14">
        <v>95.946552787185496</v>
      </c>
      <c r="O1239" s="14"/>
      <c r="P1239" s="14"/>
      <c r="Q1239" s="14"/>
      <c r="R1239" s="14"/>
      <c r="S1239" s="14"/>
      <c r="T1239" s="14"/>
      <c r="U1239" s="14"/>
      <c r="V1239" s="14"/>
      <c r="W1239" s="14"/>
      <c r="X1239" s="14"/>
      <c r="Y1239" s="14"/>
    </row>
    <row r="1240" spans="1:25">
      <c r="A1240" s="14" t="s">
        <v>1468</v>
      </c>
      <c r="B1240" s="14" t="s">
        <v>68</v>
      </c>
      <c r="C1240" s="14" t="s">
        <v>131</v>
      </c>
      <c r="D1240" s="14" t="s">
        <v>56</v>
      </c>
      <c r="E1240" s="14">
        <v>4</v>
      </c>
      <c r="F1240" s="14">
        <v>540.10565309139997</v>
      </c>
      <c r="G1240" s="14">
        <v>180.03521769713299</v>
      </c>
      <c r="H1240" s="14">
        <v>1063.7026411915101</v>
      </c>
      <c r="I1240" s="14">
        <v>1150.08100206996</v>
      </c>
      <c r="J1240" s="14">
        <v>1053.79567490468</v>
      </c>
      <c r="K1240" s="14">
        <v>1252.70544592069</v>
      </c>
      <c r="L1240" s="14">
        <v>102.624443850738</v>
      </c>
      <c r="M1240" s="14">
        <v>96.285327165278403</v>
      </c>
      <c r="O1240" s="14"/>
      <c r="P1240" s="14"/>
      <c r="Q1240" s="14"/>
      <c r="R1240" s="14"/>
      <c r="S1240" s="14"/>
      <c r="T1240" s="14"/>
      <c r="U1240" s="14"/>
      <c r="V1240" s="14"/>
      <c r="W1240" s="14"/>
      <c r="X1240" s="14"/>
      <c r="Y1240" s="14"/>
    </row>
    <row r="1241" spans="1:25">
      <c r="A1241" s="14" t="s">
        <v>1469</v>
      </c>
      <c r="B1241" s="14" t="s">
        <v>68</v>
      </c>
      <c r="C1241" s="14" t="s">
        <v>132</v>
      </c>
      <c r="D1241" s="14" t="s">
        <v>56</v>
      </c>
      <c r="E1241" s="14">
        <v>4</v>
      </c>
      <c r="F1241" s="14">
        <v>560.155965321076</v>
      </c>
      <c r="G1241" s="14">
        <v>186.718655107025</v>
      </c>
      <c r="H1241" s="14">
        <v>1091.7729848189799</v>
      </c>
      <c r="I1241" s="14">
        <v>1189.8575486577499</v>
      </c>
      <c r="J1241" s="14">
        <v>1091.98443699314</v>
      </c>
      <c r="K1241" s="14">
        <v>1294.0538704854</v>
      </c>
      <c r="L1241" s="14">
        <v>104.196321827658</v>
      </c>
      <c r="M1241" s="14">
        <v>97.873111664605403</v>
      </c>
      <c r="O1241" s="14"/>
      <c r="P1241" s="14"/>
      <c r="Q1241" s="14"/>
      <c r="R1241" s="14"/>
      <c r="S1241" s="14"/>
      <c r="T1241" s="14"/>
      <c r="U1241" s="14"/>
      <c r="V1241" s="14"/>
      <c r="W1241" s="14"/>
      <c r="X1241" s="14"/>
      <c r="Y1241" s="14"/>
    </row>
    <row r="1242" spans="1:25">
      <c r="A1242" s="14" t="s">
        <v>1470</v>
      </c>
      <c r="B1242" s="14" t="s">
        <v>68</v>
      </c>
      <c r="C1242" s="14" t="s">
        <v>38</v>
      </c>
      <c r="D1242" s="14" t="s">
        <v>56</v>
      </c>
      <c r="E1242" s="14">
        <v>5</v>
      </c>
      <c r="F1242" s="14">
        <v>766.58841750587305</v>
      </c>
      <c r="G1242" s="14">
        <v>255.529472501958</v>
      </c>
      <c r="H1242" s="14">
        <v>1576.4341891623601</v>
      </c>
      <c r="I1242" s="14">
        <v>1744.1868242476301</v>
      </c>
      <c r="J1242" s="14">
        <v>1621.60412094611</v>
      </c>
      <c r="K1242" s="14">
        <v>1873.5050822035901</v>
      </c>
      <c r="L1242" s="14">
        <v>129.31825795595901</v>
      </c>
      <c r="M1242" s="14">
        <v>122.582703301525</v>
      </c>
      <c r="O1242" s="14"/>
      <c r="P1242" s="14"/>
      <c r="Q1242" s="14"/>
      <c r="R1242" s="14"/>
      <c r="S1242" s="14"/>
      <c r="T1242" s="14"/>
      <c r="U1242" s="14"/>
      <c r="V1242" s="14"/>
      <c r="W1242" s="14"/>
      <c r="X1242" s="14"/>
      <c r="Y1242" s="14"/>
    </row>
    <row r="1243" spans="1:25">
      <c r="A1243" s="14" t="s">
        <v>1471</v>
      </c>
      <c r="B1243" s="14" t="s">
        <v>68</v>
      </c>
      <c r="C1243" s="14" t="s">
        <v>36</v>
      </c>
      <c r="D1243" s="14" t="s">
        <v>56</v>
      </c>
      <c r="E1243" s="14">
        <v>5</v>
      </c>
      <c r="F1243" s="14">
        <v>818.51466509211104</v>
      </c>
      <c r="G1243" s="14">
        <v>272.83822169736999</v>
      </c>
      <c r="H1243" s="14">
        <v>1674.67604773736</v>
      </c>
      <c r="I1243" s="14">
        <v>1850.88646110269</v>
      </c>
      <c r="J1243" s="14">
        <v>1724.80224677155</v>
      </c>
      <c r="K1243" s="14">
        <v>1983.66882395828</v>
      </c>
      <c r="L1243" s="14">
        <v>132.78236285559001</v>
      </c>
      <c r="M1243" s="14">
        <v>126.08421433113899</v>
      </c>
      <c r="O1243" s="14"/>
      <c r="P1243" s="14"/>
      <c r="Q1243" s="14"/>
      <c r="R1243" s="14"/>
      <c r="S1243" s="14"/>
      <c r="T1243" s="14"/>
      <c r="U1243" s="14"/>
      <c r="V1243" s="14"/>
      <c r="W1243" s="14"/>
      <c r="X1243" s="14"/>
      <c r="Y1243" s="14"/>
    </row>
    <row r="1244" spans="1:25">
      <c r="A1244" s="14" t="s">
        <v>1472</v>
      </c>
      <c r="B1244" s="14" t="s">
        <v>68</v>
      </c>
      <c r="C1244" s="14" t="s">
        <v>34</v>
      </c>
      <c r="D1244" s="14" t="s">
        <v>56</v>
      </c>
      <c r="E1244" s="14">
        <v>5</v>
      </c>
      <c r="F1244" s="14">
        <v>834.44340308517201</v>
      </c>
      <c r="G1244" s="14">
        <v>278.14780102839097</v>
      </c>
      <c r="H1244" s="14">
        <v>1701.45260910868</v>
      </c>
      <c r="I1244" s="14">
        <v>1885.67432800948</v>
      </c>
      <c r="J1244" s="14">
        <v>1758.4465737877399</v>
      </c>
      <c r="K1244" s="14">
        <v>2019.59430491384</v>
      </c>
      <c r="L1244" s="14">
        <v>133.919976904366</v>
      </c>
      <c r="M1244" s="14">
        <v>127.22775422174</v>
      </c>
      <c r="O1244" s="14"/>
      <c r="P1244" s="14"/>
      <c r="Q1244" s="14"/>
      <c r="R1244" s="14"/>
      <c r="S1244" s="14"/>
      <c r="T1244" s="14"/>
      <c r="U1244" s="14"/>
      <c r="V1244" s="14"/>
      <c r="W1244" s="14"/>
      <c r="X1244" s="14"/>
      <c r="Y1244" s="14"/>
    </row>
    <row r="1245" spans="1:25">
      <c r="A1245" s="14" t="s">
        <v>1473</v>
      </c>
      <c r="B1245" s="14" t="s">
        <v>68</v>
      </c>
      <c r="C1245" s="14" t="s">
        <v>128</v>
      </c>
      <c r="D1245" s="14" t="s">
        <v>56</v>
      </c>
      <c r="E1245" s="14">
        <v>5</v>
      </c>
      <c r="F1245" s="14">
        <v>740.20603271142897</v>
      </c>
      <c r="G1245" s="14">
        <v>246.73534423714301</v>
      </c>
      <c r="H1245" s="14">
        <v>1505.7385884811099</v>
      </c>
      <c r="I1245" s="14">
        <v>1687.4435521161299</v>
      </c>
      <c r="J1245" s="14">
        <v>1566.7502823822001</v>
      </c>
      <c r="K1245" s="14">
        <v>1814.88926771658</v>
      </c>
      <c r="L1245" s="14">
        <v>127.445715600442</v>
      </c>
      <c r="M1245" s="14">
        <v>120.693269733934</v>
      </c>
      <c r="O1245" s="14"/>
      <c r="P1245" s="14"/>
      <c r="Q1245" s="14"/>
      <c r="R1245" s="14"/>
      <c r="S1245" s="14"/>
      <c r="T1245" s="14"/>
      <c r="U1245" s="14"/>
      <c r="V1245" s="14"/>
      <c r="W1245" s="14"/>
      <c r="X1245" s="14"/>
      <c r="Y1245" s="14"/>
    </row>
    <row r="1246" spans="1:25">
      <c r="A1246" s="14" t="s">
        <v>1474</v>
      </c>
      <c r="B1246" s="14" t="s">
        <v>68</v>
      </c>
      <c r="C1246" s="14" t="s">
        <v>129</v>
      </c>
      <c r="D1246" s="14" t="s">
        <v>56</v>
      </c>
      <c r="E1246" s="14">
        <v>5</v>
      </c>
      <c r="F1246" s="14">
        <v>668.40349296202703</v>
      </c>
      <c r="G1246" s="14">
        <v>222.80116432067601</v>
      </c>
      <c r="H1246" s="14">
        <v>1357.10934167552</v>
      </c>
      <c r="I1246" s="14">
        <v>1525.21661221918</v>
      </c>
      <c r="J1246" s="14">
        <v>1410.55866842516</v>
      </c>
      <c r="K1246" s="14">
        <v>1646.6358535406901</v>
      </c>
      <c r="L1246" s="14">
        <v>121.419241321511</v>
      </c>
      <c r="M1246" s="14">
        <v>114.657943794017</v>
      </c>
      <c r="O1246" s="14"/>
      <c r="P1246" s="14"/>
      <c r="Q1246" s="14"/>
      <c r="R1246" s="14"/>
      <c r="S1246" s="14"/>
      <c r="T1246" s="14"/>
      <c r="U1246" s="14"/>
      <c r="V1246" s="14"/>
      <c r="W1246" s="14"/>
      <c r="X1246" s="14"/>
      <c r="Y1246" s="14"/>
    </row>
    <row r="1247" spans="1:25">
      <c r="A1247" s="14" t="s">
        <v>1475</v>
      </c>
      <c r="B1247" s="14" t="s">
        <v>68</v>
      </c>
      <c r="C1247" s="14" t="s">
        <v>130</v>
      </c>
      <c r="D1247" s="14" t="s">
        <v>56</v>
      </c>
      <c r="E1247" s="14">
        <v>5</v>
      </c>
      <c r="F1247" s="14">
        <v>667.47217406414995</v>
      </c>
      <c r="G1247" s="14">
        <v>222.49072468804999</v>
      </c>
      <c r="H1247" s="14">
        <v>1347.04077428135</v>
      </c>
      <c r="I1247" s="14">
        <v>1504.1228609304701</v>
      </c>
      <c r="J1247" s="14">
        <v>1390.9573128996699</v>
      </c>
      <c r="K1247" s="14">
        <v>1623.9665039244601</v>
      </c>
      <c r="L1247" s="14">
        <v>119.84364299398899</v>
      </c>
      <c r="M1247" s="14">
        <v>113.16554803079801</v>
      </c>
      <c r="O1247" s="14"/>
      <c r="P1247" s="14"/>
      <c r="Q1247" s="14"/>
      <c r="R1247" s="14"/>
      <c r="S1247" s="14"/>
      <c r="T1247" s="14"/>
      <c r="U1247" s="14"/>
      <c r="V1247" s="14"/>
      <c r="W1247" s="14"/>
      <c r="X1247" s="14"/>
      <c r="Y1247" s="14"/>
    </row>
    <row r="1248" spans="1:25">
      <c r="A1248" s="14" t="s">
        <v>1476</v>
      </c>
      <c r="B1248" s="14" t="s">
        <v>68</v>
      </c>
      <c r="C1248" s="14" t="s">
        <v>131</v>
      </c>
      <c r="D1248" s="14" t="s">
        <v>56</v>
      </c>
      <c r="E1248" s="14">
        <v>5</v>
      </c>
      <c r="F1248" s="14">
        <v>707.01136228701296</v>
      </c>
      <c r="G1248" s="14">
        <v>235.670454095671</v>
      </c>
      <c r="H1248" s="14">
        <v>1417.0552227507101</v>
      </c>
      <c r="I1248" s="14">
        <v>1561.49836116645</v>
      </c>
      <c r="J1248" s="14">
        <v>1447.2351367526701</v>
      </c>
      <c r="K1248" s="14">
        <v>1682.3072528724799</v>
      </c>
      <c r="L1248" s="14">
        <v>120.808891706029</v>
      </c>
      <c r="M1248" s="14">
        <v>114.263224413776</v>
      </c>
      <c r="O1248" s="14"/>
      <c r="P1248" s="14"/>
      <c r="Q1248" s="14"/>
      <c r="R1248" s="14"/>
      <c r="S1248" s="14"/>
      <c r="T1248" s="14"/>
      <c r="U1248" s="14"/>
      <c r="V1248" s="14"/>
      <c r="W1248" s="14"/>
      <c r="X1248" s="14"/>
      <c r="Y1248" s="14"/>
    </row>
    <row r="1249" spans="1:25">
      <c r="A1249" s="14" t="s">
        <v>1477</v>
      </c>
      <c r="B1249" s="14" t="s">
        <v>68</v>
      </c>
      <c r="C1249" s="14" t="s">
        <v>132</v>
      </c>
      <c r="D1249" s="14" t="s">
        <v>56</v>
      </c>
      <c r="E1249" s="14">
        <v>5</v>
      </c>
      <c r="F1249" s="14">
        <v>728.42990847064402</v>
      </c>
      <c r="G1249" s="14">
        <v>242.809969490215</v>
      </c>
      <c r="H1249" s="14">
        <v>1447.10632034218</v>
      </c>
      <c r="I1249" s="14">
        <v>1593.64451498535</v>
      </c>
      <c r="J1249" s="14">
        <v>1478.71422333546</v>
      </c>
      <c r="K1249" s="14">
        <v>1715.0581831647901</v>
      </c>
      <c r="L1249" s="14">
        <v>121.41366817943801</v>
      </c>
      <c r="M1249" s="14">
        <v>114.930291649891</v>
      </c>
      <c r="O1249" s="14"/>
      <c r="P1249" s="14"/>
      <c r="Q1249" s="14"/>
      <c r="R1249" s="14"/>
      <c r="S1249" s="14"/>
      <c r="T1249" s="14"/>
      <c r="U1249" s="14"/>
      <c r="V1249" s="14"/>
      <c r="W1249" s="14"/>
      <c r="X1249" s="14"/>
      <c r="Y1249" s="14"/>
    </row>
    <row r="1250" spans="1:25">
      <c r="A1250" s="14" t="s">
        <v>1478</v>
      </c>
      <c r="B1250" s="14" t="s">
        <v>68</v>
      </c>
      <c r="C1250" s="14" t="s">
        <v>38</v>
      </c>
      <c r="D1250" s="14" t="s">
        <v>45</v>
      </c>
      <c r="E1250" s="14">
        <v>0</v>
      </c>
      <c r="F1250" s="14">
        <v>1929.5748898516099</v>
      </c>
      <c r="G1250" s="14">
        <v>643.19162995053603</v>
      </c>
      <c r="H1250" s="14">
        <v>1102.0852218658499</v>
      </c>
      <c r="I1250" s="14">
        <v>1061.2229387717</v>
      </c>
      <c r="J1250" s="14">
        <v>1013.92545026228</v>
      </c>
      <c r="K1250" s="14">
        <v>1110.14053519394</v>
      </c>
      <c r="L1250" s="14">
        <v>48.917596422243598</v>
      </c>
      <c r="M1250" s="14">
        <v>47.297488509419303</v>
      </c>
      <c r="N1250" s="12"/>
      <c r="O1250" s="14"/>
      <c r="P1250" s="14"/>
      <c r="Q1250" s="14"/>
      <c r="R1250" s="14"/>
      <c r="S1250" s="14"/>
      <c r="T1250" s="14"/>
      <c r="U1250" s="14"/>
      <c r="V1250" s="14"/>
      <c r="W1250" s="14"/>
      <c r="X1250" s="14"/>
      <c r="Y1250" s="14"/>
    </row>
    <row r="1251" spans="1:25">
      <c r="A1251" s="14" t="s">
        <v>1479</v>
      </c>
      <c r="B1251" s="14" t="s">
        <v>68</v>
      </c>
      <c r="C1251" s="14" t="s">
        <v>36</v>
      </c>
      <c r="D1251" s="14" t="s">
        <v>45</v>
      </c>
      <c r="E1251" s="14">
        <v>0</v>
      </c>
      <c r="F1251" s="14">
        <v>1847.4426631275001</v>
      </c>
      <c r="G1251" s="14">
        <v>615.814221042501</v>
      </c>
      <c r="H1251" s="14">
        <v>1049.92791680306</v>
      </c>
      <c r="I1251" s="14">
        <v>1007.59510410044</v>
      </c>
      <c r="J1251" s="14">
        <v>961.707918185376</v>
      </c>
      <c r="K1251" s="14">
        <v>1055.08931245863</v>
      </c>
      <c r="L1251" s="14">
        <v>47.494208358187699</v>
      </c>
      <c r="M1251" s="14">
        <v>45.887185915067597</v>
      </c>
      <c r="O1251" s="14"/>
      <c r="P1251" s="14"/>
      <c r="Q1251" s="14"/>
      <c r="R1251" s="14"/>
      <c r="S1251" s="14"/>
      <c r="T1251" s="14"/>
      <c r="U1251" s="14"/>
      <c r="V1251" s="14"/>
      <c r="W1251" s="14"/>
      <c r="X1251" s="14"/>
      <c r="Y1251" s="14"/>
    </row>
    <row r="1252" spans="1:25">
      <c r="A1252" s="14" t="s">
        <v>1480</v>
      </c>
      <c r="B1252" s="14" t="s">
        <v>68</v>
      </c>
      <c r="C1252" s="14" t="s">
        <v>34</v>
      </c>
      <c r="D1252" s="14" t="s">
        <v>45</v>
      </c>
      <c r="E1252" s="14">
        <v>0</v>
      </c>
      <c r="F1252" s="14">
        <v>1799.8593995485701</v>
      </c>
      <c r="G1252" s="14">
        <v>599.95313318285798</v>
      </c>
      <c r="H1252" s="14">
        <v>1020.57723795969</v>
      </c>
      <c r="I1252" s="14">
        <v>972.11223671054097</v>
      </c>
      <c r="J1252" s="14">
        <v>927.25311827740597</v>
      </c>
      <c r="K1252" s="14">
        <v>1018.56340590902</v>
      </c>
      <c r="L1252" s="14">
        <v>46.4511691984777</v>
      </c>
      <c r="M1252" s="14">
        <v>44.859118433134299</v>
      </c>
      <c r="O1252" s="14"/>
      <c r="P1252" s="14"/>
      <c r="Q1252" s="14"/>
      <c r="R1252" s="14"/>
      <c r="S1252" s="14"/>
      <c r="T1252" s="14"/>
      <c r="U1252" s="14"/>
      <c r="V1252" s="14"/>
      <c r="W1252" s="14"/>
      <c r="X1252" s="14"/>
      <c r="Y1252" s="14"/>
    </row>
    <row r="1253" spans="1:25">
      <c r="A1253" s="14" t="s">
        <v>1481</v>
      </c>
      <c r="B1253" s="14" t="s">
        <v>68</v>
      </c>
      <c r="C1253" s="14" t="s">
        <v>128</v>
      </c>
      <c r="D1253" s="14" t="s">
        <v>45</v>
      </c>
      <c r="E1253" s="14">
        <v>0</v>
      </c>
      <c r="F1253" s="14">
        <v>1732.10937054603</v>
      </c>
      <c r="G1253" s="14">
        <v>577.369790182011</v>
      </c>
      <c r="H1253" s="14">
        <v>981.65429505918701</v>
      </c>
      <c r="I1253" s="14">
        <v>933.40548456448596</v>
      </c>
      <c r="J1253" s="14">
        <v>889.51558084298699</v>
      </c>
      <c r="K1253" s="14">
        <v>978.88381077273004</v>
      </c>
      <c r="L1253" s="14">
        <v>45.478326208243402</v>
      </c>
      <c r="M1253" s="14">
        <v>43.889903721499799</v>
      </c>
      <c r="O1253" s="14"/>
      <c r="P1253" s="14"/>
      <c r="Q1253" s="14"/>
      <c r="R1253" s="14"/>
      <c r="S1253" s="14"/>
      <c r="T1253" s="14"/>
      <c r="U1253" s="14"/>
      <c r="V1253" s="14"/>
      <c r="W1253" s="14"/>
      <c r="X1253" s="14"/>
      <c r="Y1253" s="14"/>
    </row>
    <row r="1254" spans="1:25">
      <c r="A1254" s="14" t="s">
        <v>1482</v>
      </c>
      <c r="B1254" s="14" t="s">
        <v>68</v>
      </c>
      <c r="C1254" s="14" t="s">
        <v>129</v>
      </c>
      <c r="D1254" s="14" t="s">
        <v>45</v>
      </c>
      <c r="E1254" s="14">
        <v>0</v>
      </c>
      <c r="F1254" s="14">
        <v>1758.71236449104</v>
      </c>
      <c r="G1254" s="14">
        <v>586.23745483034804</v>
      </c>
      <c r="H1254" s="14">
        <v>996.42630932853206</v>
      </c>
      <c r="I1254" s="14">
        <v>942.08522778465601</v>
      </c>
      <c r="J1254" s="14">
        <v>898.11112602992603</v>
      </c>
      <c r="K1254" s="14">
        <v>987.63847908693697</v>
      </c>
      <c r="L1254" s="14">
        <v>45.5532513022819</v>
      </c>
      <c r="M1254" s="14">
        <v>43.974101754729602</v>
      </c>
      <c r="O1254" s="14"/>
      <c r="P1254" s="14"/>
      <c r="Q1254" s="14"/>
      <c r="R1254" s="14"/>
      <c r="S1254" s="14"/>
      <c r="T1254" s="14"/>
      <c r="U1254" s="14"/>
      <c r="V1254" s="14"/>
      <c r="W1254" s="14"/>
      <c r="X1254" s="14"/>
      <c r="Y1254" s="14"/>
    </row>
    <row r="1255" spans="1:25">
      <c r="A1255" s="14" t="s">
        <v>1483</v>
      </c>
      <c r="B1255" s="14" t="s">
        <v>68</v>
      </c>
      <c r="C1255" s="14" t="s">
        <v>130</v>
      </c>
      <c r="D1255" s="14" t="s">
        <v>45</v>
      </c>
      <c r="E1255" s="14">
        <v>0</v>
      </c>
      <c r="F1255" s="14">
        <v>1870.67610020291</v>
      </c>
      <c r="G1255" s="14">
        <v>623.55870006763496</v>
      </c>
      <c r="H1255" s="14">
        <v>1058.96717267545</v>
      </c>
      <c r="I1255" s="14">
        <v>998.86041277187496</v>
      </c>
      <c r="J1255" s="14">
        <v>953.653091451676</v>
      </c>
      <c r="K1255" s="14">
        <v>1045.6408964781101</v>
      </c>
      <c r="L1255" s="14">
        <v>46.7804837062357</v>
      </c>
      <c r="M1255" s="14">
        <v>45.207321320199199</v>
      </c>
      <c r="O1255" s="14"/>
      <c r="P1255" s="14"/>
      <c r="Q1255" s="14"/>
      <c r="R1255" s="14"/>
      <c r="S1255" s="14"/>
      <c r="T1255" s="14"/>
      <c r="U1255" s="14"/>
      <c r="V1255" s="14"/>
      <c r="W1255" s="14"/>
      <c r="X1255" s="14"/>
      <c r="Y1255" s="14"/>
    </row>
    <row r="1256" spans="1:25">
      <c r="A1256" s="14" t="s">
        <v>1484</v>
      </c>
      <c r="B1256" s="14" t="s">
        <v>68</v>
      </c>
      <c r="C1256" s="14" t="s">
        <v>131</v>
      </c>
      <c r="D1256" s="14" t="s">
        <v>45</v>
      </c>
      <c r="E1256" s="14">
        <v>0</v>
      </c>
      <c r="F1256" s="14">
        <v>1962.8818914969099</v>
      </c>
      <c r="G1256" s="14">
        <v>654.29396383230301</v>
      </c>
      <c r="H1256" s="14">
        <v>1108.2339973898199</v>
      </c>
      <c r="I1256" s="14">
        <v>1035.50169548247</v>
      </c>
      <c r="J1256" s="14">
        <v>989.72569429622502</v>
      </c>
      <c r="K1256" s="14">
        <v>1082.8320794000299</v>
      </c>
      <c r="L1256" s="14">
        <v>47.3303839175626</v>
      </c>
      <c r="M1256" s="14">
        <v>45.776001186246702</v>
      </c>
      <c r="O1256" s="14"/>
      <c r="P1256" s="14"/>
      <c r="Q1256" s="14"/>
      <c r="R1256" s="14"/>
      <c r="S1256" s="14"/>
      <c r="T1256" s="14"/>
      <c r="U1256" s="14"/>
      <c r="V1256" s="14"/>
      <c r="W1256" s="14"/>
      <c r="X1256" s="14"/>
      <c r="Y1256" s="14"/>
    </row>
    <row r="1257" spans="1:25">
      <c r="A1257" s="14" t="s">
        <v>1485</v>
      </c>
      <c r="B1257" s="14" t="s">
        <v>68</v>
      </c>
      <c r="C1257" s="14" t="s">
        <v>132</v>
      </c>
      <c r="D1257" s="14" t="s">
        <v>45</v>
      </c>
      <c r="E1257" s="14">
        <v>0</v>
      </c>
      <c r="F1257" s="14">
        <v>1951.09007404879</v>
      </c>
      <c r="G1257" s="14">
        <v>650.36335801626501</v>
      </c>
      <c r="H1257" s="14">
        <v>1096.86980629915</v>
      </c>
      <c r="I1257" s="14">
        <v>1019.69193301128</v>
      </c>
      <c r="J1257" s="14">
        <v>974.49869230295803</v>
      </c>
      <c r="K1257" s="14">
        <v>1066.4244848768601</v>
      </c>
      <c r="L1257" s="14">
        <v>46.7325518655746</v>
      </c>
      <c r="M1257" s="14">
        <v>45.193240708326798</v>
      </c>
      <c r="O1257" s="14"/>
      <c r="P1257" s="14"/>
      <c r="Q1257" s="14"/>
      <c r="R1257" s="14"/>
      <c r="S1257" s="14"/>
      <c r="T1257" s="14"/>
      <c r="U1257" s="14"/>
      <c r="V1257" s="14"/>
      <c r="W1257" s="14"/>
      <c r="X1257" s="14"/>
      <c r="Y1257" s="14"/>
    </row>
    <row r="1258" spans="1:25">
      <c r="A1258" s="14" t="s">
        <v>1486</v>
      </c>
      <c r="B1258" s="14" t="s">
        <v>68</v>
      </c>
      <c r="C1258" s="14" t="s">
        <v>38</v>
      </c>
      <c r="D1258" s="14" t="s">
        <v>45</v>
      </c>
      <c r="E1258" s="14">
        <v>1</v>
      </c>
      <c r="F1258" s="14">
        <v>312.368988570939</v>
      </c>
      <c r="G1258" s="14">
        <v>104.122996190313</v>
      </c>
      <c r="H1258" s="14">
        <v>845.932374399987</v>
      </c>
      <c r="I1258" s="14">
        <v>813.82977108898103</v>
      </c>
      <c r="J1258" s="14">
        <v>725.21000304817505</v>
      </c>
      <c r="K1258" s="14">
        <v>910.20809246804197</v>
      </c>
      <c r="L1258" s="14">
        <v>96.378321379060495</v>
      </c>
      <c r="M1258" s="14">
        <v>88.619768040806093</v>
      </c>
      <c r="O1258" s="14"/>
      <c r="P1258" s="14"/>
      <c r="Q1258" s="14"/>
      <c r="R1258" s="14"/>
      <c r="S1258" s="14"/>
      <c r="T1258" s="14"/>
      <c r="U1258" s="14"/>
      <c r="V1258" s="14"/>
      <c r="W1258" s="14"/>
      <c r="X1258" s="14"/>
      <c r="Y1258" s="14"/>
    </row>
    <row r="1259" spans="1:25">
      <c r="A1259" s="14" t="s">
        <v>1487</v>
      </c>
      <c r="B1259" s="14" t="s">
        <v>68</v>
      </c>
      <c r="C1259" s="14" t="s">
        <v>36</v>
      </c>
      <c r="D1259" s="14" t="s">
        <v>45</v>
      </c>
      <c r="E1259" s="14">
        <v>1</v>
      </c>
      <c r="F1259" s="14">
        <v>302.74099885045001</v>
      </c>
      <c r="G1259" s="14">
        <v>100.913666283483</v>
      </c>
      <c r="H1259" s="14">
        <v>814.10438822827905</v>
      </c>
      <c r="I1259" s="14">
        <v>775.35975842200605</v>
      </c>
      <c r="J1259" s="14">
        <v>689.57510826709495</v>
      </c>
      <c r="K1259" s="14">
        <v>868.77889170453602</v>
      </c>
      <c r="L1259" s="14">
        <v>93.419133282530296</v>
      </c>
      <c r="M1259" s="14">
        <v>85.784650154911105</v>
      </c>
      <c r="O1259" s="14"/>
      <c r="P1259" s="14"/>
      <c r="Q1259" s="14"/>
      <c r="R1259" s="14"/>
      <c r="S1259" s="14"/>
      <c r="T1259" s="14"/>
      <c r="U1259" s="14"/>
      <c r="V1259" s="14"/>
      <c r="W1259" s="14"/>
      <c r="X1259" s="14"/>
      <c r="Y1259" s="14"/>
    </row>
    <row r="1260" spans="1:25">
      <c r="A1260" s="14" t="s">
        <v>1488</v>
      </c>
      <c r="B1260" s="14" t="s">
        <v>68</v>
      </c>
      <c r="C1260" s="14" t="s">
        <v>34</v>
      </c>
      <c r="D1260" s="14" t="s">
        <v>45</v>
      </c>
      <c r="E1260" s="14">
        <v>1</v>
      </c>
      <c r="F1260" s="14">
        <v>297.13624064468002</v>
      </c>
      <c r="G1260" s="14">
        <v>99.045413548226705</v>
      </c>
      <c r="H1260" s="14">
        <v>794.56690727532396</v>
      </c>
      <c r="I1260" s="14">
        <v>745.81389914567706</v>
      </c>
      <c r="J1260" s="14">
        <v>662.62870792757201</v>
      </c>
      <c r="K1260" s="14">
        <v>836.475072618029</v>
      </c>
      <c r="L1260" s="14">
        <v>90.661173472352701</v>
      </c>
      <c r="M1260" s="14">
        <v>83.185191218105004</v>
      </c>
      <c r="O1260" s="14"/>
      <c r="P1260" s="14"/>
      <c r="Q1260" s="14"/>
      <c r="R1260" s="14"/>
      <c r="S1260" s="14"/>
      <c r="T1260" s="14"/>
      <c r="U1260" s="14"/>
      <c r="V1260" s="14"/>
      <c r="W1260" s="14"/>
      <c r="X1260" s="14"/>
      <c r="Y1260" s="14"/>
    </row>
    <row r="1261" spans="1:25">
      <c r="A1261" s="14" t="s">
        <v>1489</v>
      </c>
      <c r="B1261" s="14" t="s">
        <v>68</v>
      </c>
      <c r="C1261" s="14" t="s">
        <v>128</v>
      </c>
      <c r="D1261" s="14" t="s">
        <v>45</v>
      </c>
      <c r="E1261" s="14">
        <v>1</v>
      </c>
      <c r="F1261" s="14">
        <v>270.157068589402</v>
      </c>
      <c r="G1261" s="14">
        <v>90.0523561964675</v>
      </c>
      <c r="H1261" s="14">
        <v>719.478730696963</v>
      </c>
      <c r="I1261" s="14">
        <v>673.49701333606902</v>
      </c>
      <c r="J1261" s="14">
        <v>594.90867669412296</v>
      </c>
      <c r="K1261" s="14">
        <v>759.50988193730097</v>
      </c>
      <c r="L1261" s="14">
        <v>86.012868601231304</v>
      </c>
      <c r="M1261" s="14">
        <v>78.588336641946995</v>
      </c>
      <c r="O1261" s="14"/>
      <c r="P1261" s="14"/>
      <c r="Q1261" s="14"/>
      <c r="R1261" s="14"/>
      <c r="S1261" s="14"/>
      <c r="T1261" s="14"/>
      <c r="U1261" s="14"/>
      <c r="V1261" s="14"/>
      <c r="W1261" s="14"/>
      <c r="X1261" s="14"/>
      <c r="Y1261" s="14"/>
    </row>
    <row r="1262" spans="1:25">
      <c r="A1262" s="14" t="s">
        <v>1490</v>
      </c>
      <c r="B1262" s="14" t="s">
        <v>68</v>
      </c>
      <c r="C1262" s="14" t="s">
        <v>129</v>
      </c>
      <c r="D1262" s="14" t="s">
        <v>45</v>
      </c>
      <c r="E1262" s="14">
        <v>1</v>
      </c>
      <c r="F1262" s="14">
        <v>269.61745779463701</v>
      </c>
      <c r="G1262" s="14">
        <v>89.872485931545697</v>
      </c>
      <c r="H1262" s="14">
        <v>714.08601794273102</v>
      </c>
      <c r="I1262" s="14">
        <v>664.97686682446897</v>
      </c>
      <c r="J1262" s="14">
        <v>587.377496373947</v>
      </c>
      <c r="K1262" s="14">
        <v>749.91504113268502</v>
      </c>
      <c r="L1262" s="14">
        <v>84.938174308215693</v>
      </c>
      <c r="M1262" s="14">
        <v>77.599370450522201</v>
      </c>
      <c r="O1262" s="14"/>
      <c r="P1262" s="14"/>
      <c r="Q1262" s="14"/>
      <c r="R1262" s="14"/>
      <c r="S1262" s="14"/>
      <c r="T1262" s="14"/>
      <c r="U1262" s="14"/>
      <c r="V1262" s="14"/>
      <c r="W1262" s="14"/>
      <c r="X1262" s="14"/>
      <c r="Y1262" s="14"/>
    </row>
    <row r="1263" spans="1:25">
      <c r="A1263" s="14" t="s">
        <v>1491</v>
      </c>
      <c r="B1263" s="14" t="s">
        <v>68</v>
      </c>
      <c r="C1263" s="14" t="s">
        <v>130</v>
      </c>
      <c r="D1263" s="14" t="s">
        <v>45</v>
      </c>
      <c r="E1263" s="14">
        <v>1</v>
      </c>
      <c r="F1263" s="14">
        <v>310.84654877668601</v>
      </c>
      <c r="G1263" s="14">
        <v>103.615516258895</v>
      </c>
      <c r="H1263" s="14">
        <v>819.03024471500703</v>
      </c>
      <c r="I1263" s="14">
        <v>746.66706956487997</v>
      </c>
      <c r="J1263" s="14">
        <v>665.33007184906603</v>
      </c>
      <c r="K1263" s="14">
        <v>835.14325925585501</v>
      </c>
      <c r="L1263" s="14">
        <v>88.476189690975502</v>
      </c>
      <c r="M1263" s="14">
        <v>81.336997715814107</v>
      </c>
      <c r="O1263" s="14"/>
      <c r="P1263" s="14"/>
      <c r="Q1263" s="14"/>
      <c r="R1263" s="14"/>
      <c r="S1263" s="14"/>
      <c r="T1263" s="14"/>
      <c r="U1263" s="14"/>
      <c r="V1263" s="14"/>
      <c r="W1263" s="14"/>
      <c r="X1263" s="14"/>
      <c r="Y1263" s="14"/>
    </row>
    <row r="1264" spans="1:25">
      <c r="A1264" s="14" t="s">
        <v>1492</v>
      </c>
      <c r="B1264" s="14" t="s">
        <v>68</v>
      </c>
      <c r="C1264" s="14" t="s">
        <v>131</v>
      </c>
      <c r="D1264" s="14" t="s">
        <v>45</v>
      </c>
      <c r="E1264" s="14">
        <v>1</v>
      </c>
      <c r="F1264" s="14">
        <v>335.19531925713898</v>
      </c>
      <c r="G1264" s="14">
        <v>111.731773085713</v>
      </c>
      <c r="H1264" s="14">
        <v>878.25635187637999</v>
      </c>
      <c r="I1264" s="14">
        <v>787.88982834076103</v>
      </c>
      <c r="J1264" s="14">
        <v>705.13087999192396</v>
      </c>
      <c r="K1264" s="14">
        <v>877.63180809765402</v>
      </c>
      <c r="L1264" s="14">
        <v>89.741979756892903</v>
      </c>
      <c r="M1264" s="14">
        <v>82.758948348836796</v>
      </c>
      <c r="O1264" s="14"/>
      <c r="P1264" s="14"/>
      <c r="Q1264" s="14"/>
      <c r="R1264" s="14"/>
      <c r="S1264" s="14"/>
      <c r="T1264" s="14"/>
      <c r="U1264" s="14"/>
      <c r="V1264" s="14"/>
      <c r="W1264" s="14"/>
      <c r="X1264" s="14"/>
      <c r="Y1264" s="14"/>
    </row>
    <row r="1265" spans="1:25">
      <c r="A1265" s="14" t="s">
        <v>1493</v>
      </c>
      <c r="B1265" s="14" t="s">
        <v>68</v>
      </c>
      <c r="C1265" s="14" t="s">
        <v>132</v>
      </c>
      <c r="D1265" s="14" t="s">
        <v>45</v>
      </c>
      <c r="E1265" s="14">
        <v>1</v>
      </c>
      <c r="F1265" s="14">
        <v>333.64088763461098</v>
      </c>
      <c r="G1265" s="14">
        <v>111.213629211537</v>
      </c>
      <c r="H1265" s="14">
        <v>867.07265686377298</v>
      </c>
      <c r="I1265" s="14">
        <v>775.66558696685001</v>
      </c>
      <c r="J1265" s="14">
        <v>693.76518280185905</v>
      </c>
      <c r="K1265" s="14">
        <v>864.49338979622701</v>
      </c>
      <c r="L1265" s="14">
        <v>88.827802829377404</v>
      </c>
      <c r="M1265" s="14">
        <v>81.900404164990505</v>
      </c>
      <c r="O1265" s="14"/>
      <c r="P1265" s="14"/>
      <c r="Q1265" s="14"/>
      <c r="R1265" s="14"/>
      <c r="S1265" s="14"/>
      <c r="T1265" s="14"/>
      <c r="U1265" s="14"/>
      <c r="V1265" s="14"/>
      <c r="W1265" s="14"/>
      <c r="X1265" s="14"/>
      <c r="Y1265" s="14"/>
    </row>
    <row r="1266" spans="1:25">
      <c r="A1266" s="14" t="s">
        <v>1494</v>
      </c>
      <c r="B1266" s="14" t="s">
        <v>68</v>
      </c>
      <c r="C1266" s="14" t="s">
        <v>38</v>
      </c>
      <c r="D1266" s="14" t="s">
        <v>45</v>
      </c>
      <c r="E1266" s="14">
        <v>2</v>
      </c>
      <c r="F1266" s="14">
        <v>343.18903440799897</v>
      </c>
      <c r="G1266" s="14">
        <v>114.39634480266599</v>
      </c>
      <c r="H1266" s="14">
        <v>951.32095469992805</v>
      </c>
      <c r="I1266" s="14">
        <v>923.97182214997599</v>
      </c>
      <c r="J1266" s="14">
        <v>828.10786166607397</v>
      </c>
      <c r="K1266" s="14">
        <v>1027.8255892052</v>
      </c>
      <c r="L1266" s="14">
        <v>103.853767055228</v>
      </c>
      <c r="M1266" s="14">
        <v>95.863960483901494</v>
      </c>
      <c r="O1266" s="14"/>
      <c r="P1266" s="14"/>
      <c r="Q1266" s="14"/>
      <c r="R1266" s="14"/>
      <c r="S1266" s="14"/>
      <c r="T1266" s="14"/>
      <c r="U1266" s="14"/>
      <c r="V1266" s="14"/>
      <c r="W1266" s="14"/>
      <c r="X1266" s="14"/>
      <c r="Y1266" s="14"/>
    </row>
    <row r="1267" spans="1:25">
      <c r="A1267" s="14" t="s">
        <v>1495</v>
      </c>
      <c r="B1267" s="14" t="s">
        <v>68</v>
      </c>
      <c r="C1267" s="14" t="s">
        <v>36</v>
      </c>
      <c r="D1267" s="14" t="s">
        <v>45</v>
      </c>
      <c r="E1267" s="14">
        <v>2</v>
      </c>
      <c r="F1267" s="14">
        <v>333.48841164684802</v>
      </c>
      <c r="G1267" s="14">
        <v>111.162803882283</v>
      </c>
      <c r="H1267" s="14">
        <v>916.95788074142104</v>
      </c>
      <c r="I1267" s="14">
        <v>891.11163069606505</v>
      </c>
      <c r="J1267" s="14">
        <v>797.38749112631899</v>
      </c>
      <c r="K1267" s="14">
        <v>992.76515272081303</v>
      </c>
      <c r="L1267" s="14">
        <v>101.65352202474899</v>
      </c>
      <c r="M1267" s="14">
        <v>93.724139569745503</v>
      </c>
      <c r="O1267" s="14"/>
      <c r="P1267" s="14"/>
      <c r="Q1267" s="14"/>
      <c r="R1267" s="14"/>
      <c r="S1267" s="14"/>
      <c r="T1267" s="14"/>
      <c r="U1267" s="14"/>
      <c r="V1267" s="14"/>
      <c r="W1267" s="14"/>
      <c r="X1267" s="14"/>
      <c r="Y1267" s="14"/>
    </row>
    <row r="1268" spans="1:25">
      <c r="A1268" s="14" t="s">
        <v>1496</v>
      </c>
      <c r="B1268" s="14" t="s">
        <v>68</v>
      </c>
      <c r="C1268" s="14" t="s">
        <v>34</v>
      </c>
      <c r="D1268" s="14" t="s">
        <v>45</v>
      </c>
      <c r="E1268" s="14">
        <v>2</v>
      </c>
      <c r="F1268" s="14">
        <v>333.48931279124201</v>
      </c>
      <c r="G1268" s="14">
        <v>111.163104263747</v>
      </c>
      <c r="H1268" s="14">
        <v>912.79406812985303</v>
      </c>
      <c r="I1268" s="14">
        <v>882.699013025721</v>
      </c>
      <c r="J1268" s="14">
        <v>789.83581628996001</v>
      </c>
      <c r="K1268" s="14">
        <v>983.41874241412302</v>
      </c>
      <c r="L1268" s="14">
        <v>100.719729388402</v>
      </c>
      <c r="M1268" s="14">
        <v>92.863196735760994</v>
      </c>
      <c r="O1268" s="14"/>
      <c r="P1268" s="14"/>
      <c r="Q1268" s="14"/>
      <c r="R1268" s="14"/>
      <c r="S1268" s="14"/>
      <c r="T1268" s="14"/>
      <c r="U1268" s="14"/>
      <c r="V1268" s="14"/>
      <c r="W1268" s="14"/>
      <c r="X1268" s="14"/>
      <c r="Y1268" s="14"/>
    </row>
    <row r="1269" spans="1:25">
      <c r="A1269" s="14" t="s">
        <v>1497</v>
      </c>
      <c r="B1269" s="14" t="s">
        <v>68</v>
      </c>
      <c r="C1269" s="14" t="s">
        <v>128</v>
      </c>
      <c r="D1269" s="14" t="s">
        <v>45</v>
      </c>
      <c r="E1269" s="14">
        <v>2</v>
      </c>
      <c r="F1269" s="14">
        <v>326.92065042493903</v>
      </c>
      <c r="G1269" s="14">
        <v>108.973550141646</v>
      </c>
      <c r="H1269" s="14">
        <v>894.22755115002997</v>
      </c>
      <c r="I1269" s="14">
        <v>859.53560898637602</v>
      </c>
      <c r="J1269" s="14">
        <v>768.141848510008</v>
      </c>
      <c r="K1269" s="14">
        <v>958.74242212398303</v>
      </c>
      <c r="L1269" s="14">
        <v>99.2068131376069</v>
      </c>
      <c r="M1269" s="14">
        <v>91.393760476368598</v>
      </c>
      <c r="O1269" s="14"/>
      <c r="P1269" s="14"/>
      <c r="Q1269" s="14"/>
      <c r="R1269" s="14"/>
      <c r="S1269" s="14"/>
      <c r="T1269" s="14"/>
      <c r="U1269" s="14"/>
      <c r="V1269" s="14"/>
      <c r="W1269" s="14"/>
      <c r="X1269" s="14"/>
      <c r="Y1269" s="14"/>
    </row>
    <row r="1270" spans="1:25">
      <c r="A1270" s="14" t="s">
        <v>1498</v>
      </c>
      <c r="B1270" s="14" t="s">
        <v>68</v>
      </c>
      <c r="C1270" s="14" t="s">
        <v>129</v>
      </c>
      <c r="D1270" s="14" t="s">
        <v>45</v>
      </c>
      <c r="E1270" s="14">
        <v>2</v>
      </c>
      <c r="F1270" s="14">
        <v>339.268534151616</v>
      </c>
      <c r="G1270" s="14">
        <v>113.08951138387199</v>
      </c>
      <c r="H1270" s="14">
        <v>930.13991542595102</v>
      </c>
      <c r="I1270" s="14">
        <v>890.12099829239901</v>
      </c>
      <c r="J1270" s="14">
        <v>797.03026067772305</v>
      </c>
      <c r="K1270" s="14">
        <v>991.01711967738504</v>
      </c>
      <c r="L1270" s="14">
        <v>100.896121384986</v>
      </c>
      <c r="M1270" s="14">
        <v>93.090737614675604</v>
      </c>
      <c r="O1270" s="14"/>
      <c r="P1270" s="14"/>
      <c r="Q1270" s="14"/>
      <c r="R1270" s="14"/>
      <c r="S1270" s="14"/>
      <c r="T1270" s="14"/>
      <c r="U1270" s="14"/>
      <c r="V1270" s="14"/>
      <c r="W1270" s="14"/>
      <c r="X1270" s="14"/>
      <c r="Y1270" s="14"/>
    </row>
    <row r="1271" spans="1:25">
      <c r="A1271" s="14" t="s">
        <v>1499</v>
      </c>
      <c r="B1271" s="14" t="s">
        <v>68</v>
      </c>
      <c r="C1271" s="14" t="s">
        <v>130</v>
      </c>
      <c r="D1271" s="14" t="s">
        <v>45</v>
      </c>
      <c r="E1271" s="14">
        <v>2</v>
      </c>
      <c r="F1271" s="14">
        <v>360.45058454321901</v>
      </c>
      <c r="G1271" s="14">
        <v>120.15019484774</v>
      </c>
      <c r="H1271" s="14">
        <v>989.78659566471504</v>
      </c>
      <c r="I1271" s="14">
        <v>944.65275568849302</v>
      </c>
      <c r="J1271" s="14">
        <v>848.73619298894596</v>
      </c>
      <c r="K1271" s="14">
        <v>1048.3612886727899</v>
      </c>
      <c r="L1271" s="14">
        <v>103.70853298429699</v>
      </c>
      <c r="M1271" s="14">
        <v>95.916562699546404</v>
      </c>
      <c r="O1271" s="14"/>
      <c r="P1271" s="14"/>
      <c r="Q1271" s="14"/>
      <c r="R1271" s="14"/>
      <c r="S1271" s="14"/>
      <c r="T1271" s="14"/>
      <c r="U1271" s="14"/>
      <c r="V1271" s="14"/>
      <c r="W1271" s="14"/>
      <c r="X1271" s="14"/>
      <c r="Y1271" s="14"/>
    </row>
    <row r="1272" spans="1:25">
      <c r="A1272" s="14" t="s">
        <v>1500</v>
      </c>
      <c r="B1272" s="14" t="s">
        <v>68</v>
      </c>
      <c r="C1272" s="14" t="s">
        <v>131</v>
      </c>
      <c r="D1272" s="14" t="s">
        <v>45</v>
      </c>
      <c r="E1272" s="14">
        <v>2</v>
      </c>
      <c r="F1272" s="14">
        <v>370.70404090485903</v>
      </c>
      <c r="G1272" s="14">
        <v>123.568013634953</v>
      </c>
      <c r="H1272" s="14">
        <v>1016.96488781098</v>
      </c>
      <c r="I1272" s="14">
        <v>958.94619026089697</v>
      </c>
      <c r="J1272" s="14">
        <v>862.87773041760602</v>
      </c>
      <c r="K1272" s="14">
        <v>1062.7055943819801</v>
      </c>
      <c r="L1272" s="14">
        <v>103.759404121087</v>
      </c>
      <c r="M1272" s="14">
        <v>96.068459843290697</v>
      </c>
      <c r="O1272" s="14"/>
      <c r="P1272" s="14"/>
      <c r="Q1272" s="14"/>
      <c r="R1272" s="14"/>
      <c r="S1272" s="14"/>
      <c r="T1272" s="14"/>
      <c r="U1272" s="14"/>
      <c r="V1272" s="14"/>
      <c r="W1272" s="14"/>
      <c r="X1272" s="14"/>
      <c r="Y1272" s="14"/>
    </row>
    <row r="1273" spans="1:25">
      <c r="A1273" s="14" t="s">
        <v>1501</v>
      </c>
      <c r="B1273" s="14" t="s">
        <v>68</v>
      </c>
      <c r="C1273" s="14" t="s">
        <v>132</v>
      </c>
      <c r="D1273" s="14" t="s">
        <v>45</v>
      </c>
      <c r="E1273" s="14">
        <v>2</v>
      </c>
      <c r="F1273" s="14">
        <v>363.29122303881002</v>
      </c>
      <c r="G1273" s="14">
        <v>121.09707434627001</v>
      </c>
      <c r="H1273" s="14">
        <v>991.78603068198299</v>
      </c>
      <c r="I1273" s="14">
        <v>927.88314026390799</v>
      </c>
      <c r="J1273" s="14">
        <v>834.14395472267597</v>
      </c>
      <c r="K1273" s="14">
        <v>1029.2062851471901</v>
      </c>
      <c r="L1273" s="14">
        <v>101.323144883281</v>
      </c>
      <c r="M1273" s="14">
        <v>93.739185541232402</v>
      </c>
      <c r="O1273" s="14"/>
      <c r="P1273" s="14"/>
      <c r="Q1273" s="14"/>
      <c r="R1273" s="14"/>
      <c r="S1273" s="14"/>
      <c r="T1273" s="14"/>
      <c r="U1273" s="14"/>
      <c r="V1273" s="14"/>
      <c r="W1273" s="14"/>
      <c r="X1273" s="14"/>
      <c r="Y1273" s="14"/>
    </row>
    <row r="1274" spans="1:25">
      <c r="A1274" s="14" t="s">
        <v>1502</v>
      </c>
      <c r="B1274" s="14" t="s">
        <v>68</v>
      </c>
      <c r="C1274" s="14" t="s">
        <v>38</v>
      </c>
      <c r="D1274" s="14" t="s">
        <v>45</v>
      </c>
      <c r="E1274" s="14">
        <v>3</v>
      </c>
      <c r="F1274" s="14">
        <v>369.67449989952098</v>
      </c>
      <c r="G1274" s="14">
        <v>123.22483329984</v>
      </c>
      <c r="H1274" s="14">
        <v>1009.92924243121</v>
      </c>
      <c r="I1274" s="14">
        <v>981.601809187757</v>
      </c>
      <c r="J1274" s="14">
        <v>883.04607544258397</v>
      </c>
      <c r="K1274" s="14">
        <v>1088.05906322837</v>
      </c>
      <c r="L1274" s="14">
        <v>106.457254040614</v>
      </c>
      <c r="M1274" s="14">
        <v>98.555733745172901</v>
      </c>
      <c r="O1274" s="14"/>
      <c r="P1274" s="14"/>
      <c r="Q1274" s="14"/>
      <c r="R1274" s="14"/>
      <c r="S1274" s="14"/>
      <c r="T1274" s="14"/>
      <c r="U1274" s="14"/>
      <c r="V1274" s="14"/>
      <c r="W1274" s="14"/>
      <c r="X1274" s="14"/>
      <c r="Y1274" s="14"/>
    </row>
    <row r="1275" spans="1:25">
      <c r="A1275" s="14" t="s">
        <v>1503</v>
      </c>
      <c r="B1275" s="14" t="s">
        <v>68</v>
      </c>
      <c r="C1275" s="14" t="s">
        <v>36</v>
      </c>
      <c r="D1275" s="14" t="s">
        <v>45</v>
      </c>
      <c r="E1275" s="14">
        <v>3</v>
      </c>
      <c r="F1275" s="14">
        <v>351.106149350956</v>
      </c>
      <c r="G1275" s="14">
        <v>117.035383116985</v>
      </c>
      <c r="H1275" s="14">
        <v>954.63756315004696</v>
      </c>
      <c r="I1275" s="14">
        <v>932.63046203798399</v>
      </c>
      <c r="J1275" s="14">
        <v>836.54458503988099</v>
      </c>
      <c r="K1275" s="14">
        <v>1036.6298200629101</v>
      </c>
      <c r="L1275" s="14">
        <v>103.999358024922</v>
      </c>
      <c r="M1275" s="14">
        <v>96.085876998102407</v>
      </c>
      <c r="O1275" s="14"/>
      <c r="P1275" s="14"/>
      <c r="Q1275" s="14"/>
      <c r="R1275" s="14"/>
      <c r="S1275" s="14"/>
      <c r="T1275" s="14"/>
      <c r="U1275" s="14"/>
      <c r="V1275" s="14"/>
      <c r="W1275" s="14"/>
      <c r="X1275" s="14"/>
      <c r="Y1275" s="14"/>
    </row>
    <row r="1276" spans="1:25">
      <c r="A1276" s="14" t="s">
        <v>1504</v>
      </c>
      <c r="B1276" s="14" t="s">
        <v>68</v>
      </c>
      <c r="C1276" s="14" t="s">
        <v>34</v>
      </c>
      <c r="D1276" s="14" t="s">
        <v>45</v>
      </c>
      <c r="E1276" s="14">
        <v>3</v>
      </c>
      <c r="F1276" s="14">
        <v>338.28085703692199</v>
      </c>
      <c r="G1276" s="14">
        <v>112.760285678974</v>
      </c>
      <c r="H1276" s="14">
        <v>916.37777878077304</v>
      </c>
      <c r="I1276" s="14">
        <v>878.98417277837405</v>
      </c>
      <c r="J1276" s="14">
        <v>786.685956530152</v>
      </c>
      <c r="K1276" s="14">
        <v>979.03312059226096</v>
      </c>
      <c r="L1276" s="14">
        <v>100.048947813887</v>
      </c>
      <c r="M1276" s="14">
        <v>92.298216248222005</v>
      </c>
      <c r="O1276" s="14"/>
      <c r="P1276" s="14"/>
      <c r="Q1276" s="14"/>
      <c r="R1276" s="14"/>
      <c r="S1276" s="14"/>
      <c r="T1276" s="14"/>
      <c r="U1276" s="14"/>
      <c r="V1276" s="14"/>
      <c r="W1276" s="14"/>
      <c r="X1276" s="14"/>
      <c r="Y1276" s="14"/>
    </row>
    <row r="1277" spans="1:25">
      <c r="A1277" s="14" t="s">
        <v>1505</v>
      </c>
      <c r="B1277" s="14" t="s">
        <v>68</v>
      </c>
      <c r="C1277" s="14" t="s">
        <v>128</v>
      </c>
      <c r="D1277" s="14" t="s">
        <v>45</v>
      </c>
      <c r="E1277" s="14">
        <v>3</v>
      </c>
      <c r="F1277" s="14">
        <v>328.99422945263899</v>
      </c>
      <c r="G1277" s="14">
        <v>109.66474315088</v>
      </c>
      <c r="H1277" s="14">
        <v>889.00540290388005</v>
      </c>
      <c r="I1277" s="14">
        <v>856.38434777233897</v>
      </c>
      <c r="J1277" s="14">
        <v>765.35052443370705</v>
      </c>
      <c r="K1277" s="14">
        <v>955.17476681406504</v>
      </c>
      <c r="L1277" s="14">
        <v>98.7904190417254</v>
      </c>
      <c r="M1277" s="14">
        <v>91.033823338632004</v>
      </c>
      <c r="O1277" s="14"/>
      <c r="P1277" s="14"/>
      <c r="Q1277" s="14"/>
      <c r="R1277" s="14"/>
      <c r="S1277" s="14"/>
      <c r="T1277" s="14"/>
      <c r="U1277" s="14"/>
      <c r="V1277" s="14"/>
      <c r="W1277" s="14"/>
      <c r="X1277" s="14"/>
      <c r="Y1277" s="14"/>
    </row>
    <row r="1278" spans="1:25">
      <c r="A1278" s="14" t="s">
        <v>1506</v>
      </c>
      <c r="B1278" s="14" t="s">
        <v>68</v>
      </c>
      <c r="C1278" s="14" t="s">
        <v>129</v>
      </c>
      <c r="D1278" s="14" t="s">
        <v>45</v>
      </c>
      <c r="E1278" s="14">
        <v>3</v>
      </c>
      <c r="F1278" s="14">
        <v>347.04868584257002</v>
      </c>
      <c r="G1278" s="14">
        <v>115.682895280857</v>
      </c>
      <c r="H1278" s="14">
        <v>935.56728896770596</v>
      </c>
      <c r="I1278" s="14">
        <v>894.57167669705098</v>
      </c>
      <c r="J1278" s="14">
        <v>801.925368804399</v>
      </c>
      <c r="K1278" s="14">
        <v>994.89464156742599</v>
      </c>
      <c r="L1278" s="14">
        <v>100.322964870375</v>
      </c>
      <c r="M1278" s="14">
        <v>92.646307892652004</v>
      </c>
      <c r="O1278" s="14"/>
      <c r="P1278" s="14"/>
      <c r="Q1278" s="14"/>
      <c r="R1278" s="14"/>
      <c r="S1278" s="14"/>
      <c r="T1278" s="14"/>
      <c r="U1278" s="14"/>
      <c r="V1278" s="14"/>
      <c r="W1278" s="14"/>
      <c r="X1278" s="14"/>
      <c r="Y1278" s="14"/>
    </row>
    <row r="1279" spans="1:25">
      <c r="A1279" s="14" t="s">
        <v>1507</v>
      </c>
      <c r="B1279" s="14" t="s">
        <v>68</v>
      </c>
      <c r="C1279" s="14" t="s">
        <v>130</v>
      </c>
      <c r="D1279" s="14" t="s">
        <v>45</v>
      </c>
      <c r="E1279" s="14">
        <v>3</v>
      </c>
      <c r="F1279" s="14">
        <v>374.98743489765201</v>
      </c>
      <c r="G1279" s="14">
        <v>124.995811632551</v>
      </c>
      <c r="H1279" s="14">
        <v>1009.46896087881</v>
      </c>
      <c r="I1279" s="14">
        <v>965.11630961569199</v>
      </c>
      <c r="J1279" s="14">
        <v>868.83034445159501</v>
      </c>
      <c r="K1279" s="14">
        <v>1069.0645906101499</v>
      </c>
      <c r="L1279" s="14">
        <v>103.948280994456</v>
      </c>
      <c r="M1279" s="14">
        <v>96.285965164097206</v>
      </c>
      <c r="O1279" s="14"/>
      <c r="P1279" s="14"/>
      <c r="Q1279" s="14"/>
      <c r="R1279" s="14"/>
      <c r="S1279" s="14"/>
      <c r="T1279" s="14"/>
      <c r="U1279" s="14"/>
      <c r="V1279" s="14"/>
      <c r="W1279" s="14"/>
      <c r="X1279" s="14"/>
      <c r="Y1279" s="14"/>
    </row>
    <row r="1280" spans="1:25">
      <c r="A1280" s="14" t="s">
        <v>1508</v>
      </c>
      <c r="B1280" s="14" t="s">
        <v>68</v>
      </c>
      <c r="C1280" s="14" t="s">
        <v>131</v>
      </c>
      <c r="D1280" s="14" t="s">
        <v>45</v>
      </c>
      <c r="E1280" s="14">
        <v>3</v>
      </c>
      <c r="F1280" s="14">
        <v>402.27124448058902</v>
      </c>
      <c r="G1280" s="14">
        <v>134.090414826863</v>
      </c>
      <c r="H1280" s="14">
        <v>1079.0537673835499</v>
      </c>
      <c r="I1280" s="14">
        <v>1019.2668433789499</v>
      </c>
      <c r="J1280" s="14">
        <v>920.95238380569697</v>
      </c>
      <c r="K1280" s="14">
        <v>1125.1239193901699</v>
      </c>
      <c r="L1280" s="14">
        <v>105.85707601122</v>
      </c>
      <c r="M1280" s="14">
        <v>98.314459573251995</v>
      </c>
      <c r="O1280" s="14"/>
      <c r="P1280" s="14"/>
      <c r="Q1280" s="14"/>
      <c r="R1280" s="14"/>
      <c r="S1280" s="14"/>
      <c r="T1280" s="14"/>
      <c r="U1280" s="14"/>
      <c r="V1280" s="14"/>
      <c r="W1280" s="14"/>
      <c r="X1280" s="14"/>
      <c r="Y1280" s="14"/>
    </row>
    <row r="1281" spans="1:25">
      <c r="A1281" s="14" t="s">
        <v>1509</v>
      </c>
      <c r="B1281" s="14" t="s">
        <v>68</v>
      </c>
      <c r="C1281" s="14" t="s">
        <v>132</v>
      </c>
      <c r="D1281" s="14" t="s">
        <v>45</v>
      </c>
      <c r="E1281" s="14">
        <v>3</v>
      </c>
      <c r="F1281" s="14">
        <v>396.92999977192</v>
      </c>
      <c r="G1281" s="14">
        <v>132.30999992397301</v>
      </c>
      <c r="H1281" s="14">
        <v>1058.90356081611</v>
      </c>
      <c r="I1281" s="14">
        <v>991.29154811780904</v>
      </c>
      <c r="J1281" s="14">
        <v>895.04639237531399</v>
      </c>
      <c r="K1281" s="14">
        <v>1094.9721382390301</v>
      </c>
      <c r="L1281" s="14">
        <v>103.68059012121699</v>
      </c>
      <c r="M1281" s="14">
        <v>96.245155742494703</v>
      </c>
      <c r="O1281" s="14"/>
      <c r="P1281" s="14"/>
      <c r="Q1281" s="14"/>
      <c r="R1281" s="14"/>
      <c r="S1281" s="14"/>
      <c r="T1281" s="14"/>
      <c r="U1281" s="14"/>
      <c r="V1281" s="14"/>
      <c r="W1281" s="14"/>
      <c r="X1281" s="14"/>
      <c r="Y1281" s="14"/>
    </row>
    <row r="1282" spans="1:25">
      <c r="A1282" s="14" t="s">
        <v>1510</v>
      </c>
      <c r="B1282" s="14" t="s">
        <v>68</v>
      </c>
      <c r="C1282" s="14" t="s">
        <v>38</v>
      </c>
      <c r="D1282" s="14" t="s">
        <v>45</v>
      </c>
      <c r="E1282" s="14">
        <v>4</v>
      </c>
      <c r="F1282" s="14">
        <v>412.54382615236699</v>
      </c>
      <c r="G1282" s="14">
        <v>137.51460871745601</v>
      </c>
      <c r="H1282" s="14">
        <v>1205.0000763885</v>
      </c>
      <c r="I1282" s="14">
        <v>1152.7477330486199</v>
      </c>
      <c r="J1282" s="14">
        <v>1042.4952774722001</v>
      </c>
      <c r="K1282" s="14">
        <v>1271.3483836742901</v>
      </c>
      <c r="L1282" s="14">
        <v>118.600650625673</v>
      </c>
      <c r="M1282" s="14">
        <v>110.252455576419</v>
      </c>
      <c r="O1282" s="14"/>
      <c r="P1282" s="14"/>
      <c r="Q1282" s="14"/>
      <c r="R1282" s="14"/>
      <c r="S1282" s="14"/>
      <c r="T1282" s="14"/>
      <c r="U1282" s="14"/>
      <c r="V1282" s="14"/>
      <c r="W1282" s="14"/>
      <c r="X1282" s="14"/>
      <c r="Y1282" s="14"/>
    </row>
    <row r="1283" spans="1:25">
      <c r="A1283" s="14" t="s">
        <v>1511</v>
      </c>
      <c r="B1283" s="14" t="s">
        <v>68</v>
      </c>
      <c r="C1283" s="14" t="s">
        <v>36</v>
      </c>
      <c r="D1283" s="14" t="s">
        <v>45</v>
      </c>
      <c r="E1283" s="14">
        <v>4</v>
      </c>
      <c r="F1283" s="14">
        <v>397.07385571037599</v>
      </c>
      <c r="G1283" s="14">
        <v>132.357951903459</v>
      </c>
      <c r="H1283" s="14">
        <v>1154.88876653591</v>
      </c>
      <c r="I1283" s="14">
        <v>1098.2939389349399</v>
      </c>
      <c r="J1283" s="14">
        <v>991.34323693676095</v>
      </c>
      <c r="K1283" s="14">
        <v>1213.5055748567599</v>
      </c>
      <c r="L1283" s="14">
        <v>115.211635921823</v>
      </c>
      <c r="M1283" s="14">
        <v>106.950701998177</v>
      </c>
      <c r="O1283" s="14"/>
      <c r="P1283" s="14"/>
      <c r="Q1283" s="14"/>
      <c r="R1283" s="14"/>
      <c r="S1283" s="14"/>
      <c r="T1283" s="14"/>
      <c r="U1283" s="14"/>
      <c r="V1283" s="14"/>
      <c r="W1283" s="14"/>
      <c r="X1283" s="14"/>
      <c r="Y1283" s="14"/>
    </row>
    <row r="1284" spans="1:25">
      <c r="A1284" s="14" t="s">
        <v>1512</v>
      </c>
      <c r="B1284" s="14" t="s">
        <v>68</v>
      </c>
      <c r="C1284" s="14" t="s">
        <v>34</v>
      </c>
      <c r="D1284" s="14" t="s">
        <v>45</v>
      </c>
      <c r="E1284" s="14">
        <v>4</v>
      </c>
      <c r="F1284" s="14">
        <v>374.449293314361</v>
      </c>
      <c r="G1284" s="14">
        <v>124.816431104787</v>
      </c>
      <c r="H1284" s="14">
        <v>1089.2119765965499</v>
      </c>
      <c r="I1284" s="14">
        <v>1037.3440378786299</v>
      </c>
      <c r="J1284" s="14">
        <v>933.54617099799498</v>
      </c>
      <c r="K1284" s="14">
        <v>1149.4081957835299</v>
      </c>
      <c r="L1284" s="14">
        <v>112.064157904908</v>
      </c>
      <c r="M1284" s="14">
        <v>103.79786688063101</v>
      </c>
      <c r="O1284" s="14"/>
      <c r="P1284" s="14"/>
      <c r="Q1284" s="14"/>
      <c r="R1284" s="14"/>
      <c r="S1284" s="14"/>
      <c r="T1284" s="14"/>
      <c r="U1284" s="14"/>
      <c r="V1284" s="14"/>
      <c r="W1284" s="14"/>
      <c r="X1284" s="14"/>
      <c r="Y1284" s="14"/>
    </row>
    <row r="1285" spans="1:25">
      <c r="A1285" s="14" t="s">
        <v>1513</v>
      </c>
      <c r="B1285" s="14" t="s">
        <v>68</v>
      </c>
      <c r="C1285" s="14" t="s">
        <v>128</v>
      </c>
      <c r="D1285" s="14" t="s">
        <v>45</v>
      </c>
      <c r="E1285" s="14">
        <v>4</v>
      </c>
      <c r="F1285" s="14">
        <v>379.88103619959099</v>
      </c>
      <c r="G1285" s="14">
        <v>126.62701206653</v>
      </c>
      <c r="H1285" s="14">
        <v>1104.43376031978</v>
      </c>
      <c r="I1285" s="14">
        <v>1053.8516684618801</v>
      </c>
      <c r="J1285" s="14">
        <v>949.12196773104699</v>
      </c>
      <c r="K1285" s="14">
        <v>1166.8594825978901</v>
      </c>
      <c r="L1285" s="14">
        <v>113.00781413601401</v>
      </c>
      <c r="M1285" s="14">
        <v>104.729700730834</v>
      </c>
      <c r="O1285" s="14"/>
      <c r="P1285" s="14"/>
      <c r="Q1285" s="14"/>
      <c r="R1285" s="14"/>
      <c r="S1285" s="14"/>
      <c r="T1285" s="14"/>
      <c r="U1285" s="14"/>
      <c r="V1285" s="14"/>
      <c r="W1285" s="14"/>
      <c r="X1285" s="14"/>
      <c r="Y1285" s="14"/>
    </row>
    <row r="1286" spans="1:25">
      <c r="A1286" s="14" t="s">
        <v>1514</v>
      </c>
      <c r="B1286" s="14" t="s">
        <v>68</v>
      </c>
      <c r="C1286" s="14" t="s">
        <v>129</v>
      </c>
      <c r="D1286" s="14" t="s">
        <v>45</v>
      </c>
      <c r="E1286" s="14">
        <v>4</v>
      </c>
      <c r="F1286" s="14">
        <v>385.481103884986</v>
      </c>
      <c r="G1286" s="14">
        <v>128.49370129499499</v>
      </c>
      <c r="H1286" s="14">
        <v>1119.3156127790801</v>
      </c>
      <c r="I1286" s="14">
        <v>1063.80909059858</v>
      </c>
      <c r="J1286" s="14">
        <v>958.770609879115</v>
      </c>
      <c r="K1286" s="14">
        <v>1177.0870091843699</v>
      </c>
      <c r="L1286" s="14">
        <v>113.277918585794</v>
      </c>
      <c r="M1286" s="14">
        <v>105.03848071946</v>
      </c>
      <c r="O1286" s="14"/>
      <c r="P1286" s="14"/>
      <c r="Q1286" s="14"/>
      <c r="R1286" s="14"/>
      <c r="S1286" s="14"/>
      <c r="T1286" s="14"/>
      <c r="U1286" s="14"/>
      <c r="V1286" s="14"/>
      <c r="W1286" s="14"/>
      <c r="X1286" s="14"/>
      <c r="Y1286" s="14"/>
    </row>
    <row r="1287" spans="1:25">
      <c r="A1287" s="14" t="s">
        <v>1515</v>
      </c>
      <c r="B1287" s="14" t="s">
        <v>68</v>
      </c>
      <c r="C1287" s="14" t="s">
        <v>130</v>
      </c>
      <c r="D1287" s="14" t="s">
        <v>45</v>
      </c>
      <c r="E1287" s="14">
        <v>4</v>
      </c>
      <c r="F1287" s="14">
        <v>402.793040533012</v>
      </c>
      <c r="G1287" s="14">
        <v>134.26434684433701</v>
      </c>
      <c r="H1287" s="14">
        <v>1168.0577674661099</v>
      </c>
      <c r="I1287" s="14">
        <v>1105.1735851410699</v>
      </c>
      <c r="J1287" s="14">
        <v>998.45621647854898</v>
      </c>
      <c r="K1287" s="14">
        <v>1220.07271174325</v>
      </c>
      <c r="L1287" s="14">
        <v>114.899126602187</v>
      </c>
      <c r="M1287" s="14">
        <v>106.71736866251899</v>
      </c>
      <c r="O1287" s="14"/>
      <c r="P1287" s="14"/>
      <c r="Q1287" s="14"/>
      <c r="R1287" s="14"/>
      <c r="S1287" s="14"/>
      <c r="T1287" s="14"/>
      <c r="U1287" s="14"/>
      <c r="V1287" s="14"/>
      <c r="W1287" s="14"/>
      <c r="X1287" s="14"/>
      <c r="Y1287" s="14"/>
    </row>
    <row r="1288" spans="1:25">
      <c r="A1288" s="14" t="s">
        <v>1516</v>
      </c>
      <c r="B1288" s="14" t="s">
        <v>68</v>
      </c>
      <c r="C1288" s="14" t="s">
        <v>131</v>
      </c>
      <c r="D1288" s="14" t="s">
        <v>45</v>
      </c>
      <c r="E1288" s="14">
        <v>4</v>
      </c>
      <c r="F1288" s="14">
        <v>414.28316180331899</v>
      </c>
      <c r="G1288" s="14">
        <v>138.09438726777299</v>
      </c>
      <c r="H1288" s="14">
        <v>1198.28525671281</v>
      </c>
      <c r="I1288" s="14">
        <v>1123.66479085585</v>
      </c>
      <c r="J1288" s="14">
        <v>1016.81837816154</v>
      </c>
      <c r="K1288" s="14">
        <v>1238.5838037318099</v>
      </c>
      <c r="L1288" s="14">
        <v>114.919012875964</v>
      </c>
      <c r="M1288" s="14">
        <v>106.846412694303</v>
      </c>
      <c r="O1288" s="14"/>
      <c r="P1288" s="14"/>
      <c r="Q1288" s="14"/>
      <c r="R1288" s="14"/>
      <c r="S1288" s="14"/>
      <c r="T1288" s="14"/>
      <c r="U1288" s="14"/>
      <c r="V1288" s="14"/>
      <c r="W1288" s="14"/>
      <c r="X1288" s="14"/>
      <c r="Y1288" s="14"/>
    </row>
    <row r="1289" spans="1:25">
      <c r="A1289" s="14" t="s">
        <v>1517</v>
      </c>
      <c r="B1289" s="14" t="s">
        <v>68</v>
      </c>
      <c r="C1289" s="14" t="s">
        <v>132</v>
      </c>
      <c r="D1289" s="14" t="s">
        <v>45</v>
      </c>
      <c r="E1289" s="14">
        <v>4</v>
      </c>
      <c r="F1289" s="14">
        <v>405.67171920884198</v>
      </c>
      <c r="G1289" s="14">
        <v>135.22390640294699</v>
      </c>
      <c r="H1289" s="14">
        <v>1173.3772574229699</v>
      </c>
      <c r="I1289" s="14">
        <v>1092.1500864203199</v>
      </c>
      <c r="J1289" s="14">
        <v>987.39784720713305</v>
      </c>
      <c r="K1289" s="14">
        <v>1204.9037024347001</v>
      </c>
      <c r="L1289" s="14">
        <v>112.753616014388</v>
      </c>
      <c r="M1289" s="14">
        <v>104.752239213183</v>
      </c>
      <c r="O1289" s="14"/>
      <c r="P1289" s="14"/>
      <c r="Q1289" s="14"/>
      <c r="R1289" s="14"/>
      <c r="S1289" s="14"/>
      <c r="T1289" s="14"/>
      <c r="U1289" s="14"/>
      <c r="V1289" s="14"/>
      <c r="W1289" s="14"/>
      <c r="X1289" s="14"/>
      <c r="Y1289" s="14"/>
    </row>
    <row r="1290" spans="1:25">
      <c r="A1290" s="14" t="s">
        <v>1518</v>
      </c>
      <c r="B1290" s="14" t="s">
        <v>68</v>
      </c>
      <c r="C1290" s="14" t="s">
        <v>38</v>
      </c>
      <c r="D1290" s="14" t="s">
        <v>45</v>
      </c>
      <c r="E1290" s="14">
        <v>5</v>
      </c>
      <c r="F1290" s="14">
        <v>491.79854082078202</v>
      </c>
      <c r="G1290" s="14">
        <v>163.93284694026099</v>
      </c>
      <c r="H1290" s="14">
        <v>1574.107930803</v>
      </c>
      <c r="I1290" s="14">
        <v>1521.3578728411801</v>
      </c>
      <c r="J1290" s="14">
        <v>1387.8119589042999</v>
      </c>
      <c r="K1290" s="14">
        <v>1664.1334717462801</v>
      </c>
      <c r="L1290" s="14">
        <v>142.77559890510301</v>
      </c>
      <c r="M1290" s="14">
        <v>133.54591393688099</v>
      </c>
      <c r="O1290" s="14"/>
      <c r="P1290" s="14"/>
      <c r="Q1290" s="14"/>
      <c r="R1290" s="14"/>
      <c r="S1290" s="14"/>
      <c r="T1290" s="14"/>
      <c r="U1290" s="14"/>
      <c r="V1290" s="14"/>
      <c r="W1290" s="14"/>
      <c r="X1290" s="14"/>
      <c r="Y1290" s="14"/>
    </row>
    <row r="1291" spans="1:25">
      <c r="A1291" s="14" t="s">
        <v>1519</v>
      </c>
      <c r="B1291" s="14" t="s">
        <v>68</v>
      </c>
      <c r="C1291" s="14" t="s">
        <v>36</v>
      </c>
      <c r="D1291" s="14" t="s">
        <v>45</v>
      </c>
      <c r="E1291" s="14">
        <v>5</v>
      </c>
      <c r="F1291" s="14">
        <v>463.03324756887298</v>
      </c>
      <c r="G1291" s="14">
        <v>154.34441585629099</v>
      </c>
      <c r="H1291" s="14">
        <v>1482.08580618678</v>
      </c>
      <c r="I1291" s="14">
        <v>1419.8808589787</v>
      </c>
      <c r="J1291" s="14">
        <v>1291.5399869206999</v>
      </c>
      <c r="K1291" s="14">
        <v>1557.37349597763</v>
      </c>
      <c r="L1291" s="14">
        <v>137.49263699892899</v>
      </c>
      <c r="M1291" s="14">
        <v>128.34087205800299</v>
      </c>
      <c r="O1291" s="14"/>
      <c r="P1291" s="14"/>
      <c r="Q1291" s="14"/>
      <c r="R1291" s="14"/>
      <c r="S1291" s="14"/>
      <c r="T1291" s="14"/>
      <c r="U1291" s="14"/>
      <c r="V1291" s="14"/>
      <c r="W1291" s="14"/>
      <c r="X1291" s="14"/>
      <c r="Y1291" s="14"/>
    </row>
    <row r="1292" spans="1:25">
      <c r="A1292" s="14" t="s">
        <v>1520</v>
      </c>
      <c r="B1292" s="14" t="s">
        <v>68</v>
      </c>
      <c r="C1292" s="14" t="s">
        <v>34</v>
      </c>
      <c r="D1292" s="14" t="s">
        <v>45</v>
      </c>
      <c r="E1292" s="14">
        <v>5</v>
      </c>
      <c r="F1292" s="14">
        <v>456.50369576136802</v>
      </c>
      <c r="G1292" s="14">
        <v>152.16789858712301</v>
      </c>
      <c r="H1292" s="14">
        <v>1466.30165985086</v>
      </c>
      <c r="I1292" s="14">
        <v>1389.1682763429101</v>
      </c>
      <c r="J1292" s="14">
        <v>1262.51935453588</v>
      </c>
      <c r="K1292" s="14">
        <v>1524.91516624114</v>
      </c>
      <c r="L1292" s="14">
        <v>135.74688989823201</v>
      </c>
      <c r="M1292" s="14">
        <v>126.648921807023</v>
      </c>
      <c r="O1292" s="14"/>
      <c r="P1292" s="14"/>
      <c r="Q1292" s="14"/>
      <c r="R1292" s="14"/>
      <c r="S1292" s="14"/>
      <c r="T1292" s="14"/>
      <c r="U1292" s="14"/>
      <c r="V1292" s="14"/>
      <c r="W1292" s="14"/>
      <c r="X1292" s="14"/>
      <c r="Y1292" s="14"/>
    </row>
    <row r="1293" spans="1:25">
      <c r="A1293" s="14" t="s">
        <v>1521</v>
      </c>
      <c r="B1293" s="14" t="s">
        <v>68</v>
      </c>
      <c r="C1293" s="14" t="s">
        <v>128</v>
      </c>
      <c r="D1293" s="14" t="s">
        <v>45</v>
      </c>
      <c r="E1293" s="14">
        <v>5</v>
      </c>
      <c r="F1293" s="14">
        <v>426.15638587946199</v>
      </c>
      <c r="G1293" s="14">
        <v>142.05212862648699</v>
      </c>
      <c r="H1293" s="14">
        <v>1377.4974492661299</v>
      </c>
      <c r="I1293" s="14">
        <v>1299.1120397223001</v>
      </c>
      <c r="J1293" s="14">
        <v>1176.5696550628099</v>
      </c>
      <c r="K1293" s="14">
        <v>1430.77780933585</v>
      </c>
      <c r="L1293" s="14">
        <v>131.66576961354701</v>
      </c>
      <c r="M1293" s="14">
        <v>122.542384659486</v>
      </c>
      <c r="O1293" s="14"/>
      <c r="P1293" s="14"/>
      <c r="Q1293" s="14"/>
      <c r="R1293" s="14"/>
      <c r="S1293" s="14"/>
      <c r="T1293" s="14"/>
      <c r="U1293" s="14"/>
      <c r="V1293" s="14"/>
      <c r="W1293" s="14"/>
      <c r="X1293" s="14"/>
      <c r="Y1293" s="14"/>
    </row>
    <row r="1294" spans="1:25">
      <c r="A1294" s="14" t="s">
        <v>1522</v>
      </c>
      <c r="B1294" s="14" t="s">
        <v>68</v>
      </c>
      <c r="C1294" s="14" t="s">
        <v>129</v>
      </c>
      <c r="D1294" s="14" t="s">
        <v>45</v>
      </c>
      <c r="E1294" s="14">
        <v>5</v>
      </c>
      <c r="F1294" s="14">
        <v>417.29658281723601</v>
      </c>
      <c r="G1294" s="14">
        <v>139.09886093907801</v>
      </c>
      <c r="H1294" s="14">
        <v>1357.6801887598799</v>
      </c>
      <c r="I1294" s="14">
        <v>1272.4220383778299</v>
      </c>
      <c r="J1294" s="14">
        <v>1151.13143900522</v>
      </c>
      <c r="K1294" s="14">
        <v>1402.84205233134</v>
      </c>
      <c r="L1294" s="14">
        <v>130.42001395351301</v>
      </c>
      <c r="M1294" s="14">
        <v>121.29059937260401</v>
      </c>
      <c r="O1294" s="14"/>
      <c r="P1294" s="14"/>
      <c r="Q1294" s="14"/>
      <c r="R1294" s="14"/>
      <c r="S1294" s="14"/>
      <c r="T1294" s="14"/>
      <c r="U1294" s="14"/>
      <c r="V1294" s="14"/>
      <c r="W1294" s="14"/>
      <c r="X1294" s="14"/>
      <c r="Y1294" s="14"/>
    </row>
    <row r="1295" spans="1:25">
      <c r="A1295" s="14" t="s">
        <v>1523</v>
      </c>
      <c r="B1295" s="14" t="s">
        <v>68</v>
      </c>
      <c r="C1295" s="14" t="s">
        <v>130</v>
      </c>
      <c r="D1295" s="14" t="s">
        <v>45</v>
      </c>
      <c r="E1295" s="14">
        <v>5</v>
      </c>
      <c r="F1295" s="14">
        <v>421.59849145233699</v>
      </c>
      <c r="G1295" s="14">
        <v>140.532830484112</v>
      </c>
      <c r="H1295" s="14">
        <v>1375.52525759327</v>
      </c>
      <c r="I1295" s="14">
        <v>1305.1577089692501</v>
      </c>
      <c r="J1295" s="14">
        <v>1181.6727120426999</v>
      </c>
      <c r="K1295" s="14">
        <v>1437.8878309604199</v>
      </c>
      <c r="L1295" s="14">
        <v>132.73012199117099</v>
      </c>
      <c r="M1295" s="14">
        <v>123.48499692655101</v>
      </c>
      <c r="O1295" s="14"/>
      <c r="P1295" s="14"/>
      <c r="Q1295" s="14"/>
      <c r="R1295" s="14"/>
      <c r="S1295" s="14"/>
      <c r="T1295" s="14"/>
      <c r="U1295" s="14"/>
      <c r="V1295" s="14"/>
      <c r="W1295" s="14"/>
      <c r="X1295" s="14"/>
      <c r="Y1295" s="14"/>
    </row>
    <row r="1296" spans="1:25">
      <c r="A1296" s="14" t="s">
        <v>1524</v>
      </c>
      <c r="B1296" s="14" t="s">
        <v>68</v>
      </c>
      <c r="C1296" s="14" t="s">
        <v>131</v>
      </c>
      <c r="D1296" s="14" t="s">
        <v>45</v>
      </c>
      <c r="E1296" s="14">
        <v>5</v>
      </c>
      <c r="F1296" s="14">
        <v>440.42812505100397</v>
      </c>
      <c r="G1296" s="14">
        <v>146.809375017001</v>
      </c>
      <c r="H1296" s="14">
        <v>1437.10028730709</v>
      </c>
      <c r="I1296" s="14">
        <v>1362.62257321478</v>
      </c>
      <c r="J1296" s="14">
        <v>1236.39418183768</v>
      </c>
      <c r="K1296" s="14">
        <v>1498.08920051002</v>
      </c>
      <c r="L1296" s="14">
        <v>135.466627295233</v>
      </c>
      <c r="M1296" s="14">
        <v>126.228391377101</v>
      </c>
      <c r="O1296" s="14"/>
      <c r="P1296" s="14"/>
      <c r="Q1296" s="14"/>
      <c r="R1296" s="14"/>
      <c r="S1296" s="14"/>
      <c r="T1296" s="14"/>
      <c r="U1296" s="14"/>
      <c r="V1296" s="14"/>
      <c r="W1296" s="14"/>
      <c r="X1296" s="14"/>
      <c r="Y1296" s="14"/>
    </row>
    <row r="1297" spans="1:25">
      <c r="A1297" s="14" t="s">
        <v>1525</v>
      </c>
      <c r="B1297" s="14" t="s">
        <v>68</v>
      </c>
      <c r="C1297" s="14" t="s">
        <v>132</v>
      </c>
      <c r="D1297" s="14" t="s">
        <v>45</v>
      </c>
      <c r="E1297" s="14">
        <v>5</v>
      </c>
      <c r="F1297" s="14">
        <v>451.55624439461099</v>
      </c>
      <c r="G1297" s="14">
        <v>150.518748131537</v>
      </c>
      <c r="H1297" s="14">
        <v>1470.3404135150599</v>
      </c>
      <c r="I1297" s="14">
        <v>1402.8729523274301</v>
      </c>
      <c r="J1297" s="14">
        <v>1274.7808417735801</v>
      </c>
      <c r="K1297" s="14">
        <v>1540.21893471407</v>
      </c>
      <c r="L1297" s="14">
        <v>137.34598238663901</v>
      </c>
      <c r="M1297" s="14">
        <v>128.092110553856</v>
      </c>
      <c r="O1297" s="14"/>
      <c r="P1297" s="14"/>
      <c r="Q1297" s="14"/>
      <c r="R1297" s="14"/>
      <c r="S1297" s="14"/>
      <c r="T1297" s="14"/>
      <c r="U1297" s="14"/>
      <c r="V1297" s="14"/>
      <c r="W1297" s="14"/>
      <c r="X1297" s="14"/>
      <c r="Y1297" s="14"/>
    </row>
    <row r="1298" spans="1:25">
      <c r="A1298" s="14" t="s">
        <v>1526</v>
      </c>
      <c r="B1298" s="14" t="s">
        <v>68</v>
      </c>
      <c r="C1298" s="14" t="s">
        <v>38</v>
      </c>
      <c r="D1298" s="14" t="s">
        <v>43</v>
      </c>
      <c r="E1298" s="14">
        <v>0</v>
      </c>
      <c r="F1298" s="14">
        <v>466.16441952989697</v>
      </c>
      <c r="G1298" s="14">
        <v>155.388139843299</v>
      </c>
      <c r="H1298" s="14">
        <v>675.73771421722802</v>
      </c>
      <c r="I1298" s="14">
        <v>634.67643250588196</v>
      </c>
      <c r="J1298" s="14">
        <v>577.61839547958004</v>
      </c>
      <c r="K1298" s="14">
        <v>695.78896670745598</v>
      </c>
      <c r="L1298" s="14">
        <v>61.112534201573702</v>
      </c>
      <c r="M1298" s="14">
        <v>57.058037026302003</v>
      </c>
      <c r="O1298" s="14"/>
      <c r="P1298" s="14"/>
      <c r="Q1298" s="14"/>
      <c r="R1298" s="14"/>
      <c r="S1298" s="14"/>
      <c r="T1298" s="14"/>
      <c r="U1298" s="14"/>
      <c r="V1298" s="14"/>
      <c r="W1298" s="14"/>
      <c r="X1298" s="14"/>
      <c r="Y1298" s="14"/>
    </row>
    <row r="1299" spans="1:25">
      <c r="A1299" s="14" t="s">
        <v>1527</v>
      </c>
      <c r="B1299" s="14" t="s">
        <v>68</v>
      </c>
      <c r="C1299" s="14" t="s">
        <v>36</v>
      </c>
      <c r="D1299" s="14" t="s">
        <v>43</v>
      </c>
      <c r="E1299" s="14">
        <v>0</v>
      </c>
      <c r="F1299" s="14">
        <v>476.86086254847601</v>
      </c>
      <c r="G1299" s="14">
        <v>158.95362084949201</v>
      </c>
      <c r="H1299" s="14">
        <v>691.44341059141595</v>
      </c>
      <c r="I1299" s="14">
        <v>647.52157137039899</v>
      </c>
      <c r="J1299" s="14">
        <v>589.91700212373098</v>
      </c>
      <c r="K1299" s="14">
        <v>709.17155462975199</v>
      </c>
      <c r="L1299" s="14">
        <v>61.649983259352702</v>
      </c>
      <c r="M1299" s="14">
        <v>57.604569246668497</v>
      </c>
      <c r="O1299" s="14"/>
      <c r="P1299" s="14"/>
      <c r="Q1299" s="14"/>
      <c r="R1299" s="14"/>
      <c r="S1299" s="14"/>
      <c r="T1299" s="14"/>
      <c r="U1299" s="14"/>
      <c r="V1299" s="14"/>
      <c r="W1299" s="14"/>
      <c r="X1299" s="14"/>
      <c r="Y1299" s="14"/>
    </row>
    <row r="1300" spans="1:25">
      <c r="A1300" s="14" t="s">
        <v>1528</v>
      </c>
      <c r="B1300" s="14" t="s">
        <v>68</v>
      </c>
      <c r="C1300" s="14" t="s">
        <v>34</v>
      </c>
      <c r="D1300" s="14" t="s">
        <v>43</v>
      </c>
      <c r="E1300" s="14">
        <v>0</v>
      </c>
      <c r="F1300" s="14">
        <v>485.07656859951601</v>
      </c>
      <c r="G1300" s="14">
        <v>161.69218953317201</v>
      </c>
      <c r="H1300" s="14">
        <v>704.408127150307</v>
      </c>
      <c r="I1300" s="14">
        <v>653.21930816663098</v>
      </c>
      <c r="J1300" s="14">
        <v>595.57955351213502</v>
      </c>
      <c r="K1300" s="14">
        <v>714.87122812228495</v>
      </c>
      <c r="L1300" s="14">
        <v>61.651919955654002</v>
      </c>
      <c r="M1300" s="14">
        <v>57.639754654496102</v>
      </c>
      <c r="O1300" s="14"/>
      <c r="P1300" s="14"/>
      <c r="Q1300" s="14"/>
      <c r="R1300" s="14"/>
      <c r="S1300" s="14"/>
      <c r="T1300" s="14"/>
      <c r="U1300" s="14"/>
      <c r="V1300" s="14"/>
      <c r="W1300" s="14"/>
      <c r="X1300" s="14"/>
      <c r="Y1300" s="14"/>
    </row>
    <row r="1301" spans="1:25">
      <c r="A1301" s="14" t="s">
        <v>1529</v>
      </c>
      <c r="B1301" s="14" t="s">
        <v>68</v>
      </c>
      <c r="C1301" s="14" t="s">
        <v>128</v>
      </c>
      <c r="D1301" s="14" t="s">
        <v>43</v>
      </c>
      <c r="E1301" s="14">
        <v>0</v>
      </c>
      <c r="F1301" s="14">
        <v>461.99980943747198</v>
      </c>
      <c r="G1301" s="14">
        <v>153.99993647915699</v>
      </c>
      <c r="H1301" s="14">
        <v>674.73793202592606</v>
      </c>
      <c r="I1301" s="14">
        <v>617.402878108658</v>
      </c>
      <c r="J1301" s="14">
        <v>561.61775273488001</v>
      </c>
      <c r="K1301" s="14">
        <v>677.17056191008601</v>
      </c>
      <c r="L1301" s="14">
        <v>59.767683801428198</v>
      </c>
      <c r="M1301" s="14">
        <v>55.785125373777099</v>
      </c>
      <c r="O1301" s="14"/>
      <c r="P1301" s="14"/>
      <c r="Q1301" s="14"/>
      <c r="R1301" s="14"/>
      <c r="S1301" s="14"/>
      <c r="T1301" s="14"/>
      <c r="U1301" s="14"/>
      <c r="V1301" s="14"/>
      <c r="W1301" s="14"/>
      <c r="X1301" s="14"/>
      <c r="Y1301" s="14"/>
    </row>
    <row r="1302" spans="1:25">
      <c r="A1302" s="14" t="s">
        <v>1530</v>
      </c>
      <c r="B1302" s="14" t="s">
        <v>68</v>
      </c>
      <c r="C1302" s="14" t="s">
        <v>129</v>
      </c>
      <c r="D1302" s="14" t="s">
        <v>43</v>
      </c>
      <c r="E1302" s="14">
        <v>0</v>
      </c>
      <c r="F1302" s="14">
        <v>481.931302398833</v>
      </c>
      <c r="G1302" s="14">
        <v>160.64376746627801</v>
      </c>
      <c r="H1302" s="14">
        <v>707.49479197691301</v>
      </c>
      <c r="I1302" s="14">
        <v>641.08075074508895</v>
      </c>
      <c r="J1302" s="14">
        <v>584.28292591819695</v>
      </c>
      <c r="K1302" s="14">
        <v>701.84550218476897</v>
      </c>
      <c r="L1302" s="14">
        <v>60.764751439680502</v>
      </c>
      <c r="M1302" s="14">
        <v>56.7978248268915</v>
      </c>
      <c r="O1302" s="14"/>
      <c r="P1302" s="14"/>
      <c r="Q1302" s="14"/>
      <c r="R1302" s="14"/>
      <c r="S1302" s="14"/>
      <c r="T1302" s="14"/>
      <c r="U1302" s="14"/>
      <c r="V1302" s="14"/>
      <c r="W1302" s="14"/>
      <c r="X1302" s="14"/>
      <c r="Y1302" s="14"/>
    </row>
    <row r="1303" spans="1:25">
      <c r="A1303" s="14" t="s">
        <v>1531</v>
      </c>
      <c r="B1303" s="14" t="s">
        <v>68</v>
      </c>
      <c r="C1303" s="14" t="s">
        <v>130</v>
      </c>
      <c r="D1303" s="14" t="s">
        <v>43</v>
      </c>
      <c r="E1303" s="14">
        <v>0</v>
      </c>
      <c r="F1303" s="14">
        <v>482.27736955406101</v>
      </c>
      <c r="G1303" s="14">
        <v>160.75912318468701</v>
      </c>
      <c r="H1303" s="14">
        <v>711.74346156148397</v>
      </c>
      <c r="I1303" s="14">
        <v>646.59768649240698</v>
      </c>
      <c r="J1303" s="14">
        <v>589.226948063034</v>
      </c>
      <c r="K1303" s="14">
        <v>707.97387340549994</v>
      </c>
      <c r="L1303" s="14">
        <v>61.376186913093299</v>
      </c>
      <c r="M1303" s="14">
        <v>57.370738429372899</v>
      </c>
      <c r="O1303" s="14"/>
      <c r="P1303" s="14"/>
      <c r="Q1303" s="14"/>
      <c r="R1303" s="14"/>
      <c r="S1303" s="14"/>
      <c r="T1303" s="14"/>
      <c r="U1303" s="14"/>
      <c r="V1303" s="14"/>
      <c r="W1303" s="14"/>
      <c r="X1303" s="14"/>
      <c r="Y1303" s="14"/>
    </row>
    <row r="1304" spans="1:25">
      <c r="A1304" s="14" t="s">
        <v>1532</v>
      </c>
      <c r="B1304" s="14" t="s">
        <v>68</v>
      </c>
      <c r="C1304" s="14" t="s">
        <v>131</v>
      </c>
      <c r="D1304" s="14" t="s">
        <v>43</v>
      </c>
      <c r="E1304" s="14">
        <v>0</v>
      </c>
      <c r="F1304" s="14">
        <v>487.13538744160797</v>
      </c>
      <c r="G1304" s="14">
        <v>162.378462480536</v>
      </c>
      <c r="H1304" s="14">
        <v>720.56118251846397</v>
      </c>
      <c r="I1304" s="14">
        <v>649.99934295180606</v>
      </c>
      <c r="J1304" s="14">
        <v>592.59413859834001</v>
      </c>
      <c r="K1304" s="14">
        <v>711.391616149215</v>
      </c>
      <c r="L1304" s="14">
        <v>61.392273197408898</v>
      </c>
      <c r="M1304" s="14">
        <v>57.405204353465798</v>
      </c>
      <c r="O1304" s="14"/>
      <c r="P1304" s="14"/>
      <c r="Q1304" s="14"/>
      <c r="R1304" s="14"/>
      <c r="S1304" s="14"/>
      <c r="T1304" s="14"/>
      <c r="U1304" s="14"/>
      <c r="V1304" s="14"/>
      <c r="W1304" s="14"/>
      <c r="X1304" s="14"/>
      <c r="Y1304" s="14"/>
    </row>
    <row r="1305" spans="1:25">
      <c r="A1305" s="14" t="s">
        <v>1533</v>
      </c>
      <c r="B1305" s="14" t="s">
        <v>68</v>
      </c>
      <c r="C1305" s="14" t="s">
        <v>132</v>
      </c>
      <c r="D1305" s="14" t="s">
        <v>43</v>
      </c>
      <c r="E1305" s="14">
        <v>0</v>
      </c>
      <c r="F1305" s="14">
        <v>487.31557269515702</v>
      </c>
      <c r="G1305" s="14">
        <v>162.43852423171899</v>
      </c>
      <c r="H1305" s="14">
        <v>721.58553128077301</v>
      </c>
      <c r="I1305" s="14">
        <v>642.29465978968904</v>
      </c>
      <c r="J1305" s="14">
        <v>585.525308734237</v>
      </c>
      <c r="K1305" s="14">
        <v>703.00616025063903</v>
      </c>
      <c r="L1305" s="14">
        <v>60.711500460950198</v>
      </c>
      <c r="M1305" s="14">
        <v>56.769351055452098</v>
      </c>
      <c r="O1305" s="14"/>
      <c r="P1305" s="14"/>
      <c r="Q1305" s="14"/>
      <c r="R1305" s="14"/>
      <c r="S1305" s="14"/>
      <c r="T1305" s="14"/>
      <c r="U1305" s="14"/>
      <c r="V1305" s="14"/>
      <c r="W1305" s="14"/>
      <c r="X1305" s="14"/>
      <c r="Y1305" s="14"/>
    </row>
    <row r="1306" spans="1:25">
      <c r="A1306" s="14" t="s">
        <v>1534</v>
      </c>
      <c r="B1306" s="14" t="s">
        <v>68</v>
      </c>
      <c r="C1306" s="14" t="s">
        <v>38</v>
      </c>
      <c r="D1306" s="14" t="s">
        <v>43</v>
      </c>
      <c r="E1306" s="14">
        <v>1</v>
      </c>
      <c r="F1306" s="14">
        <v>77.968669666353406</v>
      </c>
      <c r="G1306" s="14">
        <v>25.989556555451099</v>
      </c>
      <c r="H1306" s="14">
        <v>630.10077312391604</v>
      </c>
      <c r="I1306" s="14">
        <v>587.66334603212101</v>
      </c>
      <c r="J1306" s="14">
        <v>461.38463145556301</v>
      </c>
      <c r="K1306" s="14">
        <v>737.14074451893805</v>
      </c>
      <c r="L1306" s="14">
        <v>149.47739848681601</v>
      </c>
      <c r="M1306" s="14">
        <v>126.278714576558</v>
      </c>
      <c r="O1306" s="14"/>
      <c r="P1306" s="14"/>
      <c r="Q1306" s="14"/>
      <c r="R1306" s="14"/>
      <c r="S1306" s="14"/>
      <c r="T1306" s="14"/>
      <c r="U1306" s="14"/>
      <c r="V1306" s="14"/>
      <c r="W1306" s="14"/>
      <c r="X1306" s="14"/>
      <c r="Y1306" s="14"/>
    </row>
    <row r="1307" spans="1:25">
      <c r="A1307" s="14" t="s">
        <v>1535</v>
      </c>
      <c r="B1307" s="14" t="s">
        <v>68</v>
      </c>
      <c r="C1307" s="14" t="s">
        <v>36</v>
      </c>
      <c r="D1307" s="14" t="s">
        <v>43</v>
      </c>
      <c r="E1307" s="14">
        <v>1</v>
      </c>
      <c r="F1307" s="14">
        <v>81.823001996067106</v>
      </c>
      <c r="G1307" s="14">
        <v>27.274333998688999</v>
      </c>
      <c r="H1307" s="14">
        <v>658.95950709565204</v>
      </c>
      <c r="I1307" s="14">
        <v>600.99285499103996</v>
      </c>
      <c r="J1307" s="14">
        <v>474.41011454646701</v>
      </c>
      <c r="K1307" s="14">
        <v>750.22457740048401</v>
      </c>
      <c r="L1307" s="14">
        <v>149.23172240944399</v>
      </c>
      <c r="M1307" s="14">
        <v>126.58274044457301</v>
      </c>
      <c r="O1307" s="14"/>
      <c r="P1307" s="14"/>
      <c r="Q1307" s="14"/>
      <c r="R1307" s="14"/>
      <c r="S1307" s="14"/>
      <c r="T1307" s="14"/>
      <c r="U1307" s="14"/>
      <c r="V1307" s="14"/>
      <c r="W1307" s="14"/>
      <c r="X1307" s="14"/>
      <c r="Y1307" s="14"/>
    </row>
    <row r="1308" spans="1:25">
      <c r="A1308" s="14" t="s">
        <v>1536</v>
      </c>
      <c r="B1308" s="14" t="s">
        <v>68</v>
      </c>
      <c r="C1308" s="14" t="s">
        <v>34</v>
      </c>
      <c r="D1308" s="14" t="s">
        <v>43</v>
      </c>
      <c r="E1308" s="14">
        <v>1</v>
      </c>
      <c r="F1308" s="14">
        <v>88.798298058014197</v>
      </c>
      <c r="G1308" s="14">
        <v>29.5994326860047</v>
      </c>
      <c r="H1308" s="14">
        <v>711.86706796548197</v>
      </c>
      <c r="I1308" s="14">
        <v>653.28016470998602</v>
      </c>
      <c r="J1308" s="14">
        <v>520.95651953415495</v>
      </c>
      <c r="K1308" s="14">
        <v>808.24698238159306</v>
      </c>
      <c r="L1308" s="14">
        <v>154.966817671607</v>
      </c>
      <c r="M1308" s="14">
        <v>132.32364517583201</v>
      </c>
      <c r="O1308" s="14"/>
      <c r="P1308" s="14"/>
      <c r="Q1308" s="14"/>
      <c r="R1308" s="14"/>
      <c r="S1308" s="14"/>
      <c r="T1308" s="14"/>
      <c r="U1308" s="14"/>
      <c r="V1308" s="14"/>
      <c r="W1308" s="14"/>
      <c r="X1308" s="14"/>
      <c r="Y1308" s="14"/>
    </row>
    <row r="1309" spans="1:25">
      <c r="A1309" s="14" t="s">
        <v>1537</v>
      </c>
      <c r="B1309" s="14" t="s">
        <v>68</v>
      </c>
      <c r="C1309" s="14" t="s">
        <v>128</v>
      </c>
      <c r="D1309" s="14" t="s">
        <v>43</v>
      </c>
      <c r="E1309" s="14">
        <v>1</v>
      </c>
      <c r="F1309" s="14">
        <v>82.7721409688139</v>
      </c>
      <c r="G1309" s="14">
        <v>27.590713656271301</v>
      </c>
      <c r="H1309" s="14">
        <v>664.78307741397396</v>
      </c>
      <c r="I1309" s="14">
        <v>605.05925907548396</v>
      </c>
      <c r="J1309" s="14">
        <v>478.617018751827</v>
      </c>
      <c r="K1309" s="14">
        <v>753.98329356748104</v>
      </c>
      <c r="L1309" s="14">
        <v>148.92403449199699</v>
      </c>
      <c r="M1309" s="14">
        <v>126.442240323657</v>
      </c>
      <c r="O1309" s="14"/>
      <c r="P1309" s="14"/>
      <c r="Q1309" s="14"/>
      <c r="R1309" s="14"/>
      <c r="S1309" s="14"/>
      <c r="T1309" s="14"/>
      <c r="U1309" s="14"/>
      <c r="V1309" s="14"/>
      <c r="W1309" s="14"/>
      <c r="X1309" s="14"/>
      <c r="Y1309" s="14"/>
    </row>
    <row r="1310" spans="1:25">
      <c r="A1310" s="14" t="s">
        <v>1538</v>
      </c>
      <c r="B1310" s="14" t="s">
        <v>68</v>
      </c>
      <c r="C1310" s="14" t="s">
        <v>129</v>
      </c>
      <c r="D1310" s="14" t="s">
        <v>43</v>
      </c>
      <c r="E1310" s="14">
        <v>1</v>
      </c>
      <c r="F1310" s="14">
        <v>78.149338891936296</v>
      </c>
      <c r="G1310" s="14">
        <v>26.0497796306454</v>
      </c>
      <c r="H1310" s="14">
        <v>629.27239626327605</v>
      </c>
      <c r="I1310" s="14">
        <v>554.82456836952599</v>
      </c>
      <c r="J1310" s="14">
        <v>435.75383776753102</v>
      </c>
      <c r="K1310" s="14">
        <v>695.74210710677403</v>
      </c>
      <c r="L1310" s="14">
        <v>140.917538737249</v>
      </c>
      <c r="M1310" s="14">
        <v>119.070730601994</v>
      </c>
      <c r="O1310" s="14"/>
      <c r="P1310" s="14"/>
      <c r="Q1310" s="14"/>
      <c r="R1310" s="14"/>
      <c r="S1310" s="14"/>
      <c r="T1310" s="14"/>
      <c r="U1310" s="14"/>
      <c r="V1310" s="14"/>
      <c r="W1310" s="14"/>
      <c r="X1310" s="14"/>
      <c r="Y1310" s="14"/>
    </row>
    <row r="1311" spans="1:25">
      <c r="A1311" s="14" t="s">
        <v>1539</v>
      </c>
      <c r="B1311" s="14" t="s">
        <v>68</v>
      </c>
      <c r="C1311" s="14" t="s">
        <v>130</v>
      </c>
      <c r="D1311" s="14" t="s">
        <v>43</v>
      </c>
      <c r="E1311" s="14">
        <v>1</v>
      </c>
      <c r="F1311" s="14">
        <v>74.152004359710006</v>
      </c>
      <c r="G1311" s="14">
        <v>24.717334786569999</v>
      </c>
      <c r="H1311" s="14">
        <v>600.032402975482</v>
      </c>
      <c r="I1311" s="14">
        <v>526.31937116628205</v>
      </c>
      <c r="J1311" s="14">
        <v>410.18214318086802</v>
      </c>
      <c r="K1311" s="14">
        <v>664.38717220516003</v>
      </c>
      <c r="L1311" s="14">
        <v>138.067801038878</v>
      </c>
      <c r="M1311" s="14">
        <v>116.137227985414</v>
      </c>
      <c r="O1311" s="14"/>
      <c r="P1311" s="14"/>
      <c r="Q1311" s="14"/>
      <c r="R1311" s="14"/>
      <c r="S1311" s="14"/>
      <c r="T1311" s="14"/>
      <c r="U1311" s="14"/>
      <c r="V1311" s="14"/>
      <c r="W1311" s="14"/>
      <c r="X1311" s="14"/>
      <c r="Y1311" s="14"/>
    </row>
    <row r="1312" spans="1:25">
      <c r="A1312" s="14" t="s">
        <v>1540</v>
      </c>
      <c r="B1312" s="14" t="s">
        <v>68</v>
      </c>
      <c r="C1312" s="14" t="s">
        <v>131</v>
      </c>
      <c r="D1312" s="14" t="s">
        <v>43</v>
      </c>
      <c r="E1312" s="14">
        <v>1</v>
      </c>
      <c r="F1312" s="14">
        <v>75.476453887495495</v>
      </c>
      <c r="G1312" s="14">
        <v>25.1588179624985</v>
      </c>
      <c r="H1312" s="14">
        <v>612.78277086543403</v>
      </c>
      <c r="I1312" s="14">
        <v>523.39152408787504</v>
      </c>
      <c r="J1312" s="14">
        <v>408.13871094722299</v>
      </c>
      <c r="K1312" s="14">
        <v>660.19762324087401</v>
      </c>
      <c r="L1312" s="14">
        <v>136.806099152999</v>
      </c>
      <c r="M1312" s="14">
        <v>115.25281314065199</v>
      </c>
      <c r="O1312" s="14"/>
      <c r="P1312" s="14"/>
      <c r="Q1312" s="14"/>
      <c r="R1312" s="14"/>
      <c r="S1312" s="14"/>
      <c r="T1312" s="14"/>
      <c r="U1312" s="14"/>
      <c r="V1312" s="14"/>
      <c r="W1312" s="14"/>
      <c r="X1312" s="14"/>
      <c r="Y1312" s="14"/>
    </row>
    <row r="1313" spans="1:25">
      <c r="A1313" s="14" t="s">
        <v>1541</v>
      </c>
      <c r="B1313" s="14" t="s">
        <v>68</v>
      </c>
      <c r="C1313" s="14" t="s">
        <v>132</v>
      </c>
      <c r="D1313" s="14" t="s">
        <v>43</v>
      </c>
      <c r="E1313" s="14">
        <v>1</v>
      </c>
      <c r="F1313" s="14">
        <v>79.205170162484805</v>
      </c>
      <c r="G1313" s="14">
        <v>26.401723387494901</v>
      </c>
      <c r="H1313" s="14">
        <v>643.21236123505605</v>
      </c>
      <c r="I1313" s="14">
        <v>550.073795566027</v>
      </c>
      <c r="J1313" s="14">
        <v>431.34535253659902</v>
      </c>
      <c r="K1313" s="14">
        <v>690.42686403146695</v>
      </c>
      <c r="L1313" s="14">
        <v>140.35306846543901</v>
      </c>
      <c r="M1313" s="14">
        <v>118.72844302942801</v>
      </c>
      <c r="O1313" s="14"/>
      <c r="P1313" s="14"/>
      <c r="Q1313" s="14"/>
      <c r="R1313" s="14"/>
      <c r="S1313" s="14"/>
      <c r="T1313" s="14"/>
      <c r="U1313" s="14"/>
      <c r="V1313" s="14"/>
      <c r="W1313" s="14"/>
      <c r="X1313" s="14"/>
      <c r="Y1313" s="14"/>
    </row>
    <row r="1314" spans="1:25">
      <c r="A1314" s="14" t="s">
        <v>1542</v>
      </c>
      <c r="B1314" s="14" t="s">
        <v>68</v>
      </c>
      <c r="C1314" s="14" t="s">
        <v>38</v>
      </c>
      <c r="D1314" s="14" t="s">
        <v>43</v>
      </c>
      <c r="E1314" s="14">
        <v>2</v>
      </c>
      <c r="F1314" s="14">
        <v>123.534965755754</v>
      </c>
      <c r="G1314" s="14">
        <v>41.1783219185847</v>
      </c>
      <c r="H1314" s="14">
        <v>813.80082843052696</v>
      </c>
      <c r="I1314" s="14">
        <v>790.25581621977403</v>
      </c>
      <c r="J1314" s="14">
        <v>655.24234988236401</v>
      </c>
      <c r="K1314" s="14">
        <v>944.59463249751195</v>
      </c>
      <c r="L1314" s="14">
        <v>154.338816277738</v>
      </c>
      <c r="M1314" s="14">
        <v>135.01346633740999</v>
      </c>
      <c r="O1314" s="14"/>
      <c r="P1314" s="14"/>
      <c r="Q1314" s="14"/>
      <c r="R1314" s="14"/>
      <c r="S1314" s="14"/>
      <c r="T1314" s="14"/>
      <c r="U1314" s="14"/>
      <c r="V1314" s="14"/>
      <c r="W1314" s="14"/>
      <c r="X1314" s="14"/>
      <c r="Y1314" s="14"/>
    </row>
    <row r="1315" spans="1:25">
      <c r="A1315" s="14" t="s">
        <v>1543</v>
      </c>
      <c r="B1315" s="14" t="s">
        <v>68</v>
      </c>
      <c r="C1315" s="14" t="s">
        <v>36</v>
      </c>
      <c r="D1315" s="14" t="s">
        <v>43</v>
      </c>
      <c r="E1315" s="14">
        <v>2</v>
      </c>
      <c r="F1315" s="14">
        <v>126.80730866400199</v>
      </c>
      <c r="G1315" s="14">
        <v>42.269102888000702</v>
      </c>
      <c r="H1315" s="14">
        <v>837.95221478888595</v>
      </c>
      <c r="I1315" s="14">
        <v>814.10121123425097</v>
      </c>
      <c r="J1315" s="14">
        <v>676.98079459479004</v>
      </c>
      <c r="K1315" s="14">
        <v>970.57479411199301</v>
      </c>
      <c r="L1315" s="14">
        <v>156.47358287774199</v>
      </c>
      <c r="M1315" s="14">
        <v>137.12041663946201</v>
      </c>
      <c r="O1315" s="14"/>
      <c r="P1315" s="14"/>
      <c r="Q1315" s="14"/>
      <c r="R1315" s="14"/>
      <c r="S1315" s="14"/>
      <c r="T1315" s="14"/>
      <c r="U1315" s="14"/>
      <c r="V1315" s="14"/>
      <c r="W1315" s="14"/>
      <c r="X1315" s="14"/>
      <c r="Y1315" s="14"/>
    </row>
    <row r="1316" spans="1:25">
      <c r="A1316" s="14" t="s">
        <v>1544</v>
      </c>
      <c r="B1316" s="14" t="s">
        <v>68</v>
      </c>
      <c r="C1316" s="14" t="s">
        <v>34</v>
      </c>
      <c r="D1316" s="14" t="s">
        <v>43</v>
      </c>
      <c r="E1316" s="14">
        <v>2</v>
      </c>
      <c r="F1316" s="14">
        <v>120.66960043021299</v>
      </c>
      <c r="G1316" s="14">
        <v>40.223200143404497</v>
      </c>
      <c r="H1316" s="14">
        <v>800.83355740783998</v>
      </c>
      <c r="I1316" s="14">
        <v>760.52921944558</v>
      </c>
      <c r="J1316" s="14">
        <v>629.41220771279097</v>
      </c>
      <c r="K1316" s="14">
        <v>910.65219976818696</v>
      </c>
      <c r="L1316" s="14">
        <v>150.122980322606</v>
      </c>
      <c r="M1316" s="14">
        <v>131.117011732789</v>
      </c>
      <c r="O1316" s="14"/>
      <c r="P1316" s="14"/>
      <c r="Q1316" s="14"/>
      <c r="R1316" s="14"/>
      <c r="S1316" s="14"/>
      <c r="T1316" s="14"/>
      <c r="U1316" s="14"/>
      <c r="V1316" s="14"/>
      <c r="W1316" s="14"/>
      <c r="X1316" s="14"/>
      <c r="Y1316" s="14"/>
    </row>
    <row r="1317" spans="1:25">
      <c r="A1317" s="14" t="s">
        <v>1545</v>
      </c>
      <c r="B1317" s="14" t="s">
        <v>68</v>
      </c>
      <c r="C1317" s="14" t="s">
        <v>128</v>
      </c>
      <c r="D1317" s="14" t="s">
        <v>43</v>
      </c>
      <c r="E1317" s="14">
        <v>2</v>
      </c>
      <c r="F1317" s="14">
        <v>90.466734483649702</v>
      </c>
      <c r="G1317" s="14">
        <v>30.155578161216599</v>
      </c>
      <c r="H1317" s="14">
        <v>607.28156329227204</v>
      </c>
      <c r="I1317" s="14">
        <v>566.00761757099099</v>
      </c>
      <c r="J1317" s="14">
        <v>454.156796418623</v>
      </c>
      <c r="K1317" s="14">
        <v>696.805412076327</v>
      </c>
      <c r="L1317" s="14">
        <v>130.79779450533499</v>
      </c>
      <c r="M1317" s="14">
        <v>111.85082115236899</v>
      </c>
      <c r="O1317" s="14"/>
      <c r="P1317" s="14"/>
      <c r="Q1317" s="14"/>
      <c r="R1317" s="14"/>
      <c r="S1317" s="14"/>
      <c r="T1317" s="14"/>
      <c r="U1317" s="14"/>
      <c r="V1317" s="14"/>
      <c r="W1317" s="14"/>
      <c r="X1317" s="14"/>
      <c r="Y1317" s="14"/>
    </row>
    <row r="1318" spans="1:25">
      <c r="A1318" s="14" t="s">
        <v>1546</v>
      </c>
      <c r="B1318" s="14" t="s">
        <v>68</v>
      </c>
      <c r="C1318" s="14" t="s">
        <v>129</v>
      </c>
      <c r="D1318" s="14" t="s">
        <v>43</v>
      </c>
      <c r="E1318" s="14">
        <v>2</v>
      </c>
      <c r="F1318" s="14">
        <v>84.397314114920803</v>
      </c>
      <c r="G1318" s="14">
        <v>28.132438038306901</v>
      </c>
      <c r="H1318" s="14">
        <v>568.98344309931099</v>
      </c>
      <c r="I1318" s="14">
        <v>526.960300829478</v>
      </c>
      <c r="J1318" s="14">
        <v>418.96234258231601</v>
      </c>
      <c r="K1318" s="14">
        <v>653.95791306159299</v>
      </c>
      <c r="L1318" s="14">
        <v>126.997612232115</v>
      </c>
      <c r="M1318" s="14">
        <v>107.997958247162</v>
      </c>
      <c r="O1318" s="14"/>
      <c r="P1318" s="14"/>
      <c r="Q1318" s="14"/>
      <c r="R1318" s="14"/>
      <c r="S1318" s="14"/>
      <c r="T1318" s="14"/>
      <c r="U1318" s="14"/>
      <c r="V1318" s="14"/>
      <c r="W1318" s="14"/>
      <c r="X1318" s="14"/>
      <c r="Y1318" s="14"/>
    </row>
    <row r="1319" spans="1:25">
      <c r="A1319" s="14" t="s">
        <v>1547</v>
      </c>
      <c r="B1319" s="14" t="s">
        <v>68</v>
      </c>
      <c r="C1319" s="14" t="s">
        <v>130</v>
      </c>
      <c r="D1319" s="14" t="s">
        <v>43</v>
      </c>
      <c r="E1319" s="14">
        <v>2</v>
      </c>
      <c r="F1319" s="14">
        <v>84.289418780185599</v>
      </c>
      <c r="G1319" s="14">
        <v>28.096472926728499</v>
      </c>
      <c r="H1319" s="14">
        <v>571.41494664894299</v>
      </c>
      <c r="I1319" s="14">
        <v>529.75843230330099</v>
      </c>
      <c r="J1319" s="14">
        <v>421.20134998315098</v>
      </c>
      <c r="K1319" s="14">
        <v>657.42686602124297</v>
      </c>
      <c r="L1319" s="14">
        <v>127.66843371794199</v>
      </c>
      <c r="M1319" s="14">
        <v>108.55708232015</v>
      </c>
      <c r="O1319" s="14"/>
      <c r="P1319" s="14"/>
      <c r="Q1319" s="14"/>
      <c r="R1319" s="14"/>
      <c r="S1319" s="14"/>
      <c r="T1319" s="14"/>
      <c r="U1319" s="14"/>
      <c r="V1319" s="14"/>
      <c r="W1319" s="14"/>
      <c r="X1319" s="14"/>
      <c r="Y1319" s="14"/>
    </row>
    <row r="1320" spans="1:25">
      <c r="A1320" s="14" t="s">
        <v>1548</v>
      </c>
      <c r="B1320" s="14" t="s">
        <v>68</v>
      </c>
      <c r="C1320" s="14" t="s">
        <v>131</v>
      </c>
      <c r="D1320" s="14" t="s">
        <v>43</v>
      </c>
      <c r="E1320" s="14">
        <v>2</v>
      </c>
      <c r="F1320" s="14">
        <v>94.2291101388291</v>
      </c>
      <c r="G1320" s="14">
        <v>31.409703379609699</v>
      </c>
      <c r="H1320" s="14">
        <v>639.62198030701302</v>
      </c>
      <c r="I1320" s="14">
        <v>582.65743085258202</v>
      </c>
      <c r="J1320" s="14">
        <v>469.49466160961703</v>
      </c>
      <c r="K1320" s="14">
        <v>714.56955602520804</v>
      </c>
      <c r="L1320" s="14">
        <v>131.91212517262599</v>
      </c>
      <c r="M1320" s="14">
        <v>113.162769242965</v>
      </c>
      <c r="O1320" s="14"/>
      <c r="P1320" s="14"/>
      <c r="Q1320" s="14"/>
      <c r="R1320" s="14"/>
      <c r="S1320" s="14"/>
      <c r="T1320" s="14"/>
      <c r="U1320" s="14"/>
      <c r="V1320" s="14"/>
      <c r="W1320" s="14"/>
      <c r="X1320" s="14"/>
      <c r="Y1320" s="14"/>
    </row>
    <row r="1321" spans="1:25">
      <c r="A1321" s="14" t="s">
        <v>1549</v>
      </c>
      <c r="B1321" s="14" t="s">
        <v>68</v>
      </c>
      <c r="C1321" s="14" t="s">
        <v>132</v>
      </c>
      <c r="D1321" s="14" t="s">
        <v>43</v>
      </c>
      <c r="E1321" s="14">
        <v>2</v>
      </c>
      <c r="F1321" s="14">
        <v>101.666686445541</v>
      </c>
      <c r="G1321" s="14">
        <v>33.888895481846902</v>
      </c>
      <c r="H1321" s="14">
        <v>691.32793720617997</v>
      </c>
      <c r="I1321" s="14">
        <v>607.43107657392</v>
      </c>
      <c r="J1321" s="14">
        <v>494.15057080377801</v>
      </c>
      <c r="K1321" s="14">
        <v>738.72299786958195</v>
      </c>
      <c r="L1321" s="14">
        <v>131.29192129566201</v>
      </c>
      <c r="M1321" s="14">
        <v>113.28050577014299</v>
      </c>
      <c r="O1321" s="14"/>
      <c r="P1321" s="14"/>
      <c r="Q1321" s="14"/>
      <c r="R1321" s="14"/>
      <c r="S1321" s="14"/>
      <c r="T1321" s="14"/>
      <c r="U1321" s="14"/>
      <c r="V1321" s="14"/>
      <c r="W1321" s="14"/>
      <c r="X1321" s="14"/>
      <c r="Y1321" s="14"/>
    </row>
    <row r="1322" spans="1:25">
      <c r="A1322" s="14" t="s">
        <v>1550</v>
      </c>
      <c r="B1322" s="14" t="s">
        <v>68</v>
      </c>
      <c r="C1322" s="14" t="s">
        <v>38</v>
      </c>
      <c r="D1322" s="14" t="s">
        <v>43</v>
      </c>
      <c r="E1322" s="14">
        <v>3</v>
      </c>
      <c r="F1322" s="14">
        <v>78.818896382890998</v>
      </c>
      <c r="G1322" s="14">
        <v>26.2729654609637</v>
      </c>
      <c r="H1322" s="14">
        <v>529.66128877690301</v>
      </c>
      <c r="I1322" s="14">
        <v>503.21898215690999</v>
      </c>
      <c r="J1322" s="14">
        <v>396.89828247620102</v>
      </c>
      <c r="K1322" s="14">
        <v>628.95628331023102</v>
      </c>
      <c r="L1322" s="14">
        <v>125.73730115332199</v>
      </c>
      <c r="M1322" s="14">
        <v>106.320699680709</v>
      </c>
      <c r="O1322" s="14"/>
      <c r="P1322" s="14"/>
      <c r="Q1322" s="14"/>
      <c r="R1322" s="14"/>
      <c r="S1322" s="14"/>
      <c r="T1322" s="14"/>
      <c r="U1322" s="14"/>
      <c r="V1322" s="14"/>
      <c r="W1322" s="14"/>
      <c r="X1322" s="14"/>
      <c r="Y1322" s="14"/>
    </row>
    <row r="1323" spans="1:25">
      <c r="A1323" s="14" t="s">
        <v>1551</v>
      </c>
      <c r="B1323" s="14" t="s">
        <v>68</v>
      </c>
      <c r="C1323" s="14" t="s">
        <v>36</v>
      </c>
      <c r="D1323" s="14" t="s">
        <v>43</v>
      </c>
      <c r="E1323" s="14">
        <v>3</v>
      </c>
      <c r="F1323" s="14">
        <v>78.240244860749897</v>
      </c>
      <c r="G1323" s="14">
        <v>26.080081620249999</v>
      </c>
      <c r="H1323" s="14">
        <v>523.38112824101904</v>
      </c>
      <c r="I1323" s="14">
        <v>491.39225455413901</v>
      </c>
      <c r="J1323" s="14">
        <v>387.091808371144</v>
      </c>
      <c r="K1323" s="14">
        <v>614.81731987427202</v>
      </c>
      <c r="L1323" s="14">
        <v>123.425065320133</v>
      </c>
      <c r="M1323" s="14">
        <v>104.300446182995</v>
      </c>
      <c r="O1323" s="14"/>
      <c r="P1323" s="14"/>
      <c r="Q1323" s="14"/>
      <c r="R1323" s="14"/>
      <c r="S1323" s="14"/>
      <c r="T1323" s="14"/>
      <c r="U1323" s="14"/>
      <c r="V1323" s="14"/>
      <c r="W1323" s="14"/>
      <c r="X1323" s="14"/>
      <c r="Y1323" s="14"/>
    </row>
    <row r="1324" spans="1:25">
      <c r="A1324" s="14" t="s">
        <v>1552</v>
      </c>
      <c r="B1324" s="14" t="s">
        <v>68</v>
      </c>
      <c r="C1324" s="14" t="s">
        <v>34</v>
      </c>
      <c r="D1324" s="14" t="s">
        <v>43</v>
      </c>
      <c r="E1324" s="14">
        <v>3</v>
      </c>
      <c r="F1324" s="14">
        <v>90.222294742267493</v>
      </c>
      <c r="G1324" s="14">
        <v>30.074098247422501</v>
      </c>
      <c r="H1324" s="14">
        <v>602.96928919513095</v>
      </c>
      <c r="I1324" s="14">
        <v>558.910796877591</v>
      </c>
      <c r="J1324" s="14">
        <v>447.99732166274401</v>
      </c>
      <c r="K1324" s="14">
        <v>688.64013696514303</v>
      </c>
      <c r="L1324" s="14">
        <v>129.729340087552</v>
      </c>
      <c r="M1324" s="14">
        <v>110.913475214847</v>
      </c>
      <c r="O1324" s="14"/>
      <c r="P1324" s="14"/>
      <c r="Q1324" s="14"/>
      <c r="R1324" s="14"/>
      <c r="S1324" s="14"/>
      <c r="T1324" s="14"/>
      <c r="U1324" s="14"/>
      <c r="V1324" s="14"/>
      <c r="W1324" s="14"/>
      <c r="X1324" s="14"/>
      <c r="Y1324" s="14"/>
    </row>
    <row r="1325" spans="1:25">
      <c r="A1325" s="14" t="s">
        <v>1553</v>
      </c>
      <c r="B1325" s="14" t="s">
        <v>68</v>
      </c>
      <c r="C1325" s="14" t="s">
        <v>128</v>
      </c>
      <c r="D1325" s="14" t="s">
        <v>43</v>
      </c>
      <c r="E1325" s="14">
        <v>3</v>
      </c>
      <c r="F1325" s="14">
        <v>99.383963075599695</v>
      </c>
      <c r="G1325" s="14">
        <v>33.127987691866601</v>
      </c>
      <c r="H1325" s="14">
        <v>663.84318399305096</v>
      </c>
      <c r="I1325" s="14">
        <v>601.77408393896098</v>
      </c>
      <c r="J1325" s="14">
        <v>488.09891244897801</v>
      </c>
      <c r="K1325" s="14">
        <v>733.74711668942405</v>
      </c>
      <c r="L1325" s="14">
        <v>131.97303275046201</v>
      </c>
      <c r="M1325" s="14">
        <v>113.675171489983</v>
      </c>
      <c r="O1325" s="14"/>
      <c r="P1325" s="14"/>
      <c r="Q1325" s="14"/>
      <c r="R1325" s="14"/>
      <c r="S1325" s="14"/>
      <c r="T1325" s="14"/>
      <c r="U1325" s="14"/>
      <c r="V1325" s="14"/>
      <c r="W1325" s="14"/>
      <c r="X1325" s="14"/>
      <c r="Y1325" s="14"/>
    </row>
    <row r="1326" spans="1:25">
      <c r="A1326" s="14" t="s">
        <v>1554</v>
      </c>
      <c r="B1326" s="14" t="s">
        <v>68</v>
      </c>
      <c r="C1326" s="14" t="s">
        <v>129</v>
      </c>
      <c r="D1326" s="14" t="s">
        <v>43</v>
      </c>
      <c r="E1326" s="14">
        <v>3</v>
      </c>
      <c r="F1326" s="14">
        <v>107.51389508585601</v>
      </c>
      <c r="G1326" s="14">
        <v>35.837965028618598</v>
      </c>
      <c r="H1326" s="14">
        <v>721.27931762951698</v>
      </c>
      <c r="I1326" s="14">
        <v>647.36157019583402</v>
      </c>
      <c r="J1326" s="14">
        <v>529.62762461954696</v>
      </c>
      <c r="K1326" s="14">
        <v>783.257346894536</v>
      </c>
      <c r="L1326" s="14">
        <v>135.89577669870101</v>
      </c>
      <c r="M1326" s="14">
        <v>117.733945576287</v>
      </c>
      <c r="O1326" s="14"/>
      <c r="P1326" s="14"/>
      <c r="Q1326" s="14"/>
      <c r="R1326" s="14"/>
      <c r="S1326" s="14"/>
      <c r="T1326" s="14"/>
      <c r="U1326" s="14"/>
      <c r="V1326" s="14"/>
      <c r="W1326" s="14"/>
      <c r="X1326" s="14"/>
      <c r="Y1326" s="14"/>
    </row>
    <row r="1327" spans="1:25">
      <c r="A1327" s="14" t="s">
        <v>1555</v>
      </c>
      <c r="B1327" s="14" t="s">
        <v>68</v>
      </c>
      <c r="C1327" s="14" t="s">
        <v>130</v>
      </c>
      <c r="D1327" s="14" t="s">
        <v>43</v>
      </c>
      <c r="E1327" s="14">
        <v>3</v>
      </c>
      <c r="F1327" s="14">
        <v>104.91544541598699</v>
      </c>
      <c r="G1327" s="14">
        <v>34.971815138662301</v>
      </c>
      <c r="H1327" s="14">
        <v>705.076918118192</v>
      </c>
      <c r="I1327" s="14">
        <v>630.51027180065103</v>
      </c>
      <c r="J1327" s="14">
        <v>514.57991046548295</v>
      </c>
      <c r="K1327" s="14">
        <v>764.56230005969701</v>
      </c>
      <c r="L1327" s="14">
        <v>134.05202825904601</v>
      </c>
      <c r="M1327" s="14">
        <v>115.930361335168</v>
      </c>
      <c r="O1327" s="14"/>
      <c r="P1327" s="14"/>
      <c r="Q1327" s="14"/>
      <c r="R1327" s="14"/>
      <c r="S1327" s="14"/>
      <c r="T1327" s="14"/>
      <c r="U1327" s="14"/>
      <c r="V1327" s="14"/>
      <c r="W1327" s="14"/>
      <c r="X1327" s="14"/>
      <c r="Y1327" s="14"/>
    </row>
    <row r="1328" spans="1:25">
      <c r="A1328" s="14" t="s">
        <v>1556</v>
      </c>
      <c r="B1328" s="14" t="s">
        <v>68</v>
      </c>
      <c r="C1328" s="14" t="s">
        <v>131</v>
      </c>
      <c r="D1328" s="14" t="s">
        <v>43</v>
      </c>
      <c r="E1328" s="14">
        <v>3</v>
      </c>
      <c r="F1328" s="14">
        <v>102.581528979732</v>
      </c>
      <c r="G1328" s="14">
        <v>34.193842993243997</v>
      </c>
      <c r="H1328" s="14">
        <v>689.11412723184299</v>
      </c>
      <c r="I1328" s="14">
        <v>616.03610241653701</v>
      </c>
      <c r="J1328" s="14">
        <v>501.32848250475399</v>
      </c>
      <c r="K1328" s="14">
        <v>748.89381750039604</v>
      </c>
      <c r="L1328" s="14">
        <v>132.85771508385901</v>
      </c>
      <c r="M1328" s="14">
        <v>114.707619911783</v>
      </c>
      <c r="O1328" s="14"/>
      <c r="P1328" s="14"/>
      <c r="Q1328" s="14"/>
      <c r="R1328" s="14"/>
      <c r="S1328" s="14"/>
      <c r="T1328" s="14"/>
      <c r="U1328" s="14"/>
      <c r="V1328" s="14"/>
      <c r="W1328" s="14"/>
      <c r="X1328" s="14"/>
      <c r="Y1328" s="14"/>
    </row>
    <row r="1329" spans="1:25">
      <c r="A1329" s="14" t="s">
        <v>1557</v>
      </c>
      <c r="B1329" s="14" t="s">
        <v>68</v>
      </c>
      <c r="C1329" s="14" t="s">
        <v>132</v>
      </c>
      <c r="D1329" s="14" t="s">
        <v>43</v>
      </c>
      <c r="E1329" s="14">
        <v>3</v>
      </c>
      <c r="F1329" s="14">
        <v>97.956973070241204</v>
      </c>
      <c r="G1329" s="14">
        <v>32.652324356747101</v>
      </c>
      <c r="H1329" s="14">
        <v>655.27442016349698</v>
      </c>
      <c r="I1329" s="14">
        <v>572.516492453203</v>
      </c>
      <c r="J1329" s="14">
        <v>463.30313035382898</v>
      </c>
      <c r="K1329" s="14">
        <v>699.44787157279598</v>
      </c>
      <c r="L1329" s="14">
        <v>126.931379119593</v>
      </c>
      <c r="M1329" s="14">
        <v>109.213362099374</v>
      </c>
      <c r="O1329" s="14"/>
      <c r="P1329" s="14"/>
      <c r="Q1329" s="14"/>
      <c r="R1329" s="14"/>
      <c r="S1329" s="14"/>
      <c r="T1329" s="14"/>
      <c r="U1329" s="14"/>
      <c r="V1329" s="14"/>
      <c r="W1329" s="14"/>
      <c r="X1329" s="14"/>
      <c r="Y1329" s="14"/>
    </row>
    <row r="1330" spans="1:25">
      <c r="A1330" s="14" t="s">
        <v>1558</v>
      </c>
      <c r="B1330" s="14" t="s">
        <v>68</v>
      </c>
      <c r="C1330" s="14" t="s">
        <v>38</v>
      </c>
      <c r="D1330" s="14" t="s">
        <v>43</v>
      </c>
      <c r="E1330" s="14">
        <v>4</v>
      </c>
      <c r="F1330" s="14">
        <v>81.341356456575596</v>
      </c>
      <c r="G1330" s="14">
        <v>27.113785485525199</v>
      </c>
      <c r="H1330" s="14">
        <v>612.64861381769697</v>
      </c>
      <c r="I1330" s="14">
        <v>551.530561003922</v>
      </c>
      <c r="J1330" s="14">
        <v>436.06560166275398</v>
      </c>
      <c r="K1330" s="14">
        <v>687.72198273720801</v>
      </c>
      <c r="L1330" s="14">
        <v>136.19142173328601</v>
      </c>
      <c r="M1330" s="14">
        <v>115.464959341168</v>
      </c>
      <c r="O1330" s="14"/>
      <c r="P1330" s="14"/>
      <c r="Q1330" s="14"/>
      <c r="R1330" s="14"/>
      <c r="S1330" s="14"/>
      <c r="T1330" s="14"/>
      <c r="U1330" s="14"/>
      <c r="V1330" s="14"/>
      <c r="W1330" s="14"/>
      <c r="X1330" s="14"/>
      <c r="Y1330" s="14"/>
    </row>
    <row r="1331" spans="1:25">
      <c r="A1331" s="14" t="s">
        <v>1559</v>
      </c>
      <c r="B1331" s="14" t="s">
        <v>68</v>
      </c>
      <c r="C1331" s="14" t="s">
        <v>36</v>
      </c>
      <c r="D1331" s="14" t="s">
        <v>43</v>
      </c>
      <c r="E1331" s="14">
        <v>4</v>
      </c>
      <c r="F1331" s="14">
        <v>91.537392099578696</v>
      </c>
      <c r="G1331" s="14">
        <v>30.512464033192899</v>
      </c>
      <c r="H1331" s="14">
        <v>691.37003096358501</v>
      </c>
      <c r="I1331" s="14">
        <v>615.44708787846298</v>
      </c>
      <c r="J1331" s="14">
        <v>493.64539102911698</v>
      </c>
      <c r="K1331" s="14">
        <v>757.74979596222295</v>
      </c>
      <c r="L1331" s="14">
        <v>142.302708083759</v>
      </c>
      <c r="M1331" s="14">
        <v>121.801696849346</v>
      </c>
      <c r="O1331" s="14"/>
      <c r="P1331" s="14"/>
      <c r="Q1331" s="14"/>
      <c r="R1331" s="14"/>
      <c r="S1331" s="14"/>
      <c r="T1331" s="14"/>
      <c r="U1331" s="14"/>
      <c r="V1331" s="14"/>
      <c r="W1331" s="14"/>
      <c r="X1331" s="14"/>
      <c r="Y1331" s="14"/>
    </row>
    <row r="1332" spans="1:25">
      <c r="A1332" s="14" t="s">
        <v>1560</v>
      </c>
      <c r="B1332" s="14" t="s">
        <v>68</v>
      </c>
      <c r="C1332" s="14" t="s">
        <v>34</v>
      </c>
      <c r="D1332" s="14" t="s">
        <v>43</v>
      </c>
      <c r="E1332" s="14">
        <v>4</v>
      </c>
      <c r="F1332" s="14">
        <v>86.753609024034404</v>
      </c>
      <c r="G1332" s="14">
        <v>28.917869674678101</v>
      </c>
      <c r="H1332" s="14">
        <v>657.52318496312296</v>
      </c>
      <c r="I1332" s="14">
        <v>591.74818142248296</v>
      </c>
      <c r="J1332" s="14">
        <v>471.63922547950898</v>
      </c>
      <c r="K1332" s="14">
        <v>732.67256489085901</v>
      </c>
      <c r="L1332" s="14">
        <v>140.92438346837599</v>
      </c>
      <c r="M1332" s="14">
        <v>120.10895594297401</v>
      </c>
      <c r="O1332" s="14"/>
      <c r="P1332" s="14"/>
      <c r="Q1332" s="14"/>
      <c r="R1332" s="14"/>
      <c r="S1332" s="14"/>
      <c r="T1332" s="14"/>
      <c r="U1332" s="14"/>
      <c r="V1332" s="14"/>
      <c r="W1332" s="14"/>
      <c r="X1332" s="14"/>
      <c r="Y1332" s="14"/>
    </row>
    <row r="1333" spans="1:25">
      <c r="A1333" s="14" t="s">
        <v>1561</v>
      </c>
      <c r="B1333" s="14" t="s">
        <v>68</v>
      </c>
      <c r="C1333" s="14" t="s">
        <v>128</v>
      </c>
      <c r="D1333" s="14" t="s">
        <v>43</v>
      </c>
      <c r="E1333" s="14">
        <v>4</v>
      </c>
      <c r="F1333" s="14">
        <v>88.242397001374897</v>
      </c>
      <c r="G1333" s="14">
        <v>29.414132333791599</v>
      </c>
      <c r="H1333" s="14">
        <v>674.27521205299104</v>
      </c>
      <c r="I1333" s="14">
        <v>599.43186348853101</v>
      </c>
      <c r="J1333" s="14">
        <v>478.32042580563001</v>
      </c>
      <c r="K1333" s="14">
        <v>741.33882479986505</v>
      </c>
      <c r="L1333" s="14">
        <v>141.90696131133399</v>
      </c>
      <c r="M1333" s="14">
        <v>121.111437682901</v>
      </c>
      <c r="O1333" s="14"/>
      <c r="P1333" s="14"/>
      <c r="Q1333" s="14"/>
      <c r="R1333" s="14"/>
      <c r="S1333" s="14"/>
      <c r="T1333" s="14"/>
      <c r="U1333" s="14"/>
      <c r="V1333" s="14"/>
      <c r="W1333" s="14"/>
      <c r="X1333" s="14"/>
      <c r="Y1333" s="14"/>
    </row>
    <row r="1334" spans="1:25">
      <c r="A1334" s="14" t="s">
        <v>1562</v>
      </c>
      <c r="B1334" s="14" t="s">
        <v>68</v>
      </c>
      <c r="C1334" s="14" t="s">
        <v>129</v>
      </c>
      <c r="D1334" s="14" t="s">
        <v>43</v>
      </c>
      <c r="E1334" s="14">
        <v>4</v>
      </c>
      <c r="F1334" s="14">
        <v>98.785879170200502</v>
      </c>
      <c r="G1334" s="14">
        <v>32.928626390066803</v>
      </c>
      <c r="H1334" s="14">
        <v>761.76649576033697</v>
      </c>
      <c r="I1334" s="14">
        <v>683.04888168201501</v>
      </c>
      <c r="J1334" s="14">
        <v>551.73744812860798</v>
      </c>
      <c r="K1334" s="14">
        <v>835.56627755881902</v>
      </c>
      <c r="L1334" s="14">
        <v>152.51739587680399</v>
      </c>
      <c r="M1334" s="14">
        <v>131.311433553407</v>
      </c>
      <c r="O1334" s="14"/>
      <c r="P1334" s="14"/>
      <c r="Q1334" s="14"/>
      <c r="R1334" s="14"/>
      <c r="S1334" s="14"/>
      <c r="T1334" s="14"/>
      <c r="U1334" s="14"/>
      <c r="V1334" s="14"/>
      <c r="W1334" s="14"/>
      <c r="X1334" s="14"/>
      <c r="Y1334" s="14"/>
    </row>
    <row r="1335" spans="1:25">
      <c r="A1335" s="14" t="s">
        <v>1563</v>
      </c>
      <c r="B1335" s="14" t="s">
        <v>68</v>
      </c>
      <c r="C1335" s="14" t="s">
        <v>130</v>
      </c>
      <c r="D1335" s="14" t="s">
        <v>43</v>
      </c>
      <c r="E1335" s="14">
        <v>4</v>
      </c>
      <c r="F1335" s="14">
        <v>108.393589433278</v>
      </c>
      <c r="G1335" s="14">
        <v>36.131196477759403</v>
      </c>
      <c r="H1335" s="14">
        <v>843.20178477851596</v>
      </c>
      <c r="I1335" s="14">
        <v>754.73600450234096</v>
      </c>
      <c r="J1335" s="14">
        <v>615.32934401791499</v>
      </c>
      <c r="K1335" s="14">
        <v>915.55331104959498</v>
      </c>
      <c r="L1335" s="14">
        <v>160.81730654725399</v>
      </c>
      <c r="M1335" s="14">
        <v>139.406660484426</v>
      </c>
      <c r="O1335" s="14"/>
      <c r="P1335" s="14"/>
      <c r="Q1335" s="14"/>
      <c r="R1335" s="14"/>
      <c r="S1335" s="14"/>
      <c r="T1335" s="14"/>
      <c r="U1335" s="14"/>
      <c r="V1335" s="14"/>
      <c r="W1335" s="14"/>
      <c r="X1335" s="14"/>
      <c r="Y1335" s="14"/>
    </row>
    <row r="1336" spans="1:25">
      <c r="A1336" s="14" t="s">
        <v>1564</v>
      </c>
      <c r="B1336" s="14" t="s">
        <v>68</v>
      </c>
      <c r="C1336" s="14" t="s">
        <v>131</v>
      </c>
      <c r="D1336" s="14" t="s">
        <v>43</v>
      </c>
      <c r="E1336" s="14">
        <v>4</v>
      </c>
      <c r="F1336" s="14">
        <v>99.410573334275398</v>
      </c>
      <c r="G1336" s="14">
        <v>33.136857778091802</v>
      </c>
      <c r="H1336" s="14">
        <v>776.64510417402596</v>
      </c>
      <c r="I1336" s="14">
        <v>694.62136786630197</v>
      </c>
      <c r="J1336" s="14">
        <v>560.90898595631404</v>
      </c>
      <c r="K1336" s="14">
        <v>849.85380256389499</v>
      </c>
      <c r="L1336" s="14">
        <v>155.23243469759299</v>
      </c>
      <c r="M1336" s="14">
        <v>133.71238190998801</v>
      </c>
      <c r="O1336" s="14"/>
      <c r="P1336" s="14"/>
      <c r="Q1336" s="14"/>
      <c r="R1336" s="14"/>
      <c r="S1336" s="14"/>
      <c r="T1336" s="14"/>
      <c r="U1336" s="14"/>
      <c r="V1336" s="14"/>
      <c r="W1336" s="14"/>
      <c r="X1336" s="14"/>
      <c r="Y1336" s="14"/>
    </row>
    <row r="1337" spans="1:25">
      <c r="A1337" s="14" t="s">
        <v>1565</v>
      </c>
      <c r="B1337" s="14" t="s">
        <v>68</v>
      </c>
      <c r="C1337" s="14" t="s">
        <v>132</v>
      </c>
      <c r="D1337" s="14" t="s">
        <v>43</v>
      </c>
      <c r="E1337" s="14">
        <v>4</v>
      </c>
      <c r="F1337" s="14">
        <v>93.259737721662503</v>
      </c>
      <c r="G1337" s="14">
        <v>31.086579240554201</v>
      </c>
      <c r="H1337" s="14">
        <v>729.56064868702504</v>
      </c>
      <c r="I1337" s="14">
        <v>660.10744544159695</v>
      </c>
      <c r="J1337" s="14">
        <v>528.82329094731801</v>
      </c>
      <c r="K1337" s="14">
        <v>813.26591165994296</v>
      </c>
      <c r="L1337" s="14">
        <v>153.15846621834501</v>
      </c>
      <c r="M1337" s="14">
        <v>131.28415449427999</v>
      </c>
      <c r="O1337" s="14"/>
      <c r="P1337" s="14"/>
      <c r="Q1337" s="14"/>
      <c r="R1337" s="14"/>
      <c r="S1337" s="14"/>
      <c r="T1337" s="14"/>
      <c r="U1337" s="14"/>
      <c r="V1337" s="14"/>
      <c r="W1337" s="14"/>
      <c r="X1337" s="14"/>
      <c r="Y1337" s="14"/>
    </row>
    <row r="1338" spans="1:25">
      <c r="A1338" s="14" t="s">
        <v>1566</v>
      </c>
      <c r="B1338" s="14" t="s">
        <v>68</v>
      </c>
      <c r="C1338" s="14" t="s">
        <v>38</v>
      </c>
      <c r="D1338" s="14" t="s">
        <v>43</v>
      </c>
      <c r="E1338" s="14">
        <v>5</v>
      </c>
      <c r="F1338" s="14">
        <v>104.500531268323</v>
      </c>
      <c r="G1338" s="14">
        <v>34.833510422774303</v>
      </c>
      <c r="H1338" s="14">
        <v>787.25727940577701</v>
      </c>
      <c r="I1338" s="14">
        <v>761.66017398169095</v>
      </c>
      <c r="J1338" s="14">
        <v>621.48773582526997</v>
      </c>
      <c r="K1338" s="14">
        <v>923.79068736099896</v>
      </c>
      <c r="L1338" s="14">
        <v>162.13051337930801</v>
      </c>
      <c r="M1338" s="14">
        <v>140.17243815642101</v>
      </c>
      <c r="O1338" s="14"/>
      <c r="P1338" s="14"/>
      <c r="Q1338" s="14"/>
      <c r="R1338" s="14"/>
      <c r="S1338" s="14"/>
      <c r="T1338" s="14"/>
      <c r="U1338" s="14"/>
      <c r="V1338" s="14"/>
      <c r="W1338" s="14"/>
      <c r="X1338" s="14"/>
      <c r="Y1338" s="14"/>
    </row>
    <row r="1339" spans="1:25">
      <c r="A1339" s="14" t="s">
        <v>1567</v>
      </c>
      <c r="B1339" s="14" t="s">
        <v>68</v>
      </c>
      <c r="C1339" s="14" t="s">
        <v>36</v>
      </c>
      <c r="D1339" s="14" t="s">
        <v>43</v>
      </c>
      <c r="E1339" s="14">
        <v>5</v>
      </c>
      <c r="F1339" s="14">
        <v>98.4529149280784</v>
      </c>
      <c r="G1339" s="14">
        <v>32.817638309359502</v>
      </c>
      <c r="H1339" s="14">
        <v>744.33291697345101</v>
      </c>
      <c r="I1339" s="14">
        <v>718.205395033645</v>
      </c>
      <c r="J1339" s="14">
        <v>582.328128008249</v>
      </c>
      <c r="K1339" s="14">
        <v>876.06617391020598</v>
      </c>
      <c r="L1339" s="14">
        <v>157.860778876561</v>
      </c>
      <c r="M1339" s="14">
        <v>135.877267025397</v>
      </c>
      <c r="O1339" s="14"/>
      <c r="P1339" s="14"/>
      <c r="Q1339" s="14"/>
      <c r="R1339" s="14"/>
      <c r="S1339" s="14"/>
      <c r="T1339" s="14"/>
      <c r="U1339" s="14"/>
      <c r="V1339" s="14"/>
      <c r="W1339" s="14"/>
      <c r="X1339" s="14"/>
      <c r="Y1339" s="14"/>
    </row>
    <row r="1340" spans="1:25">
      <c r="A1340" s="14" t="s">
        <v>1568</v>
      </c>
      <c r="B1340" s="14" t="s">
        <v>68</v>
      </c>
      <c r="C1340" s="14" t="s">
        <v>34</v>
      </c>
      <c r="D1340" s="14" t="s">
        <v>43</v>
      </c>
      <c r="E1340" s="14">
        <v>5</v>
      </c>
      <c r="F1340" s="14">
        <v>98.632766344986393</v>
      </c>
      <c r="G1340" s="14">
        <v>32.877588781662098</v>
      </c>
      <c r="H1340" s="14">
        <v>749.26136694763295</v>
      </c>
      <c r="I1340" s="14">
        <v>705.96646611916799</v>
      </c>
      <c r="J1340" s="14">
        <v>572.39666996594599</v>
      </c>
      <c r="K1340" s="14">
        <v>861.12507994169505</v>
      </c>
      <c r="L1340" s="14">
        <v>155.158613822527</v>
      </c>
      <c r="M1340" s="14">
        <v>133.569796153222</v>
      </c>
      <c r="O1340" s="14"/>
      <c r="P1340" s="14"/>
      <c r="Q1340" s="14"/>
      <c r="R1340" s="14"/>
      <c r="S1340" s="14"/>
      <c r="T1340" s="14"/>
      <c r="U1340" s="14"/>
      <c r="V1340" s="14"/>
      <c r="W1340" s="14"/>
      <c r="X1340" s="14"/>
      <c r="Y1340" s="14"/>
    </row>
    <row r="1341" spans="1:25">
      <c r="A1341" s="14" t="s">
        <v>1569</v>
      </c>
      <c r="B1341" s="14" t="s">
        <v>68</v>
      </c>
      <c r="C1341" s="14" t="s">
        <v>128</v>
      </c>
      <c r="D1341" s="14" t="s">
        <v>43</v>
      </c>
      <c r="E1341" s="14">
        <v>5</v>
      </c>
      <c r="F1341" s="14">
        <v>101.134573908034</v>
      </c>
      <c r="G1341" s="14">
        <v>33.711524636011298</v>
      </c>
      <c r="H1341" s="14">
        <v>774.08782172241797</v>
      </c>
      <c r="I1341" s="14">
        <v>728.62344293045101</v>
      </c>
      <c r="J1341" s="14">
        <v>592.24274309835596</v>
      </c>
      <c r="K1341" s="14">
        <v>886.75015430602002</v>
      </c>
      <c r="L1341" s="14">
        <v>158.12671137556899</v>
      </c>
      <c r="M1341" s="14">
        <v>136.38069983209499</v>
      </c>
      <c r="O1341" s="14"/>
      <c r="P1341" s="14"/>
      <c r="Q1341" s="14"/>
      <c r="R1341" s="14"/>
      <c r="S1341" s="14"/>
      <c r="T1341" s="14"/>
      <c r="U1341" s="14"/>
      <c r="V1341" s="14"/>
      <c r="W1341" s="14"/>
      <c r="X1341" s="14"/>
      <c r="Y1341" s="14"/>
    </row>
    <row r="1342" spans="1:25">
      <c r="A1342" s="14" t="s">
        <v>1570</v>
      </c>
      <c r="B1342" s="14" t="s">
        <v>68</v>
      </c>
      <c r="C1342" s="14" t="s">
        <v>129</v>
      </c>
      <c r="D1342" s="14" t="s">
        <v>43</v>
      </c>
      <c r="E1342" s="14">
        <v>5</v>
      </c>
      <c r="F1342" s="14">
        <v>113.08487513592</v>
      </c>
      <c r="G1342" s="14">
        <v>37.694958378640003</v>
      </c>
      <c r="H1342" s="14">
        <v>870.41929753632996</v>
      </c>
      <c r="I1342" s="14">
        <v>817.07454474860594</v>
      </c>
      <c r="J1342" s="14">
        <v>671.99851948693902</v>
      </c>
      <c r="K1342" s="14">
        <v>983.928247393584</v>
      </c>
      <c r="L1342" s="14">
        <v>166.853702644978</v>
      </c>
      <c r="M1342" s="14">
        <v>145.07602526166701</v>
      </c>
      <c r="O1342" s="14"/>
      <c r="P1342" s="14"/>
      <c r="Q1342" s="14"/>
      <c r="R1342" s="14"/>
      <c r="S1342" s="14"/>
      <c r="T1342" s="14"/>
      <c r="U1342" s="14"/>
      <c r="V1342" s="14"/>
      <c r="W1342" s="14"/>
      <c r="X1342" s="14"/>
      <c r="Y1342" s="14"/>
    </row>
    <row r="1343" spans="1:25">
      <c r="A1343" s="14" t="s">
        <v>1571</v>
      </c>
      <c r="B1343" s="14" t="s">
        <v>68</v>
      </c>
      <c r="C1343" s="14" t="s">
        <v>130</v>
      </c>
      <c r="D1343" s="14" t="s">
        <v>43</v>
      </c>
      <c r="E1343" s="14">
        <v>5</v>
      </c>
      <c r="F1343" s="14">
        <v>110.526911564901</v>
      </c>
      <c r="G1343" s="14">
        <v>36.8423038549669</v>
      </c>
      <c r="H1343" s="14">
        <v>855.73638560622896</v>
      </c>
      <c r="I1343" s="14">
        <v>815.85854672124799</v>
      </c>
      <c r="J1343" s="14">
        <v>669.10491593595702</v>
      </c>
      <c r="K1343" s="14">
        <v>984.91527541486403</v>
      </c>
      <c r="L1343" s="14">
        <v>169.05672869361601</v>
      </c>
      <c r="M1343" s="14">
        <v>146.75363078529099</v>
      </c>
      <c r="O1343" s="14"/>
      <c r="P1343" s="14"/>
      <c r="Q1343" s="14"/>
      <c r="R1343" s="14"/>
      <c r="S1343" s="14"/>
      <c r="T1343" s="14"/>
      <c r="U1343" s="14"/>
      <c r="V1343" s="14"/>
      <c r="W1343" s="14"/>
      <c r="X1343" s="14"/>
      <c r="Y1343" s="14"/>
    </row>
    <row r="1344" spans="1:25">
      <c r="A1344" s="14" t="s">
        <v>1572</v>
      </c>
      <c r="B1344" s="14" t="s">
        <v>68</v>
      </c>
      <c r="C1344" s="14" t="s">
        <v>131</v>
      </c>
      <c r="D1344" s="14" t="s">
        <v>43</v>
      </c>
      <c r="E1344" s="14">
        <v>5</v>
      </c>
      <c r="F1344" s="14">
        <v>115.437721101276</v>
      </c>
      <c r="G1344" s="14">
        <v>38.479240367091897</v>
      </c>
      <c r="H1344" s="14">
        <v>896.95198990890196</v>
      </c>
      <c r="I1344" s="14">
        <v>850.07935452674599</v>
      </c>
      <c r="J1344" s="14">
        <v>700.39082471030304</v>
      </c>
      <c r="K1344" s="14">
        <v>1021.98991389284</v>
      </c>
      <c r="L1344" s="14">
        <v>171.910559366093</v>
      </c>
      <c r="M1344" s="14">
        <v>149.68852981644301</v>
      </c>
      <c r="O1344" s="14"/>
      <c r="P1344" s="14"/>
      <c r="Q1344" s="14"/>
      <c r="R1344" s="14"/>
      <c r="S1344" s="14"/>
      <c r="T1344" s="14"/>
      <c r="U1344" s="14"/>
      <c r="V1344" s="14"/>
      <c r="W1344" s="14"/>
      <c r="X1344" s="14"/>
      <c r="Y1344" s="14"/>
    </row>
    <row r="1345" spans="1:25">
      <c r="A1345" s="14" t="s">
        <v>1573</v>
      </c>
      <c r="B1345" s="14" t="s">
        <v>68</v>
      </c>
      <c r="C1345" s="14" t="s">
        <v>132</v>
      </c>
      <c r="D1345" s="14" t="s">
        <v>43</v>
      </c>
      <c r="E1345" s="14">
        <v>5</v>
      </c>
      <c r="F1345" s="14">
        <v>115.227005295228</v>
      </c>
      <c r="G1345" s="14">
        <v>38.409001765075999</v>
      </c>
      <c r="H1345" s="14">
        <v>901.47868326731395</v>
      </c>
      <c r="I1345" s="14">
        <v>847.42564635374004</v>
      </c>
      <c r="J1345" s="14">
        <v>698.04080428161205</v>
      </c>
      <c r="K1345" s="14">
        <v>1019.00927782678</v>
      </c>
      <c r="L1345" s="14">
        <v>171.583631473038</v>
      </c>
      <c r="M1345" s="14">
        <v>149.38484207212801</v>
      </c>
      <c r="O1345" s="14"/>
      <c r="P1345" s="14"/>
      <c r="Q1345" s="14"/>
      <c r="R1345" s="14"/>
      <c r="S1345" s="14"/>
      <c r="T1345" s="14"/>
      <c r="U1345" s="14"/>
      <c r="V1345" s="14"/>
      <c r="W1345" s="14"/>
      <c r="X1345" s="14"/>
      <c r="Y1345" s="14"/>
    </row>
    <row r="1346" spans="1:25">
      <c r="A1346" s="14" t="s">
        <v>1574</v>
      </c>
      <c r="B1346" s="14" t="s">
        <v>68</v>
      </c>
      <c r="C1346" s="14" t="s">
        <v>38</v>
      </c>
      <c r="D1346" s="14" t="s">
        <v>37</v>
      </c>
      <c r="E1346" s="14">
        <v>0</v>
      </c>
      <c r="F1346" s="14">
        <v>1337.8711282870399</v>
      </c>
      <c r="G1346" s="14">
        <v>445.95704276234801</v>
      </c>
      <c r="H1346" s="14">
        <v>1141.0998671889799</v>
      </c>
      <c r="I1346" s="14">
        <v>1032.1063203976901</v>
      </c>
      <c r="J1346" s="14">
        <v>976.38226855702897</v>
      </c>
      <c r="K1346" s="14">
        <v>1090.13134583598</v>
      </c>
      <c r="L1346" s="14">
        <v>58.0250254382861</v>
      </c>
      <c r="M1346" s="14">
        <v>55.724051840663698</v>
      </c>
      <c r="O1346" s="14"/>
      <c r="P1346" s="14"/>
      <c r="Q1346" s="14"/>
      <c r="R1346" s="14"/>
      <c r="S1346" s="14"/>
      <c r="T1346" s="14"/>
      <c r="U1346" s="14"/>
      <c r="V1346" s="14"/>
      <c r="W1346" s="14"/>
      <c r="X1346" s="14"/>
      <c r="Y1346" s="14"/>
    </row>
    <row r="1347" spans="1:25">
      <c r="A1347" s="14" t="s">
        <v>1575</v>
      </c>
      <c r="B1347" s="14" t="s">
        <v>68</v>
      </c>
      <c r="C1347" s="14" t="s">
        <v>36</v>
      </c>
      <c r="D1347" s="14" t="s">
        <v>37</v>
      </c>
      <c r="E1347" s="14">
        <v>0</v>
      </c>
      <c r="F1347" s="14">
        <v>1376.94237641878</v>
      </c>
      <c r="G1347" s="14">
        <v>458.98079213959301</v>
      </c>
      <c r="H1347" s="14">
        <v>1168.5640372893399</v>
      </c>
      <c r="I1347" s="14">
        <v>1050.8873948897799</v>
      </c>
      <c r="J1347" s="14">
        <v>994.89662727847701</v>
      </c>
      <c r="K1347" s="14">
        <v>1109.15637678703</v>
      </c>
      <c r="L1347" s="14">
        <v>58.268981897254903</v>
      </c>
      <c r="M1347" s="14">
        <v>55.990767611299802</v>
      </c>
      <c r="O1347" s="14"/>
      <c r="P1347" s="14"/>
      <c r="Q1347" s="14"/>
      <c r="R1347" s="14"/>
      <c r="S1347" s="14"/>
      <c r="T1347" s="14"/>
      <c r="U1347" s="14"/>
      <c r="V1347" s="14"/>
      <c r="W1347" s="14"/>
      <c r="X1347" s="14"/>
      <c r="Y1347" s="14"/>
    </row>
    <row r="1348" spans="1:25">
      <c r="A1348" s="14" t="s">
        <v>1576</v>
      </c>
      <c r="B1348" s="14" t="s">
        <v>68</v>
      </c>
      <c r="C1348" s="14" t="s">
        <v>34</v>
      </c>
      <c r="D1348" s="14" t="s">
        <v>37</v>
      </c>
      <c r="E1348" s="14">
        <v>0</v>
      </c>
      <c r="F1348" s="14">
        <v>1389.0821407697099</v>
      </c>
      <c r="G1348" s="14">
        <v>463.02738025656998</v>
      </c>
      <c r="H1348" s="14">
        <v>1174.8286414317899</v>
      </c>
      <c r="I1348" s="14">
        <v>1038.57910580674</v>
      </c>
      <c r="J1348" s="14">
        <v>983.39485950271603</v>
      </c>
      <c r="K1348" s="14">
        <v>1095.9986987357599</v>
      </c>
      <c r="L1348" s="14">
        <v>57.419592929020403</v>
      </c>
      <c r="M1348" s="14">
        <v>55.1842463040213</v>
      </c>
      <c r="O1348" s="14"/>
      <c r="P1348" s="14"/>
      <c r="Q1348" s="14"/>
      <c r="R1348" s="14"/>
      <c r="S1348" s="14"/>
      <c r="T1348" s="14"/>
      <c r="U1348" s="14"/>
      <c r="V1348" s="14"/>
      <c r="W1348" s="14"/>
      <c r="X1348" s="14"/>
      <c r="Y1348" s="14"/>
    </row>
    <row r="1349" spans="1:25">
      <c r="A1349" s="14" t="s">
        <v>1577</v>
      </c>
      <c r="B1349" s="14" t="s">
        <v>68</v>
      </c>
      <c r="C1349" s="14" t="s">
        <v>128</v>
      </c>
      <c r="D1349" s="14" t="s">
        <v>37</v>
      </c>
      <c r="E1349" s="14">
        <v>0</v>
      </c>
      <c r="F1349" s="14">
        <v>1402.7773574897999</v>
      </c>
      <c r="G1349" s="14">
        <v>467.5924524966</v>
      </c>
      <c r="H1349" s="14">
        <v>1183.44879273266</v>
      </c>
      <c r="I1349" s="14">
        <v>1033.1058899375901</v>
      </c>
      <c r="J1349" s="14">
        <v>978.41601550478697</v>
      </c>
      <c r="K1349" s="14">
        <v>1090.0000060582499</v>
      </c>
      <c r="L1349" s="14">
        <v>56.894116120660101</v>
      </c>
      <c r="M1349" s="14">
        <v>54.689874432803698</v>
      </c>
      <c r="O1349" s="14"/>
      <c r="P1349" s="14"/>
      <c r="Q1349" s="14"/>
      <c r="R1349" s="14"/>
      <c r="S1349" s="14"/>
      <c r="T1349" s="14"/>
      <c r="U1349" s="14"/>
      <c r="V1349" s="14"/>
      <c r="W1349" s="14"/>
      <c r="X1349" s="14"/>
      <c r="Y1349" s="14"/>
    </row>
    <row r="1350" spans="1:25">
      <c r="A1350" s="14" t="s">
        <v>1578</v>
      </c>
      <c r="B1350" s="14" t="s">
        <v>68</v>
      </c>
      <c r="C1350" s="14" t="s">
        <v>129</v>
      </c>
      <c r="D1350" s="14" t="s">
        <v>37</v>
      </c>
      <c r="E1350" s="14">
        <v>0</v>
      </c>
      <c r="F1350" s="14">
        <v>1347.7190180561699</v>
      </c>
      <c r="G1350" s="14">
        <v>449.23967268539099</v>
      </c>
      <c r="H1350" s="14">
        <v>1134.82571409243</v>
      </c>
      <c r="I1350" s="14">
        <v>984.350430606587</v>
      </c>
      <c r="J1350" s="14">
        <v>931.20128728063605</v>
      </c>
      <c r="K1350" s="14">
        <v>1039.6860101044699</v>
      </c>
      <c r="L1350" s="14">
        <v>55.3355794978849</v>
      </c>
      <c r="M1350" s="14">
        <v>53.149143325950703</v>
      </c>
      <c r="O1350" s="14"/>
      <c r="P1350" s="14"/>
      <c r="Q1350" s="14"/>
      <c r="R1350" s="14"/>
      <c r="S1350" s="14"/>
      <c r="T1350" s="14"/>
      <c r="U1350" s="14"/>
      <c r="V1350" s="14"/>
      <c r="W1350" s="14"/>
      <c r="X1350" s="14"/>
      <c r="Y1350" s="14"/>
    </row>
    <row r="1351" spans="1:25">
      <c r="A1351" s="14" t="s">
        <v>1579</v>
      </c>
      <c r="B1351" s="14" t="s">
        <v>68</v>
      </c>
      <c r="C1351" s="14" t="s">
        <v>130</v>
      </c>
      <c r="D1351" s="14" t="s">
        <v>37</v>
      </c>
      <c r="E1351" s="14">
        <v>0</v>
      </c>
      <c r="F1351" s="14">
        <v>1302.9033593175</v>
      </c>
      <c r="G1351" s="14">
        <v>434.30111977249999</v>
      </c>
      <c r="H1351" s="14">
        <v>1096.6923051753799</v>
      </c>
      <c r="I1351" s="14">
        <v>946.10667271836303</v>
      </c>
      <c r="J1351" s="14">
        <v>894.13315993364199</v>
      </c>
      <c r="K1351" s="14">
        <v>1000.25555341544</v>
      </c>
      <c r="L1351" s="14">
        <v>54.1488806970805</v>
      </c>
      <c r="M1351" s="14">
        <v>51.9735127847214</v>
      </c>
      <c r="O1351" s="14"/>
      <c r="P1351" s="14"/>
      <c r="Q1351" s="14"/>
      <c r="R1351" s="14"/>
      <c r="S1351" s="14"/>
      <c r="T1351" s="14"/>
      <c r="U1351" s="14"/>
      <c r="V1351" s="14"/>
      <c r="W1351" s="14"/>
      <c r="X1351" s="14"/>
      <c r="Y1351" s="14"/>
    </row>
    <row r="1352" spans="1:25">
      <c r="A1352" s="14" t="s">
        <v>1580</v>
      </c>
      <c r="B1352" s="14" t="s">
        <v>68</v>
      </c>
      <c r="C1352" s="14" t="s">
        <v>131</v>
      </c>
      <c r="D1352" s="14" t="s">
        <v>37</v>
      </c>
      <c r="E1352" s="14">
        <v>0</v>
      </c>
      <c r="F1352" s="14">
        <v>1247.94778507108</v>
      </c>
      <c r="G1352" s="14">
        <v>415.98259502369501</v>
      </c>
      <c r="H1352" s="14">
        <v>1049.59527079605</v>
      </c>
      <c r="I1352" s="14">
        <v>908.96850929634604</v>
      </c>
      <c r="J1352" s="14">
        <v>857.96796860070106</v>
      </c>
      <c r="K1352" s="14">
        <v>962.15127575670101</v>
      </c>
      <c r="L1352" s="14">
        <v>53.182766460354898</v>
      </c>
      <c r="M1352" s="14">
        <v>51.000540695645597</v>
      </c>
      <c r="O1352" s="14"/>
      <c r="P1352" s="14"/>
      <c r="Q1352" s="14"/>
      <c r="R1352" s="14"/>
      <c r="S1352" s="14"/>
      <c r="T1352" s="14"/>
      <c r="U1352" s="14"/>
      <c r="V1352" s="14"/>
      <c r="W1352" s="14"/>
      <c r="X1352" s="14"/>
      <c r="Y1352" s="14"/>
    </row>
    <row r="1353" spans="1:25">
      <c r="A1353" s="14" t="s">
        <v>1581</v>
      </c>
      <c r="B1353" s="14" t="s">
        <v>68</v>
      </c>
      <c r="C1353" s="14" t="s">
        <v>132</v>
      </c>
      <c r="D1353" s="14" t="s">
        <v>37</v>
      </c>
      <c r="E1353" s="14">
        <v>0</v>
      </c>
      <c r="F1353" s="14">
        <v>1281.10092661305</v>
      </c>
      <c r="G1353" s="14">
        <v>427.03364220434901</v>
      </c>
      <c r="H1353" s="14">
        <v>1075.98576099464</v>
      </c>
      <c r="I1353" s="14">
        <v>929.32090684817399</v>
      </c>
      <c r="J1353" s="14">
        <v>877.82454622553496</v>
      </c>
      <c r="K1353" s="14">
        <v>982.99134876324194</v>
      </c>
      <c r="L1353" s="14">
        <v>53.670441915067698</v>
      </c>
      <c r="M1353" s="14">
        <v>51.496360622639401</v>
      </c>
      <c r="O1353" s="14"/>
      <c r="P1353" s="14"/>
      <c r="Q1353" s="14"/>
      <c r="R1353" s="14"/>
      <c r="S1353" s="14"/>
      <c r="T1353" s="14"/>
      <c r="U1353" s="14"/>
      <c r="V1353" s="14"/>
      <c r="W1353" s="14"/>
      <c r="X1353" s="14"/>
      <c r="Y1353" s="14"/>
    </row>
    <row r="1354" spans="1:25">
      <c r="A1354" s="14" t="s">
        <v>1582</v>
      </c>
      <c r="B1354" s="14" t="s">
        <v>68</v>
      </c>
      <c r="C1354" s="14" t="s">
        <v>38</v>
      </c>
      <c r="D1354" s="14" t="s">
        <v>37</v>
      </c>
      <c r="E1354" s="14">
        <v>1</v>
      </c>
      <c r="F1354" s="14">
        <v>287.69720395302897</v>
      </c>
      <c r="G1354" s="14">
        <v>95.899067984343105</v>
      </c>
      <c r="H1354" s="14">
        <v>989.12605361008502</v>
      </c>
      <c r="I1354" s="14">
        <v>833.50409553728002</v>
      </c>
      <c r="J1354" s="14">
        <v>735.26825502171005</v>
      </c>
      <c r="K1354" s="14">
        <v>940.71923326538501</v>
      </c>
      <c r="L1354" s="14">
        <v>107.215137728106</v>
      </c>
      <c r="M1354" s="14">
        <v>98.235840515570203</v>
      </c>
      <c r="O1354" s="14"/>
      <c r="P1354" s="14"/>
      <c r="Q1354" s="14"/>
      <c r="R1354" s="14"/>
      <c r="S1354" s="14"/>
      <c r="T1354" s="14"/>
      <c r="U1354" s="14"/>
      <c r="V1354" s="14"/>
      <c r="W1354" s="14"/>
      <c r="X1354" s="14"/>
      <c r="Y1354" s="14"/>
    </row>
    <row r="1355" spans="1:25">
      <c r="A1355" s="14" t="s">
        <v>1583</v>
      </c>
      <c r="B1355" s="14" t="s">
        <v>68</v>
      </c>
      <c r="C1355" s="14" t="s">
        <v>36</v>
      </c>
      <c r="D1355" s="14" t="s">
        <v>37</v>
      </c>
      <c r="E1355" s="14">
        <v>1</v>
      </c>
      <c r="F1355" s="14">
        <v>289.71154679314998</v>
      </c>
      <c r="G1355" s="14">
        <v>96.570515597716593</v>
      </c>
      <c r="H1355" s="14">
        <v>990.29754501162097</v>
      </c>
      <c r="I1355" s="14">
        <v>822.23184709852796</v>
      </c>
      <c r="J1355" s="14">
        <v>725.44081319871202</v>
      </c>
      <c r="K1355" s="14">
        <v>927.83780234648805</v>
      </c>
      <c r="L1355" s="14">
        <v>105.60595524796</v>
      </c>
      <c r="M1355" s="14">
        <v>96.7910338998161</v>
      </c>
      <c r="O1355" s="14"/>
      <c r="P1355" s="14"/>
      <c r="Q1355" s="14"/>
      <c r="R1355" s="14"/>
      <c r="S1355" s="14"/>
      <c r="T1355" s="14"/>
      <c r="U1355" s="14"/>
      <c r="V1355" s="14"/>
      <c r="W1355" s="14"/>
      <c r="X1355" s="14"/>
      <c r="Y1355" s="14"/>
    </row>
    <row r="1356" spans="1:25">
      <c r="A1356" s="14" t="s">
        <v>1584</v>
      </c>
      <c r="B1356" s="14" t="s">
        <v>68</v>
      </c>
      <c r="C1356" s="14" t="s">
        <v>34</v>
      </c>
      <c r="D1356" s="14" t="s">
        <v>37</v>
      </c>
      <c r="E1356" s="14">
        <v>1</v>
      </c>
      <c r="F1356" s="14">
        <v>309.64614565694802</v>
      </c>
      <c r="G1356" s="14">
        <v>103.21538188564899</v>
      </c>
      <c r="H1356" s="14">
        <v>1053.6840972435</v>
      </c>
      <c r="I1356" s="14">
        <v>852.33872700214295</v>
      </c>
      <c r="J1356" s="14">
        <v>755.17389583078796</v>
      </c>
      <c r="K1356" s="14">
        <v>958.04930011978297</v>
      </c>
      <c r="L1356" s="14">
        <v>105.710573117641</v>
      </c>
      <c r="M1356" s="14">
        <v>97.164831171354507</v>
      </c>
      <c r="O1356" s="14"/>
      <c r="P1356" s="14"/>
      <c r="Q1356" s="14"/>
      <c r="R1356" s="14"/>
      <c r="S1356" s="14"/>
      <c r="T1356" s="14"/>
      <c r="U1356" s="14"/>
      <c r="V1356" s="14"/>
      <c r="W1356" s="14"/>
      <c r="X1356" s="14"/>
      <c r="Y1356" s="14"/>
    </row>
    <row r="1357" spans="1:25">
      <c r="A1357" s="14" t="s">
        <v>1585</v>
      </c>
      <c r="B1357" s="14" t="s">
        <v>68</v>
      </c>
      <c r="C1357" s="14" t="s">
        <v>128</v>
      </c>
      <c r="D1357" s="14" t="s">
        <v>37</v>
      </c>
      <c r="E1357" s="14">
        <v>1</v>
      </c>
      <c r="F1357" s="14">
        <v>315.71294337051302</v>
      </c>
      <c r="G1357" s="14">
        <v>105.237647790171</v>
      </c>
      <c r="H1357" s="14">
        <v>1071.92117397383</v>
      </c>
      <c r="I1357" s="14">
        <v>843.30418463104195</v>
      </c>
      <c r="J1357" s="14">
        <v>748.19930020365598</v>
      </c>
      <c r="K1357" s="14">
        <v>946.68911037137696</v>
      </c>
      <c r="L1357" s="14">
        <v>103.384925740336</v>
      </c>
      <c r="M1357" s="14">
        <v>95.104884427385301</v>
      </c>
      <c r="O1357" s="14"/>
      <c r="P1357" s="14"/>
      <c r="Q1357" s="14"/>
      <c r="R1357" s="14"/>
      <c r="S1357" s="14"/>
      <c r="T1357" s="14"/>
      <c r="U1357" s="14"/>
      <c r="V1357" s="14"/>
      <c r="W1357" s="14"/>
      <c r="X1357" s="14"/>
      <c r="Y1357" s="14"/>
    </row>
    <row r="1358" spans="1:25">
      <c r="A1358" s="14" t="s">
        <v>1586</v>
      </c>
      <c r="B1358" s="14" t="s">
        <v>68</v>
      </c>
      <c r="C1358" s="14" t="s">
        <v>129</v>
      </c>
      <c r="D1358" s="14" t="s">
        <v>37</v>
      </c>
      <c r="E1358" s="14">
        <v>1</v>
      </c>
      <c r="F1358" s="14">
        <v>301.90454183328899</v>
      </c>
      <c r="G1358" s="14">
        <v>100.634847277763</v>
      </c>
      <c r="H1358" s="14">
        <v>1025.10794823024</v>
      </c>
      <c r="I1358" s="14">
        <v>807.82799055251496</v>
      </c>
      <c r="J1358" s="14">
        <v>714.38870838666003</v>
      </c>
      <c r="K1358" s="14">
        <v>909.595048224018</v>
      </c>
      <c r="L1358" s="14">
        <v>101.767057671503</v>
      </c>
      <c r="M1358" s="14">
        <v>93.439282165855204</v>
      </c>
      <c r="O1358" s="14"/>
      <c r="P1358" s="14"/>
      <c r="Q1358" s="14"/>
      <c r="R1358" s="14"/>
      <c r="S1358" s="14"/>
      <c r="T1358" s="14"/>
      <c r="U1358" s="14"/>
      <c r="V1358" s="14"/>
      <c r="W1358" s="14"/>
      <c r="X1358" s="14"/>
      <c r="Y1358" s="14"/>
    </row>
    <row r="1359" spans="1:25">
      <c r="A1359" s="14" t="s">
        <v>1587</v>
      </c>
      <c r="B1359" s="14" t="s">
        <v>68</v>
      </c>
      <c r="C1359" s="14" t="s">
        <v>130</v>
      </c>
      <c r="D1359" s="14" t="s">
        <v>37</v>
      </c>
      <c r="E1359" s="14">
        <v>1</v>
      </c>
      <c r="F1359" s="14">
        <v>270.11648634527398</v>
      </c>
      <c r="G1359" s="14">
        <v>90.0388287817579</v>
      </c>
      <c r="H1359" s="14">
        <v>920.17198550595697</v>
      </c>
      <c r="I1359" s="14">
        <v>706.52723746947902</v>
      </c>
      <c r="J1359" s="14">
        <v>619.97338437472899</v>
      </c>
      <c r="K1359" s="14">
        <v>801.25879969603795</v>
      </c>
      <c r="L1359" s="14">
        <v>94.731562226558907</v>
      </c>
      <c r="M1359" s="14">
        <v>86.553853094749499</v>
      </c>
      <c r="O1359" s="14"/>
      <c r="P1359" s="14"/>
      <c r="Q1359" s="14"/>
      <c r="R1359" s="14"/>
      <c r="S1359" s="14"/>
      <c r="T1359" s="14"/>
      <c r="U1359" s="14"/>
      <c r="V1359" s="14"/>
      <c r="W1359" s="14"/>
      <c r="X1359" s="14"/>
      <c r="Y1359" s="14"/>
    </row>
    <row r="1360" spans="1:25">
      <c r="A1360" s="14" t="s">
        <v>1588</v>
      </c>
      <c r="B1360" s="14" t="s">
        <v>68</v>
      </c>
      <c r="C1360" s="14" t="s">
        <v>131</v>
      </c>
      <c r="D1360" s="14" t="s">
        <v>37</v>
      </c>
      <c r="E1360" s="14">
        <v>1</v>
      </c>
      <c r="F1360" s="14">
        <v>242.646076588912</v>
      </c>
      <c r="G1360" s="14">
        <v>80.882025529637403</v>
      </c>
      <c r="H1360" s="14">
        <v>829.19070699829899</v>
      </c>
      <c r="I1360" s="14">
        <v>649.45410637934799</v>
      </c>
      <c r="J1360" s="14">
        <v>565.50529882883097</v>
      </c>
      <c r="K1360" s="14">
        <v>741.79475541746501</v>
      </c>
      <c r="L1360" s="14">
        <v>92.340649038116993</v>
      </c>
      <c r="M1360" s="14">
        <v>83.948807550516705</v>
      </c>
      <c r="O1360" s="14"/>
      <c r="P1360" s="14"/>
      <c r="Q1360" s="14"/>
      <c r="R1360" s="14"/>
      <c r="S1360" s="14"/>
      <c r="T1360" s="14"/>
      <c r="U1360" s="14"/>
      <c r="V1360" s="14"/>
      <c r="W1360" s="14"/>
      <c r="X1360" s="14"/>
      <c r="Y1360" s="14"/>
    </row>
    <row r="1361" spans="1:25">
      <c r="A1361" s="14" t="s">
        <v>1589</v>
      </c>
      <c r="B1361" s="14" t="s">
        <v>68</v>
      </c>
      <c r="C1361" s="14" t="s">
        <v>132</v>
      </c>
      <c r="D1361" s="14" t="s">
        <v>37</v>
      </c>
      <c r="E1361" s="14">
        <v>1</v>
      </c>
      <c r="F1361" s="14">
        <v>246.69891986118699</v>
      </c>
      <c r="G1361" s="14">
        <v>82.232973287062407</v>
      </c>
      <c r="H1361" s="14">
        <v>845.58327287467796</v>
      </c>
      <c r="I1361" s="14">
        <v>674.43431310713299</v>
      </c>
      <c r="J1361" s="14">
        <v>587.83337742088202</v>
      </c>
      <c r="K1361" s="14">
        <v>769.61702865294001</v>
      </c>
      <c r="L1361" s="14">
        <v>95.182715545806602</v>
      </c>
      <c r="M1361" s="14">
        <v>86.600935686251503</v>
      </c>
      <c r="O1361" s="14"/>
      <c r="P1361" s="14"/>
      <c r="Q1361" s="14"/>
      <c r="R1361" s="14"/>
      <c r="S1361" s="14"/>
      <c r="T1361" s="14"/>
      <c r="U1361" s="14"/>
      <c r="V1361" s="14"/>
      <c r="W1361" s="14"/>
      <c r="X1361" s="14"/>
      <c r="Y1361" s="14"/>
    </row>
    <row r="1362" spans="1:25">
      <c r="A1362" s="14" t="s">
        <v>1590</v>
      </c>
      <c r="B1362" s="14" t="s">
        <v>68</v>
      </c>
      <c r="C1362" s="14" t="s">
        <v>38</v>
      </c>
      <c r="D1362" s="14" t="s">
        <v>37</v>
      </c>
      <c r="E1362" s="14">
        <v>2</v>
      </c>
      <c r="F1362" s="14">
        <v>248.059962225936</v>
      </c>
      <c r="G1362" s="14">
        <v>82.686654075312006</v>
      </c>
      <c r="H1362" s="14">
        <v>1063.9957202793901</v>
      </c>
      <c r="I1362" s="14">
        <v>952.22651050655497</v>
      </c>
      <c r="J1362" s="14">
        <v>834.33415629457397</v>
      </c>
      <c r="K1362" s="14">
        <v>1081.76770356867</v>
      </c>
      <c r="L1362" s="14">
        <v>129.54119306211101</v>
      </c>
      <c r="M1362" s="14">
        <v>117.89235421198001</v>
      </c>
      <c r="O1362" s="14"/>
      <c r="P1362" s="14"/>
      <c r="Q1362" s="14"/>
      <c r="R1362" s="14"/>
      <c r="S1362" s="14"/>
      <c r="T1362" s="14"/>
      <c r="U1362" s="14"/>
      <c r="V1362" s="14"/>
      <c r="W1362" s="14"/>
      <c r="X1362" s="14"/>
      <c r="Y1362" s="14"/>
    </row>
    <row r="1363" spans="1:25">
      <c r="A1363" s="14" t="s">
        <v>1591</v>
      </c>
      <c r="B1363" s="14" t="s">
        <v>68</v>
      </c>
      <c r="C1363" s="14" t="s">
        <v>36</v>
      </c>
      <c r="D1363" s="14" t="s">
        <v>37</v>
      </c>
      <c r="E1363" s="14">
        <v>2</v>
      </c>
      <c r="F1363" s="14">
        <v>273.58864707869401</v>
      </c>
      <c r="G1363" s="14">
        <v>91.196215692897894</v>
      </c>
      <c r="H1363" s="14">
        <v>1165.29792605287</v>
      </c>
      <c r="I1363" s="14">
        <v>1033.8383475446899</v>
      </c>
      <c r="J1363" s="14">
        <v>911.70253279203405</v>
      </c>
      <c r="K1363" s="14">
        <v>1167.4365522916801</v>
      </c>
      <c r="L1363" s="14">
        <v>133.59820474699401</v>
      </c>
      <c r="M1363" s="14">
        <v>122.135814752654</v>
      </c>
      <c r="O1363" s="14"/>
      <c r="P1363" s="14"/>
      <c r="Q1363" s="14"/>
      <c r="R1363" s="14"/>
      <c r="S1363" s="14"/>
      <c r="T1363" s="14"/>
      <c r="U1363" s="14"/>
      <c r="V1363" s="14"/>
      <c r="W1363" s="14"/>
      <c r="X1363" s="14"/>
      <c r="Y1363" s="14"/>
    </row>
    <row r="1364" spans="1:25">
      <c r="A1364" s="14" t="s">
        <v>1592</v>
      </c>
      <c r="B1364" s="14" t="s">
        <v>68</v>
      </c>
      <c r="C1364" s="14" t="s">
        <v>34</v>
      </c>
      <c r="D1364" s="14" t="s">
        <v>37</v>
      </c>
      <c r="E1364" s="14">
        <v>2</v>
      </c>
      <c r="F1364" s="14">
        <v>270.94622780897703</v>
      </c>
      <c r="G1364" s="14">
        <v>90.315409269659</v>
      </c>
      <c r="H1364" s="14">
        <v>1148.6126067615301</v>
      </c>
      <c r="I1364" s="14">
        <v>997.93905633652696</v>
      </c>
      <c r="J1364" s="14">
        <v>879.22155335122295</v>
      </c>
      <c r="K1364" s="14">
        <v>1127.8550731159</v>
      </c>
      <c r="L1364" s="14">
        <v>129.916016779373</v>
      </c>
      <c r="M1364" s="14">
        <v>118.71750298530399</v>
      </c>
      <c r="O1364" s="14"/>
      <c r="P1364" s="14"/>
      <c r="Q1364" s="14"/>
      <c r="R1364" s="14"/>
      <c r="S1364" s="14"/>
      <c r="T1364" s="14"/>
      <c r="U1364" s="14"/>
      <c r="V1364" s="14"/>
      <c r="W1364" s="14"/>
      <c r="X1364" s="14"/>
      <c r="Y1364" s="14"/>
    </row>
    <row r="1365" spans="1:25">
      <c r="A1365" s="14" t="s">
        <v>1593</v>
      </c>
      <c r="B1365" s="14" t="s">
        <v>68</v>
      </c>
      <c r="C1365" s="14" t="s">
        <v>128</v>
      </c>
      <c r="D1365" s="14" t="s">
        <v>37</v>
      </c>
      <c r="E1365" s="14">
        <v>2</v>
      </c>
      <c r="F1365" s="14">
        <v>263.17647831052301</v>
      </c>
      <c r="G1365" s="14">
        <v>87.725492770174199</v>
      </c>
      <c r="H1365" s="14">
        <v>1112.32662007829</v>
      </c>
      <c r="I1365" s="14">
        <v>954.61654737337005</v>
      </c>
      <c r="J1365" s="14">
        <v>839.160641182375</v>
      </c>
      <c r="K1365" s="14">
        <v>1081.1310686213201</v>
      </c>
      <c r="L1365" s="14">
        <v>126.514521247955</v>
      </c>
      <c r="M1365" s="14">
        <v>115.45590619099499</v>
      </c>
      <c r="O1365" s="14"/>
      <c r="P1365" s="14"/>
      <c r="Q1365" s="14"/>
      <c r="R1365" s="14"/>
      <c r="S1365" s="14"/>
      <c r="T1365" s="14"/>
      <c r="U1365" s="14"/>
      <c r="V1365" s="14"/>
      <c r="W1365" s="14"/>
      <c r="X1365" s="14"/>
      <c r="Y1365" s="14"/>
    </row>
    <row r="1366" spans="1:25">
      <c r="A1366" s="14" t="s">
        <v>1594</v>
      </c>
      <c r="B1366" s="14" t="s">
        <v>68</v>
      </c>
      <c r="C1366" s="14" t="s">
        <v>129</v>
      </c>
      <c r="D1366" s="14" t="s">
        <v>37</v>
      </c>
      <c r="E1366" s="14">
        <v>2</v>
      </c>
      <c r="F1366" s="14">
        <v>250.803692570127</v>
      </c>
      <c r="G1366" s="14">
        <v>83.601230856708895</v>
      </c>
      <c r="H1366" s="14">
        <v>1058.8242182214999</v>
      </c>
      <c r="I1366" s="14">
        <v>902.30085774102804</v>
      </c>
      <c r="J1366" s="14">
        <v>790.55230236143097</v>
      </c>
      <c r="K1366" s="14">
        <v>1025.0274504473</v>
      </c>
      <c r="L1366" s="14">
        <v>122.72659270627</v>
      </c>
      <c r="M1366" s="14">
        <v>111.74855537959699</v>
      </c>
      <c r="O1366" s="14"/>
      <c r="P1366" s="14"/>
      <c r="Q1366" s="14"/>
      <c r="R1366" s="14"/>
      <c r="S1366" s="14"/>
      <c r="T1366" s="14"/>
      <c r="U1366" s="14"/>
      <c r="V1366" s="14"/>
      <c r="W1366" s="14"/>
      <c r="X1366" s="14"/>
      <c r="Y1366" s="14"/>
    </row>
    <row r="1367" spans="1:25">
      <c r="A1367" s="14" t="s">
        <v>1595</v>
      </c>
      <c r="B1367" s="14" t="s">
        <v>68</v>
      </c>
      <c r="C1367" s="14" t="s">
        <v>130</v>
      </c>
      <c r="D1367" s="14" t="s">
        <v>37</v>
      </c>
      <c r="E1367" s="14">
        <v>2</v>
      </c>
      <c r="F1367" s="14">
        <v>236.59377881161399</v>
      </c>
      <c r="G1367" s="14">
        <v>78.864592937204804</v>
      </c>
      <c r="H1367" s="14">
        <v>999.80467719580099</v>
      </c>
      <c r="I1367" s="14">
        <v>845.24077792519995</v>
      </c>
      <c r="J1367" s="14">
        <v>737.48243376195205</v>
      </c>
      <c r="K1367" s="14">
        <v>963.91535826817301</v>
      </c>
      <c r="L1367" s="14">
        <v>118.674580342973</v>
      </c>
      <c r="M1367" s="14">
        <v>107.758344163247</v>
      </c>
      <c r="O1367" s="14"/>
      <c r="P1367" s="14"/>
      <c r="Q1367" s="14"/>
      <c r="R1367" s="14"/>
      <c r="S1367" s="14"/>
      <c r="T1367" s="14"/>
      <c r="U1367" s="14"/>
      <c r="V1367" s="14"/>
      <c r="W1367" s="14"/>
      <c r="X1367" s="14"/>
      <c r="Y1367" s="14"/>
    </row>
    <row r="1368" spans="1:25">
      <c r="A1368" s="14" t="s">
        <v>1596</v>
      </c>
      <c r="B1368" s="14" t="s">
        <v>68</v>
      </c>
      <c r="C1368" s="14" t="s">
        <v>131</v>
      </c>
      <c r="D1368" s="14" t="s">
        <v>37</v>
      </c>
      <c r="E1368" s="14">
        <v>2</v>
      </c>
      <c r="F1368" s="14">
        <v>217.597283232065</v>
      </c>
      <c r="G1368" s="14">
        <v>72.532427744021604</v>
      </c>
      <c r="H1368" s="14">
        <v>919.68420639080705</v>
      </c>
      <c r="I1368" s="14">
        <v>779.43361984458704</v>
      </c>
      <c r="J1368" s="14">
        <v>676.07901184048603</v>
      </c>
      <c r="K1368" s="14">
        <v>893.73104778909203</v>
      </c>
      <c r="L1368" s="14">
        <v>114.297427944505</v>
      </c>
      <c r="M1368" s="14">
        <v>103.354608004101</v>
      </c>
      <c r="O1368" s="14"/>
      <c r="P1368" s="14"/>
      <c r="Q1368" s="14"/>
      <c r="R1368" s="14"/>
      <c r="S1368" s="14"/>
      <c r="T1368" s="14"/>
      <c r="U1368" s="14"/>
      <c r="V1368" s="14"/>
      <c r="W1368" s="14"/>
      <c r="X1368" s="14"/>
      <c r="Y1368" s="14"/>
    </row>
    <row r="1369" spans="1:25">
      <c r="A1369" s="14" t="s">
        <v>1597</v>
      </c>
      <c r="B1369" s="14" t="s">
        <v>68</v>
      </c>
      <c r="C1369" s="14" t="s">
        <v>132</v>
      </c>
      <c r="D1369" s="14" t="s">
        <v>37</v>
      </c>
      <c r="E1369" s="14">
        <v>2</v>
      </c>
      <c r="F1369" s="14">
        <v>228.50481717654699</v>
      </c>
      <c r="G1369" s="14">
        <v>76.168272392182203</v>
      </c>
      <c r="H1369" s="14">
        <v>941.00735978481498</v>
      </c>
      <c r="I1369" s="14">
        <v>797.82920920624304</v>
      </c>
      <c r="J1369" s="14">
        <v>694.33486252943806</v>
      </c>
      <c r="K1369" s="14">
        <v>912.00190536887396</v>
      </c>
      <c r="L1369" s="14">
        <v>114.172696162631</v>
      </c>
      <c r="M1369" s="14">
        <v>103.494346676806</v>
      </c>
      <c r="O1369" s="14"/>
      <c r="P1369" s="14"/>
      <c r="Q1369" s="14"/>
      <c r="R1369" s="14"/>
      <c r="S1369" s="14"/>
      <c r="T1369" s="14"/>
      <c r="U1369" s="14"/>
      <c r="V1369" s="14"/>
      <c r="W1369" s="14"/>
      <c r="X1369" s="14"/>
      <c r="Y1369" s="14"/>
    </row>
    <row r="1370" spans="1:25">
      <c r="A1370" s="14" t="s">
        <v>1598</v>
      </c>
      <c r="B1370" s="14" t="s">
        <v>68</v>
      </c>
      <c r="C1370" s="14" t="s">
        <v>38</v>
      </c>
      <c r="D1370" s="14" t="s">
        <v>37</v>
      </c>
      <c r="E1370" s="14">
        <v>3</v>
      </c>
      <c r="F1370" s="14">
        <v>207.75024303429799</v>
      </c>
      <c r="G1370" s="14">
        <v>69.250081011432599</v>
      </c>
      <c r="H1370" s="14">
        <v>938.72957857438701</v>
      </c>
      <c r="I1370" s="14">
        <v>892.67298324127898</v>
      </c>
      <c r="J1370" s="14">
        <v>773.935243222145</v>
      </c>
      <c r="K1370" s="14">
        <v>1024.29373211455</v>
      </c>
      <c r="L1370" s="14">
        <v>131.62074887326901</v>
      </c>
      <c r="M1370" s="14">
        <v>118.73774001913399</v>
      </c>
      <c r="O1370" s="14"/>
      <c r="P1370" s="14"/>
      <c r="Q1370" s="14"/>
      <c r="R1370" s="14"/>
      <c r="S1370" s="14"/>
      <c r="T1370" s="14"/>
      <c r="U1370" s="14"/>
      <c r="V1370" s="14"/>
      <c r="W1370" s="14"/>
      <c r="X1370" s="14"/>
      <c r="Y1370" s="14"/>
    </row>
    <row r="1371" spans="1:25">
      <c r="A1371" s="14" t="s">
        <v>1599</v>
      </c>
      <c r="B1371" s="14" t="s">
        <v>68</v>
      </c>
      <c r="C1371" s="14" t="s">
        <v>36</v>
      </c>
      <c r="D1371" s="14" t="s">
        <v>37</v>
      </c>
      <c r="E1371" s="14">
        <v>3</v>
      </c>
      <c r="F1371" s="14">
        <v>200.05186247875599</v>
      </c>
      <c r="G1371" s="14">
        <v>66.683954159585298</v>
      </c>
      <c r="H1371" s="14">
        <v>901.21570627424001</v>
      </c>
      <c r="I1371" s="14">
        <v>846.51969655302901</v>
      </c>
      <c r="J1371" s="14">
        <v>731.95952698621295</v>
      </c>
      <c r="K1371" s="14">
        <v>973.76044331012099</v>
      </c>
      <c r="L1371" s="14">
        <v>127.240746757092</v>
      </c>
      <c r="M1371" s="14">
        <v>114.560169566816</v>
      </c>
      <c r="O1371" s="14"/>
      <c r="P1371" s="14"/>
      <c r="Q1371" s="14"/>
      <c r="R1371" s="14"/>
      <c r="S1371" s="14"/>
      <c r="T1371" s="14"/>
      <c r="U1371" s="14"/>
      <c r="V1371" s="14"/>
      <c r="W1371" s="14"/>
      <c r="X1371" s="14"/>
      <c r="Y1371" s="14"/>
    </row>
    <row r="1372" spans="1:25">
      <c r="A1372" s="14" t="s">
        <v>1600</v>
      </c>
      <c r="B1372" s="14" t="s">
        <v>68</v>
      </c>
      <c r="C1372" s="14" t="s">
        <v>34</v>
      </c>
      <c r="D1372" s="14" t="s">
        <v>37</v>
      </c>
      <c r="E1372" s="14">
        <v>3</v>
      </c>
      <c r="F1372" s="14">
        <v>198.419654566025</v>
      </c>
      <c r="G1372" s="14">
        <v>66.139884855341805</v>
      </c>
      <c r="H1372" s="14">
        <v>893.339582036043</v>
      </c>
      <c r="I1372" s="14">
        <v>826.85304075262297</v>
      </c>
      <c r="J1372" s="14">
        <v>714.55745991252002</v>
      </c>
      <c r="K1372" s="14">
        <v>951.63256455182295</v>
      </c>
      <c r="L1372" s="14">
        <v>124.77952379920001</v>
      </c>
      <c r="M1372" s="14">
        <v>112.295580840103</v>
      </c>
      <c r="O1372" s="14"/>
      <c r="P1372" s="14"/>
      <c r="Q1372" s="14"/>
      <c r="R1372" s="14"/>
      <c r="S1372" s="14"/>
      <c r="T1372" s="14"/>
      <c r="U1372" s="14"/>
      <c r="V1372" s="14"/>
      <c r="W1372" s="14"/>
      <c r="X1372" s="14"/>
      <c r="Y1372" s="14"/>
    </row>
    <row r="1373" spans="1:25">
      <c r="A1373" s="14" t="s">
        <v>1601</v>
      </c>
      <c r="B1373" s="14" t="s">
        <v>68</v>
      </c>
      <c r="C1373" s="14" t="s">
        <v>128</v>
      </c>
      <c r="D1373" s="14" t="s">
        <v>37</v>
      </c>
      <c r="E1373" s="14">
        <v>3</v>
      </c>
      <c r="F1373" s="14">
        <v>217.00532972032599</v>
      </c>
      <c r="G1373" s="14">
        <v>72.335109906775202</v>
      </c>
      <c r="H1373" s="14">
        <v>974.25397198673602</v>
      </c>
      <c r="I1373" s="14">
        <v>891.12956506179796</v>
      </c>
      <c r="J1373" s="14">
        <v>775.03787877990203</v>
      </c>
      <c r="K1373" s="14">
        <v>1019.53032605867</v>
      </c>
      <c r="L1373" s="14">
        <v>128.40076099687201</v>
      </c>
      <c r="M1373" s="14">
        <v>116.091686281896</v>
      </c>
      <c r="O1373" s="14"/>
      <c r="P1373" s="14"/>
      <c r="Q1373" s="14"/>
      <c r="R1373" s="14"/>
      <c r="S1373" s="14"/>
      <c r="T1373" s="14"/>
      <c r="U1373" s="14"/>
      <c r="V1373" s="14"/>
      <c r="W1373" s="14"/>
      <c r="X1373" s="14"/>
      <c r="Y1373" s="14"/>
    </row>
    <row r="1374" spans="1:25">
      <c r="A1374" s="14" t="s">
        <v>1602</v>
      </c>
      <c r="B1374" s="14" t="s">
        <v>68</v>
      </c>
      <c r="C1374" s="14" t="s">
        <v>129</v>
      </c>
      <c r="D1374" s="14" t="s">
        <v>37</v>
      </c>
      <c r="E1374" s="14">
        <v>3</v>
      </c>
      <c r="F1374" s="14">
        <v>226.67969793986401</v>
      </c>
      <c r="G1374" s="14">
        <v>75.559899313288099</v>
      </c>
      <c r="H1374" s="14">
        <v>1013.00307431677</v>
      </c>
      <c r="I1374" s="14">
        <v>921.12436123868099</v>
      </c>
      <c r="J1374" s="14">
        <v>803.70867788296403</v>
      </c>
      <c r="K1374" s="14">
        <v>1050.7061303523501</v>
      </c>
      <c r="L1374" s="14">
        <v>129.581769113669</v>
      </c>
      <c r="M1374" s="14">
        <v>117.41568335571699</v>
      </c>
      <c r="O1374" s="14"/>
      <c r="P1374" s="14"/>
      <c r="Q1374" s="14"/>
      <c r="R1374" s="14"/>
      <c r="S1374" s="14"/>
      <c r="T1374" s="14"/>
      <c r="U1374" s="14"/>
      <c r="V1374" s="14"/>
      <c r="W1374" s="14"/>
      <c r="X1374" s="14"/>
      <c r="Y1374" s="14"/>
    </row>
    <row r="1375" spans="1:25">
      <c r="A1375" s="14" t="s">
        <v>1603</v>
      </c>
      <c r="B1375" s="14" t="s">
        <v>68</v>
      </c>
      <c r="C1375" s="14" t="s">
        <v>130</v>
      </c>
      <c r="D1375" s="14" t="s">
        <v>37</v>
      </c>
      <c r="E1375" s="14">
        <v>3</v>
      </c>
      <c r="F1375" s="14">
        <v>233.30263451333201</v>
      </c>
      <c r="G1375" s="14">
        <v>77.767544837777294</v>
      </c>
      <c r="H1375" s="14">
        <v>1040.2293316984701</v>
      </c>
      <c r="I1375" s="14">
        <v>943.67322477484504</v>
      </c>
      <c r="J1375" s="14">
        <v>824.963808055953</v>
      </c>
      <c r="K1375" s="14">
        <v>1074.49737488035</v>
      </c>
      <c r="L1375" s="14">
        <v>130.82415010550699</v>
      </c>
      <c r="M1375" s="14">
        <v>118.709416718892</v>
      </c>
      <c r="O1375" s="14"/>
      <c r="P1375" s="14"/>
      <c r="Q1375" s="14"/>
      <c r="R1375" s="14"/>
      <c r="S1375" s="14"/>
      <c r="T1375" s="14"/>
      <c r="U1375" s="14"/>
      <c r="V1375" s="14"/>
      <c r="W1375" s="14"/>
      <c r="X1375" s="14"/>
      <c r="Y1375" s="14"/>
    </row>
    <row r="1376" spans="1:25">
      <c r="A1376" s="14" t="s">
        <v>1604</v>
      </c>
      <c r="B1376" s="14" t="s">
        <v>68</v>
      </c>
      <c r="C1376" s="14" t="s">
        <v>131</v>
      </c>
      <c r="D1376" s="14" t="s">
        <v>37</v>
      </c>
      <c r="E1376" s="14">
        <v>3</v>
      </c>
      <c r="F1376" s="14">
        <v>237.306850625408</v>
      </c>
      <c r="G1376" s="14">
        <v>79.102283541802706</v>
      </c>
      <c r="H1376" s="14">
        <v>1061.3482294620001</v>
      </c>
      <c r="I1376" s="14">
        <v>959.99865547264994</v>
      </c>
      <c r="J1376" s="14">
        <v>840.06618063797498</v>
      </c>
      <c r="K1376" s="14">
        <v>1092.0613892625499</v>
      </c>
      <c r="L1376" s="14">
        <v>132.062733789905</v>
      </c>
      <c r="M1376" s="14">
        <v>119.93247483467501</v>
      </c>
      <c r="O1376" s="14"/>
      <c r="P1376" s="14"/>
      <c r="Q1376" s="14"/>
      <c r="R1376" s="14"/>
      <c r="S1376" s="14"/>
      <c r="T1376" s="14"/>
      <c r="U1376" s="14"/>
      <c r="V1376" s="14"/>
      <c r="W1376" s="14"/>
      <c r="X1376" s="14"/>
      <c r="Y1376" s="14"/>
    </row>
    <row r="1377" spans="1:25">
      <c r="A1377" s="14" t="s">
        <v>1605</v>
      </c>
      <c r="B1377" s="14" t="s">
        <v>68</v>
      </c>
      <c r="C1377" s="14" t="s">
        <v>132</v>
      </c>
      <c r="D1377" s="14" t="s">
        <v>37</v>
      </c>
      <c r="E1377" s="14">
        <v>3</v>
      </c>
      <c r="F1377" s="14">
        <v>242.343799633581</v>
      </c>
      <c r="G1377" s="14">
        <v>80.781266544527</v>
      </c>
      <c r="H1377" s="14">
        <v>1091.3437793100099</v>
      </c>
      <c r="I1377" s="14">
        <v>975.51319287892204</v>
      </c>
      <c r="J1377" s="14">
        <v>854.81574050128995</v>
      </c>
      <c r="K1377" s="14">
        <v>1108.28394434652</v>
      </c>
      <c r="L1377" s="14">
        <v>132.77075146759699</v>
      </c>
      <c r="M1377" s="14">
        <v>120.697452377632</v>
      </c>
      <c r="O1377" s="14"/>
      <c r="P1377" s="14"/>
      <c r="Q1377" s="14"/>
      <c r="R1377" s="14"/>
      <c r="S1377" s="14"/>
      <c r="T1377" s="14"/>
      <c r="U1377" s="14"/>
      <c r="V1377" s="14"/>
      <c r="W1377" s="14"/>
      <c r="X1377" s="14"/>
      <c r="Y1377" s="14"/>
    </row>
    <row r="1378" spans="1:25">
      <c r="A1378" s="14" t="s">
        <v>1606</v>
      </c>
      <c r="B1378" s="14" t="s">
        <v>68</v>
      </c>
      <c r="C1378" s="14" t="s">
        <v>38</v>
      </c>
      <c r="D1378" s="14" t="s">
        <v>37</v>
      </c>
      <c r="E1378" s="14">
        <v>4</v>
      </c>
      <c r="F1378" s="14">
        <v>275.40783018155099</v>
      </c>
      <c r="G1378" s="14">
        <v>91.802610060516898</v>
      </c>
      <c r="H1378" s="14">
        <v>1288.3371388948401</v>
      </c>
      <c r="I1378" s="14">
        <v>1214.42702280497</v>
      </c>
      <c r="J1378" s="14">
        <v>1073.39289869613</v>
      </c>
      <c r="K1378" s="14">
        <v>1368.65115788052</v>
      </c>
      <c r="L1378" s="14">
        <v>154.224135075547</v>
      </c>
      <c r="M1378" s="14">
        <v>141.03412410884701</v>
      </c>
      <c r="O1378" s="14"/>
      <c r="P1378" s="14"/>
      <c r="Q1378" s="14"/>
      <c r="R1378" s="14"/>
      <c r="S1378" s="14"/>
      <c r="T1378" s="14"/>
      <c r="U1378" s="14"/>
      <c r="V1378" s="14"/>
      <c r="W1378" s="14"/>
      <c r="X1378" s="14"/>
      <c r="Y1378" s="14"/>
    </row>
    <row r="1379" spans="1:25">
      <c r="A1379" s="14" t="s">
        <v>1607</v>
      </c>
      <c r="B1379" s="14" t="s">
        <v>68</v>
      </c>
      <c r="C1379" s="14" t="s">
        <v>36</v>
      </c>
      <c r="D1379" s="14" t="s">
        <v>37</v>
      </c>
      <c r="E1379" s="14">
        <v>4</v>
      </c>
      <c r="F1379" s="14">
        <v>281.065400116175</v>
      </c>
      <c r="G1379" s="14">
        <v>93.688466705391704</v>
      </c>
      <c r="H1379" s="14">
        <v>1309.04662156479</v>
      </c>
      <c r="I1379" s="14">
        <v>1231.1814404192301</v>
      </c>
      <c r="J1379" s="14">
        <v>1089.57470942694</v>
      </c>
      <c r="K1379" s="14">
        <v>1385.8911371541701</v>
      </c>
      <c r="L1379" s="14">
        <v>154.70969673494301</v>
      </c>
      <c r="M1379" s="14">
        <v>141.606730992287</v>
      </c>
      <c r="O1379" s="14"/>
      <c r="P1379" s="14"/>
      <c r="Q1379" s="14"/>
      <c r="R1379" s="14"/>
      <c r="S1379" s="14"/>
      <c r="T1379" s="14"/>
      <c r="U1379" s="14"/>
      <c r="V1379" s="14"/>
      <c r="W1379" s="14"/>
      <c r="X1379" s="14"/>
      <c r="Y1379" s="14"/>
    </row>
    <row r="1380" spans="1:25">
      <c r="A1380" s="14" t="s">
        <v>1608</v>
      </c>
      <c r="B1380" s="14" t="s">
        <v>68</v>
      </c>
      <c r="C1380" s="14" t="s">
        <v>34</v>
      </c>
      <c r="D1380" s="14" t="s">
        <v>37</v>
      </c>
      <c r="E1380" s="14">
        <v>4</v>
      </c>
      <c r="F1380" s="14">
        <v>279.73988057557102</v>
      </c>
      <c r="G1380" s="14">
        <v>93.246626858523598</v>
      </c>
      <c r="H1380" s="14">
        <v>1301.60003990122</v>
      </c>
      <c r="I1380" s="14">
        <v>1207.41093955925</v>
      </c>
      <c r="J1380" s="14">
        <v>1067.95678500095</v>
      </c>
      <c r="K1380" s="14">
        <v>1359.8009312044301</v>
      </c>
      <c r="L1380" s="14">
        <v>152.38999164518799</v>
      </c>
      <c r="M1380" s="14">
        <v>139.45415455830101</v>
      </c>
      <c r="O1380" s="14"/>
      <c r="P1380" s="14"/>
      <c r="Q1380" s="14"/>
      <c r="R1380" s="14"/>
      <c r="S1380" s="14"/>
      <c r="T1380" s="14"/>
      <c r="U1380" s="14"/>
      <c r="V1380" s="14"/>
      <c r="W1380" s="14"/>
      <c r="X1380" s="14"/>
      <c r="Y1380" s="14"/>
    </row>
    <row r="1381" spans="1:25">
      <c r="A1381" s="14" t="s">
        <v>1609</v>
      </c>
      <c r="B1381" s="14" t="s">
        <v>68</v>
      </c>
      <c r="C1381" s="14" t="s">
        <v>128</v>
      </c>
      <c r="D1381" s="14" t="s">
        <v>37</v>
      </c>
      <c r="E1381" s="14">
        <v>4</v>
      </c>
      <c r="F1381" s="14">
        <v>262.35928263044002</v>
      </c>
      <c r="G1381" s="14">
        <v>87.453094210146801</v>
      </c>
      <c r="H1381" s="14">
        <v>1224.71889940454</v>
      </c>
      <c r="I1381" s="14">
        <v>1126.5245443839899</v>
      </c>
      <c r="J1381" s="14">
        <v>992.31448742289604</v>
      </c>
      <c r="K1381" s="14">
        <v>1273.61055926838</v>
      </c>
      <c r="L1381" s="14">
        <v>147.08601488439101</v>
      </c>
      <c r="M1381" s="14">
        <v>134.21005696109</v>
      </c>
      <c r="O1381" s="14"/>
      <c r="P1381" s="14"/>
      <c r="Q1381" s="14"/>
      <c r="R1381" s="14"/>
      <c r="S1381" s="14"/>
      <c r="T1381" s="14"/>
      <c r="U1381" s="14"/>
      <c r="V1381" s="14"/>
      <c r="W1381" s="14"/>
      <c r="X1381" s="14"/>
      <c r="Y1381" s="14"/>
    </row>
    <row r="1382" spans="1:25">
      <c r="A1382" s="14" t="s">
        <v>1610</v>
      </c>
      <c r="B1382" s="14" t="s">
        <v>68</v>
      </c>
      <c r="C1382" s="14" t="s">
        <v>129</v>
      </c>
      <c r="D1382" s="14" t="s">
        <v>37</v>
      </c>
      <c r="E1382" s="14">
        <v>4</v>
      </c>
      <c r="F1382" s="14">
        <v>255.885459977637</v>
      </c>
      <c r="G1382" s="14">
        <v>85.295153325878999</v>
      </c>
      <c r="H1382" s="14">
        <v>1198.0217237587799</v>
      </c>
      <c r="I1382" s="14">
        <v>1105.2276639352999</v>
      </c>
      <c r="J1382" s="14">
        <v>972.14008313437</v>
      </c>
      <c r="K1382" s="14">
        <v>1251.2523541261901</v>
      </c>
      <c r="L1382" s="14">
        <v>146.02469019088599</v>
      </c>
      <c r="M1382" s="14">
        <v>133.08758080093199</v>
      </c>
      <c r="O1382" s="14"/>
      <c r="P1382" s="14"/>
      <c r="Q1382" s="14"/>
      <c r="R1382" s="14"/>
      <c r="S1382" s="14"/>
      <c r="T1382" s="14"/>
      <c r="U1382" s="14"/>
      <c r="V1382" s="14"/>
      <c r="W1382" s="14"/>
      <c r="X1382" s="14"/>
      <c r="Y1382" s="14"/>
    </row>
    <row r="1383" spans="1:25">
      <c r="A1383" s="14" t="s">
        <v>1611</v>
      </c>
      <c r="B1383" s="14" t="s">
        <v>68</v>
      </c>
      <c r="C1383" s="14" t="s">
        <v>130</v>
      </c>
      <c r="D1383" s="14" t="s">
        <v>37</v>
      </c>
      <c r="E1383" s="14">
        <v>4</v>
      </c>
      <c r="F1383" s="14">
        <v>250.53528641635501</v>
      </c>
      <c r="G1383" s="14">
        <v>83.511762138784903</v>
      </c>
      <c r="H1383" s="14">
        <v>1173.24757149178</v>
      </c>
      <c r="I1383" s="14">
        <v>1096.3225041225401</v>
      </c>
      <c r="J1383" s="14">
        <v>963.16883999285403</v>
      </c>
      <c r="K1383" s="14">
        <v>1242.56438906429</v>
      </c>
      <c r="L1383" s="14">
        <v>146.24188494174501</v>
      </c>
      <c r="M1383" s="14">
        <v>133.153664129687</v>
      </c>
      <c r="O1383" s="14"/>
      <c r="P1383" s="14"/>
      <c r="Q1383" s="14"/>
      <c r="R1383" s="14"/>
      <c r="S1383" s="14"/>
      <c r="T1383" s="14"/>
      <c r="U1383" s="14"/>
      <c r="V1383" s="14"/>
      <c r="W1383" s="14"/>
      <c r="X1383" s="14"/>
      <c r="Y1383" s="14"/>
    </row>
    <row r="1384" spans="1:25">
      <c r="A1384" s="14" t="s">
        <v>1612</v>
      </c>
      <c r="B1384" s="14" t="s">
        <v>68</v>
      </c>
      <c r="C1384" s="14" t="s">
        <v>131</v>
      </c>
      <c r="D1384" s="14" t="s">
        <v>37</v>
      </c>
      <c r="E1384" s="14">
        <v>4</v>
      </c>
      <c r="F1384" s="14">
        <v>252.95679359361301</v>
      </c>
      <c r="G1384" s="14">
        <v>84.318931197870995</v>
      </c>
      <c r="H1384" s="14">
        <v>1176.3790800986501</v>
      </c>
      <c r="I1384" s="14">
        <v>1100.70782194252</v>
      </c>
      <c r="J1384" s="14">
        <v>967.73203932820104</v>
      </c>
      <c r="K1384" s="14">
        <v>1246.6883548650401</v>
      </c>
      <c r="L1384" s="14">
        <v>145.98053292252499</v>
      </c>
      <c r="M1384" s="14">
        <v>132.97578261431499</v>
      </c>
      <c r="O1384" s="14"/>
      <c r="P1384" s="14"/>
      <c r="Q1384" s="14"/>
      <c r="R1384" s="14"/>
      <c r="S1384" s="14"/>
      <c r="T1384" s="14"/>
      <c r="U1384" s="14"/>
      <c r="V1384" s="14"/>
      <c r="W1384" s="14"/>
      <c r="X1384" s="14"/>
      <c r="Y1384" s="14"/>
    </row>
    <row r="1385" spans="1:25">
      <c r="A1385" s="14" t="s">
        <v>1613</v>
      </c>
      <c r="B1385" s="14" t="s">
        <v>68</v>
      </c>
      <c r="C1385" s="14" t="s">
        <v>132</v>
      </c>
      <c r="D1385" s="14" t="s">
        <v>37</v>
      </c>
      <c r="E1385" s="14">
        <v>4</v>
      </c>
      <c r="F1385" s="14">
        <v>240.34361082936601</v>
      </c>
      <c r="G1385" s="14">
        <v>80.114536943122005</v>
      </c>
      <c r="H1385" s="14">
        <v>1118.4494896429101</v>
      </c>
      <c r="I1385" s="14">
        <v>1031.1653338302999</v>
      </c>
      <c r="J1385" s="14">
        <v>903.39628538147394</v>
      </c>
      <c r="K1385" s="14">
        <v>1171.7709640124101</v>
      </c>
      <c r="L1385" s="14">
        <v>140.60563018210999</v>
      </c>
      <c r="M1385" s="14">
        <v>127.769048448825</v>
      </c>
      <c r="O1385" s="14"/>
      <c r="P1385" s="14"/>
      <c r="Q1385" s="14"/>
      <c r="R1385" s="14"/>
      <c r="S1385" s="14"/>
      <c r="T1385" s="14"/>
      <c r="U1385" s="14"/>
      <c r="V1385" s="14"/>
      <c r="W1385" s="14"/>
      <c r="X1385" s="14"/>
      <c r="Y1385" s="14"/>
    </row>
    <row r="1386" spans="1:25">
      <c r="A1386" s="14" t="s">
        <v>1614</v>
      </c>
      <c r="B1386" s="14" t="s">
        <v>68</v>
      </c>
      <c r="C1386" s="14" t="s">
        <v>38</v>
      </c>
      <c r="D1386" s="14" t="s">
        <v>37</v>
      </c>
      <c r="E1386" s="14">
        <v>5</v>
      </c>
      <c r="F1386" s="14">
        <v>318.95588889222898</v>
      </c>
      <c r="G1386" s="14">
        <v>106.318629630743</v>
      </c>
      <c r="H1386" s="14">
        <v>1494.9188643242801</v>
      </c>
      <c r="I1386" s="14">
        <v>1381.7595114081701</v>
      </c>
      <c r="J1386" s="14">
        <v>1231.7865924221401</v>
      </c>
      <c r="K1386" s="14">
        <v>1544.7197667692301</v>
      </c>
      <c r="L1386" s="14">
        <v>162.96025536105901</v>
      </c>
      <c r="M1386" s="14">
        <v>149.97291898603299</v>
      </c>
      <c r="O1386" s="14"/>
      <c r="P1386" s="14"/>
      <c r="Q1386" s="14"/>
      <c r="R1386" s="14"/>
      <c r="S1386" s="14"/>
      <c r="T1386" s="14"/>
      <c r="U1386" s="14"/>
      <c r="V1386" s="14"/>
      <c r="W1386" s="14"/>
      <c r="X1386" s="14"/>
      <c r="Y1386" s="14"/>
    </row>
    <row r="1387" spans="1:25">
      <c r="A1387" s="14" t="s">
        <v>1615</v>
      </c>
      <c r="B1387" s="14" t="s">
        <v>68</v>
      </c>
      <c r="C1387" s="14" t="s">
        <v>36</v>
      </c>
      <c r="D1387" s="14" t="s">
        <v>37</v>
      </c>
      <c r="E1387" s="14">
        <v>5</v>
      </c>
      <c r="F1387" s="14">
        <v>332.52491995200398</v>
      </c>
      <c r="G1387" s="14">
        <v>110.84163998400101</v>
      </c>
      <c r="H1387" s="14">
        <v>1551.6795144750499</v>
      </c>
      <c r="I1387" s="14">
        <v>1437.3162729579301</v>
      </c>
      <c r="J1387" s="14">
        <v>1284.4280911455101</v>
      </c>
      <c r="K1387" s="14">
        <v>1603.1588947284699</v>
      </c>
      <c r="L1387" s="14">
        <v>165.842621770542</v>
      </c>
      <c r="M1387" s="14">
        <v>152.88818181242101</v>
      </c>
      <c r="O1387" s="14"/>
      <c r="P1387" s="14"/>
      <c r="Q1387" s="14"/>
      <c r="R1387" s="14"/>
      <c r="S1387" s="14"/>
      <c r="T1387" s="14"/>
      <c r="U1387" s="14"/>
      <c r="V1387" s="14"/>
      <c r="W1387" s="14"/>
      <c r="X1387" s="14"/>
      <c r="Y1387" s="14"/>
    </row>
    <row r="1388" spans="1:25">
      <c r="A1388" s="14" t="s">
        <v>1616</v>
      </c>
      <c r="B1388" s="14" t="s">
        <v>68</v>
      </c>
      <c r="C1388" s="14" t="s">
        <v>34</v>
      </c>
      <c r="D1388" s="14" t="s">
        <v>37</v>
      </c>
      <c r="E1388" s="14">
        <v>5</v>
      </c>
      <c r="F1388" s="14">
        <v>330.330232162188</v>
      </c>
      <c r="G1388" s="14">
        <v>110.110077387396</v>
      </c>
      <c r="H1388" s="14">
        <v>1532.28607552736</v>
      </c>
      <c r="I1388" s="14">
        <v>1414.62501809378</v>
      </c>
      <c r="J1388" s="14">
        <v>1263.5936773350099</v>
      </c>
      <c r="K1388" s="14">
        <v>1578.49784351629</v>
      </c>
      <c r="L1388" s="14">
        <v>163.87282542250901</v>
      </c>
      <c r="M1388" s="14">
        <v>151.03134075876801</v>
      </c>
      <c r="O1388" s="14"/>
      <c r="P1388" s="14"/>
      <c r="Q1388" s="14"/>
      <c r="R1388" s="14"/>
      <c r="S1388" s="14"/>
      <c r="T1388" s="14"/>
      <c r="U1388" s="14"/>
      <c r="V1388" s="14"/>
      <c r="W1388" s="14"/>
      <c r="X1388" s="14"/>
      <c r="Y1388" s="14"/>
    </row>
    <row r="1389" spans="1:25">
      <c r="A1389" s="14" t="s">
        <v>1617</v>
      </c>
      <c r="B1389" s="14" t="s">
        <v>68</v>
      </c>
      <c r="C1389" s="14" t="s">
        <v>128</v>
      </c>
      <c r="D1389" s="14" t="s">
        <v>37</v>
      </c>
      <c r="E1389" s="14">
        <v>5</v>
      </c>
      <c r="F1389" s="14">
        <v>344.523323457998</v>
      </c>
      <c r="G1389" s="14">
        <v>114.841107819333</v>
      </c>
      <c r="H1389" s="14">
        <v>1585.91108201988</v>
      </c>
      <c r="I1389" s="14">
        <v>1449.61448745899</v>
      </c>
      <c r="J1389" s="14">
        <v>1297.8363540953001</v>
      </c>
      <c r="K1389" s="14">
        <v>1614.01699387592</v>
      </c>
      <c r="L1389" s="14">
        <v>164.40250641692899</v>
      </c>
      <c r="M1389" s="14">
        <v>151.778133363687</v>
      </c>
      <c r="O1389" s="14"/>
      <c r="P1389" s="14"/>
      <c r="Q1389" s="14"/>
      <c r="R1389" s="14"/>
      <c r="S1389" s="14"/>
      <c r="T1389" s="14"/>
      <c r="U1389" s="14"/>
      <c r="V1389" s="14"/>
      <c r="W1389" s="14"/>
      <c r="X1389" s="14"/>
      <c r="Y1389" s="14"/>
    </row>
    <row r="1390" spans="1:25">
      <c r="A1390" s="14" t="s">
        <v>1618</v>
      </c>
      <c r="B1390" s="14" t="s">
        <v>68</v>
      </c>
      <c r="C1390" s="14" t="s">
        <v>129</v>
      </c>
      <c r="D1390" s="14" t="s">
        <v>37</v>
      </c>
      <c r="E1390" s="14">
        <v>5</v>
      </c>
      <c r="F1390" s="14">
        <v>312.445625735254</v>
      </c>
      <c r="G1390" s="14">
        <v>104.148541911751</v>
      </c>
      <c r="H1390" s="14">
        <v>1427.6049791430801</v>
      </c>
      <c r="I1390" s="14">
        <v>1285.58079373851</v>
      </c>
      <c r="J1390" s="14">
        <v>1144.3207594247499</v>
      </c>
      <c r="K1390" s="14">
        <v>1439.2063849503299</v>
      </c>
      <c r="L1390" s="14">
        <v>153.625591211819</v>
      </c>
      <c r="M1390" s="14">
        <v>141.260034313761</v>
      </c>
      <c r="O1390" s="14"/>
      <c r="P1390" s="14"/>
      <c r="Q1390" s="14"/>
      <c r="R1390" s="14"/>
      <c r="S1390" s="14"/>
      <c r="T1390" s="14"/>
      <c r="U1390" s="14"/>
      <c r="V1390" s="14"/>
      <c r="W1390" s="14"/>
      <c r="X1390" s="14"/>
      <c r="Y1390" s="14"/>
    </row>
    <row r="1391" spans="1:25">
      <c r="A1391" s="14" t="s">
        <v>1619</v>
      </c>
      <c r="B1391" s="14" t="s">
        <v>68</v>
      </c>
      <c r="C1391" s="14" t="s">
        <v>130</v>
      </c>
      <c r="D1391" s="14" t="s">
        <v>37</v>
      </c>
      <c r="E1391" s="14">
        <v>5</v>
      </c>
      <c r="F1391" s="14">
        <v>312.35517323092603</v>
      </c>
      <c r="G1391" s="14">
        <v>104.118391076975</v>
      </c>
      <c r="H1391" s="14">
        <v>1419.6671813059099</v>
      </c>
      <c r="I1391" s="14">
        <v>1264.10132275966</v>
      </c>
      <c r="J1391" s="14">
        <v>1125.0857779523501</v>
      </c>
      <c r="K1391" s="14">
        <v>1415.2877918914501</v>
      </c>
      <c r="L1391" s="14">
        <v>151.18646913179501</v>
      </c>
      <c r="M1391" s="14">
        <v>139.01554480730701</v>
      </c>
      <c r="O1391" s="14"/>
      <c r="P1391" s="14"/>
      <c r="Q1391" s="14"/>
      <c r="R1391" s="14"/>
      <c r="S1391" s="14"/>
      <c r="T1391" s="14"/>
      <c r="U1391" s="14"/>
      <c r="V1391" s="14"/>
      <c r="W1391" s="14"/>
      <c r="X1391" s="14"/>
      <c r="Y1391" s="14"/>
    </row>
    <row r="1392" spans="1:25">
      <c r="A1392" s="14" t="s">
        <v>1620</v>
      </c>
      <c r="B1392" s="14" t="s">
        <v>68</v>
      </c>
      <c r="C1392" s="14" t="s">
        <v>131</v>
      </c>
      <c r="D1392" s="14" t="s">
        <v>37</v>
      </c>
      <c r="E1392" s="14">
        <v>5</v>
      </c>
      <c r="F1392" s="14">
        <v>297.44078103108598</v>
      </c>
      <c r="G1392" s="14">
        <v>99.146927010361907</v>
      </c>
      <c r="H1392" s="14">
        <v>1345.0946548685599</v>
      </c>
      <c r="I1392" s="14">
        <v>1205.24567974298</v>
      </c>
      <c r="J1392" s="14">
        <v>1069.3743671396701</v>
      </c>
      <c r="K1392" s="14">
        <v>1353.32140451023</v>
      </c>
      <c r="L1392" s="14">
        <v>148.07572476725201</v>
      </c>
      <c r="M1392" s="14">
        <v>135.871312603306</v>
      </c>
      <c r="O1392" s="14"/>
      <c r="P1392" s="14"/>
      <c r="Q1392" s="14"/>
      <c r="R1392" s="14"/>
      <c r="S1392" s="14"/>
      <c r="T1392" s="14"/>
      <c r="U1392" s="14"/>
      <c r="V1392" s="14"/>
      <c r="W1392" s="14"/>
      <c r="X1392" s="14"/>
      <c r="Y1392" s="14"/>
    </row>
    <row r="1393" spans="1:25">
      <c r="A1393" s="14" t="s">
        <v>1621</v>
      </c>
      <c r="B1393" s="14" t="s">
        <v>68</v>
      </c>
      <c r="C1393" s="14" t="s">
        <v>132</v>
      </c>
      <c r="D1393" s="14" t="s">
        <v>37</v>
      </c>
      <c r="E1393" s="14">
        <v>5</v>
      </c>
      <c r="F1393" s="14">
        <v>323.20977911236503</v>
      </c>
      <c r="G1393" s="14">
        <v>107.73659303745499</v>
      </c>
      <c r="H1393" s="14">
        <v>1475.17014656488</v>
      </c>
      <c r="I1393" s="14">
        <v>1322.1321656985399</v>
      </c>
      <c r="J1393" s="14">
        <v>1179.06352913362</v>
      </c>
      <c r="K1393" s="14">
        <v>1477.50466833529</v>
      </c>
      <c r="L1393" s="14">
        <v>155.37250263675401</v>
      </c>
      <c r="M1393" s="14">
        <v>143.06863656492001</v>
      </c>
      <c r="O1393" s="14"/>
      <c r="P1393" s="14"/>
      <c r="Q1393" s="14"/>
      <c r="R1393" s="14"/>
      <c r="S1393" s="14"/>
      <c r="T1393" s="14"/>
      <c r="U1393" s="14"/>
      <c r="V1393" s="14"/>
      <c r="W1393" s="14"/>
      <c r="X1393" s="14"/>
      <c r="Y1393" s="14"/>
    </row>
    <row r="1394" spans="1:25">
      <c r="A1394" s="14" t="s">
        <v>1622</v>
      </c>
      <c r="B1394" s="14" t="s">
        <v>68</v>
      </c>
      <c r="C1394" s="14" t="s">
        <v>38</v>
      </c>
      <c r="D1394" s="14" t="s">
        <v>39</v>
      </c>
      <c r="E1394" s="14">
        <v>0</v>
      </c>
      <c r="F1394" s="14">
        <v>1363.54304172868</v>
      </c>
      <c r="G1394" s="14">
        <v>454.514347242893</v>
      </c>
      <c r="H1394" s="14">
        <v>1478.17555610459</v>
      </c>
      <c r="I1394" s="14">
        <v>1401.8216123684199</v>
      </c>
      <c r="J1394" s="14">
        <v>1327.4603643862599</v>
      </c>
      <c r="K1394" s="14">
        <v>1479.2237147665901</v>
      </c>
      <c r="L1394" s="14">
        <v>77.402102398172701</v>
      </c>
      <c r="M1394" s="14">
        <v>74.3612479821563</v>
      </c>
      <c r="O1394" s="14"/>
      <c r="P1394" s="14"/>
      <c r="Q1394" s="14"/>
      <c r="R1394" s="14"/>
      <c r="S1394" s="14"/>
      <c r="T1394" s="14"/>
      <c r="U1394" s="14"/>
      <c r="V1394" s="14"/>
      <c r="W1394" s="14"/>
      <c r="X1394" s="14"/>
      <c r="Y1394" s="14"/>
    </row>
    <row r="1395" spans="1:25">
      <c r="A1395" s="14" t="s">
        <v>1623</v>
      </c>
      <c r="B1395" s="14" t="s">
        <v>68</v>
      </c>
      <c r="C1395" s="14" t="s">
        <v>36</v>
      </c>
      <c r="D1395" s="14" t="s">
        <v>39</v>
      </c>
      <c r="E1395" s="14">
        <v>0</v>
      </c>
      <c r="F1395" s="14">
        <v>1421.23165001393</v>
      </c>
      <c r="G1395" s="14">
        <v>473.74388333797498</v>
      </c>
      <c r="H1395" s="14">
        <v>1543.4916213402901</v>
      </c>
      <c r="I1395" s="14">
        <v>1458.0153401919599</v>
      </c>
      <c r="J1395" s="14">
        <v>1382.2727429188801</v>
      </c>
      <c r="K1395" s="14">
        <v>1536.7903764867101</v>
      </c>
      <c r="L1395" s="14">
        <v>78.775036294757697</v>
      </c>
      <c r="M1395" s="14">
        <v>75.742597273078204</v>
      </c>
      <c r="O1395" s="14"/>
      <c r="P1395" s="14"/>
      <c r="Q1395" s="14"/>
      <c r="R1395" s="14"/>
      <c r="S1395" s="14"/>
      <c r="T1395" s="14"/>
      <c r="U1395" s="14"/>
      <c r="V1395" s="14"/>
      <c r="W1395" s="14"/>
      <c r="X1395" s="14"/>
      <c r="Y1395" s="14"/>
    </row>
    <row r="1396" spans="1:25">
      <c r="A1396" s="14" t="s">
        <v>1624</v>
      </c>
      <c r="B1396" s="14" t="s">
        <v>68</v>
      </c>
      <c r="C1396" s="14" t="s">
        <v>34</v>
      </c>
      <c r="D1396" s="14" t="s">
        <v>39</v>
      </c>
      <c r="E1396" s="14">
        <v>0</v>
      </c>
      <c r="F1396" s="14">
        <v>1398.35830149765</v>
      </c>
      <c r="G1396" s="14">
        <v>466.11943383254902</v>
      </c>
      <c r="H1396" s="14">
        <v>1526.60869823649</v>
      </c>
      <c r="I1396" s="14">
        <v>1439.82602373708</v>
      </c>
      <c r="J1396" s="14">
        <v>1364.4668010288001</v>
      </c>
      <c r="K1396" s="14">
        <v>1518.22745475392</v>
      </c>
      <c r="L1396" s="14">
        <v>78.401431016837904</v>
      </c>
      <c r="M1396" s="14">
        <v>75.359222708278807</v>
      </c>
      <c r="O1396" s="14"/>
      <c r="P1396" s="14"/>
      <c r="Q1396" s="14"/>
      <c r="R1396" s="14"/>
      <c r="S1396" s="14"/>
      <c r="T1396" s="14"/>
      <c r="U1396" s="14"/>
      <c r="V1396" s="14"/>
      <c r="W1396" s="14"/>
      <c r="X1396" s="14"/>
      <c r="Y1396" s="14"/>
    </row>
    <row r="1397" spans="1:25">
      <c r="A1397" s="14" t="s">
        <v>1625</v>
      </c>
      <c r="B1397" s="14" t="s">
        <v>68</v>
      </c>
      <c r="C1397" s="14" t="s">
        <v>128</v>
      </c>
      <c r="D1397" s="14" t="s">
        <v>39</v>
      </c>
      <c r="E1397" s="14">
        <v>0</v>
      </c>
      <c r="F1397" s="14">
        <v>1394.7196315706001</v>
      </c>
      <c r="G1397" s="14">
        <v>464.90654385686798</v>
      </c>
      <c r="H1397" s="14">
        <v>1531.46405724172</v>
      </c>
      <c r="I1397" s="14">
        <v>1444.17129558839</v>
      </c>
      <c r="J1397" s="14">
        <v>1368.60199373457</v>
      </c>
      <c r="K1397" s="14">
        <v>1522.7953512858901</v>
      </c>
      <c r="L1397" s="14">
        <v>78.624055697496303</v>
      </c>
      <c r="M1397" s="14">
        <v>75.569301853822495</v>
      </c>
      <c r="O1397" s="14"/>
      <c r="P1397" s="14"/>
      <c r="Q1397" s="14"/>
      <c r="R1397" s="14"/>
      <c r="S1397" s="14"/>
      <c r="T1397" s="14"/>
      <c r="U1397" s="14"/>
      <c r="V1397" s="14"/>
      <c r="W1397" s="14"/>
      <c r="X1397" s="14"/>
      <c r="Y1397" s="14"/>
    </row>
    <row r="1398" spans="1:25">
      <c r="A1398" s="14" t="s">
        <v>1626</v>
      </c>
      <c r="B1398" s="14" t="s">
        <v>68</v>
      </c>
      <c r="C1398" s="14" t="s">
        <v>129</v>
      </c>
      <c r="D1398" s="14" t="s">
        <v>39</v>
      </c>
      <c r="E1398" s="14">
        <v>0</v>
      </c>
      <c r="F1398" s="14">
        <v>1374.6296082543499</v>
      </c>
      <c r="G1398" s="14">
        <v>458.209869418116</v>
      </c>
      <c r="H1398" s="14">
        <v>1513.0427599330201</v>
      </c>
      <c r="I1398" s="14">
        <v>1423.79477066049</v>
      </c>
      <c r="J1398" s="14">
        <v>1348.8478831851601</v>
      </c>
      <c r="K1398" s="14">
        <v>1501.7938013662999</v>
      </c>
      <c r="L1398" s="14">
        <v>77.999030705810796</v>
      </c>
      <c r="M1398" s="14">
        <v>74.9468874753275</v>
      </c>
      <c r="O1398" s="14"/>
      <c r="P1398" s="14"/>
      <c r="Q1398" s="14"/>
      <c r="R1398" s="14"/>
      <c r="S1398" s="14"/>
      <c r="T1398" s="14"/>
      <c r="U1398" s="14"/>
      <c r="V1398" s="14"/>
      <c r="W1398" s="14"/>
      <c r="X1398" s="14"/>
      <c r="Y1398" s="14"/>
    </row>
    <row r="1399" spans="1:25">
      <c r="A1399" s="14" t="s">
        <v>1627</v>
      </c>
      <c r="B1399" s="14" t="s">
        <v>68</v>
      </c>
      <c r="C1399" s="14" t="s">
        <v>130</v>
      </c>
      <c r="D1399" s="14" t="s">
        <v>39</v>
      </c>
      <c r="E1399" s="14">
        <v>0</v>
      </c>
      <c r="F1399" s="14">
        <v>1382.88585137986</v>
      </c>
      <c r="G1399" s="14">
        <v>460.96195045995398</v>
      </c>
      <c r="H1399" s="14">
        <v>1522.23086473798</v>
      </c>
      <c r="I1399" s="14">
        <v>1415.8119117280601</v>
      </c>
      <c r="J1399" s="14">
        <v>1341.53991276125</v>
      </c>
      <c r="K1399" s="14">
        <v>1493.09932642223</v>
      </c>
      <c r="L1399" s="14">
        <v>77.287414694165804</v>
      </c>
      <c r="M1399" s="14">
        <v>74.271998966808496</v>
      </c>
      <c r="O1399" s="14"/>
      <c r="P1399" s="14"/>
      <c r="Q1399" s="14"/>
      <c r="R1399" s="14"/>
      <c r="S1399" s="14"/>
      <c r="T1399" s="14"/>
      <c r="U1399" s="14"/>
      <c r="V1399" s="14"/>
      <c r="W1399" s="14"/>
      <c r="X1399" s="14"/>
      <c r="Y1399" s="14"/>
    </row>
    <row r="1400" spans="1:25">
      <c r="A1400" s="14" t="s">
        <v>1628</v>
      </c>
      <c r="B1400" s="14" t="s">
        <v>68</v>
      </c>
      <c r="C1400" s="14" t="s">
        <v>131</v>
      </c>
      <c r="D1400" s="14" t="s">
        <v>39</v>
      </c>
      <c r="E1400" s="14">
        <v>0</v>
      </c>
      <c r="F1400" s="14">
        <v>1384.1941446831599</v>
      </c>
      <c r="G1400" s="14">
        <v>461.39804822771998</v>
      </c>
      <c r="H1400" s="14">
        <v>1519.30602992433</v>
      </c>
      <c r="I1400" s="14">
        <v>1393.5565517319401</v>
      </c>
      <c r="J1400" s="14">
        <v>1320.5014407296601</v>
      </c>
      <c r="K1400" s="14">
        <v>1469.5762401367699</v>
      </c>
      <c r="L1400" s="14">
        <v>76.019688404826596</v>
      </c>
      <c r="M1400" s="14">
        <v>73.055111002285003</v>
      </c>
      <c r="O1400" s="14"/>
      <c r="P1400" s="14"/>
      <c r="Q1400" s="14"/>
      <c r="R1400" s="14"/>
      <c r="S1400" s="14"/>
      <c r="T1400" s="14"/>
      <c r="U1400" s="14"/>
      <c r="V1400" s="14"/>
      <c r="W1400" s="14"/>
      <c r="X1400" s="14"/>
      <c r="Y1400" s="14"/>
    </row>
    <row r="1401" spans="1:25">
      <c r="A1401" s="14" t="s">
        <v>1629</v>
      </c>
      <c r="B1401" s="14" t="s">
        <v>68</v>
      </c>
      <c r="C1401" s="14" t="s">
        <v>132</v>
      </c>
      <c r="D1401" s="14" t="s">
        <v>39</v>
      </c>
      <c r="E1401" s="14">
        <v>0</v>
      </c>
      <c r="F1401" s="14">
        <v>1351.5106330501401</v>
      </c>
      <c r="G1401" s="14">
        <v>450.50354435004601</v>
      </c>
      <c r="H1401" s="14">
        <v>1479.68056345676</v>
      </c>
      <c r="I1401" s="14">
        <v>1341.8240671088799</v>
      </c>
      <c r="J1401" s="14">
        <v>1270.6691706259101</v>
      </c>
      <c r="K1401" s="14">
        <v>1415.9019147812401</v>
      </c>
      <c r="L1401" s="14">
        <v>74.077847672363504</v>
      </c>
      <c r="M1401" s="14">
        <v>71.154896482967601</v>
      </c>
      <c r="O1401" s="14"/>
      <c r="P1401" s="14"/>
      <c r="Q1401" s="14"/>
      <c r="R1401" s="14"/>
      <c r="S1401" s="14"/>
      <c r="T1401" s="14"/>
      <c r="U1401" s="14"/>
      <c r="V1401" s="14"/>
      <c r="W1401" s="14"/>
      <c r="X1401" s="14"/>
      <c r="Y1401" s="14"/>
    </row>
    <row r="1402" spans="1:25">
      <c r="A1402" s="14" t="s">
        <v>1630</v>
      </c>
      <c r="B1402" s="14" t="s">
        <v>68</v>
      </c>
      <c r="C1402" s="14" t="s">
        <v>38</v>
      </c>
      <c r="D1402" s="14" t="s">
        <v>39</v>
      </c>
      <c r="E1402" s="14">
        <v>1</v>
      </c>
      <c r="F1402" s="14">
        <v>224.33729319561701</v>
      </c>
      <c r="G1402" s="14">
        <v>74.779097731872298</v>
      </c>
      <c r="H1402" s="14">
        <v>1098.5079482696001</v>
      </c>
      <c r="I1402" s="14">
        <v>1027.86486581236</v>
      </c>
      <c r="J1402" s="14">
        <v>894.55998252520999</v>
      </c>
      <c r="K1402" s="14">
        <v>1175.05811614088</v>
      </c>
      <c r="L1402" s="14">
        <v>147.193250328522</v>
      </c>
      <c r="M1402" s="14">
        <v>133.30488328715001</v>
      </c>
      <c r="O1402" s="14"/>
      <c r="P1402" s="14"/>
      <c r="Q1402" s="14"/>
      <c r="R1402" s="14"/>
      <c r="S1402" s="14"/>
      <c r="T1402" s="14"/>
      <c r="U1402" s="14"/>
      <c r="V1402" s="14"/>
      <c r="W1402" s="14"/>
      <c r="X1402" s="14"/>
      <c r="Y1402" s="14"/>
    </row>
    <row r="1403" spans="1:25">
      <c r="A1403" s="14" t="s">
        <v>1631</v>
      </c>
      <c r="B1403" s="14" t="s">
        <v>68</v>
      </c>
      <c r="C1403" s="14" t="s">
        <v>36</v>
      </c>
      <c r="D1403" s="14" t="s">
        <v>39</v>
      </c>
      <c r="E1403" s="14">
        <v>1</v>
      </c>
      <c r="F1403" s="14">
        <v>223.48456151057201</v>
      </c>
      <c r="G1403" s="14">
        <v>74.494853836857303</v>
      </c>
      <c r="H1403" s="14">
        <v>1093.2617234643001</v>
      </c>
      <c r="I1403" s="14">
        <v>1010.38295060414</v>
      </c>
      <c r="J1403" s="14">
        <v>879.26833863514696</v>
      </c>
      <c r="K1403" s="14">
        <v>1155.18521948684</v>
      </c>
      <c r="L1403" s="14">
        <v>144.80226888270099</v>
      </c>
      <c r="M1403" s="14">
        <v>131.114611968996</v>
      </c>
      <c r="O1403" s="14"/>
      <c r="P1403" s="14"/>
      <c r="Q1403" s="14"/>
      <c r="R1403" s="14"/>
      <c r="S1403" s="14"/>
      <c r="T1403" s="14"/>
      <c r="U1403" s="14"/>
      <c r="V1403" s="14"/>
      <c r="W1403" s="14"/>
      <c r="X1403" s="14"/>
      <c r="Y1403" s="14"/>
    </row>
    <row r="1404" spans="1:25">
      <c r="A1404" s="14" t="s">
        <v>1632</v>
      </c>
      <c r="B1404" s="14" t="s">
        <v>68</v>
      </c>
      <c r="C1404" s="14" t="s">
        <v>34</v>
      </c>
      <c r="D1404" s="14" t="s">
        <v>39</v>
      </c>
      <c r="E1404" s="14">
        <v>1</v>
      </c>
      <c r="F1404" s="14">
        <v>222.95228298288899</v>
      </c>
      <c r="G1404" s="14">
        <v>74.317427660963105</v>
      </c>
      <c r="H1404" s="14">
        <v>1092.5284607384201</v>
      </c>
      <c r="I1404" s="14">
        <v>989.93473610278397</v>
      </c>
      <c r="J1404" s="14">
        <v>861.58470375327397</v>
      </c>
      <c r="K1404" s="14">
        <v>1131.7006926582501</v>
      </c>
      <c r="L1404" s="14">
        <v>141.765956555467</v>
      </c>
      <c r="M1404" s="14">
        <v>128.35003234951</v>
      </c>
      <c r="O1404" s="14"/>
      <c r="P1404" s="14"/>
      <c r="Q1404" s="14"/>
      <c r="R1404" s="14"/>
      <c r="S1404" s="14"/>
      <c r="T1404" s="14"/>
      <c r="U1404" s="14"/>
      <c r="V1404" s="14"/>
      <c r="W1404" s="14"/>
      <c r="X1404" s="14"/>
      <c r="Y1404" s="14"/>
    </row>
    <row r="1405" spans="1:25">
      <c r="A1405" s="14" t="s">
        <v>1633</v>
      </c>
      <c r="B1405" s="14" t="s">
        <v>68</v>
      </c>
      <c r="C1405" s="14" t="s">
        <v>128</v>
      </c>
      <c r="D1405" s="14" t="s">
        <v>39</v>
      </c>
      <c r="E1405" s="14">
        <v>1</v>
      </c>
      <c r="F1405" s="14">
        <v>226.49124196252399</v>
      </c>
      <c r="G1405" s="14">
        <v>75.497080654174596</v>
      </c>
      <c r="H1405" s="14">
        <v>1109.21809081015</v>
      </c>
      <c r="I1405" s="14">
        <v>1001.09242898655</v>
      </c>
      <c r="J1405" s="14">
        <v>872.51922497840303</v>
      </c>
      <c r="K1405" s="14">
        <v>1142.9936581504801</v>
      </c>
      <c r="L1405" s="14">
        <v>141.90122916393</v>
      </c>
      <c r="M1405" s="14">
        <v>128.57320400814501</v>
      </c>
      <c r="O1405" s="14"/>
      <c r="P1405" s="14"/>
      <c r="Q1405" s="14"/>
      <c r="R1405" s="14"/>
      <c r="S1405" s="14"/>
      <c r="T1405" s="14"/>
      <c r="U1405" s="14"/>
      <c r="V1405" s="14"/>
      <c r="W1405" s="14"/>
      <c r="X1405" s="14"/>
      <c r="Y1405" s="14"/>
    </row>
    <row r="1406" spans="1:25">
      <c r="A1406" s="14" t="s">
        <v>1634</v>
      </c>
      <c r="B1406" s="14" t="s">
        <v>68</v>
      </c>
      <c r="C1406" s="14" t="s">
        <v>129</v>
      </c>
      <c r="D1406" s="14" t="s">
        <v>39</v>
      </c>
      <c r="E1406" s="14">
        <v>1</v>
      </c>
      <c r="F1406" s="14">
        <v>205.70097776212799</v>
      </c>
      <c r="G1406" s="14">
        <v>68.566992587375907</v>
      </c>
      <c r="H1406" s="14">
        <v>1006.56184068373</v>
      </c>
      <c r="I1406" s="14">
        <v>909.257634495562</v>
      </c>
      <c r="J1406" s="14">
        <v>787.10546312534802</v>
      </c>
      <c r="K1406" s="14">
        <v>1044.73295085164</v>
      </c>
      <c r="L1406" s="14">
        <v>135.47531635607999</v>
      </c>
      <c r="M1406" s="14">
        <v>122.15217137021401</v>
      </c>
      <c r="O1406" s="14"/>
      <c r="P1406" s="14"/>
      <c r="Q1406" s="14"/>
      <c r="R1406" s="14"/>
      <c r="S1406" s="14"/>
      <c r="T1406" s="14"/>
      <c r="U1406" s="14"/>
      <c r="V1406" s="14"/>
      <c r="W1406" s="14"/>
      <c r="X1406" s="14"/>
      <c r="Y1406" s="14"/>
    </row>
    <row r="1407" spans="1:25">
      <c r="A1407" s="14" t="s">
        <v>1635</v>
      </c>
      <c r="B1407" s="14" t="s">
        <v>68</v>
      </c>
      <c r="C1407" s="14" t="s">
        <v>130</v>
      </c>
      <c r="D1407" s="14" t="s">
        <v>39</v>
      </c>
      <c r="E1407" s="14">
        <v>1</v>
      </c>
      <c r="F1407" s="14">
        <v>198.849271223752</v>
      </c>
      <c r="G1407" s="14">
        <v>66.2830904079172</v>
      </c>
      <c r="H1407" s="14">
        <v>969.75991818459704</v>
      </c>
      <c r="I1407" s="14">
        <v>863.691993289175</v>
      </c>
      <c r="J1407" s="14">
        <v>745.72748658716102</v>
      </c>
      <c r="K1407" s="14">
        <v>994.75564963341003</v>
      </c>
      <c r="L1407" s="14">
        <v>131.063656344235</v>
      </c>
      <c r="M1407" s="14">
        <v>117.96450670201401</v>
      </c>
      <c r="O1407" s="14"/>
      <c r="P1407" s="14"/>
      <c r="Q1407" s="14"/>
      <c r="R1407" s="14"/>
      <c r="S1407" s="14"/>
      <c r="T1407" s="14"/>
      <c r="U1407" s="14"/>
      <c r="V1407" s="14"/>
      <c r="W1407" s="14"/>
      <c r="X1407" s="14"/>
      <c r="Y1407" s="14"/>
    </row>
    <row r="1408" spans="1:25">
      <c r="A1408" s="14" t="s">
        <v>1636</v>
      </c>
      <c r="B1408" s="14" t="s">
        <v>68</v>
      </c>
      <c r="C1408" s="14" t="s">
        <v>131</v>
      </c>
      <c r="D1408" s="14" t="s">
        <v>39</v>
      </c>
      <c r="E1408" s="14">
        <v>1</v>
      </c>
      <c r="F1408" s="14">
        <v>198.570291897223</v>
      </c>
      <c r="G1408" s="14">
        <v>66.190097299074296</v>
      </c>
      <c r="H1408" s="14">
        <v>962.81173340391194</v>
      </c>
      <c r="I1408" s="14">
        <v>843.75822172572396</v>
      </c>
      <c r="J1408" s="14">
        <v>728.30444717285195</v>
      </c>
      <c r="K1408" s="14">
        <v>972.04188024752102</v>
      </c>
      <c r="L1408" s="14">
        <v>128.283658521798</v>
      </c>
      <c r="M1408" s="14">
        <v>115.45377455287201</v>
      </c>
      <c r="O1408" s="14"/>
      <c r="P1408" s="14"/>
      <c r="Q1408" s="14"/>
      <c r="R1408" s="14"/>
      <c r="S1408" s="14"/>
      <c r="T1408" s="14"/>
      <c r="U1408" s="14"/>
      <c r="V1408" s="14"/>
      <c r="W1408" s="14"/>
      <c r="X1408" s="14"/>
      <c r="Y1408" s="14"/>
    </row>
    <row r="1409" spans="1:25">
      <c r="A1409" s="14" t="s">
        <v>1637</v>
      </c>
      <c r="B1409" s="14" t="s">
        <v>68</v>
      </c>
      <c r="C1409" s="14" t="s">
        <v>132</v>
      </c>
      <c r="D1409" s="14" t="s">
        <v>39</v>
      </c>
      <c r="E1409" s="14">
        <v>1</v>
      </c>
      <c r="F1409" s="14">
        <v>206.58614115305701</v>
      </c>
      <c r="G1409" s="14">
        <v>68.862047051018905</v>
      </c>
      <c r="H1409" s="14">
        <v>997.56695713485306</v>
      </c>
      <c r="I1409" s="14">
        <v>855.23983041761096</v>
      </c>
      <c r="J1409" s="14">
        <v>740.41970246078904</v>
      </c>
      <c r="K1409" s="14">
        <v>982.554985261448</v>
      </c>
      <c r="L1409" s="14">
        <v>127.315154843838</v>
      </c>
      <c r="M1409" s="14">
        <v>114.820127956821</v>
      </c>
      <c r="O1409" s="14"/>
      <c r="P1409" s="14"/>
      <c r="Q1409" s="14"/>
      <c r="R1409" s="14"/>
      <c r="S1409" s="14"/>
      <c r="T1409" s="14"/>
      <c r="U1409" s="14"/>
      <c r="V1409" s="14"/>
      <c r="W1409" s="14"/>
      <c r="X1409" s="14"/>
      <c r="Y1409" s="14"/>
    </row>
    <row r="1410" spans="1:25">
      <c r="A1410" s="14" t="s">
        <v>1638</v>
      </c>
      <c r="B1410" s="14" t="s">
        <v>68</v>
      </c>
      <c r="C1410" s="14" t="s">
        <v>38</v>
      </c>
      <c r="D1410" s="14" t="s">
        <v>39</v>
      </c>
      <c r="E1410" s="14">
        <v>2</v>
      </c>
      <c r="F1410" s="14">
        <v>261.48531484022999</v>
      </c>
      <c r="G1410" s="14">
        <v>87.161771613410096</v>
      </c>
      <c r="H1410" s="14">
        <v>1362.0445611013099</v>
      </c>
      <c r="I1410" s="14">
        <v>1315.2136412975001</v>
      </c>
      <c r="J1410" s="14">
        <v>1159.1983491262799</v>
      </c>
      <c r="K1410" s="14">
        <v>1486.2231365374801</v>
      </c>
      <c r="L1410" s="14">
        <v>171.00949523998</v>
      </c>
      <c r="M1410" s="14">
        <v>156.01529217121899</v>
      </c>
      <c r="O1410" s="14"/>
      <c r="P1410" s="14"/>
      <c r="Q1410" s="14"/>
      <c r="R1410" s="14"/>
      <c r="S1410" s="14"/>
      <c r="T1410" s="14"/>
      <c r="U1410" s="14"/>
      <c r="V1410" s="14"/>
      <c r="W1410" s="14"/>
      <c r="X1410" s="14"/>
      <c r="Y1410" s="14"/>
    </row>
    <row r="1411" spans="1:25">
      <c r="A1411" s="14" t="s">
        <v>1639</v>
      </c>
      <c r="B1411" s="14" t="s">
        <v>68</v>
      </c>
      <c r="C1411" s="14" t="s">
        <v>36</v>
      </c>
      <c r="D1411" s="14" t="s">
        <v>39</v>
      </c>
      <c r="E1411" s="14">
        <v>2</v>
      </c>
      <c r="F1411" s="14">
        <v>274.72052750874099</v>
      </c>
      <c r="G1411" s="14">
        <v>91.573509169580205</v>
      </c>
      <c r="H1411" s="14">
        <v>1428.15828399221</v>
      </c>
      <c r="I1411" s="14">
        <v>1365.467177664</v>
      </c>
      <c r="J1411" s="14">
        <v>1207.20460641713</v>
      </c>
      <c r="K1411" s="14">
        <v>1538.5504553795799</v>
      </c>
      <c r="L1411" s="14">
        <v>173.08327771558299</v>
      </c>
      <c r="M1411" s="14">
        <v>158.26257124686501</v>
      </c>
      <c r="O1411" s="14"/>
      <c r="P1411" s="14"/>
      <c r="Q1411" s="14"/>
      <c r="R1411" s="14"/>
      <c r="S1411" s="14"/>
      <c r="T1411" s="14"/>
      <c r="U1411" s="14"/>
      <c r="V1411" s="14"/>
      <c r="W1411" s="14"/>
      <c r="X1411" s="14"/>
      <c r="Y1411" s="14"/>
    </row>
    <row r="1412" spans="1:25">
      <c r="A1412" s="14" t="s">
        <v>1640</v>
      </c>
      <c r="B1412" s="14" t="s">
        <v>68</v>
      </c>
      <c r="C1412" s="14" t="s">
        <v>34</v>
      </c>
      <c r="D1412" s="14" t="s">
        <v>39</v>
      </c>
      <c r="E1412" s="14">
        <v>2</v>
      </c>
      <c r="F1412" s="14">
        <v>258.73234672790397</v>
      </c>
      <c r="G1412" s="14">
        <v>86.244115575967996</v>
      </c>
      <c r="H1412" s="14">
        <v>1351.3650199932299</v>
      </c>
      <c r="I1412" s="14">
        <v>1281.69365368888</v>
      </c>
      <c r="J1412" s="14">
        <v>1128.67258639393</v>
      </c>
      <c r="K1412" s="14">
        <v>1449.50321799873</v>
      </c>
      <c r="L1412" s="14">
        <v>167.809564309851</v>
      </c>
      <c r="M1412" s="14">
        <v>153.02106729495301</v>
      </c>
      <c r="O1412" s="14"/>
      <c r="P1412" s="14"/>
      <c r="Q1412" s="14"/>
      <c r="R1412" s="14"/>
      <c r="S1412" s="14"/>
      <c r="T1412" s="14"/>
      <c r="U1412" s="14"/>
      <c r="V1412" s="14"/>
      <c r="W1412" s="14"/>
      <c r="X1412" s="14"/>
      <c r="Y1412" s="14"/>
    </row>
    <row r="1413" spans="1:25">
      <c r="A1413" s="14" t="s">
        <v>1641</v>
      </c>
      <c r="B1413" s="14" t="s">
        <v>68</v>
      </c>
      <c r="C1413" s="14" t="s">
        <v>128</v>
      </c>
      <c r="D1413" s="14" t="s">
        <v>39</v>
      </c>
      <c r="E1413" s="14">
        <v>2</v>
      </c>
      <c r="F1413" s="14">
        <v>219.400515655817</v>
      </c>
      <c r="G1413" s="14">
        <v>73.133505218605507</v>
      </c>
      <c r="H1413" s="14">
        <v>1152.55576621042</v>
      </c>
      <c r="I1413" s="14">
        <v>1091.8802798571401</v>
      </c>
      <c r="J1413" s="14">
        <v>950.90629368236796</v>
      </c>
      <c r="K1413" s="14">
        <v>1247.7151813799701</v>
      </c>
      <c r="L1413" s="14">
        <v>155.834901522829</v>
      </c>
      <c r="M1413" s="14">
        <v>140.97398617477</v>
      </c>
      <c r="O1413" s="14"/>
      <c r="P1413" s="14"/>
      <c r="Q1413" s="14"/>
      <c r="R1413" s="14"/>
      <c r="S1413" s="14"/>
      <c r="T1413" s="14"/>
      <c r="U1413" s="14"/>
      <c r="V1413" s="14"/>
      <c r="W1413" s="14"/>
      <c r="X1413" s="14"/>
      <c r="Y1413" s="14"/>
    </row>
    <row r="1414" spans="1:25">
      <c r="A1414" s="14" t="s">
        <v>1642</v>
      </c>
      <c r="B1414" s="14" t="s">
        <v>68</v>
      </c>
      <c r="C1414" s="14" t="s">
        <v>129</v>
      </c>
      <c r="D1414" s="14" t="s">
        <v>39</v>
      </c>
      <c r="E1414" s="14">
        <v>2</v>
      </c>
      <c r="F1414" s="14">
        <v>205.97023888811299</v>
      </c>
      <c r="G1414" s="14">
        <v>68.656746296037696</v>
      </c>
      <c r="H1414" s="14">
        <v>1083.8257150500599</v>
      </c>
      <c r="I1414" s="14">
        <v>1028.6927202065699</v>
      </c>
      <c r="J1414" s="14">
        <v>891.87910469708197</v>
      </c>
      <c r="K1414" s="14">
        <v>1180.4182832429699</v>
      </c>
      <c r="L1414" s="14">
        <v>151.72556303640101</v>
      </c>
      <c r="M1414" s="14">
        <v>136.81361550949001</v>
      </c>
      <c r="O1414" s="14"/>
      <c r="P1414" s="14"/>
      <c r="Q1414" s="14"/>
      <c r="R1414" s="14"/>
      <c r="S1414" s="14"/>
      <c r="T1414" s="14"/>
      <c r="U1414" s="14"/>
      <c r="V1414" s="14"/>
      <c r="W1414" s="14"/>
      <c r="X1414" s="14"/>
      <c r="Y1414" s="14"/>
    </row>
    <row r="1415" spans="1:25">
      <c r="A1415" s="14" t="s">
        <v>1643</v>
      </c>
      <c r="B1415" s="14" t="s">
        <v>68</v>
      </c>
      <c r="C1415" s="14" t="s">
        <v>130</v>
      </c>
      <c r="D1415" s="14" t="s">
        <v>39</v>
      </c>
      <c r="E1415" s="14">
        <v>2</v>
      </c>
      <c r="F1415" s="14">
        <v>205.69705570278501</v>
      </c>
      <c r="G1415" s="14">
        <v>68.565685234261593</v>
      </c>
      <c r="H1415" s="14">
        <v>1082.38821144383</v>
      </c>
      <c r="I1415" s="14">
        <v>1006.98726909443</v>
      </c>
      <c r="J1415" s="14">
        <v>873.04025833667697</v>
      </c>
      <c r="K1415" s="14">
        <v>1155.5440360626801</v>
      </c>
      <c r="L1415" s="14">
        <v>148.55676696824301</v>
      </c>
      <c r="M1415" s="14">
        <v>133.94701075775501</v>
      </c>
      <c r="O1415" s="14"/>
      <c r="P1415" s="14"/>
      <c r="Q1415" s="14"/>
      <c r="R1415" s="14"/>
      <c r="S1415" s="14"/>
      <c r="T1415" s="14"/>
      <c r="U1415" s="14"/>
      <c r="V1415" s="14"/>
      <c r="W1415" s="14"/>
      <c r="X1415" s="14"/>
      <c r="Y1415" s="14"/>
    </row>
    <row r="1416" spans="1:25">
      <c r="A1416" s="14" t="s">
        <v>1644</v>
      </c>
      <c r="B1416" s="14" t="s">
        <v>68</v>
      </c>
      <c r="C1416" s="14" t="s">
        <v>131</v>
      </c>
      <c r="D1416" s="14" t="s">
        <v>39</v>
      </c>
      <c r="E1416" s="14">
        <v>2</v>
      </c>
      <c r="F1416" s="14">
        <v>223.132103466329</v>
      </c>
      <c r="G1416" s="14">
        <v>74.377367822109605</v>
      </c>
      <c r="H1416" s="14">
        <v>1171.91230812148</v>
      </c>
      <c r="I1416" s="14">
        <v>1075.4769060359399</v>
      </c>
      <c r="J1416" s="14">
        <v>937.84025571757195</v>
      </c>
      <c r="K1416" s="14">
        <v>1227.49405352075</v>
      </c>
      <c r="L1416" s="14">
        <v>152.01714748480401</v>
      </c>
      <c r="M1416" s="14">
        <v>137.63665031837201</v>
      </c>
      <c r="O1416" s="14"/>
      <c r="P1416" s="14"/>
      <c r="Q1416" s="14"/>
      <c r="R1416" s="14"/>
      <c r="S1416" s="14"/>
      <c r="T1416" s="14"/>
      <c r="U1416" s="14"/>
      <c r="V1416" s="14"/>
      <c r="W1416" s="14"/>
      <c r="X1416" s="14"/>
      <c r="Y1416" s="14"/>
    </row>
    <row r="1417" spans="1:25">
      <c r="A1417" s="14" t="s">
        <v>1645</v>
      </c>
      <c r="B1417" s="14" t="s">
        <v>68</v>
      </c>
      <c r="C1417" s="14" t="s">
        <v>132</v>
      </c>
      <c r="D1417" s="14" t="s">
        <v>39</v>
      </c>
      <c r="E1417" s="14">
        <v>2</v>
      </c>
      <c r="F1417" s="14">
        <v>214.07253489182401</v>
      </c>
      <c r="G1417" s="14">
        <v>71.357511630608002</v>
      </c>
      <c r="H1417" s="14">
        <v>1126.8754797695599</v>
      </c>
      <c r="I1417" s="14">
        <v>1022.09932945692</v>
      </c>
      <c r="J1417" s="14">
        <v>888.59187863291402</v>
      </c>
      <c r="K1417" s="14">
        <v>1169.8645555457899</v>
      </c>
      <c r="L1417" s="14">
        <v>147.76522608886799</v>
      </c>
      <c r="M1417" s="14">
        <v>133.50745082400601</v>
      </c>
      <c r="O1417" s="14"/>
      <c r="P1417" s="14"/>
      <c r="Q1417" s="14"/>
      <c r="R1417" s="14"/>
      <c r="S1417" s="14"/>
      <c r="T1417" s="14"/>
      <c r="U1417" s="14"/>
      <c r="V1417" s="14"/>
      <c r="W1417" s="14"/>
      <c r="X1417" s="14"/>
      <c r="Y1417" s="14"/>
    </row>
    <row r="1418" spans="1:25">
      <c r="A1418" s="14" t="s">
        <v>1646</v>
      </c>
      <c r="B1418" s="14" t="s">
        <v>68</v>
      </c>
      <c r="C1418" s="14" t="s">
        <v>38</v>
      </c>
      <c r="D1418" s="14" t="s">
        <v>39</v>
      </c>
      <c r="E1418" s="14">
        <v>3</v>
      </c>
      <c r="F1418" s="14">
        <v>261.18924548930499</v>
      </c>
      <c r="G1418" s="14">
        <v>87.063081829768294</v>
      </c>
      <c r="H1418" s="14">
        <v>1360.2898051627801</v>
      </c>
      <c r="I1418" s="14">
        <v>1265.1712306699601</v>
      </c>
      <c r="J1418" s="14">
        <v>1113.9528306930199</v>
      </c>
      <c r="K1418" s="14">
        <v>1430.9314751833399</v>
      </c>
      <c r="L1418" s="14">
        <v>165.76024451337901</v>
      </c>
      <c r="M1418" s="14">
        <v>151.218399976939</v>
      </c>
      <c r="O1418" s="14"/>
      <c r="P1418" s="14"/>
      <c r="Q1418" s="14"/>
      <c r="R1418" s="14"/>
      <c r="S1418" s="14"/>
      <c r="T1418" s="14"/>
      <c r="U1418" s="14"/>
      <c r="V1418" s="14"/>
      <c r="W1418" s="14"/>
      <c r="X1418" s="14"/>
      <c r="Y1418" s="14"/>
    </row>
    <row r="1419" spans="1:25">
      <c r="A1419" s="14" t="s">
        <v>1647</v>
      </c>
      <c r="B1419" s="14" t="s">
        <v>68</v>
      </c>
      <c r="C1419" s="14" t="s">
        <v>36</v>
      </c>
      <c r="D1419" s="14" t="s">
        <v>39</v>
      </c>
      <c r="E1419" s="14">
        <v>3</v>
      </c>
      <c r="F1419" s="14">
        <v>271.26417197571601</v>
      </c>
      <c r="G1419" s="14">
        <v>90.421390658571994</v>
      </c>
      <c r="H1419" s="14">
        <v>1404.8587289643001</v>
      </c>
      <c r="I1419" s="14">
        <v>1298.93902645259</v>
      </c>
      <c r="J1419" s="14">
        <v>1146.5209304535099</v>
      </c>
      <c r="K1419" s="14">
        <v>1465.7257294625001</v>
      </c>
      <c r="L1419" s="14">
        <v>166.78670300990299</v>
      </c>
      <c r="M1419" s="14">
        <v>152.41809599908501</v>
      </c>
      <c r="O1419" s="14"/>
      <c r="P1419" s="14"/>
      <c r="Q1419" s="14"/>
      <c r="R1419" s="14"/>
      <c r="S1419" s="14"/>
      <c r="T1419" s="14"/>
      <c r="U1419" s="14"/>
      <c r="V1419" s="14"/>
      <c r="W1419" s="14"/>
      <c r="X1419" s="14"/>
      <c r="Y1419" s="14"/>
    </row>
    <row r="1420" spans="1:25">
      <c r="A1420" s="14" t="s">
        <v>1648</v>
      </c>
      <c r="B1420" s="14" t="s">
        <v>68</v>
      </c>
      <c r="C1420" s="14" t="s">
        <v>34</v>
      </c>
      <c r="D1420" s="14" t="s">
        <v>39</v>
      </c>
      <c r="E1420" s="14">
        <v>3</v>
      </c>
      <c r="F1420" s="14">
        <v>251.54133362303801</v>
      </c>
      <c r="G1420" s="14">
        <v>83.847111207679504</v>
      </c>
      <c r="H1420" s="14">
        <v>1301.6369139613901</v>
      </c>
      <c r="I1420" s="14">
        <v>1210.6919855881699</v>
      </c>
      <c r="J1420" s="14">
        <v>1063.3798317437299</v>
      </c>
      <c r="K1420" s="14">
        <v>1372.4535535376999</v>
      </c>
      <c r="L1420" s="14">
        <v>161.76156794952999</v>
      </c>
      <c r="M1420" s="14">
        <v>147.31215384443601</v>
      </c>
      <c r="O1420" s="14"/>
      <c r="P1420" s="14"/>
      <c r="Q1420" s="14"/>
      <c r="R1420" s="14"/>
      <c r="S1420" s="14"/>
      <c r="T1420" s="14"/>
      <c r="U1420" s="14"/>
      <c r="V1420" s="14"/>
      <c r="W1420" s="14"/>
      <c r="X1420" s="14"/>
      <c r="Y1420" s="14"/>
    </row>
    <row r="1421" spans="1:25">
      <c r="A1421" s="14" t="s">
        <v>1649</v>
      </c>
      <c r="B1421" s="14" t="s">
        <v>68</v>
      </c>
      <c r="C1421" s="14" t="s">
        <v>128</v>
      </c>
      <c r="D1421" s="14" t="s">
        <v>39</v>
      </c>
      <c r="E1421" s="14">
        <v>3</v>
      </c>
      <c r="F1421" s="14">
        <v>260.303446244258</v>
      </c>
      <c r="G1421" s="14">
        <v>86.767815414752604</v>
      </c>
      <c r="H1421" s="14">
        <v>1352.9285147830501</v>
      </c>
      <c r="I1421" s="14">
        <v>1253.5490853346901</v>
      </c>
      <c r="J1421" s="14">
        <v>1103.64467676032</v>
      </c>
      <c r="K1421" s="14">
        <v>1417.8947468768699</v>
      </c>
      <c r="L1421" s="14">
        <v>164.34566154218601</v>
      </c>
      <c r="M1421" s="14">
        <v>149.90440857436801</v>
      </c>
      <c r="O1421" s="14"/>
      <c r="P1421" s="14"/>
      <c r="Q1421" s="14"/>
      <c r="R1421" s="14"/>
      <c r="S1421" s="14"/>
      <c r="T1421" s="14"/>
      <c r="U1421" s="14"/>
      <c r="V1421" s="14"/>
      <c r="W1421" s="14"/>
      <c r="X1421" s="14"/>
      <c r="Y1421" s="14"/>
    </row>
    <row r="1422" spans="1:25">
      <c r="A1422" s="14" t="s">
        <v>1650</v>
      </c>
      <c r="B1422" s="14" t="s">
        <v>68</v>
      </c>
      <c r="C1422" s="14" t="s">
        <v>129</v>
      </c>
      <c r="D1422" s="14" t="s">
        <v>39</v>
      </c>
      <c r="E1422" s="14">
        <v>3</v>
      </c>
      <c r="F1422" s="14">
        <v>260.98623315416501</v>
      </c>
      <c r="G1422" s="14">
        <v>86.995411051388501</v>
      </c>
      <c r="H1422" s="14">
        <v>1359.44490652237</v>
      </c>
      <c r="I1422" s="14">
        <v>1261.1108416944901</v>
      </c>
      <c r="J1422" s="14">
        <v>1110.7821589818</v>
      </c>
      <c r="K1422" s="14">
        <v>1425.9017200155499</v>
      </c>
      <c r="L1422" s="14">
        <v>164.790878321067</v>
      </c>
      <c r="M1422" s="14">
        <v>150.32868271268299</v>
      </c>
      <c r="O1422" s="14"/>
      <c r="P1422" s="14"/>
      <c r="Q1422" s="14"/>
      <c r="R1422" s="14"/>
      <c r="S1422" s="14"/>
      <c r="T1422" s="14"/>
      <c r="U1422" s="14"/>
      <c r="V1422" s="14"/>
      <c r="W1422" s="14"/>
      <c r="X1422" s="14"/>
      <c r="Y1422" s="14"/>
    </row>
    <row r="1423" spans="1:25">
      <c r="A1423" s="14" t="s">
        <v>1651</v>
      </c>
      <c r="B1423" s="14" t="s">
        <v>68</v>
      </c>
      <c r="C1423" s="14" t="s">
        <v>130</v>
      </c>
      <c r="D1423" s="14" t="s">
        <v>39</v>
      </c>
      <c r="E1423" s="14">
        <v>3</v>
      </c>
      <c r="F1423" s="14">
        <v>265.82212108298199</v>
      </c>
      <c r="G1423" s="14">
        <v>88.607373694327293</v>
      </c>
      <c r="H1423" s="14">
        <v>1386.6568653259401</v>
      </c>
      <c r="I1423" s="14">
        <v>1277.5769580174299</v>
      </c>
      <c r="J1423" s="14">
        <v>1126.8210187996101</v>
      </c>
      <c r="K1423" s="14">
        <v>1442.69692150536</v>
      </c>
      <c r="L1423" s="14">
        <v>165.119963487934</v>
      </c>
      <c r="M1423" s="14">
        <v>150.75593921781501</v>
      </c>
      <c r="O1423" s="14"/>
      <c r="P1423" s="14"/>
      <c r="Q1423" s="14"/>
      <c r="R1423" s="14"/>
      <c r="S1423" s="14"/>
      <c r="T1423" s="14"/>
      <c r="U1423" s="14"/>
      <c r="V1423" s="14"/>
      <c r="W1423" s="14"/>
      <c r="X1423" s="14"/>
      <c r="Y1423" s="14"/>
    </row>
    <row r="1424" spans="1:25">
      <c r="A1424" s="14" t="s">
        <v>1652</v>
      </c>
      <c r="B1424" s="14" t="s">
        <v>68</v>
      </c>
      <c r="C1424" s="14" t="s">
        <v>131</v>
      </c>
      <c r="D1424" s="14" t="s">
        <v>39</v>
      </c>
      <c r="E1424" s="14">
        <v>3</v>
      </c>
      <c r="F1424" s="14">
        <v>264.713647479212</v>
      </c>
      <c r="G1424" s="14">
        <v>88.2378824930706</v>
      </c>
      <c r="H1424" s="14">
        <v>1375.92207224498</v>
      </c>
      <c r="I1424" s="14">
        <v>1252.0304552892001</v>
      </c>
      <c r="J1424" s="14">
        <v>1103.8347640935899</v>
      </c>
      <c r="K1424" s="14">
        <v>1414.37726981989</v>
      </c>
      <c r="L1424" s="14">
        <v>162.34681453069001</v>
      </c>
      <c r="M1424" s="14">
        <v>148.195691195606</v>
      </c>
      <c r="O1424" s="14"/>
      <c r="P1424" s="14"/>
      <c r="Q1424" s="14"/>
      <c r="R1424" s="14"/>
      <c r="S1424" s="14"/>
      <c r="T1424" s="14"/>
      <c r="U1424" s="14"/>
      <c r="V1424" s="14"/>
      <c r="W1424" s="14"/>
      <c r="X1424" s="14"/>
      <c r="Y1424" s="14"/>
    </row>
    <row r="1425" spans="1:25">
      <c r="A1425" s="14" t="s">
        <v>1653</v>
      </c>
      <c r="B1425" s="14" t="s">
        <v>68</v>
      </c>
      <c r="C1425" s="14" t="s">
        <v>132</v>
      </c>
      <c r="D1425" s="14" t="s">
        <v>39</v>
      </c>
      <c r="E1425" s="14">
        <v>3</v>
      </c>
      <c r="F1425" s="14">
        <v>260.079654672993</v>
      </c>
      <c r="G1425" s="14">
        <v>86.693218224331105</v>
      </c>
      <c r="H1425" s="14">
        <v>1351.06314115841</v>
      </c>
      <c r="I1425" s="14">
        <v>1225.3883191575901</v>
      </c>
      <c r="J1425" s="14">
        <v>1079.29850583402</v>
      </c>
      <c r="K1425" s="14">
        <v>1385.5582664076901</v>
      </c>
      <c r="L1425" s="14">
        <v>160.169947250105</v>
      </c>
      <c r="M1425" s="14">
        <v>146.089813323567</v>
      </c>
      <c r="O1425" s="14"/>
      <c r="P1425" s="14"/>
      <c r="Q1425" s="14"/>
      <c r="R1425" s="14"/>
      <c r="S1425" s="14"/>
      <c r="T1425" s="14"/>
      <c r="U1425" s="14"/>
      <c r="V1425" s="14"/>
      <c r="W1425" s="14"/>
      <c r="X1425" s="14"/>
      <c r="Y1425" s="14"/>
    </row>
    <row r="1426" spans="1:25">
      <c r="A1426" s="14" t="s">
        <v>1654</v>
      </c>
      <c r="B1426" s="14" t="s">
        <v>68</v>
      </c>
      <c r="C1426" s="14" t="s">
        <v>38</v>
      </c>
      <c r="D1426" s="14" t="s">
        <v>39</v>
      </c>
      <c r="E1426" s="14">
        <v>4</v>
      </c>
      <c r="F1426" s="14">
        <v>255.324630825268</v>
      </c>
      <c r="G1426" s="14">
        <v>85.108210275089306</v>
      </c>
      <c r="H1426" s="14">
        <v>1439.90881358712</v>
      </c>
      <c r="I1426" s="14">
        <v>1352.1362157936201</v>
      </c>
      <c r="J1426" s="14">
        <v>1189.6603208880399</v>
      </c>
      <c r="K1426" s="14">
        <v>1530.4242214523999</v>
      </c>
      <c r="L1426" s="14">
        <v>178.28800565877199</v>
      </c>
      <c r="M1426" s="14">
        <v>162.47589490558701</v>
      </c>
      <c r="O1426" s="14"/>
      <c r="P1426" s="14"/>
      <c r="Q1426" s="14"/>
      <c r="R1426" s="14"/>
      <c r="S1426" s="14"/>
      <c r="T1426" s="14"/>
      <c r="U1426" s="14"/>
      <c r="V1426" s="14"/>
      <c r="W1426" s="14"/>
      <c r="X1426" s="14"/>
      <c r="Y1426" s="14"/>
    </row>
    <row r="1427" spans="1:25">
      <c r="A1427" s="14" t="s">
        <v>1655</v>
      </c>
      <c r="B1427" s="14" t="s">
        <v>68</v>
      </c>
      <c r="C1427" s="14" t="s">
        <v>36</v>
      </c>
      <c r="D1427" s="14" t="s">
        <v>39</v>
      </c>
      <c r="E1427" s="14">
        <v>4</v>
      </c>
      <c r="F1427" s="14">
        <v>279.14984047353198</v>
      </c>
      <c r="G1427" s="14">
        <v>93.049946824510599</v>
      </c>
      <c r="H1427" s="14">
        <v>1584.09851590927</v>
      </c>
      <c r="I1427" s="14">
        <v>1488.4572332074399</v>
      </c>
      <c r="J1427" s="14">
        <v>1317.1968839527101</v>
      </c>
      <c r="K1427" s="14">
        <v>1675.6213920708501</v>
      </c>
      <c r="L1427" s="14">
        <v>187.16415886340201</v>
      </c>
      <c r="M1427" s="14">
        <v>171.26034925473499</v>
      </c>
      <c r="O1427" s="14"/>
      <c r="P1427" s="14"/>
      <c r="Q1427" s="14"/>
      <c r="R1427" s="14"/>
      <c r="S1427" s="14"/>
      <c r="T1427" s="14"/>
      <c r="U1427" s="14"/>
      <c r="V1427" s="14"/>
      <c r="W1427" s="14"/>
      <c r="X1427" s="14"/>
      <c r="Y1427" s="14"/>
    </row>
    <row r="1428" spans="1:25">
      <c r="A1428" s="14" t="s">
        <v>1656</v>
      </c>
      <c r="B1428" s="14" t="s">
        <v>68</v>
      </c>
      <c r="C1428" s="14" t="s">
        <v>34</v>
      </c>
      <c r="D1428" s="14" t="s">
        <v>39</v>
      </c>
      <c r="E1428" s="14">
        <v>4</v>
      </c>
      <c r="F1428" s="14">
        <v>300.111808559569</v>
      </c>
      <c r="G1428" s="14">
        <v>100.037269519856</v>
      </c>
      <c r="H1428" s="14">
        <v>1719.64135090287</v>
      </c>
      <c r="I1428" s="14">
        <v>1607.96009447904</v>
      </c>
      <c r="J1428" s="14">
        <v>1429.4346257515999</v>
      </c>
      <c r="K1428" s="14">
        <v>1802.44636918016</v>
      </c>
      <c r="L1428" s="14">
        <v>194.486274701122</v>
      </c>
      <c r="M1428" s="14">
        <v>178.52546872744199</v>
      </c>
      <c r="O1428" s="14"/>
      <c r="P1428" s="14"/>
      <c r="Q1428" s="14"/>
      <c r="R1428" s="14"/>
      <c r="S1428" s="14"/>
      <c r="T1428" s="14"/>
      <c r="U1428" s="14"/>
      <c r="V1428" s="14"/>
      <c r="W1428" s="14"/>
      <c r="X1428" s="14"/>
      <c r="Y1428" s="14"/>
    </row>
    <row r="1429" spans="1:25">
      <c r="A1429" s="14" t="s">
        <v>1657</v>
      </c>
      <c r="B1429" s="14" t="s">
        <v>68</v>
      </c>
      <c r="C1429" s="14" t="s">
        <v>128</v>
      </c>
      <c r="D1429" s="14" t="s">
        <v>39</v>
      </c>
      <c r="E1429" s="14">
        <v>4</v>
      </c>
      <c r="F1429" s="14">
        <v>330.53864817792498</v>
      </c>
      <c r="G1429" s="14">
        <v>110.179549392642</v>
      </c>
      <c r="H1429" s="14">
        <v>1911.73307216845</v>
      </c>
      <c r="I1429" s="14">
        <v>1799.7747990732701</v>
      </c>
      <c r="J1429" s="14">
        <v>1609.3115398918001</v>
      </c>
      <c r="K1429" s="14">
        <v>2006.4269143080601</v>
      </c>
      <c r="L1429" s="14">
        <v>206.65211523478499</v>
      </c>
      <c r="M1429" s="14">
        <v>190.46325918147099</v>
      </c>
      <c r="O1429" s="14"/>
      <c r="P1429" s="14"/>
      <c r="Q1429" s="14"/>
      <c r="R1429" s="14"/>
      <c r="S1429" s="14"/>
      <c r="T1429" s="14"/>
      <c r="U1429" s="14"/>
      <c r="V1429" s="14"/>
      <c r="W1429" s="14"/>
      <c r="X1429" s="14"/>
      <c r="Y1429" s="14"/>
    </row>
    <row r="1430" spans="1:25">
      <c r="A1430" s="14" t="s">
        <v>1658</v>
      </c>
      <c r="B1430" s="14" t="s">
        <v>68</v>
      </c>
      <c r="C1430" s="14" t="s">
        <v>129</v>
      </c>
      <c r="D1430" s="14" t="s">
        <v>39</v>
      </c>
      <c r="E1430" s="14">
        <v>4</v>
      </c>
      <c r="F1430" s="14">
        <v>361.96225819387001</v>
      </c>
      <c r="G1430" s="14">
        <v>120.654086064623</v>
      </c>
      <c r="H1430" s="14">
        <v>2104.3093901161001</v>
      </c>
      <c r="I1430" s="14">
        <v>1974.4085392392001</v>
      </c>
      <c r="J1430" s="14">
        <v>1774.5869949852299</v>
      </c>
      <c r="K1430" s="14">
        <v>2190.42756822002</v>
      </c>
      <c r="L1430" s="14">
        <v>216.01902898082199</v>
      </c>
      <c r="M1430" s="14">
        <v>199.821544253968</v>
      </c>
      <c r="O1430" s="14"/>
      <c r="P1430" s="14"/>
      <c r="Q1430" s="14"/>
      <c r="R1430" s="14"/>
      <c r="S1430" s="14"/>
      <c r="T1430" s="14"/>
      <c r="U1430" s="14"/>
      <c r="V1430" s="14"/>
      <c r="W1430" s="14"/>
      <c r="X1430" s="14"/>
      <c r="Y1430" s="14"/>
    </row>
    <row r="1431" spans="1:25">
      <c r="A1431" s="14" t="s">
        <v>1659</v>
      </c>
      <c r="B1431" s="14" t="s">
        <v>68</v>
      </c>
      <c r="C1431" s="14" t="s">
        <v>130</v>
      </c>
      <c r="D1431" s="14" t="s">
        <v>39</v>
      </c>
      <c r="E1431" s="14">
        <v>4</v>
      </c>
      <c r="F1431" s="14">
        <v>355.82582544360002</v>
      </c>
      <c r="G1431" s="14">
        <v>118.60860848119999</v>
      </c>
      <c r="H1431" s="14">
        <v>2071.8867208780698</v>
      </c>
      <c r="I1431" s="14">
        <v>1908.5035098708699</v>
      </c>
      <c r="J1431" s="14">
        <v>1713.7692052741399</v>
      </c>
      <c r="K1431" s="14">
        <v>2119.1644157129799</v>
      </c>
      <c r="L1431" s="14">
        <v>210.66090584210099</v>
      </c>
      <c r="M1431" s="14">
        <v>194.73430459673301</v>
      </c>
      <c r="O1431" s="14"/>
      <c r="P1431" s="14"/>
      <c r="Q1431" s="14"/>
      <c r="R1431" s="14"/>
      <c r="S1431" s="14"/>
      <c r="T1431" s="14"/>
      <c r="U1431" s="14"/>
      <c r="V1431" s="14"/>
      <c r="W1431" s="14"/>
      <c r="X1431" s="14"/>
      <c r="Y1431" s="14"/>
    </row>
    <row r="1432" spans="1:25">
      <c r="A1432" s="14" t="s">
        <v>1660</v>
      </c>
      <c r="B1432" s="14" t="s">
        <v>68</v>
      </c>
      <c r="C1432" s="14" t="s">
        <v>131</v>
      </c>
      <c r="D1432" s="14" t="s">
        <v>39</v>
      </c>
      <c r="E1432" s="14">
        <v>4</v>
      </c>
      <c r="F1432" s="14">
        <v>334.55146079088303</v>
      </c>
      <c r="G1432" s="14">
        <v>111.51715359696099</v>
      </c>
      <c r="H1432" s="14">
        <v>1947.1042997956199</v>
      </c>
      <c r="I1432" s="14">
        <v>1766.10398773887</v>
      </c>
      <c r="J1432" s="14">
        <v>1580.3826112353399</v>
      </c>
      <c r="K1432" s="14">
        <v>1967.5119111010099</v>
      </c>
      <c r="L1432" s="14">
        <v>201.40792336214099</v>
      </c>
      <c r="M1432" s="14">
        <v>185.72137650353</v>
      </c>
      <c r="O1432" s="14"/>
      <c r="P1432" s="14"/>
      <c r="Q1432" s="14"/>
      <c r="R1432" s="14"/>
      <c r="S1432" s="14"/>
      <c r="T1432" s="14"/>
      <c r="U1432" s="14"/>
      <c r="V1432" s="14"/>
      <c r="W1432" s="14"/>
      <c r="X1432" s="14"/>
      <c r="Y1432" s="14"/>
    </row>
    <row r="1433" spans="1:25">
      <c r="A1433" s="14" t="s">
        <v>1661</v>
      </c>
      <c r="B1433" s="14" t="s">
        <v>68</v>
      </c>
      <c r="C1433" s="14" t="s">
        <v>132</v>
      </c>
      <c r="D1433" s="14" t="s">
        <v>39</v>
      </c>
      <c r="E1433" s="14">
        <v>4</v>
      </c>
      <c r="F1433" s="14">
        <v>305.84986778534198</v>
      </c>
      <c r="G1433" s="14">
        <v>101.949955928447</v>
      </c>
      <c r="H1433" s="14">
        <v>1775.10079968277</v>
      </c>
      <c r="I1433" s="14">
        <v>1585.6136516940701</v>
      </c>
      <c r="J1433" s="14">
        <v>1411.50994812058</v>
      </c>
      <c r="K1433" s="14">
        <v>1775.12917906537</v>
      </c>
      <c r="L1433" s="14">
        <v>189.515527371291</v>
      </c>
      <c r="M1433" s="14">
        <v>174.103703573492</v>
      </c>
      <c r="O1433" s="14"/>
      <c r="P1433" s="14"/>
      <c r="Q1433" s="14"/>
      <c r="R1433" s="14"/>
      <c r="S1433" s="14"/>
      <c r="T1433" s="14"/>
      <c r="U1433" s="14"/>
      <c r="V1433" s="14"/>
      <c r="W1433" s="14"/>
      <c r="X1433" s="14"/>
      <c r="Y1433" s="14"/>
    </row>
    <row r="1434" spans="1:25">
      <c r="A1434" s="14" t="s">
        <v>1662</v>
      </c>
      <c r="B1434" s="14" t="s">
        <v>68</v>
      </c>
      <c r="C1434" s="14" t="s">
        <v>38</v>
      </c>
      <c r="D1434" s="14" t="s">
        <v>39</v>
      </c>
      <c r="E1434" s="14">
        <v>5</v>
      </c>
      <c r="F1434" s="14">
        <v>361.20655737825803</v>
      </c>
      <c r="G1434" s="14">
        <v>120.402185792753</v>
      </c>
      <c r="H1434" s="14">
        <v>2301.85162744238</v>
      </c>
      <c r="I1434" s="14">
        <v>2273.2235816164398</v>
      </c>
      <c r="J1434" s="14">
        <v>2042.17078414354</v>
      </c>
      <c r="K1434" s="14">
        <v>2523.0258973487698</v>
      </c>
      <c r="L1434" s="14">
        <v>249.80231573232899</v>
      </c>
      <c r="M1434" s="14">
        <v>231.05279747290001</v>
      </c>
      <c r="O1434" s="14"/>
      <c r="P1434" s="14"/>
      <c r="Q1434" s="14"/>
      <c r="R1434" s="14"/>
      <c r="S1434" s="14"/>
      <c r="T1434" s="14"/>
      <c r="U1434" s="14"/>
      <c r="V1434" s="14"/>
      <c r="W1434" s="14"/>
      <c r="X1434" s="14"/>
      <c r="Y1434" s="14"/>
    </row>
    <row r="1435" spans="1:25">
      <c r="A1435" s="14" t="s">
        <v>1663</v>
      </c>
      <c r="B1435" s="14" t="s">
        <v>68</v>
      </c>
      <c r="C1435" s="14" t="s">
        <v>36</v>
      </c>
      <c r="D1435" s="14" t="s">
        <v>39</v>
      </c>
      <c r="E1435" s="14">
        <v>5</v>
      </c>
      <c r="F1435" s="14">
        <v>372.612548545366</v>
      </c>
      <c r="G1435" s="14">
        <v>124.20418284845501</v>
      </c>
      <c r="H1435" s="14">
        <v>2408.6137591814199</v>
      </c>
      <c r="I1435" s="14">
        <v>2377.0427190453802</v>
      </c>
      <c r="J1435" s="14">
        <v>2139.7033776052599</v>
      </c>
      <c r="K1435" s="14">
        <v>2633.3319007311202</v>
      </c>
      <c r="L1435" s="14">
        <v>256.28918168574501</v>
      </c>
      <c r="M1435" s="14">
        <v>237.339341440119</v>
      </c>
      <c r="O1435" s="14"/>
      <c r="P1435" s="14"/>
      <c r="Q1435" s="14"/>
      <c r="R1435" s="14"/>
      <c r="S1435" s="14"/>
      <c r="T1435" s="14"/>
      <c r="U1435" s="14"/>
      <c r="V1435" s="14"/>
      <c r="W1435" s="14"/>
      <c r="X1435" s="14"/>
      <c r="Y1435" s="14"/>
    </row>
    <row r="1436" spans="1:25">
      <c r="A1436" s="14" t="s">
        <v>1664</v>
      </c>
      <c r="B1436" s="14" t="s">
        <v>68</v>
      </c>
      <c r="C1436" s="14" t="s">
        <v>34</v>
      </c>
      <c r="D1436" s="14" t="s">
        <v>39</v>
      </c>
      <c r="E1436" s="14">
        <v>5</v>
      </c>
      <c r="F1436" s="14">
        <v>365.02052960424498</v>
      </c>
      <c r="G1436" s="14">
        <v>121.67350986808199</v>
      </c>
      <c r="H1436" s="14">
        <v>2390.5987923521202</v>
      </c>
      <c r="I1436" s="14">
        <v>2375.5458705565302</v>
      </c>
      <c r="J1436" s="14">
        <v>2136.3017813813699</v>
      </c>
      <c r="K1436" s="14">
        <v>2634.0980826189202</v>
      </c>
      <c r="L1436" s="14">
        <v>258.55221206239202</v>
      </c>
      <c r="M1436" s="14">
        <v>239.24408917515601</v>
      </c>
      <c r="O1436" s="14"/>
      <c r="P1436" s="14"/>
      <c r="Q1436" s="14"/>
      <c r="R1436" s="14"/>
      <c r="S1436" s="14"/>
      <c r="T1436" s="14"/>
      <c r="U1436" s="14"/>
      <c r="V1436" s="14"/>
      <c r="W1436" s="14"/>
      <c r="X1436" s="14"/>
      <c r="Y1436" s="14"/>
    </row>
    <row r="1437" spans="1:25">
      <c r="A1437" s="14" t="s">
        <v>1665</v>
      </c>
      <c r="B1437" s="14" t="s">
        <v>68</v>
      </c>
      <c r="C1437" s="14" t="s">
        <v>128</v>
      </c>
      <c r="D1437" s="14" t="s">
        <v>39</v>
      </c>
      <c r="E1437" s="14">
        <v>5</v>
      </c>
      <c r="F1437" s="14">
        <v>357.98577953007998</v>
      </c>
      <c r="G1437" s="14">
        <v>119.328593176693</v>
      </c>
      <c r="H1437" s="14">
        <v>2372.9668535733799</v>
      </c>
      <c r="I1437" s="14">
        <v>2362.0900807889002</v>
      </c>
      <c r="J1437" s="14">
        <v>2122.14360611558</v>
      </c>
      <c r="K1437" s="14">
        <v>2621.5990033879302</v>
      </c>
      <c r="L1437" s="14">
        <v>259.50892259903497</v>
      </c>
      <c r="M1437" s="14">
        <v>239.94647467331799</v>
      </c>
      <c r="O1437" s="14"/>
      <c r="P1437" s="14"/>
      <c r="Q1437" s="14"/>
      <c r="R1437" s="14"/>
      <c r="S1437" s="14"/>
      <c r="T1437" s="14"/>
      <c r="U1437" s="14"/>
      <c r="V1437" s="14"/>
      <c r="W1437" s="14"/>
      <c r="X1437" s="14"/>
      <c r="Y1437" s="14"/>
    </row>
    <row r="1438" spans="1:25">
      <c r="A1438" s="14" t="s">
        <v>1666</v>
      </c>
      <c r="B1438" s="14" t="s">
        <v>68</v>
      </c>
      <c r="C1438" s="14" t="s">
        <v>129</v>
      </c>
      <c r="D1438" s="14" t="s">
        <v>39</v>
      </c>
      <c r="E1438" s="14">
        <v>5</v>
      </c>
      <c r="F1438" s="14">
        <v>340.009900256072</v>
      </c>
      <c r="G1438" s="14">
        <v>113.33663341869099</v>
      </c>
      <c r="H1438" s="14">
        <v>2264.7698678216998</v>
      </c>
      <c r="I1438" s="14">
        <v>2239.2003779083002</v>
      </c>
      <c r="J1438" s="14">
        <v>2005.8302768164201</v>
      </c>
      <c r="K1438" s="14">
        <v>2492.1155696573301</v>
      </c>
      <c r="L1438" s="14">
        <v>252.91519174903601</v>
      </c>
      <c r="M1438" s="14">
        <v>233.37010109188</v>
      </c>
      <c r="O1438" s="14"/>
      <c r="P1438" s="14"/>
      <c r="Q1438" s="14"/>
      <c r="R1438" s="14"/>
      <c r="S1438" s="14"/>
      <c r="T1438" s="14"/>
      <c r="U1438" s="14"/>
      <c r="V1438" s="14"/>
      <c r="W1438" s="14"/>
      <c r="X1438" s="14"/>
      <c r="Y1438" s="14"/>
    </row>
    <row r="1439" spans="1:25">
      <c r="A1439" s="14" t="s">
        <v>1667</v>
      </c>
      <c r="B1439" s="14" t="s">
        <v>68</v>
      </c>
      <c r="C1439" s="14" t="s">
        <v>130</v>
      </c>
      <c r="D1439" s="14" t="s">
        <v>39</v>
      </c>
      <c r="E1439" s="14">
        <v>5</v>
      </c>
      <c r="F1439" s="14">
        <v>356.69157792674503</v>
      </c>
      <c r="G1439" s="14">
        <v>118.897192642248</v>
      </c>
      <c r="H1439" s="14">
        <v>2379.0540780814099</v>
      </c>
      <c r="I1439" s="14">
        <v>2330.2969073152599</v>
      </c>
      <c r="J1439" s="14">
        <v>2093.4065773932598</v>
      </c>
      <c r="K1439" s="14">
        <v>2586.5370650772002</v>
      </c>
      <c r="L1439" s="14">
        <v>256.24015776193102</v>
      </c>
      <c r="M1439" s="14">
        <v>236.89032992200799</v>
      </c>
      <c r="O1439" s="14"/>
      <c r="P1439" s="14"/>
      <c r="Q1439" s="14"/>
      <c r="R1439" s="14"/>
      <c r="S1439" s="14"/>
      <c r="T1439" s="14"/>
      <c r="U1439" s="14"/>
      <c r="V1439" s="14"/>
      <c r="W1439" s="14"/>
      <c r="X1439" s="14"/>
      <c r="Y1439" s="14"/>
    </row>
    <row r="1440" spans="1:25">
      <c r="A1440" s="14" t="s">
        <v>1668</v>
      </c>
      <c r="B1440" s="14" t="s">
        <v>68</v>
      </c>
      <c r="C1440" s="14" t="s">
        <v>131</v>
      </c>
      <c r="D1440" s="14" t="s">
        <v>39</v>
      </c>
      <c r="E1440" s="14">
        <v>5</v>
      </c>
      <c r="F1440" s="14">
        <v>363.226641049514</v>
      </c>
      <c r="G1440" s="14">
        <v>121.075547016505</v>
      </c>
      <c r="H1440" s="14">
        <v>2417.96459226144</v>
      </c>
      <c r="I1440" s="14">
        <v>2351.9850155742101</v>
      </c>
      <c r="J1440" s="14">
        <v>2115.1244445019302</v>
      </c>
      <c r="K1440" s="14">
        <v>2608.0105448628901</v>
      </c>
      <c r="L1440" s="14">
        <v>256.02552928867999</v>
      </c>
      <c r="M1440" s="14">
        <v>236.86057107227401</v>
      </c>
      <c r="O1440" s="14"/>
      <c r="P1440" s="14"/>
      <c r="Q1440" s="14"/>
      <c r="R1440" s="14"/>
      <c r="S1440" s="14"/>
      <c r="T1440" s="14"/>
      <c r="U1440" s="14"/>
      <c r="V1440" s="14"/>
      <c r="W1440" s="14"/>
      <c r="X1440" s="14"/>
      <c r="Y1440" s="14"/>
    </row>
    <row r="1441" spans="1:25">
      <c r="A1441" s="14" t="s">
        <v>1669</v>
      </c>
      <c r="B1441" s="14" t="s">
        <v>68</v>
      </c>
      <c r="C1441" s="14" t="s">
        <v>132</v>
      </c>
      <c r="D1441" s="14" t="s">
        <v>39</v>
      </c>
      <c r="E1441" s="14">
        <v>5</v>
      </c>
      <c r="F1441" s="14">
        <v>364.922434546923</v>
      </c>
      <c r="G1441" s="14">
        <v>121.640811515641</v>
      </c>
      <c r="H1441" s="14">
        <v>2408.4109988577302</v>
      </c>
      <c r="I1441" s="14">
        <v>2326.6434759746699</v>
      </c>
      <c r="J1441" s="14">
        <v>2093.0954559404399</v>
      </c>
      <c r="K1441" s="14">
        <v>2579.04256240517</v>
      </c>
      <c r="L1441" s="14">
        <v>252.39908643049799</v>
      </c>
      <c r="M1441" s="14">
        <v>233.54802003422401</v>
      </c>
      <c r="O1441" s="14"/>
      <c r="P1441" s="14"/>
      <c r="Q1441" s="14"/>
      <c r="R1441" s="14"/>
      <c r="S1441" s="14"/>
      <c r="T1441" s="14"/>
      <c r="U1441" s="14"/>
      <c r="V1441" s="14"/>
      <c r="W1441" s="14"/>
      <c r="X1441" s="14"/>
      <c r="Y1441" s="14"/>
    </row>
    <row r="1442" spans="1:25">
      <c r="A1442" s="14" t="s">
        <v>1670</v>
      </c>
      <c r="B1442" s="14" t="s">
        <v>68</v>
      </c>
      <c r="C1442" s="14" t="s">
        <v>38</v>
      </c>
      <c r="D1442" s="14" t="s">
        <v>40</v>
      </c>
      <c r="E1442" s="14">
        <v>0</v>
      </c>
      <c r="F1442" s="14">
        <v>1685.4554522194301</v>
      </c>
      <c r="G1442" s="14">
        <v>561.81848407314305</v>
      </c>
      <c r="H1442" s="14">
        <v>1221.4772998655101</v>
      </c>
      <c r="I1442" s="14">
        <v>1277.8283380185201</v>
      </c>
      <c r="J1442" s="14">
        <v>1217.17373765452</v>
      </c>
      <c r="K1442" s="14">
        <v>1340.7088735290499</v>
      </c>
      <c r="L1442" s="14">
        <v>62.880535510528901</v>
      </c>
      <c r="M1442" s="14">
        <v>60.654600364001702</v>
      </c>
      <c r="O1442" s="14"/>
      <c r="P1442" s="14"/>
      <c r="Q1442" s="14"/>
      <c r="R1442" s="14"/>
      <c r="S1442" s="14"/>
      <c r="T1442" s="14"/>
      <c r="U1442" s="14"/>
      <c r="V1442" s="14"/>
      <c r="W1442" s="14"/>
      <c r="X1442" s="14"/>
      <c r="Y1442" s="14"/>
    </row>
    <row r="1443" spans="1:25">
      <c r="A1443" s="14" t="s">
        <v>1671</v>
      </c>
      <c r="B1443" s="14" t="s">
        <v>68</v>
      </c>
      <c r="C1443" s="14" t="s">
        <v>36</v>
      </c>
      <c r="D1443" s="14" t="s">
        <v>40</v>
      </c>
      <c r="E1443" s="14">
        <v>0</v>
      </c>
      <c r="F1443" s="14">
        <v>1624.52989561704</v>
      </c>
      <c r="G1443" s="14">
        <v>541.50996520567901</v>
      </c>
      <c r="H1443" s="14">
        <v>1168.9031404867201</v>
      </c>
      <c r="I1443" s="14">
        <v>1213.50216404969</v>
      </c>
      <c r="J1443" s="14">
        <v>1154.8366570866799</v>
      </c>
      <c r="K1443" s="14">
        <v>1274.3614281395</v>
      </c>
      <c r="L1443" s="14">
        <v>60.859264089816598</v>
      </c>
      <c r="M1443" s="14">
        <v>58.665506963009904</v>
      </c>
      <c r="O1443" s="14"/>
      <c r="P1443" s="14"/>
      <c r="Q1443" s="14"/>
      <c r="R1443" s="14"/>
      <c r="S1443" s="14"/>
      <c r="T1443" s="14"/>
      <c r="U1443" s="14"/>
      <c r="V1443" s="14"/>
      <c r="W1443" s="14"/>
      <c r="X1443" s="14"/>
      <c r="Y1443" s="14"/>
    </row>
    <row r="1444" spans="1:25">
      <c r="A1444" s="14" t="s">
        <v>1672</v>
      </c>
      <c r="B1444" s="14" t="s">
        <v>68</v>
      </c>
      <c r="C1444" s="14" t="s">
        <v>34</v>
      </c>
      <c r="D1444" s="14" t="s">
        <v>40</v>
      </c>
      <c r="E1444" s="14">
        <v>0</v>
      </c>
      <c r="F1444" s="14">
        <v>1599.4299492042001</v>
      </c>
      <c r="G1444" s="14">
        <v>533.14331640139903</v>
      </c>
      <c r="H1444" s="14">
        <v>1144.47732354757</v>
      </c>
      <c r="I1444" s="14">
        <v>1172.5860827221099</v>
      </c>
      <c r="J1444" s="14">
        <v>1115.4726718873801</v>
      </c>
      <c r="K1444" s="14">
        <v>1231.8522482749199</v>
      </c>
      <c r="L1444" s="14">
        <v>59.266165552809802</v>
      </c>
      <c r="M1444" s="14">
        <v>57.113410834720803</v>
      </c>
      <c r="O1444" s="14"/>
      <c r="P1444" s="14"/>
      <c r="Q1444" s="14"/>
      <c r="R1444" s="14"/>
      <c r="S1444" s="14"/>
      <c r="T1444" s="14"/>
      <c r="U1444" s="14"/>
      <c r="V1444" s="14"/>
      <c r="W1444" s="14"/>
      <c r="X1444" s="14"/>
      <c r="Y1444" s="14"/>
    </row>
    <row r="1445" spans="1:25">
      <c r="A1445" s="14" t="s">
        <v>1673</v>
      </c>
      <c r="B1445" s="14" t="s">
        <v>68</v>
      </c>
      <c r="C1445" s="14" t="s">
        <v>128</v>
      </c>
      <c r="D1445" s="14" t="s">
        <v>40</v>
      </c>
      <c r="E1445" s="14">
        <v>0</v>
      </c>
      <c r="F1445" s="14">
        <v>1634.05982479001</v>
      </c>
      <c r="G1445" s="14">
        <v>544.68660826333598</v>
      </c>
      <c r="H1445" s="14">
        <v>1164.33297335101</v>
      </c>
      <c r="I1445" s="14">
        <v>1179.8499379892501</v>
      </c>
      <c r="J1445" s="14">
        <v>1123.0147018564301</v>
      </c>
      <c r="K1445" s="14">
        <v>1238.80415627352</v>
      </c>
      <c r="L1445" s="14">
        <v>58.954218284271299</v>
      </c>
      <c r="M1445" s="14">
        <v>56.835236132816803</v>
      </c>
      <c r="O1445" s="14"/>
      <c r="P1445" s="14"/>
      <c r="Q1445" s="14"/>
      <c r="R1445" s="14"/>
      <c r="S1445" s="14"/>
      <c r="T1445" s="14"/>
      <c r="U1445" s="14"/>
      <c r="V1445" s="14"/>
      <c r="W1445" s="14"/>
      <c r="X1445" s="14"/>
      <c r="Y1445" s="14"/>
    </row>
    <row r="1446" spans="1:25">
      <c r="A1446" s="14" t="s">
        <v>1674</v>
      </c>
      <c r="B1446" s="14" t="s">
        <v>68</v>
      </c>
      <c r="C1446" s="14" t="s">
        <v>129</v>
      </c>
      <c r="D1446" s="14" t="s">
        <v>40</v>
      </c>
      <c r="E1446" s="14">
        <v>0</v>
      </c>
      <c r="F1446" s="14">
        <v>1679.11542187389</v>
      </c>
      <c r="G1446" s="14">
        <v>559.70514062462996</v>
      </c>
      <c r="H1446" s="14">
        <v>1192.6382710944599</v>
      </c>
      <c r="I1446" s="14">
        <v>1195.79192184777</v>
      </c>
      <c r="J1446" s="14">
        <v>1138.9973357093199</v>
      </c>
      <c r="K1446" s="14">
        <v>1254.6747966315199</v>
      </c>
      <c r="L1446" s="14">
        <v>58.882874783755099</v>
      </c>
      <c r="M1446" s="14">
        <v>56.794586138447599</v>
      </c>
      <c r="O1446" s="14"/>
      <c r="P1446" s="14"/>
      <c r="Q1446" s="14"/>
      <c r="R1446" s="14"/>
      <c r="S1446" s="14"/>
      <c r="T1446" s="14"/>
      <c r="U1446" s="14"/>
      <c r="V1446" s="14"/>
      <c r="W1446" s="14"/>
      <c r="X1446" s="14"/>
      <c r="Y1446" s="14"/>
    </row>
    <row r="1447" spans="1:25">
      <c r="A1447" s="14" t="s">
        <v>1675</v>
      </c>
      <c r="B1447" s="14" t="s">
        <v>68</v>
      </c>
      <c r="C1447" s="14" t="s">
        <v>130</v>
      </c>
      <c r="D1447" s="14" t="s">
        <v>40</v>
      </c>
      <c r="E1447" s="14">
        <v>0</v>
      </c>
      <c r="F1447" s="14">
        <v>1640.87764623361</v>
      </c>
      <c r="G1447" s="14">
        <v>546.95921541120401</v>
      </c>
      <c r="H1447" s="14">
        <v>1161.34619065164</v>
      </c>
      <c r="I1447" s="14">
        <v>1155.9698103113301</v>
      </c>
      <c r="J1447" s="14">
        <v>1100.45630020814</v>
      </c>
      <c r="K1447" s="14">
        <v>1213.54863284625</v>
      </c>
      <c r="L1447" s="14">
        <v>57.5788225349268</v>
      </c>
      <c r="M1447" s="14">
        <v>55.5135101031847</v>
      </c>
      <c r="O1447" s="14"/>
      <c r="P1447" s="14"/>
      <c r="Q1447" s="14"/>
      <c r="R1447" s="14"/>
      <c r="S1447" s="14"/>
      <c r="T1447" s="14"/>
      <c r="U1447" s="14"/>
      <c r="V1447" s="14"/>
      <c r="W1447" s="14"/>
      <c r="X1447" s="14"/>
      <c r="Y1447" s="14"/>
    </row>
    <row r="1448" spans="1:25">
      <c r="A1448" s="14" t="s">
        <v>1676</v>
      </c>
      <c r="B1448" s="14" t="s">
        <v>68</v>
      </c>
      <c r="C1448" s="14" t="s">
        <v>131</v>
      </c>
      <c r="D1448" s="14" t="s">
        <v>40</v>
      </c>
      <c r="E1448" s="14">
        <v>0</v>
      </c>
      <c r="F1448" s="14">
        <v>1642.6035715686701</v>
      </c>
      <c r="G1448" s="14">
        <v>547.53452385622404</v>
      </c>
      <c r="H1448" s="14">
        <v>1158.1659274393401</v>
      </c>
      <c r="I1448" s="14">
        <v>1141.4791681911499</v>
      </c>
      <c r="J1448" s="14">
        <v>1086.6931668622001</v>
      </c>
      <c r="K1448" s="14">
        <v>1198.3023229686301</v>
      </c>
      <c r="L1448" s="14">
        <v>56.823154777471501</v>
      </c>
      <c r="M1448" s="14">
        <v>54.786001328958498</v>
      </c>
      <c r="O1448" s="14"/>
      <c r="P1448" s="14"/>
      <c r="Q1448" s="14"/>
      <c r="R1448" s="14"/>
      <c r="S1448" s="14"/>
      <c r="T1448" s="14"/>
      <c r="U1448" s="14"/>
      <c r="V1448" s="14"/>
      <c r="W1448" s="14"/>
      <c r="X1448" s="14"/>
      <c r="Y1448" s="14"/>
    </row>
    <row r="1449" spans="1:25">
      <c r="A1449" s="14" t="s">
        <v>1677</v>
      </c>
      <c r="B1449" s="14" t="s">
        <v>68</v>
      </c>
      <c r="C1449" s="14" t="s">
        <v>132</v>
      </c>
      <c r="D1449" s="14" t="s">
        <v>40</v>
      </c>
      <c r="E1449" s="14">
        <v>0</v>
      </c>
      <c r="F1449" s="14">
        <v>1677.5929716978701</v>
      </c>
      <c r="G1449" s="14">
        <v>559.19765723262196</v>
      </c>
      <c r="H1449" s="14">
        <v>1177.3573716368201</v>
      </c>
      <c r="I1449" s="14">
        <v>1147.1286025617601</v>
      </c>
      <c r="J1449" s="14">
        <v>1092.6620644336799</v>
      </c>
      <c r="K1449" s="14">
        <v>1203.59875582585</v>
      </c>
      <c r="L1449" s="14">
        <v>56.470153264088601</v>
      </c>
      <c r="M1449" s="14">
        <v>54.466538128078803</v>
      </c>
      <c r="O1449" s="14"/>
      <c r="P1449" s="14"/>
      <c r="Q1449" s="14"/>
      <c r="R1449" s="14"/>
      <c r="S1449" s="14"/>
      <c r="T1449" s="14"/>
      <c r="U1449" s="14"/>
      <c r="V1449" s="14"/>
      <c r="W1449" s="14"/>
      <c r="X1449" s="14"/>
      <c r="Y1449" s="14"/>
    </row>
    <row r="1450" spans="1:25">
      <c r="A1450" s="14" t="s">
        <v>1678</v>
      </c>
      <c r="B1450" s="14" t="s">
        <v>68</v>
      </c>
      <c r="C1450" s="14" t="s">
        <v>38</v>
      </c>
      <c r="D1450" s="14" t="s">
        <v>40</v>
      </c>
      <c r="E1450" s="14">
        <v>1</v>
      </c>
      <c r="F1450" s="14">
        <v>254.326488850347</v>
      </c>
      <c r="G1450" s="14">
        <v>84.775496283449101</v>
      </c>
      <c r="H1450" s="14">
        <v>859.35627251342203</v>
      </c>
      <c r="I1450" s="14">
        <v>967.96393023037399</v>
      </c>
      <c r="J1450" s="14">
        <v>850.95729952420004</v>
      </c>
      <c r="K1450" s="14">
        <v>1096.38110047642</v>
      </c>
      <c r="L1450" s="14">
        <v>128.41717024604699</v>
      </c>
      <c r="M1450" s="14">
        <v>117.00663070617399</v>
      </c>
      <c r="O1450" s="14"/>
      <c r="P1450" s="14"/>
      <c r="Q1450" s="14"/>
      <c r="R1450" s="14"/>
      <c r="S1450" s="14"/>
      <c r="T1450" s="14"/>
      <c r="U1450" s="14"/>
      <c r="V1450" s="14"/>
      <c r="W1450" s="14"/>
      <c r="X1450" s="14"/>
      <c r="Y1450" s="14"/>
    </row>
    <row r="1451" spans="1:25">
      <c r="A1451" s="14" t="s">
        <v>1679</v>
      </c>
      <c r="B1451" s="14" t="s">
        <v>68</v>
      </c>
      <c r="C1451" s="14" t="s">
        <v>36</v>
      </c>
      <c r="D1451" s="14" t="s">
        <v>40</v>
      </c>
      <c r="E1451" s="14">
        <v>1</v>
      </c>
      <c r="F1451" s="14">
        <v>228.44417241884099</v>
      </c>
      <c r="G1451" s="14">
        <v>76.148057472946903</v>
      </c>
      <c r="H1451" s="14">
        <v>761.55673040250997</v>
      </c>
      <c r="I1451" s="14">
        <v>851.39269832778803</v>
      </c>
      <c r="J1451" s="14">
        <v>743.13679745989202</v>
      </c>
      <c r="K1451" s="14">
        <v>970.81980074897103</v>
      </c>
      <c r="L1451" s="14">
        <v>119.42710242118299</v>
      </c>
      <c r="M1451" s="14">
        <v>108.255900867896</v>
      </c>
      <c r="O1451" s="14"/>
      <c r="P1451" s="14"/>
      <c r="Q1451" s="14"/>
      <c r="R1451" s="14"/>
      <c r="S1451" s="14"/>
      <c r="T1451" s="14"/>
      <c r="U1451" s="14"/>
      <c r="V1451" s="14"/>
      <c r="W1451" s="14"/>
      <c r="X1451" s="14"/>
      <c r="Y1451" s="14"/>
    </row>
    <row r="1452" spans="1:25">
      <c r="A1452" s="14" t="s">
        <v>1680</v>
      </c>
      <c r="B1452" s="14" t="s">
        <v>68</v>
      </c>
      <c r="C1452" s="14" t="s">
        <v>34</v>
      </c>
      <c r="D1452" s="14" t="s">
        <v>40</v>
      </c>
      <c r="E1452" s="14">
        <v>1</v>
      </c>
      <c r="F1452" s="14">
        <v>232.62850414994799</v>
      </c>
      <c r="G1452" s="14">
        <v>77.542834716649196</v>
      </c>
      <c r="H1452" s="14">
        <v>766.51126610414701</v>
      </c>
      <c r="I1452" s="14">
        <v>840.36233603688197</v>
      </c>
      <c r="J1452" s="14">
        <v>734.52648809695404</v>
      </c>
      <c r="K1452" s="14">
        <v>957.015612573559</v>
      </c>
      <c r="L1452" s="14">
        <v>116.653276536676</v>
      </c>
      <c r="M1452" s="14">
        <v>105.835847939928</v>
      </c>
      <c r="O1452" s="14"/>
      <c r="P1452" s="14"/>
      <c r="Q1452" s="14"/>
      <c r="R1452" s="14"/>
      <c r="S1452" s="14"/>
      <c r="T1452" s="14"/>
      <c r="U1452" s="14"/>
      <c r="V1452" s="14"/>
      <c r="W1452" s="14"/>
      <c r="X1452" s="14"/>
      <c r="Y1452" s="14"/>
    </row>
    <row r="1453" spans="1:25">
      <c r="A1453" s="14" t="s">
        <v>1681</v>
      </c>
      <c r="B1453" s="14" t="s">
        <v>68</v>
      </c>
      <c r="C1453" s="14" t="s">
        <v>128</v>
      </c>
      <c r="D1453" s="14" t="s">
        <v>40</v>
      </c>
      <c r="E1453" s="14">
        <v>1</v>
      </c>
      <c r="F1453" s="14">
        <v>233.80004212426701</v>
      </c>
      <c r="G1453" s="14">
        <v>77.933347374755499</v>
      </c>
      <c r="H1453" s="14">
        <v>763.55337075201396</v>
      </c>
      <c r="I1453" s="14">
        <v>814.96817210440202</v>
      </c>
      <c r="J1453" s="14">
        <v>712.56912691792797</v>
      </c>
      <c r="K1453" s="14">
        <v>927.80569070284105</v>
      </c>
      <c r="L1453" s="14">
        <v>112.837518598439</v>
      </c>
      <c r="M1453" s="14">
        <v>102.399045186474</v>
      </c>
      <c r="O1453" s="14"/>
      <c r="P1453" s="14"/>
      <c r="Q1453" s="14"/>
      <c r="R1453" s="14"/>
      <c r="S1453" s="14"/>
      <c r="T1453" s="14"/>
      <c r="U1453" s="14"/>
      <c r="V1453" s="14"/>
      <c r="W1453" s="14"/>
      <c r="X1453" s="14"/>
      <c r="Y1453" s="14"/>
    </row>
    <row r="1454" spans="1:25">
      <c r="A1454" s="14" t="s">
        <v>1682</v>
      </c>
      <c r="B1454" s="14" t="s">
        <v>68</v>
      </c>
      <c r="C1454" s="14" t="s">
        <v>129</v>
      </c>
      <c r="D1454" s="14" t="s">
        <v>40</v>
      </c>
      <c r="E1454" s="14">
        <v>1</v>
      </c>
      <c r="F1454" s="14">
        <v>245.695394266737</v>
      </c>
      <c r="G1454" s="14">
        <v>81.898464755579198</v>
      </c>
      <c r="H1454" s="14">
        <v>796.03238058233399</v>
      </c>
      <c r="I1454" s="14">
        <v>835.79351530418796</v>
      </c>
      <c r="J1454" s="14">
        <v>733.34679677790803</v>
      </c>
      <c r="K1454" s="14">
        <v>948.41407134592805</v>
      </c>
      <c r="L1454" s="14">
        <v>112.62055604174</v>
      </c>
      <c r="M1454" s="14">
        <v>102.44671852627999</v>
      </c>
      <c r="O1454" s="14"/>
      <c r="P1454" s="14"/>
      <c r="Q1454" s="14"/>
      <c r="R1454" s="14"/>
      <c r="S1454" s="14"/>
      <c r="T1454" s="14"/>
      <c r="U1454" s="14"/>
      <c r="V1454" s="14"/>
      <c r="W1454" s="14"/>
      <c r="X1454" s="14"/>
      <c r="Y1454" s="14"/>
    </row>
    <row r="1455" spans="1:25">
      <c r="A1455" s="14" t="s">
        <v>1683</v>
      </c>
      <c r="B1455" s="14" t="s">
        <v>68</v>
      </c>
      <c r="C1455" s="14" t="s">
        <v>130</v>
      </c>
      <c r="D1455" s="14" t="s">
        <v>40</v>
      </c>
      <c r="E1455" s="14">
        <v>1</v>
      </c>
      <c r="F1455" s="14">
        <v>241.14376943476501</v>
      </c>
      <c r="G1455" s="14">
        <v>80.381256478255096</v>
      </c>
      <c r="H1455" s="14">
        <v>774.73420752671495</v>
      </c>
      <c r="I1455" s="14">
        <v>805.16031078073001</v>
      </c>
      <c r="J1455" s="14">
        <v>705.77243591294905</v>
      </c>
      <c r="K1455" s="14">
        <v>914.51592725410001</v>
      </c>
      <c r="L1455" s="14">
        <v>109.35561647337001</v>
      </c>
      <c r="M1455" s="14">
        <v>99.387874867781093</v>
      </c>
      <c r="O1455" s="14"/>
      <c r="P1455" s="14"/>
      <c r="Q1455" s="14"/>
      <c r="R1455" s="14"/>
      <c r="S1455" s="14"/>
      <c r="T1455" s="14"/>
      <c r="U1455" s="14"/>
      <c r="V1455" s="14"/>
      <c r="W1455" s="14"/>
      <c r="X1455" s="14"/>
      <c r="Y1455" s="14"/>
    </row>
    <row r="1456" spans="1:25">
      <c r="A1456" s="14" t="s">
        <v>1684</v>
      </c>
      <c r="B1456" s="14" t="s">
        <v>68</v>
      </c>
      <c r="C1456" s="14" t="s">
        <v>131</v>
      </c>
      <c r="D1456" s="14" t="s">
        <v>40</v>
      </c>
      <c r="E1456" s="14">
        <v>1</v>
      </c>
      <c r="F1456" s="14">
        <v>231.57489543973099</v>
      </c>
      <c r="G1456" s="14">
        <v>77.191631813243603</v>
      </c>
      <c r="H1456" s="14">
        <v>739.12385637142404</v>
      </c>
      <c r="I1456" s="14">
        <v>768.07614116469597</v>
      </c>
      <c r="J1456" s="14">
        <v>671.53581664245303</v>
      </c>
      <c r="K1456" s="14">
        <v>874.50744900516997</v>
      </c>
      <c r="L1456" s="14">
        <v>106.43130784047401</v>
      </c>
      <c r="M1456" s="14">
        <v>96.540324522242599</v>
      </c>
      <c r="O1456" s="14"/>
      <c r="P1456" s="14"/>
      <c r="Q1456" s="14"/>
      <c r="R1456" s="14"/>
      <c r="S1456" s="14"/>
      <c r="T1456" s="14"/>
      <c r="U1456" s="14"/>
      <c r="V1456" s="14"/>
      <c r="W1456" s="14"/>
      <c r="X1456" s="14"/>
      <c r="Y1456" s="14"/>
    </row>
    <row r="1457" spans="1:25">
      <c r="A1457" s="14" t="s">
        <v>1685</v>
      </c>
      <c r="B1457" s="14" t="s">
        <v>68</v>
      </c>
      <c r="C1457" s="14" t="s">
        <v>132</v>
      </c>
      <c r="D1457" s="14" t="s">
        <v>40</v>
      </c>
      <c r="E1457" s="14">
        <v>1</v>
      </c>
      <c r="F1457" s="14">
        <v>242.183212578786</v>
      </c>
      <c r="G1457" s="14">
        <v>80.727737526261905</v>
      </c>
      <c r="H1457" s="14">
        <v>768.17715792427305</v>
      </c>
      <c r="I1457" s="14">
        <v>780.96332178587897</v>
      </c>
      <c r="J1457" s="14">
        <v>684.96129815985</v>
      </c>
      <c r="K1457" s="14">
        <v>886.57172762786104</v>
      </c>
      <c r="L1457" s="14">
        <v>105.60840584198201</v>
      </c>
      <c r="M1457" s="14">
        <v>96.002023626028702</v>
      </c>
      <c r="O1457" s="14"/>
      <c r="P1457" s="14"/>
      <c r="Q1457" s="14"/>
      <c r="R1457" s="14"/>
      <c r="S1457" s="14"/>
      <c r="T1457" s="14"/>
      <c r="U1457" s="14"/>
      <c r="V1457" s="14"/>
      <c r="W1457" s="14"/>
      <c r="X1457" s="14"/>
      <c r="Y1457" s="14"/>
    </row>
    <row r="1458" spans="1:25">
      <c r="A1458" s="14" t="s">
        <v>1686</v>
      </c>
      <c r="B1458" s="14" t="s">
        <v>68</v>
      </c>
      <c r="C1458" s="14" t="s">
        <v>38</v>
      </c>
      <c r="D1458" s="14" t="s">
        <v>40</v>
      </c>
      <c r="E1458" s="14">
        <v>2</v>
      </c>
      <c r="F1458" s="14">
        <v>286.75157996020499</v>
      </c>
      <c r="G1458" s="14">
        <v>95.583859986734893</v>
      </c>
      <c r="H1458" s="14">
        <v>1065.99100356953</v>
      </c>
      <c r="I1458" s="14">
        <v>1189.44976875107</v>
      </c>
      <c r="J1458" s="14">
        <v>1053.57883550989</v>
      </c>
      <c r="K1458" s="14">
        <v>1337.7615175928599</v>
      </c>
      <c r="L1458" s="14">
        <v>148.311748841791</v>
      </c>
      <c r="M1458" s="14">
        <v>135.87093324118601</v>
      </c>
      <c r="O1458" s="14"/>
      <c r="P1458" s="14"/>
      <c r="Q1458" s="14"/>
      <c r="R1458" s="14"/>
      <c r="S1458" s="14"/>
      <c r="T1458" s="14"/>
      <c r="U1458" s="14"/>
      <c r="V1458" s="14"/>
      <c r="W1458" s="14"/>
      <c r="X1458" s="14"/>
      <c r="Y1458" s="14"/>
    </row>
    <row r="1459" spans="1:25">
      <c r="A1459" s="14" t="s">
        <v>1687</v>
      </c>
      <c r="B1459" s="14" t="s">
        <v>68</v>
      </c>
      <c r="C1459" s="14" t="s">
        <v>36</v>
      </c>
      <c r="D1459" s="14" t="s">
        <v>40</v>
      </c>
      <c r="E1459" s="14">
        <v>2</v>
      </c>
      <c r="F1459" s="14">
        <v>299.569179009837</v>
      </c>
      <c r="G1459" s="14">
        <v>99.856393003278896</v>
      </c>
      <c r="H1459" s="14">
        <v>1101.80285780954</v>
      </c>
      <c r="I1459" s="14">
        <v>1214.60158466858</v>
      </c>
      <c r="J1459" s="14">
        <v>1078.7986904100601</v>
      </c>
      <c r="K1459" s="14">
        <v>1362.55725418883</v>
      </c>
      <c r="L1459" s="14">
        <v>147.95566952024501</v>
      </c>
      <c r="M1459" s="14">
        <v>135.80289425851601</v>
      </c>
      <c r="O1459" s="14"/>
      <c r="P1459" s="14"/>
      <c r="Q1459" s="14"/>
      <c r="R1459" s="14"/>
      <c r="S1459" s="14"/>
      <c r="T1459" s="14"/>
      <c r="U1459" s="14"/>
      <c r="V1459" s="14"/>
      <c r="W1459" s="14"/>
      <c r="X1459" s="14"/>
      <c r="Y1459" s="14"/>
    </row>
    <row r="1460" spans="1:25">
      <c r="A1460" s="14" t="s">
        <v>1688</v>
      </c>
      <c r="B1460" s="14" t="s">
        <v>68</v>
      </c>
      <c r="C1460" s="14" t="s">
        <v>34</v>
      </c>
      <c r="D1460" s="14" t="s">
        <v>40</v>
      </c>
      <c r="E1460" s="14">
        <v>2</v>
      </c>
      <c r="F1460" s="14">
        <v>302.75844054948902</v>
      </c>
      <c r="G1460" s="14">
        <v>100.919480183163</v>
      </c>
      <c r="H1460" s="14">
        <v>1102.4631874935901</v>
      </c>
      <c r="I1460" s="14">
        <v>1185.88212578302</v>
      </c>
      <c r="J1460" s="14">
        <v>1054.04101082118</v>
      </c>
      <c r="K1460" s="14">
        <v>1329.45620684302</v>
      </c>
      <c r="L1460" s="14">
        <v>143.574081060005</v>
      </c>
      <c r="M1460" s="14">
        <v>131.84111496183399</v>
      </c>
      <c r="O1460" s="14"/>
      <c r="P1460" s="14"/>
      <c r="Q1460" s="14"/>
      <c r="R1460" s="14"/>
      <c r="S1460" s="14"/>
      <c r="T1460" s="14"/>
      <c r="U1460" s="14"/>
      <c r="V1460" s="14"/>
      <c r="W1460" s="14"/>
      <c r="X1460" s="14"/>
      <c r="Y1460" s="14"/>
    </row>
    <row r="1461" spans="1:25">
      <c r="A1461" s="14" t="s">
        <v>1689</v>
      </c>
      <c r="B1461" s="14" t="s">
        <v>68</v>
      </c>
      <c r="C1461" s="14" t="s">
        <v>128</v>
      </c>
      <c r="D1461" s="14" t="s">
        <v>40</v>
      </c>
      <c r="E1461" s="14">
        <v>2</v>
      </c>
      <c r="F1461" s="14">
        <v>303.74786740661102</v>
      </c>
      <c r="G1461" s="14">
        <v>101.249289135537</v>
      </c>
      <c r="H1461" s="14">
        <v>1098.4264542965</v>
      </c>
      <c r="I1461" s="14">
        <v>1157.61710640244</v>
      </c>
      <c r="J1461" s="14">
        <v>1029.57551836525</v>
      </c>
      <c r="K1461" s="14">
        <v>1297.0340704649</v>
      </c>
      <c r="L1461" s="14">
        <v>139.416964062462</v>
      </c>
      <c r="M1461" s="14">
        <v>128.04158803718599</v>
      </c>
      <c r="O1461" s="14"/>
      <c r="P1461" s="14"/>
      <c r="Q1461" s="14"/>
      <c r="R1461" s="14"/>
      <c r="S1461" s="14"/>
      <c r="T1461" s="14"/>
      <c r="U1461" s="14"/>
      <c r="V1461" s="14"/>
      <c r="W1461" s="14"/>
      <c r="X1461" s="14"/>
      <c r="Y1461" s="14"/>
    </row>
    <row r="1462" spans="1:25">
      <c r="A1462" s="14" t="s">
        <v>1690</v>
      </c>
      <c r="B1462" s="14" t="s">
        <v>68</v>
      </c>
      <c r="C1462" s="14" t="s">
        <v>129</v>
      </c>
      <c r="D1462" s="14" t="s">
        <v>40</v>
      </c>
      <c r="E1462" s="14">
        <v>2</v>
      </c>
      <c r="F1462" s="14">
        <v>305.47270756483601</v>
      </c>
      <c r="G1462" s="14">
        <v>101.824235854945</v>
      </c>
      <c r="H1462" s="14">
        <v>1098.1511577986</v>
      </c>
      <c r="I1462" s="14">
        <v>1133.7456032166699</v>
      </c>
      <c r="J1462" s="14">
        <v>1008.84199963419</v>
      </c>
      <c r="K1462" s="14">
        <v>1269.7129388240201</v>
      </c>
      <c r="L1462" s="14">
        <v>135.967335607352</v>
      </c>
      <c r="M1462" s="14">
        <v>124.90360358247599</v>
      </c>
      <c r="O1462" s="14"/>
      <c r="P1462" s="14"/>
      <c r="Q1462" s="14"/>
      <c r="R1462" s="14"/>
      <c r="S1462" s="14"/>
      <c r="T1462" s="14"/>
      <c r="U1462" s="14"/>
      <c r="V1462" s="14"/>
      <c r="W1462" s="14"/>
      <c r="X1462" s="14"/>
      <c r="Y1462" s="14"/>
    </row>
    <row r="1463" spans="1:25">
      <c r="A1463" s="14" t="s">
        <v>1691</v>
      </c>
      <c r="B1463" s="14" t="s">
        <v>68</v>
      </c>
      <c r="C1463" s="14" t="s">
        <v>130</v>
      </c>
      <c r="D1463" s="14" t="s">
        <v>40</v>
      </c>
      <c r="E1463" s="14">
        <v>2</v>
      </c>
      <c r="F1463" s="14">
        <v>300.02572488830401</v>
      </c>
      <c r="G1463" s="14">
        <v>100.00857496276799</v>
      </c>
      <c r="H1463" s="14">
        <v>1074.9757251461999</v>
      </c>
      <c r="I1463" s="14">
        <v>1096.85315430008</v>
      </c>
      <c r="J1463" s="14">
        <v>975.12661201074798</v>
      </c>
      <c r="K1463" s="14">
        <v>1229.4641143045301</v>
      </c>
      <c r="L1463" s="14">
        <v>132.610960004448</v>
      </c>
      <c r="M1463" s="14">
        <v>121.726542289333</v>
      </c>
      <c r="O1463" s="14"/>
      <c r="P1463" s="14"/>
      <c r="Q1463" s="14"/>
      <c r="R1463" s="14"/>
      <c r="S1463" s="14"/>
      <c r="T1463" s="14"/>
      <c r="U1463" s="14"/>
      <c r="V1463" s="14"/>
      <c r="W1463" s="14"/>
      <c r="X1463" s="14"/>
      <c r="Y1463" s="14"/>
    </row>
    <row r="1464" spans="1:25">
      <c r="A1464" s="14" t="s">
        <v>1692</v>
      </c>
      <c r="B1464" s="14" t="s">
        <v>68</v>
      </c>
      <c r="C1464" s="14" t="s">
        <v>131</v>
      </c>
      <c r="D1464" s="14" t="s">
        <v>40</v>
      </c>
      <c r="E1464" s="14">
        <v>2</v>
      </c>
      <c r="F1464" s="14">
        <v>304.61675883517597</v>
      </c>
      <c r="G1464" s="14">
        <v>101.53891961172501</v>
      </c>
      <c r="H1464" s="14">
        <v>1086.44253810962</v>
      </c>
      <c r="I1464" s="14">
        <v>1102.41081649906</v>
      </c>
      <c r="J1464" s="14">
        <v>981.05900752086495</v>
      </c>
      <c r="K1464" s="14">
        <v>1234.5275548423399</v>
      </c>
      <c r="L1464" s="14">
        <v>132.116738343284</v>
      </c>
      <c r="M1464" s="14">
        <v>121.351808978195</v>
      </c>
      <c r="O1464" s="14"/>
      <c r="P1464" s="14"/>
      <c r="Q1464" s="14"/>
      <c r="R1464" s="14"/>
      <c r="S1464" s="14"/>
      <c r="T1464" s="14"/>
      <c r="U1464" s="14"/>
      <c r="V1464" s="14"/>
      <c r="W1464" s="14"/>
      <c r="X1464" s="14"/>
      <c r="Y1464" s="14"/>
    </row>
    <row r="1465" spans="1:25">
      <c r="A1465" s="14" t="s">
        <v>1693</v>
      </c>
      <c r="B1465" s="14" t="s">
        <v>68</v>
      </c>
      <c r="C1465" s="14" t="s">
        <v>132</v>
      </c>
      <c r="D1465" s="14" t="s">
        <v>40</v>
      </c>
      <c r="E1465" s="14">
        <v>2</v>
      </c>
      <c r="F1465" s="14">
        <v>295.33580222026302</v>
      </c>
      <c r="G1465" s="14">
        <v>98.445267406754198</v>
      </c>
      <c r="H1465" s="14">
        <v>1048.9267020182699</v>
      </c>
      <c r="I1465" s="14">
        <v>1048.56396488367</v>
      </c>
      <c r="J1465" s="14">
        <v>931.34215318803604</v>
      </c>
      <c r="K1465" s="14">
        <v>1176.3542936071699</v>
      </c>
      <c r="L1465" s="14">
        <v>127.790328723496</v>
      </c>
      <c r="M1465" s="14">
        <v>117.221811695634</v>
      </c>
      <c r="O1465" s="14"/>
      <c r="P1465" s="14"/>
      <c r="Q1465" s="14"/>
      <c r="R1465" s="14"/>
      <c r="S1465" s="14"/>
      <c r="T1465" s="14"/>
      <c r="U1465" s="14"/>
      <c r="V1465" s="14"/>
      <c r="W1465" s="14"/>
      <c r="X1465" s="14"/>
      <c r="Y1465" s="14"/>
    </row>
    <row r="1466" spans="1:25">
      <c r="A1466" s="14" t="s">
        <v>1694</v>
      </c>
      <c r="B1466" s="14" t="s">
        <v>68</v>
      </c>
      <c r="C1466" s="14" t="s">
        <v>38</v>
      </c>
      <c r="D1466" s="14" t="s">
        <v>40</v>
      </c>
      <c r="E1466" s="14">
        <v>3</v>
      </c>
      <c r="F1466" s="14">
        <v>271.75553364332001</v>
      </c>
      <c r="G1466" s="14">
        <v>90.585177881106503</v>
      </c>
      <c r="H1466" s="14">
        <v>1009.83067757913</v>
      </c>
      <c r="I1466" s="14">
        <v>1044.1658534793501</v>
      </c>
      <c r="J1466" s="14">
        <v>922.21475905166801</v>
      </c>
      <c r="K1466" s="14">
        <v>1177.6024784819799</v>
      </c>
      <c r="L1466" s="14">
        <v>133.43662500263599</v>
      </c>
      <c r="M1466" s="14">
        <v>121.95109442768</v>
      </c>
      <c r="O1466" s="14"/>
      <c r="P1466" s="14"/>
      <c r="Q1466" s="14"/>
      <c r="R1466" s="14"/>
      <c r="S1466" s="14"/>
      <c r="T1466" s="14"/>
      <c r="U1466" s="14"/>
      <c r="V1466" s="14"/>
      <c r="W1466" s="14"/>
      <c r="X1466" s="14"/>
      <c r="Y1466" s="14"/>
    </row>
    <row r="1467" spans="1:25">
      <c r="A1467" s="14" t="s">
        <v>1695</v>
      </c>
      <c r="B1467" s="14" t="s">
        <v>68</v>
      </c>
      <c r="C1467" s="14" t="s">
        <v>36</v>
      </c>
      <c r="D1467" s="14" t="s">
        <v>40</v>
      </c>
      <c r="E1467" s="14">
        <v>3</v>
      </c>
      <c r="F1467" s="14">
        <v>271.17223636542201</v>
      </c>
      <c r="G1467" s="14">
        <v>90.390745455140802</v>
      </c>
      <c r="H1467" s="14">
        <v>1002.89299295618</v>
      </c>
      <c r="I1467" s="14">
        <v>1025.0605815322399</v>
      </c>
      <c r="J1467" s="14">
        <v>905.25515837146895</v>
      </c>
      <c r="K1467" s="14">
        <v>1156.1621931386101</v>
      </c>
      <c r="L1467" s="14">
        <v>131.101611606375</v>
      </c>
      <c r="M1467" s="14">
        <v>119.805423160768</v>
      </c>
      <c r="O1467" s="14"/>
      <c r="P1467" s="14"/>
      <c r="Q1467" s="14"/>
      <c r="R1467" s="14"/>
      <c r="S1467" s="14"/>
      <c r="T1467" s="14"/>
      <c r="U1467" s="14"/>
      <c r="V1467" s="14"/>
      <c r="W1467" s="14"/>
      <c r="X1467" s="14"/>
      <c r="Y1467" s="14"/>
    </row>
    <row r="1468" spans="1:25">
      <c r="A1468" s="14" t="s">
        <v>1696</v>
      </c>
      <c r="B1468" s="14" t="s">
        <v>68</v>
      </c>
      <c r="C1468" s="14" t="s">
        <v>34</v>
      </c>
      <c r="D1468" s="14" t="s">
        <v>40</v>
      </c>
      <c r="E1468" s="14">
        <v>3</v>
      </c>
      <c r="F1468" s="14">
        <v>263.51002724229301</v>
      </c>
      <c r="G1468" s="14">
        <v>87.836675747431102</v>
      </c>
      <c r="H1468" s="14">
        <v>971.68047214976002</v>
      </c>
      <c r="I1468" s="14">
        <v>982.61188960553204</v>
      </c>
      <c r="J1468" s="14">
        <v>866.31940108377</v>
      </c>
      <c r="K1468" s="14">
        <v>1110.03571032642</v>
      </c>
      <c r="L1468" s="14">
        <v>127.423820720888</v>
      </c>
      <c r="M1468" s="14">
        <v>116.292488521761</v>
      </c>
      <c r="O1468" s="14"/>
      <c r="P1468" s="14"/>
      <c r="Q1468" s="14"/>
      <c r="R1468" s="14"/>
      <c r="S1468" s="14"/>
      <c r="T1468" s="14"/>
      <c r="U1468" s="14"/>
      <c r="V1468" s="14"/>
      <c r="W1468" s="14"/>
      <c r="X1468" s="14"/>
      <c r="Y1468" s="14"/>
    </row>
    <row r="1469" spans="1:25">
      <c r="A1469" s="14" t="s">
        <v>1697</v>
      </c>
      <c r="B1469" s="14" t="s">
        <v>68</v>
      </c>
      <c r="C1469" s="14" t="s">
        <v>128</v>
      </c>
      <c r="D1469" s="14" t="s">
        <v>40</v>
      </c>
      <c r="E1469" s="14">
        <v>3</v>
      </c>
      <c r="F1469" s="14">
        <v>286.13612761352198</v>
      </c>
      <c r="G1469" s="14">
        <v>95.378709204507402</v>
      </c>
      <c r="H1469" s="14">
        <v>1051.66174512468</v>
      </c>
      <c r="I1469" s="14">
        <v>1051.5591292684501</v>
      </c>
      <c r="J1469" s="14">
        <v>932.19924490948904</v>
      </c>
      <c r="K1469" s="14">
        <v>1181.8603437146401</v>
      </c>
      <c r="L1469" s="14">
        <v>130.30121444618899</v>
      </c>
      <c r="M1469" s="14">
        <v>119.359884358958</v>
      </c>
      <c r="O1469" s="14"/>
      <c r="P1469" s="14"/>
      <c r="Q1469" s="14"/>
      <c r="R1469" s="14"/>
      <c r="S1469" s="14"/>
      <c r="T1469" s="14"/>
      <c r="U1469" s="14"/>
      <c r="V1469" s="14"/>
      <c r="W1469" s="14"/>
      <c r="X1469" s="14"/>
      <c r="Y1469" s="14"/>
    </row>
    <row r="1470" spans="1:25">
      <c r="A1470" s="14" t="s">
        <v>1698</v>
      </c>
      <c r="B1470" s="14" t="s">
        <v>68</v>
      </c>
      <c r="C1470" s="14" t="s">
        <v>129</v>
      </c>
      <c r="D1470" s="14" t="s">
        <v>40</v>
      </c>
      <c r="E1470" s="14">
        <v>3</v>
      </c>
      <c r="F1470" s="14">
        <v>272.37008623382599</v>
      </c>
      <c r="G1470" s="14">
        <v>90.790028744608506</v>
      </c>
      <c r="H1470" s="14">
        <v>1000.073751547</v>
      </c>
      <c r="I1470" s="14">
        <v>992.57199683670206</v>
      </c>
      <c r="J1470" s="14">
        <v>877.43354531503496</v>
      </c>
      <c r="K1470" s="14">
        <v>1118.5414982530399</v>
      </c>
      <c r="L1470" s="14">
        <v>125.969501416341</v>
      </c>
      <c r="M1470" s="14">
        <v>115.13845152166699</v>
      </c>
      <c r="O1470" s="14"/>
      <c r="P1470" s="14"/>
      <c r="Q1470" s="14"/>
      <c r="R1470" s="14"/>
      <c r="S1470" s="14"/>
      <c r="T1470" s="14"/>
      <c r="U1470" s="14"/>
      <c r="V1470" s="14"/>
      <c r="W1470" s="14"/>
      <c r="X1470" s="14"/>
      <c r="Y1470" s="14"/>
    </row>
    <row r="1471" spans="1:25">
      <c r="A1471" s="14" t="s">
        <v>1699</v>
      </c>
      <c r="B1471" s="14" t="s">
        <v>68</v>
      </c>
      <c r="C1471" s="14" t="s">
        <v>130</v>
      </c>
      <c r="D1471" s="14" t="s">
        <v>40</v>
      </c>
      <c r="E1471" s="14">
        <v>3</v>
      </c>
      <c r="F1471" s="14">
        <v>262.381716277637</v>
      </c>
      <c r="G1471" s="14">
        <v>87.460572092545505</v>
      </c>
      <c r="H1471" s="14">
        <v>960.43675199544896</v>
      </c>
      <c r="I1471" s="14">
        <v>940.20762425678197</v>
      </c>
      <c r="J1471" s="14">
        <v>829.22112423420799</v>
      </c>
      <c r="K1471" s="14">
        <v>1061.84156242374</v>
      </c>
      <c r="L1471" s="14">
        <v>121.633938166959</v>
      </c>
      <c r="M1471" s="14">
        <v>110.986500022573</v>
      </c>
      <c r="O1471" s="14"/>
      <c r="P1471" s="14"/>
      <c r="Q1471" s="14"/>
      <c r="R1471" s="14"/>
      <c r="S1471" s="14"/>
      <c r="T1471" s="14"/>
      <c r="U1471" s="14"/>
      <c r="V1471" s="14"/>
      <c r="W1471" s="14"/>
      <c r="X1471" s="14"/>
      <c r="Y1471" s="14"/>
    </row>
    <row r="1472" spans="1:25">
      <c r="A1472" s="14" t="s">
        <v>1700</v>
      </c>
      <c r="B1472" s="14" t="s">
        <v>68</v>
      </c>
      <c r="C1472" s="14" t="s">
        <v>131</v>
      </c>
      <c r="D1472" s="14" t="s">
        <v>40</v>
      </c>
      <c r="E1472" s="14">
        <v>3</v>
      </c>
      <c r="F1472" s="14">
        <v>272.14979939684099</v>
      </c>
      <c r="G1472" s="14">
        <v>90.716599798946802</v>
      </c>
      <c r="H1472" s="14">
        <v>990.89677552099204</v>
      </c>
      <c r="I1472" s="14">
        <v>959.92707240560298</v>
      </c>
      <c r="J1472" s="14">
        <v>848.64496719372903</v>
      </c>
      <c r="K1472" s="14">
        <v>1081.68191076484</v>
      </c>
      <c r="L1472" s="14">
        <v>121.75483835923799</v>
      </c>
      <c r="M1472" s="14">
        <v>111.282105211874</v>
      </c>
      <c r="O1472" s="14"/>
      <c r="P1472" s="14"/>
      <c r="Q1472" s="14"/>
      <c r="R1472" s="14"/>
      <c r="S1472" s="14"/>
      <c r="T1472" s="14"/>
      <c r="U1472" s="14"/>
      <c r="V1472" s="14"/>
      <c r="W1472" s="14"/>
      <c r="X1472" s="14"/>
      <c r="Y1472" s="14"/>
    </row>
    <row r="1473" spans="1:25">
      <c r="A1473" s="14" t="s">
        <v>1701</v>
      </c>
      <c r="B1473" s="14" t="s">
        <v>68</v>
      </c>
      <c r="C1473" s="14" t="s">
        <v>132</v>
      </c>
      <c r="D1473" s="14" t="s">
        <v>40</v>
      </c>
      <c r="E1473" s="14">
        <v>3</v>
      </c>
      <c r="F1473" s="14">
        <v>294.79788457724601</v>
      </c>
      <c r="G1473" s="14">
        <v>98.265961525748807</v>
      </c>
      <c r="H1473" s="14">
        <v>1064.0986304405401</v>
      </c>
      <c r="I1473" s="14">
        <v>1029.83134345496</v>
      </c>
      <c r="J1473" s="14">
        <v>915.03777177878999</v>
      </c>
      <c r="K1473" s="14">
        <v>1154.9844004291999</v>
      </c>
      <c r="L1473" s="14">
        <v>125.153056974249</v>
      </c>
      <c r="M1473" s="14">
        <v>114.793571676165</v>
      </c>
      <c r="O1473" s="14"/>
      <c r="P1473" s="14"/>
      <c r="Q1473" s="14"/>
      <c r="R1473" s="14"/>
      <c r="S1473" s="14"/>
      <c r="T1473" s="14"/>
      <c r="U1473" s="14"/>
      <c r="V1473" s="14"/>
      <c r="W1473" s="14"/>
      <c r="X1473" s="14"/>
      <c r="Y1473" s="14"/>
    </row>
    <row r="1474" spans="1:25">
      <c r="A1474" s="14" t="s">
        <v>1702</v>
      </c>
      <c r="B1474" s="14" t="s">
        <v>68</v>
      </c>
      <c r="C1474" s="14" t="s">
        <v>38</v>
      </c>
      <c r="D1474" s="14" t="s">
        <v>40</v>
      </c>
      <c r="E1474" s="14">
        <v>4</v>
      </c>
      <c r="F1474" s="14">
        <v>349.31453727643799</v>
      </c>
      <c r="G1474" s="14">
        <v>116.438179092146</v>
      </c>
      <c r="H1474" s="14">
        <v>1262.3849419118901</v>
      </c>
      <c r="I1474" s="14">
        <v>1293.7725241247001</v>
      </c>
      <c r="J1474" s="14">
        <v>1161.0851387745299</v>
      </c>
      <c r="K1474" s="14">
        <v>1437.4170628976599</v>
      </c>
      <c r="L1474" s="14">
        <v>143.64453877295901</v>
      </c>
      <c r="M1474" s="14">
        <v>132.68738535016499</v>
      </c>
      <c r="O1474" s="14"/>
      <c r="P1474" s="14"/>
      <c r="Q1474" s="14"/>
      <c r="R1474" s="14"/>
      <c r="S1474" s="14"/>
      <c r="T1474" s="14"/>
      <c r="U1474" s="14"/>
      <c r="V1474" s="14"/>
      <c r="W1474" s="14"/>
      <c r="X1474" s="14"/>
      <c r="Y1474" s="14"/>
    </row>
    <row r="1475" spans="1:25">
      <c r="A1475" s="14" t="s">
        <v>1703</v>
      </c>
      <c r="B1475" s="14" t="s">
        <v>68</v>
      </c>
      <c r="C1475" s="14" t="s">
        <v>36</v>
      </c>
      <c r="D1475" s="14" t="s">
        <v>40</v>
      </c>
      <c r="E1475" s="14">
        <v>4</v>
      </c>
      <c r="F1475" s="14">
        <v>317.08382604689598</v>
      </c>
      <c r="G1475" s="14">
        <v>105.69460868229901</v>
      </c>
      <c r="H1475" s="14">
        <v>1135.2397910812199</v>
      </c>
      <c r="I1475" s="14">
        <v>1157.7741571817101</v>
      </c>
      <c r="J1475" s="14">
        <v>1033.2975420349301</v>
      </c>
      <c r="K1475" s="14">
        <v>1293.0634369096001</v>
      </c>
      <c r="L1475" s="14">
        <v>135.28927972789899</v>
      </c>
      <c r="M1475" s="14">
        <v>124.476615146776</v>
      </c>
      <c r="O1475" s="14"/>
      <c r="P1475" s="14"/>
      <c r="Q1475" s="14"/>
      <c r="R1475" s="14"/>
      <c r="S1475" s="14"/>
      <c r="T1475" s="14"/>
      <c r="U1475" s="14"/>
      <c r="V1475" s="14"/>
      <c r="W1475" s="14"/>
      <c r="X1475" s="14"/>
      <c r="Y1475" s="14"/>
    </row>
    <row r="1476" spans="1:25">
      <c r="A1476" s="14" t="s">
        <v>1704</v>
      </c>
      <c r="B1476" s="14" t="s">
        <v>68</v>
      </c>
      <c r="C1476" s="14" t="s">
        <v>34</v>
      </c>
      <c r="D1476" s="14" t="s">
        <v>40</v>
      </c>
      <c r="E1476" s="14">
        <v>4</v>
      </c>
      <c r="F1476" s="14">
        <v>305.81720643526103</v>
      </c>
      <c r="G1476" s="14">
        <v>101.939068811754</v>
      </c>
      <c r="H1476" s="14">
        <v>1088.4336635059301</v>
      </c>
      <c r="I1476" s="14">
        <v>1096.9388633603201</v>
      </c>
      <c r="J1476" s="14">
        <v>977.01258805917303</v>
      </c>
      <c r="K1476" s="14">
        <v>1227.4817192579701</v>
      </c>
      <c r="L1476" s="14">
        <v>130.54285589765001</v>
      </c>
      <c r="M1476" s="14">
        <v>119.926275301152</v>
      </c>
      <c r="O1476" s="14"/>
      <c r="P1476" s="14"/>
      <c r="Q1476" s="14"/>
      <c r="R1476" s="14"/>
      <c r="S1476" s="14"/>
      <c r="T1476" s="14"/>
      <c r="U1476" s="14"/>
      <c r="V1476" s="14"/>
      <c r="W1476" s="14"/>
      <c r="X1476" s="14"/>
      <c r="Y1476" s="14"/>
    </row>
    <row r="1477" spans="1:25">
      <c r="A1477" s="14" t="s">
        <v>1705</v>
      </c>
      <c r="B1477" s="14" t="s">
        <v>68</v>
      </c>
      <c r="C1477" s="14" t="s">
        <v>128</v>
      </c>
      <c r="D1477" s="14" t="s">
        <v>40</v>
      </c>
      <c r="E1477" s="14">
        <v>4</v>
      </c>
      <c r="F1477" s="14">
        <v>311.13586934187401</v>
      </c>
      <c r="G1477" s="14">
        <v>103.711956447291</v>
      </c>
      <c r="H1477" s="14">
        <v>1101.7168986291999</v>
      </c>
      <c r="I1477" s="14">
        <v>1108.6681114427499</v>
      </c>
      <c r="J1477" s="14">
        <v>988.47097755811296</v>
      </c>
      <c r="K1477" s="14">
        <v>1239.4101708558001</v>
      </c>
      <c r="L1477" s="14">
        <v>130.742059413052</v>
      </c>
      <c r="M1477" s="14">
        <v>120.197133884639</v>
      </c>
      <c r="O1477" s="14"/>
      <c r="P1477" s="14"/>
      <c r="Q1477" s="14"/>
      <c r="R1477" s="14"/>
      <c r="S1477" s="14"/>
      <c r="T1477" s="14"/>
      <c r="U1477" s="14"/>
      <c r="V1477" s="14"/>
      <c r="W1477" s="14"/>
      <c r="X1477" s="14"/>
      <c r="Y1477" s="14"/>
    </row>
    <row r="1478" spans="1:25">
      <c r="A1478" s="14" t="s">
        <v>1706</v>
      </c>
      <c r="B1478" s="14" t="s">
        <v>68</v>
      </c>
      <c r="C1478" s="14" t="s">
        <v>129</v>
      </c>
      <c r="D1478" s="14" t="s">
        <v>40</v>
      </c>
      <c r="E1478" s="14">
        <v>4</v>
      </c>
      <c r="F1478" s="14">
        <v>342.44378308685299</v>
      </c>
      <c r="G1478" s="14">
        <v>114.14792769561799</v>
      </c>
      <c r="H1478" s="14">
        <v>1208.5966792082099</v>
      </c>
      <c r="I1478" s="14">
        <v>1209.12906329766</v>
      </c>
      <c r="J1478" s="14">
        <v>1083.9990697164201</v>
      </c>
      <c r="K1478" s="14">
        <v>1344.6998987126101</v>
      </c>
      <c r="L1478" s="14">
        <v>135.57083541495601</v>
      </c>
      <c r="M1478" s="14">
        <v>125.129993581235</v>
      </c>
      <c r="O1478" s="14"/>
      <c r="P1478" s="14"/>
      <c r="Q1478" s="14"/>
      <c r="R1478" s="14"/>
      <c r="S1478" s="14"/>
      <c r="T1478" s="14"/>
      <c r="U1478" s="14"/>
      <c r="V1478" s="14"/>
      <c r="W1478" s="14"/>
      <c r="X1478" s="14"/>
      <c r="Y1478" s="14"/>
    </row>
    <row r="1479" spans="1:25">
      <c r="A1479" s="14" t="s">
        <v>1707</v>
      </c>
      <c r="B1479" s="14" t="s">
        <v>68</v>
      </c>
      <c r="C1479" s="14" t="s">
        <v>130</v>
      </c>
      <c r="D1479" s="14" t="s">
        <v>40</v>
      </c>
      <c r="E1479" s="14">
        <v>4</v>
      </c>
      <c r="F1479" s="14">
        <v>359.727158287446</v>
      </c>
      <c r="G1479" s="14">
        <v>119.90905276248201</v>
      </c>
      <c r="H1479" s="14">
        <v>1265.08583888675</v>
      </c>
      <c r="I1479" s="14">
        <v>1254.2699547014099</v>
      </c>
      <c r="J1479" s="14">
        <v>1127.4492222782901</v>
      </c>
      <c r="K1479" s="14">
        <v>1391.40402504642</v>
      </c>
      <c r="L1479" s="14">
        <v>137.13407034501</v>
      </c>
      <c r="M1479" s="14">
        <v>126.820732423122</v>
      </c>
      <c r="O1479" s="14"/>
      <c r="P1479" s="14"/>
      <c r="Q1479" s="14"/>
      <c r="R1479" s="14"/>
      <c r="S1479" s="14"/>
      <c r="T1479" s="14"/>
      <c r="U1479" s="14"/>
      <c r="V1479" s="14"/>
      <c r="W1479" s="14"/>
      <c r="X1479" s="14"/>
      <c r="Y1479" s="14"/>
    </row>
    <row r="1480" spans="1:25">
      <c r="A1480" s="14" t="s">
        <v>1708</v>
      </c>
      <c r="B1480" s="14" t="s">
        <v>68</v>
      </c>
      <c r="C1480" s="14" t="s">
        <v>131</v>
      </c>
      <c r="D1480" s="14" t="s">
        <v>40</v>
      </c>
      <c r="E1480" s="14">
        <v>4</v>
      </c>
      <c r="F1480" s="14">
        <v>362.32760868151598</v>
      </c>
      <c r="G1480" s="14">
        <v>120.775869560505</v>
      </c>
      <c r="H1480" s="14">
        <v>1272.70929320143</v>
      </c>
      <c r="I1480" s="14">
        <v>1241.34372701239</v>
      </c>
      <c r="J1480" s="14">
        <v>1116.2166274640699</v>
      </c>
      <c r="K1480" s="14">
        <v>1376.6082604401599</v>
      </c>
      <c r="L1480" s="14">
        <v>135.26453342776401</v>
      </c>
      <c r="M1480" s="14">
        <v>125.127099548326</v>
      </c>
      <c r="O1480" s="14"/>
      <c r="P1480" s="14"/>
      <c r="Q1480" s="14"/>
      <c r="R1480" s="14"/>
      <c r="S1480" s="14"/>
      <c r="T1480" s="14"/>
      <c r="U1480" s="14"/>
      <c r="V1480" s="14"/>
      <c r="W1480" s="14"/>
      <c r="X1480" s="14"/>
      <c r="Y1480" s="14"/>
    </row>
    <row r="1481" spans="1:25">
      <c r="A1481" s="14" t="s">
        <v>1709</v>
      </c>
      <c r="B1481" s="14" t="s">
        <v>68</v>
      </c>
      <c r="C1481" s="14" t="s">
        <v>132</v>
      </c>
      <c r="D1481" s="14" t="s">
        <v>40</v>
      </c>
      <c r="E1481" s="14">
        <v>4</v>
      </c>
      <c r="F1481" s="14">
        <v>379.38864636089397</v>
      </c>
      <c r="G1481" s="14">
        <v>126.462882120298</v>
      </c>
      <c r="H1481" s="14">
        <v>1331.2816561193599</v>
      </c>
      <c r="I1481" s="14">
        <v>1285.17885390894</v>
      </c>
      <c r="J1481" s="14">
        <v>1158.54505643419</v>
      </c>
      <c r="K1481" s="14">
        <v>1421.8288922761999</v>
      </c>
      <c r="L1481" s="14">
        <v>136.65003836725899</v>
      </c>
      <c r="M1481" s="14">
        <v>126.633797474754</v>
      </c>
      <c r="O1481" s="14"/>
      <c r="P1481" s="14"/>
      <c r="Q1481" s="14"/>
      <c r="R1481" s="14"/>
      <c r="S1481" s="14"/>
      <c r="T1481" s="14"/>
      <c r="U1481" s="14"/>
      <c r="V1481" s="14"/>
      <c r="W1481" s="14"/>
      <c r="X1481" s="14"/>
      <c r="Y1481" s="14"/>
    </row>
    <row r="1482" spans="1:25">
      <c r="A1482" s="14" t="s">
        <v>1710</v>
      </c>
      <c r="B1482" s="14" t="s">
        <v>68</v>
      </c>
      <c r="C1482" s="14" t="s">
        <v>38</v>
      </c>
      <c r="D1482" s="14" t="s">
        <v>40</v>
      </c>
      <c r="E1482" s="14">
        <v>5</v>
      </c>
      <c r="F1482" s="14">
        <v>523.30731248912002</v>
      </c>
      <c r="G1482" s="14">
        <v>174.435770829707</v>
      </c>
      <c r="H1482" s="14">
        <v>1944.80196405946</v>
      </c>
      <c r="I1482" s="14">
        <v>1838.8323004966901</v>
      </c>
      <c r="J1482" s="14">
        <v>1682.5789539475099</v>
      </c>
      <c r="K1482" s="14">
        <v>2005.5426011428201</v>
      </c>
      <c r="L1482" s="14">
        <v>166.710300646131</v>
      </c>
      <c r="M1482" s="14">
        <v>156.253346549182</v>
      </c>
      <c r="O1482" s="14"/>
      <c r="P1482" s="14"/>
      <c r="Q1482" s="14"/>
      <c r="R1482" s="14"/>
      <c r="S1482" s="14"/>
      <c r="T1482" s="14"/>
      <c r="U1482" s="14"/>
      <c r="V1482" s="14"/>
      <c r="W1482" s="14"/>
      <c r="X1482" s="14"/>
      <c r="Y1482" s="14"/>
    </row>
    <row r="1483" spans="1:25">
      <c r="A1483" s="14" t="s">
        <v>1711</v>
      </c>
      <c r="B1483" s="14" t="s">
        <v>68</v>
      </c>
      <c r="C1483" s="14" t="s">
        <v>36</v>
      </c>
      <c r="D1483" s="14" t="s">
        <v>40</v>
      </c>
      <c r="E1483" s="14">
        <v>5</v>
      </c>
      <c r="F1483" s="14">
        <v>508.26048177604099</v>
      </c>
      <c r="G1483" s="14">
        <v>169.42016059201401</v>
      </c>
      <c r="H1483" s="14">
        <v>1894.86814217664</v>
      </c>
      <c r="I1483" s="14">
        <v>1789.0247913722201</v>
      </c>
      <c r="J1483" s="14">
        <v>1634.7411167018799</v>
      </c>
      <c r="K1483" s="14">
        <v>1953.7908965312099</v>
      </c>
      <c r="L1483" s="14">
        <v>164.76610515898301</v>
      </c>
      <c r="M1483" s="14">
        <v>154.283674670339</v>
      </c>
      <c r="O1483" s="14"/>
      <c r="P1483" s="14"/>
      <c r="Q1483" s="14"/>
      <c r="R1483" s="14"/>
      <c r="S1483" s="14"/>
      <c r="T1483" s="14"/>
      <c r="U1483" s="14"/>
      <c r="V1483" s="14"/>
      <c r="W1483" s="14"/>
      <c r="X1483" s="14"/>
      <c r="Y1483" s="14"/>
    </row>
    <row r="1484" spans="1:25">
      <c r="A1484" s="14" t="s">
        <v>1712</v>
      </c>
      <c r="B1484" s="14" t="s">
        <v>68</v>
      </c>
      <c r="C1484" s="14" t="s">
        <v>34</v>
      </c>
      <c r="D1484" s="14" t="s">
        <v>40</v>
      </c>
      <c r="E1484" s="14">
        <v>5</v>
      </c>
      <c r="F1484" s="14">
        <v>494.715770827207</v>
      </c>
      <c r="G1484" s="14">
        <v>164.90525694240199</v>
      </c>
      <c r="H1484" s="14">
        <v>1851.13478326364</v>
      </c>
      <c r="I1484" s="14">
        <v>1746.15920144491</v>
      </c>
      <c r="J1484" s="14">
        <v>1593.6206383148999</v>
      </c>
      <c r="K1484" s="14">
        <v>1909.2077906302</v>
      </c>
      <c r="L1484" s="14">
        <v>163.04858918528501</v>
      </c>
      <c r="M1484" s="14">
        <v>152.53856313000799</v>
      </c>
      <c r="O1484" s="14"/>
      <c r="P1484" s="14"/>
      <c r="Q1484" s="14"/>
      <c r="R1484" s="14"/>
      <c r="S1484" s="14"/>
      <c r="T1484" s="14"/>
      <c r="U1484" s="14"/>
      <c r="V1484" s="14"/>
      <c r="W1484" s="14"/>
      <c r="X1484" s="14"/>
      <c r="Y1484" s="14"/>
    </row>
    <row r="1485" spans="1:25">
      <c r="A1485" s="14" t="s">
        <v>1713</v>
      </c>
      <c r="B1485" s="14" t="s">
        <v>68</v>
      </c>
      <c r="C1485" s="14" t="s">
        <v>128</v>
      </c>
      <c r="D1485" s="14" t="s">
        <v>40</v>
      </c>
      <c r="E1485" s="14">
        <v>5</v>
      </c>
      <c r="F1485" s="14">
        <v>499.23991830373598</v>
      </c>
      <c r="G1485" s="14">
        <v>166.41330610124501</v>
      </c>
      <c r="H1485" s="14">
        <v>1875.3612497792601</v>
      </c>
      <c r="I1485" s="14">
        <v>1785.9415889183999</v>
      </c>
      <c r="J1485" s="14">
        <v>1630.7377276406</v>
      </c>
      <c r="K1485" s="14">
        <v>1951.7887545504</v>
      </c>
      <c r="L1485" s="14">
        <v>165.847165631998</v>
      </c>
      <c r="M1485" s="14">
        <v>155.203861277801</v>
      </c>
      <c r="O1485" s="14"/>
      <c r="P1485" s="14"/>
      <c r="Q1485" s="14"/>
      <c r="R1485" s="14"/>
      <c r="S1485" s="14"/>
      <c r="T1485" s="14"/>
      <c r="U1485" s="14"/>
      <c r="V1485" s="14"/>
      <c r="W1485" s="14"/>
      <c r="X1485" s="14"/>
      <c r="Y1485" s="14"/>
    </row>
    <row r="1486" spans="1:25">
      <c r="A1486" s="14" t="s">
        <v>1714</v>
      </c>
      <c r="B1486" s="14" t="s">
        <v>68</v>
      </c>
      <c r="C1486" s="14" t="s">
        <v>129</v>
      </c>
      <c r="D1486" s="14" t="s">
        <v>40</v>
      </c>
      <c r="E1486" s="14">
        <v>5</v>
      </c>
      <c r="F1486" s="14">
        <v>513.133450721636</v>
      </c>
      <c r="G1486" s="14">
        <v>171.04448357387901</v>
      </c>
      <c r="H1486" s="14">
        <v>1933.5071054735899</v>
      </c>
      <c r="I1486" s="14">
        <v>1854.43902266955</v>
      </c>
      <c r="J1486" s="14">
        <v>1695.5786517567501</v>
      </c>
      <c r="K1486" s="14">
        <v>2024.03952763142</v>
      </c>
      <c r="L1486" s="14">
        <v>169.60050496186801</v>
      </c>
      <c r="M1486" s="14">
        <v>158.86037091280701</v>
      </c>
      <c r="O1486" s="14"/>
      <c r="P1486" s="14"/>
      <c r="Q1486" s="14"/>
      <c r="R1486" s="14"/>
      <c r="S1486" s="14"/>
      <c r="T1486" s="14"/>
      <c r="U1486" s="14"/>
      <c r="V1486" s="14"/>
      <c r="W1486" s="14"/>
      <c r="X1486" s="14"/>
      <c r="Y1486" s="14"/>
    </row>
    <row r="1487" spans="1:25">
      <c r="A1487" s="14" t="s">
        <v>1715</v>
      </c>
      <c r="B1487" s="14" t="s">
        <v>68</v>
      </c>
      <c r="C1487" s="14" t="s">
        <v>130</v>
      </c>
      <c r="D1487" s="14" t="s">
        <v>40</v>
      </c>
      <c r="E1487" s="14">
        <v>5</v>
      </c>
      <c r="F1487" s="14">
        <v>477.59927734545897</v>
      </c>
      <c r="G1487" s="14">
        <v>159.199759115153</v>
      </c>
      <c r="H1487" s="14">
        <v>1802.19341664639</v>
      </c>
      <c r="I1487" s="14">
        <v>1729.1963737972201</v>
      </c>
      <c r="J1487" s="14">
        <v>1575.9586056036901</v>
      </c>
      <c r="K1487" s="14">
        <v>1893.18698076793</v>
      </c>
      <c r="L1487" s="14">
        <v>163.99060697071701</v>
      </c>
      <c r="M1487" s="14">
        <v>153.237768193524</v>
      </c>
      <c r="O1487" s="14"/>
      <c r="P1487" s="14"/>
      <c r="Q1487" s="14"/>
      <c r="R1487" s="14"/>
      <c r="S1487" s="14"/>
      <c r="T1487" s="14"/>
      <c r="U1487" s="14"/>
      <c r="V1487" s="14"/>
      <c r="W1487" s="14"/>
      <c r="X1487" s="14"/>
      <c r="Y1487" s="14"/>
    </row>
    <row r="1488" spans="1:25">
      <c r="A1488" s="14" t="s">
        <v>1716</v>
      </c>
      <c r="B1488" s="14" t="s">
        <v>68</v>
      </c>
      <c r="C1488" s="14" t="s">
        <v>131</v>
      </c>
      <c r="D1488" s="14" t="s">
        <v>40</v>
      </c>
      <c r="E1488" s="14">
        <v>5</v>
      </c>
      <c r="F1488" s="14">
        <v>471.93450921540898</v>
      </c>
      <c r="G1488" s="14">
        <v>157.311503071803</v>
      </c>
      <c r="H1488" s="14">
        <v>1779.2064437904201</v>
      </c>
      <c r="I1488" s="14">
        <v>1695.3252192695199</v>
      </c>
      <c r="J1488" s="14">
        <v>1544.5184797603399</v>
      </c>
      <c r="K1488" s="14">
        <v>1856.7799451655901</v>
      </c>
      <c r="L1488" s="14">
        <v>161.45472589606899</v>
      </c>
      <c r="M1488" s="14">
        <v>150.80673950918199</v>
      </c>
      <c r="O1488" s="14"/>
      <c r="P1488" s="14"/>
      <c r="Q1488" s="14"/>
      <c r="R1488" s="14"/>
      <c r="S1488" s="14"/>
      <c r="T1488" s="14"/>
      <c r="U1488" s="14"/>
      <c r="V1488" s="14"/>
      <c r="W1488" s="14"/>
      <c r="X1488" s="14"/>
      <c r="Y1488" s="14"/>
    </row>
    <row r="1489" spans="1:25">
      <c r="A1489" s="14" t="s">
        <v>1717</v>
      </c>
      <c r="B1489" s="14" t="s">
        <v>68</v>
      </c>
      <c r="C1489" s="14" t="s">
        <v>132</v>
      </c>
      <c r="D1489" s="14" t="s">
        <v>40</v>
      </c>
      <c r="E1489" s="14">
        <v>5</v>
      </c>
      <c r="F1489" s="14">
        <v>465.88742596067601</v>
      </c>
      <c r="G1489" s="14">
        <v>155.29580865355899</v>
      </c>
      <c r="H1489" s="14">
        <v>1751.2589781628999</v>
      </c>
      <c r="I1489" s="14">
        <v>1659.6954272548601</v>
      </c>
      <c r="J1489" s="14">
        <v>1511.35655963772</v>
      </c>
      <c r="K1489" s="14">
        <v>1818.5783860408901</v>
      </c>
      <c r="L1489" s="14">
        <v>158.88295878603199</v>
      </c>
      <c r="M1489" s="14">
        <v>148.33886761713799</v>
      </c>
      <c r="O1489" s="14"/>
      <c r="P1489" s="14"/>
      <c r="Q1489" s="14"/>
      <c r="R1489" s="14"/>
      <c r="S1489" s="14"/>
      <c r="T1489" s="14"/>
      <c r="U1489" s="14"/>
      <c r="V1489" s="14"/>
      <c r="W1489" s="14"/>
      <c r="X1489" s="14"/>
      <c r="Y1489" s="14"/>
    </row>
    <row r="1490" spans="1:25">
      <c r="A1490" s="14" t="s">
        <v>1718</v>
      </c>
      <c r="B1490" s="14" t="s">
        <v>68</v>
      </c>
      <c r="C1490" s="14" t="s">
        <v>38</v>
      </c>
      <c r="D1490" s="14" t="s">
        <v>35</v>
      </c>
      <c r="E1490" s="14">
        <v>0</v>
      </c>
      <c r="F1490" s="14">
        <v>1058.36366960701</v>
      </c>
      <c r="G1490" s="14">
        <v>352.78788986900202</v>
      </c>
      <c r="H1490" s="14">
        <v>948.05721288754</v>
      </c>
      <c r="I1490" s="14">
        <v>885.24354004533905</v>
      </c>
      <c r="J1490" s="14">
        <v>832.05556681036103</v>
      </c>
      <c r="K1490" s="14">
        <v>940.90774291470802</v>
      </c>
      <c r="L1490" s="14">
        <v>55.664202869368999</v>
      </c>
      <c r="M1490" s="14">
        <v>53.187973234978003</v>
      </c>
      <c r="O1490" s="14"/>
      <c r="P1490" s="14"/>
      <c r="Q1490" s="14"/>
      <c r="R1490" s="14"/>
      <c r="S1490" s="14"/>
      <c r="T1490" s="14"/>
      <c r="U1490" s="14"/>
      <c r="V1490" s="14"/>
      <c r="W1490" s="14"/>
      <c r="X1490" s="14"/>
      <c r="Y1490" s="14"/>
    </row>
    <row r="1491" spans="1:25">
      <c r="A1491" s="14" t="s">
        <v>1719</v>
      </c>
      <c r="B1491" s="14" t="s">
        <v>68</v>
      </c>
      <c r="C1491" s="14" t="s">
        <v>36</v>
      </c>
      <c r="D1491" s="14" t="s">
        <v>35</v>
      </c>
      <c r="E1491" s="14">
        <v>0</v>
      </c>
      <c r="F1491" s="14">
        <v>1094.21504018327</v>
      </c>
      <c r="G1491" s="14">
        <v>364.73834672775803</v>
      </c>
      <c r="H1491" s="14">
        <v>975.70581222983799</v>
      </c>
      <c r="I1491" s="14">
        <v>907.37360187352397</v>
      </c>
      <c r="J1491" s="14">
        <v>853.68787084850703</v>
      </c>
      <c r="K1491" s="14">
        <v>963.51641879853196</v>
      </c>
      <c r="L1491" s="14">
        <v>56.142816925008098</v>
      </c>
      <c r="M1491" s="14">
        <v>53.685731025017503</v>
      </c>
      <c r="O1491" s="14"/>
      <c r="P1491" s="14"/>
      <c r="Q1491" s="14"/>
      <c r="R1491" s="14"/>
      <c r="S1491" s="14"/>
      <c r="T1491" s="14"/>
      <c r="U1491" s="14"/>
      <c r="V1491" s="14"/>
      <c r="W1491" s="14"/>
      <c r="X1491" s="14"/>
      <c r="Y1491" s="14"/>
    </row>
    <row r="1492" spans="1:25">
      <c r="A1492" s="14" t="s">
        <v>1720</v>
      </c>
      <c r="B1492" s="14" t="s">
        <v>68</v>
      </c>
      <c r="C1492" s="14" t="s">
        <v>34</v>
      </c>
      <c r="D1492" s="14" t="s">
        <v>35</v>
      </c>
      <c r="E1492" s="14">
        <v>0</v>
      </c>
      <c r="F1492" s="14">
        <v>1169.3738565456499</v>
      </c>
      <c r="G1492" s="14">
        <v>389.79128551521501</v>
      </c>
      <c r="H1492" s="14">
        <v>1040.59964987377</v>
      </c>
      <c r="I1492" s="14">
        <v>962.78629082560201</v>
      </c>
      <c r="J1492" s="14">
        <v>907.62090984715906</v>
      </c>
      <c r="K1492" s="14">
        <v>1020.39200162228</v>
      </c>
      <c r="L1492" s="14">
        <v>57.605710796676199</v>
      </c>
      <c r="M1492" s="14">
        <v>55.165380978443601</v>
      </c>
      <c r="O1492" s="14"/>
      <c r="P1492" s="14"/>
      <c r="Q1492" s="14"/>
      <c r="R1492" s="14"/>
      <c r="S1492" s="14"/>
      <c r="T1492" s="14"/>
      <c r="U1492" s="14"/>
      <c r="V1492" s="14"/>
      <c r="W1492" s="14"/>
      <c r="X1492" s="14"/>
      <c r="Y1492" s="14"/>
    </row>
    <row r="1493" spans="1:25">
      <c r="A1493" s="14" t="s">
        <v>1721</v>
      </c>
      <c r="B1493" s="14" t="s">
        <v>68</v>
      </c>
      <c r="C1493" s="14" t="s">
        <v>128</v>
      </c>
      <c r="D1493" s="14" t="s">
        <v>35</v>
      </c>
      <c r="E1493" s="14">
        <v>0</v>
      </c>
      <c r="F1493" s="14">
        <v>1154.0167273951199</v>
      </c>
      <c r="G1493" s="14">
        <v>384.67224246504099</v>
      </c>
      <c r="H1493" s="14">
        <v>1027.0982025108599</v>
      </c>
      <c r="I1493" s="14">
        <v>944.89916880973306</v>
      </c>
      <c r="J1493" s="14">
        <v>890.38492573047097</v>
      </c>
      <c r="K1493" s="14">
        <v>1001.84131906404</v>
      </c>
      <c r="L1493" s="14">
        <v>56.942150254303797</v>
      </c>
      <c r="M1493" s="14">
        <v>54.514243079261902</v>
      </c>
      <c r="O1493" s="14"/>
      <c r="P1493" s="14"/>
      <c r="Q1493" s="14"/>
      <c r="R1493" s="14"/>
      <c r="S1493" s="14"/>
      <c r="T1493" s="14"/>
      <c r="U1493" s="14"/>
      <c r="V1493" s="14"/>
      <c r="W1493" s="14"/>
      <c r="X1493" s="14"/>
      <c r="Y1493" s="14"/>
    </row>
    <row r="1494" spans="1:25">
      <c r="A1494" s="14" t="s">
        <v>1722</v>
      </c>
      <c r="B1494" s="14" t="s">
        <v>68</v>
      </c>
      <c r="C1494" s="14" t="s">
        <v>129</v>
      </c>
      <c r="D1494" s="14" t="s">
        <v>35</v>
      </c>
      <c r="E1494" s="14">
        <v>0</v>
      </c>
      <c r="F1494" s="14">
        <v>1117.16292455851</v>
      </c>
      <c r="G1494" s="14">
        <v>372.38764151950198</v>
      </c>
      <c r="H1494" s="14">
        <v>996.408213200712</v>
      </c>
      <c r="I1494" s="14">
        <v>908.52197456212605</v>
      </c>
      <c r="J1494" s="14">
        <v>855.17375217610595</v>
      </c>
      <c r="K1494" s="14">
        <v>964.28600578042006</v>
      </c>
      <c r="L1494" s="14">
        <v>55.764031218293397</v>
      </c>
      <c r="M1494" s="14">
        <v>53.348222386020304</v>
      </c>
      <c r="O1494" s="14"/>
      <c r="P1494" s="14"/>
      <c r="Q1494" s="14"/>
      <c r="R1494" s="14"/>
      <c r="S1494" s="14"/>
      <c r="T1494" s="14"/>
      <c r="U1494" s="14"/>
      <c r="V1494" s="14"/>
      <c r="W1494" s="14"/>
      <c r="X1494" s="14"/>
      <c r="Y1494" s="14"/>
    </row>
    <row r="1495" spans="1:25">
      <c r="A1495" s="14" t="s">
        <v>1723</v>
      </c>
      <c r="B1495" s="14" t="s">
        <v>68</v>
      </c>
      <c r="C1495" s="14" t="s">
        <v>130</v>
      </c>
      <c r="D1495" s="14" t="s">
        <v>35</v>
      </c>
      <c r="E1495" s="14">
        <v>0</v>
      </c>
      <c r="F1495" s="14">
        <v>1078.9970964335901</v>
      </c>
      <c r="G1495" s="14">
        <v>359.66569881119699</v>
      </c>
      <c r="H1495" s="14">
        <v>965.26045680791401</v>
      </c>
      <c r="I1495" s="14">
        <v>868.97425796717596</v>
      </c>
      <c r="J1495" s="14">
        <v>816.95389598567795</v>
      </c>
      <c r="K1495" s="14">
        <v>923.39263684024104</v>
      </c>
      <c r="L1495" s="14">
        <v>54.418378873065201</v>
      </c>
      <c r="M1495" s="14">
        <v>52.020361981498098</v>
      </c>
      <c r="O1495" s="14"/>
      <c r="P1495" s="14"/>
      <c r="Q1495" s="14"/>
      <c r="R1495" s="14"/>
      <c r="S1495" s="14"/>
      <c r="T1495" s="14"/>
      <c r="U1495" s="14"/>
      <c r="V1495" s="14"/>
      <c r="W1495" s="14"/>
      <c r="X1495" s="14"/>
      <c r="Y1495" s="14"/>
    </row>
    <row r="1496" spans="1:25">
      <c r="A1496" s="14" t="s">
        <v>1724</v>
      </c>
      <c r="B1496" s="14" t="s">
        <v>68</v>
      </c>
      <c r="C1496" s="14" t="s">
        <v>131</v>
      </c>
      <c r="D1496" s="14" t="s">
        <v>35</v>
      </c>
      <c r="E1496" s="14">
        <v>0</v>
      </c>
      <c r="F1496" s="14">
        <v>1096.3538110633599</v>
      </c>
      <c r="G1496" s="14">
        <v>365.45127035445398</v>
      </c>
      <c r="H1496" s="14">
        <v>983.10943522033301</v>
      </c>
      <c r="I1496" s="14">
        <v>877.57779289306495</v>
      </c>
      <c r="J1496" s="14">
        <v>825.37888446971601</v>
      </c>
      <c r="K1496" s="14">
        <v>932.16334883340801</v>
      </c>
      <c r="L1496" s="14">
        <v>54.585555940342701</v>
      </c>
      <c r="M1496" s="14">
        <v>52.198908423348598</v>
      </c>
      <c r="O1496" s="14"/>
      <c r="P1496" s="14"/>
      <c r="Q1496" s="14"/>
      <c r="R1496" s="14"/>
      <c r="S1496" s="14"/>
      <c r="T1496" s="14"/>
      <c r="U1496" s="14"/>
      <c r="V1496" s="14"/>
      <c r="W1496" s="14"/>
      <c r="X1496" s="14"/>
      <c r="Y1496" s="14"/>
    </row>
    <row r="1497" spans="1:25">
      <c r="A1497" s="14" t="s">
        <v>1725</v>
      </c>
      <c r="B1497" s="14" t="s">
        <v>68</v>
      </c>
      <c r="C1497" s="14" t="s">
        <v>132</v>
      </c>
      <c r="D1497" s="14" t="s">
        <v>35</v>
      </c>
      <c r="E1497" s="14">
        <v>0</v>
      </c>
      <c r="F1497" s="14">
        <v>1152.1244381843001</v>
      </c>
      <c r="G1497" s="14">
        <v>384.04147939476701</v>
      </c>
      <c r="H1497" s="14">
        <v>1034.6688323373601</v>
      </c>
      <c r="I1497" s="14">
        <v>920.12157928685303</v>
      </c>
      <c r="J1497" s="14">
        <v>866.73826430941801</v>
      </c>
      <c r="K1497" s="14">
        <v>975.88443231987401</v>
      </c>
      <c r="L1497" s="14">
        <v>55.762853033021202</v>
      </c>
      <c r="M1497" s="14">
        <v>53.383314977435397</v>
      </c>
      <c r="O1497" s="14"/>
      <c r="P1497" s="14"/>
      <c r="Q1497" s="14"/>
      <c r="R1497" s="14"/>
      <c r="S1497" s="14"/>
      <c r="T1497" s="14"/>
      <c r="U1497" s="14"/>
      <c r="V1497" s="14"/>
      <c r="W1497" s="14"/>
      <c r="X1497" s="14"/>
      <c r="Y1497" s="14"/>
    </row>
    <row r="1498" spans="1:25">
      <c r="A1498" s="14" t="s">
        <v>1726</v>
      </c>
      <c r="B1498" s="14" t="s">
        <v>68</v>
      </c>
      <c r="C1498" s="14" t="s">
        <v>38</v>
      </c>
      <c r="D1498" s="14" t="s">
        <v>35</v>
      </c>
      <c r="E1498" s="14">
        <v>1</v>
      </c>
      <c r="F1498" s="14">
        <v>223.21750521742101</v>
      </c>
      <c r="G1498" s="14">
        <v>74.405835072473707</v>
      </c>
      <c r="H1498" s="14">
        <v>981.34839188174203</v>
      </c>
      <c r="I1498" s="14">
        <v>870.02460259825102</v>
      </c>
      <c r="J1498" s="14">
        <v>755.42565110915496</v>
      </c>
      <c r="K1498" s="14">
        <v>996.59461756762403</v>
      </c>
      <c r="L1498" s="14">
        <v>126.57001496937301</v>
      </c>
      <c r="M1498" s="14">
        <v>114.598951489096</v>
      </c>
      <c r="O1498" s="14"/>
      <c r="P1498" s="14"/>
      <c r="Q1498" s="14"/>
      <c r="R1498" s="14"/>
      <c r="S1498" s="14"/>
      <c r="T1498" s="14"/>
      <c r="U1498" s="14"/>
      <c r="V1498" s="14"/>
      <c r="W1498" s="14"/>
      <c r="X1498" s="14"/>
      <c r="Y1498" s="14"/>
    </row>
    <row r="1499" spans="1:25">
      <c r="A1499" s="14" t="s">
        <v>1727</v>
      </c>
      <c r="B1499" s="14" t="s">
        <v>68</v>
      </c>
      <c r="C1499" s="14" t="s">
        <v>36</v>
      </c>
      <c r="D1499" s="14" t="s">
        <v>35</v>
      </c>
      <c r="E1499" s="14">
        <v>1</v>
      </c>
      <c r="F1499" s="14">
        <v>214.46301763625601</v>
      </c>
      <c r="G1499" s="14">
        <v>71.487672545418505</v>
      </c>
      <c r="H1499" s="14">
        <v>941.12259801762195</v>
      </c>
      <c r="I1499" s="14">
        <v>827.53645953914202</v>
      </c>
      <c r="J1499" s="14">
        <v>716.44878872992695</v>
      </c>
      <c r="K1499" s="14">
        <v>950.47619263669401</v>
      </c>
      <c r="L1499" s="14">
        <v>122.93973309755199</v>
      </c>
      <c r="M1499" s="14">
        <v>111.087670809215</v>
      </c>
      <c r="O1499" s="14"/>
      <c r="P1499" s="14"/>
      <c r="Q1499" s="14"/>
      <c r="R1499" s="14"/>
      <c r="S1499" s="14"/>
      <c r="T1499" s="14"/>
      <c r="U1499" s="14"/>
      <c r="V1499" s="14"/>
      <c r="W1499" s="14"/>
      <c r="X1499" s="14"/>
      <c r="Y1499" s="14"/>
    </row>
    <row r="1500" spans="1:25">
      <c r="A1500" s="14" t="s">
        <v>1728</v>
      </c>
      <c r="B1500" s="14" t="s">
        <v>68</v>
      </c>
      <c r="C1500" s="14" t="s">
        <v>34</v>
      </c>
      <c r="D1500" s="14" t="s">
        <v>35</v>
      </c>
      <c r="E1500" s="14">
        <v>1</v>
      </c>
      <c r="F1500" s="14">
        <v>229.93282278673101</v>
      </c>
      <c r="G1500" s="14">
        <v>76.644274262243499</v>
      </c>
      <c r="H1500" s="14">
        <v>1006.62298742111</v>
      </c>
      <c r="I1500" s="14">
        <v>873.61865217039303</v>
      </c>
      <c r="J1500" s="14">
        <v>760.15580661077001</v>
      </c>
      <c r="K1500" s="14">
        <v>998.74997382799199</v>
      </c>
      <c r="L1500" s="14">
        <v>125.1313216576</v>
      </c>
      <c r="M1500" s="14">
        <v>113.46284555962301</v>
      </c>
      <c r="O1500" s="14"/>
      <c r="P1500" s="14"/>
      <c r="Q1500" s="14"/>
      <c r="R1500" s="14"/>
      <c r="S1500" s="14"/>
      <c r="T1500" s="14"/>
      <c r="U1500" s="14"/>
      <c r="V1500" s="14"/>
      <c r="W1500" s="14"/>
      <c r="X1500" s="14"/>
      <c r="Y1500" s="14"/>
    </row>
    <row r="1501" spans="1:25">
      <c r="A1501" s="14" t="s">
        <v>1729</v>
      </c>
      <c r="B1501" s="14" t="s">
        <v>68</v>
      </c>
      <c r="C1501" s="14" t="s">
        <v>128</v>
      </c>
      <c r="D1501" s="14" t="s">
        <v>35</v>
      </c>
      <c r="E1501" s="14">
        <v>1</v>
      </c>
      <c r="F1501" s="14">
        <v>215.08045317031301</v>
      </c>
      <c r="G1501" s="14">
        <v>71.693484390104302</v>
      </c>
      <c r="H1501" s="14">
        <v>940.73591904086504</v>
      </c>
      <c r="I1501" s="14">
        <v>788.00637488085897</v>
      </c>
      <c r="J1501" s="14">
        <v>681.62537576738498</v>
      </c>
      <c r="K1501" s="14">
        <v>905.72004979420501</v>
      </c>
      <c r="L1501" s="14">
        <v>117.713674913346</v>
      </c>
      <c r="M1501" s="14">
        <v>106.380999113474</v>
      </c>
      <c r="O1501" s="14"/>
      <c r="P1501" s="14"/>
      <c r="Q1501" s="14"/>
      <c r="R1501" s="14"/>
      <c r="S1501" s="14"/>
      <c r="T1501" s="14"/>
      <c r="U1501" s="14"/>
      <c r="V1501" s="14"/>
      <c r="W1501" s="14"/>
      <c r="X1501" s="14"/>
      <c r="Y1501" s="14"/>
    </row>
    <row r="1502" spans="1:25">
      <c r="A1502" s="14" t="s">
        <v>1730</v>
      </c>
      <c r="B1502" s="14" t="s">
        <v>68</v>
      </c>
      <c r="C1502" s="14" t="s">
        <v>129</v>
      </c>
      <c r="D1502" s="14" t="s">
        <v>35</v>
      </c>
      <c r="E1502" s="14">
        <v>1</v>
      </c>
      <c r="F1502" s="14">
        <v>214.14904974151099</v>
      </c>
      <c r="G1502" s="14">
        <v>71.383016580503593</v>
      </c>
      <c r="H1502" s="14">
        <v>938.75613598768598</v>
      </c>
      <c r="I1502" s="14">
        <v>776.11393189903401</v>
      </c>
      <c r="J1502" s="14">
        <v>670.99375935440003</v>
      </c>
      <c r="K1502" s="14">
        <v>892.45817322176595</v>
      </c>
      <c r="L1502" s="14">
        <v>116.344241322732</v>
      </c>
      <c r="M1502" s="14">
        <v>105.120172544634</v>
      </c>
      <c r="O1502" s="14"/>
      <c r="P1502" s="14"/>
      <c r="Q1502" s="14"/>
      <c r="R1502" s="14"/>
      <c r="S1502" s="14"/>
      <c r="T1502" s="14"/>
      <c r="U1502" s="14"/>
      <c r="V1502" s="14"/>
      <c r="W1502" s="14"/>
      <c r="X1502" s="14"/>
      <c r="Y1502" s="14"/>
    </row>
    <row r="1503" spans="1:25">
      <c r="A1503" s="14" t="s">
        <v>1731</v>
      </c>
      <c r="B1503" s="14" t="s">
        <v>68</v>
      </c>
      <c r="C1503" s="14" t="s">
        <v>130</v>
      </c>
      <c r="D1503" s="14" t="s">
        <v>35</v>
      </c>
      <c r="E1503" s="14">
        <v>1</v>
      </c>
      <c r="F1503" s="14">
        <v>206.118417426299</v>
      </c>
      <c r="G1503" s="14">
        <v>68.706139142099602</v>
      </c>
      <c r="H1503" s="14">
        <v>907.21134430589302</v>
      </c>
      <c r="I1503" s="14">
        <v>735.22393617011801</v>
      </c>
      <c r="J1503" s="14">
        <v>633.78100690479698</v>
      </c>
      <c r="K1503" s="14">
        <v>847.71939338851405</v>
      </c>
      <c r="L1503" s="14">
        <v>112.495457218396</v>
      </c>
      <c r="M1503" s="14">
        <v>101.442929265321</v>
      </c>
      <c r="O1503" s="14"/>
      <c r="P1503" s="14"/>
      <c r="Q1503" s="14"/>
      <c r="R1503" s="14"/>
      <c r="S1503" s="14"/>
      <c r="T1503" s="14"/>
      <c r="U1503" s="14"/>
      <c r="V1503" s="14"/>
      <c r="W1503" s="14"/>
      <c r="X1503" s="14"/>
      <c r="Y1503" s="14"/>
    </row>
    <row r="1504" spans="1:25">
      <c r="A1504" s="14" t="s">
        <v>1732</v>
      </c>
      <c r="B1504" s="14" t="s">
        <v>68</v>
      </c>
      <c r="C1504" s="14" t="s">
        <v>131</v>
      </c>
      <c r="D1504" s="14" t="s">
        <v>35</v>
      </c>
      <c r="E1504" s="14">
        <v>1</v>
      </c>
      <c r="F1504" s="14">
        <v>202.15538740209499</v>
      </c>
      <c r="G1504" s="14">
        <v>67.385129134031601</v>
      </c>
      <c r="H1504" s="14">
        <v>893.30705878079903</v>
      </c>
      <c r="I1504" s="14">
        <v>723.84913936184705</v>
      </c>
      <c r="J1504" s="14">
        <v>623.00098090911899</v>
      </c>
      <c r="K1504" s="14">
        <v>835.79846983125697</v>
      </c>
      <c r="L1504" s="14">
        <v>111.94933046941</v>
      </c>
      <c r="M1504" s="14">
        <v>100.848158452728</v>
      </c>
      <c r="O1504" s="14"/>
      <c r="P1504" s="14"/>
      <c r="Q1504" s="14"/>
      <c r="R1504" s="14"/>
      <c r="S1504" s="14"/>
      <c r="T1504" s="14"/>
      <c r="U1504" s="14"/>
      <c r="V1504" s="14"/>
      <c r="W1504" s="14"/>
      <c r="X1504" s="14"/>
      <c r="Y1504" s="14"/>
    </row>
    <row r="1505" spans="1:25">
      <c r="A1505" s="14" t="s">
        <v>1733</v>
      </c>
      <c r="B1505" s="14" t="s">
        <v>68</v>
      </c>
      <c r="C1505" s="14" t="s">
        <v>132</v>
      </c>
      <c r="D1505" s="14" t="s">
        <v>35</v>
      </c>
      <c r="E1505" s="14">
        <v>1</v>
      </c>
      <c r="F1505" s="14">
        <v>212.43139927024399</v>
      </c>
      <c r="G1505" s="14">
        <v>70.810466423414795</v>
      </c>
      <c r="H1505" s="14">
        <v>940.544581910229</v>
      </c>
      <c r="I1505" s="14">
        <v>773.68502889125295</v>
      </c>
      <c r="J1505" s="14">
        <v>668.37613762265005</v>
      </c>
      <c r="K1505" s="14">
        <v>890.28609321501801</v>
      </c>
      <c r="L1505" s="14">
        <v>116.601064323765</v>
      </c>
      <c r="M1505" s="14">
        <v>105.30889126860301</v>
      </c>
      <c r="O1505" s="14"/>
      <c r="P1505" s="14"/>
      <c r="Q1505" s="14"/>
      <c r="R1505" s="14"/>
      <c r="S1505" s="14"/>
      <c r="T1505" s="14"/>
      <c r="U1505" s="14"/>
      <c r="V1505" s="14"/>
      <c r="W1505" s="14"/>
      <c r="X1505" s="14"/>
      <c r="Y1505" s="14"/>
    </row>
    <row r="1506" spans="1:25">
      <c r="A1506" s="14" t="s">
        <v>1734</v>
      </c>
      <c r="B1506" s="14" t="s">
        <v>68</v>
      </c>
      <c r="C1506" s="14" t="s">
        <v>38</v>
      </c>
      <c r="D1506" s="14" t="s">
        <v>35</v>
      </c>
      <c r="E1506" s="14">
        <v>2</v>
      </c>
      <c r="F1506" s="14">
        <v>154.90713321703399</v>
      </c>
      <c r="G1506" s="14">
        <v>51.635711072344698</v>
      </c>
      <c r="H1506" s="14">
        <v>699.10250571817903</v>
      </c>
      <c r="I1506" s="14">
        <v>662.36474695561503</v>
      </c>
      <c r="J1506" s="14">
        <v>561.28047345129596</v>
      </c>
      <c r="K1506" s="14">
        <v>776.26670270752402</v>
      </c>
      <c r="L1506" s="14">
        <v>113.901955751909</v>
      </c>
      <c r="M1506" s="14">
        <v>101.084273504319</v>
      </c>
      <c r="O1506" s="14"/>
      <c r="P1506" s="14"/>
      <c r="Q1506" s="14"/>
      <c r="R1506" s="14"/>
      <c r="S1506" s="14"/>
      <c r="T1506" s="14"/>
      <c r="U1506" s="14"/>
      <c r="V1506" s="14"/>
      <c r="W1506" s="14"/>
      <c r="X1506" s="14"/>
      <c r="Y1506" s="14"/>
    </row>
    <row r="1507" spans="1:25">
      <c r="A1507" s="14" t="s">
        <v>1735</v>
      </c>
      <c r="B1507" s="14" t="s">
        <v>68</v>
      </c>
      <c r="C1507" s="14" t="s">
        <v>36</v>
      </c>
      <c r="D1507" s="14" t="s">
        <v>35</v>
      </c>
      <c r="E1507" s="14">
        <v>2</v>
      </c>
      <c r="F1507" s="14">
        <v>151.60375601604699</v>
      </c>
      <c r="G1507" s="14">
        <v>50.534585338682298</v>
      </c>
      <c r="H1507" s="14">
        <v>679.04575838057394</v>
      </c>
      <c r="I1507" s="14">
        <v>638.10436804497397</v>
      </c>
      <c r="J1507" s="14">
        <v>539.64864724523704</v>
      </c>
      <c r="K1507" s="14">
        <v>749.18889968856104</v>
      </c>
      <c r="L1507" s="14">
        <v>111.084531643587</v>
      </c>
      <c r="M1507" s="14">
        <v>98.455720799736795</v>
      </c>
      <c r="O1507" s="14"/>
      <c r="P1507" s="14"/>
      <c r="Q1507" s="14"/>
      <c r="R1507" s="14"/>
      <c r="S1507" s="14"/>
      <c r="T1507" s="14"/>
      <c r="U1507" s="14"/>
      <c r="V1507" s="14"/>
      <c r="W1507" s="14"/>
      <c r="X1507" s="14"/>
      <c r="Y1507" s="14"/>
    </row>
    <row r="1508" spans="1:25">
      <c r="A1508" s="14" t="s">
        <v>1736</v>
      </c>
      <c r="B1508" s="14" t="s">
        <v>68</v>
      </c>
      <c r="C1508" s="14" t="s">
        <v>34</v>
      </c>
      <c r="D1508" s="14" t="s">
        <v>35</v>
      </c>
      <c r="E1508" s="14">
        <v>2</v>
      </c>
      <c r="F1508" s="14">
        <v>166.520984700593</v>
      </c>
      <c r="G1508" s="14">
        <v>55.506994900197597</v>
      </c>
      <c r="H1508" s="14">
        <v>744.89369134687001</v>
      </c>
      <c r="I1508" s="14">
        <v>695.84316854109704</v>
      </c>
      <c r="J1508" s="14">
        <v>593.112566926466</v>
      </c>
      <c r="K1508" s="14">
        <v>811.10794291395098</v>
      </c>
      <c r="L1508" s="14">
        <v>115.264774372855</v>
      </c>
      <c r="M1508" s="14">
        <v>102.730601614631</v>
      </c>
      <c r="O1508" s="14"/>
      <c r="P1508" s="14"/>
      <c r="Q1508" s="14"/>
      <c r="R1508" s="14"/>
      <c r="S1508" s="14"/>
      <c r="T1508" s="14"/>
      <c r="U1508" s="14"/>
      <c r="V1508" s="14"/>
      <c r="W1508" s="14"/>
      <c r="X1508" s="14"/>
      <c r="Y1508" s="14"/>
    </row>
    <row r="1509" spans="1:25">
      <c r="A1509" s="14" t="s">
        <v>1737</v>
      </c>
      <c r="B1509" s="14" t="s">
        <v>68</v>
      </c>
      <c r="C1509" s="14" t="s">
        <v>128</v>
      </c>
      <c r="D1509" s="14" t="s">
        <v>35</v>
      </c>
      <c r="E1509" s="14">
        <v>2</v>
      </c>
      <c r="F1509" s="14">
        <v>167.527941464631</v>
      </c>
      <c r="G1509" s="14">
        <v>55.842647154877099</v>
      </c>
      <c r="H1509" s="14">
        <v>749.26401656885901</v>
      </c>
      <c r="I1509" s="14">
        <v>691.11886610225702</v>
      </c>
      <c r="J1509" s="14">
        <v>589.42019510094804</v>
      </c>
      <c r="K1509" s="14">
        <v>805.18605537555902</v>
      </c>
      <c r="L1509" s="14">
        <v>114.06718927330201</v>
      </c>
      <c r="M1509" s="14">
        <v>101.69867100130899</v>
      </c>
      <c r="O1509" s="14"/>
      <c r="P1509" s="14"/>
      <c r="Q1509" s="14"/>
      <c r="R1509" s="14"/>
      <c r="S1509" s="14"/>
      <c r="T1509" s="14"/>
      <c r="U1509" s="14"/>
      <c r="V1509" s="14"/>
      <c r="W1509" s="14"/>
      <c r="X1509" s="14"/>
      <c r="Y1509" s="14"/>
    </row>
    <row r="1510" spans="1:25">
      <c r="A1510" s="14" t="s">
        <v>1738</v>
      </c>
      <c r="B1510" s="14" t="s">
        <v>68</v>
      </c>
      <c r="C1510" s="14" t="s">
        <v>129</v>
      </c>
      <c r="D1510" s="14" t="s">
        <v>35</v>
      </c>
      <c r="E1510" s="14">
        <v>2</v>
      </c>
      <c r="F1510" s="14">
        <v>167.14562012264</v>
      </c>
      <c r="G1510" s="14">
        <v>55.715206707546798</v>
      </c>
      <c r="H1510" s="14">
        <v>747.82166400895005</v>
      </c>
      <c r="I1510" s="14">
        <v>690.94362461846003</v>
      </c>
      <c r="J1510" s="14">
        <v>588.96987661985997</v>
      </c>
      <c r="K1510" s="14">
        <v>805.33443389329</v>
      </c>
      <c r="L1510" s="14">
        <v>114.39080927483</v>
      </c>
      <c r="M1510" s="14">
        <v>101.9737479986</v>
      </c>
      <c r="O1510" s="14"/>
      <c r="P1510" s="14"/>
      <c r="Q1510" s="14"/>
      <c r="R1510" s="14"/>
      <c r="S1510" s="14"/>
      <c r="T1510" s="14"/>
      <c r="U1510" s="14"/>
      <c r="V1510" s="14"/>
      <c r="W1510" s="14"/>
      <c r="X1510" s="14"/>
      <c r="Y1510" s="14"/>
    </row>
    <row r="1511" spans="1:25">
      <c r="A1511" s="14" t="s">
        <v>1739</v>
      </c>
      <c r="B1511" s="14" t="s">
        <v>68</v>
      </c>
      <c r="C1511" s="14" t="s">
        <v>130</v>
      </c>
      <c r="D1511" s="14" t="s">
        <v>35</v>
      </c>
      <c r="E1511" s="14">
        <v>2</v>
      </c>
      <c r="F1511" s="14">
        <v>162.88366507674101</v>
      </c>
      <c r="G1511" s="14">
        <v>54.294555025580202</v>
      </c>
      <c r="H1511" s="14">
        <v>728.65556534284997</v>
      </c>
      <c r="I1511" s="14">
        <v>661.55216841881395</v>
      </c>
      <c r="J1511" s="14">
        <v>562.478270771246</v>
      </c>
      <c r="K1511" s="14">
        <v>772.85706298775301</v>
      </c>
      <c r="L1511" s="14">
        <v>111.30489456893901</v>
      </c>
      <c r="M1511" s="14">
        <v>99.073897647567904</v>
      </c>
      <c r="O1511" s="14"/>
      <c r="P1511" s="14"/>
      <c r="Q1511" s="14"/>
      <c r="R1511" s="14"/>
      <c r="S1511" s="14"/>
      <c r="T1511" s="14"/>
      <c r="U1511" s="14"/>
      <c r="V1511" s="14"/>
      <c r="W1511" s="14"/>
      <c r="X1511" s="14"/>
      <c r="Y1511" s="14"/>
    </row>
    <row r="1512" spans="1:25">
      <c r="A1512" s="14" t="s">
        <v>1740</v>
      </c>
      <c r="B1512" s="14" t="s">
        <v>68</v>
      </c>
      <c r="C1512" s="14" t="s">
        <v>131</v>
      </c>
      <c r="D1512" s="14" t="s">
        <v>35</v>
      </c>
      <c r="E1512" s="14">
        <v>2</v>
      </c>
      <c r="F1512" s="14">
        <v>170.46326694379999</v>
      </c>
      <c r="G1512" s="14">
        <v>56.821088981266499</v>
      </c>
      <c r="H1512" s="14">
        <v>762.938132496977</v>
      </c>
      <c r="I1512" s="14">
        <v>687.77752918732301</v>
      </c>
      <c r="J1512" s="14">
        <v>586.92142819707601</v>
      </c>
      <c r="K1512" s="14">
        <v>800.786849398144</v>
      </c>
      <c r="L1512" s="14">
        <v>113.009320210821</v>
      </c>
      <c r="M1512" s="14">
        <v>100.856100990247</v>
      </c>
      <c r="O1512" s="14"/>
      <c r="P1512" s="14"/>
      <c r="Q1512" s="14"/>
      <c r="R1512" s="14"/>
      <c r="S1512" s="14"/>
      <c r="T1512" s="14"/>
      <c r="U1512" s="14"/>
      <c r="V1512" s="14"/>
      <c r="W1512" s="14"/>
      <c r="X1512" s="14"/>
      <c r="Y1512" s="14"/>
    </row>
    <row r="1513" spans="1:25">
      <c r="A1513" s="14" t="s">
        <v>1741</v>
      </c>
      <c r="B1513" s="14" t="s">
        <v>68</v>
      </c>
      <c r="C1513" s="14" t="s">
        <v>132</v>
      </c>
      <c r="D1513" s="14" t="s">
        <v>35</v>
      </c>
      <c r="E1513" s="14">
        <v>2</v>
      </c>
      <c r="F1513" s="14">
        <v>184.87894381388901</v>
      </c>
      <c r="G1513" s="14">
        <v>61.626314604629499</v>
      </c>
      <c r="H1513" s="14">
        <v>828.38490820812206</v>
      </c>
      <c r="I1513" s="14">
        <v>735.60909648732604</v>
      </c>
      <c r="J1513" s="14">
        <v>631.98466911976197</v>
      </c>
      <c r="K1513" s="14">
        <v>851.19327585042902</v>
      </c>
      <c r="L1513" s="14">
        <v>115.584179363102</v>
      </c>
      <c r="M1513" s="14">
        <v>103.624427367565</v>
      </c>
      <c r="O1513" s="14"/>
      <c r="P1513" s="14"/>
      <c r="Q1513" s="14"/>
      <c r="R1513" s="14"/>
      <c r="S1513" s="14"/>
      <c r="T1513" s="14"/>
      <c r="U1513" s="14"/>
      <c r="V1513" s="14"/>
      <c r="W1513" s="14"/>
      <c r="X1513" s="14"/>
      <c r="Y1513" s="14"/>
    </row>
    <row r="1514" spans="1:25">
      <c r="A1514" s="14" t="s">
        <v>1742</v>
      </c>
      <c r="B1514" s="14" t="s">
        <v>68</v>
      </c>
      <c r="C1514" s="14" t="s">
        <v>38</v>
      </c>
      <c r="D1514" s="14" t="s">
        <v>35</v>
      </c>
      <c r="E1514" s="14">
        <v>3</v>
      </c>
      <c r="F1514" s="14">
        <v>184.64616495959999</v>
      </c>
      <c r="G1514" s="14">
        <v>61.548721653199998</v>
      </c>
      <c r="H1514" s="14">
        <v>826.74919387301804</v>
      </c>
      <c r="I1514" s="14">
        <v>780.68877767511299</v>
      </c>
      <c r="J1514" s="14">
        <v>671.31939511803</v>
      </c>
      <c r="K1514" s="14">
        <v>902.68940383497704</v>
      </c>
      <c r="L1514" s="14">
        <v>122.00062615986501</v>
      </c>
      <c r="M1514" s="14">
        <v>109.369382557083</v>
      </c>
      <c r="O1514" s="14"/>
      <c r="P1514" s="14"/>
      <c r="Q1514" s="14"/>
      <c r="R1514" s="14"/>
      <c r="S1514" s="14"/>
      <c r="T1514" s="14"/>
      <c r="U1514" s="14"/>
      <c r="V1514" s="14"/>
      <c r="W1514" s="14"/>
      <c r="X1514" s="14"/>
      <c r="Y1514" s="14"/>
    </row>
    <row r="1515" spans="1:25">
      <c r="A1515" s="14" t="s">
        <v>1743</v>
      </c>
      <c r="B1515" s="14" t="s">
        <v>68</v>
      </c>
      <c r="C1515" s="14" t="s">
        <v>36</v>
      </c>
      <c r="D1515" s="14" t="s">
        <v>35</v>
      </c>
      <c r="E1515" s="14">
        <v>3</v>
      </c>
      <c r="F1515" s="14">
        <v>196.84239194062599</v>
      </c>
      <c r="G1515" s="14">
        <v>65.614130646875296</v>
      </c>
      <c r="H1515" s="14">
        <v>877.97677047558398</v>
      </c>
      <c r="I1515" s="14">
        <v>822.69222785637203</v>
      </c>
      <c r="J1515" s="14">
        <v>710.73534314353901</v>
      </c>
      <c r="K1515" s="14">
        <v>947.14811742660299</v>
      </c>
      <c r="L1515" s="14">
        <v>124.45588957023</v>
      </c>
      <c r="M1515" s="14">
        <v>111.956884712833</v>
      </c>
      <c r="O1515" s="14"/>
      <c r="P1515" s="14"/>
      <c r="Q1515" s="14"/>
      <c r="R1515" s="14"/>
      <c r="S1515" s="14"/>
      <c r="T1515" s="14"/>
      <c r="U1515" s="14"/>
      <c r="V1515" s="14"/>
      <c r="W1515" s="14"/>
      <c r="X1515" s="14"/>
      <c r="Y1515" s="14"/>
    </row>
    <row r="1516" spans="1:25">
      <c r="A1516" s="14" t="s">
        <v>1744</v>
      </c>
      <c r="B1516" s="14" t="s">
        <v>68</v>
      </c>
      <c r="C1516" s="14" t="s">
        <v>34</v>
      </c>
      <c r="D1516" s="14" t="s">
        <v>35</v>
      </c>
      <c r="E1516" s="14">
        <v>3</v>
      </c>
      <c r="F1516" s="14">
        <v>214.590303370801</v>
      </c>
      <c r="G1516" s="14">
        <v>71.530101123600403</v>
      </c>
      <c r="H1516" s="14">
        <v>955.73109771879501</v>
      </c>
      <c r="I1516" s="14">
        <v>891.62352383373104</v>
      </c>
      <c r="J1516" s="14">
        <v>775.11344783497998</v>
      </c>
      <c r="K1516" s="14">
        <v>1020.56028796236</v>
      </c>
      <c r="L1516" s="14">
        <v>128.93676412862601</v>
      </c>
      <c r="M1516" s="14">
        <v>116.51007599875101</v>
      </c>
      <c r="O1516" s="14"/>
      <c r="P1516" s="14"/>
      <c r="Q1516" s="14"/>
      <c r="R1516" s="14"/>
      <c r="S1516" s="14"/>
      <c r="T1516" s="14"/>
      <c r="U1516" s="14"/>
      <c r="V1516" s="14"/>
      <c r="W1516" s="14"/>
      <c r="X1516" s="14"/>
      <c r="Y1516" s="14"/>
    </row>
    <row r="1517" spans="1:25">
      <c r="A1517" s="14" t="s">
        <v>1745</v>
      </c>
      <c r="B1517" s="14" t="s">
        <v>68</v>
      </c>
      <c r="C1517" s="14" t="s">
        <v>128</v>
      </c>
      <c r="D1517" s="14" t="s">
        <v>35</v>
      </c>
      <c r="E1517" s="14">
        <v>3</v>
      </c>
      <c r="F1517" s="14">
        <v>216.29982266519301</v>
      </c>
      <c r="G1517" s="14">
        <v>72.099940888397796</v>
      </c>
      <c r="H1517" s="14">
        <v>966.05548309599601</v>
      </c>
      <c r="I1517" s="14">
        <v>891.41958423257597</v>
      </c>
      <c r="J1517" s="14">
        <v>775.44761814852495</v>
      </c>
      <c r="K1517" s="14">
        <v>1019.70910070592</v>
      </c>
      <c r="L1517" s="14">
        <v>128.289516473341</v>
      </c>
      <c r="M1517" s="14">
        <v>115.971966084051</v>
      </c>
      <c r="O1517" s="14"/>
      <c r="P1517" s="14"/>
      <c r="Q1517" s="14"/>
      <c r="R1517" s="14"/>
      <c r="S1517" s="14"/>
      <c r="T1517" s="14"/>
      <c r="U1517" s="14"/>
      <c r="V1517" s="14"/>
      <c r="W1517" s="14"/>
      <c r="X1517" s="14"/>
      <c r="Y1517" s="14"/>
    </row>
    <row r="1518" spans="1:25">
      <c r="A1518" s="14" t="s">
        <v>1746</v>
      </c>
      <c r="B1518" s="14" t="s">
        <v>68</v>
      </c>
      <c r="C1518" s="14" t="s">
        <v>129</v>
      </c>
      <c r="D1518" s="14" t="s">
        <v>35</v>
      </c>
      <c r="E1518" s="14">
        <v>3</v>
      </c>
      <c r="F1518" s="14">
        <v>201.23584206866701</v>
      </c>
      <c r="G1518" s="14">
        <v>67.0786140228889</v>
      </c>
      <c r="H1518" s="14">
        <v>902.76722474840403</v>
      </c>
      <c r="I1518" s="14">
        <v>831.37659969371703</v>
      </c>
      <c r="J1518" s="14">
        <v>719.23685892481706</v>
      </c>
      <c r="K1518" s="14">
        <v>955.89029026117305</v>
      </c>
      <c r="L1518" s="14">
        <v>124.513690567456</v>
      </c>
      <c r="M1518" s="14">
        <v>112.1397407689</v>
      </c>
      <c r="O1518" s="14"/>
      <c r="P1518" s="14"/>
      <c r="Q1518" s="14"/>
      <c r="R1518" s="14"/>
      <c r="S1518" s="14"/>
      <c r="T1518" s="14"/>
      <c r="U1518" s="14"/>
      <c r="V1518" s="14"/>
      <c r="W1518" s="14"/>
      <c r="X1518" s="14"/>
      <c r="Y1518" s="14"/>
    </row>
    <row r="1519" spans="1:25">
      <c r="A1519" s="14" t="s">
        <v>1747</v>
      </c>
      <c r="B1519" s="14" t="s">
        <v>68</v>
      </c>
      <c r="C1519" s="14" t="s">
        <v>130</v>
      </c>
      <c r="D1519" s="14" t="s">
        <v>35</v>
      </c>
      <c r="E1519" s="14">
        <v>3</v>
      </c>
      <c r="F1519" s="14">
        <v>190.72292059735901</v>
      </c>
      <c r="G1519" s="14">
        <v>63.574306865786298</v>
      </c>
      <c r="H1519" s="14">
        <v>860.43003066569895</v>
      </c>
      <c r="I1519" s="14">
        <v>790.20071260238205</v>
      </c>
      <c r="J1519" s="14">
        <v>680.51247028671901</v>
      </c>
      <c r="K1519" s="14">
        <v>912.34133159802695</v>
      </c>
      <c r="L1519" s="14">
        <v>122.140618995645</v>
      </c>
      <c r="M1519" s="14">
        <v>109.688242315662</v>
      </c>
      <c r="O1519" s="14"/>
      <c r="P1519" s="14"/>
      <c r="Q1519" s="14"/>
      <c r="R1519" s="14"/>
      <c r="S1519" s="14"/>
      <c r="T1519" s="14"/>
      <c r="U1519" s="14"/>
      <c r="V1519" s="14"/>
      <c r="W1519" s="14"/>
      <c r="X1519" s="14"/>
      <c r="Y1519" s="14"/>
    </row>
    <row r="1520" spans="1:25">
      <c r="A1520" s="14" t="s">
        <v>1748</v>
      </c>
      <c r="B1520" s="14" t="s">
        <v>68</v>
      </c>
      <c r="C1520" s="14" t="s">
        <v>131</v>
      </c>
      <c r="D1520" s="14" t="s">
        <v>35</v>
      </c>
      <c r="E1520" s="14">
        <v>3</v>
      </c>
      <c r="F1520" s="14">
        <v>183.87816983862899</v>
      </c>
      <c r="G1520" s="14">
        <v>61.292723279542898</v>
      </c>
      <c r="H1520" s="14">
        <v>831.65160487846595</v>
      </c>
      <c r="I1520" s="14">
        <v>752.58792529217101</v>
      </c>
      <c r="J1520" s="14">
        <v>645.84189908607902</v>
      </c>
      <c r="K1520" s="14">
        <v>871.68951577281996</v>
      </c>
      <c r="L1520" s="14">
        <v>119.10159048064899</v>
      </c>
      <c r="M1520" s="14">
        <v>106.746026206092</v>
      </c>
      <c r="O1520" s="14"/>
      <c r="P1520" s="14"/>
      <c r="Q1520" s="14"/>
      <c r="R1520" s="14"/>
      <c r="S1520" s="14"/>
      <c r="T1520" s="14"/>
      <c r="U1520" s="14"/>
      <c r="V1520" s="14"/>
      <c r="W1520" s="14"/>
      <c r="X1520" s="14"/>
      <c r="Y1520" s="14"/>
    </row>
    <row r="1521" spans="1:25">
      <c r="A1521" s="14" t="s">
        <v>1749</v>
      </c>
      <c r="B1521" s="14" t="s">
        <v>68</v>
      </c>
      <c r="C1521" s="14" t="s">
        <v>132</v>
      </c>
      <c r="D1521" s="14" t="s">
        <v>35</v>
      </c>
      <c r="E1521" s="14">
        <v>3</v>
      </c>
      <c r="F1521" s="14">
        <v>196.02243433924201</v>
      </c>
      <c r="G1521" s="14">
        <v>65.340811446414094</v>
      </c>
      <c r="H1521" s="14">
        <v>887.86318660767404</v>
      </c>
      <c r="I1521" s="14">
        <v>792.27895898993097</v>
      </c>
      <c r="J1521" s="14">
        <v>683.06848128369904</v>
      </c>
      <c r="K1521" s="14">
        <v>913.70881578969204</v>
      </c>
      <c r="L1521" s="14">
        <v>121.42985679976</v>
      </c>
      <c r="M1521" s="14">
        <v>109.21047770623299</v>
      </c>
      <c r="O1521" s="14"/>
      <c r="P1521" s="14"/>
      <c r="Q1521" s="14"/>
      <c r="R1521" s="14"/>
      <c r="S1521" s="14"/>
      <c r="T1521" s="14"/>
      <c r="U1521" s="14"/>
      <c r="V1521" s="14"/>
      <c r="W1521" s="14"/>
      <c r="X1521" s="14"/>
      <c r="Y1521" s="14"/>
    </row>
    <row r="1522" spans="1:25">
      <c r="A1522" s="14" t="s">
        <v>1750</v>
      </c>
      <c r="B1522" s="14" t="s">
        <v>68</v>
      </c>
      <c r="C1522" s="14" t="s">
        <v>38</v>
      </c>
      <c r="D1522" s="14" t="s">
        <v>35</v>
      </c>
      <c r="E1522" s="14">
        <v>4</v>
      </c>
      <c r="F1522" s="14">
        <v>197.40821227150801</v>
      </c>
      <c r="G1522" s="14">
        <v>65.802737423835893</v>
      </c>
      <c r="H1522" s="14">
        <v>923.46078622588595</v>
      </c>
      <c r="I1522" s="14">
        <v>866.90444842204602</v>
      </c>
      <c r="J1522" s="14">
        <v>748.506424598796</v>
      </c>
      <c r="K1522" s="14">
        <v>998.50049534577204</v>
      </c>
      <c r="L1522" s="14">
        <v>131.59604692372599</v>
      </c>
      <c r="M1522" s="14">
        <v>118.39802382325099</v>
      </c>
      <c r="O1522" s="14"/>
      <c r="P1522" s="14"/>
      <c r="Q1522" s="14"/>
      <c r="R1522" s="14"/>
      <c r="S1522" s="14"/>
      <c r="T1522" s="14"/>
      <c r="U1522" s="14"/>
      <c r="V1522" s="14"/>
      <c r="W1522" s="14"/>
      <c r="X1522" s="14"/>
      <c r="Y1522" s="14"/>
    </row>
    <row r="1523" spans="1:25">
      <c r="A1523" s="14" t="s">
        <v>1751</v>
      </c>
      <c r="B1523" s="14" t="s">
        <v>68</v>
      </c>
      <c r="C1523" s="14" t="s">
        <v>36</v>
      </c>
      <c r="D1523" s="14" t="s">
        <v>35</v>
      </c>
      <c r="E1523" s="14">
        <v>4</v>
      </c>
      <c r="F1523" s="14">
        <v>201.909192742664</v>
      </c>
      <c r="G1523" s="14">
        <v>67.303064247554602</v>
      </c>
      <c r="H1523" s="14">
        <v>940.11823226085505</v>
      </c>
      <c r="I1523" s="14">
        <v>890.69144112832998</v>
      </c>
      <c r="J1523" s="14">
        <v>770.21604038921998</v>
      </c>
      <c r="K1523" s="14">
        <v>1024.4370987377199</v>
      </c>
      <c r="L1523" s="14">
        <v>133.745657609391</v>
      </c>
      <c r="M1523" s="14">
        <v>120.47540073910901</v>
      </c>
      <c r="O1523" s="14"/>
      <c r="P1523" s="14"/>
      <c r="Q1523" s="14"/>
      <c r="R1523" s="14"/>
      <c r="S1523" s="14"/>
      <c r="T1523" s="14"/>
      <c r="U1523" s="14"/>
      <c r="V1523" s="14"/>
      <c r="W1523" s="14"/>
      <c r="X1523" s="14"/>
      <c r="Y1523" s="14"/>
    </row>
    <row r="1524" spans="1:25">
      <c r="A1524" s="14" t="s">
        <v>1752</v>
      </c>
      <c r="B1524" s="14" t="s">
        <v>68</v>
      </c>
      <c r="C1524" s="14" t="s">
        <v>34</v>
      </c>
      <c r="D1524" s="14" t="s">
        <v>35</v>
      </c>
      <c r="E1524" s="14">
        <v>4</v>
      </c>
      <c r="F1524" s="14">
        <v>220.62822014910799</v>
      </c>
      <c r="G1524" s="14">
        <v>73.542740049702601</v>
      </c>
      <c r="H1524" s="14">
        <v>1023.27452413667</v>
      </c>
      <c r="I1524" s="14">
        <v>980.98161954376906</v>
      </c>
      <c r="J1524" s="14">
        <v>853.98011777114596</v>
      </c>
      <c r="K1524" s="14">
        <v>1121.3317253437499</v>
      </c>
      <c r="L1524" s="14">
        <v>140.350105799983</v>
      </c>
      <c r="M1524" s="14">
        <v>127.001501772624</v>
      </c>
      <c r="O1524" s="14"/>
      <c r="P1524" s="14"/>
      <c r="Q1524" s="14"/>
      <c r="R1524" s="14"/>
      <c r="S1524" s="14"/>
      <c r="T1524" s="14"/>
      <c r="U1524" s="14"/>
      <c r="V1524" s="14"/>
      <c r="W1524" s="14"/>
      <c r="X1524" s="14"/>
      <c r="Y1524" s="14"/>
    </row>
    <row r="1525" spans="1:25">
      <c r="A1525" s="14" t="s">
        <v>1753</v>
      </c>
      <c r="B1525" s="14" t="s">
        <v>68</v>
      </c>
      <c r="C1525" s="14" t="s">
        <v>128</v>
      </c>
      <c r="D1525" s="14" t="s">
        <v>35</v>
      </c>
      <c r="E1525" s="14">
        <v>4</v>
      </c>
      <c r="F1525" s="14">
        <v>224.10769952876399</v>
      </c>
      <c r="G1525" s="14">
        <v>74.702566509587996</v>
      </c>
      <c r="H1525" s="14">
        <v>1038.882345303</v>
      </c>
      <c r="I1525" s="14">
        <v>999.61243908871802</v>
      </c>
      <c r="J1525" s="14">
        <v>871.204001778818</v>
      </c>
      <c r="K1525" s="14">
        <v>1141.4063386325399</v>
      </c>
      <c r="L1525" s="14">
        <v>141.79389954381699</v>
      </c>
      <c r="M1525" s="14">
        <v>128.40843730989999</v>
      </c>
      <c r="O1525" s="14"/>
      <c r="P1525" s="14"/>
      <c r="Q1525" s="14"/>
      <c r="R1525" s="14"/>
      <c r="S1525" s="14"/>
      <c r="T1525" s="14"/>
      <c r="U1525" s="14"/>
      <c r="V1525" s="14"/>
      <c r="W1525" s="14"/>
      <c r="X1525" s="14"/>
      <c r="Y1525" s="14"/>
    </row>
    <row r="1526" spans="1:25">
      <c r="A1526" s="14" t="s">
        <v>1754</v>
      </c>
      <c r="B1526" s="14" t="s">
        <v>68</v>
      </c>
      <c r="C1526" s="14" t="s">
        <v>129</v>
      </c>
      <c r="D1526" s="14" t="s">
        <v>35</v>
      </c>
      <c r="E1526" s="14">
        <v>4</v>
      </c>
      <c r="F1526" s="14">
        <v>232.21530444984799</v>
      </c>
      <c r="G1526" s="14">
        <v>77.405101483282706</v>
      </c>
      <c r="H1526" s="14">
        <v>1078.1155320574201</v>
      </c>
      <c r="I1526" s="14">
        <v>1016.1453136878</v>
      </c>
      <c r="J1526" s="14">
        <v>887.56470955172597</v>
      </c>
      <c r="K1526" s="14">
        <v>1157.8804008239999</v>
      </c>
      <c r="L1526" s="14">
        <v>141.73508713620001</v>
      </c>
      <c r="M1526" s="14">
        <v>128.58060413607399</v>
      </c>
      <c r="O1526" s="14"/>
      <c r="P1526" s="14"/>
      <c r="Q1526" s="14"/>
      <c r="R1526" s="14"/>
      <c r="S1526" s="14"/>
      <c r="T1526" s="14"/>
      <c r="U1526" s="14"/>
      <c r="V1526" s="14"/>
      <c r="W1526" s="14"/>
      <c r="X1526" s="14"/>
      <c r="Y1526" s="14"/>
    </row>
    <row r="1527" spans="1:25">
      <c r="A1527" s="14" t="s">
        <v>1755</v>
      </c>
      <c r="B1527" s="14" t="s">
        <v>68</v>
      </c>
      <c r="C1527" s="14" t="s">
        <v>130</v>
      </c>
      <c r="D1527" s="14" t="s">
        <v>35</v>
      </c>
      <c r="E1527" s="14">
        <v>4</v>
      </c>
      <c r="F1527" s="14">
        <v>222.58307960665601</v>
      </c>
      <c r="G1527" s="14">
        <v>74.194359868885499</v>
      </c>
      <c r="H1527" s="14">
        <v>1037.00652071681</v>
      </c>
      <c r="I1527" s="14">
        <v>964.70130702629103</v>
      </c>
      <c r="J1527" s="14">
        <v>839.82434509182701</v>
      </c>
      <c r="K1527" s="14">
        <v>1102.64259048896</v>
      </c>
      <c r="L1527" s="14">
        <v>137.94128346267101</v>
      </c>
      <c r="M1527" s="14">
        <v>124.876961934465</v>
      </c>
      <c r="O1527" s="14"/>
      <c r="P1527" s="14"/>
      <c r="Q1527" s="14"/>
      <c r="R1527" s="14"/>
      <c r="S1527" s="14"/>
      <c r="T1527" s="14"/>
      <c r="U1527" s="14"/>
      <c r="V1527" s="14"/>
      <c r="W1527" s="14"/>
      <c r="X1527" s="14"/>
      <c r="Y1527" s="14"/>
    </row>
    <row r="1528" spans="1:25">
      <c r="A1528" s="14" t="s">
        <v>1756</v>
      </c>
      <c r="B1528" s="14" t="s">
        <v>68</v>
      </c>
      <c r="C1528" s="14" t="s">
        <v>131</v>
      </c>
      <c r="D1528" s="14" t="s">
        <v>35</v>
      </c>
      <c r="E1528" s="14">
        <v>4</v>
      </c>
      <c r="F1528" s="14">
        <v>232.38731654849099</v>
      </c>
      <c r="G1528" s="14">
        <v>77.462438849497005</v>
      </c>
      <c r="H1528" s="14">
        <v>1084.0477517772599</v>
      </c>
      <c r="I1528" s="14">
        <v>994.93027570438699</v>
      </c>
      <c r="J1528" s="14">
        <v>868.51874038688902</v>
      </c>
      <c r="K1528" s="14">
        <v>1134.2693386316701</v>
      </c>
      <c r="L1528" s="14">
        <v>139.339062927284</v>
      </c>
      <c r="M1528" s="14">
        <v>126.41153531749799</v>
      </c>
      <c r="O1528" s="14"/>
      <c r="P1528" s="14"/>
      <c r="Q1528" s="14"/>
      <c r="R1528" s="14"/>
      <c r="S1528" s="14"/>
      <c r="T1528" s="14"/>
      <c r="U1528" s="14"/>
      <c r="V1528" s="14"/>
      <c r="W1528" s="14"/>
      <c r="X1528" s="14"/>
      <c r="Y1528" s="14"/>
    </row>
    <row r="1529" spans="1:25">
      <c r="A1529" s="14" t="s">
        <v>1757</v>
      </c>
      <c r="B1529" s="14" t="s">
        <v>68</v>
      </c>
      <c r="C1529" s="14" t="s">
        <v>132</v>
      </c>
      <c r="D1529" s="14" t="s">
        <v>35</v>
      </c>
      <c r="E1529" s="14">
        <v>4</v>
      </c>
      <c r="F1529" s="14">
        <v>245.028242824177</v>
      </c>
      <c r="G1529" s="14">
        <v>81.676080941392399</v>
      </c>
      <c r="H1529" s="14">
        <v>1145.90208494681</v>
      </c>
      <c r="I1529" s="14">
        <v>1047.60419725012</v>
      </c>
      <c r="J1529" s="14">
        <v>918.11770191530195</v>
      </c>
      <c r="K1529" s="14">
        <v>1189.9682340890699</v>
      </c>
      <c r="L1529" s="14">
        <v>142.36403683895</v>
      </c>
      <c r="M1529" s="14">
        <v>129.486495334815</v>
      </c>
      <c r="O1529" s="14"/>
      <c r="P1529" s="14"/>
      <c r="Q1529" s="14"/>
      <c r="R1529" s="14"/>
      <c r="S1529" s="14"/>
      <c r="T1529" s="14"/>
      <c r="U1529" s="14"/>
      <c r="V1529" s="14"/>
      <c r="W1529" s="14"/>
      <c r="X1529" s="14"/>
      <c r="Y1529" s="14"/>
    </row>
    <row r="1530" spans="1:25">
      <c r="A1530" s="14" t="s">
        <v>1758</v>
      </c>
      <c r="B1530" s="14" t="s">
        <v>68</v>
      </c>
      <c r="C1530" s="14" t="s">
        <v>38</v>
      </c>
      <c r="D1530" s="14" t="s">
        <v>35</v>
      </c>
      <c r="E1530" s="14">
        <v>5</v>
      </c>
      <c r="F1530" s="14">
        <v>298.184653941443</v>
      </c>
      <c r="G1530" s="14">
        <v>99.394884647147606</v>
      </c>
      <c r="H1530" s="14">
        <v>1295.32864440244</v>
      </c>
      <c r="I1530" s="14">
        <v>1241.51421115177</v>
      </c>
      <c r="J1530" s="14">
        <v>1103.6643394842699</v>
      </c>
      <c r="K1530" s="14">
        <v>1391.7300189381201</v>
      </c>
      <c r="L1530" s="14">
        <v>150.21580778634601</v>
      </c>
      <c r="M1530" s="14">
        <v>137.84987166750699</v>
      </c>
      <c r="O1530" s="14"/>
      <c r="P1530" s="14"/>
      <c r="Q1530" s="14"/>
      <c r="R1530" s="14"/>
      <c r="S1530" s="14"/>
      <c r="T1530" s="14"/>
      <c r="U1530" s="14"/>
      <c r="V1530" s="14"/>
      <c r="W1530" s="14"/>
      <c r="X1530" s="14"/>
      <c r="Y1530" s="14"/>
    </row>
    <row r="1531" spans="1:25">
      <c r="A1531" s="14" t="s">
        <v>1759</v>
      </c>
      <c r="B1531" s="14" t="s">
        <v>68</v>
      </c>
      <c r="C1531" s="14" t="s">
        <v>36</v>
      </c>
      <c r="D1531" s="14" t="s">
        <v>35</v>
      </c>
      <c r="E1531" s="14">
        <v>5</v>
      </c>
      <c r="F1531" s="14">
        <v>329.39668184768198</v>
      </c>
      <c r="G1531" s="14">
        <v>109.79889394922699</v>
      </c>
      <c r="H1531" s="14">
        <v>1423.80238533686</v>
      </c>
      <c r="I1531" s="14">
        <v>1359.9151369987201</v>
      </c>
      <c r="J1531" s="14">
        <v>1215.9416235946501</v>
      </c>
      <c r="K1531" s="14">
        <v>1516.1481677479901</v>
      </c>
      <c r="L1531" s="14">
        <v>156.23303074927799</v>
      </c>
      <c r="M1531" s="14">
        <v>143.97351340406701</v>
      </c>
      <c r="O1531" s="14"/>
      <c r="P1531" s="14"/>
      <c r="Q1531" s="14"/>
      <c r="R1531" s="14"/>
      <c r="S1531" s="14"/>
      <c r="T1531" s="14"/>
      <c r="U1531" s="14"/>
      <c r="V1531" s="14"/>
      <c r="W1531" s="14"/>
      <c r="X1531" s="14"/>
      <c r="Y1531" s="14"/>
    </row>
    <row r="1532" spans="1:25">
      <c r="A1532" s="14" t="s">
        <v>1760</v>
      </c>
      <c r="B1532" s="14" t="s">
        <v>68</v>
      </c>
      <c r="C1532" s="14" t="s">
        <v>34</v>
      </c>
      <c r="D1532" s="14" t="s">
        <v>35</v>
      </c>
      <c r="E1532" s="14">
        <v>5</v>
      </c>
      <c r="F1532" s="14">
        <v>337.70152553841302</v>
      </c>
      <c r="G1532" s="14">
        <v>112.56717517947099</v>
      </c>
      <c r="H1532" s="14">
        <v>1457.8722394163899</v>
      </c>
      <c r="I1532" s="14">
        <v>1383.6440409740401</v>
      </c>
      <c r="J1532" s="14">
        <v>1238.77259851588</v>
      </c>
      <c r="K1532" s="14">
        <v>1540.6919465716901</v>
      </c>
      <c r="L1532" s="14">
        <v>157.04790559764999</v>
      </c>
      <c r="M1532" s="14">
        <v>144.871442458166</v>
      </c>
      <c r="O1532" s="14"/>
      <c r="P1532" s="14"/>
      <c r="Q1532" s="14"/>
      <c r="R1532" s="14"/>
      <c r="S1532" s="14"/>
      <c r="T1532" s="14"/>
      <c r="U1532" s="14"/>
      <c r="V1532" s="14"/>
      <c r="W1532" s="14"/>
      <c r="X1532" s="14"/>
      <c r="Y1532" s="14"/>
    </row>
    <row r="1533" spans="1:25">
      <c r="A1533" s="14" t="s">
        <v>1761</v>
      </c>
      <c r="B1533" s="14" t="s">
        <v>68</v>
      </c>
      <c r="C1533" s="14" t="s">
        <v>128</v>
      </c>
      <c r="D1533" s="14" t="s">
        <v>35</v>
      </c>
      <c r="E1533" s="14">
        <v>5</v>
      </c>
      <c r="F1533" s="14">
        <v>331.00081056622201</v>
      </c>
      <c r="G1533" s="14">
        <v>110.333603522074</v>
      </c>
      <c r="H1533" s="14">
        <v>1428.3899821612299</v>
      </c>
      <c r="I1533" s="14">
        <v>1368.07435115923</v>
      </c>
      <c r="J1533" s="14">
        <v>1223.4888398867399</v>
      </c>
      <c r="K1533" s="14">
        <v>1524.94026167179</v>
      </c>
      <c r="L1533" s="14">
        <v>156.86591051256599</v>
      </c>
      <c r="M1533" s="14">
        <v>144.58551127248501</v>
      </c>
      <c r="O1533" s="14"/>
      <c r="P1533" s="14"/>
      <c r="Q1533" s="14"/>
      <c r="R1533" s="14"/>
      <c r="S1533" s="14"/>
      <c r="T1533" s="14"/>
      <c r="U1533" s="14"/>
      <c r="V1533" s="14"/>
      <c r="W1533" s="14"/>
      <c r="X1533" s="14"/>
      <c r="Y1533" s="14"/>
    </row>
    <row r="1534" spans="1:25">
      <c r="A1534" s="14" t="s">
        <v>1762</v>
      </c>
      <c r="B1534" s="14" t="s">
        <v>68</v>
      </c>
      <c r="C1534" s="14" t="s">
        <v>129</v>
      </c>
      <c r="D1534" s="14" t="s">
        <v>35</v>
      </c>
      <c r="E1534" s="14">
        <v>5</v>
      </c>
      <c r="F1534" s="14">
        <v>302.41710817583999</v>
      </c>
      <c r="G1534" s="14">
        <v>100.80570272528</v>
      </c>
      <c r="H1534" s="14">
        <v>1307.6931080854399</v>
      </c>
      <c r="I1534" s="14">
        <v>1247.7899804415699</v>
      </c>
      <c r="J1534" s="14">
        <v>1109.8853408155701</v>
      </c>
      <c r="K1534" s="14">
        <v>1397.9744530396699</v>
      </c>
      <c r="L1534" s="14">
        <v>150.1844725981</v>
      </c>
      <c r="M1534" s="14">
        <v>137.904639625991</v>
      </c>
      <c r="O1534" s="14"/>
      <c r="P1534" s="14"/>
      <c r="Q1534" s="14"/>
      <c r="R1534" s="14"/>
      <c r="S1534" s="14"/>
      <c r="T1534" s="14"/>
      <c r="U1534" s="14"/>
      <c r="V1534" s="14"/>
      <c r="W1534" s="14"/>
      <c r="X1534" s="14"/>
      <c r="Y1534" s="14"/>
    </row>
    <row r="1535" spans="1:25">
      <c r="A1535" s="14" t="s">
        <v>1763</v>
      </c>
      <c r="B1535" s="14" t="s">
        <v>68</v>
      </c>
      <c r="C1535" s="14" t="s">
        <v>130</v>
      </c>
      <c r="D1535" s="14" t="s">
        <v>35</v>
      </c>
      <c r="E1535" s="14">
        <v>5</v>
      </c>
      <c r="F1535" s="14">
        <v>296.68901372653602</v>
      </c>
      <c r="G1535" s="14">
        <v>98.896337908845197</v>
      </c>
      <c r="H1535" s="14">
        <v>1285.5366945124799</v>
      </c>
      <c r="I1535" s="14">
        <v>1219.2356819556201</v>
      </c>
      <c r="J1535" s="14">
        <v>1083.0587054704899</v>
      </c>
      <c r="K1535" s="14">
        <v>1367.6607594043501</v>
      </c>
      <c r="L1535" s="14">
        <v>148.42507744872901</v>
      </c>
      <c r="M1535" s="14">
        <v>136.17697648513101</v>
      </c>
      <c r="O1535" s="14"/>
      <c r="P1535" s="14"/>
      <c r="Q1535" s="14"/>
      <c r="R1535" s="14"/>
      <c r="S1535" s="14"/>
      <c r="T1535" s="14"/>
      <c r="U1535" s="14"/>
      <c r="V1535" s="14"/>
      <c r="W1535" s="14"/>
      <c r="X1535" s="14"/>
      <c r="Y1535" s="14"/>
    </row>
    <row r="1536" spans="1:25">
      <c r="A1536" s="14" t="s">
        <v>1764</v>
      </c>
      <c r="B1536" s="14" t="s">
        <v>68</v>
      </c>
      <c r="C1536" s="14" t="s">
        <v>131</v>
      </c>
      <c r="D1536" s="14" t="s">
        <v>35</v>
      </c>
      <c r="E1536" s="14">
        <v>5</v>
      </c>
      <c r="F1536" s="14">
        <v>307.469670330349</v>
      </c>
      <c r="G1536" s="14">
        <v>102.48989011011599</v>
      </c>
      <c r="H1536" s="14">
        <v>1336.8827789484301</v>
      </c>
      <c r="I1536" s="14">
        <v>1257.3173534569801</v>
      </c>
      <c r="J1536" s="14">
        <v>1119.3836384538499</v>
      </c>
      <c r="K1536" s="14">
        <v>1407.42736271028</v>
      </c>
      <c r="L1536" s="14">
        <v>150.11000925329699</v>
      </c>
      <c r="M1536" s="14">
        <v>137.93371500313199</v>
      </c>
      <c r="O1536" s="14"/>
      <c r="P1536" s="14"/>
      <c r="Q1536" s="14"/>
      <c r="R1536" s="14"/>
      <c r="S1536" s="14"/>
      <c r="T1536" s="14"/>
      <c r="U1536" s="14"/>
      <c r="V1536" s="14"/>
      <c r="W1536" s="14"/>
      <c r="X1536" s="14"/>
      <c r="Y1536" s="14"/>
    </row>
    <row r="1537" spans="1:25">
      <c r="A1537" s="14" t="s">
        <v>1765</v>
      </c>
      <c r="B1537" s="14" t="s">
        <v>68</v>
      </c>
      <c r="C1537" s="14" t="s">
        <v>132</v>
      </c>
      <c r="D1537" s="14" t="s">
        <v>35</v>
      </c>
      <c r="E1537" s="14">
        <v>5</v>
      </c>
      <c r="F1537" s="14">
        <v>313.763417936748</v>
      </c>
      <c r="G1537" s="14">
        <v>104.58780597891599</v>
      </c>
      <c r="H1537" s="14">
        <v>1364.9602729227299</v>
      </c>
      <c r="I1537" s="14">
        <v>1281.8801279357201</v>
      </c>
      <c r="J1537" s="14">
        <v>1142.6612914588</v>
      </c>
      <c r="K1537" s="14">
        <v>1433.2590212161299</v>
      </c>
      <c r="L1537" s="14">
        <v>151.378893280406</v>
      </c>
      <c r="M1537" s="14">
        <v>139.21883647691601</v>
      </c>
      <c r="O1537" s="14"/>
      <c r="P1537" s="14"/>
      <c r="Q1537" s="14"/>
      <c r="R1537" s="14"/>
      <c r="S1537" s="14"/>
      <c r="T1537" s="14"/>
      <c r="U1537" s="14"/>
      <c r="V1537" s="14"/>
      <c r="W1537" s="14"/>
      <c r="X1537" s="14"/>
      <c r="Y1537" s="14"/>
    </row>
    <row r="1538" spans="1:25">
      <c r="A1538" s="14" t="s">
        <v>1766</v>
      </c>
      <c r="B1538" s="14" t="s">
        <v>68</v>
      </c>
      <c r="C1538" s="14" t="s">
        <v>38</v>
      </c>
      <c r="D1538" s="14" t="s">
        <v>33</v>
      </c>
      <c r="E1538" s="14">
        <v>0</v>
      </c>
      <c r="F1538" s="14">
        <v>690.56043050823496</v>
      </c>
      <c r="G1538" s="14">
        <v>230.18681016941201</v>
      </c>
      <c r="H1538" s="14">
        <v>1012.90839959551</v>
      </c>
      <c r="I1538" s="14">
        <v>963.79505699456297</v>
      </c>
      <c r="J1538" s="14">
        <v>892.55711417175905</v>
      </c>
      <c r="K1538" s="14">
        <v>1039.16377063094</v>
      </c>
      <c r="L1538" s="14">
        <v>75.368713636374096</v>
      </c>
      <c r="M1538" s="14">
        <v>71.237942822803603</v>
      </c>
      <c r="O1538" s="14"/>
      <c r="P1538" s="14"/>
      <c r="Q1538" s="14"/>
      <c r="R1538" s="14"/>
      <c r="S1538" s="14"/>
      <c r="T1538" s="14"/>
      <c r="U1538" s="14"/>
      <c r="V1538" s="14"/>
      <c r="W1538" s="14"/>
      <c r="X1538" s="14"/>
      <c r="Y1538" s="14"/>
    </row>
    <row r="1539" spans="1:25">
      <c r="A1539" s="14" t="s">
        <v>1767</v>
      </c>
      <c r="B1539" s="14" t="s">
        <v>68</v>
      </c>
      <c r="C1539" s="14" t="s">
        <v>36</v>
      </c>
      <c r="D1539" s="14" t="s">
        <v>33</v>
      </c>
      <c r="E1539" s="14">
        <v>0</v>
      </c>
      <c r="F1539" s="14">
        <v>711.05386412012194</v>
      </c>
      <c r="G1539" s="14">
        <v>237.017954706707</v>
      </c>
      <c r="H1539" s="14">
        <v>1037.55014317417</v>
      </c>
      <c r="I1539" s="14">
        <v>977.22217641646102</v>
      </c>
      <c r="J1539" s="14">
        <v>905.93750149346897</v>
      </c>
      <c r="K1539" s="14">
        <v>1052.5784702805399</v>
      </c>
      <c r="L1539" s="14">
        <v>75.356293864075298</v>
      </c>
      <c r="M1539" s="14">
        <v>71.284674922991101</v>
      </c>
      <c r="O1539" s="14"/>
      <c r="P1539" s="14"/>
      <c r="Q1539" s="14"/>
      <c r="R1539" s="14"/>
      <c r="S1539" s="14"/>
      <c r="T1539" s="14"/>
      <c r="U1539" s="14"/>
      <c r="V1539" s="14"/>
      <c r="W1539" s="14"/>
      <c r="X1539" s="14"/>
      <c r="Y1539" s="14"/>
    </row>
    <row r="1540" spans="1:25">
      <c r="A1540" s="14" t="s">
        <v>1768</v>
      </c>
      <c r="B1540" s="14" t="s">
        <v>68</v>
      </c>
      <c r="C1540" s="14" t="s">
        <v>34</v>
      </c>
      <c r="D1540" s="14" t="s">
        <v>33</v>
      </c>
      <c r="E1540" s="14">
        <v>0</v>
      </c>
      <c r="F1540" s="14">
        <v>697.43982752357203</v>
      </c>
      <c r="G1540" s="14">
        <v>232.479942507857</v>
      </c>
      <c r="H1540" s="14">
        <v>1016.21691003129</v>
      </c>
      <c r="I1540" s="14">
        <v>948.71282769439097</v>
      </c>
      <c r="J1540" s="14">
        <v>878.80632806928895</v>
      </c>
      <c r="K1540" s="14">
        <v>1022.65222489414</v>
      </c>
      <c r="L1540" s="14">
        <v>73.939397199744604</v>
      </c>
      <c r="M1540" s="14">
        <v>69.9064996251021</v>
      </c>
      <c r="O1540" s="14"/>
      <c r="P1540" s="14"/>
      <c r="Q1540" s="14"/>
      <c r="R1540" s="14"/>
      <c r="S1540" s="14"/>
      <c r="T1540" s="14"/>
      <c r="U1540" s="14"/>
      <c r="V1540" s="14"/>
      <c r="W1540" s="14"/>
      <c r="X1540" s="14"/>
      <c r="Y1540" s="14"/>
    </row>
    <row r="1541" spans="1:25">
      <c r="A1541" s="14" t="s">
        <v>1769</v>
      </c>
      <c r="B1541" s="14" t="s">
        <v>68</v>
      </c>
      <c r="C1541" s="14" t="s">
        <v>128</v>
      </c>
      <c r="D1541" s="14" t="s">
        <v>33</v>
      </c>
      <c r="E1541" s="14">
        <v>0</v>
      </c>
      <c r="F1541" s="14">
        <v>717.521776407473</v>
      </c>
      <c r="G1541" s="14">
        <v>239.17392546915801</v>
      </c>
      <c r="H1541" s="14">
        <v>1045.1426396624699</v>
      </c>
      <c r="I1541" s="14">
        <v>971.60981039457897</v>
      </c>
      <c r="J1541" s="14">
        <v>900.93747093843899</v>
      </c>
      <c r="K1541" s="14">
        <v>1046.2999959262199</v>
      </c>
      <c r="L1541" s="14">
        <v>74.690185531639798</v>
      </c>
      <c r="M1541" s="14">
        <v>70.672339456139994</v>
      </c>
      <c r="O1541" s="14"/>
      <c r="P1541" s="14"/>
      <c r="Q1541" s="14"/>
      <c r="R1541" s="14"/>
      <c r="S1541" s="14"/>
      <c r="T1541" s="14"/>
      <c r="U1541" s="14"/>
      <c r="V1541" s="14"/>
      <c r="W1541" s="14"/>
      <c r="X1541" s="14"/>
      <c r="Y1541" s="14"/>
    </row>
    <row r="1542" spans="1:25">
      <c r="A1542" s="14" t="s">
        <v>1770</v>
      </c>
      <c r="B1542" s="14" t="s">
        <v>68</v>
      </c>
      <c r="C1542" s="14" t="s">
        <v>129</v>
      </c>
      <c r="D1542" s="14" t="s">
        <v>33</v>
      </c>
      <c r="E1542" s="14">
        <v>0</v>
      </c>
      <c r="F1542" s="14">
        <v>707.85065337049298</v>
      </c>
      <c r="G1542" s="14">
        <v>235.950217790164</v>
      </c>
      <c r="H1542" s="14">
        <v>1030.45529147146</v>
      </c>
      <c r="I1542" s="14">
        <v>952.37176472164697</v>
      </c>
      <c r="J1542" s="14">
        <v>882.614830345619</v>
      </c>
      <c r="K1542" s="14">
        <v>1026.1223417953399</v>
      </c>
      <c r="L1542" s="14">
        <v>73.750577073695595</v>
      </c>
      <c r="M1542" s="14">
        <v>69.756934376027701</v>
      </c>
      <c r="O1542" s="14"/>
      <c r="P1542" s="14"/>
      <c r="Q1542" s="14"/>
      <c r="R1542" s="14"/>
      <c r="S1542" s="14"/>
      <c r="T1542" s="14"/>
      <c r="U1542" s="14"/>
      <c r="V1542" s="14"/>
      <c r="W1542" s="14"/>
      <c r="X1542" s="14"/>
      <c r="Y1542" s="14"/>
    </row>
    <row r="1543" spans="1:25">
      <c r="A1543" s="14" t="s">
        <v>1771</v>
      </c>
      <c r="B1543" s="14" t="s">
        <v>68</v>
      </c>
      <c r="C1543" s="14" t="s">
        <v>130</v>
      </c>
      <c r="D1543" s="14" t="s">
        <v>33</v>
      </c>
      <c r="E1543" s="14">
        <v>0</v>
      </c>
      <c r="F1543" s="14">
        <v>720.50100729987503</v>
      </c>
      <c r="G1543" s="14">
        <v>240.167002433292</v>
      </c>
      <c r="H1543" s="14">
        <v>1048.1386760446801</v>
      </c>
      <c r="I1543" s="14">
        <v>963.39527615316194</v>
      </c>
      <c r="J1543" s="14">
        <v>893.36781822188595</v>
      </c>
      <c r="K1543" s="14">
        <v>1037.3954242100001</v>
      </c>
      <c r="L1543" s="14">
        <v>74.000148056842406</v>
      </c>
      <c r="M1543" s="14">
        <v>70.027457931276004</v>
      </c>
      <c r="O1543" s="14"/>
      <c r="P1543" s="14"/>
      <c r="Q1543" s="14"/>
      <c r="R1543" s="14"/>
      <c r="S1543" s="14"/>
      <c r="T1543" s="14"/>
      <c r="U1543" s="14"/>
      <c r="V1543" s="14"/>
      <c r="W1543" s="14"/>
      <c r="X1543" s="14"/>
      <c r="Y1543" s="14"/>
    </row>
    <row r="1544" spans="1:25">
      <c r="A1544" s="14" t="s">
        <v>1772</v>
      </c>
      <c r="B1544" s="14" t="s">
        <v>68</v>
      </c>
      <c r="C1544" s="14" t="s">
        <v>131</v>
      </c>
      <c r="D1544" s="14" t="s">
        <v>33</v>
      </c>
      <c r="E1544" s="14">
        <v>0</v>
      </c>
      <c r="F1544" s="14">
        <v>729.93128770550197</v>
      </c>
      <c r="G1544" s="14">
        <v>243.31042923516699</v>
      </c>
      <c r="H1544" s="14">
        <v>1061.3477298186799</v>
      </c>
      <c r="I1544" s="14">
        <v>969.92886545370402</v>
      </c>
      <c r="J1544" s="14">
        <v>899.83449850539705</v>
      </c>
      <c r="K1544" s="14">
        <v>1043.97315930484</v>
      </c>
      <c r="L1544" s="14">
        <v>74.044293851131599</v>
      </c>
      <c r="M1544" s="14">
        <v>70.094366948307297</v>
      </c>
      <c r="O1544" s="14"/>
      <c r="P1544" s="14"/>
      <c r="Q1544" s="14"/>
      <c r="R1544" s="14"/>
      <c r="S1544" s="14"/>
      <c r="T1544" s="14"/>
      <c r="U1544" s="14"/>
      <c r="V1544" s="14"/>
      <c r="W1544" s="14"/>
      <c r="X1544" s="14"/>
      <c r="Y1544" s="14"/>
    </row>
    <row r="1545" spans="1:25">
      <c r="A1545" s="14" t="s">
        <v>1773</v>
      </c>
      <c r="B1545" s="14" t="s">
        <v>68</v>
      </c>
      <c r="C1545" s="14" t="s">
        <v>132</v>
      </c>
      <c r="D1545" s="14" t="s">
        <v>33</v>
      </c>
      <c r="E1545" s="14">
        <v>0</v>
      </c>
      <c r="F1545" s="14">
        <v>723.96542712103599</v>
      </c>
      <c r="G1545" s="14">
        <v>241.32180904034499</v>
      </c>
      <c r="H1545" s="14">
        <v>1052.12240534957</v>
      </c>
      <c r="I1545" s="14">
        <v>956.19407389369201</v>
      </c>
      <c r="J1545" s="14">
        <v>886.65198141023996</v>
      </c>
      <c r="K1545" s="14">
        <v>1029.67158032002</v>
      </c>
      <c r="L1545" s="14">
        <v>73.477506426332297</v>
      </c>
      <c r="M1545" s="14">
        <v>69.542092483451498</v>
      </c>
      <c r="O1545" s="14"/>
      <c r="P1545" s="14"/>
      <c r="Q1545" s="14"/>
      <c r="R1545" s="14"/>
      <c r="S1545" s="14"/>
      <c r="T1545" s="14"/>
      <c r="U1545" s="14"/>
      <c r="V1545" s="14"/>
      <c r="W1545" s="14"/>
      <c r="X1545" s="14"/>
      <c r="Y1545" s="14"/>
    </row>
    <row r="1546" spans="1:25">
      <c r="A1546" s="14" t="s">
        <v>1774</v>
      </c>
      <c r="B1546" s="14" t="s">
        <v>68</v>
      </c>
      <c r="C1546" s="14" t="s">
        <v>38</v>
      </c>
      <c r="D1546" s="14" t="s">
        <v>33</v>
      </c>
      <c r="E1546" s="14">
        <v>1</v>
      </c>
      <c r="F1546" s="14">
        <v>137.26931884227099</v>
      </c>
      <c r="G1546" s="14">
        <v>45.756439614090198</v>
      </c>
      <c r="H1546" s="14">
        <v>916.22826620124602</v>
      </c>
      <c r="I1546" s="14">
        <v>860.64625450066501</v>
      </c>
      <c r="J1546" s="14">
        <v>720.54990590662703</v>
      </c>
      <c r="K1546" s="14">
        <v>1019.69275569963</v>
      </c>
      <c r="L1546" s="14">
        <v>159.046501198963</v>
      </c>
      <c r="M1546" s="14">
        <v>140.09634859403801</v>
      </c>
      <c r="O1546" s="14"/>
      <c r="P1546" s="14"/>
      <c r="Q1546" s="14"/>
      <c r="R1546" s="14"/>
      <c r="S1546" s="14"/>
      <c r="T1546" s="14"/>
      <c r="U1546" s="14"/>
      <c r="V1546" s="14"/>
      <c r="W1546" s="14"/>
      <c r="X1546" s="14"/>
      <c r="Y1546" s="14"/>
    </row>
    <row r="1547" spans="1:25">
      <c r="A1547" s="14" t="s">
        <v>1775</v>
      </c>
      <c r="B1547" s="14" t="s">
        <v>68</v>
      </c>
      <c r="C1547" s="14" t="s">
        <v>36</v>
      </c>
      <c r="D1547" s="14" t="s">
        <v>33</v>
      </c>
      <c r="E1547" s="14">
        <v>1</v>
      </c>
      <c r="F1547" s="14">
        <v>132.46841951701199</v>
      </c>
      <c r="G1547" s="14">
        <v>44.156139839004098</v>
      </c>
      <c r="H1547" s="14">
        <v>881.12557880146596</v>
      </c>
      <c r="I1547" s="14">
        <v>796.43529299715703</v>
      </c>
      <c r="J1547" s="14">
        <v>664.16341685060604</v>
      </c>
      <c r="K1547" s="14">
        <v>946.94355758059498</v>
      </c>
      <c r="L1547" s="14">
        <v>150.50826458343801</v>
      </c>
      <c r="M1547" s="14">
        <v>132.27187614655</v>
      </c>
      <c r="O1547" s="14"/>
      <c r="P1547" s="14"/>
      <c r="Q1547" s="14"/>
      <c r="R1547" s="14"/>
      <c r="S1547" s="14"/>
      <c r="T1547" s="14"/>
      <c r="U1547" s="14"/>
      <c r="V1547" s="14"/>
      <c r="W1547" s="14"/>
      <c r="X1547" s="14"/>
      <c r="Y1547" s="14"/>
    </row>
    <row r="1548" spans="1:25">
      <c r="A1548" s="14" t="s">
        <v>1776</v>
      </c>
      <c r="B1548" s="14" t="s">
        <v>68</v>
      </c>
      <c r="C1548" s="14" t="s">
        <v>34</v>
      </c>
      <c r="D1548" s="14" t="s">
        <v>33</v>
      </c>
      <c r="E1548" s="14">
        <v>1</v>
      </c>
      <c r="F1548" s="14">
        <v>127.86037560660201</v>
      </c>
      <c r="G1548" s="14">
        <v>42.620125202200803</v>
      </c>
      <c r="H1548" s="14">
        <v>849.62705566218699</v>
      </c>
      <c r="I1548" s="14">
        <v>758.42754216984099</v>
      </c>
      <c r="J1548" s="14">
        <v>630.31195251125303</v>
      </c>
      <c r="K1548" s="14">
        <v>904.54523879329895</v>
      </c>
      <c r="L1548" s="14">
        <v>146.11769662345901</v>
      </c>
      <c r="M1548" s="14">
        <v>128.115589658587</v>
      </c>
      <c r="O1548" s="14"/>
      <c r="P1548" s="14"/>
      <c r="Q1548" s="14"/>
      <c r="R1548" s="14"/>
      <c r="S1548" s="14"/>
      <c r="T1548" s="14"/>
      <c r="U1548" s="14"/>
      <c r="V1548" s="14"/>
      <c r="W1548" s="14"/>
      <c r="X1548" s="14"/>
      <c r="Y1548" s="14"/>
    </row>
    <row r="1549" spans="1:25">
      <c r="A1549" s="14" t="s">
        <v>1777</v>
      </c>
      <c r="B1549" s="14" t="s">
        <v>68</v>
      </c>
      <c r="C1549" s="14" t="s">
        <v>128</v>
      </c>
      <c r="D1549" s="14" t="s">
        <v>33</v>
      </c>
      <c r="E1549" s="14">
        <v>1</v>
      </c>
      <c r="F1549" s="14">
        <v>117.58692178059501</v>
      </c>
      <c r="G1549" s="14">
        <v>39.195640593531699</v>
      </c>
      <c r="H1549" s="14">
        <v>780.63414844715703</v>
      </c>
      <c r="I1549" s="14">
        <v>700.36428545957801</v>
      </c>
      <c r="J1549" s="14">
        <v>576.95707643352205</v>
      </c>
      <c r="K1549" s="14">
        <v>841.91079142578099</v>
      </c>
      <c r="L1549" s="14">
        <v>141.546505966203</v>
      </c>
      <c r="M1549" s="14">
        <v>123.40720902605599</v>
      </c>
      <c r="O1549" s="14"/>
      <c r="P1549" s="14"/>
      <c r="Q1549" s="14"/>
      <c r="R1549" s="14"/>
      <c r="S1549" s="14"/>
      <c r="T1549" s="14"/>
      <c r="U1549" s="14"/>
      <c r="V1549" s="14"/>
      <c r="W1549" s="14"/>
      <c r="X1549" s="14"/>
      <c r="Y1549" s="14"/>
    </row>
    <row r="1550" spans="1:25">
      <c r="A1550" s="14" t="s">
        <v>1778</v>
      </c>
      <c r="B1550" s="14" t="s">
        <v>68</v>
      </c>
      <c r="C1550" s="14" t="s">
        <v>129</v>
      </c>
      <c r="D1550" s="14" t="s">
        <v>33</v>
      </c>
      <c r="E1550" s="14">
        <v>1</v>
      </c>
      <c r="F1550" s="14">
        <v>110.290764711452</v>
      </c>
      <c r="G1550" s="14">
        <v>36.763588237150699</v>
      </c>
      <c r="H1550" s="14">
        <v>730.16064026118602</v>
      </c>
      <c r="I1550" s="14">
        <v>668.949567233214</v>
      </c>
      <c r="J1550" s="14">
        <v>547.49236254645098</v>
      </c>
      <c r="K1550" s="14">
        <v>808.88672893303999</v>
      </c>
      <c r="L1550" s="14">
        <v>139.93716169982699</v>
      </c>
      <c r="M1550" s="14">
        <v>121.45720468676301</v>
      </c>
      <c r="O1550" s="14"/>
      <c r="P1550" s="14"/>
      <c r="Q1550" s="14"/>
      <c r="R1550" s="14"/>
      <c r="S1550" s="14"/>
      <c r="T1550" s="14"/>
      <c r="U1550" s="14"/>
      <c r="V1550" s="14"/>
      <c r="W1550" s="14"/>
      <c r="X1550" s="14"/>
      <c r="Y1550" s="14"/>
    </row>
    <row r="1551" spans="1:25">
      <c r="A1551" s="14" t="s">
        <v>1779</v>
      </c>
      <c r="B1551" s="14" t="s">
        <v>68</v>
      </c>
      <c r="C1551" s="14" t="s">
        <v>130</v>
      </c>
      <c r="D1551" s="14" t="s">
        <v>33</v>
      </c>
      <c r="E1551" s="14">
        <v>1</v>
      </c>
      <c r="F1551" s="14">
        <v>114.05705157131599</v>
      </c>
      <c r="G1551" s="14">
        <v>38.019017190438802</v>
      </c>
      <c r="H1551" s="14">
        <v>754.74491510929295</v>
      </c>
      <c r="I1551" s="14">
        <v>697.011508429694</v>
      </c>
      <c r="J1551" s="14">
        <v>571.71029524259905</v>
      </c>
      <c r="K1551" s="14">
        <v>841.03534994850395</v>
      </c>
      <c r="L1551" s="14">
        <v>144.02384151881</v>
      </c>
      <c r="M1551" s="14">
        <v>125.301213187095</v>
      </c>
      <c r="O1551" s="14"/>
      <c r="P1551" s="14"/>
      <c r="Q1551" s="14"/>
      <c r="R1551" s="14"/>
      <c r="S1551" s="14"/>
      <c r="T1551" s="14"/>
      <c r="U1551" s="14"/>
      <c r="V1551" s="14"/>
      <c r="W1551" s="14"/>
      <c r="X1551" s="14"/>
      <c r="Y1551" s="14"/>
    </row>
    <row r="1552" spans="1:25">
      <c r="A1552" s="14" t="s">
        <v>1780</v>
      </c>
      <c r="B1552" s="14" t="s">
        <v>68</v>
      </c>
      <c r="C1552" s="14" t="s">
        <v>131</v>
      </c>
      <c r="D1552" s="14" t="s">
        <v>33</v>
      </c>
      <c r="E1552" s="14">
        <v>1</v>
      </c>
      <c r="F1552" s="14">
        <v>112.681220642139</v>
      </c>
      <c r="G1552" s="14">
        <v>37.560406880712897</v>
      </c>
      <c r="H1552" s="14">
        <v>745.88747363565597</v>
      </c>
      <c r="I1552" s="14">
        <v>682.34268978232899</v>
      </c>
      <c r="J1552" s="14">
        <v>558.78175907996001</v>
      </c>
      <c r="K1552" s="14">
        <v>824.48742234448798</v>
      </c>
      <c r="L1552" s="14">
        <v>142.14473256215899</v>
      </c>
      <c r="M1552" s="14">
        <v>123.56093070236901</v>
      </c>
      <c r="O1552" s="14"/>
      <c r="P1552" s="14"/>
      <c r="Q1552" s="14"/>
      <c r="R1552" s="14"/>
      <c r="S1552" s="14"/>
      <c r="T1552" s="14"/>
      <c r="U1552" s="14"/>
      <c r="V1552" s="14"/>
      <c r="W1552" s="14"/>
      <c r="X1552" s="14"/>
      <c r="Y1552" s="14"/>
    </row>
    <row r="1553" spans="1:25">
      <c r="A1553" s="14" t="s">
        <v>1781</v>
      </c>
      <c r="B1553" s="14" t="s">
        <v>68</v>
      </c>
      <c r="C1553" s="14" t="s">
        <v>132</v>
      </c>
      <c r="D1553" s="14" t="s">
        <v>33</v>
      </c>
      <c r="E1553" s="14">
        <v>1</v>
      </c>
      <c r="F1553" s="14">
        <v>104.319034124561</v>
      </c>
      <c r="G1553" s="14">
        <v>34.773011374853802</v>
      </c>
      <c r="H1553" s="14">
        <v>687.62134417349796</v>
      </c>
      <c r="I1553" s="14">
        <v>614.23558612295597</v>
      </c>
      <c r="J1553" s="14">
        <v>498.440755107114</v>
      </c>
      <c r="K1553" s="14">
        <v>748.18679173382202</v>
      </c>
      <c r="L1553" s="14">
        <v>133.951205610866</v>
      </c>
      <c r="M1553" s="14">
        <v>115.794831015843</v>
      </c>
      <c r="O1553" s="14"/>
      <c r="P1553" s="14"/>
      <c r="Q1553" s="14"/>
      <c r="R1553" s="14"/>
      <c r="S1553" s="14"/>
      <c r="T1553" s="14"/>
      <c r="U1553" s="14"/>
      <c r="V1553" s="14"/>
      <c r="W1553" s="14"/>
      <c r="X1553" s="14"/>
      <c r="Y1553" s="14"/>
    </row>
    <row r="1554" spans="1:25">
      <c r="A1554" s="14" t="s">
        <v>1782</v>
      </c>
      <c r="B1554" s="14" t="s">
        <v>68</v>
      </c>
      <c r="C1554" s="14" t="s">
        <v>38</v>
      </c>
      <c r="D1554" s="14" t="s">
        <v>33</v>
      </c>
      <c r="E1554" s="14">
        <v>2</v>
      </c>
      <c r="F1554" s="14">
        <v>160.13014295629301</v>
      </c>
      <c r="G1554" s="14">
        <v>53.3767143187643</v>
      </c>
      <c r="H1554" s="14">
        <v>1151.0217291280401</v>
      </c>
      <c r="I1554" s="14">
        <v>1039.58366768372</v>
      </c>
      <c r="J1554" s="14">
        <v>882.30814458364205</v>
      </c>
      <c r="K1554" s="14">
        <v>1216.4525309982801</v>
      </c>
      <c r="L1554" s="14">
        <v>176.86886331456</v>
      </c>
      <c r="M1554" s="14">
        <v>157.27552310007599</v>
      </c>
      <c r="O1554" s="14"/>
      <c r="P1554" s="14"/>
      <c r="Q1554" s="14"/>
      <c r="R1554" s="14"/>
      <c r="S1554" s="14"/>
      <c r="T1554" s="14"/>
      <c r="U1554" s="14"/>
      <c r="V1554" s="14"/>
      <c r="W1554" s="14"/>
      <c r="X1554" s="14"/>
      <c r="Y1554" s="14"/>
    </row>
    <row r="1555" spans="1:25">
      <c r="A1555" s="14" t="s">
        <v>1783</v>
      </c>
      <c r="B1555" s="14" t="s">
        <v>68</v>
      </c>
      <c r="C1555" s="14" t="s">
        <v>36</v>
      </c>
      <c r="D1555" s="14" t="s">
        <v>33</v>
      </c>
      <c r="E1555" s="14">
        <v>2</v>
      </c>
      <c r="F1555" s="14">
        <v>159.847787614742</v>
      </c>
      <c r="G1555" s="14">
        <v>53.282595871580803</v>
      </c>
      <c r="H1555" s="14">
        <v>1142.9945485501801</v>
      </c>
      <c r="I1555" s="14">
        <v>1029.20023870212</v>
      </c>
      <c r="J1555" s="14">
        <v>873.25804647462701</v>
      </c>
      <c r="K1555" s="14">
        <v>1204.58794507072</v>
      </c>
      <c r="L1555" s="14">
        <v>175.387706368609</v>
      </c>
      <c r="M1555" s="14">
        <v>155.94219222748899</v>
      </c>
      <c r="O1555" s="14"/>
      <c r="P1555" s="14"/>
      <c r="Q1555" s="14"/>
      <c r="R1555" s="14"/>
      <c r="S1555" s="14"/>
      <c r="T1555" s="14"/>
      <c r="U1555" s="14"/>
      <c r="V1555" s="14"/>
      <c r="W1555" s="14"/>
      <c r="X1555" s="14"/>
      <c r="Y1555" s="14"/>
    </row>
    <row r="1556" spans="1:25">
      <c r="A1556" s="14" t="s">
        <v>1784</v>
      </c>
      <c r="B1556" s="14" t="s">
        <v>68</v>
      </c>
      <c r="C1556" s="14" t="s">
        <v>34</v>
      </c>
      <c r="D1556" s="14" t="s">
        <v>33</v>
      </c>
      <c r="E1556" s="14">
        <v>2</v>
      </c>
      <c r="F1556" s="14">
        <v>151.41132235426201</v>
      </c>
      <c r="G1556" s="14">
        <v>50.470440784753997</v>
      </c>
      <c r="H1556" s="14">
        <v>1078.3514162400199</v>
      </c>
      <c r="I1556" s="14">
        <v>952.83262194461599</v>
      </c>
      <c r="J1556" s="14">
        <v>804.36935883473802</v>
      </c>
      <c r="K1556" s="14">
        <v>1120.35202655989</v>
      </c>
      <c r="L1556" s="14">
        <v>167.51940461526999</v>
      </c>
      <c r="M1556" s="14">
        <v>148.463263109878</v>
      </c>
      <c r="O1556" s="14"/>
      <c r="P1556" s="14"/>
      <c r="Q1556" s="14"/>
      <c r="R1556" s="14"/>
      <c r="S1556" s="14"/>
      <c r="T1556" s="14"/>
      <c r="U1556" s="14"/>
      <c r="V1556" s="14"/>
      <c r="W1556" s="14"/>
      <c r="X1556" s="14"/>
      <c r="Y1556" s="14"/>
    </row>
    <row r="1557" spans="1:25">
      <c r="A1557" s="14" t="s">
        <v>1785</v>
      </c>
      <c r="B1557" s="14" t="s">
        <v>68</v>
      </c>
      <c r="C1557" s="14" t="s">
        <v>128</v>
      </c>
      <c r="D1557" s="14" t="s">
        <v>33</v>
      </c>
      <c r="E1557" s="14">
        <v>2</v>
      </c>
      <c r="F1557" s="14">
        <v>149.71196712310601</v>
      </c>
      <c r="G1557" s="14">
        <v>49.903989041035203</v>
      </c>
      <c r="H1557" s="14">
        <v>1062.23901747627</v>
      </c>
      <c r="I1557" s="14">
        <v>956.84960443685702</v>
      </c>
      <c r="J1557" s="14">
        <v>806.128871599646</v>
      </c>
      <c r="K1557" s="14">
        <v>1127.03317836616</v>
      </c>
      <c r="L1557" s="14">
        <v>170.18357392930801</v>
      </c>
      <c r="M1557" s="14">
        <v>150.72073283721099</v>
      </c>
      <c r="O1557" s="14"/>
      <c r="P1557" s="14"/>
      <c r="Q1557" s="14"/>
      <c r="R1557" s="14"/>
      <c r="S1557" s="14"/>
      <c r="T1557" s="14"/>
      <c r="U1557" s="14"/>
      <c r="V1557" s="14"/>
      <c r="W1557" s="14"/>
      <c r="X1557" s="14"/>
      <c r="Y1557" s="14"/>
    </row>
    <row r="1558" spans="1:25">
      <c r="A1558" s="14" t="s">
        <v>1786</v>
      </c>
      <c r="B1558" s="14" t="s">
        <v>68</v>
      </c>
      <c r="C1558" s="14" t="s">
        <v>129</v>
      </c>
      <c r="D1558" s="14" t="s">
        <v>33</v>
      </c>
      <c r="E1558" s="14">
        <v>2</v>
      </c>
      <c r="F1558" s="14">
        <v>151.75216137268899</v>
      </c>
      <c r="G1558" s="14">
        <v>50.584053790896398</v>
      </c>
      <c r="H1558" s="14">
        <v>1074.4276506137701</v>
      </c>
      <c r="I1558" s="14">
        <v>978.456631594481</v>
      </c>
      <c r="J1558" s="14">
        <v>825.11503309748298</v>
      </c>
      <c r="K1558" s="14">
        <v>1151.4569239596001</v>
      </c>
      <c r="L1558" s="14">
        <v>173.00029236512</v>
      </c>
      <c r="M1558" s="14">
        <v>153.34159849699799</v>
      </c>
      <c r="O1558" s="14"/>
      <c r="P1558" s="14"/>
      <c r="Q1558" s="14"/>
      <c r="R1558" s="14"/>
      <c r="S1558" s="14"/>
      <c r="T1558" s="14"/>
      <c r="U1558" s="14"/>
      <c r="V1558" s="14"/>
      <c r="W1558" s="14"/>
      <c r="X1558" s="14"/>
      <c r="Y1558" s="14"/>
    </row>
    <row r="1559" spans="1:25">
      <c r="A1559" s="14" t="s">
        <v>1787</v>
      </c>
      <c r="B1559" s="14" t="s">
        <v>68</v>
      </c>
      <c r="C1559" s="14" t="s">
        <v>130</v>
      </c>
      <c r="D1559" s="14" t="s">
        <v>33</v>
      </c>
      <c r="E1559" s="14">
        <v>2</v>
      </c>
      <c r="F1559" s="14">
        <v>156.309388326847</v>
      </c>
      <c r="G1559" s="14">
        <v>52.103129442282501</v>
      </c>
      <c r="H1559" s="14">
        <v>1107.1638215529599</v>
      </c>
      <c r="I1559" s="14">
        <v>1005.66846589568</v>
      </c>
      <c r="J1559" s="14">
        <v>849.96119090319701</v>
      </c>
      <c r="K1559" s="14">
        <v>1181.02505386854</v>
      </c>
      <c r="L1559" s="14">
        <v>175.356587972862</v>
      </c>
      <c r="M1559" s="14">
        <v>155.70727499248301</v>
      </c>
      <c r="O1559" s="14"/>
      <c r="P1559" s="14"/>
      <c r="Q1559" s="14"/>
      <c r="R1559" s="14"/>
      <c r="S1559" s="14"/>
      <c r="T1559" s="14"/>
      <c r="U1559" s="14"/>
      <c r="V1559" s="14"/>
      <c r="W1559" s="14"/>
      <c r="X1559" s="14"/>
      <c r="Y1559" s="14"/>
    </row>
    <row r="1560" spans="1:25">
      <c r="A1560" s="14" t="s">
        <v>1788</v>
      </c>
      <c r="B1560" s="14" t="s">
        <v>68</v>
      </c>
      <c r="C1560" s="14" t="s">
        <v>131</v>
      </c>
      <c r="D1560" s="14" t="s">
        <v>33</v>
      </c>
      <c r="E1560" s="14">
        <v>2</v>
      </c>
      <c r="F1560" s="14">
        <v>164.3479650683</v>
      </c>
      <c r="G1560" s="14">
        <v>54.782655022766697</v>
      </c>
      <c r="H1560" s="14">
        <v>1167.07829192089</v>
      </c>
      <c r="I1560" s="14">
        <v>1026.0916449789599</v>
      </c>
      <c r="J1560" s="14">
        <v>870.96735246380103</v>
      </c>
      <c r="K1560" s="14">
        <v>1200.27548372975</v>
      </c>
      <c r="L1560" s="14">
        <v>174.18383875079101</v>
      </c>
      <c r="M1560" s="14">
        <v>155.12429251515701</v>
      </c>
      <c r="O1560" s="14"/>
      <c r="P1560" s="14"/>
      <c r="Q1560" s="14"/>
      <c r="R1560" s="14"/>
      <c r="S1560" s="14"/>
      <c r="T1560" s="14"/>
      <c r="U1560" s="14"/>
      <c r="V1560" s="14"/>
      <c r="W1560" s="14"/>
      <c r="X1560" s="14"/>
      <c r="Y1560" s="14"/>
    </row>
    <row r="1561" spans="1:25">
      <c r="A1561" s="14" t="s">
        <v>1789</v>
      </c>
      <c r="B1561" s="14" t="s">
        <v>68</v>
      </c>
      <c r="C1561" s="14" t="s">
        <v>132</v>
      </c>
      <c r="D1561" s="14" t="s">
        <v>33</v>
      </c>
      <c r="E1561" s="14">
        <v>2</v>
      </c>
      <c r="F1561" s="14">
        <v>155.51226099439501</v>
      </c>
      <c r="G1561" s="14">
        <v>51.837420331465097</v>
      </c>
      <c r="H1561" s="14">
        <v>1110.4052909274899</v>
      </c>
      <c r="I1561" s="14">
        <v>965.24817848945804</v>
      </c>
      <c r="J1561" s="14">
        <v>814.75883175307604</v>
      </c>
      <c r="K1561" s="14">
        <v>1134.7802228041</v>
      </c>
      <c r="L1561" s="14">
        <v>169.53204431464499</v>
      </c>
      <c r="M1561" s="14">
        <v>150.489346736382</v>
      </c>
      <c r="O1561" s="14"/>
      <c r="P1561" s="14"/>
      <c r="Q1561" s="14"/>
      <c r="R1561" s="14"/>
      <c r="S1561" s="14"/>
      <c r="T1561" s="14"/>
      <c r="U1561" s="14"/>
      <c r="V1561" s="14"/>
      <c r="W1561" s="14"/>
      <c r="X1561" s="14"/>
      <c r="Y1561" s="14"/>
    </row>
    <row r="1562" spans="1:25">
      <c r="A1562" s="14" t="s">
        <v>1790</v>
      </c>
      <c r="B1562" s="14" t="s">
        <v>68</v>
      </c>
      <c r="C1562" s="14" t="s">
        <v>38</v>
      </c>
      <c r="D1562" s="14" t="s">
        <v>33</v>
      </c>
      <c r="E1562" s="14">
        <v>3</v>
      </c>
      <c r="F1562" s="14">
        <v>136.663826761129</v>
      </c>
      <c r="G1562" s="14">
        <v>45.554608920376303</v>
      </c>
      <c r="H1562" s="14">
        <v>1050.7752326705299</v>
      </c>
      <c r="I1562" s="14">
        <v>991.81604692283702</v>
      </c>
      <c r="J1562" s="14">
        <v>830.56937227161598</v>
      </c>
      <c r="K1562" s="14">
        <v>1174.9254807239399</v>
      </c>
      <c r="L1562" s="14">
        <v>183.109433801102</v>
      </c>
      <c r="M1562" s="14">
        <v>161.24667465121999</v>
      </c>
      <c r="O1562" s="14"/>
      <c r="P1562" s="14"/>
      <c r="Q1562" s="14"/>
      <c r="R1562" s="14"/>
      <c r="S1562" s="14"/>
      <c r="T1562" s="14"/>
      <c r="U1562" s="14"/>
      <c r="V1562" s="14"/>
      <c r="W1562" s="14"/>
      <c r="X1562" s="14"/>
      <c r="Y1562" s="14"/>
    </row>
    <row r="1563" spans="1:25">
      <c r="A1563" s="14" t="s">
        <v>1791</v>
      </c>
      <c r="B1563" s="14" t="s">
        <v>68</v>
      </c>
      <c r="C1563" s="14" t="s">
        <v>36</v>
      </c>
      <c r="D1563" s="14" t="s">
        <v>33</v>
      </c>
      <c r="E1563" s="14">
        <v>3</v>
      </c>
      <c r="F1563" s="14">
        <v>140.25459610292299</v>
      </c>
      <c r="G1563" s="14">
        <v>46.751532034307502</v>
      </c>
      <c r="H1563" s="14">
        <v>1074.9949881422699</v>
      </c>
      <c r="I1563" s="14">
        <v>1005.08570341334</v>
      </c>
      <c r="J1563" s="14">
        <v>843.58832100833899</v>
      </c>
      <c r="K1563" s="14">
        <v>1188.1778802629599</v>
      </c>
      <c r="L1563" s="14">
        <v>183.09217684961899</v>
      </c>
      <c r="M1563" s="14">
        <v>161.49738240500599</v>
      </c>
      <c r="O1563" s="14"/>
      <c r="P1563" s="14"/>
      <c r="Q1563" s="14"/>
      <c r="R1563" s="14"/>
      <c r="S1563" s="14"/>
      <c r="T1563" s="14"/>
      <c r="U1563" s="14"/>
      <c r="V1563" s="14"/>
      <c r="W1563" s="14"/>
      <c r="X1563" s="14"/>
      <c r="Y1563" s="14"/>
    </row>
    <row r="1564" spans="1:25">
      <c r="A1564" s="14" t="s">
        <v>1792</v>
      </c>
      <c r="B1564" s="14" t="s">
        <v>68</v>
      </c>
      <c r="C1564" s="14" t="s">
        <v>34</v>
      </c>
      <c r="D1564" s="14" t="s">
        <v>33</v>
      </c>
      <c r="E1564" s="14">
        <v>3</v>
      </c>
      <c r="F1564" s="14">
        <v>151.41839684104301</v>
      </c>
      <c r="G1564" s="14">
        <v>50.472798947014397</v>
      </c>
      <c r="H1564" s="14">
        <v>1162.0751868077</v>
      </c>
      <c r="I1564" s="14">
        <v>1081.4977025247199</v>
      </c>
      <c r="J1564" s="14">
        <v>913.49635364922005</v>
      </c>
      <c r="K1564" s="14">
        <v>1271.0624843958301</v>
      </c>
      <c r="L1564" s="14">
        <v>189.56478187111699</v>
      </c>
      <c r="M1564" s="14">
        <v>168.001348875497</v>
      </c>
      <c r="O1564" s="14"/>
      <c r="P1564" s="14"/>
      <c r="Q1564" s="14"/>
      <c r="R1564" s="14"/>
      <c r="S1564" s="14"/>
      <c r="T1564" s="14"/>
      <c r="U1564" s="14"/>
      <c r="V1564" s="14"/>
      <c r="W1564" s="14"/>
      <c r="X1564" s="14"/>
      <c r="Y1564" s="14"/>
    </row>
    <row r="1565" spans="1:25">
      <c r="A1565" s="14" t="s">
        <v>1793</v>
      </c>
      <c r="B1565" s="14" t="s">
        <v>68</v>
      </c>
      <c r="C1565" s="14" t="s">
        <v>128</v>
      </c>
      <c r="D1565" s="14" t="s">
        <v>33</v>
      </c>
      <c r="E1565" s="14">
        <v>3</v>
      </c>
      <c r="F1565" s="14">
        <v>155.78220926497599</v>
      </c>
      <c r="G1565" s="14">
        <v>51.927403088325299</v>
      </c>
      <c r="H1565" s="14">
        <v>1201.6523392855299</v>
      </c>
      <c r="I1565" s="14">
        <v>1112.7383177634899</v>
      </c>
      <c r="J1565" s="14">
        <v>942.16043396960197</v>
      </c>
      <c r="K1565" s="14">
        <v>1304.8809148600801</v>
      </c>
      <c r="L1565" s="14">
        <v>192.142597096587</v>
      </c>
      <c r="M1565" s="14">
        <v>170.57788379388899</v>
      </c>
      <c r="O1565" s="14"/>
      <c r="P1565" s="14"/>
      <c r="Q1565" s="14"/>
      <c r="R1565" s="14"/>
      <c r="S1565" s="14"/>
      <c r="T1565" s="14"/>
      <c r="U1565" s="14"/>
      <c r="V1565" s="14"/>
      <c r="W1565" s="14"/>
      <c r="X1565" s="14"/>
      <c r="Y1565" s="14"/>
    </row>
    <row r="1566" spans="1:25">
      <c r="A1566" s="14" t="s">
        <v>1794</v>
      </c>
      <c r="B1566" s="14" t="s">
        <v>68</v>
      </c>
      <c r="C1566" s="14" t="s">
        <v>129</v>
      </c>
      <c r="D1566" s="14" t="s">
        <v>33</v>
      </c>
      <c r="E1566" s="14">
        <v>3</v>
      </c>
      <c r="F1566" s="14">
        <v>157.680441931297</v>
      </c>
      <c r="G1566" s="14">
        <v>52.560147310432299</v>
      </c>
      <c r="H1566" s="14">
        <v>1216.67007663038</v>
      </c>
      <c r="I1566" s="14">
        <v>1109.1176988631501</v>
      </c>
      <c r="J1566" s="14">
        <v>939.95785795306801</v>
      </c>
      <c r="K1566" s="14">
        <v>1299.525308773</v>
      </c>
      <c r="L1566" s="14">
        <v>190.40760990984899</v>
      </c>
      <c r="M1566" s="14">
        <v>169.15984091008499</v>
      </c>
      <c r="O1566" s="14"/>
      <c r="P1566" s="14"/>
      <c r="Q1566" s="14"/>
      <c r="R1566" s="14"/>
      <c r="S1566" s="14"/>
      <c r="T1566" s="14"/>
      <c r="U1566" s="14"/>
      <c r="V1566" s="14"/>
      <c r="W1566" s="14"/>
      <c r="X1566" s="14"/>
      <c r="Y1566" s="14"/>
    </row>
    <row r="1567" spans="1:25">
      <c r="A1567" s="14" t="s">
        <v>1795</v>
      </c>
      <c r="B1567" s="14" t="s">
        <v>68</v>
      </c>
      <c r="C1567" s="14" t="s">
        <v>130</v>
      </c>
      <c r="D1567" s="14" t="s">
        <v>33</v>
      </c>
      <c r="E1567" s="14">
        <v>3</v>
      </c>
      <c r="F1567" s="14">
        <v>147.906720093823</v>
      </c>
      <c r="G1567" s="14">
        <v>49.302240031274501</v>
      </c>
      <c r="H1567" s="14">
        <v>1139.58486858636</v>
      </c>
      <c r="I1567" s="14">
        <v>1023.43730522035</v>
      </c>
      <c r="J1567" s="14">
        <v>862.77251133474499</v>
      </c>
      <c r="K1567" s="14">
        <v>1204.98390872968</v>
      </c>
      <c r="L1567" s="14">
        <v>181.54660350933099</v>
      </c>
      <c r="M1567" s="14">
        <v>160.66479388560501</v>
      </c>
      <c r="O1567" s="14"/>
      <c r="P1567" s="14"/>
      <c r="Q1567" s="14"/>
      <c r="R1567" s="14"/>
      <c r="S1567" s="14"/>
      <c r="T1567" s="14"/>
      <c r="U1567" s="14"/>
      <c r="V1567" s="14"/>
      <c r="W1567" s="14"/>
      <c r="X1567" s="14"/>
      <c r="Y1567" s="14"/>
    </row>
    <row r="1568" spans="1:25">
      <c r="A1568" s="14" t="s">
        <v>1796</v>
      </c>
      <c r="B1568" s="14" t="s">
        <v>68</v>
      </c>
      <c r="C1568" s="14" t="s">
        <v>131</v>
      </c>
      <c r="D1568" s="14" t="s">
        <v>33</v>
      </c>
      <c r="E1568" s="14">
        <v>3</v>
      </c>
      <c r="F1568" s="14">
        <v>155.07227399855</v>
      </c>
      <c r="G1568" s="14">
        <v>51.690757999516798</v>
      </c>
      <c r="H1568" s="14">
        <v>1191.1227743955001</v>
      </c>
      <c r="I1568" s="14">
        <v>1069.01295760067</v>
      </c>
      <c r="J1568" s="14">
        <v>905.22190623280801</v>
      </c>
      <c r="K1568" s="14">
        <v>1253.56123111954</v>
      </c>
      <c r="L1568" s="14">
        <v>184.54827351886701</v>
      </c>
      <c r="M1568" s="14">
        <v>163.79105136786299</v>
      </c>
      <c r="O1568" s="14"/>
      <c r="P1568" s="14"/>
      <c r="Q1568" s="14"/>
      <c r="R1568" s="14"/>
      <c r="S1568" s="14"/>
      <c r="T1568" s="14"/>
      <c r="U1568" s="14"/>
      <c r="V1568" s="14"/>
      <c r="W1568" s="14"/>
      <c r="X1568" s="14"/>
      <c r="Y1568" s="14"/>
    </row>
    <row r="1569" spans="1:25">
      <c r="A1569" s="14" t="s">
        <v>1797</v>
      </c>
      <c r="B1569" s="14" t="s">
        <v>68</v>
      </c>
      <c r="C1569" s="14" t="s">
        <v>132</v>
      </c>
      <c r="D1569" s="14" t="s">
        <v>33</v>
      </c>
      <c r="E1569" s="14">
        <v>3</v>
      </c>
      <c r="F1569" s="14">
        <v>161.94217928097899</v>
      </c>
      <c r="G1569" s="14">
        <v>53.980726426992902</v>
      </c>
      <c r="H1569" s="14">
        <v>1241.88787792162</v>
      </c>
      <c r="I1569" s="14">
        <v>1112.29928247201</v>
      </c>
      <c r="J1569" s="14">
        <v>945.09686685136103</v>
      </c>
      <c r="K1569" s="14">
        <v>1300.20721862866</v>
      </c>
      <c r="L1569" s="14">
        <v>187.90793615665299</v>
      </c>
      <c r="M1569" s="14">
        <v>167.202415620647</v>
      </c>
      <c r="O1569" s="14"/>
      <c r="P1569" s="14"/>
      <c r="Q1569" s="14"/>
      <c r="R1569" s="14"/>
      <c r="S1569" s="14"/>
      <c r="T1569" s="14"/>
      <c r="U1569" s="14"/>
      <c r="V1569" s="14"/>
      <c r="W1569" s="14"/>
      <c r="X1569" s="14"/>
      <c r="Y1569" s="14"/>
    </row>
    <row r="1570" spans="1:25">
      <c r="A1570" s="14" t="s">
        <v>1798</v>
      </c>
      <c r="B1570" s="14" t="s">
        <v>68</v>
      </c>
      <c r="C1570" s="14" t="s">
        <v>38</v>
      </c>
      <c r="D1570" s="14" t="s">
        <v>33</v>
      </c>
      <c r="E1570" s="14">
        <v>4</v>
      </c>
      <c r="F1570" s="14">
        <v>119.993365396938</v>
      </c>
      <c r="G1570" s="14">
        <v>39.997788465645897</v>
      </c>
      <c r="H1570" s="14">
        <v>894.53828385968302</v>
      </c>
      <c r="I1570" s="14">
        <v>872.25120992718496</v>
      </c>
      <c r="J1570" s="14">
        <v>721.91286955154101</v>
      </c>
      <c r="K1570" s="14">
        <v>1044.4477220667</v>
      </c>
      <c r="L1570" s="14">
        <v>172.19651213951499</v>
      </c>
      <c r="M1570" s="14">
        <v>150.33834037564401</v>
      </c>
      <c r="O1570" s="14"/>
      <c r="P1570" s="14"/>
      <c r="Q1570" s="14"/>
      <c r="R1570" s="14"/>
      <c r="S1570" s="14"/>
      <c r="T1570" s="14"/>
      <c r="U1570" s="14"/>
      <c r="V1570" s="14"/>
      <c r="W1570" s="14"/>
      <c r="X1570" s="14"/>
      <c r="Y1570" s="14"/>
    </row>
    <row r="1571" spans="1:25">
      <c r="A1571" s="14" t="s">
        <v>1799</v>
      </c>
      <c r="B1571" s="14" t="s">
        <v>68</v>
      </c>
      <c r="C1571" s="14" t="s">
        <v>36</v>
      </c>
      <c r="D1571" s="14" t="s">
        <v>33</v>
      </c>
      <c r="E1571" s="14">
        <v>4</v>
      </c>
      <c r="F1571" s="14">
        <v>129.45116675150501</v>
      </c>
      <c r="G1571" s="14">
        <v>43.1503889171682</v>
      </c>
      <c r="H1571" s="14">
        <v>953.81054193563705</v>
      </c>
      <c r="I1571" s="14">
        <v>929.13112910825203</v>
      </c>
      <c r="J1571" s="14">
        <v>774.58547402498004</v>
      </c>
      <c r="K1571" s="14">
        <v>1105.24905162598</v>
      </c>
      <c r="L1571" s="14">
        <v>176.11792251772999</v>
      </c>
      <c r="M1571" s="14">
        <v>154.54565508327201</v>
      </c>
      <c r="O1571" s="14"/>
      <c r="P1571" s="14"/>
      <c r="Q1571" s="14"/>
      <c r="R1571" s="14"/>
      <c r="S1571" s="14"/>
      <c r="T1571" s="14"/>
      <c r="U1571" s="14"/>
      <c r="V1571" s="14"/>
      <c r="W1571" s="14"/>
      <c r="X1571" s="14"/>
      <c r="Y1571" s="14"/>
    </row>
    <row r="1572" spans="1:25">
      <c r="A1572" s="14" t="s">
        <v>1800</v>
      </c>
      <c r="B1572" s="14" t="s">
        <v>68</v>
      </c>
      <c r="C1572" s="14" t="s">
        <v>34</v>
      </c>
      <c r="D1572" s="14" t="s">
        <v>33</v>
      </c>
      <c r="E1572" s="14">
        <v>4</v>
      </c>
      <c r="F1572" s="14">
        <v>118.202611950255</v>
      </c>
      <c r="G1572" s="14">
        <v>39.400870650084897</v>
      </c>
      <c r="H1572" s="14">
        <v>868.56206885336701</v>
      </c>
      <c r="I1572" s="14">
        <v>837.88443147334203</v>
      </c>
      <c r="J1572" s="14">
        <v>692.34588857267795</v>
      </c>
      <c r="K1572" s="14">
        <v>1004.75523006431</v>
      </c>
      <c r="L1572" s="14">
        <v>166.87079859096801</v>
      </c>
      <c r="M1572" s="14">
        <v>145.538542900664</v>
      </c>
      <c r="O1572" s="14"/>
      <c r="P1572" s="14"/>
      <c r="Q1572" s="14"/>
      <c r="R1572" s="14"/>
      <c r="S1572" s="14"/>
      <c r="T1572" s="14"/>
      <c r="U1572" s="14"/>
      <c r="V1572" s="14"/>
      <c r="W1572" s="14"/>
      <c r="X1572" s="14"/>
      <c r="Y1572" s="14"/>
    </row>
    <row r="1573" spans="1:25">
      <c r="A1573" s="14" t="s">
        <v>1801</v>
      </c>
      <c r="B1573" s="14" t="s">
        <v>68</v>
      </c>
      <c r="C1573" s="14" t="s">
        <v>128</v>
      </c>
      <c r="D1573" s="14" t="s">
        <v>33</v>
      </c>
      <c r="E1573" s="14">
        <v>4</v>
      </c>
      <c r="F1573" s="14">
        <v>140.96186626305999</v>
      </c>
      <c r="G1573" s="14">
        <v>46.987288754353202</v>
      </c>
      <c r="H1573" s="14">
        <v>1035.4184388354599</v>
      </c>
      <c r="I1573" s="14">
        <v>982.10133374787404</v>
      </c>
      <c r="J1573" s="14">
        <v>825.15617105956403</v>
      </c>
      <c r="K1573" s="14">
        <v>1159.9761721938301</v>
      </c>
      <c r="L1573" s="14">
        <v>177.874838445954</v>
      </c>
      <c r="M1573" s="14">
        <v>156.945162688311</v>
      </c>
      <c r="O1573" s="14"/>
      <c r="P1573" s="14"/>
      <c r="Q1573" s="14"/>
      <c r="R1573" s="14"/>
      <c r="S1573" s="14"/>
      <c r="T1573" s="14"/>
      <c r="U1573" s="14"/>
      <c r="V1573" s="14"/>
      <c r="W1573" s="14"/>
      <c r="X1573" s="14"/>
      <c r="Y1573" s="14"/>
    </row>
    <row r="1574" spans="1:25">
      <c r="A1574" s="14" t="s">
        <v>1802</v>
      </c>
      <c r="B1574" s="14" t="s">
        <v>68</v>
      </c>
      <c r="C1574" s="14" t="s">
        <v>129</v>
      </c>
      <c r="D1574" s="14" t="s">
        <v>33</v>
      </c>
      <c r="E1574" s="14">
        <v>4</v>
      </c>
      <c r="F1574" s="14">
        <v>147.23093703580901</v>
      </c>
      <c r="G1574" s="14">
        <v>49.076979011936501</v>
      </c>
      <c r="H1574" s="14">
        <v>1084.7339352818799</v>
      </c>
      <c r="I1574" s="14">
        <v>1004.35066638346</v>
      </c>
      <c r="J1574" s="14">
        <v>847.12983319344198</v>
      </c>
      <c r="K1574" s="14">
        <v>1182.05575131819</v>
      </c>
      <c r="L1574" s="14">
        <v>177.705084934734</v>
      </c>
      <c r="M1574" s="14">
        <v>157.22083319001399</v>
      </c>
      <c r="O1574" s="14"/>
      <c r="P1574" s="14"/>
      <c r="Q1574" s="14"/>
      <c r="R1574" s="14"/>
      <c r="S1574" s="14"/>
      <c r="T1574" s="14"/>
      <c r="U1574" s="14"/>
      <c r="V1574" s="14"/>
      <c r="W1574" s="14"/>
      <c r="X1574" s="14"/>
      <c r="Y1574" s="14"/>
    </row>
    <row r="1575" spans="1:25">
      <c r="A1575" s="14" t="s">
        <v>1803</v>
      </c>
      <c r="B1575" s="14" t="s">
        <v>68</v>
      </c>
      <c r="C1575" s="14" t="s">
        <v>130</v>
      </c>
      <c r="D1575" s="14" t="s">
        <v>33</v>
      </c>
      <c r="E1575" s="14">
        <v>4</v>
      </c>
      <c r="F1575" s="14">
        <v>163.80678256042901</v>
      </c>
      <c r="G1575" s="14">
        <v>54.602260853476402</v>
      </c>
      <c r="H1575" s="14">
        <v>1206.2355122270201</v>
      </c>
      <c r="I1575" s="14">
        <v>1117.3556470336</v>
      </c>
      <c r="J1575" s="14">
        <v>950.90834667684601</v>
      </c>
      <c r="K1575" s="14">
        <v>1304.2896595483801</v>
      </c>
      <c r="L1575" s="14">
        <v>186.934012514779</v>
      </c>
      <c r="M1575" s="14">
        <v>166.44730035675499</v>
      </c>
      <c r="O1575" s="14"/>
      <c r="P1575" s="14"/>
      <c r="Q1575" s="14"/>
      <c r="R1575" s="14"/>
      <c r="S1575" s="14"/>
      <c r="T1575" s="14"/>
      <c r="U1575" s="14"/>
      <c r="V1575" s="14"/>
      <c r="W1575" s="14"/>
      <c r="X1575" s="14"/>
      <c r="Y1575" s="14"/>
    </row>
    <row r="1576" spans="1:25">
      <c r="A1576" s="14" t="s">
        <v>1804</v>
      </c>
      <c r="B1576" s="14" t="s">
        <v>68</v>
      </c>
      <c r="C1576" s="14" t="s">
        <v>131</v>
      </c>
      <c r="D1576" s="14" t="s">
        <v>33</v>
      </c>
      <c r="E1576" s="14">
        <v>4</v>
      </c>
      <c r="F1576" s="14">
        <v>150.89066403081699</v>
      </c>
      <c r="G1576" s="14">
        <v>50.296888010272497</v>
      </c>
      <c r="H1576" s="14">
        <v>1111.77913373723</v>
      </c>
      <c r="I1576" s="14">
        <v>1027.79575133252</v>
      </c>
      <c r="J1576" s="14">
        <v>868.36585826026396</v>
      </c>
      <c r="K1576" s="14">
        <v>1207.72708513867</v>
      </c>
      <c r="L1576" s="14">
        <v>179.93133380614699</v>
      </c>
      <c r="M1576" s="14">
        <v>159.42989307225699</v>
      </c>
      <c r="O1576" s="14"/>
      <c r="P1576" s="14"/>
      <c r="Q1576" s="14"/>
      <c r="R1576" s="14"/>
      <c r="S1576" s="14"/>
      <c r="T1576" s="14"/>
      <c r="U1576" s="14"/>
      <c r="V1576" s="14"/>
      <c r="W1576" s="14"/>
      <c r="X1576" s="14"/>
      <c r="Y1576" s="14"/>
    </row>
    <row r="1577" spans="1:25">
      <c r="A1577" s="14" t="s">
        <v>1805</v>
      </c>
      <c r="B1577" s="14" t="s">
        <v>68</v>
      </c>
      <c r="C1577" s="14" t="s">
        <v>132</v>
      </c>
      <c r="D1577" s="14" t="s">
        <v>33</v>
      </c>
      <c r="E1577" s="14">
        <v>4</v>
      </c>
      <c r="F1577" s="14">
        <v>143.59037513480001</v>
      </c>
      <c r="G1577" s="14">
        <v>47.8634583782666</v>
      </c>
      <c r="H1577" s="14">
        <v>1057.5222796788901</v>
      </c>
      <c r="I1577" s="14">
        <v>982.58033794987603</v>
      </c>
      <c r="J1577" s="14">
        <v>825.92660623272604</v>
      </c>
      <c r="K1577" s="14">
        <v>1159.9194368892499</v>
      </c>
      <c r="L1577" s="14">
        <v>177.33909893937201</v>
      </c>
      <c r="M1577" s="14">
        <v>156.65373171715001</v>
      </c>
      <c r="O1577" s="14"/>
      <c r="P1577" s="14"/>
      <c r="Q1577" s="14"/>
      <c r="R1577" s="14"/>
      <c r="S1577" s="14"/>
      <c r="T1577" s="14"/>
      <c r="U1577" s="14"/>
      <c r="V1577" s="14"/>
      <c r="W1577" s="14"/>
      <c r="X1577" s="14"/>
      <c r="Y1577" s="14"/>
    </row>
    <row r="1578" spans="1:25">
      <c r="A1578" s="14" t="s">
        <v>1806</v>
      </c>
      <c r="B1578" s="14" t="s">
        <v>68</v>
      </c>
      <c r="C1578" s="14" t="s">
        <v>38</v>
      </c>
      <c r="D1578" s="14" t="s">
        <v>33</v>
      </c>
      <c r="E1578" s="14">
        <v>5</v>
      </c>
      <c r="F1578" s="14">
        <v>136.50377655160401</v>
      </c>
      <c r="G1578" s="14">
        <v>45.501258850534803</v>
      </c>
      <c r="H1578" s="14">
        <v>1061.2951061390499</v>
      </c>
      <c r="I1578" s="14">
        <v>1064.5522168273001</v>
      </c>
      <c r="J1578" s="14">
        <v>892.07202620430098</v>
      </c>
      <c r="K1578" s="14">
        <v>1260.4329554173801</v>
      </c>
      <c r="L1578" s="14">
        <v>195.88073859007201</v>
      </c>
      <c r="M1578" s="14">
        <v>172.48019062300401</v>
      </c>
      <c r="O1578" s="14"/>
      <c r="P1578" s="14"/>
      <c r="Q1578" s="14"/>
      <c r="R1578" s="14"/>
      <c r="S1578" s="14"/>
      <c r="T1578" s="14"/>
      <c r="U1578" s="14"/>
      <c r="V1578" s="14"/>
      <c r="W1578" s="14"/>
      <c r="X1578" s="14"/>
      <c r="Y1578" s="14"/>
    </row>
    <row r="1579" spans="1:25">
      <c r="A1579" s="14" t="s">
        <v>1807</v>
      </c>
      <c r="B1579" s="14" t="s">
        <v>68</v>
      </c>
      <c r="C1579" s="14" t="s">
        <v>36</v>
      </c>
      <c r="D1579" s="14" t="s">
        <v>33</v>
      </c>
      <c r="E1579" s="14">
        <v>5</v>
      </c>
      <c r="F1579" s="14">
        <v>149.03189413394</v>
      </c>
      <c r="G1579" s="14">
        <v>49.677298044646797</v>
      </c>
      <c r="H1579" s="14">
        <v>1155.82359340732</v>
      </c>
      <c r="I1579" s="14">
        <v>1150.9362052117699</v>
      </c>
      <c r="J1579" s="14">
        <v>972.112280432631</v>
      </c>
      <c r="K1579" s="14">
        <v>1352.90820513678</v>
      </c>
      <c r="L1579" s="14">
        <v>201.97199992501601</v>
      </c>
      <c r="M1579" s="14">
        <v>178.82392477913501</v>
      </c>
      <c r="O1579" s="14"/>
      <c r="P1579" s="14"/>
      <c r="Q1579" s="14"/>
      <c r="R1579" s="14"/>
      <c r="S1579" s="14"/>
      <c r="T1579" s="14"/>
      <c r="U1579" s="14"/>
      <c r="V1579" s="14"/>
      <c r="W1579" s="14"/>
      <c r="X1579" s="14"/>
      <c r="Y1579" s="14"/>
    </row>
    <row r="1580" spans="1:25">
      <c r="A1580" s="14" t="s">
        <v>1808</v>
      </c>
      <c r="B1580" s="14" t="s">
        <v>68</v>
      </c>
      <c r="C1580" s="14" t="s">
        <v>34</v>
      </c>
      <c r="D1580" s="14" t="s">
        <v>33</v>
      </c>
      <c r="E1580" s="14">
        <v>5</v>
      </c>
      <c r="F1580" s="14">
        <v>148.54712077140999</v>
      </c>
      <c r="G1580" s="14">
        <v>49.5157069238033</v>
      </c>
      <c r="H1580" s="14">
        <v>1151.34956418702</v>
      </c>
      <c r="I1580" s="14">
        <v>1150.3334571328701</v>
      </c>
      <c r="J1580" s="14">
        <v>971.40918690555304</v>
      </c>
      <c r="K1580" s="14">
        <v>1352.4591340176801</v>
      </c>
      <c r="L1580" s="14">
        <v>202.12567688480999</v>
      </c>
      <c r="M1580" s="14">
        <v>178.92427022731499</v>
      </c>
      <c r="O1580" s="14"/>
      <c r="P1580" s="14"/>
      <c r="Q1580" s="14"/>
      <c r="R1580" s="14"/>
      <c r="S1580" s="14"/>
      <c r="T1580" s="14"/>
      <c r="U1580" s="14"/>
      <c r="V1580" s="14"/>
      <c r="W1580" s="14"/>
      <c r="X1580" s="14"/>
      <c r="Y1580" s="14"/>
    </row>
    <row r="1581" spans="1:25">
      <c r="A1581" s="14" t="s">
        <v>1809</v>
      </c>
      <c r="B1581" s="14" t="s">
        <v>68</v>
      </c>
      <c r="C1581" s="14" t="s">
        <v>128</v>
      </c>
      <c r="D1581" s="14" t="s">
        <v>33</v>
      </c>
      <c r="E1581" s="14">
        <v>5</v>
      </c>
      <c r="F1581" s="14">
        <v>153.47881197573699</v>
      </c>
      <c r="G1581" s="14">
        <v>51.159603991912199</v>
      </c>
      <c r="H1581" s="14">
        <v>1188.10041783354</v>
      </c>
      <c r="I1581" s="14">
        <v>1171.04947162795</v>
      </c>
      <c r="J1581" s="14">
        <v>991.83333178711905</v>
      </c>
      <c r="K1581" s="14">
        <v>1373.1031561228399</v>
      </c>
      <c r="L1581" s="14">
        <v>202.053684494891</v>
      </c>
      <c r="M1581" s="14">
        <v>179.21613984083299</v>
      </c>
      <c r="O1581" s="14"/>
      <c r="P1581" s="14"/>
      <c r="Q1581" s="14"/>
      <c r="R1581" s="14"/>
      <c r="S1581" s="14"/>
      <c r="T1581" s="14"/>
      <c r="U1581" s="14"/>
      <c r="V1581" s="14"/>
      <c r="W1581" s="14"/>
      <c r="X1581" s="14"/>
      <c r="Y1581" s="14"/>
    </row>
    <row r="1582" spans="1:25">
      <c r="A1582" s="14" t="s">
        <v>1810</v>
      </c>
      <c r="B1582" s="14" t="s">
        <v>68</v>
      </c>
      <c r="C1582" s="14" t="s">
        <v>129</v>
      </c>
      <c r="D1582" s="14" t="s">
        <v>33</v>
      </c>
      <c r="E1582" s="14">
        <v>5</v>
      </c>
      <c r="F1582" s="14">
        <v>140.89634831924499</v>
      </c>
      <c r="G1582" s="14">
        <v>46.965449439748397</v>
      </c>
      <c r="H1582" s="14">
        <v>1089.60133260572</v>
      </c>
      <c r="I1582" s="14">
        <v>1060.9025977639999</v>
      </c>
      <c r="J1582" s="14">
        <v>891.79801172655698</v>
      </c>
      <c r="K1582" s="14">
        <v>1252.56400975574</v>
      </c>
      <c r="L1582" s="14">
        <v>191.66141199174601</v>
      </c>
      <c r="M1582" s="14">
        <v>169.10458603743999</v>
      </c>
      <c r="O1582" s="14"/>
      <c r="P1582" s="14"/>
      <c r="Q1582" s="14"/>
      <c r="R1582" s="14"/>
      <c r="S1582" s="14"/>
      <c r="T1582" s="14"/>
      <c r="U1582" s="14"/>
      <c r="V1582" s="14"/>
      <c r="W1582" s="14"/>
      <c r="X1582" s="14"/>
      <c r="Y1582" s="14"/>
    </row>
    <row r="1583" spans="1:25">
      <c r="A1583" s="14" t="s">
        <v>1811</v>
      </c>
      <c r="B1583" s="14" t="s">
        <v>68</v>
      </c>
      <c r="C1583" s="14" t="s">
        <v>130</v>
      </c>
      <c r="D1583" s="14" t="s">
        <v>33</v>
      </c>
      <c r="E1583" s="14">
        <v>5</v>
      </c>
      <c r="F1583" s="14">
        <v>138.42106474745901</v>
      </c>
      <c r="G1583" s="14">
        <v>46.1403549158196</v>
      </c>
      <c r="H1583" s="14">
        <v>1068.72347704956</v>
      </c>
      <c r="I1583" s="14">
        <v>1038.11913323872</v>
      </c>
      <c r="J1583" s="14">
        <v>871.17165099778902</v>
      </c>
      <c r="K1583" s="14">
        <v>1227.5479783217399</v>
      </c>
      <c r="L1583" s="14">
        <v>189.42884508302299</v>
      </c>
      <c r="M1583" s="14">
        <v>166.94748224093101</v>
      </c>
      <c r="O1583" s="14"/>
      <c r="P1583" s="14"/>
      <c r="Q1583" s="14"/>
      <c r="R1583" s="14"/>
      <c r="S1583" s="14"/>
      <c r="T1583" s="14"/>
      <c r="U1583" s="14"/>
      <c r="V1583" s="14"/>
      <c r="W1583" s="14"/>
      <c r="X1583" s="14"/>
      <c r="Y1583" s="14"/>
    </row>
    <row r="1584" spans="1:25">
      <c r="A1584" s="14" t="s">
        <v>1812</v>
      </c>
      <c r="B1584" s="14" t="s">
        <v>68</v>
      </c>
      <c r="C1584" s="14" t="s">
        <v>131</v>
      </c>
      <c r="D1584" s="14" t="s">
        <v>33</v>
      </c>
      <c r="E1584" s="14">
        <v>5</v>
      </c>
      <c r="F1584" s="14">
        <v>146.939163965696</v>
      </c>
      <c r="G1584" s="14">
        <v>48.979721321898602</v>
      </c>
      <c r="H1584" s="14">
        <v>1130.8231796652001</v>
      </c>
      <c r="I1584" s="14">
        <v>1106.9373371488</v>
      </c>
      <c r="J1584" s="14">
        <v>934.12295483695596</v>
      </c>
      <c r="K1584" s="14">
        <v>1302.2915286622299</v>
      </c>
      <c r="L1584" s="14">
        <v>195.354191513432</v>
      </c>
      <c r="M1584" s="14">
        <v>172.81438231184401</v>
      </c>
      <c r="O1584" s="14"/>
      <c r="P1584" s="14"/>
      <c r="Q1584" s="14"/>
      <c r="R1584" s="14"/>
      <c r="S1584" s="14"/>
      <c r="T1584" s="14"/>
      <c r="U1584" s="14"/>
      <c r="V1584" s="14"/>
      <c r="W1584" s="14"/>
      <c r="X1584" s="14"/>
      <c r="Y1584" s="14"/>
    </row>
    <row r="1585" spans="1:25">
      <c r="A1585" s="14" t="s">
        <v>1813</v>
      </c>
      <c r="B1585" s="14" t="s">
        <v>68</v>
      </c>
      <c r="C1585" s="14" t="s">
        <v>132</v>
      </c>
      <c r="D1585" s="14" t="s">
        <v>33</v>
      </c>
      <c r="E1585" s="14">
        <v>5</v>
      </c>
      <c r="F1585" s="14">
        <v>158.601577586301</v>
      </c>
      <c r="G1585" s="14">
        <v>52.8671925287669</v>
      </c>
      <c r="H1585" s="14">
        <v>1218.51242767594</v>
      </c>
      <c r="I1585" s="14">
        <v>1190.76104273025</v>
      </c>
      <c r="J1585" s="14">
        <v>1011.58759923598</v>
      </c>
      <c r="K1585" s="14">
        <v>1392.37026410367</v>
      </c>
      <c r="L1585" s="14">
        <v>201.609221373422</v>
      </c>
      <c r="M1585" s="14">
        <v>179.17344349427401</v>
      </c>
      <c r="O1585" s="14"/>
      <c r="P1585" s="14"/>
      <c r="Q1585" s="14"/>
      <c r="R1585" s="14"/>
      <c r="S1585" s="14"/>
      <c r="T1585" s="14"/>
      <c r="U1585" s="14"/>
      <c r="V1585" s="14"/>
      <c r="W1585" s="14"/>
      <c r="X1585" s="14"/>
      <c r="Y1585" s="14"/>
    </row>
    <row r="1586" spans="1:25">
      <c r="A1586" s="14" t="s">
        <v>1814</v>
      </c>
      <c r="B1586" s="14" t="s">
        <v>68</v>
      </c>
      <c r="C1586" s="14" t="s">
        <v>38</v>
      </c>
      <c r="D1586" s="14" t="s">
        <v>58</v>
      </c>
      <c r="E1586" s="14">
        <v>0</v>
      </c>
      <c r="F1586" s="14">
        <v>786.29701192379798</v>
      </c>
      <c r="G1586" s="14">
        <v>262.09900397459899</v>
      </c>
      <c r="H1586" s="14">
        <v>1535.85634019025</v>
      </c>
      <c r="I1586" s="14">
        <v>1580.5798691667601</v>
      </c>
      <c r="J1586" s="14">
        <v>1471.2207355073101</v>
      </c>
      <c r="K1586" s="14">
        <v>1695.8699425643599</v>
      </c>
      <c r="L1586" s="14">
        <v>115.290073397602</v>
      </c>
      <c r="M1586" s="14">
        <v>109.359133659449</v>
      </c>
      <c r="O1586" s="14"/>
      <c r="P1586" s="14"/>
      <c r="Q1586" s="14"/>
      <c r="R1586" s="14"/>
      <c r="S1586" s="14"/>
      <c r="T1586" s="14"/>
      <c r="U1586" s="14"/>
      <c r="V1586" s="14"/>
      <c r="W1586" s="14"/>
      <c r="X1586" s="14"/>
      <c r="Y1586" s="14"/>
    </row>
    <row r="1587" spans="1:25">
      <c r="A1587" s="14" t="s">
        <v>1815</v>
      </c>
      <c r="B1587" s="14" t="s">
        <v>68</v>
      </c>
      <c r="C1587" s="14" t="s">
        <v>36</v>
      </c>
      <c r="D1587" s="14" t="s">
        <v>58</v>
      </c>
      <c r="E1587" s="14">
        <v>0</v>
      </c>
      <c r="F1587" s="14">
        <v>765.331618766921</v>
      </c>
      <c r="G1587" s="14">
        <v>255.11053958897401</v>
      </c>
      <c r="H1587" s="14">
        <v>1487.3515601036199</v>
      </c>
      <c r="I1587" s="14">
        <v>1529.4025470604799</v>
      </c>
      <c r="J1587" s="14">
        <v>1422.2145266857699</v>
      </c>
      <c r="K1587" s="14">
        <v>1642.4852084440699</v>
      </c>
      <c r="L1587" s="14">
        <v>113.082661383595</v>
      </c>
      <c r="M1587" s="14">
        <v>107.188020374704</v>
      </c>
      <c r="O1587" s="14"/>
      <c r="P1587" s="14"/>
      <c r="Q1587" s="14"/>
      <c r="R1587" s="14"/>
      <c r="S1587" s="14"/>
      <c r="T1587" s="14"/>
      <c r="U1587" s="14"/>
      <c r="V1587" s="14"/>
      <c r="W1587" s="14"/>
      <c r="X1587" s="14"/>
      <c r="Y1587" s="14"/>
    </row>
    <row r="1588" spans="1:25">
      <c r="A1588" s="14" t="s">
        <v>1816</v>
      </c>
      <c r="B1588" s="14" t="s">
        <v>68</v>
      </c>
      <c r="C1588" s="14" t="s">
        <v>34</v>
      </c>
      <c r="D1588" s="14" t="s">
        <v>58</v>
      </c>
      <c r="E1588" s="14">
        <v>0</v>
      </c>
      <c r="F1588" s="14">
        <v>794.05454544978397</v>
      </c>
      <c r="G1588" s="14">
        <v>264.68484848326102</v>
      </c>
      <c r="H1588" s="14">
        <v>1536.6616585706199</v>
      </c>
      <c r="I1588" s="14">
        <v>1567.5894491056099</v>
      </c>
      <c r="J1588" s="14">
        <v>1459.7235823794799</v>
      </c>
      <c r="K1588" s="14">
        <v>1681.27578432767</v>
      </c>
      <c r="L1588" s="14">
        <v>113.686335222061</v>
      </c>
      <c r="M1588" s="14">
        <v>107.865866726126</v>
      </c>
      <c r="O1588" s="14"/>
      <c r="P1588" s="14"/>
      <c r="Q1588" s="14"/>
      <c r="R1588" s="14"/>
      <c r="S1588" s="14"/>
      <c r="T1588" s="14"/>
      <c r="U1588" s="14"/>
      <c r="V1588" s="14"/>
      <c r="W1588" s="14"/>
      <c r="X1588" s="14"/>
      <c r="Y1588" s="14"/>
    </row>
    <row r="1589" spans="1:25">
      <c r="A1589" s="14" t="s">
        <v>1817</v>
      </c>
      <c r="B1589" s="14" t="s">
        <v>68</v>
      </c>
      <c r="C1589" s="14" t="s">
        <v>128</v>
      </c>
      <c r="D1589" s="14" t="s">
        <v>58</v>
      </c>
      <c r="E1589" s="14">
        <v>0</v>
      </c>
      <c r="F1589" s="14">
        <v>814.43390256960299</v>
      </c>
      <c r="G1589" s="14">
        <v>271.47796752320102</v>
      </c>
      <c r="H1589" s="14">
        <v>1570.7197596374299</v>
      </c>
      <c r="I1589" s="14">
        <v>1586.9431736278</v>
      </c>
      <c r="J1589" s="14">
        <v>1479.1485987249</v>
      </c>
      <c r="K1589" s="14">
        <v>1700.4790144798401</v>
      </c>
      <c r="L1589" s="14">
        <v>113.535840852031</v>
      </c>
      <c r="M1589" s="14">
        <v>107.79457490291</v>
      </c>
      <c r="O1589" s="14"/>
      <c r="P1589" s="14"/>
      <c r="Q1589" s="14"/>
      <c r="R1589" s="14"/>
      <c r="S1589" s="14"/>
      <c r="T1589" s="14"/>
      <c r="U1589" s="14"/>
      <c r="V1589" s="14"/>
      <c r="W1589" s="14"/>
      <c r="X1589" s="14"/>
      <c r="Y1589" s="14"/>
    </row>
    <row r="1590" spans="1:25">
      <c r="A1590" s="14" t="s">
        <v>1818</v>
      </c>
      <c r="B1590" s="14" t="s">
        <v>68</v>
      </c>
      <c r="C1590" s="14" t="s">
        <v>129</v>
      </c>
      <c r="D1590" s="14" t="s">
        <v>58</v>
      </c>
      <c r="E1590" s="14">
        <v>0</v>
      </c>
      <c r="F1590" s="14">
        <v>827.18831480453503</v>
      </c>
      <c r="G1590" s="14">
        <v>275.729438268178</v>
      </c>
      <c r="H1590" s="14">
        <v>1592.30844636958</v>
      </c>
      <c r="I1590" s="14">
        <v>1580.2342776484199</v>
      </c>
      <c r="J1590" s="14">
        <v>1473.74256491605</v>
      </c>
      <c r="K1590" s="14">
        <v>1692.3527058459099</v>
      </c>
      <c r="L1590" s="14">
        <v>112.118428197494</v>
      </c>
      <c r="M1590" s="14">
        <v>106.491712732374</v>
      </c>
      <c r="O1590" s="14"/>
      <c r="P1590" s="14"/>
      <c r="Q1590" s="14"/>
      <c r="R1590" s="14"/>
      <c r="S1590" s="14"/>
      <c r="T1590" s="14"/>
      <c r="U1590" s="14"/>
      <c r="V1590" s="14"/>
      <c r="W1590" s="14"/>
      <c r="X1590" s="14"/>
      <c r="Y1590" s="14"/>
    </row>
    <row r="1591" spans="1:25">
      <c r="A1591" s="14" t="s">
        <v>1819</v>
      </c>
      <c r="B1591" s="14" t="s">
        <v>68</v>
      </c>
      <c r="C1591" s="14" t="s">
        <v>130</v>
      </c>
      <c r="D1591" s="14" t="s">
        <v>58</v>
      </c>
      <c r="E1591" s="14">
        <v>0</v>
      </c>
      <c r="F1591" s="14">
        <v>869.73177150570496</v>
      </c>
      <c r="G1591" s="14">
        <v>289.91059050190199</v>
      </c>
      <c r="H1591" s="14">
        <v>1674.6866628907901</v>
      </c>
      <c r="I1591" s="14">
        <v>1645.6980564779201</v>
      </c>
      <c r="J1591" s="14">
        <v>1537.5588330226699</v>
      </c>
      <c r="K1591" s="14">
        <v>1759.40558311626</v>
      </c>
      <c r="L1591" s="14">
        <v>113.707526638335</v>
      </c>
      <c r="M1591" s="14">
        <v>108.139223455257</v>
      </c>
      <c r="O1591" s="14"/>
      <c r="P1591" s="14"/>
      <c r="Q1591" s="14"/>
      <c r="R1591" s="14"/>
      <c r="S1591" s="14"/>
      <c r="T1591" s="14"/>
      <c r="U1591" s="14"/>
      <c r="V1591" s="14"/>
      <c r="W1591" s="14"/>
      <c r="X1591" s="14"/>
      <c r="Y1591" s="14"/>
    </row>
    <row r="1592" spans="1:25">
      <c r="A1592" s="14" t="s">
        <v>1820</v>
      </c>
      <c r="B1592" s="14" t="s">
        <v>68</v>
      </c>
      <c r="C1592" s="14" t="s">
        <v>131</v>
      </c>
      <c r="D1592" s="14" t="s">
        <v>58</v>
      </c>
      <c r="E1592" s="14">
        <v>0</v>
      </c>
      <c r="F1592" s="14">
        <v>863.54860005162902</v>
      </c>
      <c r="G1592" s="14">
        <v>287.84953335054303</v>
      </c>
      <c r="H1592" s="14">
        <v>1664.0945793298299</v>
      </c>
      <c r="I1592" s="14">
        <v>1622.31669938138</v>
      </c>
      <c r="J1592" s="14">
        <v>1515.4063313553099</v>
      </c>
      <c r="K1592" s="14">
        <v>1734.7523210225199</v>
      </c>
      <c r="L1592" s="14">
        <v>112.43562164113899</v>
      </c>
      <c r="M1592" s="14">
        <v>106.910368026073</v>
      </c>
      <c r="O1592" s="14"/>
      <c r="P1592" s="14"/>
      <c r="Q1592" s="14"/>
      <c r="R1592" s="14"/>
      <c r="S1592" s="14"/>
      <c r="T1592" s="14"/>
      <c r="U1592" s="14"/>
      <c r="V1592" s="14"/>
      <c r="W1592" s="14"/>
      <c r="X1592" s="14"/>
      <c r="Y1592" s="14"/>
    </row>
    <row r="1593" spans="1:25">
      <c r="A1593" s="14" t="s">
        <v>1821</v>
      </c>
      <c r="B1593" s="14" t="s">
        <v>68</v>
      </c>
      <c r="C1593" s="14" t="s">
        <v>132</v>
      </c>
      <c r="D1593" s="14" t="s">
        <v>58</v>
      </c>
      <c r="E1593" s="14">
        <v>0</v>
      </c>
      <c r="F1593" s="14">
        <v>882.74600331997601</v>
      </c>
      <c r="G1593" s="14">
        <v>294.248667773325</v>
      </c>
      <c r="H1593" s="14">
        <v>1699.97497124805</v>
      </c>
      <c r="I1593" s="14">
        <v>1654.8653556987599</v>
      </c>
      <c r="J1593" s="14">
        <v>1547.03894881417</v>
      </c>
      <c r="K1593" s="14">
        <v>1768.20173609207</v>
      </c>
      <c r="L1593" s="14">
        <v>113.336380393309</v>
      </c>
      <c r="M1593" s="14">
        <v>107.82640688459399</v>
      </c>
      <c r="O1593" s="14"/>
      <c r="P1593" s="14"/>
      <c r="Q1593" s="14"/>
      <c r="R1593" s="14"/>
      <c r="S1593" s="14"/>
      <c r="T1593" s="14"/>
      <c r="U1593" s="14"/>
      <c r="V1593" s="14"/>
      <c r="W1593" s="14"/>
      <c r="X1593" s="14"/>
      <c r="Y1593" s="14"/>
    </row>
    <row r="1594" spans="1:25">
      <c r="A1594" s="14" t="s">
        <v>1822</v>
      </c>
      <c r="B1594" s="14" t="s">
        <v>68</v>
      </c>
      <c r="C1594" s="14" t="s">
        <v>38</v>
      </c>
      <c r="D1594" s="14" t="s">
        <v>58</v>
      </c>
      <c r="E1594" s="14">
        <v>1</v>
      </c>
      <c r="F1594" s="14">
        <v>111.600743543601</v>
      </c>
      <c r="G1594" s="14">
        <v>37.200247847866898</v>
      </c>
      <c r="H1594" s="14">
        <v>872.56249838624501</v>
      </c>
      <c r="I1594" s="14">
        <v>922.35881644890605</v>
      </c>
      <c r="J1594" s="14">
        <v>758.13348328106702</v>
      </c>
      <c r="K1594" s="14">
        <v>1111.4126605291101</v>
      </c>
      <c r="L1594" s="14">
        <v>189.05384408020299</v>
      </c>
      <c r="M1594" s="14">
        <v>164.22533316783901</v>
      </c>
      <c r="O1594" s="14"/>
      <c r="P1594" s="14"/>
      <c r="Q1594" s="14"/>
      <c r="R1594" s="14"/>
      <c r="S1594" s="14"/>
      <c r="T1594" s="14"/>
      <c r="U1594" s="14"/>
      <c r="V1594" s="14"/>
      <c r="W1594" s="14"/>
      <c r="X1594" s="14"/>
      <c r="Y1594" s="14"/>
    </row>
    <row r="1595" spans="1:25">
      <c r="A1595" s="14" t="s">
        <v>1823</v>
      </c>
      <c r="B1595" s="14" t="s">
        <v>68</v>
      </c>
      <c r="C1595" s="14" t="s">
        <v>36</v>
      </c>
      <c r="D1595" s="14" t="s">
        <v>58</v>
      </c>
      <c r="E1595" s="14">
        <v>1</v>
      </c>
      <c r="F1595" s="14">
        <v>121.729601668397</v>
      </c>
      <c r="G1595" s="14">
        <v>40.576533889465502</v>
      </c>
      <c r="H1595" s="14">
        <v>944.51894528551099</v>
      </c>
      <c r="I1595" s="14">
        <v>988.06258750114705</v>
      </c>
      <c r="J1595" s="14">
        <v>819.40676830022699</v>
      </c>
      <c r="K1595" s="14">
        <v>1181.0510470755401</v>
      </c>
      <c r="L1595" s="14">
        <v>192.98845957439701</v>
      </c>
      <c r="M1595" s="14">
        <v>168.65581920092001</v>
      </c>
      <c r="O1595" s="14"/>
      <c r="P1595" s="14"/>
      <c r="Q1595" s="14"/>
      <c r="R1595" s="14"/>
      <c r="S1595" s="14"/>
      <c r="T1595" s="14"/>
      <c r="U1595" s="14"/>
      <c r="V1595" s="14"/>
      <c r="W1595" s="14"/>
      <c r="X1595" s="14"/>
      <c r="Y1595" s="14"/>
    </row>
    <row r="1596" spans="1:25">
      <c r="A1596" s="14" t="s">
        <v>1824</v>
      </c>
      <c r="B1596" s="14" t="s">
        <v>68</v>
      </c>
      <c r="C1596" s="14" t="s">
        <v>34</v>
      </c>
      <c r="D1596" s="14" t="s">
        <v>58</v>
      </c>
      <c r="E1596" s="14">
        <v>1</v>
      </c>
      <c r="F1596" s="14">
        <v>137.62703869302399</v>
      </c>
      <c r="G1596" s="14">
        <v>45.875679564341297</v>
      </c>
      <c r="H1596" s="14">
        <v>1057.0433079341301</v>
      </c>
      <c r="I1596" s="14">
        <v>1099.4623255788599</v>
      </c>
      <c r="J1596" s="14">
        <v>922.55036705326404</v>
      </c>
      <c r="K1596" s="14">
        <v>1300.2709752660201</v>
      </c>
      <c r="L1596" s="14">
        <v>200.80864968716</v>
      </c>
      <c r="M1596" s="14">
        <v>176.91195852559301</v>
      </c>
      <c r="O1596" s="14"/>
      <c r="P1596" s="14"/>
      <c r="Q1596" s="14"/>
      <c r="R1596" s="14"/>
      <c r="S1596" s="14"/>
      <c r="T1596" s="14"/>
      <c r="U1596" s="14"/>
      <c r="V1596" s="14"/>
      <c r="W1596" s="14"/>
      <c r="X1596" s="14"/>
      <c r="Y1596" s="14"/>
    </row>
    <row r="1597" spans="1:25">
      <c r="A1597" s="14" t="s">
        <v>1825</v>
      </c>
      <c r="B1597" s="14" t="s">
        <v>68</v>
      </c>
      <c r="C1597" s="14" t="s">
        <v>128</v>
      </c>
      <c r="D1597" s="14" t="s">
        <v>58</v>
      </c>
      <c r="E1597" s="14">
        <v>1</v>
      </c>
      <c r="F1597" s="14">
        <v>143.32057598162001</v>
      </c>
      <c r="G1597" s="14">
        <v>47.773525327206599</v>
      </c>
      <c r="H1597" s="14">
        <v>1094.46793418572</v>
      </c>
      <c r="I1597" s="14">
        <v>1141.65034478184</v>
      </c>
      <c r="J1597" s="14">
        <v>961.58725884055195</v>
      </c>
      <c r="K1597" s="14">
        <v>1345.5138155172999</v>
      </c>
      <c r="L1597" s="14">
        <v>203.863470735454</v>
      </c>
      <c r="M1597" s="14">
        <v>180.06308594129101</v>
      </c>
      <c r="O1597" s="14"/>
      <c r="P1597" s="14"/>
      <c r="Q1597" s="14"/>
      <c r="R1597" s="14"/>
      <c r="S1597" s="14"/>
      <c r="T1597" s="14"/>
      <c r="U1597" s="14"/>
      <c r="V1597" s="14"/>
      <c r="W1597" s="14"/>
      <c r="X1597" s="14"/>
      <c r="Y1597" s="14"/>
    </row>
    <row r="1598" spans="1:25">
      <c r="A1598" s="14" t="s">
        <v>1826</v>
      </c>
      <c r="B1598" s="14" t="s">
        <v>68</v>
      </c>
      <c r="C1598" s="14" t="s">
        <v>129</v>
      </c>
      <c r="D1598" s="14" t="s">
        <v>58</v>
      </c>
      <c r="E1598" s="14">
        <v>1</v>
      </c>
      <c r="F1598" s="14">
        <v>135.25290297878399</v>
      </c>
      <c r="G1598" s="14">
        <v>45.084300992928</v>
      </c>
      <c r="H1598" s="14">
        <v>1026.1201955753299</v>
      </c>
      <c r="I1598" s="14">
        <v>1052.8191695498699</v>
      </c>
      <c r="J1598" s="14">
        <v>882.11457636918396</v>
      </c>
      <c r="K1598" s="14">
        <v>1246.7979204896501</v>
      </c>
      <c r="L1598" s="14">
        <v>193.97875093978101</v>
      </c>
      <c r="M1598" s="14">
        <v>170.70459318068299</v>
      </c>
      <c r="O1598" s="14"/>
      <c r="P1598" s="14"/>
      <c r="Q1598" s="14"/>
      <c r="R1598" s="14"/>
      <c r="S1598" s="14"/>
      <c r="T1598" s="14"/>
      <c r="U1598" s="14"/>
      <c r="V1598" s="14"/>
      <c r="W1598" s="14"/>
      <c r="X1598" s="14"/>
      <c r="Y1598" s="14"/>
    </row>
    <row r="1599" spans="1:25">
      <c r="A1599" s="14" t="s">
        <v>1827</v>
      </c>
      <c r="B1599" s="14" t="s">
        <v>68</v>
      </c>
      <c r="C1599" s="14" t="s">
        <v>130</v>
      </c>
      <c r="D1599" s="14" t="s">
        <v>58</v>
      </c>
      <c r="E1599" s="14">
        <v>1</v>
      </c>
      <c r="F1599" s="14">
        <v>147.470860112043</v>
      </c>
      <c r="G1599" s="14">
        <v>49.156953370681101</v>
      </c>
      <c r="H1599" s="14">
        <v>1112.6517286256501</v>
      </c>
      <c r="I1599" s="14">
        <v>1114.26185788559</v>
      </c>
      <c r="J1599" s="14">
        <v>940.77482038810604</v>
      </c>
      <c r="K1599" s="14">
        <v>1310.33280940957</v>
      </c>
      <c r="L1599" s="14">
        <v>196.07095152397801</v>
      </c>
      <c r="M1599" s="14">
        <v>173.48703749748299</v>
      </c>
      <c r="O1599" s="14"/>
      <c r="P1599" s="14"/>
      <c r="Q1599" s="14"/>
      <c r="R1599" s="14"/>
      <c r="S1599" s="14"/>
      <c r="T1599" s="14"/>
      <c r="U1599" s="14"/>
      <c r="V1599" s="14"/>
      <c r="W1599" s="14"/>
      <c r="X1599" s="14"/>
      <c r="Y1599" s="14"/>
    </row>
    <row r="1600" spans="1:25">
      <c r="A1600" s="14" t="s">
        <v>1828</v>
      </c>
      <c r="B1600" s="14" t="s">
        <v>68</v>
      </c>
      <c r="C1600" s="14" t="s">
        <v>131</v>
      </c>
      <c r="D1600" s="14" t="s">
        <v>58</v>
      </c>
      <c r="E1600" s="14">
        <v>1</v>
      </c>
      <c r="F1600" s="14">
        <v>159.247027770757</v>
      </c>
      <c r="G1600" s="14">
        <v>53.082342590252502</v>
      </c>
      <c r="H1600" s="14">
        <v>1193.04036388041</v>
      </c>
      <c r="I1600" s="14">
        <v>1174.4963315195</v>
      </c>
      <c r="J1600" s="14">
        <v>998.22462206638397</v>
      </c>
      <c r="K1600" s="14">
        <v>1372.79273832638</v>
      </c>
      <c r="L1600" s="14">
        <v>198.29640680687999</v>
      </c>
      <c r="M1600" s="14">
        <v>176.27170945311599</v>
      </c>
      <c r="O1600" s="14"/>
      <c r="P1600" s="14"/>
      <c r="Q1600" s="14"/>
      <c r="R1600" s="14"/>
      <c r="S1600" s="14"/>
      <c r="T1600" s="14"/>
      <c r="U1600" s="14"/>
      <c r="V1600" s="14"/>
      <c r="W1600" s="14"/>
      <c r="X1600" s="14"/>
      <c r="Y1600" s="14"/>
    </row>
    <row r="1601" spans="1:25">
      <c r="A1601" s="14" t="s">
        <v>1829</v>
      </c>
      <c r="B1601" s="14" t="s">
        <v>68</v>
      </c>
      <c r="C1601" s="14" t="s">
        <v>132</v>
      </c>
      <c r="D1601" s="14" t="s">
        <v>58</v>
      </c>
      <c r="E1601" s="14">
        <v>1</v>
      </c>
      <c r="F1601" s="14">
        <v>172.777442953741</v>
      </c>
      <c r="G1601" s="14">
        <v>57.592480984580497</v>
      </c>
      <c r="H1601" s="14">
        <v>1284.59065393116</v>
      </c>
      <c r="I1601" s="14">
        <v>1250.4385240033901</v>
      </c>
      <c r="J1601" s="14">
        <v>1069.8975335581099</v>
      </c>
      <c r="K1601" s="14">
        <v>1452.5793709611301</v>
      </c>
      <c r="L1601" s="14">
        <v>202.14084695774201</v>
      </c>
      <c r="M1601" s="14">
        <v>180.540990445278</v>
      </c>
      <c r="O1601" s="14"/>
      <c r="P1601" s="14"/>
      <c r="Q1601" s="14"/>
      <c r="R1601" s="14"/>
      <c r="S1601" s="14"/>
      <c r="T1601" s="14"/>
      <c r="U1601" s="14"/>
      <c r="V1601" s="14"/>
      <c r="W1601" s="14"/>
      <c r="X1601" s="14"/>
      <c r="Y1601" s="14"/>
    </row>
    <row r="1602" spans="1:25">
      <c r="A1602" s="14" t="s">
        <v>1830</v>
      </c>
      <c r="B1602" s="14" t="s">
        <v>68</v>
      </c>
      <c r="C1602" s="14" t="s">
        <v>38</v>
      </c>
      <c r="D1602" s="14" t="s">
        <v>58</v>
      </c>
      <c r="E1602" s="14">
        <v>2</v>
      </c>
      <c r="F1602" s="14">
        <v>113.31234249179001</v>
      </c>
      <c r="G1602" s="14">
        <v>37.7707808305965</v>
      </c>
      <c r="H1602" s="14">
        <v>1096.0760542831299</v>
      </c>
      <c r="I1602" s="14">
        <v>1238.7902662441099</v>
      </c>
      <c r="J1602" s="14">
        <v>1017.88216090969</v>
      </c>
      <c r="K1602" s="14">
        <v>1492.8234555449401</v>
      </c>
      <c r="L1602" s="14">
        <v>254.033189300825</v>
      </c>
      <c r="M1602" s="14">
        <v>220.90810533441999</v>
      </c>
      <c r="O1602" s="14"/>
      <c r="P1602" s="14"/>
      <c r="Q1602" s="14"/>
      <c r="R1602" s="14"/>
      <c r="S1602" s="14"/>
      <c r="T1602" s="14"/>
      <c r="U1602" s="14"/>
      <c r="V1602" s="14"/>
      <c r="W1602" s="14"/>
      <c r="X1602" s="14"/>
      <c r="Y1602" s="14"/>
    </row>
    <row r="1603" spans="1:25">
      <c r="A1603" s="14" t="s">
        <v>1831</v>
      </c>
      <c r="B1603" s="14" t="s">
        <v>68</v>
      </c>
      <c r="C1603" s="14" t="s">
        <v>36</v>
      </c>
      <c r="D1603" s="14" t="s">
        <v>58</v>
      </c>
      <c r="E1603" s="14">
        <v>2</v>
      </c>
      <c r="F1603" s="14">
        <v>131.134070871559</v>
      </c>
      <c r="G1603" s="14">
        <v>43.711356957186297</v>
      </c>
      <c r="H1603" s="14">
        <v>1249.4909087332901</v>
      </c>
      <c r="I1603" s="14">
        <v>1370.90568498881</v>
      </c>
      <c r="J1603" s="14">
        <v>1143.31644703096</v>
      </c>
      <c r="K1603" s="14">
        <v>1630.0435945289</v>
      </c>
      <c r="L1603" s="14">
        <v>259.13790954009397</v>
      </c>
      <c r="M1603" s="14">
        <v>227.58923795784301</v>
      </c>
      <c r="O1603" s="14"/>
      <c r="P1603" s="14"/>
      <c r="Q1603" s="14"/>
      <c r="R1603" s="14"/>
      <c r="S1603" s="14"/>
      <c r="T1603" s="14"/>
      <c r="U1603" s="14"/>
      <c r="V1603" s="14"/>
      <c r="W1603" s="14"/>
      <c r="X1603" s="14"/>
      <c r="Y1603" s="14"/>
    </row>
    <row r="1604" spans="1:25">
      <c r="A1604" s="14" t="s">
        <v>1832</v>
      </c>
      <c r="B1604" s="14" t="s">
        <v>68</v>
      </c>
      <c r="C1604" s="14" t="s">
        <v>34</v>
      </c>
      <c r="D1604" s="14" t="s">
        <v>58</v>
      </c>
      <c r="E1604" s="14">
        <v>2</v>
      </c>
      <c r="F1604" s="14">
        <v>143.98686167098501</v>
      </c>
      <c r="G1604" s="14">
        <v>47.995620556994901</v>
      </c>
      <c r="H1604" s="14">
        <v>1354.6604729606199</v>
      </c>
      <c r="I1604" s="14">
        <v>1452.4143324213401</v>
      </c>
      <c r="J1604" s="14">
        <v>1222.49473210017</v>
      </c>
      <c r="K1604" s="14">
        <v>1712.6489708464601</v>
      </c>
      <c r="L1604" s="14">
        <v>260.23463842512501</v>
      </c>
      <c r="M1604" s="14">
        <v>229.91960032116901</v>
      </c>
      <c r="O1604" s="14"/>
      <c r="P1604" s="14"/>
      <c r="Q1604" s="14"/>
      <c r="R1604" s="14"/>
      <c r="S1604" s="14"/>
      <c r="T1604" s="14"/>
      <c r="U1604" s="14"/>
      <c r="V1604" s="14"/>
      <c r="W1604" s="14"/>
      <c r="X1604" s="14"/>
      <c r="Y1604" s="14"/>
    </row>
    <row r="1605" spans="1:25">
      <c r="A1605" s="14" t="s">
        <v>1833</v>
      </c>
      <c r="B1605" s="14" t="s">
        <v>68</v>
      </c>
      <c r="C1605" s="14" t="s">
        <v>128</v>
      </c>
      <c r="D1605" s="14" t="s">
        <v>58</v>
      </c>
      <c r="E1605" s="14">
        <v>2</v>
      </c>
      <c r="F1605" s="14">
        <v>153.92243116410901</v>
      </c>
      <c r="G1605" s="14">
        <v>51.307477054703099</v>
      </c>
      <c r="H1605" s="14">
        <v>1440.1425071492299</v>
      </c>
      <c r="I1605" s="14">
        <v>1538.6454068241401</v>
      </c>
      <c r="J1605" s="14">
        <v>1303.1122144731501</v>
      </c>
      <c r="K1605" s="14">
        <v>1804.14644801842</v>
      </c>
      <c r="L1605" s="14">
        <v>265.50104119427903</v>
      </c>
      <c r="M1605" s="14">
        <v>235.533192350989</v>
      </c>
      <c r="O1605" s="14"/>
      <c r="P1605" s="14"/>
      <c r="Q1605" s="14"/>
      <c r="R1605" s="14"/>
      <c r="S1605" s="14"/>
      <c r="T1605" s="14"/>
      <c r="U1605" s="14"/>
      <c r="V1605" s="14"/>
      <c r="W1605" s="14"/>
      <c r="X1605" s="14"/>
      <c r="Y1605" s="14"/>
    </row>
    <row r="1606" spans="1:25">
      <c r="A1606" s="14" t="s">
        <v>1834</v>
      </c>
      <c r="B1606" s="14" t="s">
        <v>68</v>
      </c>
      <c r="C1606" s="14" t="s">
        <v>129</v>
      </c>
      <c r="D1606" s="14" t="s">
        <v>58</v>
      </c>
      <c r="E1606" s="14">
        <v>2</v>
      </c>
      <c r="F1606" s="14">
        <v>163.75780859558</v>
      </c>
      <c r="G1606" s="14">
        <v>54.585936198526703</v>
      </c>
      <c r="H1606" s="14">
        <v>1528.4469721446701</v>
      </c>
      <c r="I1606" s="14">
        <v>1622.56064525185</v>
      </c>
      <c r="J1606" s="14">
        <v>1381.5262292064499</v>
      </c>
      <c r="K1606" s="14">
        <v>1893.2668496008801</v>
      </c>
      <c r="L1606" s="14">
        <v>270.70620434903799</v>
      </c>
      <c r="M1606" s="14">
        <v>241.03441604540001</v>
      </c>
      <c r="O1606" s="14"/>
      <c r="P1606" s="14"/>
      <c r="Q1606" s="14"/>
      <c r="R1606" s="14"/>
      <c r="S1606" s="14"/>
      <c r="T1606" s="14"/>
      <c r="U1606" s="14"/>
      <c r="V1606" s="14"/>
      <c r="W1606" s="14"/>
      <c r="X1606" s="14"/>
      <c r="Y1606" s="14"/>
    </row>
    <row r="1607" spans="1:25">
      <c r="A1607" s="14" t="s">
        <v>1835</v>
      </c>
      <c r="B1607" s="14" t="s">
        <v>68</v>
      </c>
      <c r="C1607" s="14" t="s">
        <v>130</v>
      </c>
      <c r="D1607" s="14" t="s">
        <v>58</v>
      </c>
      <c r="E1607" s="14">
        <v>2</v>
      </c>
      <c r="F1607" s="14">
        <v>178.55911045546901</v>
      </c>
      <c r="G1607" s="14">
        <v>59.519703485156498</v>
      </c>
      <c r="H1607" s="14">
        <v>1667.8414950071899</v>
      </c>
      <c r="I1607" s="14">
        <v>1784.0478231300999</v>
      </c>
      <c r="J1607" s="14">
        <v>1530.05775181226</v>
      </c>
      <c r="K1607" s="14">
        <v>2067.8982921564698</v>
      </c>
      <c r="L1607" s="14">
        <v>283.85046902636702</v>
      </c>
      <c r="M1607" s="14">
        <v>253.990071317847</v>
      </c>
      <c r="O1607" s="14"/>
      <c r="P1607" s="14"/>
      <c r="Q1607" s="14"/>
      <c r="R1607" s="14"/>
      <c r="S1607" s="14"/>
      <c r="T1607" s="14"/>
      <c r="U1607" s="14"/>
      <c r="V1607" s="14"/>
      <c r="W1607" s="14"/>
      <c r="X1607" s="14"/>
      <c r="Y1607" s="14"/>
    </row>
    <row r="1608" spans="1:25">
      <c r="A1608" s="14" t="s">
        <v>1836</v>
      </c>
      <c r="B1608" s="14" t="s">
        <v>68</v>
      </c>
      <c r="C1608" s="14" t="s">
        <v>131</v>
      </c>
      <c r="D1608" s="14" t="s">
        <v>58</v>
      </c>
      <c r="E1608" s="14">
        <v>2</v>
      </c>
      <c r="F1608" s="14">
        <v>174.75823904517901</v>
      </c>
      <c r="G1608" s="14">
        <v>58.252746348393103</v>
      </c>
      <c r="H1608" s="14">
        <v>1639.0755866177001</v>
      </c>
      <c r="I1608" s="14">
        <v>1751.0666456449401</v>
      </c>
      <c r="J1608" s="14">
        <v>1499.1695851581601</v>
      </c>
      <c r="K1608" s="14">
        <v>2032.9185176870999</v>
      </c>
      <c r="L1608" s="14">
        <v>281.85187204216601</v>
      </c>
      <c r="M1608" s="14">
        <v>251.897060486773</v>
      </c>
      <c r="O1608" s="14"/>
      <c r="P1608" s="14"/>
      <c r="Q1608" s="14"/>
      <c r="R1608" s="14"/>
      <c r="S1608" s="14"/>
      <c r="T1608" s="14"/>
      <c r="U1608" s="14"/>
      <c r="V1608" s="14"/>
      <c r="W1608" s="14"/>
      <c r="X1608" s="14"/>
      <c r="Y1608" s="14"/>
    </row>
    <row r="1609" spans="1:25">
      <c r="A1609" s="14" t="s">
        <v>1837</v>
      </c>
      <c r="B1609" s="14" t="s">
        <v>68</v>
      </c>
      <c r="C1609" s="14" t="s">
        <v>132</v>
      </c>
      <c r="D1609" s="14" t="s">
        <v>58</v>
      </c>
      <c r="E1609" s="14">
        <v>2</v>
      </c>
      <c r="F1609" s="14">
        <v>164.84988134220299</v>
      </c>
      <c r="G1609" s="14">
        <v>54.949960447401097</v>
      </c>
      <c r="H1609" s="14">
        <v>1554.30776298513</v>
      </c>
      <c r="I1609" s="14">
        <v>1626.39436740765</v>
      </c>
      <c r="J1609" s="14">
        <v>1385.8823113737101</v>
      </c>
      <c r="K1609" s="14">
        <v>1896.40930810431</v>
      </c>
      <c r="L1609" s="14">
        <v>270.01494069666001</v>
      </c>
      <c r="M1609" s="14">
        <v>240.51205603394899</v>
      </c>
      <c r="O1609" s="14"/>
      <c r="P1609" s="14"/>
      <c r="Q1609" s="14"/>
      <c r="R1609" s="14"/>
      <c r="S1609" s="14"/>
      <c r="T1609" s="14"/>
      <c r="U1609" s="14"/>
      <c r="V1609" s="14"/>
      <c r="W1609" s="14"/>
      <c r="X1609" s="14"/>
      <c r="Y1609" s="14"/>
    </row>
    <row r="1610" spans="1:25">
      <c r="A1610" s="14" t="s">
        <v>1838</v>
      </c>
      <c r="B1610" s="14" t="s">
        <v>68</v>
      </c>
      <c r="C1610" s="14" t="s">
        <v>38</v>
      </c>
      <c r="D1610" s="14" t="s">
        <v>58</v>
      </c>
      <c r="E1610" s="14">
        <v>3</v>
      </c>
      <c r="F1610" s="14">
        <v>164.202176488704</v>
      </c>
      <c r="G1610" s="14">
        <v>54.734058829568099</v>
      </c>
      <c r="H1610" s="14">
        <v>1811.7861247788201</v>
      </c>
      <c r="I1610" s="14">
        <v>1724.0676888564501</v>
      </c>
      <c r="J1610" s="14">
        <v>1466.6670993555399</v>
      </c>
      <c r="K1610" s="14">
        <v>2013.10908203847</v>
      </c>
      <c r="L1610" s="14">
        <v>289.04139318202198</v>
      </c>
      <c r="M1610" s="14">
        <v>257.400589500904</v>
      </c>
      <c r="O1610" s="14"/>
      <c r="P1610" s="14"/>
      <c r="Q1610" s="14"/>
      <c r="R1610" s="14"/>
      <c r="S1610" s="14"/>
      <c r="T1610" s="14"/>
      <c r="U1610" s="14"/>
      <c r="V1610" s="14"/>
      <c r="W1610" s="14"/>
      <c r="X1610" s="14"/>
      <c r="Y1610" s="14"/>
    </row>
    <row r="1611" spans="1:25">
      <c r="A1611" s="14" t="s">
        <v>1839</v>
      </c>
      <c r="B1611" s="14" t="s">
        <v>68</v>
      </c>
      <c r="C1611" s="14" t="s">
        <v>36</v>
      </c>
      <c r="D1611" s="14" t="s">
        <v>58</v>
      </c>
      <c r="E1611" s="14">
        <v>3</v>
      </c>
      <c r="F1611" s="14">
        <v>136.367434803978</v>
      </c>
      <c r="G1611" s="14">
        <v>45.455811601325998</v>
      </c>
      <c r="H1611" s="14">
        <v>1487.42839009575</v>
      </c>
      <c r="I1611" s="14">
        <v>1406.64548865036</v>
      </c>
      <c r="J1611" s="14">
        <v>1176.9633922487401</v>
      </c>
      <c r="K1611" s="14">
        <v>1667.5054540480601</v>
      </c>
      <c r="L1611" s="14">
        <v>260.85996539770099</v>
      </c>
      <c r="M1611" s="14">
        <v>229.682096401618</v>
      </c>
      <c r="O1611" s="14"/>
      <c r="P1611" s="14"/>
      <c r="Q1611" s="14"/>
      <c r="R1611" s="14"/>
      <c r="S1611" s="14"/>
      <c r="T1611" s="14"/>
      <c r="U1611" s="14"/>
      <c r="V1611" s="14"/>
      <c r="W1611" s="14"/>
      <c r="X1611" s="14"/>
      <c r="Y1611" s="14"/>
    </row>
    <row r="1612" spans="1:25">
      <c r="A1612" s="14" t="s">
        <v>1840</v>
      </c>
      <c r="B1612" s="14" t="s">
        <v>68</v>
      </c>
      <c r="C1612" s="14" t="s">
        <v>34</v>
      </c>
      <c r="D1612" s="14" t="s">
        <v>58</v>
      </c>
      <c r="E1612" s="14">
        <v>3</v>
      </c>
      <c r="F1612" s="14">
        <v>139.59021787176599</v>
      </c>
      <c r="G1612" s="14">
        <v>46.530072623922102</v>
      </c>
      <c r="H1612" s="14">
        <v>1504.6913643609601</v>
      </c>
      <c r="I1612" s="14">
        <v>1413.52158289968</v>
      </c>
      <c r="J1612" s="14">
        <v>1185.4292297260499</v>
      </c>
      <c r="K1612" s="14">
        <v>1672.1911563061799</v>
      </c>
      <c r="L1612" s="14">
        <v>258.66957340649998</v>
      </c>
      <c r="M1612" s="14">
        <v>228.09235317363499</v>
      </c>
      <c r="O1612" s="14"/>
      <c r="P1612" s="14"/>
      <c r="Q1612" s="14"/>
      <c r="R1612" s="14"/>
      <c r="S1612" s="14"/>
      <c r="T1612" s="14"/>
      <c r="U1612" s="14"/>
      <c r="V1612" s="14"/>
      <c r="W1612" s="14"/>
      <c r="X1612" s="14"/>
      <c r="Y1612" s="14"/>
    </row>
    <row r="1613" spans="1:25">
      <c r="A1613" s="14" t="s">
        <v>1841</v>
      </c>
      <c r="B1613" s="14" t="s">
        <v>68</v>
      </c>
      <c r="C1613" s="14" t="s">
        <v>128</v>
      </c>
      <c r="D1613" s="14" t="s">
        <v>58</v>
      </c>
      <c r="E1613" s="14">
        <v>3</v>
      </c>
      <c r="F1613" s="14">
        <v>142.653319899835</v>
      </c>
      <c r="G1613" s="14">
        <v>47.551106633278302</v>
      </c>
      <c r="H1613" s="14">
        <v>1521.63541226491</v>
      </c>
      <c r="I1613" s="14">
        <v>1403.1324810614401</v>
      </c>
      <c r="J1613" s="14">
        <v>1178.99192447104</v>
      </c>
      <c r="K1613" s="14">
        <v>1656.9735313429701</v>
      </c>
      <c r="L1613" s="14">
        <v>253.84105028153701</v>
      </c>
      <c r="M1613" s="14">
        <v>224.140556590394</v>
      </c>
      <c r="O1613" s="14"/>
      <c r="P1613" s="14"/>
      <c r="Q1613" s="14"/>
      <c r="R1613" s="14"/>
      <c r="S1613" s="14"/>
      <c r="T1613" s="14"/>
      <c r="U1613" s="14"/>
      <c r="V1613" s="14"/>
      <c r="W1613" s="14"/>
      <c r="X1613" s="14"/>
      <c r="Y1613" s="14"/>
    </row>
    <row r="1614" spans="1:25">
      <c r="A1614" s="14" t="s">
        <v>1842</v>
      </c>
      <c r="B1614" s="14" t="s">
        <v>68</v>
      </c>
      <c r="C1614" s="14" t="s">
        <v>129</v>
      </c>
      <c r="D1614" s="14" t="s">
        <v>58</v>
      </c>
      <c r="E1614" s="14">
        <v>3</v>
      </c>
      <c r="F1614" s="14">
        <v>146.40400603295899</v>
      </c>
      <c r="G1614" s="14">
        <v>48.801335344319497</v>
      </c>
      <c r="H1614" s="14">
        <v>1557.48942588254</v>
      </c>
      <c r="I1614" s="14">
        <v>1401.72118160591</v>
      </c>
      <c r="J1614" s="14">
        <v>1180.6734180124099</v>
      </c>
      <c r="K1614" s="14">
        <v>1651.6560005895301</v>
      </c>
      <c r="L1614" s="14">
        <v>249.93481898362199</v>
      </c>
      <c r="M1614" s="14">
        <v>221.04776359349299</v>
      </c>
      <c r="O1614" s="14"/>
      <c r="P1614" s="14"/>
      <c r="Q1614" s="14"/>
      <c r="R1614" s="14"/>
      <c r="S1614" s="14"/>
      <c r="T1614" s="14"/>
      <c r="U1614" s="14"/>
      <c r="V1614" s="14"/>
      <c r="W1614" s="14"/>
      <c r="X1614" s="14"/>
      <c r="Y1614" s="14"/>
    </row>
    <row r="1615" spans="1:25">
      <c r="A1615" s="14" t="s">
        <v>1843</v>
      </c>
      <c r="B1615" s="14" t="s">
        <v>68</v>
      </c>
      <c r="C1615" s="14" t="s">
        <v>130</v>
      </c>
      <c r="D1615" s="14" t="s">
        <v>58</v>
      </c>
      <c r="E1615" s="14">
        <v>3</v>
      </c>
      <c r="F1615" s="14">
        <v>152.00663476414499</v>
      </c>
      <c r="G1615" s="14">
        <v>50.668878254714997</v>
      </c>
      <c r="H1615" s="14">
        <v>1616.9198464434101</v>
      </c>
      <c r="I1615" s="14">
        <v>1439.74439786324</v>
      </c>
      <c r="J1615" s="14">
        <v>1217.41941767413</v>
      </c>
      <c r="K1615" s="14">
        <v>1690.5463967651899</v>
      </c>
      <c r="L1615" s="14">
        <v>250.80199890195399</v>
      </c>
      <c r="M1615" s="14">
        <v>222.32498018910701</v>
      </c>
      <c r="O1615" s="14"/>
      <c r="P1615" s="14"/>
      <c r="Q1615" s="14"/>
      <c r="R1615" s="14"/>
      <c r="S1615" s="14"/>
      <c r="T1615" s="14"/>
      <c r="U1615" s="14"/>
      <c r="V1615" s="14"/>
      <c r="W1615" s="14"/>
      <c r="X1615" s="14"/>
      <c r="Y1615" s="14"/>
    </row>
    <row r="1616" spans="1:25">
      <c r="A1616" s="14" t="s">
        <v>1844</v>
      </c>
      <c r="B1616" s="14" t="s">
        <v>68</v>
      </c>
      <c r="C1616" s="14" t="s">
        <v>131</v>
      </c>
      <c r="D1616" s="14" t="s">
        <v>58</v>
      </c>
      <c r="E1616" s="14">
        <v>3</v>
      </c>
      <c r="F1616" s="14">
        <v>154.085967257356</v>
      </c>
      <c r="G1616" s="14">
        <v>51.361989085785503</v>
      </c>
      <c r="H1616" s="14">
        <v>1633.1316084510499</v>
      </c>
      <c r="I1616" s="14">
        <v>1447.50195184483</v>
      </c>
      <c r="J1616" s="14">
        <v>1225.60782633951</v>
      </c>
      <c r="K1616" s="14">
        <v>1697.6125808203101</v>
      </c>
      <c r="L1616" s="14">
        <v>250.110628975471</v>
      </c>
      <c r="M1616" s="14">
        <v>221.89412550532501</v>
      </c>
      <c r="O1616" s="14"/>
      <c r="P1616" s="14"/>
      <c r="Q1616" s="14"/>
      <c r="R1616" s="14"/>
      <c r="S1616" s="14"/>
      <c r="T1616" s="14"/>
      <c r="U1616" s="14"/>
      <c r="V1616" s="14"/>
      <c r="W1616" s="14"/>
      <c r="X1616" s="14"/>
      <c r="Y1616" s="14"/>
    </row>
    <row r="1617" spans="1:25">
      <c r="A1617" s="14" t="s">
        <v>1845</v>
      </c>
      <c r="B1617" s="14" t="s">
        <v>68</v>
      </c>
      <c r="C1617" s="14" t="s">
        <v>132</v>
      </c>
      <c r="D1617" s="14" t="s">
        <v>58</v>
      </c>
      <c r="E1617" s="14">
        <v>3</v>
      </c>
      <c r="F1617" s="14">
        <v>175.86879053286299</v>
      </c>
      <c r="G1617" s="14">
        <v>58.622930177620901</v>
      </c>
      <c r="H1617" s="14">
        <v>1858.68516733104</v>
      </c>
      <c r="I1617" s="14">
        <v>1667.85219004945</v>
      </c>
      <c r="J1617" s="14">
        <v>1427.4682085285301</v>
      </c>
      <c r="K1617" s="14">
        <v>1936.72581541257</v>
      </c>
      <c r="L1617" s="14">
        <v>268.87362536312202</v>
      </c>
      <c r="M1617" s="14">
        <v>240.38398152091901</v>
      </c>
      <c r="O1617" s="14"/>
      <c r="P1617" s="14"/>
      <c r="Q1617" s="14"/>
      <c r="R1617" s="14"/>
      <c r="S1617" s="14"/>
      <c r="T1617" s="14"/>
      <c r="U1617" s="14"/>
      <c r="V1617" s="14"/>
      <c r="W1617" s="14"/>
      <c r="X1617" s="14"/>
      <c r="Y1617" s="14"/>
    </row>
    <row r="1618" spans="1:25">
      <c r="A1618" s="14" t="s">
        <v>1846</v>
      </c>
      <c r="B1618" s="14" t="s">
        <v>68</v>
      </c>
      <c r="C1618" s="14" t="s">
        <v>38</v>
      </c>
      <c r="D1618" s="14" t="s">
        <v>58</v>
      </c>
      <c r="E1618" s="14">
        <v>4</v>
      </c>
      <c r="F1618" s="14">
        <v>187.45834339962099</v>
      </c>
      <c r="G1618" s="14">
        <v>62.4861144665404</v>
      </c>
      <c r="H1618" s="14">
        <v>1892.56278041011</v>
      </c>
      <c r="I1618" s="14">
        <v>1862.29918973186</v>
      </c>
      <c r="J1618" s="14">
        <v>1600.72233430084</v>
      </c>
      <c r="K1618" s="14">
        <v>2153.8447023362601</v>
      </c>
      <c r="L1618" s="14">
        <v>291.54551260439899</v>
      </c>
      <c r="M1618" s="14">
        <v>261.576855431024</v>
      </c>
      <c r="O1618" s="14"/>
      <c r="P1618" s="14"/>
      <c r="Q1618" s="14"/>
      <c r="R1618" s="14"/>
      <c r="S1618" s="14"/>
      <c r="T1618" s="14"/>
      <c r="U1618" s="14"/>
      <c r="V1618" s="14"/>
      <c r="W1618" s="14"/>
      <c r="X1618" s="14"/>
      <c r="Y1618" s="14"/>
    </row>
    <row r="1619" spans="1:25">
      <c r="A1619" s="14" t="s">
        <v>1847</v>
      </c>
      <c r="B1619" s="14" t="s">
        <v>68</v>
      </c>
      <c r="C1619" s="14" t="s">
        <v>36</v>
      </c>
      <c r="D1619" s="14" t="s">
        <v>58</v>
      </c>
      <c r="E1619" s="14">
        <v>4</v>
      </c>
      <c r="F1619" s="14">
        <v>167.337349001566</v>
      </c>
      <c r="G1619" s="14">
        <v>55.779116333855299</v>
      </c>
      <c r="H1619" s="14">
        <v>1699.71913663348</v>
      </c>
      <c r="I1619" s="14">
        <v>1670.1549601516299</v>
      </c>
      <c r="J1619" s="14">
        <v>1423.12201046171</v>
      </c>
      <c r="K1619" s="14">
        <v>1947.2500824301801</v>
      </c>
      <c r="L1619" s="14">
        <v>277.09512227854498</v>
      </c>
      <c r="M1619" s="14">
        <v>247.032949689921</v>
      </c>
      <c r="O1619" s="14"/>
      <c r="P1619" s="14"/>
      <c r="Q1619" s="14"/>
      <c r="R1619" s="14"/>
      <c r="S1619" s="14"/>
      <c r="T1619" s="14"/>
      <c r="U1619" s="14"/>
      <c r="V1619" s="14"/>
      <c r="W1619" s="14"/>
      <c r="X1619" s="14"/>
      <c r="Y1619" s="14"/>
    </row>
    <row r="1620" spans="1:25">
      <c r="A1620" s="14" t="s">
        <v>1848</v>
      </c>
      <c r="B1620" s="14" t="s">
        <v>68</v>
      </c>
      <c r="C1620" s="14" t="s">
        <v>34</v>
      </c>
      <c r="D1620" s="14" t="s">
        <v>58</v>
      </c>
      <c r="E1620" s="14">
        <v>4</v>
      </c>
      <c r="F1620" s="14">
        <v>163.98294729826699</v>
      </c>
      <c r="G1620" s="14">
        <v>54.660982432755802</v>
      </c>
      <c r="H1620" s="14">
        <v>1681.1866649402</v>
      </c>
      <c r="I1620" s="14">
        <v>1604.0383656126501</v>
      </c>
      <c r="J1620" s="14">
        <v>1363.8697350807399</v>
      </c>
      <c r="K1620" s="14">
        <v>1873.7505823808899</v>
      </c>
      <c r="L1620" s="14">
        <v>269.71221676824501</v>
      </c>
      <c r="M1620" s="14">
        <v>240.168630531909</v>
      </c>
      <c r="O1620" s="14"/>
      <c r="P1620" s="14"/>
      <c r="Q1620" s="14"/>
      <c r="R1620" s="14"/>
      <c r="S1620" s="14"/>
      <c r="T1620" s="14"/>
      <c r="U1620" s="14"/>
      <c r="V1620" s="14"/>
      <c r="W1620" s="14"/>
      <c r="X1620" s="14"/>
      <c r="Y1620" s="14"/>
    </row>
    <row r="1621" spans="1:25">
      <c r="A1621" s="14" t="s">
        <v>1849</v>
      </c>
      <c r="B1621" s="14" t="s">
        <v>68</v>
      </c>
      <c r="C1621" s="14" t="s">
        <v>128</v>
      </c>
      <c r="D1621" s="14" t="s">
        <v>58</v>
      </c>
      <c r="E1621" s="14">
        <v>4</v>
      </c>
      <c r="F1621" s="14">
        <v>158.85344474294001</v>
      </c>
      <c r="G1621" s="14">
        <v>52.951148247646501</v>
      </c>
      <c r="H1621" s="14">
        <v>1628.26409125604</v>
      </c>
      <c r="I1621" s="14">
        <v>1570.53429257573</v>
      </c>
      <c r="J1621" s="14">
        <v>1332.4062608484701</v>
      </c>
      <c r="K1621" s="14">
        <v>1838.45508011178</v>
      </c>
      <c r="L1621" s="14">
        <v>267.92078753604602</v>
      </c>
      <c r="M1621" s="14">
        <v>238.128031727262</v>
      </c>
      <c r="O1621" s="14"/>
      <c r="P1621" s="14"/>
      <c r="Q1621" s="14"/>
      <c r="R1621" s="14"/>
      <c r="S1621" s="14"/>
      <c r="T1621" s="14"/>
      <c r="U1621" s="14"/>
      <c r="V1621" s="14"/>
      <c r="W1621" s="14"/>
      <c r="X1621" s="14"/>
      <c r="Y1621" s="14"/>
    </row>
    <row r="1622" spans="1:25">
      <c r="A1622" s="14" t="s">
        <v>1850</v>
      </c>
      <c r="B1622" s="14" t="s">
        <v>68</v>
      </c>
      <c r="C1622" s="14" t="s">
        <v>129</v>
      </c>
      <c r="D1622" s="14" t="s">
        <v>58</v>
      </c>
      <c r="E1622" s="14">
        <v>4</v>
      </c>
      <c r="F1622" s="14">
        <v>174.00770431608601</v>
      </c>
      <c r="G1622" s="14">
        <v>58.002568105361902</v>
      </c>
      <c r="H1622" s="14">
        <v>1780.3120965427199</v>
      </c>
      <c r="I1622" s="14">
        <v>1684.41589304181</v>
      </c>
      <c r="J1622" s="14">
        <v>1439.70950627302</v>
      </c>
      <c r="K1622" s="14">
        <v>1958.28864267013</v>
      </c>
      <c r="L1622" s="14">
        <v>273.87274962831901</v>
      </c>
      <c r="M1622" s="14">
        <v>244.706386768789</v>
      </c>
      <c r="O1622" s="14"/>
      <c r="P1622" s="14"/>
      <c r="Q1622" s="14"/>
      <c r="R1622" s="14"/>
      <c r="S1622" s="14"/>
      <c r="T1622" s="14"/>
      <c r="U1622" s="14"/>
      <c r="V1622" s="14"/>
      <c r="W1622" s="14"/>
      <c r="X1622" s="14"/>
      <c r="Y1622" s="14"/>
    </row>
    <row r="1623" spans="1:25">
      <c r="A1623" s="14" t="s">
        <v>1851</v>
      </c>
      <c r="B1623" s="14" t="s">
        <v>68</v>
      </c>
      <c r="C1623" s="14" t="s">
        <v>130</v>
      </c>
      <c r="D1623" s="14" t="s">
        <v>58</v>
      </c>
      <c r="E1623" s="14">
        <v>4</v>
      </c>
      <c r="F1623" s="14">
        <v>188.524568569515</v>
      </c>
      <c r="G1623" s="14">
        <v>62.841522856505001</v>
      </c>
      <c r="H1623" s="14">
        <v>1924.7020783003099</v>
      </c>
      <c r="I1623" s="14">
        <v>1829.52652217743</v>
      </c>
      <c r="J1623" s="14">
        <v>1574.0949551605199</v>
      </c>
      <c r="K1623" s="14">
        <v>2114.1347940495398</v>
      </c>
      <c r="L1623" s="14">
        <v>284.60827187210703</v>
      </c>
      <c r="M1623" s="14">
        <v>255.431567016917</v>
      </c>
      <c r="O1623" s="14"/>
      <c r="P1623" s="14"/>
      <c r="Q1623" s="14"/>
      <c r="R1623" s="14"/>
      <c r="S1623" s="14"/>
      <c r="T1623" s="14"/>
      <c r="U1623" s="14"/>
      <c r="V1623" s="14"/>
      <c r="W1623" s="14"/>
      <c r="X1623" s="14"/>
      <c r="Y1623" s="14"/>
    </row>
    <row r="1624" spans="1:25">
      <c r="A1624" s="14" t="s">
        <v>1852</v>
      </c>
      <c r="B1624" s="14" t="s">
        <v>68</v>
      </c>
      <c r="C1624" s="14" t="s">
        <v>131</v>
      </c>
      <c r="D1624" s="14" t="s">
        <v>58</v>
      </c>
      <c r="E1624" s="14">
        <v>4</v>
      </c>
      <c r="F1624" s="14">
        <v>186.72612620148999</v>
      </c>
      <c r="G1624" s="14">
        <v>62.242042067163297</v>
      </c>
      <c r="H1624" s="14">
        <v>1917.6966848258201</v>
      </c>
      <c r="I1624" s="14">
        <v>1809.0263416886701</v>
      </c>
      <c r="J1624" s="14">
        <v>1555.9394351788801</v>
      </c>
      <c r="K1624" s="14">
        <v>2091.1694714694599</v>
      </c>
      <c r="L1624" s="14">
        <v>282.14312978079499</v>
      </c>
      <c r="M1624" s="14">
        <v>253.08690650979199</v>
      </c>
      <c r="O1624" s="14"/>
      <c r="P1624" s="14"/>
      <c r="Q1624" s="14"/>
      <c r="R1624" s="14"/>
      <c r="S1624" s="14"/>
      <c r="T1624" s="14"/>
      <c r="U1624" s="14"/>
      <c r="V1624" s="14"/>
      <c r="W1624" s="14"/>
      <c r="X1624" s="14"/>
      <c r="Y1624" s="14"/>
    </row>
    <row r="1625" spans="1:25">
      <c r="A1625" s="14" t="s">
        <v>1853</v>
      </c>
      <c r="B1625" s="14" t="s">
        <v>68</v>
      </c>
      <c r="C1625" s="14" t="s">
        <v>132</v>
      </c>
      <c r="D1625" s="14" t="s">
        <v>58</v>
      </c>
      <c r="E1625" s="14">
        <v>4</v>
      </c>
      <c r="F1625" s="14">
        <v>183.25241341622601</v>
      </c>
      <c r="G1625" s="14">
        <v>61.084137805408702</v>
      </c>
      <c r="H1625" s="14">
        <v>1892.90789604613</v>
      </c>
      <c r="I1625" s="14">
        <v>1795.06663314256</v>
      </c>
      <c r="J1625" s="14">
        <v>1542.7387677750201</v>
      </c>
      <c r="K1625" s="14">
        <v>2076.6536522421902</v>
      </c>
      <c r="L1625" s="14">
        <v>281.58701909963202</v>
      </c>
      <c r="M1625" s="14">
        <v>252.32786536754</v>
      </c>
      <c r="O1625" s="14"/>
      <c r="P1625" s="14"/>
      <c r="Q1625" s="14"/>
      <c r="R1625" s="14"/>
      <c r="S1625" s="14"/>
      <c r="T1625" s="14"/>
      <c r="U1625" s="14"/>
      <c r="V1625" s="14"/>
      <c r="W1625" s="14"/>
      <c r="X1625" s="14"/>
      <c r="Y1625" s="14"/>
    </row>
    <row r="1626" spans="1:25">
      <c r="A1626" s="14" t="s">
        <v>1854</v>
      </c>
      <c r="B1626" s="14" t="s">
        <v>68</v>
      </c>
      <c r="C1626" s="14" t="s">
        <v>38</v>
      </c>
      <c r="D1626" s="14" t="s">
        <v>58</v>
      </c>
      <c r="E1626" s="14">
        <v>5</v>
      </c>
      <c r="F1626" s="14">
        <v>209.72340600008201</v>
      </c>
      <c r="G1626" s="14">
        <v>69.907802000027402</v>
      </c>
      <c r="H1626" s="14">
        <v>2304.6528131877199</v>
      </c>
      <c r="I1626" s="14">
        <v>2354.5458323852699</v>
      </c>
      <c r="J1626" s="14">
        <v>2041.7656352910999</v>
      </c>
      <c r="K1626" s="14">
        <v>2701.0933816105498</v>
      </c>
      <c r="L1626" s="14">
        <v>346.54754922527798</v>
      </c>
      <c r="M1626" s="14">
        <v>312.780197094176</v>
      </c>
      <c r="O1626" s="14"/>
      <c r="P1626" s="14"/>
      <c r="Q1626" s="14"/>
      <c r="R1626" s="14"/>
      <c r="S1626" s="14"/>
      <c r="T1626" s="14"/>
      <c r="U1626" s="14"/>
      <c r="V1626" s="14"/>
      <c r="W1626" s="14"/>
      <c r="X1626" s="14"/>
      <c r="Y1626" s="14"/>
    </row>
    <row r="1627" spans="1:25">
      <c r="A1627" s="14" t="s">
        <v>1855</v>
      </c>
      <c r="B1627" s="14" t="s">
        <v>68</v>
      </c>
      <c r="C1627" s="14" t="s">
        <v>36</v>
      </c>
      <c r="D1627" s="14" t="s">
        <v>58</v>
      </c>
      <c r="E1627" s="14">
        <v>5</v>
      </c>
      <c r="F1627" s="14">
        <v>208.76316242142099</v>
      </c>
      <c r="G1627" s="14">
        <v>69.5877208071404</v>
      </c>
      <c r="H1627" s="14">
        <v>2304.2291657993501</v>
      </c>
      <c r="I1627" s="14">
        <v>2403.6028262943901</v>
      </c>
      <c r="J1627" s="14">
        <v>2080.3913611811799</v>
      </c>
      <c r="K1627" s="14">
        <v>2761.79255861301</v>
      </c>
      <c r="L1627" s="14">
        <v>358.18973231862299</v>
      </c>
      <c r="M1627" s="14">
        <v>323.21146511320802</v>
      </c>
      <c r="O1627" s="14"/>
      <c r="P1627" s="14"/>
      <c r="Q1627" s="14"/>
      <c r="R1627" s="14"/>
      <c r="S1627" s="14"/>
      <c r="T1627" s="14"/>
      <c r="U1627" s="14"/>
      <c r="V1627" s="14"/>
      <c r="W1627" s="14"/>
      <c r="X1627" s="14"/>
      <c r="Y1627" s="14"/>
    </row>
    <row r="1628" spans="1:25">
      <c r="A1628" s="14" t="s">
        <v>1856</v>
      </c>
      <c r="B1628" s="14" t="s">
        <v>68</v>
      </c>
      <c r="C1628" s="14" t="s">
        <v>34</v>
      </c>
      <c r="D1628" s="14" t="s">
        <v>58</v>
      </c>
      <c r="E1628" s="14">
        <v>5</v>
      </c>
      <c r="F1628" s="14">
        <v>208.867479915741</v>
      </c>
      <c r="G1628" s="14">
        <v>69.622493305247104</v>
      </c>
      <c r="H1628" s="14">
        <v>2322.2979754919002</v>
      </c>
      <c r="I1628" s="14">
        <v>2453.0420765132899</v>
      </c>
      <c r="J1628" s="14">
        <v>2120.2027150613799</v>
      </c>
      <c r="K1628" s="14">
        <v>2821.8921321990501</v>
      </c>
      <c r="L1628" s="14">
        <v>368.85005568575502</v>
      </c>
      <c r="M1628" s="14">
        <v>332.83936145191501</v>
      </c>
      <c r="O1628" s="14"/>
      <c r="P1628" s="14"/>
      <c r="Q1628" s="14"/>
      <c r="R1628" s="14"/>
      <c r="S1628" s="14"/>
      <c r="T1628" s="14"/>
      <c r="U1628" s="14"/>
      <c r="V1628" s="14"/>
      <c r="W1628" s="14"/>
      <c r="X1628" s="14"/>
      <c r="Y1628" s="14"/>
    </row>
    <row r="1629" spans="1:25">
      <c r="A1629" s="14" t="s">
        <v>1857</v>
      </c>
      <c r="B1629" s="14" t="s">
        <v>68</v>
      </c>
      <c r="C1629" s="14" t="s">
        <v>128</v>
      </c>
      <c r="D1629" s="14" t="s">
        <v>58</v>
      </c>
      <c r="E1629" s="14">
        <v>5</v>
      </c>
      <c r="F1629" s="14">
        <v>215.68413078110001</v>
      </c>
      <c r="G1629" s="14">
        <v>71.894710260366594</v>
      </c>
      <c r="H1629" s="14">
        <v>2413.38403022379</v>
      </c>
      <c r="I1629" s="14">
        <v>2549.6303982763602</v>
      </c>
      <c r="J1629" s="14">
        <v>2207.4943906233798</v>
      </c>
      <c r="K1629" s="14">
        <v>2928.1599286943901</v>
      </c>
      <c r="L1629" s="14">
        <v>378.52953041802402</v>
      </c>
      <c r="M1629" s="14">
        <v>342.136007652986</v>
      </c>
      <c r="O1629" s="14"/>
      <c r="P1629" s="14"/>
      <c r="Q1629" s="14"/>
      <c r="R1629" s="14"/>
      <c r="S1629" s="14"/>
      <c r="T1629" s="14"/>
      <c r="U1629" s="14"/>
      <c r="V1629" s="14"/>
      <c r="W1629" s="14"/>
      <c r="X1629" s="14"/>
      <c r="Y1629" s="14"/>
    </row>
    <row r="1630" spans="1:25">
      <c r="A1630" s="14" t="s">
        <v>1858</v>
      </c>
      <c r="B1630" s="14" t="s">
        <v>68</v>
      </c>
      <c r="C1630" s="14" t="s">
        <v>129</v>
      </c>
      <c r="D1630" s="14" t="s">
        <v>58</v>
      </c>
      <c r="E1630" s="14">
        <v>5</v>
      </c>
      <c r="F1630" s="14">
        <v>207.76589288112601</v>
      </c>
      <c r="G1630" s="14">
        <v>69.255297627042196</v>
      </c>
      <c r="H1630" s="14">
        <v>2339.7060009135898</v>
      </c>
      <c r="I1630" s="14">
        <v>2457.3860795243399</v>
      </c>
      <c r="J1630" s="14">
        <v>2123.70685875341</v>
      </c>
      <c r="K1630" s="14">
        <v>2827.2679525754102</v>
      </c>
      <c r="L1630" s="14">
        <v>369.88187305107698</v>
      </c>
      <c r="M1630" s="14">
        <v>333.67922077093101</v>
      </c>
      <c r="O1630" s="14"/>
      <c r="P1630" s="14"/>
      <c r="Q1630" s="14"/>
      <c r="R1630" s="14"/>
      <c r="S1630" s="14"/>
      <c r="T1630" s="14"/>
      <c r="U1630" s="14"/>
      <c r="V1630" s="14"/>
      <c r="W1630" s="14"/>
      <c r="X1630" s="14"/>
      <c r="Y1630" s="14"/>
    </row>
    <row r="1631" spans="1:25">
      <c r="A1631" s="14" t="s">
        <v>1859</v>
      </c>
      <c r="B1631" s="14" t="s">
        <v>68</v>
      </c>
      <c r="C1631" s="14" t="s">
        <v>130</v>
      </c>
      <c r="D1631" s="14" t="s">
        <v>58</v>
      </c>
      <c r="E1631" s="14">
        <v>5</v>
      </c>
      <c r="F1631" s="14">
        <v>203.17059760453199</v>
      </c>
      <c r="G1631" s="14">
        <v>67.723532534843997</v>
      </c>
      <c r="H1631" s="14">
        <v>2314.5431488326699</v>
      </c>
      <c r="I1631" s="14">
        <v>2381.3579342943599</v>
      </c>
      <c r="J1631" s="14">
        <v>2058.1650465442899</v>
      </c>
      <c r="K1631" s="14">
        <v>2740.0330896318901</v>
      </c>
      <c r="L1631" s="14">
        <v>358.67515533752402</v>
      </c>
      <c r="M1631" s="14">
        <v>323.19288775007499</v>
      </c>
      <c r="O1631" s="14"/>
      <c r="P1631" s="14"/>
      <c r="Q1631" s="14"/>
      <c r="R1631" s="14"/>
      <c r="S1631" s="14"/>
      <c r="T1631" s="14"/>
      <c r="U1631" s="14"/>
      <c r="V1631" s="14"/>
      <c r="W1631" s="14"/>
      <c r="X1631" s="14"/>
      <c r="Y1631" s="14"/>
    </row>
    <row r="1632" spans="1:25">
      <c r="A1632" s="14" t="s">
        <v>1860</v>
      </c>
      <c r="B1632" s="14" t="s">
        <v>68</v>
      </c>
      <c r="C1632" s="14" t="s">
        <v>131</v>
      </c>
      <c r="D1632" s="14" t="s">
        <v>58</v>
      </c>
      <c r="E1632" s="14">
        <v>5</v>
      </c>
      <c r="F1632" s="14">
        <v>188.731239776846</v>
      </c>
      <c r="G1632" s="14">
        <v>62.910413258948601</v>
      </c>
      <c r="H1632" s="14">
        <v>2166.5852344948398</v>
      </c>
      <c r="I1632" s="14">
        <v>2178.2554261505002</v>
      </c>
      <c r="J1632" s="14">
        <v>1874.8063532352601</v>
      </c>
      <c r="K1632" s="14">
        <v>2516.34587744292</v>
      </c>
      <c r="L1632" s="14">
        <v>338.09045129242202</v>
      </c>
      <c r="M1632" s="14">
        <v>303.449072915241</v>
      </c>
      <c r="O1632" s="14"/>
      <c r="P1632" s="14"/>
      <c r="Q1632" s="14"/>
      <c r="R1632" s="14"/>
      <c r="S1632" s="14"/>
      <c r="T1632" s="14"/>
      <c r="U1632" s="14"/>
      <c r="V1632" s="14"/>
      <c r="W1632" s="14"/>
      <c r="X1632" s="14"/>
      <c r="Y1632" s="14"/>
    </row>
    <row r="1633" spans="1:25">
      <c r="A1633" s="14" t="s">
        <v>1861</v>
      </c>
      <c r="B1633" s="14" t="s">
        <v>68</v>
      </c>
      <c r="C1633" s="14" t="s">
        <v>132</v>
      </c>
      <c r="D1633" s="14" t="s">
        <v>58</v>
      </c>
      <c r="E1633" s="14">
        <v>5</v>
      </c>
      <c r="F1633" s="14">
        <v>185.997475074942</v>
      </c>
      <c r="G1633" s="14">
        <v>61.999158358314197</v>
      </c>
      <c r="H1633" s="14">
        <v>2131.0434816102502</v>
      </c>
      <c r="I1633" s="14">
        <v>2156.9863865475099</v>
      </c>
      <c r="J1633" s="14">
        <v>1856.0374620012601</v>
      </c>
      <c r="K1633" s="14">
        <v>2492.5581781108599</v>
      </c>
      <c r="L1633" s="14">
        <v>335.571791563354</v>
      </c>
      <c r="M1633" s="14">
        <v>300.948924546245</v>
      </c>
      <c r="O1633" s="14"/>
      <c r="P1633" s="14"/>
      <c r="Q1633" s="14"/>
      <c r="R1633" s="14"/>
      <c r="S1633" s="14"/>
      <c r="T1633" s="14"/>
      <c r="U1633" s="14"/>
      <c r="V1633" s="14"/>
      <c r="W1633" s="14"/>
      <c r="X1633" s="14"/>
      <c r="Y1633" s="14"/>
    </row>
    <row r="1634" spans="1:25">
      <c r="A1634" s="14" t="s">
        <v>1862</v>
      </c>
      <c r="B1634" s="14" t="s">
        <v>68</v>
      </c>
      <c r="C1634" s="14" t="s">
        <v>38</v>
      </c>
      <c r="D1634" s="14" t="s">
        <v>71</v>
      </c>
      <c r="E1634" s="14">
        <v>0</v>
      </c>
      <c r="F1634" s="14">
        <v>709.18618197304397</v>
      </c>
      <c r="G1634" s="14">
        <v>236.395393991015</v>
      </c>
      <c r="H1634" s="14">
        <v>797.72576458424999</v>
      </c>
      <c r="I1634" s="14">
        <v>787.08467217934799</v>
      </c>
      <c r="J1634" s="14">
        <v>729.75783382830696</v>
      </c>
      <c r="K1634" s="14">
        <v>847.690332090982</v>
      </c>
      <c r="L1634" s="14">
        <v>60.605659911634</v>
      </c>
      <c r="M1634" s="14">
        <v>57.326838351040898</v>
      </c>
      <c r="O1634" s="14"/>
      <c r="P1634" s="14"/>
      <c r="Q1634" s="14"/>
      <c r="R1634" s="14"/>
      <c r="S1634" s="14"/>
      <c r="T1634" s="14"/>
      <c r="U1634" s="14"/>
      <c r="V1634" s="14"/>
      <c r="W1634" s="14"/>
      <c r="X1634" s="14"/>
      <c r="Y1634" s="14"/>
    </row>
    <row r="1635" spans="1:25">
      <c r="A1635" s="14" t="s">
        <v>1863</v>
      </c>
      <c r="B1635" s="14" t="s">
        <v>68</v>
      </c>
      <c r="C1635" s="14" t="s">
        <v>36</v>
      </c>
      <c r="D1635" s="14" t="s">
        <v>71</v>
      </c>
      <c r="E1635" s="14">
        <v>0</v>
      </c>
      <c r="F1635" s="14">
        <v>683.66241103710399</v>
      </c>
      <c r="G1635" s="14">
        <v>227.88747034570099</v>
      </c>
      <c r="H1635" s="14">
        <v>762.70963791010695</v>
      </c>
      <c r="I1635" s="14">
        <v>744.93627963005497</v>
      </c>
      <c r="J1635" s="14">
        <v>689.67020508984604</v>
      </c>
      <c r="K1635" s="14">
        <v>803.42362408007398</v>
      </c>
      <c r="L1635" s="14">
        <v>58.487344450018803</v>
      </c>
      <c r="M1635" s="14">
        <v>55.266074540208599</v>
      </c>
      <c r="O1635" s="14"/>
      <c r="P1635" s="14"/>
      <c r="Q1635" s="14"/>
      <c r="R1635" s="14"/>
      <c r="S1635" s="14"/>
      <c r="T1635" s="14"/>
      <c r="U1635" s="14"/>
      <c r="V1635" s="14"/>
      <c r="W1635" s="14"/>
      <c r="X1635" s="14"/>
      <c r="Y1635" s="14"/>
    </row>
    <row r="1636" spans="1:25">
      <c r="A1636" s="14" t="s">
        <v>1864</v>
      </c>
      <c r="B1636" s="14" t="s">
        <v>68</v>
      </c>
      <c r="C1636" s="14" t="s">
        <v>34</v>
      </c>
      <c r="D1636" s="14" t="s">
        <v>71</v>
      </c>
      <c r="E1636" s="14">
        <v>0</v>
      </c>
      <c r="F1636" s="14">
        <v>663.79503104747198</v>
      </c>
      <c r="G1636" s="14">
        <v>221.265010349157</v>
      </c>
      <c r="H1636" s="14">
        <v>735.48251143726202</v>
      </c>
      <c r="I1636" s="14">
        <v>708.71155756236101</v>
      </c>
      <c r="J1636" s="14">
        <v>655.30879964931603</v>
      </c>
      <c r="K1636" s="14">
        <v>765.27470113982895</v>
      </c>
      <c r="L1636" s="14">
        <v>56.563143577468601</v>
      </c>
      <c r="M1636" s="14">
        <v>53.402757913044397</v>
      </c>
      <c r="O1636" s="14"/>
      <c r="P1636" s="14"/>
      <c r="Q1636" s="14"/>
      <c r="R1636" s="14"/>
      <c r="S1636" s="14"/>
      <c r="T1636" s="14"/>
      <c r="U1636" s="14"/>
      <c r="V1636" s="14"/>
      <c r="W1636" s="14"/>
      <c r="X1636" s="14"/>
      <c r="Y1636" s="14"/>
    </row>
    <row r="1637" spans="1:25">
      <c r="A1637" s="14" t="s">
        <v>1865</v>
      </c>
      <c r="B1637" s="14" t="s">
        <v>68</v>
      </c>
      <c r="C1637" s="14" t="s">
        <v>128</v>
      </c>
      <c r="D1637" s="14" t="s">
        <v>71</v>
      </c>
      <c r="E1637" s="14">
        <v>0</v>
      </c>
      <c r="F1637" s="14">
        <v>654.40295876682796</v>
      </c>
      <c r="G1637" s="14">
        <v>218.13431958894299</v>
      </c>
      <c r="H1637" s="14">
        <v>720.41454337640801</v>
      </c>
      <c r="I1637" s="14">
        <v>690.741620843693</v>
      </c>
      <c r="J1637" s="14">
        <v>638.27304303372705</v>
      </c>
      <c r="K1637" s="14">
        <v>746.33822028521797</v>
      </c>
      <c r="L1637" s="14">
        <v>55.596599441525001</v>
      </c>
      <c r="M1637" s="14">
        <v>52.468577809965602</v>
      </c>
      <c r="O1637" s="14"/>
      <c r="P1637" s="14"/>
      <c r="Q1637" s="14"/>
      <c r="R1637" s="14"/>
      <c r="S1637" s="14"/>
      <c r="T1637" s="14"/>
      <c r="U1637" s="14"/>
      <c r="V1637" s="14"/>
      <c r="W1637" s="14"/>
      <c r="X1637" s="14"/>
      <c r="Y1637" s="14"/>
    </row>
    <row r="1638" spans="1:25">
      <c r="A1638" s="14" t="s">
        <v>1866</v>
      </c>
      <c r="B1638" s="14" t="s">
        <v>68</v>
      </c>
      <c r="C1638" s="14" t="s">
        <v>129</v>
      </c>
      <c r="D1638" s="14" t="s">
        <v>71</v>
      </c>
      <c r="E1638" s="14">
        <v>0</v>
      </c>
      <c r="F1638" s="14">
        <v>662.15283674838599</v>
      </c>
      <c r="G1638" s="14">
        <v>220.71761224946201</v>
      </c>
      <c r="H1638" s="14">
        <v>724.25003472577396</v>
      </c>
      <c r="I1638" s="14">
        <v>692.95720946883205</v>
      </c>
      <c r="J1638" s="14">
        <v>640.54996383125103</v>
      </c>
      <c r="K1638" s="14">
        <v>748.46989326652601</v>
      </c>
      <c r="L1638" s="14">
        <v>55.512683797693697</v>
      </c>
      <c r="M1638" s="14">
        <v>52.407245637581198</v>
      </c>
      <c r="O1638" s="14"/>
      <c r="P1638" s="14"/>
      <c r="Q1638" s="14"/>
      <c r="R1638" s="14"/>
      <c r="S1638" s="14"/>
      <c r="T1638" s="14"/>
      <c r="U1638" s="14"/>
      <c r="V1638" s="14"/>
      <c r="W1638" s="14"/>
      <c r="X1638" s="14"/>
      <c r="Y1638" s="14"/>
    </row>
    <row r="1639" spans="1:25">
      <c r="A1639" s="14" t="s">
        <v>1867</v>
      </c>
      <c r="B1639" s="14" t="s">
        <v>68</v>
      </c>
      <c r="C1639" s="14" t="s">
        <v>130</v>
      </c>
      <c r="D1639" s="14" t="s">
        <v>71</v>
      </c>
      <c r="E1639" s="14">
        <v>0</v>
      </c>
      <c r="F1639" s="14">
        <v>634.31834609481905</v>
      </c>
      <c r="G1639" s="14">
        <v>211.439448698273</v>
      </c>
      <c r="H1639" s="14">
        <v>689.28915631058806</v>
      </c>
      <c r="I1639" s="14">
        <v>661.20710123443496</v>
      </c>
      <c r="J1639" s="14">
        <v>610.08232520674096</v>
      </c>
      <c r="K1639" s="14">
        <v>715.42923550487103</v>
      </c>
      <c r="L1639" s="14">
        <v>54.222134270435198</v>
      </c>
      <c r="M1639" s="14">
        <v>51.124776027694097</v>
      </c>
      <c r="O1639" s="14"/>
      <c r="P1639" s="14"/>
      <c r="Q1639" s="14"/>
      <c r="R1639" s="14"/>
      <c r="S1639" s="14"/>
      <c r="T1639" s="14"/>
      <c r="U1639" s="14"/>
      <c r="V1639" s="14"/>
      <c r="W1639" s="14"/>
      <c r="X1639" s="14"/>
      <c r="Y1639" s="14"/>
    </row>
    <row r="1640" spans="1:25">
      <c r="A1640" s="14" t="s">
        <v>1868</v>
      </c>
      <c r="B1640" s="14" t="s">
        <v>68</v>
      </c>
      <c r="C1640" s="14" t="s">
        <v>131</v>
      </c>
      <c r="D1640" s="14" t="s">
        <v>71</v>
      </c>
      <c r="E1640" s="14">
        <v>0</v>
      </c>
      <c r="F1640" s="14">
        <v>649.41063662102397</v>
      </c>
      <c r="G1640" s="14">
        <v>216.47021220700799</v>
      </c>
      <c r="H1640" s="14">
        <v>701.20136979401002</v>
      </c>
      <c r="I1640" s="14">
        <v>664.78972181442498</v>
      </c>
      <c r="J1640" s="14">
        <v>613.92093284093005</v>
      </c>
      <c r="K1640" s="14">
        <v>718.70316972598903</v>
      </c>
      <c r="L1640" s="14">
        <v>53.913447911563502</v>
      </c>
      <c r="M1640" s="14">
        <v>50.868788973495199</v>
      </c>
      <c r="O1640" s="14"/>
      <c r="P1640" s="14"/>
      <c r="Q1640" s="14"/>
      <c r="R1640" s="14"/>
      <c r="S1640" s="14"/>
      <c r="T1640" s="14"/>
      <c r="U1640" s="14"/>
      <c r="V1640" s="14"/>
      <c r="W1640" s="14"/>
      <c r="X1640" s="14"/>
      <c r="Y1640" s="14"/>
    </row>
    <row r="1641" spans="1:25">
      <c r="A1641" s="14" t="s">
        <v>1869</v>
      </c>
      <c r="B1641" s="14" t="s">
        <v>68</v>
      </c>
      <c r="C1641" s="14" t="s">
        <v>132</v>
      </c>
      <c r="D1641" s="14" t="s">
        <v>71</v>
      </c>
      <c r="E1641" s="14">
        <v>0</v>
      </c>
      <c r="F1641" s="14">
        <v>658.15670528421401</v>
      </c>
      <c r="G1641" s="14">
        <v>219.385568428071</v>
      </c>
      <c r="H1641" s="14">
        <v>705.94948544911904</v>
      </c>
      <c r="I1641" s="14">
        <v>655.42485798395603</v>
      </c>
      <c r="J1641" s="14">
        <v>605.61481807174698</v>
      </c>
      <c r="K1641" s="14">
        <v>708.19567162410897</v>
      </c>
      <c r="L1641" s="14">
        <v>52.770813640153698</v>
      </c>
      <c r="M1641" s="14">
        <v>49.810039912208701</v>
      </c>
      <c r="O1641" s="14"/>
      <c r="P1641" s="14"/>
      <c r="Q1641" s="14"/>
      <c r="R1641" s="14"/>
      <c r="S1641" s="14"/>
      <c r="T1641" s="14"/>
      <c r="U1641" s="14"/>
      <c r="V1641" s="14"/>
      <c r="W1641" s="14"/>
      <c r="X1641" s="14"/>
      <c r="Y1641" s="14"/>
    </row>
    <row r="1642" spans="1:25">
      <c r="A1642" s="14" t="s">
        <v>1870</v>
      </c>
      <c r="B1642" s="14" t="s">
        <v>68</v>
      </c>
      <c r="C1642" s="14" t="s">
        <v>38</v>
      </c>
      <c r="D1642" s="14" t="s">
        <v>71</v>
      </c>
      <c r="E1642" s="14">
        <v>1</v>
      </c>
      <c r="F1642" s="14">
        <v>85.465369009470294</v>
      </c>
      <c r="G1642" s="14">
        <v>28.488456336490099</v>
      </c>
      <c r="H1642" s="14">
        <v>447.931703403933</v>
      </c>
      <c r="I1642" s="14">
        <v>456.29399756340302</v>
      </c>
      <c r="J1642" s="14">
        <v>363.95972440162097</v>
      </c>
      <c r="K1642" s="14">
        <v>564.76124405569999</v>
      </c>
      <c r="L1642" s="14">
        <v>108.46724649229699</v>
      </c>
      <c r="M1642" s="14">
        <v>92.334273161781894</v>
      </c>
      <c r="O1642" s="14"/>
      <c r="P1642" s="14"/>
      <c r="Q1642" s="14"/>
      <c r="R1642" s="14"/>
      <c r="S1642" s="14"/>
      <c r="T1642" s="14"/>
      <c r="U1642" s="14"/>
      <c r="V1642" s="14"/>
      <c r="W1642" s="14"/>
      <c r="X1642" s="14"/>
      <c r="Y1642" s="14"/>
    </row>
    <row r="1643" spans="1:25">
      <c r="A1643" s="14" t="s">
        <v>1871</v>
      </c>
      <c r="B1643" s="14" t="s">
        <v>68</v>
      </c>
      <c r="C1643" s="14" t="s">
        <v>36</v>
      </c>
      <c r="D1643" s="14" t="s">
        <v>71</v>
      </c>
      <c r="E1643" s="14">
        <v>1</v>
      </c>
      <c r="F1643" s="14">
        <v>87.497749646832801</v>
      </c>
      <c r="G1643" s="14">
        <v>29.165916548944299</v>
      </c>
      <c r="H1643" s="14">
        <v>453.61475269237798</v>
      </c>
      <c r="I1643" s="14">
        <v>463.16186575958801</v>
      </c>
      <c r="J1643" s="14">
        <v>370.59835643084602</v>
      </c>
      <c r="K1643" s="14">
        <v>571.69258003294397</v>
      </c>
      <c r="L1643" s="14">
        <v>108.530714273356</v>
      </c>
      <c r="M1643" s="14">
        <v>92.563509328742796</v>
      </c>
      <c r="O1643" s="14"/>
      <c r="P1643" s="14"/>
      <c r="Q1643" s="14"/>
      <c r="R1643" s="14"/>
      <c r="S1643" s="14"/>
      <c r="T1643" s="14"/>
      <c r="U1643" s="14"/>
      <c r="V1643" s="14"/>
      <c r="W1643" s="14"/>
      <c r="X1643" s="14"/>
      <c r="Y1643" s="14"/>
    </row>
    <row r="1644" spans="1:25">
      <c r="A1644" s="14" t="s">
        <v>1872</v>
      </c>
      <c r="B1644" s="14" t="s">
        <v>68</v>
      </c>
      <c r="C1644" s="14" t="s">
        <v>34</v>
      </c>
      <c r="D1644" s="14" t="s">
        <v>71</v>
      </c>
      <c r="E1644" s="14">
        <v>1</v>
      </c>
      <c r="F1644" s="14">
        <v>92.412361417524494</v>
      </c>
      <c r="G1644" s="14">
        <v>30.804120472508199</v>
      </c>
      <c r="H1644" s="14">
        <v>474.63976074742902</v>
      </c>
      <c r="I1644" s="14">
        <v>482.27899916907802</v>
      </c>
      <c r="J1644" s="14">
        <v>388.378097570644</v>
      </c>
      <c r="K1644" s="14">
        <v>591.90327921818596</v>
      </c>
      <c r="L1644" s="14">
        <v>109.62428004910799</v>
      </c>
      <c r="M1644" s="14">
        <v>93.900901598434601</v>
      </c>
      <c r="O1644" s="14"/>
      <c r="P1644" s="14"/>
      <c r="Q1644" s="14"/>
      <c r="R1644" s="14"/>
      <c r="S1644" s="14"/>
      <c r="T1644" s="14"/>
      <c r="U1644" s="14"/>
      <c r="V1644" s="14"/>
      <c r="W1644" s="14"/>
      <c r="X1644" s="14"/>
      <c r="Y1644" s="14"/>
    </row>
    <row r="1645" spans="1:25">
      <c r="A1645" s="14" t="s">
        <v>1873</v>
      </c>
      <c r="B1645" s="14" t="s">
        <v>68</v>
      </c>
      <c r="C1645" s="14" t="s">
        <v>128</v>
      </c>
      <c r="D1645" s="14" t="s">
        <v>71</v>
      </c>
      <c r="E1645" s="14">
        <v>1</v>
      </c>
      <c r="F1645" s="14">
        <v>90.782887193300397</v>
      </c>
      <c r="G1645" s="14">
        <v>30.2609623977668</v>
      </c>
      <c r="H1645" s="14">
        <v>461.41238725946801</v>
      </c>
      <c r="I1645" s="14">
        <v>464.01934935817701</v>
      </c>
      <c r="J1645" s="14">
        <v>372.94525274864998</v>
      </c>
      <c r="K1645" s="14">
        <v>570.49169958316497</v>
      </c>
      <c r="L1645" s="14">
        <v>106.47235022498801</v>
      </c>
      <c r="M1645" s="14">
        <v>91.074096609526606</v>
      </c>
      <c r="O1645" s="14"/>
      <c r="P1645" s="14"/>
      <c r="Q1645" s="14"/>
      <c r="R1645" s="14"/>
      <c r="S1645" s="14"/>
      <c r="T1645" s="14"/>
      <c r="U1645" s="14"/>
      <c r="V1645" s="14"/>
      <c r="W1645" s="14"/>
      <c r="X1645" s="14"/>
      <c r="Y1645" s="14"/>
    </row>
    <row r="1646" spans="1:25">
      <c r="A1646" s="14" t="s">
        <v>1874</v>
      </c>
      <c r="B1646" s="14" t="s">
        <v>68</v>
      </c>
      <c r="C1646" s="14" t="s">
        <v>129</v>
      </c>
      <c r="D1646" s="14" t="s">
        <v>71</v>
      </c>
      <c r="E1646" s="14">
        <v>1</v>
      </c>
      <c r="F1646" s="14">
        <v>103.227400695932</v>
      </c>
      <c r="G1646" s="14">
        <v>34.409133565310697</v>
      </c>
      <c r="H1646" s="14">
        <v>520.22073625929602</v>
      </c>
      <c r="I1646" s="14">
        <v>515.23263640487096</v>
      </c>
      <c r="J1646" s="14">
        <v>419.89873908408799</v>
      </c>
      <c r="K1646" s="14">
        <v>625.59999079419902</v>
      </c>
      <c r="L1646" s="14">
        <v>110.36735438932701</v>
      </c>
      <c r="M1646" s="14">
        <v>95.333897320782995</v>
      </c>
      <c r="O1646" s="14"/>
      <c r="P1646" s="14"/>
      <c r="Q1646" s="14"/>
      <c r="R1646" s="14"/>
      <c r="S1646" s="14"/>
      <c r="T1646" s="14"/>
      <c r="U1646" s="14"/>
      <c r="V1646" s="14"/>
      <c r="W1646" s="14"/>
      <c r="X1646" s="14"/>
      <c r="Y1646" s="14"/>
    </row>
    <row r="1647" spans="1:25">
      <c r="A1647" s="14" t="s">
        <v>1875</v>
      </c>
      <c r="B1647" s="14" t="s">
        <v>68</v>
      </c>
      <c r="C1647" s="14" t="s">
        <v>130</v>
      </c>
      <c r="D1647" s="14" t="s">
        <v>71</v>
      </c>
      <c r="E1647" s="14">
        <v>1</v>
      </c>
      <c r="F1647" s="14">
        <v>95.802180626706203</v>
      </c>
      <c r="G1647" s="14">
        <v>31.9340602089021</v>
      </c>
      <c r="H1647" s="14">
        <v>478.67583005249401</v>
      </c>
      <c r="I1647" s="14">
        <v>464.269463993964</v>
      </c>
      <c r="J1647" s="14">
        <v>375.13439410052098</v>
      </c>
      <c r="K1647" s="14">
        <v>568.04072230489498</v>
      </c>
      <c r="L1647" s="14">
        <v>103.771258310931</v>
      </c>
      <c r="M1647" s="14">
        <v>89.135069893442704</v>
      </c>
      <c r="O1647" s="14"/>
      <c r="P1647" s="14"/>
      <c r="Q1647" s="14"/>
      <c r="R1647" s="14"/>
      <c r="S1647" s="14"/>
      <c r="T1647" s="14"/>
      <c r="U1647" s="14"/>
      <c r="V1647" s="14"/>
      <c r="W1647" s="14"/>
      <c r="X1647" s="14"/>
      <c r="Y1647" s="14"/>
    </row>
    <row r="1648" spans="1:25">
      <c r="A1648" s="14" t="s">
        <v>1876</v>
      </c>
      <c r="B1648" s="14" t="s">
        <v>68</v>
      </c>
      <c r="C1648" s="14" t="s">
        <v>131</v>
      </c>
      <c r="D1648" s="14" t="s">
        <v>71</v>
      </c>
      <c r="E1648" s="14">
        <v>1</v>
      </c>
      <c r="F1648" s="14">
        <v>110.225306820139</v>
      </c>
      <c r="G1648" s="14">
        <v>36.741768940046398</v>
      </c>
      <c r="H1648" s="14">
        <v>546.12944963652205</v>
      </c>
      <c r="I1648" s="14">
        <v>527.79532779451199</v>
      </c>
      <c r="J1648" s="14">
        <v>432.79280445105297</v>
      </c>
      <c r="K1648" s="14">
        <v>637.25730798818699</v>
      </c>
      <c r="L1648" s="14">
        <v>109.461980193675</v>
      </c>
      <c r="M1648" s="14">
        <v>95.0025233434596</v>
      </c>
      <c r="O1648" s="14"/>
      <c r="P1648" s="14"/>
      <c r="Q1648" s="14"/>
      <c r="R1648" s="14"/>
      <c r="S1648" s="14"/>
      <c r="T1648" s="14"/>
      <c r="U1648" s="14"/>
      <c r="V1648" s="14"/>
      <c r="W1648" s="14"/>
      <c r="X1648" s="14"/>
      <c r="Y1648" s="14"/>
    </row>
    <row r="1649" spans="1:25">
      <c r="A1649" s="14" t="s">
        <v>1877</v>
      </c>
      <c r="B1649" s="14" t="s">
        <v>68</v>
      </c>
      <c r="C1649" s="14" t="s">
        <v>132</v>
      </c>
      <c r="D1649" s="14" t="s">
        <v>71</v>
      </c>
      <c r="E1649" s="14">
        <v>1</v>
      </c>
      <c r="F1649" s="14">
        <v>99.007186339363798</v>
      </c>
      <c r="G1649" s="14">
        <v>33.002395446454599</v>
      </c>
      <c r="H1649" s="14">
        <v>487.33602254067603</v>
      </c>
      <c r="I1649" s="14">
        <v>463.73316680644098</v>
      </c>
      <c r="J1649" s="14">
        <v>375.82328579795501</v>
      </c>
      <c r="K1649" s="14">
        <v>565.82272641057295</v>
      </c>
      <c r="L1649" s="14">
        <v>102.08955960413201</v>
      </c>
      <c r="M1649" s="14">
        <v>87.909881008485996</v>
      </c>
      <c r="O1649" s="14"/>
      <c r="P1649" s="14"/>
      <c r="Q1649" s="14"/>
      <c r="R1649" s="14"/>
      <c r="S1649" s="14"/>
      <c r="T1649" s="14"/>
      <c r="U1649" s="14"/>
      <c r="V1649" s="14"/>
      <c r="W1649" s="14"/>
      <c r="X1649" s="14"/>
      <c r="Y1649" s="14"/>
    </row>
    <row r="1650" spans="1:25">
      <c r="A1650" s="14" t="s">
        <v>1878</v>
      </c>
      <c r="B1650" s="14" t="s">
        <v>68</v>
      </c>
      <c r="C1650" s="14" t="s">
        <v>38</v>
      </c>
      <c r="D1650" s="14" t="s">
        <v>71</v>
      </c>
      <c r="E1650" s="14">
        <v>2</v>
      </c>
      <c r="F1650" s="14">
        <v>97.648323145116606</v>
      </c>
      <c r="G1650" s="14">
        <v>32.549441048372202</v>
      </c>
      <c r="H1650" s="14">
        <v>564.04992574582104</v>
      </c>
      <c r="I1650" s="14">
        <v>552.69686810478697</v>
      </c>
      <c r="J1650" s="14">
        <v>447.33412355203899</v>
      </c>
      <c r="K1650" s="14">
        <v>675.182208045729</v>
      </c>
      <c r="L1650" s="14">
        <v>122.485339940941</v>
      </c>
      <c r="M1650" s="14">
        <v>105.362744552748</v>
      </c>
      <c r="O1650" s="14"/>
      <c r="P1650" s="14"/>
      <c r="Q1650" s="14"/>
      <c r="R1650" s="14"/>
      <c r="S1650" s="14"/>
      <c r="T1650" s="14"/>
      <c r="U1650" s="14"/>
      <c r="V1650" s="14"/>
      <c r="W1650" s="14"/>
      <c r="X1650" s="14"/>
      <c r="Y1650" s="14"/>
    </row>
    <row r="1651" spans="1:25">
      <c r="A1651" s="14" t="s">
        <v>1879</v>
      </c>
      <c r="B1651" s="14" t="s">
        <v>68</v>
      </c>
      <c r="C1651" s="14" t="s">
        <v>36</v>
      </c>
      <c r="D1651" s="14" t="s">
        <v>71</v>
      </c>
      <c r="E1651" s="14">
        <v>2</v>
      </c>
      <c r="F1651" s="14">
        <v>107.902067248693</v>
      </c>
      <c r="G1651" s="14">
        <v>35.967355749564199</v>
      </c>
      <c r="H1651" s="14">
        <v>619.23711477011602</v>
      </c>
      <c r="I1651" s="14">
        <v>589.53250933066397</v>
      </c>
      <c r="J1651" s="14">
        <v>482.11155936325201</v>
      </c>
      <c r="K1651" s="14">
        <v>713.49215980838403</v>
      </c>
      <c r="L1651" s="14">
        <v>123.959650477721</v>
      </c>
      <c r="M1651" s="14">
        <v>107.420949967412</v>
      </c>
      <c r="O1651" s="14"/>
      <c r="P1651" s="14"/>
      <c r="Q1651" s="14"/>
      <c r="R1651" s="14"/>
      <c r="S1651" s="14"/>
      <c r="T1651" s="14"/>
      <c r="U1651" s="14"/>
      <c r="V1651" s="14"/>
      <c r="W1651" s="14"/>
      <c r="X1651" s="14"/>
      <c r="Y1651" s="14"/>
    </row>
    <row r="1652" spans="1:25">
      <c r="A1652" s="14" t="s">
        <v>1880</v>
      </c>
      <c r="B1652" s="14" t="s">
        <v>68</v>
      </c>
      <c r="C1652" s="14" t="s">
        <v>34</v>
      </c>
      <c r="D1652" s="14" t="s">
        <v>71</v>
      </c>
      <c r="E1652" s="14">
        <v>2</v>
      </c>
      <c r="F1652" s="14">
        <v>126.260915454442</v>
      </c>
      <c r="G1652" s="14">
        <v>42.086971818147298</v>
      </c>
      <c r="H1652" s="14">
        <v>720.70846198094603</v>
      </c>
      <c r="I1652" s="14">
        <v>668.47898843949099</v>
      </c>
      <c r="J1652" s="14">
        <v>555.49793382475502</v>
      </c>
      <c r="K1652" s="14">
        <v>797.44320543604601</v>
      </c>
      <c r="L1652" s="14">
        <v>128.964216996555</v>
      </c>
      <c r="M1652" s="14">
        <v>112.981054614737</v>
      </c>
      <c r="O1652" s="14"/>
      <c r="P1652" s="14"/>
      <c r="Q1652" s="14"/>
      <c r="R1652" s="14"/>
      <c r="S1652" s="14"/>
      <c r="T1652" s="14"/>
      <c r="U1652" s="14"/>
      <c r="V1652" s="14"/>
      <c r="W1652" s="14"/>
      <c r="X1652" s="14"/>
      <c r="Y1652" s="14"/>
    </row>
    <row r="1653" spans="1:25">
      <c r="A1653" s="14" t="s">
        <v>1881</v>
      </c>
      <c r="B1653" s="14" t="s">
        <v>68</v>
      </c>
      <c r="C1653" s="14" t="s">
        <v>128</v>
      </c>
      <c r="D1653" s="14" t="s">
        <v>71</v>
      </c>
      <c r="E1653" s="14">
        <v>2</v>
      </c>
      <c r="F1653" s="14">
        <v>129.35666226090001</v>
      </c>
      <c r="G1653" s="14">
        <v>43.118887420299998</v>
      </c>
      <c r="H1653" s="14">
        <v>735.23168273786496</v>
      </c>
      <c r="I1653" s="14">
        <v>682.29023163345403</v>
      </c>
      <c r="J1653" s="14">
        <v>568.07965382607301</v>
      </c>
      <c r="K1653" s="14">
        <v>812.44915111144599</v>
      </c>
      <c r="L1653" s="14">
        <v>130.15891947799301</v>
      </c>
      <c r="M1653" s="14">
        <v>114.210577807381</v>
      </c>
      <c r="O1653" s="14"/>
      <c r="P1653" s="14"/>
      <c r="Q1653" s="14"/>
      <c r="R1653" s="14"/>
      <c r="S1653" s="14"/>
      <c r="T1653" s="14"/>
      <c r="U1653" s="14"/>
      <c r="V1653" s="14"/>
      <c r="W1653" s="14"/>
      <c r="X1653" s="14"/>
      <c r="Y1653" s="14"/>
    </row>
    <row r="1654" spans="1:25">
      <c r="A1654" s="14" t="s">
        <v>1882</v>
      </c>
      <c r="B1654" s="14" t="s">
        <v>68</v>
      </c>
      <c r="C1654" s="14" t="s">
        <v>129</v>
      </c>
      <c r="D1654" s="14" t="s">
        <v>71</v>
      </c>
      <c r="E1654" s="14">
        <v>2</v>
      </c>
      <c r="F1654" s="14">
        <v>121.863756648113</v>
      </c>
      <c r="G1654" s="14">
        <v>40.621252216037497</v>
      </c>
      <c r="H1654" s="14">
        <v>689.00184682598899</v>
      </c>
      <c r="I1654" s="14">
        <v>633.67832229937403</v>
      </c>
      <c r="J1654" s="14">
        <v>524.42798273420499</v>
      </c>
      <c r="K1654" s="14">
        <v>758.68130539106903</v>
      </c>
      <c r="L1654" s="14">
        <v>125.00298309169401</v>
      </c>
      <c r="M1654" s="14">
        <v>109.250339565169</v>
      </c>
      <c r="O1654" s="14"/>
      <c r="P1654" s="14"/>
      <c r="Q1654" s="14"/>
      <c r="R1654" s="14"/>
      <c r="S1654" s="14"/>
      <c r="T1654" s="14"/>
      <c r="U1654" s="14"/>
      <c r="V1654" s="14"/>
      <c r="W1654" s="14"/>
      <c r="X1654" s="14"/>
      <c r="Y1654" s="14"/>
    </row>
    <row r="1655" spans="1:25">
      <c r="A1655" s="14" t="s">
        <v>1883</v>
      </c>
      <c r="B1655" s="14" t="s">
        <v>68</v>
      </c>
      <c r="C1655" s="14" t="s">
        <v>130</v>
      </c>
      <c r="D1655" s="14" t="s">
        <v>71</v>
      </c>
      <c r="E1655" s="14">
        <v>2</v>
      </c>
      <c r="F1655" s="14">
        <v>98.655331380037495</v>
      </c>
      <c r="G1655" s="14">
        <v>32.885110460012498</v>
      </c>
      <c r="H1655" s="14">
        <v>553.80785550711505</v>
      </c>
      <c r="I1655" s="14">
        <v>513.59568096430098</v>
      </c>
      <c r="J1655" s="14">
        <v>415.19119952993702</v>
      </c>
      <c r="K1655" s="14">
        <v>627.90325621371005</v>
      </c>
      <c r="L1655" s="14">
        <v>114.307575249409</v>
      </c>
      <c r="M1655" s="14">
        <v>98.404481434364698</v>
      </c>
      <c r="O1655" s="14"/>
      <c r="P1655" s="14"/>
      <c r="Q1655" s="14"/>
      <c r="R1655" s="14"/>
      <c r="S1655" s="14"/>
      <c r="T1655" s="14"/>
      <c r="U1655" s="14"/>
      <c r="V1655" s="14"/>
      <c r="W1655" s="14"/>
      <c r="X1655" s="14"/>
      <c r="Y1655" s="14"/>
    </row>
    <row r="1656" spans="1:25">
      <c r="A1656" s="14" t="s">
        <v>1884</v>
      </c>
      <c r="B1656" s="14" t="s">
        <v>68</v>
      </c>
      <c r="C1656" s="14" t="s">
        <v>131</v>
      </c>
      <c r="D1656" s="14" t="s">
        <v>71</v>
      </c>
      <c r="E1656" s="14">
        <v>2</v>
      </c>
      <c r="F1656" s="14">
        <v>100.260033289874</v>
      </c>
      <c r="G1656" s="14">
        <v>33.420011096624698</v>
      </c>
      <c r="H1656" s="14">
        <v>558.645084358801</v>
      </c>
      <c r="I1656" s="14">
        <v>514.818044660591</v>
      </c>
      <c r="J1656" s="14">
        <v>417.04194056711901</v>
      </c>
      <c r="K1656" s="14">
        <v>628.25813606937902</v>
      </c>
      <c r="L1656" s="14">
        <v>113.44009140878801</v>
      </c>
      <c r="M1656" s="14">
        <v>97.776104093472199</v>
      </c>
      <c r="O1656" s="14"/>
      <c r="P1656" s="14"/>
      <c r="Q1656" s="14"/>
      <c r="R1656" s="14"/>
      <c r="S1656" s="14"/>
      <c r="T1656" s="14"/>
      <c r="U1656" s="14"/>
      <c r="V1656" s="14"/>
      <c r="W1656" s="14"/>
      <c r="X1656" s="14"/>
      <c r="Y1656" s="14"/>
    </row>
    <row r="1657" spans="1:25">
      <c r="A1657" s="14" t="s">
        <v>1885</v>
      </c>
      <c r="B1657" s="14" t="s">
        <v>68</v>
      </c>
      <c r="C1657" s="14" t="s">
        <v>132</v>
      </c>
      <c r="D1657" s="14" t="s">
        <v>71</v>
      </c>
      <c r="E1657" s="14">
        <v>2</v>
      </c>
      <c r="F1657" s="14">
        <v>97.201812272660106</v>
      </c>
      <c r="G1657" s="14">
        <v>32.400604090886702</v>
      </c>
      <c r="H1657" s="14">
        <v>535.84240503120202</v>
      </c>
      <c r="I1657" s="14">
        <v>492.201696806781</v>
      </c>
      <c r="J1657" s="14">
        <v>396.92796209908198</v>
      </c>
      <c r="K1657" s="14">
        <v>602.99698452539997</v>
      </c>
      <c r="L1657" s="14">
        <v>110.79528771861899</v>
      </c>
      <c r="M1657" s="14">
        <v>95.273734707699205</v>
      </c>
      <c r="O1657" s="14"/>
      <c r="P1657" s="14"/>
      <c r="Q1657" s="14"/>
      <c r="R1657" s="14"/>
      <c r="S1657" s="14"/>
      <c r="T1657" s="14"/>
      <c r="U1657" s="14"/>
      <c r="V1657" s="14"/>
      <c r="W1657" s="14"/>
      <c r="X1657" s="14"/>
      <c r="Y1657" s="14"/>
    </row>
    <row r="1658" spans="1:25">
      <c r="A1658" s="14" t="s">
        <v>1886</v>
      </c>
      <c r="B1658" s="14" t="s">
        <v>68</v>
      </c>
      <c r="C1658" s="14" t="s">
        <v>38</v>
      </c>
      <c r="D1658" s="14" t="s">
        <v>71</v>
      </c>
      <c r="E1658" s="14">
        <v>3</v>
      </c>
      <c r="F1658" s="14">
        <v>166.053221532912</v>
      </c>
      <c r="G1658" s="14">
        <v>55.351073844304203</v>
      </c>
      <c r="H1658" s="14">
        <v>963.96854483288303</v>
      </c>
      <c r="I1658" s="14">
        <v>949.47207666738495</v>
      </c>
      <c r="J1658" s="14">
        <v>809.568173582751</v>
      </c>
      <c r="K1658" s="14">
        <v>1106.4712485074799</v>
      </c>
      <c r="L1658" s="14">
        <v>156.99917184009101</v>
      </c>
      <c r="M1658" s="14">
        <v>139.903903084635</v>
      </c>
      <c r="O1658" s="14"/>
      <c r="P1658" s="14"/>
      <c r="Q1658" s="14"/>
      <c r="R1658" s="14"/>
      <c r="S1658" s="14"/>
      <c r="T1658" s="14"/>
      <c r="U1658" s="14"/>
      <c r="V1658" s="14"/>
      <c r="W1658" s="14"/>
      <c r="X1658" s="14"/>
      <c r="Y1658" s="14"/>
    </row>
    <row r="1659" spans="1:25">
      <c r="A1659" s="14" t="s">
        <v>1887</v>
      </c>
      <c r="B1659" s="14" t="s">
        <v>68</v>
      </c>
      <c r="C1659" s="14" t="s">
        <v>36</v>
      </c>
      <c r="D1659" s="14" t="s">
        <v>71</v>
      </c>
      <c r="E1659" s="14">
        <v>3</v>
      </c>
      <c r="F1659" s="14">
        <v>148.60807962589101</v>
      </c>
      <c r="G1659" s="14">
        <v>49.5360265419638</v>
      </c>
      <c r="H1659" s="14">
        <v>853.77501795870103</v>
      </c>
      <c r="I1659" s="14">
        <v>836.12334432040905</v>
      </c>
      <c r="J1659" s="14">
        <v>706.07484673380395</v>
      </c>
      <c r="K1659" s="14">
        <v>983.03175071527403</v>
      </c>
      <c r="L1659" s="14">
        <v>146.90840639486501</v>
      </c>
      <c r="M1659" s="14">
        <v>130.04849758660501</v>
      </c>
      <c r="O1659" s="14"/>
      <c r="P1659" s="14"/>
      <c r="Q1659" s="14"/>
      <c r="R1659" s="14"/>
      <c r="S1659" s="14"/>
      <c r="T1659" s="14"/>
      <c r="U1659" s="14"/>
      <c r="V1659" s="14"/>
      <c r="W1659" s="14"/>
      <c r="X1659" s="14"/>
      <c r="Y1659" s="14"/>
    </row>
    <row r="1660" spans="1:25">
      <c r="A1660" s="14" t="s">
        <v>1888</v>
      </c>
      <c r="B1660" s="14" t="s">
        <v>68</v>
      </c>
      <c r="C1660" s="14" t="s">
        <v>34</v>
      </c>
      <c r="D1660" s="14" t="s">
        <v>71</v>
      </c>
      <c r="E1660" s="14">
        <v>3</v>
      </c>
      <c r="F1660" s="14">
        <v>129.85820683519401</v>
      </c>
      <c r="G1660" s="14">
        <v>43.286068945064798</v>
      </c>
      <c r="H1660" s="14">
        <v>739.46931743747098</v>
      </c>
      <c r="I1660" s="14">
        <v>709.83744597210398</v>
      </c>
      <c r="J1660" s="14">
        <v>591.90724938099902</v>
      </c>
      <c r="K1660" s="14">
        <v>844.20123031347202</v>
      </c>
      <c r="L1660" s="14">
        <v>134.36378434136799</v>
      </c>
      <c r="M1660" s="14">
        <v>117.930196591106</v>
      </c>
      <c r="O1660" s="14"/>
      <c r="P1660" s="14"/>
      <c r="Q1660" s="14"/>
      <c r="R1660" s="14"/>
      <c r="S1660" s="14"/>
      <c r="T1660" s="14"/>
      <c r="U1660" s="14"/>
      <c r="V1660" s="14"/>
      <c r="W1660" s="14"/>
      <c r="X1660" s="14"/>
      <c r="Y1660" s="14"/>
    </row>
    <row r="1661" spans="1:25">
      <c r="A1661" s="14" t="s">
        <v>1889</v>
      </c>
      <c r="B1661" s="14" t="s">
        <v>68</v>
      </c>
      <c r="C1661" s="14" t="s">
        <v>128</v>
      </c>
      <c r="D1661" s="14" t="s">
        <v>71</v>
      </c>
      <c r="E1661" s="14">
        <v>3</v>
      </c>
      <c r="F1661" s="14">
        <v>102.14897111571101</v>
      </c>
      <c r="G1661" s="14">
        <v>34.049657038570501</v>
      </c>
      <c r="H1661" s="14">
        <v>579.10862926306197</v>
      </c>
      <c r="I1661" s="14">
        <v>550.74035835494999</v>
      </c>
      <c r="J1661" s="14">
        <v>448.00104995458503</v>
      </c>
      <c r="K1661" s="14">
        <v>669.77325025932998</v>
      </c>
      <c r="L1661" s="14">
        <v>119.03289190437999</v>
      </c>
      <c r="M1661" s="14">
        <v>102.739308400366</v>
      </c>
      <c r="O1661" s="14"/>
      <c r="P1661" s="14"/>
      <c r="Q1661" s="14"/>
      <c r="R1661" s="14"/>
      <c r="S1661" s="14"/>
      <c r="T1661" s="14"/>
      <c r="U1661" s="14"/>
      <c r="V1661" s="14"/>
      <c r="W1661" s="14"/>
      <c r="X1661" s="14"/>
      <c r="Y1661" s="14"/>
    </row>
    <row r="1662" spans="1:25">
      <c r="A1662" s="14" t="s">
        <v>1890</v>
      </c>
      <c r="B1662" s="14" t="s">
        <v>68</v>
      </c>
      <c r="C1662" s="14" t="s">
        <v>129</v>
      </c>
      <c r="D1662" s="14" t="s">
        <v>71</v>
      </c>
      <c r="E1662" s="14">
        <v>3</v>
      </c>
      <c r="F1662" s="14">
        <v>112.64724390926</v>
      </c>
      <c r="G1662" s="14">
        <v>37.549081303086801</v>
      </c>
      <c r="H1662" s="14">
        <v>634.310737706292</v>
      </c>
      <c r="I1662" s="14">
        <v>604.99276477363799</v>
      </c>
      <c r="J1662" s="14">
        <v>497.43511342849001</v>
      </c>
      <c r="K1662" s="14">
        <v>728.72992523574305</v>
      </c>
      <c r="L1662" s="14">
        <v>123.737160462104</v>
      </c>
      <c r="M1662" s="14">
        <v>107.557651345148</v>
      </c>
      <c r="O1662" s="14"/>
      <c r="P1662" s="14"/>
      <c r="Q1662" s="14"/>
      <c r="R1662" s="14"/>
      <c r="S1662" s="14"/>
      <c r="T1662" s="14"/>
      <c r="U1662" s="14"/>
      <c r="V1662" s="14"/>
      <c r="W1662" s="14"/>
      <c r="X1662" s="14"/>
      <c r="Y1662" s="14"/>
    </row>
    <row r="1663" spans="1:25">
      <c r="A1663" s="14" t="s">
        <v>1891</v>
      </c>
      <c r="B1663" s="14" t="s">
        <v>68</v>
      </c>
      <c r="C1663" s="14" t="s">
        <v>130</v>
      </c>
      <c r="D1663" s="14" t="s">
        <v>71</v>
      </c>
      <c r="E1663" s="14">
        <v>3</v>
      </c>
      <c r="F1663" s="14">
        <v>121.181197992009</v>
      </c>
      <c r="G1663" s="14">
        <v>40.393732664002997</v>
      </c>
      <c r="H1663" s="14">
        <v>679.34296441310096</v>
      </c>
      <c r="I1663" s="14">
        <v>651.15330341724098</v>
      </c>
      <c r="J1663" s="14">
        <v>539.24198408509505</v>
      </c>
      <c r="K1663" s="14">
        <v>779.24976835780399</v>
      </c>
      <c r="L1663" s="14">
        <v>128.09646494056301</v>
      </c>
      <c r="M1663" s="14">
        <v>111.91131933214599</v>
      </c>
      <c r="O1663" s="14"/>
      <c r="P1663" s="14"/>
      <c r="Q1663" s="14"/>
      <c r="R1663" s="14"/>
      <c r="S1663" s="14"/>
      <c r="T1663" s="14"/>
      <c r="U1663" s="14"/>
      <c r="V1663" s="14"/>
      <c r="W1663" s="14"/>
      <c r="X1663" s="14"/>
      <c r="Y1663" s="14"/>
    </row>
    <row r="1664" spans="1:25">
      <c r="A1664" s="14" t="s">
        <v>1892</v>
      </c>
      <c r="B1664" s="14" t="s">
        <v>68</v>
      </c>
      <c r="C1664" s="14" t="s">
        <v>131</v>
      </c>
      <c r="D1664" s="14" t="s">
        <v>71</v>
      </c>
      <c r="E1664" s="14">
        <v>3</v>
      </c>
      <c r="F1664" s="14">
        <v>132.41969027265901</v>
      </c>
      <c r="G1664" s="14">
        <v>44.139896757552897</v>
      </c>
      <c r="H1664" s="14">
        <v>736.68812390908897</v>
      </c>
      <c r="I1664" s="14">
        <v>688.65544884811698</v>
      </c>
      <c r="J1664" s="14">
        <v>574.98938246073999</v>
      </c>
      <c r="K1664" s="14">
        <v>817.995803573118</v>
      </c>
      <c r="L1664" s="14">
        <v>129.34035472500099</v>
      </c>
      <c r="M1664" s="14">
        <v>113.66606638737601</v>
      </c>
      <c r="O1664" s="14"/>
      <c r="P1664" s="14"/>
      <c r="Q1664" s="14"/>
      <c r="R1664" s="14"/>
      <c r="S1664" s="14"/>
      <c r="T1664" s="14"/>
      <c r="U1664" s="14"/>
      <c r="V1664" s="14"/>
      <c r="W1664" s="14"/>
      <c r="X1664" s="14"/>
      <c r="Y1664" s="14"/>
    </row>
    <row r="1665" spans="1:25">
      <c r="A1665" s="14" t="s">
        <v>1893</v>
      </c>
      <c r="B1665" s="14" t="s">
        <v>68</v>
      </c>
      <c r="C1665" s="14" t="s">
        <v>132</v>
      </c>
      <c r="D1665" s="14" t="s">
        <v>71</v>
      </c>
      <c r="E1665" s="14">
        <v>3</v>
      </c>
      <c r="F1665" s="14">
        <v>140.41045690518399</v>
      </c>
      <c r="G1665" s="14">
        <v>46.8034856350613</v>
      </c>
      <c r="H1665" s="14">
        <v>775.14881806991195</v>
      </c>
      <c r="I1665" s="14">
        <v>710.94255666883896</v>
      </c>
      <c r="J1665" s="14">
        <v>596.72009254115903</v>
      </c>
      <c r="K1665" s="14">
        <v>840.42932360293401</v>
      </c>
      <c r="L1665" s="14">
        <v>129.48676693409499</v>
      </c>
      <c r="M1665" s="14">
        <v>114.222464127679</v>
      </c>
      <c r="O1665" s="14"/>
      <c r="P1665" s="14"/>
      <c r="Q1665" s="14"/>
      <c r="R1665" s="14"/>
      <c r="S1665" s="14"/>
      <c r="T1665" s="14"/>
      <c r="U1665" s="14"/>
      <c r="V1665" s="14"/>
      <c r="W1665" s="14"/>
      <c r="X1665" s="14"/>
      <c r="Y1665" s="14"/>
    </row>
    <row r="1666" spans="1:25">
      <c r="A1666" s="14" t="s">
        <v>1894</v>
      </c>
      <c r="B1666" s="14" t="s">
        <v>68</v>
      </c>
      <c r="C1666" s="14" t="s">
        <v>38</v>
      </c>
      <c r="D1666" s="14" t="s">
        <v>71</v>
      </c>
      <c r="E1666" s="14">
        <v>4</v>
      </c>
      <c r="F1666" s="14">
        <v>178.735051336194</v>
      </c>
      <c r="G1666" s="14">
        <v>59.578350445398101</v>
      </c>
      <c r="H1666" s="14">
        <v>937.74948235149202</v>
      </c>
      <c r="I1666" s="14">
        <v>917.81536375008704</v>
      </c>
      <c r="J1666" s="14">
        <v>787.234090339771</v>
      </c>
      <c r="K1666" s="14">
        <v>1063.74042477429</v>
      </c>
      <c r="L1666" s="14">
        <v>145.92506102419901</v>
      </c>
      <c r="M1666" s="14">
        <v>130.58127341031599</v>
      </c>
      <c r="O1666" s="14"/>
      <c r="P1666" s="14"/>
      <c r="Q1666" s="14"/>
      <c r="R1666" s="14"/>
      <c r="S1666" s="14"/>
      <c r="T1666" s="14"/>
      <c r="U1666" s="14"/>
      <c r="V1666" s="14"/>
      <c r="W1666" s="14"/>
      <c r="X1666" s="14"/>
      <c r="Y1666" s="14"/>
    </row>
    <row r="1667" spans="1:25">
      <c r="A1667" s="14" t="s">
        <v>1895</v>
      </c>
      <c r="B1667" s="14" t="s">
        <v>68</v>
      </c>
      <c r="C1667" s="14" t="s">
        <v>36</v>
      </c>
      <c r="D1667" s="14" t="s">
        <v>71</v>
      </c>
      <c r="E1667" s="14">
        <v>4</v>
      </c>
      <c r="F1667" s="14">
        <v>174.90090649605301</v>
      </c>
      <c r="G1667" s="14">
        <v>58.300302165350899</v>
      </c>
      <c r="H1667" s="14">
        <v>914.13216168950305</v>
      </c>
      <c r="I1667" s="14">
        <v>885.53676423975401</v>
      </c>
      <c r="J1667" s="14">
        <v>758.01206064440396</v>
      </c>
      <c r="K1667" s="14">
        <v>1028.21973175413</v>
      </c>
      <c r="L1667" s="14">
        <v>142.68296751437299</v>
      </c>
      <c r="M1667" s="14">
        <v>127.52470359535</v>
      </c>
      <c r="O1667" s="14"/>
      <c r="P1667" s="14"/>
      <c r="Q1667" s="14"/>
      <c r="R1667" s="14"/>
      <c r="S1667" s="14"/>
      <c r="T1667" s="14"/>
      <c r="U1667" s="14"/>
      <c r="V1667" s="14"/>
      <c r="W1667" s="14"/>
      <c r="X1667" s="14"/>
      <c r="Y1667" s="14"/>
    </row>
    <row r="1668" spans="1:25">
      <c r="A1668" s="14" t="s">
        <v>1896</v>
      </c>
      <c r="B1668" s="14" t="s">
        <v>68</v>
      </c>
      <c r="C1668" s="14" t="s">
        <v>34</v>
      </c>
      <c r="D1668" s="14" t="s">
        <v>71</v>
      </c>
      <c r="E1668" s="14">
        <v>4</v>
      </c>
      <c r="F1668" s="14">
        <v>161.690609410376</v>
      </c>
      <c r="G1668" s="14">
        <v>53.896869803458799</v>
      </c>
      <c r="H1668" s="14">
        <v>842.97278249505496</v>
      </c>
      <c r="I1668" s="14">
        <v>797.89734787454699</v>
      </c>
      <c r="J1668" s="14">
        <v>678.25622338303106</v>
      </c>
      <c r="K1668" s="14">
        <v>932.36651323701199</v>
      </c>
      <c r="L1668" s="14">
        <v>134.46916536246499</v>
      </c>
      <c r="M1668" s="14">
        <v>119.641124491516</v>
      </c>
      <c r="O1668" s="14"/>
      <c r="P1668" s="14"/>
      <c r="Q1668" s="14"/>
      <c r="R1668" s="14"/>
      <c r="S1668" s="14"/>
      <c r="T1668" s="14"/>
      <c r="U1668" s="14"/>
      <c r="V1668" s="14"/>
      <c r="W1668" s="14"/>
      <c r="X1668" s="14"/>
      <c r="Y1668" s="14"/>
    </row>
    <row r="1669" spans="1:25">
      <c r="A1669" s="14" t="s">
        <v>1897</v>
      </c>
      <c r="B1669" s="14" t="s">
        <v>68</v>
      </c>
      <c r="C1669" s="14" t="s">
        <v>128</v>
      </c>
      <c r="D1669" s="14" t="s">
        <v>71</v>
      </c>
      <c r="E1669" s="14">
        <v>4</v>
      </c>
      <c r="F1669" s="14">
        <v>165.862584871498</v>
      </c>
      <c r="G1669" s="14">
        <v>55.287528290499402</v>
      </c>
      <c r="H1669" s="14">
        <v>858.59087313126599</v>
      </c>
      <c r="I1669" s="14">
        <v>809.77270371139002</v>
      </c>
      <c r="J1669" s="14">
        <v>689.69741539719598</v>
      </c>
      <c r="K1669" s="14">
        <v>944.529318414057</v>
      </c>
      <c r="L1669" s="14">
        <v>134.756614702668</v>
      </c>
      <c r="M1669" s="14">
        <v>120.075288314194</v>
      </c>
      <c r="O1669" s="14"/>
      <c r="P1669" s="14"/>
      <c r="Q1669" s="14"/>
      <c r="R1669" s="14"/>
      <c r="S1669" s="14"/>
      <c r="T1669" s="14"/>
      <c r="U1669" s="14"/>
      <c r="V1669" s="14"/>
      <c r="W1669" s="14"/>
      <c r="X1669" s="14"/>
      <c r="Y1669" s="14"/>
    </row>
    <row r="1670" spans="1:25">
      <c r="A1670" s="14" t="s">
        <v>1898</v>
      </c>
      <c r="B1670" s="14" t="s">
        <v>68</v>
      </c>
      <c r="C1670" s="14" t="s">
        <v>129</v>
      </c>
      <c r="D1670" s="14" t="s">
        <v>71</v>
      </c>
      <c r="E1670" s="14">
        <v>4</v>
      </c>
      <c r="F1670" s="14">
        <v>150.73637790199399</v>
      </c>
      <c r="G1670" s="14">
        <v>50.245459300664699</v>
      </c>
      <c r="H1670" s="14">
        <v>775.35300602846598</v>
      </c>
      <c r="I1670" s="14">
        <v>730.40717592813598</v>
      </c>
      <c r="J1670" s="14">
        <v>616.70607047113197</v>
      </c>
      <c r="K1670" s="14">
        <v>858.73734494557505</v>
      </c>
      <c r="L1670" s="14">
        <v>128.330169017439</v>
      </c>
      <c r="M1670" s="14">
        <v>113.701105457004</v>
      </c>
      <c r="O1670" s="14"/>
      <c r="P1670" s="14"/>
      <c r="Q1670" s="14"/>
      <c r="R1670" s="14"/>
      <c r="S1670" s="14"/>
      <c r="T1670" s="14"/>
      <c r="U1670" s="14"/>
      <c r="V1670" s="14"/>
      <c r="W1670" s="14"/>
      <c r="X1670" s="14"/>
      <c r="Y1670" s="14"/>
    </row>
    <row r="1671" spans="1:25">
      <c r="A1671" s="14" t="s">
        <v>1899</v>
      </c>
      <c r="B1671" s="14" t="s">
        <v>68</v>
      </c>
      <c r="C1671" s="14" t="s">
        <v>130</v>
      </c>
      <c r="D1671" s="14" t="s">
        <v>71</v>
      </c>
      <c r="E1671" s="14">
        <v>4</v>
      </c>
      <c r="F1671" s="14">
        <v>138.01401579270899</v>
      </c>
      <c r="G1671" s="14">
        <v>46.0046719309031</v>
      </c>
      <c r="H1671" s="14">
        <v>702.39714892721895</v>
      </c>
      <c r="I1671" s="14">
        <v>669.49471010353602</v>
      </c>
      <c r="J1671" s="14">
        <v>560.64178599157401</v>
      </c>
      <c r="K1671" s="14">
        <v>793.02904147701099</v>
      </c>
      <c r="L1671" s="14">
        <v>123.534331373475</v>
      </c>
      <c r="M1671" s="14">
        <v>108.852924111962</v>
      </c>
      <c r="O1671" s="14"/>
      <c r="P1671" s="14"/>
      <c r="Q1671" s="14"/>
      <c r="R1671" s="14"/>
      <c r="S1671" s="14"/>
      <c r="T1671" s="14"/>
      <c r="U1671" s="14"/>
      <c r="V1671" s="14"/>
      <c r="W1671" s="14"/>
      <c r="X1671" s="14"/>
      <c r="Y1671" s="14"/>
    </row>
    <row r="1672" spans="1:25">
      <c r="A1672" s="14" t="s">
        <v>1900</v>
      </c>
      <c r="B1672" s="14" t="s">
        <v>68</v>
      </c>
      <c r="C1672" s="14" t="s">
        <v>131</v>
      </c>
      <c r="D1672" s="14" t="s">
        <v>71</v>
      </c>
      <c r="E1672" s="14">
        <v>4</v>
      </c>
      <c r="F1672" s="14">
        <v>132.38174425984499</v>
      </c>
      <c r="G1672" s="14">
        <v>44.127248086614998</v>
      </c>
      <c r="H1672" s="14">
        <v>669.06774618338704</v>
      </c>
      <c r="I1672" s="14">
        <v>622.60318208303795</v>
      </c>
      <c r="J1672" s="14">
        <v>518.881727268389</v>
      </c>
      <c r="K1672" s="14">
        <v>740.62978450238995</v>
      </c>
      <c r="L1672" s="14">
        <v>118.02660241935099</v>
      </c>
      <c r="M1672" s="14">
        <v>103.72145481464899</v>
      </c>
      <c r="O1672" s="14"/>
      <c r="P1672" s="14"/>
      <c r="Q1672" s="14"/>
      <c r="R1672" s="14"/>
      <c r="S1672" s="14"/>
      <c r="T1672" s="14"/>
      <c r="U1672" s="14"/>
      <c r="V1672" s="14"/>
      <c r="W1672" s="14"/>
      <c r="X1672" s="14"/>
      <c r="Y1672" s="14"/>
    </row>
    <row r="1673" spans="1:25">
      <c r="A1673" s="14" t="s">
        <v>1901</v>
      </c>
      <c r="B1673" s="14" t="s">
        <v>68</v>
      </c>
      <c r="C1673" s="14" t="s">
        <v>132</v>
      </c>
      <c r="D1673" s="14" t="s">
        <v>71</v>
      </c>
      <c r="E1673" s="14">
        <v>4</v>
      </c>
      <c r="F1673" s="14">
        <v>141.42465935152401</v>
      </c>
      <c r="G1673" s="14">
        <v>47.141553117174801</v>
      </c>
      <c r="H1673" s="14">
        <v>706.73459273161995</v>
      </c>
      <c r="I1673" s="14">
        <v>641.14515626787295</v>
      </c>
      <c r="J1673" s="14">
        <v>537.86260580254304</v>
      </c>
      <c r="K1673" s="14">
        <v>758.17698372670804</v>
      </c>
      <c r="L1673" s="14">
        <v>117.031827458834</v>
      </c>
      <c r="M1673" s="14">
        <v>103.28255046533</v>
      </c>
      <c r="O1673" s="14"/>
      <c r="P1673" s="14"/>
      <c r="Q1673" s="14"/>
      <c r="R1673" s="14"/>
      <c r="S1673" s="14"/>
      <c r="T1673" s="14"/>
      <c r="U1673" s="14"/>
      <c r="V1673" s="14"/>
      <c r="W1673" s="14"/>
      <c r="X1673" s="14"/>
      <c r="Y1673" s="14"/>
    </row>
    <row r="1674" spans="1:25">
      <c r="A1674" s="14" t="s">
        <v>1902</v>
      </c>
      <c r="B1674" s="14" t="s">
        <v>68</v>
      </c>
      <c r="C1674" s="14" t="s">
        <v>38</v>
      </c>
      <c r="D1674" s="14" t="s">
        <v>71</v>
      </c>
      <c r="E1674" s="14">
        <v>5</v>
      </c>
      <c r="F1674" s="14">
        <v>181.28421694935</v>
      </c>
      <c r="G1674" s="14">
        <v>60.428072316450198</v>
      </c>
      <c r="H1674" s="14">
        <v>1117.4518704885099</v>
      </c>
      <c r="I1674" s="14">
        <v>1107.1338485737599</v>
      </c>
      <c r="J1674" s="14">
        <v>949.66972181075801</v>
      </c>
      <c r="K1674" s="14">
        <v>1282.9619846713799</v>
      </c>
      <c r="L1674" s="14">
        <v>175.82813609761499</v>
      </c>
      <c r="M1674" s="14">
        <v>157.46412676300599</v>
      </c>
      <c r="O1674" s="14"/>
      <c r="P1674" s="14"/>
      <c r="Q1674" s="14"/>
      <c r="R1674" s="14"/>
      <c r="S1674" s="14"/>
      <c r="T1674" s="14"/>
      <c r="U1674" s="14"/>
      <c r="V1674" s="14"/>
      <c r="W1674" s="14"/>
      <c r="X1674" s="14"/>
      <c r="Y1674" s="14"/>
    </row>
    <row r="1675" spans="1:25">
      <c r="A1675" s="14" t="s">
        <v>1903</v>
      </c>
      <c r="B1675" s="14" t="s">
        <v>68</v>
      </c>
      <c r="C1675" s="14" t="s">
        <v>36</v>
      </c>
      <c r="D1675" s="14" t="s">
        <v>71</v>
      </c>
      <c r="E1675" s="14">
        <v>5</v>
      </c>
      <c r="F1675" s="14">
        <v>164.75360801963399</v>
      </c>
      <c r="G1675" s="14">
        <v>54.917869339878102</v>
      </c>
      <c r="H1675" s="14">
        <v>1005.63760007101</v>
      </c>
      <c r="I1675" s="14">
        <v>983.74779839898997</v>
      </c>
      <c r="J1675" s="14">
        <v>837.29848227034802</v>
      </c>
      <c r="K1675" s="14">
        <v>1148.1671963910401</v>
      </c>
      <c r="L1675" s="14">
        <v>164.41939799205301</v>
      </c>
      <c r="M1675" s="14">
        <v>146.44931612864201</v>
      </c>
      <c r="O1675" s="14"/>
      <c r="P1675" s="14"/>
      <c r="Q1675" s="14"/>
      <c r="R1675" s="14"/>
      <c r="S1675" s="14"/>
      <c r="T1675" s="14"/>
      <c r="U1675" s="14"/>
      <c r="V1675" s="14"/>
      <c r="W1675" s="14"/>
      <c r="X1675" s="14"/>
      <c r="Y1675" s="14"/>
    </row>
    <row r="1676" spans="1:25">
      <c r="A1676" s="14" t="s">
        <v>1904</v>
      </c>
      <c r="B1676" s="14" t="s">
        <v>68</v>
      </c>
      <c r="C1676" s="14" t="s">
        <v>34</v>
      </c>
      <c r="D1676" s="14" t="s">
        <v>71</v>
      </c>
      <c r="E1676" s="14">
        <v>5</v>
      </c>
      <c r="F1676" s="14">
        <v>153.57293792993499</v>
      </c>
      <c r="G1676" s="14">
        <v>51.190979309978303</v>
      </c>
      <c r="H1676" s="14">
        <v>929.50573738006904</v>
      </c>
      <c r="I1676" s="14">
        <v>910.21092052587005</v>
      </c>
      <c r="J1676" s="14">
        <v>770.09736303132195</v>
      </c>
      <c r="K1676" s="14">
        <v>1068.1733334340399</v>
      </c>
      <c r="L1676" s="14">
        <v>157.96241290816499</v>
      </c>
      <c r="M1676" s="14">
        <v>140.11355749454799</v>
      </c>
      <c r="O1676" s="14"/>
      <c r="P1676" s="14"/>
      <c r="Q1676" s="14"/>
      <c r="R1676" s="14"/>
      <c r="S1676" s="14"/>
      <c r="T1676" s="14"/>
      <c r="U1676" s="14"/>
      <c r="V1676" s="14"/>
      <c r="W1676" s="14"/>
      <c r="X1676" s="14"/>
      <c r="Y1676" s="14"/>
    </row>
    <row r="1677" spans="1:25">
      <c r="A1677" s="14" t="s">
        <v>1905</v>
      </c>
      <c r="B1677" s="14" t="s">
        <v>68</v>
      </c>
      <c r="C1677" s="14" t="s">
        <v>128</v>
      </c>
      <c r="D1677" s="14" t="s">
        <v>71</v>
      </c>
      <c r="E1677" s="14">
        <v>5</v>
      </c>
      <c r="F1677" s="14">
        <v>166.25185332541801</v>
      </c>
      <c r="G1677" s="14">
        <v>55.417284441806103</v>
      </c>
      <c r="H1677" s="14">
        <v>1000.85397221972</v>
      </c>
      <c r="I1677" s="14">
        <v>975.17327331562001</v>
      </c>
      <c r="J1677" s="14">
        <v>830.35149477730704</v>
      </c>
      <c r="K1677" s="14">
        <v>1137.6799931267401</v>
      </c>
      <c r="L1677" s="14">
        <v>162.50671981111699</v>
      </c>
      <c r="M1677" s="14">
        <v>144.82177853831399</v>
      </c>
      <c r="O1677" s="14"/>
      <c r="P1677" s="14"/>
      <c r="Q1677" s="14"/>
      <c r="R1677" s="14"/>
      <c r="S1677" s="14"/>
      <c r="T1677" s="14"/>
      <c r="U1677" s="14"/>
      <c r="V1677" s="14"/>
      <c r="W1677" s="14"/>
      <c r="X1677" s="14"/>
      <c r="Y1677" s="14"/>
    </row>
    <row r="1678" spans="1:25">
      <c r="A1678" s="14" t="s">
        <v>1906</v>
      </c>
      <c r="B1678" s="14" t="s">
        <v>68</v>
      </c>
      <c r="C1678" s="14" t="s">
        <v>129</v>
      </c>
      <c r="D1678" s="14" t="s">
        <v>71</v>
      </c>
      <c r="E1678" s="14">
        <v>5</v>
      </c>
      <c r="F1678" s="14">
        <v>173.678057593087</v>
      </c>
      <c r="G1678" s="14">
        <v>57.8926858643622</v>
      </c>
      <c r="H1678" s="14">
        <v>1040.2375275101001</v>
      </c>
      <c r="I1678" s="14">
        <v>1017.0253458457501</v>
      </c>
      <c r="J1678" s="14">
        <v>869.13513702646605</v>
      </c>
      <c r="K1678" s="14">
        <v>1182.56024899766</v>
      </c>
      <c r="L1678" s="14">
        <v>165.53490315190299</v>
      </c>
      <c r="M1678" s="14">
        <v>147.89020881928801</v>
      </c>
      <c r="O1678" s="14"/>
      <c r="P1678" s="14"/>
      <c r="Q1678" s="14"/>
      <c r="R1678" s="14"/>
      <c r="S1678" s="14"/>
      <c r="T1678" s="14"/>
      <c r="U1678" s="14"/>
      <c r="V1678" s="14"/>
      <c r="W1678" s="14"/>
      <c r="X1678" s="14"/>
      <c r="Y1678" s="14"/>
    </row>
    <row r="1679" spans="1:25">
      <c r="A1679" s="14" t="s">
        <v>1907</v>
      </c>
      <c r="B1679" s="14" t="s">
        <v>68</v>
      </c>
      <c r="C1679" s="14" t="s">
        <v>130</v>
      </c>
      <c r="D1679" s="14" t="s">
        <v>71</v>
      </c>
      <c r="E1679" s="14">
        <v>5</v>
      </c>
      <c r="F1679" s="14">
        <v>180.665620303357</v>
      </c>
      <c r="G1679" s="14">
        <v>60.221873434452299</v>
      </c>
      <c r="H1679" s="14">
        <v>1081.1826469381001</v>
      </c>
      <c r="I1679" s="14">
        <v>1061.0322789152499</v>
      </c>
      <c r="J1679" s="14">
        <v>909.81836116060003</v>
      </c>
      <c r="K1679" s="14">
        <v>1229.91331741721</v>
      </c>
      <c r="L1679" s="14">
        <v>168.88103850196299</v>
      </c>
      <c r="M1679" s="14">
        <v>151.21391775465099</v>
      </c>
      <c r="O1679" s="14"/>
      <c r="P1679" s="14"/>
      <c r="Q1679" s="14"/>
      <c r="R1679" s="14"/>
      <c r="S1679" s="14"/>
      <c r="T1679" s="14"/>
      <c r="U1679" s="14"/>
      <c r="V1679" s="14"/>
      <c r="W1679" s="14"/>
      <c r="X1679" s="14"/>
      <c r="Y1679" s="14"/>
    </row>
    <row r="1680" spans="1:25">
      <c r="A1680" s="14" t="s">
        <v>1908</v>
      </c>
      <c r="B1680" s="14" t="s">
        <v>68</v>
      </c>
      <c r="C1680" s="14" t="s">
        <v>131</v>
      </c>
      <c r="D1680" s="14" t="s">
        <v>71</v>
      </c>
      <c r="E1680" s="14">
        <v>5</v>
      </c>
      <c r="F1680" s="14">
        <v>174.12386197850699</v>
      </c>
      <c r="G1680" s="14">
        <v>58.041287326169197</v>
      </c>
      <c r="H1680" s="14">
        <v>1041.2238353077</v>
      </c>
      <c r="I1680" s="14">
        <v>1012.7581925186699</v>
      </c>
      <c r="J1680" s="14">
        <v>866.15566432454602</v>
      </c>
      <c r="K1680" s="14">
        <v>1176.8279646139699</v>
      </c>
      <c r="L1680" s="14">
        <v>164.06977209530001</v>
      </c>
      <c r="M1680" s="14">
        <v>146.60252819412301</v>
      </c>
      <c r="O1680" s="14"/>
      <c r="P1680" s="14"/>
      <c r="Q1680" s="14"/>
      <c r="R1680" s="14"/>
      <c r="S1680" s="14"/>
      <c r="T1680" s="14"/>
      <c r="U1680" s="14"/>
      <c r="V1680" s="14"/>
      <c r="W1680" s="14"/>
      <c r="X1680" s="14"/>
      <c r="Y1680" s="14"/>
    </row>
    <row r="1681" spans="1:25">
      <c r="A1681" s="14" t="s">
        <v>1909</v>
      </c>
      <c r="B1681" s="14" t="s">
        <v>68</v>
      </c>
      <c r="C1681" s="14" t="s">
        <v>132</v>
      </c>
      <c r="D1681" s="14" t="s">
        <v>71</v>
      </c>
      <c r="E1681" s="14">
        <v>5</v>
      </c>
      <c r="F1681" s="14">
        <v>180.112590415482</v>
      </c>
      <c r="G1681" s="14">
        <v>60.037530138493899</v>
      </c>
      <c r="H1681" s="14">
        <v>1081.8222741034399</v>
      </c>
      <c r="I1681" s="14">
        <v>1030.8980441870799</v>
      </c>
      <c r="J1681" s="14">
        <v>884.19040783356002</v>
      </c>
      <c r="K1681" s="14">
        <v>1194.77423327421</v>
      </c>
      <c r="L1681" s="14">
        <v>163.87618908713301</v>
      </c>
      <c r="M1681" s="14">
        <v>146.70763635351599</v>
      </c>
      <c r="O1681" s="14"/>
      <c r="P1681" s="14"/>
      <c r="Q1681" s="14"/>
      <c r="R1681" s="14"/>
      <c r="S1681" s="14"/>
      <c r="T1681" s="14"/>
      <c r="U1681" s="14"/>
      <c r="V1681" s="14"/>
      <c r="W1681" s="14"/>
      <c r="X1681" s="14"/>
      <c r="Y1681" s="14"/>
    </row>
    <row r="1682" spans="1:25">
      <c r="A1682" s="14" t="s">
        <v>1910</v>
      </c>
      <c r="B1682" s="14" t="s">
        <v>68</v>
      </c>
      <c r="C1682" s="14" t="s">
        <v>38</v>
      </c>
      <c r="D1682" s="14" t="s">
        <v>54</v>
      </c>
      <c r="E1682" s="14">
        <v>0</v>
      </c>
      <c r="F1682" s="14">
        <v>2284.2450391182301</v>
      </c>
      <c r="G1682" s="14">
        <v>761.41501303940902</v>
      </c>
      <c r="H1682" s="14">
        <v>1749.1328318655901</v>
      </c>
      <c r="I1682" s="14">
        <v>1723.01504267015</v>
      </c>
      <c r="J1682" s="14">
        <v>1652.4866191858</v>
      </c>
      <c r="K1682" s="14">
        <v>1795.76048703777</v>
      </c>
      <c r="L1682" s="14">
        <v>72.745444367617907</v>
      </c>
      <c r="M1682" s="14">
        <v>70.528423484347101</v>
      </c>
      <c r="O1682" s="14"/>
      <c r="P1682" s="14"/>
      <c r="Q1682" s="14"/>
      <c r="R1682" s="14"/>
      <c r="S1682" s="14"/>
      <c r="T1682" s="14"/>
      <c r="U1682" s="14"/>
      <c r="V1682" s="14"/>
      <c r="W1682" s="14"/>
      <c r="X1682" s="14"/>
      <c r="Y1682" s="14"/>
    </row>
    <row r="1683" spans="1:25">
      <c r="A1683" s="14" t="s">
        <v>1911</v>
      </c>
      <c r="B1683" s="14" t="s">
        <v>68</v>
      </c>
      <c r="C1683" s="14" t="s">
        <v>36</v>
      </c>
      <c r="D1683" s="14" t="s">
        <v>54</v>
      </c>
      <c r="E1683" s="14">
        <v>0</v>
      </c>
      <c r="F1683" s="14">
        <v>2101.6432754482198</v>
      </c>
      <c r="G1683" s="14">
        <v>700.54775848274096</v>
      </c>
      <c r="H1683" s="14">
        <v>1605.45985321393</v>
      </c>
      <c r="I1683" s="14">
        <v>1572.09974218925</v>
      </c>
      <c r="J1683" s="14">
        <v>1505.04623446509</v>
      </c>
      <c r="K1683" s="14">
        <v>1641.3523131921099</v>
      </c>
      <c r="L1683" s="14">
        <v>69.252571002856499</v>
      </c>
      <c r="M1683" s="14">
        <v>67.053507724166394</v>
      </c>
      <c r="O1683" s="14"/>
      <c r="P1683" s="14"/>
      <c r="Q1683" s="14"/>
      <c r="R1683" s="14"/>
      <c r="S1683" s="14"/>
      <c r="T1683" s="14"/>
      <c r="U1683" s="14"/>
      <c r="V1683" s="14"/>
      <c r="W1683" s="14"/>
      <c r="X1683" s="14"/>
      <c r="Y1683" s="14"/>
    </row>
    <row r="1684" spans="1:25">
      <c r="A1684" s="14" t="s">
        <v>1912</v>
      </c>
      <c r="B1684" s="14" t="s">
        <v>68</v>
      </c>
      <c r="C1684" s="14" t="s">
        <v>34</v>
      </c>
      <c r="D1684" s="14" t="s">
        <v>54</v>
      </c>
      <c r="E1684" s="14">
        <v>0</v>
      </c>
      <c r="F1684" s="14">
        <v>1926.93968750064</v>
      </c>
      <c r="G1684" s="14">
        <v>642.31322916687895</v>
      </c>
      <c r="H1684" s="14">
        <v>1470.3065746206901</v>
      </c>
      <c r="I1684" s="14">
        <v>1430.49552126054</v>
      </c>
      <c r="J1684" s="14">
        <v>1366.81063452884</v>
      </c>
      <c r="K1684" s="14">
        <v>1496.36336195485</v>
      </c>
      <c r="L1684" s="14">
        <v>65.867840694302899</v>
      </c>
      <c r="M1684" s="14">
        <v>63.6848867316994</v>
      </c>
      <c r="O1684" s="14"/>
      <c r="P1684" s="14"/>
      <c r="Q1684" s="14"/>
      <c r="R1684" s="14"/>
      <c r="S1684" s="14"/>
      <c r="T1684" s="14"/>
      <c r="U1684" s="14"/>
      <c r="V1684" s="14"/>
      <c r="W1684" s="14"/>
      <c r="X1684" s="14"/>
      <c r="Y1684" s="14"/>
    </row>
    <row r="1685" spans="1:25">
      <c r="A1685" s="14" t="s">
        <v>1913</v>
      </c>
      <c r="B1685" s="14" t="s">
        <v>68</v>
      </c>
      <c r="C1685" s="14" t="s">
        <v>128</v>
      </c>
      <c r="D1685" s="14" t="s">
        <v>54</v>
      </c>
      <c r="E1685" s="14">
        <v>0</v>
      </c>
      <c r="F1685" s="14">
        <v>1794.7534665797</v>
      </c>
      <c r="G1685" s="14">
        <v>598.251155526567</v>
      </c>
      <c r="H1685" s="14">
        <v>1367.90020698883</v>
      </c>
      <c r="I1685" s="14">
        <v>1326.0872551273201</v>
      </c>
      <c r="J1685" s="14">
        <v>1264.9400866861799</v>
      </c>
      <c r="K1685" s="14">
        <v>1389.4076822463201</v>
      </c>
      <c r="L1685" s="14">
        <v>63.320427118993798</v>
      </c>
      <c r="M1685" s="14">
        <v>61.147168441144899</v>
      </c>
      <c r="O1685" s="14"/>
      <c r="P1685" s="14"/>
      <c r="Q1685" s="14"/>
      <c r="R1685" s="14"/>
      <c r="S1685" s="14"/>
      <c r="T1685" s="14"/>
      <c r="U1685" s="14"/>
      <c r="V1685" s="14"/>
      <c r="W1685" s="14"/>
      <c r="X1685" s="14"/>
      <c r="Y1685" s="14"/>
    </row>
    <row r="1686" spans="1:25">
      <c r="A1686" s="14" t="s">
        <v>1914</v>
      </c>
      <c r="B1686" s="14" t="s">
        <v>68</v>
      </c>
      <c r="C1686" s="14" t="s">
        <v>129</v>
      </c>
      <c r="D1686" s="14" t="s">
        <v>54</v>
      </c>
      <c r="E1686" s="14">
        <v>0</v>
      </c>
      <c r="F1686" s="14">
        <v>1706.7146282791</v>
      </c>
      <c r="G1686" s="14">
        <v>568.90487609303295</v>
      </c>
      <c r="H1686" s="14">
        <v>1298.5335820861401</v>
      </c>
      <c r="I1686" s="14">
        <v>1251.2089107597001</v>
      </c>
      <c r="J1686" s="14">
        <v>1192.0861416360001</v>
      </c>
      <c r="K1686" s="14">
        <v>1312.4875727793701</v>
      </c>
      <c r="L1686" s="14">
        <v>61.278662019671899</v>
      </c>
      <c r="M1686" s="14">
        <v>59.122769123704799</v>
      </c>
      <c r="O1686" s="14"/>
      <c r="P1686" s="14"/>
      <c r="Q1686" s="14"/>
      <c r="R1686" s="14"/>
      <c r="S1686" s="14"/>
      <c r="T1686" s="14"/>
      <c r="U1686" s="14"/>
      <c r="V1686" s="14"/>
      <c r="W1686" s="14"/>
      <c r="X1686" s="14"/>
      <c r="Y1686" s="14"/>
    </row>
    <row r="1687" spans="1:25">
      <c r="A1687" s="14" t="s">
        <v>1915</v>
      </c>
      <c r="B1687" s="14" t="s">
        <v>68</v>
      </c>
      <c r="C1687" s="14" t="s">
        <v>130</v>
      </c>
      <c r="D1687" s="14" t="s">
        <v>54</v>
      </c>
      <c r="E1687" s="14">
        <v>0</v>
      </c>
      <c r="F1687" s="14">
        <v>1722.1698898956399</v>
      </c>
      <c r="G1687" s="14">
        <v>574.05662996521505</v>
      </c>
      <c r="H1687" s="14">
        <v>1309.4058756990401</v>
      </c>
      <c r="I1687" s="14">
        <v>1254.3922614010901</v>
      </c>
      <c r="J1687" s="14">
        <v>1195.4105019849801</v>
      </c>
      <c r="K1687" s="14">
        <v>1315.51490705592</v>
      </c>
      <c r="L1687" s="14">
        <v>61.122645654829299</v>
      </c>
      <c r="M1687" s="14">
        <v>58.981759416112503</v>
      </c>
      <c r="O1687" s="14"/>
      <c r="P1687" s="14"/>
      <c r="Q1687" s="14"/>
      <c r="R1687" s="14"/>
      <c r="S1687" s="14"/>
      <c r="T1687" s="14"/>
      <c r="U1687" s="14"/>
      <c r="V1687" s="14"/>
      <c r="W1687" s="14"/>
      <c r="X1687" s="14"/>
      <c r="Y1687" s="14"/>
    </row>
    <row r="1688" spans="1:25">
      <c r="A1688" s="14" t="s">
        <v>1916</v>
      </c>
      <c r="B1688" s="14" t="s">
        <v>68</v>
      </c>
      <c r="C1688" s="14" t="s">
        <v>131</v>
      </c>
      <c r="D1688" s="14" t="s">
        <v>54</v>
      </c>
      <c r="E1688" s="14">
        <v>0</v>
      </c>
      <c r="F1688" s="14">
        <v>1748.4211430334999</v>
      </c>
      <c r="G1688" s="14">
        <v>582.807047677833</v>
      </c>
      <c r="H1688" s="14">
        <v>1328.0526406792901</v>
      </c>
      <c r="I1688" s="14">
        <v>1262.61976887382</v>
      </c>
      <c r="J1688" s="14">
        <v>1203.7412512344999</v>
      </c>
      <c r="K1688" s="14">
        <v>1323.61900314371</v>
      </c>
      <c r="L1688" s="14">
        <v>60.999234269888099</v>
      </c>
      <c r="M1688" s="14">
        <v>58.878517639320798</v>
      </c>
      <c r="O1688" s="14"/>
      <c r="P1688" s="14"/>
      <c r="Q1688" s="14"/>
      <c r="R1688" s="14"/>
      <c r="S1688" s="14"/>
      <c r="T1688" s="14"/>
      <c r="U1688" s="14"/>
      <c r="V1688" s="14"/>
      <c r="W1688" s="14"/>
      <c r="X1688" s="14"/>
      <c r="Y1688" s="14"/>
    </row>
    <row r="1689" spans="1:25">
      <c r="A1689" s="14" t="s">
        <v>1917</v>
      </c>
      <c r="B1689" s="14" t="s">
        <v>68</v>
      </c>
      <c r="C1689" s="14" t="s">
        <v>132</v>
      </c>
      <c r="D1689" s="14" t="s">
        <v>54</v>
      </c>
      <c r="E1689" s="14">
        <v>0</v>
      </c>
      <c r="F1689" s="14">
        <v>1747.58099759793</v>
      </c>
      <c r="G1689" s="14">
        <v>582.52699919931001</v>
      </c>
      <c r="H1689" s="14">
        <v>1325.4311699642999</v>
      </c>
      <c r="I1689" s="14">
        <v>1256.71267111825</v>
      </c>
      <c r="J1689" s="14">
        <v>1198.1523733449901</v>
      </c>
      <c r="K1689" s="14">
        <v>1317.38274066957</v>
      </c>
      <c r="L1689" s="14">
        <v>60.670069551323202</v>
      </c>
      <c r="M1689" s="14">
        <v>58.5602977732594</v>
      </c>
      <c r="O1689" s="14"/>
      <c r="P1689" s="14"/>
      <c r="Q1689" s="14"/>
      <c r="R1689" s="14"/>
      <c r="S1689" s="14"/>
      <c r="T1689" s="14"/>
      <c r="U1689" s="14"/>
      <c r="V1689" s="14"/>
      <c r="W1689" s="14"/>
      <c r="X1689" s="14"/>
      <c r="Y1689" s="14"/>
    </row>
    <row r="1690" spans="1:25">
      <c r="A1690" s="14" t="s">
        <v>1918</v>
      </c>
      <c r="B1690" s="14" t="s">
        <v>68</v>
      </c>
      <c r="C1690" s="14" t="s">
        <v>38</v>
      </c>
      <c r="D1690" s="14" t="s">
        <v>54</v>
      </c>
      <c r="E1690" s="14">
        <v>1</v>
      </c>
      <c r="F1690" s="14">
        <v>284.40433107615701</v>
      </c>
      <c r="G1690" s="14">
        <v>94.801443692052501</v>
      </c>
      <c r="H1690" s="14">
        <v>996.96544002579105</v>
      </c>
      <c r="I1690" s="14">
        <v>1015.2992277493</v>
      </c>
      <c r="J1690" s="14">
        <v>899.99474627951804</v>
      </c>
      <c r="K1690" s="14">
        <v>1141.20700625107</v>
      </c>
      <c r="L1690" s="14">
        <v>125.907778501775</v>
      </c>
      <c r="M1690" s="14">
        <v>115.304481469782</v>
      </c>
      <c r="O1690" s="14"/>
      <c r="P1690" s="14"/>
      <c r="Q1690" s="14"/>
      <c r="R1690" s="14"/>
      <c r="S1690" s="14"/>
      <c r="T1690" s="14"/>
      <c r="U1690" s="14"/>
      <c r="V1690" s="14"/>
      <c r="W1690" s="14"/>
      <c r="X1690" s="14"/>
      <c r="Y1690" s="14"/>
    </row>
    <row r="1691" spans="1:25">
      <c r="A1691" s="14" t="s">
        <v>1919</v>
      </c>
      <c r="B1691" s="14" t="s">
        <v>68</v>
      </c>
      <c r="C1691" s="14" t="s">
        <v>36</v>
      </c>
      <c r="D1691" s="14" t="s">
        <v>54</v>
      </c>
      <c r="E1691" s="14">
        <v>1</v>
      </c>
      <c r="F1691" s="14">
        <v>293.04981201919202</v>
      </c>
      <c r="G1691" s="14">
        <v>97.683270673064001</v>
      </c>
      <c r="H1691" s="14">
        <v>1018.59510607992</v>
      </c>
      <c r="I1691" s="14">
        <v>1017.46331041395</v>
      </c>
      <c r="J1691" s="14">
        <v>903.74171190031996</v>
      </c>
      <c r="K1691" s="14">
        <v>1141.47969963431</v>
      </c>
      <c r="L1691" s="14">
        <v>124.01638922036</v>
      </c>
      <c r="M1691" s="14">
        <v>113.72159851363099</v>
      </c>
      <c r="O1691" s="14"/>
      <c r="P1691" s="14"/>
      <c r="Q1691" s="14"/>
      <c r="R1691" s="14"/>
      <c r="S1691" s="14"/>
      <c r="T1691" s="14"/>
      <c r="U1691" s="14"/>
      <c r="V1691" s="14"/>
      <c r="W1691" s="14"/>
      <c r="X1691" s="14"/>
      <c r="Y1691" s="14"/>
    </row>
    <row r="1692" spans="1:25">
      <c r="A1692" s="14" t="s">
        <v>1920</v>
      </c>
      <c r="B1692" s="14" t="s">
        <v>68</v>
      </c>
      <c r="C1692" s="14" t="s">
        <v>34</v>
      </c>
      <c r="D1692" s="14" t="s">
        <v>54</v>
      </c>
      <c r="E1692" s="14">
        <v>1</v>
      </c>
      <c r="F1692" s="14">
        <v>259.72045541595998</v>
      </c>
      <c r="G1692" s="14">
        <v>86.573485138653396</v>
      </c>
      <c r="H1692" s="14">
        <v>899.37133948320604</v>
      </c>
      <c r="I1692" s="14">
        <v>889.09144551279303</v>
      </c>
      <c r="J1692" s="14">
        <v>783.75215973224294</v>
      </c>
      <c r="K1692" s="14">
        <v>1004.59070975789</v>
      </c>
      <c r="L1692" s="14">
        <v>115.499264245101</v>
      </c>
      <c r="M1692" s="14">
        <v>105.33928578055</v>
      </c>
      <c r="O1692" s="14"/>
      <c r="P1692" s="14"/>
      <c r="Q1692" s="14"/>
      <c r="R1692" s="14"/>
      <c r="S1692" s="14"/>
      <c r="T1692" s="14"/>
      <c r="U1692" s="14"/>
      <c r="V1692" s="14"/>
      <c r="W1692" s="14"/>
      <c r="X1692" s="14"/>
      <c r="Y1692" s="14"/>
    </row>
    <row r="1693" spans="1:25">
      <c r="A1693" s="14" t="s">
        <v>1921</v>
      </c>
      <c r="B1693" s="14" t="s">
        <v>68</v>
      </c>
      <c r="C1693" s="14" t="s">
        <v>128</v>
      </c>
      <c r="D1693" s="14" t="s">
        <v>54</v>
      </c>
      <c r="E1693" s="14">
        <v>1</v>
      </c>
      <c r="F1693" s="14">
        <v>269.60162058190002</v>
      </c>
      <c r="G1693" s="14">
        <v>89.867206860633303</v>
      </c>
      <c r="H1693" s="14">
        <v>929.308264389025</v>
      </c>
      <c r="I1693" s="14">
        <v>907.47119243658199</v>
      </c>
      <c r="J1693" s="14">
        <v>801.70682968617405</v>
      </c>
      <c r="K1693" s="14">
        <v>1023.23831498564</v>
      </c>
      <c r="L1693" s="14">
        <v>115.767122549056</v>
      </c>
      <c r="M1693" s="14">
        <v>105.764362750407</v>
      </c>
      <c r="O1693" s="14"/>
      <c r="P1693" s="14"/>
      <c r="Q1693" s="14"/>
      <c r="R1693" s="14"/>
      <c r="S1693" s="14"/>
      <c r="T1693" s="14"/>
      <c r="U1693" s="14"/>
      <c r="V1693" s="14"/>
      <c r="W1693" s="14"/>
      <c r="X1693" s="14"/>
      <c r="Y1693" s="14"/>
    </row>
    <row r="1694" spans="1:25">
      <c r="A1694" s="14" t="s">
        <v>1922</v>
      </c>
      <c r="B1694" s="14" t="s">
        <v>68</v>
      </c>
      <c r="C1694" s="14" t="s">
        <v>129</v>
      </c>
      <c r="D1694" s="14" t="s">
        <v>54</v>
      </c>
      <c r="E1694" s="14">
        <v>1</v>
      </c>
      <c r="F1694" s="14">
        <v>274.04816832763697</v>
      </c>
      <c r="G1694" s="14">
        <v>91.3493894425457</v>
      </c>
      <c r="H1694" s="14">
        <v>939.87299652800903</v>
      </c>
      <c r="I1694" s="14">
        <v>909.87119335693399</v>
      </c>
      <c r="J1694" s="14">
        <v>804.60310330212496</v>
      </c>
      <c r="K1694" s="14">
        <v>1025.00994349907</v>
      </c>
      <c r="L1694" s="14">
        <v>115.138750142135</v>
      </c>
      <c r="M1694" s="14">
        <v>105.26809005480899</v>
      </c>
      <c r="O1694" s="14"/>
      <c r="P1694" s="14"/>
      <c r="Q1694" s="14"/>
      <c r="R1694" s="14"/>
      <c r="S1694" s="14"/>
      <c r="T1694" s="14"/>
      <c r="U1694" s="14"/>
      <c r="V1694" s="14"/>
      <c r="W1694" s="14"/>
      <c r="X1694" s="14"/>
      <c r="Y1694" s="14"/>
    </row>
    <row r="1695" spans="1:25">
      <c r="A1695" s="14" t="s">
        <v>1923</v>
      </c>
      <c r="B1695" s="14" t="s">
        <v>68</v>
      </c>
      <c r="C1695" s="14" t="s">
        <v>130</v>
      </c>
      <c r="D1695" s="14" t="s">
        <v>54</v>
      </c>
      <c r="E1695" s="14">
        <v>1</v>
      </c>
      <c r="F1695" s="14">
        <v>284.566475880008</v>
      </c>
      <c r="G1695" s="14">
        <v>94.855491960002695</v>
      </c>
      <c r="H1695" s="14">
        <v>969.29789454325203</v>
      </c>
      <c r="I1695" s="14">
        <v>930.77834615619099</v>
      </c>
      <c r="J1695" s="14">
        <v>825.03796528230703</v>
      </c>
      <c r="K1695" s="14">
        <v>1046.2396109481999</v>
      </c>
      <c r="L1695" s="14">
        <v>115.46126479200601</v>
      </c>
      <c r="M1695" s="14">
        <v>105.740380873883</v>
      </c>
      <c r="O1695" s="14"/>
      <c r="P1695" s="14"/>
      <c r="Q1695" s="14"/>
      <c r="R1695" s="14"/>
      <c r="S1695" s="14"/>
      <c r="T1695" s="14"/>
      <c r="U1695" s="14"/>
      <c r="V1695" s="14"/>
      <c r="W1695" s="14"/>
      <c r="X1695" s="14"/>
      <c r="Y1695" s="14"/>
    </row>
    <row r="1696" spans="1:25">
      <c r="A1696" s="14" t="s">
        <v>1924</v>
      </c>
      <c r="B1696" s="14" t="s">
        <v>68</v>
      </c>
      <c r="C1696" s="14" t="s">
        <v>131</v>
      </c>
      <c r="D1696" s="14" t="s">
        <v>54</v>
      </c>
      <c r="E1696" s="14">
        <v>1</v>
      </c>
      <c r="F1696" s="14">
        <v>282.74425746799102</v>
      </c>
      <c r="G1696" s="14">
        <v>94.248085822663796</v>
      </c>
      <c r="H1696" s="14">
        <v>956.15385840178396</v>
      </c>
      <c r="I1696" s="14">
        <v>905.88766946810301</v>
      </c>
      <c r="J1696" s="14">
        <v>802.67906387255903</v>
      </c>
      <c r="K1696" s="14">
        <v>1018.61644058463</v>
      </c>
      <c r="L1696" s="14">
        <v>112.72877111653099</v>
      </c>
      <c r="M1696" s="14">
        <v>103.208605595545</v>
      </c>
      <c r="O1696" s="14"/>
      <c r="P1696" s="14"/>
      <c r="Q1696" s="14"/>
      <c r="R1696" s="14"/>
      <c r="S1696" s="14"/>
      <c r="T1696" s="14"/>
      <c r="U1696" s="14"/>
      <c r="V1696" s="14"/>
      <c r="W1696" s="14"/>
      <c r="X1696" s="14"/>
      <c r="Y1696" s="14"/>
    </row>
    <row r="1697" spans="1:25">
      <c r="A1697" s="14" t="s">
        <v>1925</v>
      </c>
      <c r="B1697" s="14" t="s">
        <v>68</v>
      </c>
      <c r="C1697" s="14" t="s">
        <v>132</v>
      </c>
      <c r="D1697" s="14" t="s">
        <v>54</v>
      </c>
      <c r="E1697" s="14">
        <v>1</v>
      </c>
      <c r="F1697" s="14">
        <v>279.830145326212</v>
      </c>
      <c r="G1697" s="14">
        <v>93.276715108737207</v>
      </c>
      <c r="H1697" s="14">
        <v>940.63714856368904</v>
      </c>
      <c r="I1697" s="14">
        <v>875.38569327437801</v>
      </c>
      <c r="J1697" s="14">
        <v>775.12275616990996</v>
      </c>
      <c r="K1697" s="14">
        <v>984.94749598179203</v>
      </c>
      <c r="L1697" s="14">
        <v>109.561802707414</v>
      </c>
      <c r="M1697" s="14">
        <v>100.26293710446799</v>
      </c>
      <c r="O1697" s="14"/>
      <c r="P1697" s="14"/>
      <c r="Q1697" s="14"/>
      <c r="R1697" s="14"/>
      <c r="S1697" s="14"/>
      <c r="T1697" s="14"/>
      <c r="U1697" s="14"/>
      <c r="V1697" s="14"/>
      <c r="W1697" s="14"/>
      <c r="X1697" s="14"/>
      <c r="Y1697" s="14"/>
    </row>
    <row r="1698" spans="1:25">
      <c r="A1698" s="14" t="s">
        <v>1926</v>
      </c>
      <c r="B1698" s="14" t="s">
        <v>68</v>
      </c>
      <c r="C1698" s="14" t="s">
        <v>38</v>
      </c>
      <c r="D1698" s="14" t="s">
        <v>54</v>
      </c>
      <c r="E1698" s="14">
        <v>2</v>
      </c>
      <c r="F1698" s="14">
        <v>374.00670392520999</v>
      </c>
      <c r="G1698" s="14">
        <v>124.66890130840299</v>
      </c>
      <c r="H1698" s="14">
        <v>1404.08718671476</v>
      </c>
      <c r="I1698" s="14">
        <v>1397.5269239403101</v>
      </c>
      <c r="J1698" s="14">
        <v>1258.1076000023199</v>
      </c>
      <c r="K1698" s="14">
        <v>1548.05622210812</v>
      </c>
      <c r="L1698" s="14">
        <v>150.52929816781401</v>
      </c>
      <c r="M1698" s="14">
        <v>139.41932393798501</v>
      </c>
      <c r="O1698" s="14"/>
      <c r="P1698" s="14"/>
      <c r="Q1698" s="14"/>
      <c r="R1698" s="14"/>
      <c r="S1698" s="14"/>
      <c r="T1698" s="14"/>
      <c r="U1698" s="14"/>
      <c r="V1698" s="14"/>
      <c r="W1698" s="14"/>
      <c r="X1698" s="14"/>
      <c r="Y1698" s="14"/>
    </row>
    <row r="1699" spans="1:25">
      <c r="A1699" s="14" t="s">
        <v>1927</v>
      </c>
      <c r="B1699" s="14" t="s">
        <v>68</v>
      </c>
      <c r="C1699" s="14" t="s">
        <v>36</v>
      </c>
      <c r="D1699" s="14" t="s">
        <v>54</v>
      </c>
      <c r="E1699" s="14">
        <v>2</v>
      </c>
      <c r="F1699" s="14">
        <v>352.340306685342</v>
      </c>
      <c r="G1699" s="14">
        <v>117.446768895114</v>
      </c>
      <c r="H1699" s="14">
        <v>1316.4710308075801</v>
      </c>
      <c r="I1699" s="14">
        <v>1305.9158693573499</v>
      </c>
      <c r="J1699" s="14">
        <v>1171.8567890521699</v>
      </c>
      <c r="K1699" s="14">
        <v>1450.9956353494399</v>
      </c>
      <c r="L1699" s="14">
        <v>145.07976599209201</v>
      </c>
      <c r="M1699" s="14">
        <v>134.05908030517699</v>
      </c>
      <c r="O1699" s="14"/>
      <c r="P1699" s="14"/>
      <c r="Q1699" s="14"/>
      <c r="R1699" s="14"/>
      <c r="S1699" s="14"/>
      <c r="T1699" s="14"/>
      <c r="U1699" s="14"/>
      <c r="V1699" s="14"/>
      <c r="W1699" s="14"/>
      <c r="X1699" s="14"/>
      <c r="Y1699" s="14"/>
    </row>
    <row r="1700" spans="1:25">
      <c r="A1700" s="14" t="s">
        <v>1928</v>
      </c>
      <c r="B1700" s="14" t="s">
        <v>68</v>
      </c>
      <c r="C1700" s="14" t="s">
        <v>34</v>
      </c>
      <c r="D1700" s="14" t="s">
        <v>54</v>
      </c>
      <c r="E1700" s="14">
        <v>2</v>
      </c>
      <c r="F1700" s="14">
        <v>321.32321153607501</v>
      </c>
      <c r="G1700" s="14">
        <v>107.10773717869201</v>
      </c>
      <c r="H1700" s="14">
        <v>1198.5199982695799</v>
      </c>
      <c r="I1700" s="14">
        <v>1166.3288061190999</v>
      </c>
      <c r="J1700" s="14">
        <v>1041.10270156923</v>
      </c>
      <c r="K1700" s="14">
        <v>1302.3573528392301</v>
      </c>
      <c r="L1700" s="14">
        <v>136.028546720132</v>
      </c>
      <c r="M1700" s="14">
        <v>125.226104549875</v>
      </c>
      <c r="O1700" s="14"/>
      <c r="P1700" s="14"/>
      <c r="Q1700" s="14"/>
      <c r="R1700" s="14"/>
      <c r="S1700" s="14"/>
      <c r="T1700" s="14"/>
      <c r="U1700" s="14"/>
      <c r="V1700" s="14"/>
      <c r="W1700" s="14"/>
      <c r="X1700" s="14"/>
      <c r="Y1700" s="14"/>
    </row>
    <row r="1701" spans="1:25">
      <c r="A1701" s="14" t="s">
        <v>1929</v>
      </c>
      <c r="B1701" s="14" t="s">
        <v>68</v>
      </c>
      <c r="C1701" s="14" t="s">
        <v>128</v>
      </c>
      <c r="D1701" s="14" t="s">
        <v>54</v>
      </c>
      <c r="E1701" s="14">
        <v>2</v>
      </c>
      <c r="F1701" s="14">
        <v>291.24418711216998</v>
      </c>
      <c r="G1701" s="14">
        <v>97.081395704056604</v>
      </c>
      <c r="H1701" s="14">
        <v>1087.3812242837901</v>
      </c>
      <c r="I1701" s="14">
        <v>1056.0858304491001</v>
      </c>
      <c r="J1701" s="14">
        <v>937.31664109979101</v>
      </c>
      <c r="K1701" s="14">
        <v>1185.641645204</v>
      </c>
      <c r="L1701" s="14">
        <v>129.555814754892</v>
      </c>
      <c r="M1701" s="14">
        <v>118.769189349312</v>
      </c>
      <c r="O1701" s="14"/>
      <c r="P1701" s="14"/>
      <c r="Q1701" s="14"/>
      <c r="R1701" s="14"/>
      <c r="S1701" s="14"/>
      <c r="T1701" s="14"/>
      <c r="U1701" s="14"/>
      <c r="V1701" s="14"/>
      <c r="W1701" s="14"/>
      <c r="X1701" s="14"/>
      <c r="Y1701" s="14"/>
    </row>
    <row r="1702" spans="1:25">
      <c r="A1702" s="14" t="s">
        <v>1930</v>
      </c>
      <c r="B1702" s="14" t="s">
        <v>68</v>
      </c>
      <c r="C1702" s="14" t="s">
        <v>129</v>
      </c>
      <c r="D1702" s="14" t="s">
        <v>54</v>
      </c>
      <c r="E1702" s="14">
        <v>2</v>
      </c>
      <c r="F1702" s="14">
        <v>273.50569992610502</v>
      </c>
      <c r="G1702" s="14">
        <v>91.168566642034904</v>
      </c>
      <c r="H1702" s="14">
        <v>1019.82064926397</v>
      </c>
      <c r="I1702" s="14">
        <v>985.49608259011995</v>
      </c>
      <c r="J1702" s="14">
        <v>871.32279673165203</v>
      </c>
      <c r="K1702" s="14">
        <v>1110.3861849903999</v>
      </c>
      <c r="L1702" s="14">
        <v>124.890102400282</v>
      </c>
      <c r="M1702" s="14">
        <v>114.17328585846801</v>
      </c>
      <c r="O1702" s="14"/>
      <c r="P1702" s="14"/>
      <c r="Q1702" s="14"/>
      <c r="R1702" s="14"/>
      <c r="S1702" s="14"/>
      <c r="T1702" s="14"/>
      <c r="U1702" s="14"/>
      <c r="V1702" s="14"/>
      <c r="W1702" s="14"/>
      <c r="X1702" s="14"/>
      <c r="Y1702" s="14"/>
    </row>
    <row r="1703" spans="1:25">
      <c r="A1703" s="14" t="s">
        <v>1931</v>
      </c>
      <c r="B1703" s="14" t="s">
        <v>68</v>
      </c>
      <c r="C1703" s="14" t="s">
        <v>130</v>
      </c>
      <c r="D1703" s="14" t="s">
        <v>54</v>
      </c>
      <c r="E1703" s="14">
        <v>2</v>
      </c>
      <c r="F1703" s="14">
        <v>271.40989796515902</v>
      </c>
      <c r="G1703" s="14">
        <v>90.469965988386207</v>
      </c>
      <c r="H1703" s="14">
        <v>1013.06370783158</v>
      </c>
      <c r="I1703" s="14">
        <v>973.08298054183297</v>
      </c>
      <c r="J1703" s="14">
        <v>859.94497311128805</v>
      </c>
      <c r="K1703" s="14">
        <v>1096.8836136124301</v>
      </c>
      <c r="L1703" s="14">
        <v>123.800633070595</v>
      </c>
      <c r="M1703" s="14">
        <v>113.138007430545</v>
      </c>
      <c r="O1703" s="14"/>
      <c r="P1703" s="14"/>
      <c r="Q1703" s="14"/>
      <c r="R1703" s="14"/>
      <c r="S1703" s="14"/>
      <c r="T1703" s="14"/>
      <c r="U1703" s="14"/>
      <c r="V1703" s="14"/>
      <c r="W1703" s="14"/>
      <c r="X1703" s="14"/>
      <c r="Y1703" s="14"/>
    </row>
    <row r="1704" spans="1:25">
      <c r="A1704" s="14" t="s">
        <v>1932</v>
      </c>
      <c r="B1704" s="14" t="s">
        <v>68</v>
      </c>
      <c r="C1704" s="14" t="s">
        <v>131</v>
      </c>
      <c r="D1704" s="14" t="s">
        <v>54</v>
      </c>
      <c r="E1704" s="14">
        <v>2</v>
      </c>
      <c r="F1704" s="14">
        <v>300.931069579829</v>
      </c>
      <c r="G1704" s="14">
        <v>100.31035652660999</v>
      </c>
      <c r="H1704" s="14">
        <v>1126.07045943657</v>
      </c>
      <c r="I1704" s="14">
        <v>1062.19885318258</v>
      </c>
      <c r="J1704" s="14">
        <v>944.78714074302297</v>
      </c>
      <c r="K1704" s="14">
        <v>1190.0926042902599</v>
      </c>
      <c r="L1704" s="14">
        <v>127.89375110768</v>
      </c>
      <c r="M1704" s="14">
        <v>117.411712439555</v>
      </c>
      <c r="O1704" s="14"/>
      <c r="P1704" s="14"/>
      <c r="Q1704" s="14"/>
      <c r="R1704" s="14"/>
      <c r="S1704" s="14"/>
      <c r="T1704" s="14"/>
      <c r="U1704" s="14"/>
      <c r="V1704" s="14"/>
      <c r="W1704" s="14"/>
      <c r="X1704" s="14"/>
      <c r="Y1704" s="14"/>
    </row>
    <row r="1705" spans="1:25">
      <c r="A1705" s="14" t="s">
        <v>1933</v>
      </c>
      <c r="B1705" s="14" t="s">
        <v>68</v>
      </c>
      <c r="C1705" s="14" t="s">
        <v>132</v>
      </c>
      <c r="D1705" s="14" t="s">
        <v>54</v>
      </c>
      <c r="E1705" s="14">
        <v>2</v>
      </c>
      <c r="F1705" s="14">
        <v>295.84582333435901</v>
      </c>
      <c r="G1705" s="14">
        <v>98.615274444786195</v>
      </c>
      <c r="H1705" s="14">
        <v>1111.90973553711</v>
      </c>
      <c r="I1705" s="14">
        <v>1039.4318824356701</v>
      </c>
      <c r="J1705" s="14">
        <v>923.68893780864198</v>
      </c>
      <c r="K1705" s="14">
        <v>1165.60057922641</v>
      </c>
      <c r="L1705" s="14">
        <v>126.16869679073901</v>
      </c>
      <c r="M1705" s="14">
        <v>115.74294462703</v>
      </c>
      <c r="O1705" s="14"/>
      <c r="P1705" s="14"/>
      <c r="Q1705" s="14"/>
      <c r="R1705" s="14"/>
      <c r="S1705" s="14"/>
      <c r="T1705" s="14"/>
      <c r="U1705" s="14"/>
      <c r="V1705" s="14"/>
      <c r="W1705" s="14"/>
      <c r="X1705" s="14"/>
      <c r="Y1705" s="14"/>
    </row>
    <row r="1706" spans="1:25">
      <c r="A1706" s="14" t="s">
        <v>1934</v>
      </c>
      <c r="B1706" s="14" t="s">
        <v>68</v>
      </c>
      <c r="C1706" s="14" t="s">
        <v>38</v>
      </c>
      <c r="D1706" s="14" t="s">
        <v>54</v>
      </c>
      <c r="E1706" s="14">
        <v>3</v>
      </c>
      <c r="F1706" s="14">
        <v>488.827843265887</v>
      </c>
      <c r="G1706" s="14">
        <v>162.94261442196199</v>
      </c>
      <c r="H1706" s="14">
        <v>1916.2955947543501</v>
      </c>
      <c r="I1706" s="14">
        <v>1887.6699608292199</v>
      </c>
      <c r="J1706" s="14">
        <v>1721.70352351466</v>
      </c>
      <c r="K1706" s="14">
        <v>2065.1428489505001</v>
      </c>
      <c r="L1706" s="14">
        <v>177.47288812128599</v>
      </c>
      <c r="M1706" s="14">
        <v>165.96643731456001</v>
      </c>
      <c r="O1706" s="14"/>
      <c r="P1706" s="14"/>
      <c r="Q1706" s="14"/>
      <c r="R1706" s="14"/>
      <c r="S1706" s="14"/>
      <c r="T1706" s="14"/>
      <c r="U1706" s="14"/>
      <c r="V1706" s="14"/>
      <c r="W1706" s="14"/>
      <c r="X1706" s="14"/>
      <c r="Y1706" s="14"/>
    </row>
    <row r="1707" spans="1:25">
      <c r="A1707" s="14" t="s">
        <v>1935</v>
      </c>
      <c r="B1707" s="14" t="s">
        <v>68</v>
      </c>
      <c r="C1707" s="14" t="s">
        <v>36</v>
      </c>
      <c r="D1707" s="14" t="s">
        <v>54</v>
      </c>
      <c r="E1707" s="14">
        <v>3</v>
      </c>
      <c r="F1707" s="14">
        <v>430.48210483705998</v>
      </c>
      <c r="G1707" s="14">
        <v>143.49403494568699</v>
      </c>
      <c r="H1707" s="14">
        <v>1685.19125009614</v>
      </c>
      <c r="I1707" s="14">
        <v>1661.70095450897</v>
      </c>
      <c r="J1707" s="14">
        <v>1506.32313229807</v>
      </c>
      <c r="K1707" s="14">
        <v>1828.5861944298399</v>
      </c>
      <c r="L1707" s="14">
        <v>166.88523992086999</v>
      </c>
      <c r="M1707" s="14">
        <v>155.377822210902</v>
      </c>
      <c r="O1707" s="14"/>
      <c r="P1707" s="14"/>
      <c r="Q1707" s="14"/>
      <c r="R1707" s="14"/>
      <c r="S1707" s="14"/>
      <c r="T1707" s="14"/>
      <c r="U1707" s="14"/>
      <c r="V1707" s="14"/>
      <c r="W1707" s="14"/>
      <c r="X1707" s="14"/>
      <c r="Y1707" s="14"/>
    </row>
    <row r="1708" spans="1:25">
      <c r="A1708" s="14" t="s">
        <v>1936</v>
      </c>
      <c r="B1708" s="14" t="s">
        <v>68</v>
      </c>
      <c r="C1708" s="14" t="s">
        <v>34</v>
      </c>
      <c r="D1708" s="14" t="s">
        <v>54</v>
      </c>
      <c r="E1708" s="14">
        <v>3</v>
      </c>
      <c r="F1708" s="14">
        <v>373.38587569715298</v>
      </c>
      <c r="G1708" s="14">
        <v>124.46195856571801</v>
      </c>
      <c r="H1708" s="14">
        <v>1458.08292602762</v>
      </c>
      <c r="I1708" s="14">
        <v>1433.93102597907</v>
      </c>
      <c r="J1708" s="14">
        <v>1290.2625017133601</v>
      </c>
      <c r="K1708" s="14">
        <v>1589.0580544065399</v>
      </c>
      <c r="L1708" s="14">
        <v>155.127028427471</v>
      </c>
      <c r="M1708" s="14">
        <v>143.66852426570301</v>
      </c>
      <c r="O1708" s="14"/>
      <c r="P1708" s="14"/>
      <c r="Q1708" s="14"/>
      <c r="R1708" s="14"/>
      <c r="S1708" s="14"/>
      <c r="T1708" s="14"/>
      <c r="U1708" s="14"/>
      <c r="V1708" s="14"/>
      <c r="W1708" s="14"/>
      <c r="X1708" s="14"/>
      <c r="Y1708" s="14"/>
    </row>
    <row r="1709" spans="1:25">
      <c r="A1709" s="14" t="s">
        <v>1937</v>
      </c>
      <c r="B1709" s="14" t="s">
        <v>68</v>
      </c>
      <c r="C1709" s="14" t="s">
        <v>128</v>
      </c>
      <c r="D1709" s="14" t="s">
        <v>54</v>
      </c>
      <c r="E1709" s="14">
        <v>3</v>
      </c>
      <c r="F1709" s="14">
        <v>316.62910041453301</v>
      </c>
      <c r="G1709" s="14">
        <v>105.543033471511</v>
      </c>
      <c r="H1709" s="14">
        <v>1236.9773817811999</v>
      </c>
      <c r="I1709" s="14">
        <v>1204.79790606756</v>
      </c>
      <c r="J1709" s="14">
        <v>1073.9163784595501</v>
      </c>
      <c r="K1709" s="14">
        <v>1347.0570023994701</v>
      </c>
      <c r="L1709" s="14">
        <v>142.259096331904</v>
      </c>
      <c r="M1709" s="14">
        <v>130.88152760800901</v>
      </c>
      <c r="O1709" s="14"/>
      <c r="P1709" s="14"/>
      <c r="Q1709" s="14"/>
      <c r="R1709" s="14"/>
      <c r="S1709" s="14"/>
      <c r="T1709" s="14"/>
      <c r="U1709" s="14"/>
      <c r="V1709" s="14"/>
      <c r="W1709" s="14"/>
      <c r="X1709" s="14"/>
      <c r="Y1709" s="14"/>
    </row>
    <row r="1710" spans="1:25">
      <c r="A1710" s="14" t="s">
        <v>1938</v>
      </c>
      <c r="B1710" s="14" t="s">
        <v>68</v>
      </c>
      <c r="C1710" s="14" t="s">
        <v>129</v>
      </c>
      <c r="D1710" s="14" t="s">
        <v>54</v>
      </c>
      <c r="E1710" s="14">
        <v>3</v>
      </c>
      <c r="F1710" s="14">
        <v>304.774210044673</v>
      </c>
      <c r="G1710" s="14">
        <v>101.59140334822401</v>
      </c>
      <c r="H1710" s="14">
        <v>1192.8540510554701</v>
      </c>
      <c r="I1710" s="14">
        <v>1161.11024060053</v>
      </c>
      <c r="J1710" s="14">
        <v>1032.7193519816899</v>
      </c>
      <c r="K1710" s="14">
        <v>1300.88740219122</v>
      </c>
      <c r="L1710" s="14">
        <v>139.77716159068899</v>
      </c>
      <c r="M1710" s="14">
        <v>128.390888618845</v>
      </c>
      <c r="O1710" s="14"/>
      <c r="P1710" s="14"/>
      <c r="Q1710" s="14"/>
      <c r="R1710" s="14"/>
      <c r="S1710" s="14"/>
      <c r="T1710" s="14"/>
      <c r="U1710" s="14"/>
      <c r="V1710" s="14"/>
      <c r="W1710" s="14"/>
      <c r="X1710" s="14"/>
      <c r="Y1710" s="14"/>
    </row>
    <row r="1711" spans="1:25">
      <c r="A1711" s="14" t="s">
        <v>1939</v>
      </c>
      <c r="B1711" s="14" t="s">
        <v>68</v>
      </c>
      <c r="C1711" s="14" t="s">
        <v>130</v>
      </c>
      <c r="D1711" s="14" t="s">
        <v>54</v>
      </c>
      <c r="E1711" s="14">
        <v>3</v>
      </c>
      <c r="F1711" s="14">
        <v>319.67483215747302</v>
      </c>
      <c r="G1711" s="14">
        <v>106.558277385824</v>
      </c>
      <c r="H1711" s="14">
        <v>1255.4484238207301</v>
      </c>
      <c r="I1711" s="14">
        <v>1218.55570860987</v>
      </c>
      <c r="J1711" s="14">
        <v>1087.10893263863</v>
      </c>
      <c r="K1711" s="14">
        <v>1361.3720949388</v>
      </c>
      <c r="L1711" s="14">
        <v>142.81638632892901</v>
      </c>
      <c r="M1711" s="14">
        <v>131.44677597124101</v>
      </c>
      <c r="O1711" s="14"/>
      <c r="P1711" s="14"/>
      <c r="Q1711" s="14"/>
      <c r="R1711" s="14"/>
      <c r="S1711" s="14"/>
      <c r="T1711" s="14"/>
      <c r="U1711" s="14"/>
      <c r="V1711" s="14"/>
      <c r="W1711" s="14"/>
      <c r="X1711" s="14"/>
      <c r="Y1711" s="14"/>
    </row>
    <row r="1712" spans="1:25">
      <c r="A1712" s="14" t="s">
        <v>1940</v>
      </c>
      <c r="B1712" s="14" t="s">
        <v>68</v>
      </c>
      <c r="C1712" s="14" t="s">
        <v>131</v>
      </c>
      <c r="D1712" s="14" t="s">
        <v>54</v>
      </c>
      <c r="E1712" s="14">
        <v>3</v>
      </c>
      <c r="F1712" s="14">
        <v>335.65676314629098</v>
      </c>
      <c r="G1712" s="14">
        <v>111.88558771543001</v>
      </c>
      <c r="H1712" s="14">
        <v>1317.3859380128399</v>
      </c>
      <c r="I1712" s="14">
        <v>1280.5790218007701</v>
      </c>
      <c r="J1712" s="14">
        <v>1145.9496442270199</v>
      </c>
      <c r="K1712" s="14">
        <v>1426.55998729521</v>
      </c>
      <c r="L1712" s="14">
        <v>145.98096549444</v>
      </c>
      <c r="M1712" s="14">
        <v>134.629377573749</v>
      </c>
      <c r="O1712" s="14"/>
      <c r="P1712" s="14"/>
      <c r="Q1712" s="14"/>
      <c r="R1712" s="14"/>
      <c r="S1712" s="14"/>
      <c r="T1712" s="14"/>
      <c r="U1712" s="14"/>
      <c r="V1712" s="14"/>
      <c r="W1712" s="14"/>
      <c r="X1712" s="14"/>
      <c r="Y1712" s="14"/>
    </row>
    <row r="1713" spans="1:25">
      <c r="A1713" s="14" t="s">
        <v>1941</v>
      </c>
      <c r="B1713" s="14" t="s">
        <v>68</v>
      </c>
      <c r="C1713" s="14" t="s">
        <v>132</v>
      </c>
      <c r="D1713" s="14" t="s">
        <v>54</v>
      </c>
      <c r="E1713" s="14">
        <v>3</v>
      </c>
      <c r="F1713" s="14">
        <v>333.38189577880399</v>
      </c>
      <c r="G1713" s="14">
        <v>111.12729859293501</v>
      </c>
      <c r="H1713" s="14">
        <v>1301.45961812462</v>
      </c>
      <c r="I1713" s="14">
        <v>1262.0783263257099</v>
      </c>
      <c r="J1713" s="14">
        <v>1129.2121372070001</v>
      </c>
      <c r="K1713" s="14">
        <v>1406.18732618237</v>
      </c>
      <c r="L1713" s="14">
        <v>144.108999856656</v>
      </c>
      <c r="M1713" s="14">
        <v>132.866189118714</v>
      </c>
      <c r="O1713" s="14"/>
      <c r="P1713" s="14"/>
      <c r="Q1713" s="14"/>
      <c r="R1713" s="14"/>
      <c r="S1713" s="14"/>
      <c r="T1713" s="14"/>
      <c r="U1713" s="14"/>
      <c r="V1713" s="14"/>
      <c r="W1713" s="14"/>
      <c r="X1713" s="14"/>
      <c r="Y1713" s="14"/>
    </row>
    <row r="1714" spans="1:25">
      <c r="A1714" s="14" t="s">
        <v>1942</v>
      </c>
      <c r="B1714" s="14" t="s">
        <v>68</v>
      </c>
      <c r="C1714" s="14" t="s">
        <v>38</v>
      </c>
      <c r="D1714" s="14" t="s">
        <v>54</v>
      </c>
      <c r="E1714" s="14">
        <v>4</v>
      </c>
      <c r="F1714" s="14">
        <v>474.56104743111302</v>
      </c>
      <c r="G1714" s="14">
        <v>158.18701581037101</v>
      </c>
      <c r="H1714" s="14">
        <v>1910.6250399835401</v>
      </c>
      <c r="I1714" s="14">
        <v>1906.9807891621199</v>
      </c>
      <c r="J1714" s="14">
        <v>1737.7108109764799</v>
      </c>
      <c r="K1714" s="14">
        <v>2088.1680057615099</v>
      </c>
      <c r="L1714" s="14">
        <v>181.18721659939001</v>
      </c>
      <c r="M1714" s="14">
        <v>169.269978185638</v>
      </c>
      <c r="O1714" s="14"/>
      <c r="P1714" s="14"/>
      <c r="Q1714" s="14"/>
      <c r="R1714" s="14"/>
      <c r="S1714" s="14"/>
      <c r="T1714" s="14"/>
      <c r="U1714" s="14"/>
      <c r="V1714" s="14"/>
      <c r="W1714" s="14"/>
      <c r="X1714" s="14"/>
      <c r="Y1714" s="14"/>
    </row>
    <row r="1715" spans="1:25">
      <c r="A1715" s="14" t="s">
        <v>1943</v>
      </c>
      <c r="B1715" s="14" t="s">
        <v>68</v>
      </c>
      <c r="C1715" s="14" t="s">
        <v>36</v>
      </c>
      <c r="D1715" s="14" t="s">
        <v>54</v>
      </c>
      <c r="E1715" s="14">
        <v>4</v>
      </c>
      <c r="F1715" s="14">
        <v>427.51168730925099</v>
      </c>
      <c r="G1715" s="14">
        <v>142.50389576974999</v>
      </c>
      <c r="H1715" s="14">
        <v>1723.48997101089</v>
      </c>
      <c r="I1715" s="14">
        <v>1715.75561768173</v>
      </c>
      <c r="J1715" s="14">
        <v>1555.61795096388</v>
      </c>
      <c r="K1715" s="14">
        <v>1887.7959992373401</v>
      </c>
      <c r="L1715" s="14">
        <v>172.040381555609</v>
      </c>
      <c r="M1715" s="14">
        <v>160.137666717842</v>
      </c>
      <c r="O1715" s="14"/>
      <c r="P1715" s="14"/>
      <c r="Q1715" s="14"/>
      <c r="R1715" s="14"/>
      <c r="S1715" s="14"/>
      <c r="T1715" s="14"/>
      <c r="U1715" s="14"/>
      <c r="V1715" s="14"/>
      <c r="W1715" s="14"/>
      <c r="X1715" s="14"/>
      <c r="Y1715" s="14"/>
    </row>
    <row r="1716" spans="1:25">
      <c r="A1716" s="14" t="s">
        <v>1944</v>
      </c>
      <c r="B1716" s="14" t="s">
        <v>68</v>
      </c>
      <c r="C1716" s="14" t="s">
        <v>34</v>
      </c>
      <c r="D1716" s="14" t="s">
        <v>54</v>
      </c>
      <c r="E1716" s="14">
        <v>4</v>
      </c>
      <c r="F1716" s="14">
        <v>393.125101990742</v>
      </c>
      <c r="G1716" s="14">
        <v>131.041700663581</v>
      </c>
      <c r="H1716" s="14">
        <v>1582.6929505646001</v>
      </c>
      <c r="I1716" s="14">
        <v>1562.8830350742401</v>
      </c>
      <c r="J1716" s="14">
        <v>1410.9227081649899</v>
      </c>
      <c r="K1716" s="14">
        <v>1726.6421243878101</v>
      </c>
      <c r="L1716" s="14">
        <v>163.75908931356801</v>
      </c>
      <c r="M1716" s="14">
        <v>151.960326909245</v>
      </c>
      <c r="O1716" s="14"/>
      <c r="P1716" s="14"/>
      <c r="Q1716" s="14"/>
      <c r="R1716" s="14"/>
      <c r="S1716" s="14"/>
      <c r="T1716" s="14"/>
      <c r="U1716" s="14"/>
      <c r="V1716" s="14"/>
      <c r="W1716" s="14"/>
      <c r="X1716" s="14"/>
      <c r="Y1716" s="14"/>
    </row>
    <row r="1717" spans="1:25">
      <c r="A1717" s="14" t="s">
        <v>1945</v>
      </c>
      <c r="B1717" s="14" t="s">
        <v>68</v>
      </c>
      <c r="C1717" s="14" t="s">
        <v>128</v>
      </c>
      <c r="D1717" s="14" t="s">
        <v>54</v>
      </c>
      <c r="E1717" s="14">
        <v>4</v>
      </c>
      <c r="F1717" s="14">
        <v>373.34778744717897</v>
      </c>
      <c r="G1717" s="14">
        <v>124.449262482393</v>
      </c>
      <c r="H1717" s="14">
        <v>1494.28772242217</v>
      </c>
      <c r="I1717" s="14">
        <v>1472.0587415073201</v>
      </c>
      <c r="J1717" s="14">
        <v>1325.5383202227299</v>
      </c>
      <c r="K1717" s="14">
        <v>1630.26574602972</v>
      </c>
      <c r="L1717" s="14">
        <v>158.20700452239799</v>
      </c>
      <c r="M1717" s="14">
        <v>146.520421284593</v>
      </c>
      <c r="O1717" s="14"/>
      <c r="P1717" s="14"/>
      <c r="Q1717" s="14"/>
      <c r="R1717" s="14"/>
      <c r="S1717" s="14"/>
      <c r="T1717" s="14"/>
      <c r="U1717" s="14"/>
      <c r="V1717" s="14"/>
      <c r="W1717" s="14"/>
      <c r="X1717" s="14"/>
      <c r="Y1717" s="14"/>
    </row>
    <row r="1718" spans="1:25">
      <c r="A1718" s="14" t="s">
        <v>1946</v>
      </c>
      <c r="B1718" s="14" t="s">
        <v>68</v>
      </c>
      <c r="C1718" s="14" t="s">
        <v>129</v>
      </c>
      <c r="D1718" s="14" t="s">
        <v>54</v>
      </c>
      <c r="E1718" s="14">
        <v>4</v>
      </c>
      <c r="F1718" s="14">
        <v>363.82501042788198</v>
      </c>
      <c r="G1718" s="14">
        <v>121.275003475961</v>
      </c>
      <c r="H1718" s="14">
        <v>1445.5282706022599</v>
      </c>
      <c r="I1718" s="14">
        <v>1418.71778537809</v>
      </c>
      <c r="J1718" s="14">
        <v>1275.8110600115101</v>
      </c>
      <c r="K1718" s="14">
        <v>1573.17751161153</v>
      </c>
      <c r="L1718" s="14">
        <v>154.45972623344801</v>
      </c>
      <c r="M1718" s="14">
        <v>142.906725366578</v>
      </c>
      <c r="O1718" s="14"/>
      <c r="P1718" s="14"/>
      <c r="Q1718" s="14"/>
      <c r="R1718" s="14"/>
      <c r="S1718" s="14"/>
      <c r="T1718" s="14"/>
      <c r="U1718" s="14"/>
      <c r="V1718" s="14"/>
      <c r="W1718" s="14"/>
      <c r="X1718" s="14"/>
      <c r="Y1718" s="14"/>
    </row>
    <row r="1719" spans="1:25">
      <c r="A1719" s="14" t="s">
        <v>1947</v>
      </c>
      <c r="B1719" s="14" t="s">
        <v>68</v>
      </c>
      <c r="C1719" s="14" t="s">
        <v>130</v>
      </c>
      <c r="D1719" s="14" t="s">
        <v>54</v>
      </c>
      <c r="E1719" s="14">
        <v>4</v>
      </c>
      <c r="F1719" s="14">
        <v>377.715489981036</v>
      </c>
      <c r="G1719" s="14">
        <v>125.905163327012</v>
      </c>
      <c r="H1719" s="14">
        <v>1496.2584771868001</v>
      </c>
      <c r="I1719" s="14">
        <v>1457.13372639049</v>
      </c>
      <c r="J1719" s="14">
        <v>1312.9939360994299</v>
      </c>
      <c r="K1719" s="14">
        <v>1612.7007123548001</v>
      </c>
      <c r="L1719" s="14">
        <v>155.56698596430999</v>
      </c>
      <c r="M1719" s="14">
        <v>144.13979029106301</v>
      </c>
      <c r="O1719" s="14"/>
      <c r="P1719" s="14"/>
      <c r="Q1719" s="14"/>
      <c r="R1719" s="14"/>
      <c r="S1719" s="14"/>
      <c r="T1719" s="14"/>
      <c r="U1719" s="14"/>
      <c r="V1719" s="14"/>
      <c r="W1719" s="14"/>
      <c r="X1719" s="14"/>
      <c r="Y1719" s="14"/>
    </row>
    <row r="1720" spans="1:25">
      <c r="A1720" s="14" t="s">
        <v>1948</v>
      </c>
      <c r="B1720" s="14" t="s">
        <v>68</v>
      </c>
      <c r="C1720" s="14" t="s">
        <v>131</v>
      </c>
      <c r="D1720" s="14" t="s">
        <v>54</v>
      </c>
      <c r="E1720" s="14">
        <v>4</v>
      </c>
      <c r="F1720" s="14">
        <v>381.16577384226002</v>
      </c>
      <c r="G1720" s="14">
        <v>127.05525794742</v>
      </c>
      <c r="H1720" s="14">
        <v>1507.7760041228601</v>
      </c>
      <c r="I1720" s="14">
        <v>1465.54414824478</v>
      </c>
      <c r="J1720" s="14">
        <v>1321.22443402932</v>
      </c>
      <c r="K1720" s="14">
        <v>1621.25121803364</v>
      </c>
      <c r="L1720" s="14">
        <v>155.70706978886199</v>
      </c>
      <c r="M1720" s="14">
        <v>144.31971421546399</v>
      </c>
      <c r="O1720" s="14"/>
      <c r="P1720" s="14"/>
      <c r="Q1720" s="14"/>
      <c r="R1720" s="14"/>
      <c r="S1720" s="14"/>
      <c r="T1720" s="14"/>
      <c r="U1720" s="14"/>
      <c r="V1720" s="14"/>
      <c r="W1720" s="14"/>
      <c r="X1720" s="14"/>
      <c r="Y1720" s="14"/>
    </row>
    <row r="1721" spans="1:25">
      <c r="A1721" s="14" t="s">
        <v>1949</v>
      </c>
      <c r="B1721" s="14" t="s">
        <v>68</v>
      </c>
      <c r="C1721" s="14" t="s">
        <v>132</v>
      </c>
      <c r="D1721" s="14" t="s">
        <v>54</v>
      </c>
      <c r="E1721" s="14">
        <v>4</v>
      </c>
      <c r="F1721" s="14">
        <v>368.39625920979699</v>
      </c>
      <c r="G1721" s="14">
        <v>122.798753069932</v>
      </c>
      <c r="H1721" s="14">
        <v>1453.1823565531799</v>
      </c>
      <c r="I1721" s="14">
        <v>1407.1733255583599</v>
      </c>
      <c r="J1721" s="14">
        <v>1266.3642058120799</v>
      </c>
      <c r="K1721" s="14">
        <v>1559.2919644477799</v>
      </c>
      <c r="L1721" s="14">
        <v>152.11863888941301</v>
      </c>
      <c r="M1721" s="14">
        <v>140.809119746287</v>
      </c>
      <c r="O1721" s="14"/>
      <c r="P1721" s="14"/>
      <c r="Q1721" s="14"/>
      <c r="R1721" s="14"/>
      <c r="S1721" s="14"/>
      <c r="T1721" s="14"/>
      <c r="U1721" s="14"/>
      <c r="V1721" s="14"/>
      <c r="W1721" s="14"/>
      <c r="X1721" s="14"/>
      <c r="Y1721" s="14"/>
    </row>
    <row r="1722" spans="1:25">
      <c r="A1722" s="14" t="s">
        <v>1950</v>
      </c>
      <c r="B1722" s="14" t="s">
        <v>68</v>
      </c>
      <c r="C1722" s="14" t="s">
        <v>38</v>
      </c>
      <c r="D1722" s="14" t="s">
        <v>54</v>
      </c>
      <c r="E1722" s="14">
        <v>5</v>
      </c>
      <c r="F1722" s="14">
        <v>662.44511341986095</v>
      </c>
      <c r="G1722" s="14">
        <v>220.81503780662001</v>
      </c>
      <c r="H1722" s="14">
        <v>2641.1175879908301</v>
      </c>
      <c r="I1722" s="14">
        <v>2539.1222794455098</v>
      </c>
      <c r="J1722" s="14">
        <v>2346.5732972046198</v>
      </c>
      <c r="K1722" s="14">
        <v>2743.0783254613998</v>
      </c>
      <c r="L1722" s="14">
        <v>203.956046015889</v>
      </c>
      <c r="M1722" s="14">
        <v>192.54898224089101</v>
      </c>
      <c r="O1722" s="14"/>
      <c r="P1722" s="14"/>
      <c r="Q1722" s="14"/>
      <c r="R1722" s="14"/>
      <c r="S1722" s="14"/>
      <c r="T1722" s="14"/>
      <c r="U1722" s="14"/>
      <c r="V1722" s="14"/>
      <c r="W1722" s="14"/>
      <c r="X1722" s="14"/>
      <c r="Y1722" s="14"/>
    </row>
    <row r="1723" spans="1:25">
      <c r="A1723" s="14" t="s">
        <v>1951</v>
      </c>
      <c r="B1723" s="14" t="s">
        <v>68</v>
      </c>
      <c r="C1723" s="14" t="s">
        <v>36</v>
      </c>
      <c r="D1723" s="14" t="s">
        <v>54</v>
      </c>
      <c r="E1723" s="14">
        <v>5</v>
      </c>
      <c r="F1723" s="14">
        <v>598.25936459737795</v>
      </c>
      <c r="G1723" s="14">
        <v>199.419788199126</v>
      </c>
      <c r="H1723" s="14">
        <v>2390.93343696498</v>
      </c>
      <c r="I1723" s="14">
        <v>2283.04730567046</v>
      </c>
      <c r="J1723" s="14">
        <v>2100.7127077477999</v>
      </c>
      <c r="K1723" s="14">
        <v>2476.76765204095</v>
      </c>
      <c r="L1723" s="14">
        <v>193.72034637049501</v>
      </c>
      <c r="M1723" s="14">
        <v>182.33459792265199</v>
      </c>
      <c r="O1723" s="14"/>
      <c r="P1723" s="14"/>
      <c r="Q1723" s="14"/>
      <c r="R1723" s="14"/>
      <c r="S1723" s="14"/>
      <c r="T1723" s="14"/>
      <c r="U1723" s="14"/>
      <c r="V1723" s="14"/>
      <c r="W1723" s="14"/>
      <c r="X1723" s="14"/>
      <c r="Y1723" s="14"/>
    </row>
    <row r="1724" spans="1:25">
      <c r="A1724" s="14" t="s">
        <v>1952</v>
      </c>
      <c r="B1724" s="14" t="s">
        <v>68</v>
      </c>
      <c r="C1724" s="14" t="s">
        <v>34</v>
      </c>
      <c r="D1724" s="14" t="s">
        <v>54</v>
      </c>
      <c r="E1724" s="14">
        <v>5</v>
      </c>
      <c r="F1724" s="14">
        <v>579.38504286070599</v>
      </c>
      <c r="G1724" s="14">
        <v>193.12834762023499</v>
      </c>
      <c r="H1724" s="14">
        <v>2324.7935272478398</v>
      </c>
      <c r="I1724" s="14">
        <v>2227.0363907174301</v>
      </c>
      <c r="J1724" s="14">
        <v>2046.3998650563601</v>
      </c>
      <c r="K1724" s="14">
        <v>2419.1411504406401</v>
      </c>
      <c r="L1724" s="14">
        <v>192.10475972321399</v>
      </c>
      <c r="M1724" s="14">
        <v>180.63652566106299</v>
      </c>
      <c r="O1724" s="14"/>
      <c r="P1724" s="14"/>
      <c r="Q1724" s="14"/>
      <c r="R1724" s="14"/>
      <c r="S1724" s="14"/>
      <c r="T1724" s="14"/>
      <c r="U1724" s="14"/>
      <c r="V1724" s="14"/>
      <c r="W1724" s="14"/>
      <c r="X1724" s="14"/>
      <c r="Y1724" s="14"/>
    </row>
    <row r="1725" spans="1:25">
      <c r="A1725" s="14" t="s">
        <v>1953</v>
      </c>
      <c r="B1725" s="14" t="s">
        <v>68</v>
      </c>
      <c r="C1725" s="14" t="s">
        <v>128</v>
      </c>
      <c r="D1725" s="14" t="s">
        <v>54</v>
      </c>
      <c r="E1725" s="14">
        <v>5</v>
      </c>
      <c r="F1725" s="14">
        <v>543.93077102391896</v>
      </c>
      <c r="G1725" s="14">
        <v>181.31025700797301</v>
      </c>
      <c r="H1725" s="14">
        <v>2190.7957589170201</v>
      </c>
      <c r="I1725" s="14">
        <v>2087.7870290901401</v>
      </c>
      <c r="J1725" s="14">
        <v>1912.97482603243</v>
      </c>
      <c r="K1725" s="14">
        <v>2274.0663282912401</v>
      </c>
      <c r="L1725" s="14">
        <v>186.27929920109401</v>
      </c>
      <c r="M1725" s="14">
        <v>174.812203057711</v>
      </c>
      <c r="O1725" s="14"/>
      <c r="P1725" s="14"/>
      <c r="Q1725" s="14"/>
      <c r="R1725" s="14"/>
      <c r="S1725" s="14"/>
      <c r="T1725" s="14"/>
      <c r="U1725" s="14"/>
      <c r="V1725" s="14"/>
      <c r="W1725" s="14"/>
      <c r="X1725" s="14"/>
      <c r="Y1725" s="14"/>
    </row>
    <row r="1726" spans="1:25">
      <c r="A1726" s="14" t="s">
        <v>1954</v>
      </c>
      <c r="B1726" s="14" t="s">
        <v>68</v>
      </c>
      <c r="C1726" s="14" t="s">
        <v>129</v>
      </c>
      <c r="D1726" s="14" t="s">
        <v>54</v>
      </c>
      <c r="E1726" s="14">
        <v>5</v>
      </c>
      <c r="F1726" s="14">
        <v>490.561539552802</v>
      </c>
      <c r="G1726" s="14">
        <v>163.520513184267</v>
      </c>
      <c r="H1726" s="14">
        <v>1983.0282947400799</v>
      </c>
      <c r="I1726" s="14">
        <v>1872.7444197089801</v>
      </c>
      <c r="J1726" s="14">
        <v>1707.9759864583</v>
      </c>
      <c r="K1726" s="14">
        <v>2048.91528738951</v>
      </c>
      <c r="L1726" s="14">
        <v>176.17086768052499</v>
      </c>
      <c r="M1726" s="14">
        <v>164.768433250687</v>
      </c>
      <c r="O1726" s="14"/>
      <c r="P1726" s="14"/>
      <c r="Q1726" s="14"/>
      <c r="R1726" s="14"/>
      <c r="S1726" s="14"/>
      <c r="T1726" s="14"/>
      <c r="U1726" s="14"/>
      <c r="V1726" s="14"/>
      <c r="W1726" s="14"/>
      <c r="X1726" s="14"/>
      <c r="Y1726" s="14"/>
    </row>
    <row r="1727" spans="1:25">
      <c r="A1727" s="14" t="s">
        <v>1955</v>
      </c>
      <c r="B1727" s="14" t="s">
        <v>68</v>
      </c>
      <c r="C1727" s="14" t="s">
        <v>130</v>
      </c>
      <c r="D1727" s="14" t="s">
        <v>54</v>
      </c>
      <c r="E1727" s="14">
        <v>5</v>
      </c>
      <c r="F1727" s="14">
        <v>468.80319391196798</v>
      </c>
      <c r="G1727" s="14">
        <v>156.267731303989</v>
      </c>
      <c r="H1727" s="14">
        <v>1900.5278060241101</v>
      </c>
      <c r="I1727" s="14">
        <v>1787.05789245646</v>
      </c>
      <c r="J1727" s="14">
        <v>1626.4727778904801</v>
      </c>
      <c r="K1727" s="14">
        <v>1959.0206630570599</v>
      </c>
      <c r="L1727" s="14">
        <v>171.962770600607</v>
      </c>
      <c r="M1727" s="14">
        <v>160.585114565975</v>
      </c>
      <c r="O1727" s="14"/>
      <c r="P1727" s="14"/>
      <c r="Q1727" s="14"/>
      <c r="R1727" s="14"/>
      <c r="S1727" s="14"/>
      <c r="T1727" s="14"/>
      <c r="U1727" s="14"/>
      <c r="V1727" s="14"/>
      <c r="W1727" s="14"/>
      <c r="X1727" s="14"/>
      <c r="Y1727" s="14"/>
    </row>
    <row r="1728" spans="1:25">
      <c r="A1728" s="14" t="s">
        <v>1956</v>
      </c>
      <c r="B1728" s="14" t="s">
        <v>68</v>
      </c>
      <c r="C1728" s="14" t="s">
        <v>131</v>
      </c>
      <c r="D1728" s="14" t="s">
        <v>54</v>
      </c>
      <c r="E1728" s="14">
        <v>5</v>
      </c>
      <c r="F1728" s="14">
        <v>447.92327899712802</v>
      </c>
      <c r="G1728" s="14">
        <v>149.307759665709</v>
      </c>
      <c r="H1728" s="14">
        <v>1820.90035772645</v>
      </c>
      <c r="I1728" s="14">
        <v>1710.8633276790899</v>
      </c>
      <c r="J1728" s="14">
        <v>1554.15071572031</v>
      </c>
      <c r="K1728" s="14">
        <v>1878.9450807615799</v>
      </c>
      <c r="L1728" s="14">
        <v>168.08175308249099</v>
      </c>
      <c r="M1728" s="14">
        <v>156.71261195878</v>
      </c>
      <c r="O1728" s="14"/>
      <c r="P1728" s="14"/>
      <c r="Q1728" s="14"/>
      <c r="R1728" s="14"/>
      <c r="S1728" s="14"/>
      <c r="T1728" s="14"/>
      <c r="U1728" s="14"/>
      <c r="V1728" s="14"/>
      <c r="W1728" s="14"/>
      <c r="X1728" s="14"/>
      <c r="Y1728" s="14"/>
    </row>
    <row r="1729" spans="1:25">
      <c r="A1729" s="14" t="s">
        <v>1957</v>
      </c>
      <c r="B1729" s="14" t="s">
        <v>68</v>
      </c>
      <c r="C1729" s="14" t="s">
        <v>132</v>
      </c>
      <c r="D1729" s="14" t="s">
        <v>54</v>
      </c>
      <c r="E1729" s="14">
        <v>5</v>
      </c>
      <c r="F1729" s="14">
        <v>470.12687394876002</v>
      </c>
      <c r="G1729" s="14">
        <v>156.70895798292</v>
      </c>
      <c r="H1729" s="14">
        <v>1916.7728378878801</v>
      </c>
      <c r="I1729" s="14">
        <v>1826.05898578347</v>
      </c>
      <c r="J1729" s="14">
        <v>1663.1353819301701</v>
      </c>
      <c r="K1729" s="14">
        <v>2000.5090474910501</v>
      </c>
      <c r="L1729" s="14">
        <v>174.45006170757401</v>
      </c>
      <c r="M1729" s="14">
        <v>162.92360385330301</v>
      </c>
      <c r="O1729" s="14"/>
      <c r="P1729" s="14"/>
      <c r="Q1729" s="14"/>
      <c r="R1729" s="14"/>
      <c r="S1729" s="14"/>
      <c r="T1729" s="14"/>
      <c r="U1729" s="14"/>
      <c r="V1729" s="14"/>
      <c r="W1729" s="14"/>
      <c r="X1729" s="14"/>
      <c r="Y1729" s="14"/>
    </row>
    <row r="1730" spans="1:25">
      <c r="A1730" s="14" t="s">
        <v>1958</v>
      </c>
      <c r="B1730" s="14" t="s">
        <v>68</v>
      </c>
      <c r="C1730" s="14" t="s">
        <v>38</v>
      </c>
      <c r="D1730" s="14" t="s">
        <v>72</v>
      </c>
      <c r="E1730" s="14">
        <v>0</v>
      </c>
      <c r="F1730" s="14">
        <v>1280.16323867442</v>
      </c>
      <c r="G1730" s="14">
        <v>426.72107955813902</v>
      </c>
      <c r="H1730" s="14">
        <v>1036.6029982140401</v>
      </c>
      <c r="I1730" s="14">
        <v>1069.67108504005</v>
      </c>
      <c r="J1730" s="14">
        <v>1011.39735594936</v>
      </c>
      <c r="K1730" s="14">
        <v>1130.40594505289</v>
      </c>
      <c r="L1730" s="14">
        <v>60.734860012842297</v>
      </c>
      <c r="M1730" s="14">
        <v>58.273729090691099</v>
      </c>
      <c r="O1730" s="14"/>
      <c r="P1730" s="14"/>
      <c r="Q1730" s="14"/>
      <c r="R1730" s="14"/>
      <c r="S1730" s="14"/>
      <c r="T1730" s="14"/>
      <c r="U1730" s="14"/>
      <c r="V1730" s="14"/>
      <c r="W1730" s="14"/>
      <c r="X1730" s="14"/>
      <c r="Y1730" s="14"/>
    </row>
    <row r="1731" spans="1:25">
      <c r="A1731" s="14" t="s">
        <v>1959</v>
      </c>
      <c r="B1731" s="14" t="s">
        <v>68</v>
      </c>
      <c r="C1731" s="14" t="s">
        <v>36</v>
      </c>
      <c r="D1731" s="14" t="s">
        <v>72</v>
      </c>
      <c r="E1731" s="14">
        <v>0</v>
      </c>
      <c r="F1731" s="14">
        <v>1296.74393419117</v>
      </c>
      <c r="G1731" s="14">
        <v>432.247978063723</v>
      </c>
      <c r="H1731" s="14">
        <v>1047.43375243629</v>
      </c>
      <c r="I1731" s="14">
        <v>1076.66714122299</v>
      </c>
      <c r="J1731" s="14">
        <v>1018.3643126452801</v>
      </c>
      <c r="K1731" s="14">
        <v>1137.4161746556899</v>
      </c>
      <c r="L1731" s="14">
        <v>60.749033432706902</v>
      </c>
      <c r="M1731" s="14">
        <v>58.302828577705696</v>
      </c>
      <c r="O1731" s="14"/>
      <c r="P1731" s="14"/>
      <c r="Q1731" s="14"/>
      <c r="R1731" s="14"/>
      <c r="S1731" s="14"/>
      <c r="T1731" s="14"/>
      <c r="U1731" s="14"/>
      <c r="V1731" s="14"/>
      <c r="W1731" s="14"/>
      <c r="X1731" s="14"/>
      <c r="Y1731" s="14"/>
    </row>
    <row r="1732" spans="1:25">
      <c r="A1732" s="14" t="s">
        <v>1960</v>
      </c>
      <c r="B1732" s="14" t="s">
        <v>68</v>
      </c>
      <c r="C1732" s="14" t="s">
        <v>34</v>
      </c>
      <c r="D1732" s="14" t="s">
        <v>72</v>
      </c>
      <c r="E1732" s="14">
        <v>0</v>
      </c>
      <c r="F1732" s="14">
        <v>1293.16441970038</v>
      </c>
      <c r="G1732" s="14">
        <v>431.05480656679202</v>
      </c>
      <c r="H1732" s="14">
        <v>1041.9754080755899</v>
      </c>
      <c r="I1732" s="14">
        <v>1062.2279715397401</v>
      </c>
      <c r="J1732" s="14">
        <v>1004.6679415482701</v>
      </c>
      <c r="K1732" s="14">
        <v>1122.20645769321</v>
      </c>
      <c r="L1732" s="14">
        <v>59.978486153470797</v>
      </c>
      <c r="M1732" s="14">
        <v>57.560029991469399</v>
      </c>
      <c r="O1732" s="14"/>
      <c r="P1732" s="14"/>
      <c r="Q1732" s="14"/>
      <c r="R1732" s="14"/>
      <c r="S1732" s="14"/>
      <c r="T1732" s="14"/>
      <c r="U1732" s="14"/>
      <c r="V1732" s="14"/>
      <c r="W1732" s="14"/>
      <c r="X1732" s="14"/>
      <c r="Y1732" s="14"/>
    </row>
    <row r="1733" spans="1:25">
      <c r="A1733" s="14" t="s">
        <v>1961</v>
      </c>
      <c r="B1733" s="14" t="s">
        <v>68</v>
      </c>
      <c r="C1733" s="14" t="s">
        <v>128</v>
      </c>
      <c r="D1733" s="14" t="s">
        <v>72</v>
      </c>
      <c r="E1733" s="14">
        <v>0</v>
      </c>
      <c r="F1733" s="14">
        <v>1278.5490471907301</v>
      </c>
      <c r="G1733" s="14">
        <v>426.18301573024399</v>
      </c>
      <c r="H1733" s="14">
        <v>1028.3098461340201</v>
      </c>
      <c r="I1733" s="14">
        <v>1039.3162475122699</v>
      </c>
      <c r="J1733" s="14">
        <v>982.70963840597597</v>
      </c>
      <c r="K1733" s="14">
        <v>1098.3151219681999</v>
      </c>
      <c r="L1733" s="14">
        <v>58.998874455932302</v>
      </c>
      <c r="M1733" s="14">
        <v>56.606609106295899</v>
      </c>
      <c r="O1733" s="14"/>
      <c r="P1733" s="14"/>
      <c r="Q1733" s="14"/>
      <c r="R1733" s="14"/>
      <c r="S1733" s="14"/>
      <c r="T1733" s="14"/>
      <c r="U1733" s="14"/>
      <c r="V1733" s="14"/>
      <c r="W1733" s="14"/>
      <c r="X1733" s="14"/>
      <c r="Y1733" s="14"/>
    </row>
    <row r="1734" spans="1:25">
      <c r="A1734" s="14" t="s">
        <v>1962</v>
      </c>
      <c r="B1734" s="14" t="s">
        <v>68</v>
      </c>
      <c r="C1734" s="14" t="s">
        <v>129</v>
      </c>
      <c r="D1734" s="14" t="s">
        <v>72</v>
      </c>
      <c r="E1734" s="14">
        <v>0</v>
      </c>
      <c r="F1734" s="14">
        <v>1223.93143695699</v>
      </c>
      <c r="G1734" s="14">
        <v>407.97714565233002</v>
      </c>
      <c r="H1734" s="14">
        <v>983.25910566368998</v>
      </c>
      <c r="I1734" s="14">
        <v>987.50670204980702</v>
      </c>
      <c r="J1734" s="14">
        <v>932.59723906158001</v>
      </c>
      <c r="K1734" s="14">
        <v>1044.7891274523899</v>
      </c>
      <c r="L1734" s="14">
        <v>57.282425402579896</v>
      </c>
      <c r="M1734" s="14">
        <v>54.909462988227297</v>
      </c>
      <c r="O1734" s="14"/>
      <c r="P1734" s="14"/>
      <c r="Q1734" s="14"/>
      <c r="R1734" s="14"/>
      <c r="S1734" s="14"/>
      <c r="T1734" s="14"/>
      <c r="U1734" s="14"/>
      <c r="V1734" s="14"/>
      <c r="W1734" s="14"/>
      <c r="X1734" s="14"/>
      <c r="Y1734" s="14"/>
    </row>
    <row r="1735" spans="1:25">
      <c r="A1735" s="14" t="s">
        <v>1963</v>
      </c>
      <c r="B1735" s="14" t="s">
        <v>68</v>
      </c>
      <c r="C1735" s="14" t="s">
        <v>130</v>
      </c>
      <c r="D1735" s="14" t="s">
        <v>72</v>
      </c>
      <c r="E1735" s="14">
        <v>0</v>
      </c>
      <c r="F1735" s="14">
        <v>1199.00096628549</v>
      </c>
      <c r="G1735" s="14">
        <v>399.66698876183</v>
      </c>
      <c r="H1735" s="14">
        <v>961.96353229313695</v>
      </c>
      <c r="I1735" s="14">
        <v>957.55249550408905</v>
      </c>
      <c r="J1735" s="14">
        <v>903.79948916828198</v>
      </c>
      <c r="K1735" s="14">
        <v>1013.65308623039</v>
      </c>
      <c r="L1735" s="14">
        <v>56.100590726299401</v>
      </c>
      <c r="M1735" s="14">
        <v>53.7530063358071</v>
      </c>
      <c r="O1735" s="14"/>
      <c r="P1735" s="14"/>
      <c r="Q1735" s="14"/>
      <c r="R1735" s="14"/>
      <c r="S1735" s="14"/>
      <c r="T1735" s="14"/>
      <c r="U1735" s="14"/>
      <c r="V1735" s="14"/>
      <c r="W1735" s="14"/>
      <c r="X1735" s="14"/>
      <c r="Y1735" s="14"/>
    </row>
    <row r="1736" spans="1:25">
      <c r="A1736" s="14" t="s">
        <v>1964</v>
      </c>
      <c r="B1736" s="14" t="s">
        <v>68</v>
      </c>
      <c r="C1736" s="14" t="s">
        <v>131</v>
      </c>
      <c r="D1736" s="14" t="s">
        <v>72</v>
      </c>
      <c r="E1736" s="14">
        <v>0</v>
      </c>
      <c r="F1736" s="14">
        <v>1192.8771560401699</v>
      </c>
      <c r="G1736" s="14">
        <v>397.62571868005602</v>
      </c>
      <c r="H1736" s="14">
        <v>954.25592054794697</v>
      </c>
      <c r="I1736" s="14">
        <v>946.78569720950304</v>
      </c>
      <c r="J1736" s="14">
        <v>893.53006427188495</v>
      </c>
      <c r="K1736" s="14">
        <v>1002.37329746233</v>
      </c>
      <c r="L1736" s="14">
        <v>55.5876002528287</v>
      </c>
      <c r="M1736" s="14">
        <v>53.255632937618202</v>
      </c>
      <c r="O1736" s="14"/>
      <c r="P1736" s="14"/>
      <c r="Q1736" s="14"/>
      <c r="R1736" s="14"/>
      <c r="S1736" s="14"/>
      <c r="T1736" s="14"/>
      <c r="U1736" s="14"/>
      <c r="V1736" s="14"/>
      <c r="W1736" s="14"/>
      <c r="X1736" s="14"/>
      <c r="Y1736" s="14"/>
    </row>
    <row r="1737" spans="1:25">
      <c r="A1737" s="14" t="s">
        <v>1965</v>
      </c>
      <c r="B1737" s="14" t="s">
        <v>68</v>
      </c>
      <c r="C1737" s="14" t="s">
        <v>132</v>
      </c>
      <c r="D1737" s="14" t="s">
        <v>72</v>
      </c>
      <c r="E1737" s="14">
        <v>0</v>
      </c>
      <c r="F1737" s="14">
        <v>1230.61139887696</v>
      </c>
      <c r="G1737" s="14">
        <v>410.20379962565403</v>
      </c>
      <c r="H1737" s="14">
        <v>978.71859426975504</v>
      </c>
      <c r="I1737" s="14">
        <v>969.47047516334396</v>
      </c>
      <c r="J1737" s="14">
        <v>915.788898164648</v>
      </c>
      <c r="K1737" s="14">
        <v>1025.46549701202</v>
      </c>
      <c r="L1737" s="14">
        <v>55.995021848675897</v>
      </c>
      <c r="M1737" s="14">
        <v>53.681576998695803</v>
      </c>
      <c r="O1737" s="14"/>
      <c r="P1737" s="14"/>
      <c r="Q1737" s="14"/>
      <c r="R1737" s="14"/>
      <c r="S1737" s="14"/>
      <c r="T1737" s="14"/>
      <c r="U1737" s="14"/>
      <c r="V1737" s="14"/>
      <c r="W1737" s="14"/>
      <c r="X1737" s="14"/>
      <c r="Y1737" s="14"/>
    </row>
    <row r="1738" spans="1:25">
      <c r="A1738" s="14" t="s">
        <v>1966</v>
      </c>
      <c r="B1738" s="14" t="s">
        <v>68</v>
      </c>
      <c r="C1738" s="14" t="s">
        <v>38</v>
      </c>
      <c r="D1738" s="14" t="s">
        <v>72</v>
      </c>
      <c r="E1738" s="14">
        <v>1</v>
      </c>
      <c r="F1738" s="14">
        <v>199.23474796464799</v>
      </c>
      <c r="G1738" s="14">
        <v>66.411582654882693</v>
      </c>
      <c r="H1738" s="14">
        <v>697.94278695666003</v>
      </c>
      <c r="I1738" s="14">
        <v>737.10247538954104</v>
      </c>
      <c r="J1738" s="14">
        <v>637.28800591463505</v>
      </c>
      <c r="K1738" s="14">
        <v>847.98929798275799</v>
      </c>
      <c r="L1738" s="14">
        <v>110.886822593217</v>
      </c>
      <c r="M1738" s="14">
        <v>99.814469474906204</v>
      </c>
      <c r="O1738" s="14"/>
      <c r="P1738" s="14"/>
      <c r="Q1738" s="14"/>
      <c r="R1738" s="14"/>
      <c r="S1738" s="14"/>
      <c r="T1738" s="14"/>
      <c r="U1738" s="14"/>
      <c r="V1738" s="14"/>
      <c r="W1738" s="14"/>
      <c r="X1738" s="14"/>
      <c r="Y1738" s="14"/>
    </row>
    <row r="1739" spans="1:25">
      <c r="A1739" s="14" t="s">
        <v>1967</v>
      </c>
      <c r="B1739" s="14" t="s">
        <v>68</v>
      </c>
      <c r="C1739" s="14" t="s">
        <v>36</v>
      </c>
      <c r="D1739" s="14" t="s">
        <v>72</v>
      </c>
      <c r="E1739" s="14">
        <v>1</v>
      </c>
      <c r="F1739" s="14">
        <v>200.249307035415</v>
      </c>
      <c r="G1739" s="14">
        <v>66.7497690118051</v>
      </c>
      <c r="H1739" s="14">
        <v>696.54355642079804</v>
      </c>
      <c r="I1739" s="14">
        <v>727.74476224716796</v>
      </c>
      <c r="J1739" s="14">
        <v>629.27689392561001</v>
      </c>
      <c r="K1739" s="14">
        <v>837.10627287924297</v>
      </c>
      <c r="L1739" s="14">
        <v>109.361510632075</v>
      </c>
      <c r="M1739" s="14">
        <v>98.467868321557603</v>
      </c>
      <c r="O1739" s="14"/>
      <c r="P1739" s="14"/>
      <c r="Q1739" s="14"/>
      <c r="R1739" s="14"/>
      <c r="S1739" s="14"/>
      <c r="T1739" s="14"/>
      <c r="U1739" s="14"/>
      <c r="V1739" s="14"/>
      <c r="W1739" s="14"/>
      <c r="X1739" s="14"/>
      <c r="Y1739" s="14"/>
    </row>
    <row r="1740" spans="1:25">
      <c r="A1740" s="14" t="s">
        <v>1968</v>
      </c>
      <c r="B1740" s="14" t="s">
        <v>68</v>
      </c>
      <c r="C1740" s="14" t="s">
        <v>34</v>
      </c>
      <c r="D1740" s="14" t="s">
        <v>72</v>
      </c>
      <c r="E1740" s="14">
        <v>1</v>
      </c>
      <c r="F1740" s="14">
        <v>184.91949335716799</v>
      </c>
      <c r="G1740" s="14">
        <v>61.639831119056097</v>
      </c>
      <c r="H1740" s="14">
        <v>639.30680503774602</v>
      </c>
      <c r="I1740" s="14">
        <v>655.95381506920103</v>
      </c>
      <c r="J1740" s="14">
        <v>563.90207669419397</v>
      </c>
      <c r="K1740" s="14">
        <v>758.62841423290399</v>
      </c>
      <c r="L1740" s="14">
        <v>102.674599163702</v>
      </c>
      <c r="M1740" s="14">
        <v>92.051738375007602</v>
      </c>
      <c r="O1740" s="14"/>
      <c r="P1740" s="14"/>
      <c r="Q1740" s="14"/>
      <c r="R1740" s="14"/>
      <c r="S1740" s="14"/>
      <c r="T1740" s="14"/>
      <c r="U1740" s="14"/>
      <c r="V1740" s="14"/>
      <c r="W1740" s="14"/>
      <c r="X1740" s="14"/>
      <c r="Y1740" s="14"/>
    </row>
    <row r="1741" spans="1:25">
      <c r="A1741" s="14" t="s">
        <v>1969</v>
      </c>
      <c r="B1741" s="14" t="s">
        <v>68</v>
      </c>
      <c r="C1741" s="14" t="s">
        <v>128</v>
      </c>
      <c r="D1741" s="14" t="s">
        <v>72</v>
      </c>
      <c r="E1741" s="14">
        <v>1</v>
      </c>
      <c r="F1741" s="14">
        <v>184.44139410461401</v>
      </c>
      <c r="G1741" s="14">
        <v>61.480464701538203</v>
      </c>
      <c r="H1741" s="14">
        <v>635.80748769214495</v>
      </c>
      <c r="I1741" s="14">
        <v>638.75364748592597</v>
      </c>
      <c r="J1741" s="14">
        <v>549.15008257648003</v>
      </c>
      <c r="K1741" s="14">
        <v>738.71176501923298</v>
      </c>
      <c r="L1741" s="14">
        <v>99.958117533306606</v>
      </c>
      <c r="M1741" s="14">
        <v>89.603564909446405</v>
      </c>
      <c r="O1741" s="14"/>
      <c r="P1741" s="14"/>
      <c r="Q1741" s="14"/>
      <c r="R1741" s="14"/>
      <c r="S1741" s="14"/>
      <c r="T1741" s="14"/>
      <c r="U1741" s="14"/>
      <c r="V1741" s="14"/>
      <c r="W1741" s="14"/>
      <c r="X1741" s="14"/>
      <c r="Y1741" s="14"/>
    </row>
    <row r="1742" spans="1:25">
      <c r="A1742" s="14" t="s">
        <v>1970</v>
      </c>
      <c r="B1742" s="14" t="s">
        <v>68</v>
      </c>
      <c r="C1742" s="14" t="s">
        <v>129</v>
      </c>
      <c r="D1742" s="14" t="s">
        <v>72</v>
      </c>
      <c r="E1742" s="14">
        <v>1</v>
      </c>
      <c r="F1742" s="14">
        <v>174.72724863517101</v>
      </c>
      <c r="G1742" s="14">
        <v>58.242416211723501</v>
      </c>
      <c r="H1742" s="14">
        <v>602.50775391438106</v>
      </c>
      <c r="I1742" s="14">
        <v>597.85382548656003</v>
      </c>
      <c r="J1742" s="14">
        <v>511.90968413552298</v>
      </c>
      <c r="K1742" s="14">
        <v>694.01913901284604</v>
      </c>
      <c r="L1742" s="14">
        <v>96.165313526286198</v>
      </c>
      <c r="M1742" s="14">
        <v>85.944141351037203</v>
      </c>
      <c r="O1742" s="14"/>
      <c r="P1742" s="14"/>
      <c r="Q1742" s="14"/>
      <c r="R1742" s="14"/>
      <c r="S1742" s="14"/>
      <c r="T1742" s="14"/>
      <c r="U1742" s="14"/>
      <c r="V1742" s="14"/>
      <c r="W1742" s="14"/>
      <c r="X1742" s="14"/>
      <c r="Y1742" s="14"/>
    </row>
    <row r="1743" spans="1:25">
      <c r="A1743" s="14" t="s">
        <v>1971</v>
      </c>
      <c r="B1743" s="14" t="s">
        <v>68</v>
      </c>
      <c r="C1743" s="14" t="s">
        <v>130</v>
      </c>
      <c r="D1743" s="14" t="s">
        <v>72</v>
      </c>
      <c r="E1743" s="14">
        <v>1</v>
      </c>
      <c r="F1743" s="14">
        <v>188.79916311577301</v>
      </c>
      <c r="G1743" s="14">
        <v>62.933054371924399</v>
      </c>
      <c r="H1743" s="14">
        <v>650.80718068174201</v>
      </c>
      <c r="I1743" s="14">
        <v>634.47471691059604</v>
      </c>
      <c r="J1743" s="14">
        <v>546.63593678658003</v>
      </c>
      <c r="K1743" s="14">
        <v>732.33915258092702</v>
      </c>
      <c r="L1743" s="14">
        <v>97.864435670330906</v>
      </c>
      <c r="M1743" s="14">
        <v>87.8387801240154</v>
      </c>
      <c r="O1743" s="14"/>
      <c r="P1743" s="14"/>
      <c r="Q1743" s="14"/>
      <c r="R1743" s="14"/>
      <c r="S1743" s="14"/>
      <c r="T1743" s="14"/>
      <c r="U1743" s="14"/>
      <c r="V1743" s="14"/>
      <c r="W1743" s="14"/>
      <c r="X1743" s="14"/>
      <c r="Y1743" s="14"/>
    </row>
    <row r="1744" spans="1:25">
      <c r="A1744" s="14" t="s">
        <v>1972</v>
      </c>
      <c r="B1744" s="14" t="s">
        <v>68</v>
      </c>
      <c r="C1744" s="14" t="s">
        <v>131</v>
      </c>
      <c r="D1744" s="14" t="s">
        <v>72</v>
      </c>
      <c r="E1744" s="14">
        <v>1</v>
      </c>
      <c r="F1744" s="14">
        <v>184.24901609643899</v>
      </c>
      <c r="G1744" s="14">
        <v>61.416338698813199</v>
      </c>
      <c r="H1744" s="14">
        <v>634.59742404229303</v>
      </c>
      <c r="I1744" s="14">
        <v>610.46401561464404</v>
      </c>
      <c r="J1744" s="14">
        <v>524.94365644913103</v>
      </c>
      <c r="K1744" s="14">
        <v>705.87254784337597</v>
      </c>
      <c r="L1744" s="14">
        <v>95.408532228731701</v>
      </c>
      <c r="M1744" s="14">
        <v>85.520359165513597</v>
      </c>
      <c r="O1744" s="14"/>
      <c r="P1744" s="14"/>
      <c r="Q1744" s="14"/>
      <c r="R1744" s="14"/>
      <c r="S1744" s="14"/>
      <c r="T1744" s="14"/>
      <c r="U1744" s="14"/>
      <c r="V1744" s="14"/>
      <c r="W1744" s="14"/>
      <c r="X1744" s="14"/>
      <c r="Y1744" s="14"/>
    </row>
    <row r="1745" spans="1:25">
      <c r="A1745" s="14" t="s">
        <v>1973</v>
      </c>
      <c r="B1745" s="14" t="s">
        <v>68</v>
      </c>
      <c r="C1745" s="14" t="s">
        <v>132</v>
      </c>
      <c r="D1745" s="14" t="s">
        <v>72</v>
      </c>
      <c r="E1745" s="14">
        <v>1</v>
      </c>
      <c r="F1745" s="14">
        <v>185.10520416958599</v>
      </c>
      <c r="G1745" s="14">
        <v>61.701734723195401</v>
      </c>
      <c r="H1745" s="14">
        <v>633.72660539418098</v>
      </c>
      <c r="I1745" s="14">
        <v>606.04286743815499</v>
      </c>
      <c r="J1745" s="14">
        <v>521.34358368872302</v>
      </c>
      <c r="K1745" s="14">
        <v>700.51132728052596</v>
      </c>
      <c r="L1745" s="14">
        <v>94.468459842371104</v>
      </c>
      <c r="M1745" s="14">
        <v>84.699283749432198</v>
      </c>
      <c r="O1745" s="14"/>
      <c r="P1745" s="14"/>
      <c r="Q1745" s="14"/>
      <c r="R1745" s="14"/>
      <c r="S1745" s="14"/>
      <c r="T1745" s="14"/>
      <c r="U1745" s="14"/>
      <c r="V1745" s="14"/>
      <c r="W1745" s="14"/>
      <c r="X1745" s="14"/>
      <c r="Y1745" s="14"/>
    </row>
    <row r="1746" spans="1:25">
      <c r="A1746" s="14" t="s">
        <v>1974</v>
      </c>
      <c r="B1746" s="14" t="s">
        <v>68</v>
      </c>
      <c r="C1746" s="14" t="s">
        <v>38</v>
      </c>
      <c r="D1746" s="14" t="s">
        <v>72</v>
      </c>
      <c r="E1746" s="14">
        <v>2</v>
      </c>
      <c r="F1746" s="14">
        <v>202.455673195663</v>
      </c>
      <c r="G1746" s="14">
        <v>67.485224398554394</v>
      </c>
      <c r="H1746" s="14">
        <v>797.85486973660397</v>
      </c>
      <c r="I1746" s="14">
        <v>804.41572412145001</v>
      </c>
      <c r="J1746" s="14">
        <v>695.85443332816203</v>
      </c>
      <c r="K1746" s="14">
        <v>924.91785012224</v>
      </c>
      <c r="L1746" s="14">
        <v>120.50212600079099</v>
      </c>
      <c r="M1746" s="14">
        <v>108.561290793287</v>
      </c>
      <c r="O1746" s="14"/>
      <c r="P1746" s="14"/>
      <c r="Q1746" s="14"/>
      <c r="R1746" s="14"/>
      <c r="S1746" s="14"/>
      <c r="T1746" s="14"/>
      <c r="U1746" s="14"/>
      <c r="V1746" s="14"/>
      <c r="W1746" s="14"/>
      <c r="X1746" s="14"/>
      <c r="Y1746" s="14"/>
    </row>
    <row r="1747" spans="1:25">
      <c r="A1747" s="14" t="s">
        <v>1975</v>
      </c>
      <c r="B1747" s="14" t="s">
        <v>68</v>
      </c>
      <c r="C1747" s="14" t="s">
        <v>36</v>
      </c>
      <c r="D1747" s="14" t="s">
        <v>72</v>
      </c>
      <c r="E1747" s="14">
        <v>2</v>
      </c>
      <c r="F1747" s="14">
        <v>198.42575714903299</v>
      </c>
      <c r="G1747" s="14">
        <v>66.141919049677497</v>
      </c>
      <c r="H1747" s="14">
        <v>776.28323285095496</v>
      </c>
      <c r="I1747" s="14">
        <v>781.69253235496706</v>
      </c>
      <c r="J1747" s="14">
        <v>675.28453745716001</v>
      </c>
      <c r="K1747" s="14">
        <v>899.92975237107703</v>
      </c>
      <c r="L1747" s="14">
        <v>118.23722001611</v>
      </c>
      <c r="M1747" s="14">
        <v>106.407994897807</v>
      </c>
      <c r="O1747" s="14"/>
      <c r="P1747" s="14"/>
      <c r="Q1747" s="14"/>
      <c r="R1747" s="14"/>
      <c r="S1747" s="14"/>
      <c r="T1747" s="14"/>
      <c r="U1747" s="14"/>
      <c r="V1747" s="14"/>
      <c r="W1747" s="14"/>
      <c r="X1747" s="14"/>
      <c r="Y1747" s="14"/>
    </row>
    <row r="1748" spans="1:25">
      <c r="A1748" s="14" t="s">
        <v>1976</v>
      </c>
      <c r="B1748" s="14" t="s">
        <v>68</v>
      </c>
      <c r="C1748" s="14" t="s">
        <v>34</v>
      </c>
      <c r="D1748" s="14" t="s">
        <v>72</v>
      </c>
      <c r="E1748" s="14">
        <v>2</v>
      </c>
      <c r="F1748" s="14">
        <v>203.69237084422801</v>
      </c>
      <c r="G1748" s="14">
        <v>67.897456948075998</v>
      </c>
      <c r="H1748" s="14">
        <v>792.02259446390804</v>
      </c>
      <c r="I1748" s="14">
        <v>790.48005749985202</v>
      </c>
      <c r="J1748" s="14">
        <v>684.31995796590195</v>
      </c>
      <c r="K1748" s="14">
        <v>908.27931267760198</v>
      </c>
      <c r="L1748" s="14">
        <v>117.79925517775</v>
      </c>
      <c r="M1748" s="14">
        <v>106.16009953395</v>
      </c>
      <c r="O1748" s="14"/>
      <c r="P1748" s="14"/>
      <c r="Q1748" s="14"/>
      <c r="R1748" s="14"/>
      <c r="S1748" s="14"/>
      <c r="T1748" s="14"/>
      <c r="U1748" s="14"/>
      <c r="V1748" s="14"/>
      <c r="W1748" s="14"/>
      <c r="X1748" s="14"/>
      <c r="Y1748" s="14"/>
    </row>
    <row r="1749" spans="1:25">
      <c r="A1749" s="14" t="s">
        <v>1977</v>
      </c>
      <c r="B1749" s="14" t="s">
        <v>68</v>
      </c>
      <c r="C1749" s="14" t="s">
        <v>128</v>
      </c>
      <c r="D1749" s="14" t="s">
        <v>72</v>
      </c>
      <c r="E1749" s="14">
        <v>2</v>
      </c>
      <c r="F1749" s="14">
        <v>214.17326647492601</v>
      </c>
      <c r="G1749" s="14">
        <v>71.391088824975498</v>
      </c>
      <c r="H1749" s="14">
        <v>828.77976346616504</v>
      </c>
      <c r="I1749" s="14">
        <v>815.02387693700598</v>
      </c>
      <c r="J1749" s="14">
        <v>708.19395593818103</v>
      </c>
      <c r="K1749" s="14">
        <v>933.25974134973205</v>
      </c>
      <c r="L1749" s="14">
        <v>118.235864412726</v>
      </c>
      <c r="M1749" s="14">
        <v>106.829920998825</v>
      </c>
      <c r="O1749" s="14"/>
      <c r="P1749" s="14"/>
      <c r="Q1749" s="14"/>
      <c r="R1749" s="14"/>
      <c r="S1749" s="14"/>
      <c r="T1749" s="14"/>
      <c r="U1749" s="14"/>
      <c r="V1749" s="14"/>
      <c r="W1749" s="14"/>
      <c r="X1749" s="14"/>
      <c r="Y1749" s="14"/>
    </row>
    <row r="1750" spans="1:25">
      <c r="A1750" s="14" t="s">
        <v>1978</v>
      </c>
      <c r="B1750" s="14" t="s">
        <v>68</v>
      </c>
      <c r="C1750" s="14" t="s">
        <v>129</v>
      </c>
      <c r="D1750" s="14" t="s">
        <v>72</v>
      </c>
      <c r="E1750" s="14">
        <v>2</v>
      </c>
      <c r="F1750" s="14">
        <v>221.84394000659199</v>
      </c>
      <c r="G1750" s="14">
        <v>73.947980002197198</v>
      </c>
      <c r="H1750" s="14">
        <v>855.78034952201301</v>
      </c>
      <c r="I1750" s="14">
        <v>832.17862593146401</v>
      </c>
      <c r="J1750" s="14">
        <v>724.90960474039503</v>
      </c>
      <c r="K1750" s="14">
        <v>950.68959068014499</v>
      </c>
      <c r="L1750" s="14">
        <v>118.510964748681</v>
      </c>
      <c r="M1750" s="14">
        <v>107.269021191069</v>
      </c>
      <c r="O1750" s="14"/>
      <c r="P1750" s="14"/>
      <c r="Q1750" s="14"/>
      <c r="R1750" s="14"/>
      <c r="S1750" s="14"/>
      <c r="T1750" s="14"/>
      <c r="U1750" s="14"/>
      <c r="V1750" s="14"/>
      <c r="W1750" s="14"/>
      <c r="X1750" s="14"/>
      <c r="Y1750" s="14"/>
    </row>
    <row r="1751" spans="1:25">
      <c r="A1751" s="14" t="s">
        <v>1979</v>
      </c>
      <c r="B1751" s="14" t="s">
        <v>68</v>
      </c>
      <c r="C1751" s="14" t="s">
        <v>130</v>
      </c>
      <c r="D1751" s="14" t="s">
        <v>72</v>
      </c>
      <c r="E1751" s="14">
        <v>2</v>
      </c>
      <c r="F1751" s="14">
        <v>200.72488554904001</v>
      </c>
      <c r="G1751" s="14">
        <v>66.908295183013195</v>
      </c>
      <c r="H1751" s="14">
        <v>772.46444313657696</v>
      </c>
      <c r="I1751" s="14">
        <v>746.21707203404003</v>
      </c>
      <c r="J1751" s="14">
        <v>645.41937636281602</v>
      </c>
      <c r="K1751" s="14">
        <v>858.15216820300395</v>
      </c>
      <c r="L1751" s="14">
        <v>111.93509616896399</v>
      </c>
      <c r="M1751" s="14">
        <v>100.79769567122401</v>
      </c>
      <c r="O1751" s="14"/>
      <c r="P1751" s="14"/>
      <c r="Q1751" s="14"/>
      <c r="R1751" s="14"/>
      <c r="S1751" s="14"/>
      <c r="T1751" s="14"/>
      <c r="U1751" s="14"/>
      <c r="V1751" s="14"/>
      <c r="W1751" s="14"/>
      <c r="X1751" s="14"/>
      <c r="Y1751" s="14"/>
    </row>
    <row r="1752" spans="1:25">
      <c r="A1752" s="14" t="s">
        <v>1980</v>
      </c>
      <c r="B1752" s="14" t="s">
        <v>68</v>
      </c>
      <c r="C1752" s="14" t="s">
        <v>131</v>
      </c>
      <c r="D1752" s="14" t="s">
        <v>72</v>
      </c>
      <c r="E1752" s="14">
        <v>2</v>
      </c>
      <c r="F1752" s="14">
        <v>207.740393840823</v>
      </c>
      <c r="G1752" s="14">
        <v>69.246797946941101</v>
      </c>
      <c r="H1752" s="14">
        <v>797.62101685860296</v>
      </c>
      <c r="I1752" s="14">
        <v>775.20349183467897</v>
      </c>
      <c r="J1752" s="14">
        <v>672.37689628251997</v>
      </c>
      <c r="K1752" s="14">
        <v>889.18702160484099</v>
      </c>
      <c r="L1752" s="14">
        <v>113.98352977016199</v>
      </c>
      <c r="M1752" s="14">
        <v>102.82659555215901</v>
      </c>
      <c r="O1752" s="14"/>
      <c r="P1752" s="14"/>
      <c r="Q1752" s="14"/>
      <c r="R1752" s="14"/>
      <c r="S1752" s="14"/>
      <c r="T1752" s="14"/>
      <c r="U1752" s="14"/>
      <c r="V1752" s="14"/>
      <c r="W1752" s="14"/>
      <c r="X1752" s="14"/>
      <c r="Y1752" s="14"/>
    </row>
    <row r="1753" spans="1:25">
      <c r="A1753" s="14" t="s">
        <v>1981</v>
      </c>
      <c r="B1753" s="14" t="s">
        <v>68</v>
      </c>
      <c r="C1753" s="14" t="s">
        <v>132</v>
      </c>
      <c r="D1753" s="14" t="s">
        <v>72</v>
      </c>
      <c r="E1753" s="14">
        <v>2</v>
      </c>
      <c r="F1753" s="14">
        <v>200.493901494575</v>
      </c>
      <c r="G1753" s="14">
        <v>66.831300498191496</v>
      </c>
      <c r="H1753" s="14">
        <v>768.88288654154996</v>
      </c>
      <c r="I1753" s="14">
        <v>742.98519390830802</v>
      </c>
      <c r="J1753" s="14">
        <v>642.81601247563503</v>
      </c>
      <c r="K1753" s="14">
        <v>854.22907760537896</v>
      </c>
      <c r="L1753" s="14">
        <v>111.243883697071</v>
      </c>
      <c r="M1753" s="14">
        <v>100.169181432673</v>
      </c>
      <c r="O1753" s="14"/>
      <c r="P1753" s="14"/>
      <c r="Q1753" s="14"/>
      <c r="R1753" s="14"/>
      <c r="S1753" s="14"/>
      <c r="T1753" s="14"/>
      <c r="U1753" s="14"/>
      <c r="V1753" s="14"/>
      <c r="W1753" s="14"/>
      <c r="X1753" s="14"/>
      <c r="Y1753" s="14"/>
    </row>
    <row r="1754" spans="1:25">
      <c r="A1754" s="14" t="s">
        <v>1982</v>
      </c>
      <c r="B1754" s="14" t="s">
        <v>68</v>
      </c>
      <c r="C1754" s="14" t="s">
        <v>38</v>
      </c>
      <c r="D1754" s="14" t="s">
        <v>72</v>
      </c>
      <c r="E1754" s="14">
        <v>3</v>
      </c>
      <c r="F1754" s="14">
        <v>257.41222104231099</v>
      </c>
      <c r="G1754" s="14">
        <v>85.804073680770401</v>
      </c>
      <c r="H1754" s="14">
        <v>1032.20876189875</v>
      </c>
      <c r="I1754" s="14">
        <v>1039.66131173402</v>
      </c>
      <c r="J1754" s="14">
        <v>914.62816510865605</v>
      </c>
      <c r="K1754" s="14">
        <v>1176.81065070966</v>
      </c>
      <c r="L1754" s="14">
        <v>137.14933897563799</v>
      </c>
      <c r="M1754" s="14">
        <v>125.033146625363</v>
      </c>
      <c r="O1754" s="14"/>
      <c r="P1754" s="14"/>
      <c r="Q1754" s="14"/>
      <c r="R1754" s="14"/>
      <c r="S1754" s="14"/>
      <c r="T1754" s="14"/>
      <c r="U1754" s="14"/>
      <c r="V1754" s="14"/>
      <c r="W1754" s="14"/>
      <c r="X1754" s="14"/>
      <c r="Y1754" s="14"/>
    </row>
    <row r="1755" spans="1:25">
      <c r="A1755" s="14" t="s">
        <v>1983</v>
      </c>
      <c r="B1755" s="14" t="s">
        <v>68</v>
      </c>
      <c r="C1755" s="14" t="s">
        <v>36</v>
      </c>
      <c r="D1755" s="14" t="s">
        <v>72</v>
      </c>
      <c r="E1755" s="14">
        <v>3</v>
      </c>
      <c r="F1755" s="14">
        <v>256.18428974744597</v>
      </c>
      <c r="G1755" s="14">
        <v>85.394763249148696</v>
      </c>
      <c r="H1755" s="14">
        <v>1027.94434534727</v>
      </c>
      <c r="I1755" s="14">
        <v>1027.7397815024101</v>
      </c>
      <c r="J1755" s="14">
        <v>904.04980509577501</v>
      </c>
      <c r="K1755" s="14">
        <v>1163.44597134428</v>
      </c>
      <c r="L1755" s="14">
        <v>135.706189841872</v>
      </c>
      <c r="M1755" s="14">
        <v>123.689976406632</v>
      </c>
      <c r="O1755" s="14"/>
      <c r="P1755" s="14"/>
      <c r="Q1755" s="14"/>
      <c r="R1755" s="14"/>
      <c r="S1755" s="14"/>
      <c r="T1755" s="14"/>
      <c r="U1755" s="14"/>
      <c r="V1755" s="14"/>
      <c r="W1755" s="14"/>
      <c r="X1755" s="14"/>
      <c r="Y1755" s="14"/>
    </row>
    <row r="1756" spans="1:25">
      <c r="A1756" s="14" t="s">
        <v>1984</v>
      </c>
      <c r="B1756" s="14" t="s">
        <v>68</v>
      </c>
      <c r="C1756" s="14" t="s">
        <v>34</v>
      </c>
      <c r="D1756" s="14" t="s">
        <v>72</v>
      </c>
      <c r="E1756" s="14">
        <v>3</v>
      </c>
      <c r="F1756" s="14">
        <v>254.10074727613201</v>
      </c>
      <c r="G1756" s="14">
        <v>84.700249092043904</v>
      </c>
      <c r="H1756" s="14">
        <v>1018.39905124497</v>
      </c>
      <c r="I1756" s="14">
        <v>1023.11067668893</v>
      </c>
      <c r="J1756" s="14">
        <v>899.52836004139795</v>
      </c>
      <c r="K1756" s="14">
        <v>1158.7504277031501</v>
      </c>
      <c r="L1756" s="14">
        <v>135.63975101422201</v>
      </c>
      <c r="M1756" s="14">
        <v>123.582316647532</v>
      </c>
      <c r="O1756" s="14"/>
      <c r="P1756" s="14"/>
      <c r="Q1756" s="14"/>
      <c r="R1756" s="14"/>
      <c r="S1756" s="14"/>
      <c r="T1756" s="14"/>
      <c r="U1756" s="14"/>
      <c r="V1756" s="14"/>
      <c r="W1756" s="14"/>
      <c r="X1756" s="14"/>
      <c r="Y1756" s="14"/>
    </row>
    <row r="1757" spans="1:25">
      <c r="A1757" s="14" t="s">
        <v>1985</v>
      </c>
      <c r="B1757" s="14" t="s">
        <v>68</v>
      </c>
      <c r="C1757" s="14" t="s">
        <v>128</v>
      </c>
      <c r="D1757" s="14" t="s">
        <v>72</v>
      </c>
      <c r="E1757" s="14">
        <v>3</v>
      </c>
      <c r="F1757" s="14">
        <v>240.67473233442499</v>
      </c>
      <c r="G1757" s="14">
        <v>80.224910778141606</v>
      </c>
      <c r="H1757" s="14">
        <v>962.93003254551104</v>
      </c>
      <c r="I1757" s="14">
        <v>966.68044659837699</v>
      </c>
      <c r="J1757" s="14">
        <v>847.11471189525798</v>
      </c>
      <c r="K1757" s="14">
        <v>1098.2498914195501</v>
      </c>
      <c r="L1757" s="14">
        <v>131.569444821171</v>
      </c>
      <c r="M1757" s="14">
        <v>119.56573470311901</v>
      </c>
      <c r="O1757" s="14"/>
      <c r="P1757" s="14"/>
      <c r="Q1757" s="14"/>
      <c r="R1757" s="14"/>
      <c r="S1757" s="14"/>
      <c r="T1757" s="14"/>
      <c r="U1757" s="14"/>
      <c r="V1757" s="14"/>
      <c r="W1757" s="14"/>
      <c r="X1757" s="14"/>
      <c r="Y1757" s="14"/>
    </row>
    <row r="1758" spans="1:25">
      <c r="A1758" s="14" t="s">
        <v>1986</v>
      </c>
      <c r="B1758" s="14" t="s">
        <v>68</v>
      </c>
      <c r="C1758" s="14" t="s">
        <v>129</v>
      </c>
      <c r="D1758" s="14" t="s">
        <v>72</v>
      </c>
      <c r="E1758" s="14">
        <v>3</v>
      </c>
      <c r="F1758" s="14">
        <v>226.812959034838</v>
      </c>
      <c r="G1758" s="14">
        <v>75.604319678279396</v>
      </c>
      <c r="H1758" s="14">
        <v>903.06163017533902</v>
      </c>
      <c r="I1758" s="14">
        <v>907.60248216401806</v>
      </c>
      <c r="J1758" s="14">
        <v>792.14132900655602</v>
      </c>
      <c r="K1758" s="14">
        <v>1035.0234925028701</v>
      </c>
      <c r="L1758" s="14">
        <v>127.42101033885299</v>
      </c>
      <c r="M1758" s="14">
        <v>115.461153157463</v>
      </c>
      <c r="O1758" s="14"/>
      <c r="P1758" s="14"/>
      <c r="Q1758" s="14"/>
      <c r="R1758" s="14"/>
      <c r="S1758" s="14"/>
      <c r="T1758" s="14"/>
      <c r="U1758" s="14"/>
      <c r="V1758" s="14"/>
      <c r="W1758" s="14"/>
      <c r="X1758" s="14"/>
      <c r="Y1758" s="14"/>
    </row>
    <row r="1759" spans="1:25">
      <c r="A1759" s="14" t="s">
        <v>1987</v>
      </c>
      <c r="B1759" s="14" t="s">
        <v>68</v>
      </c>
      <c r="C1759" s="14" t="s">
        <v>130</v>
      </c>
      <c r="D1759" s="14" t="s">
        <v>72</v>
      </c>
      <c r="E1759" s="14">
        <v>3</v>
      </c>
      <c r="F1759" s="14">
        <v>221.70158113885199</v>
      </c>
      <c r="G1759" s="14">
        <v>73.900527046284097</v>
      </c>
      <c r="H1759" s="14">
        <v>879.97769762186397</v>
      </c>
      <c r="I1759" s="14">
        <v>873.51904462927098</v>
      </c>
      <c r="J1759" s="14">
        <v>761.15883680479601</v>
      </c>
      <c r="K1759" s="14">
        <v>997.65875046514202</v>
      </c>
      <c r="L1759" s="14">
        <v>124.13970583587</v>
      </c>
      <c r="M1759" s="14">
        <v>112.36020782447601</v>
      </c>
      <c r="O1759" s="14"/>
      <c r="P1759" s="14"/>
      <c r="Q1759" s="14"/>
      <c r="R1759" s="14"/>
      <c r="S1759" s="14"/>
      <c r="T1759" s="14"/>
      <c r="U1759" s="14"/>
      <c r="V1759" s="14"/>
      <c r="W1759" s="14"/>
      <c r="X1759" s="14"/>
      <c r="Y1759" s="14"/>
    </row>
    <row r="1760" spans="1:25">
      <c r="A1760" s="14" t="s">
        <v>1988</v>
      </c>
      <c r="B1760" s="14" t="s">
        <v>68</v>
      </c>
      <c r="C1760" s="14" t="s">
        <v>131</v>
      </c>
      <c r="D1760" s="14" t="s">
        <v>72</v>
      </c>
      <c r="E1760" s="14">
        <v>3</v>
      </c>
      <c r="F1760" s="14">
        <v>218.94219021999501</v>
      </c>
      <c r="G1760" s="14">
        <v>72.980730073331799</v>
      </c>
      <c r="H1760" s="14">
        <v>864.32509660098503</v>
      </c>
      <c r="I1760" s="14">
        <v>856.39275440017502</v>
      </c>
      <c r="J1760" s="14">
        <v>745.551788888126</v>
      </c>
      <c r="K1760" s="14">
        <v>978.93104231434199</v>
      </c>
      <c r="L1760" s="14">
        <v>122.538287914167</v>
      </c>
      <c r="M1760" s="14">
        <v>110.840965512049</v>
      </c>
      <c r="O1760" s="14"/>
      <c r="P1760" s="14"/>
      <c r="Q1760" s="14"/>
      <c r="R1760" s="14"/>
      <c r="S1760" s="14"/>
      <c r="T1760" s="14"/>
      <c r="U1760" s="14"/>
      <c r="V1760" s="14"/>
      <c r="W1760" s="14"/>
      <c r="X1760" s="14"/>
      <c r="Y1760" s="14"/>
    </row>
    <row r="1761" spans="1:25">
      <c r="A1761" s="14" t="s">
        <v>1989</v>
      </c>
      <c r="B1761" s="14" t="s">
        <v>68</v>
      </c>
      <c r="C1761" s="14" t="s">
        <v>132</v>
      </c>
      <c r="D1761" s="14" t="s">
        <v>72</v>
      </c>
      <c r="E1761" s="14">
        <v>3</v>
      </c>
      <c r="F1761" s="14">
        <v>230.83522564736001</v>
      </c>
      <c r="G1761" s="14">
        <v>76.945075215786702</v>
      </c>
      <c r="H1761" s="14">
        <v>904.10162011342697</v>
      </c>
      <c r="I1761" s="14">
        <v>900.05708849251505</v>
      </c>
      <c r="J1761" s="14">
        <v>786.36137713625203</v>
      </c>
      <c r="K1761" s="14">
        <v>1025.4210960918599</v>
      </c>
      <c r="L1761" s="14">
        <v>125.36400759934401</v>
      </c>
      <c r="M1761" s="14">
        <v>113.695711356263</v>
      </c>
      <c r="O1761" s="14"/>
      <c r="P1761" s="14"/>
      <c r="Q1761" s="14"/>
      <c r="R1761" s="14"/>
      <c r="S1761" s="14"/>
      <c r="T1761" s="14"/>
      <c r="U1761" s="14"/>
      <c r="V1761" s="14"/>
      <c r="W1761" s="14"/>
      <c r="X1761" s="14"/>
      <c r="Y1761" s="14"/>
    </row>
    <row r="1762" spans="1:25">
      <c r="A1762" s="14" t="s">
        <v>1990</v>
      </c>
      <c r="B1762" s="14" t="s">
        <v>68</v>
      </c>
      <c r="C1762" s="14" t="s">
        <v>38</v>
      </c>
      <c r="D1762" s="14" t="s">
        <v>72</v>
      </c>
      <c r="E1762" s="14">
        <v>4</v>
      </c>
      <c r="F1762" s="14">
        <v>274.84316523201801</v>
      </c>
      <c r="G1762" s="14">
        <v>91.614388410672603</v>
      </c>
      <c r="H1762" s="14">
        <v>1180.1415485079599</v>
      </c>
      <c r="I1762" s="14">
        <v>1245.9068909007101</v>
      </c>
      <c r="J1762" s="14">
        <v>1101.58490466377</v>
      </c>
      <c r="K1762" s="14">
        <v>1403.7409325860399</v>
      </c>
      <c r="L1762" s="14">
        <v>157.83404168532601</v>
      </c>
      <c r="M1762" s="14">
        <v>144.32198623694799</v>
      </c>
      <c r="O1762" s="14"/>
      <c r="P1762" s="14"/>
      <c r="Q1762" s="14"/>
      <c r="R1762" s="14"/>
      <c r="S1762" s="14"/>
      <c r="T1762" s="14"/>
      <c r="U1762" s="14"/>
      <c r="V1762" s="14"/>
      <c r="W1762" s="14"/>
      <c r="X1762" s="14"/>
      <c r="Y1762" s="14"/>
    </row>
    <row r="1763" spans="1:25">
      <c r="A1763" s="14" t="s">
        <v>1991</v>
      </c>
      <c r="B1763" s="14" t="s">
        <v>68</v>
      </c>
      <c r="C1763" s="14" t="s">
        <v>36</v>
      </c>
      <c r="D1763" s="14" t="s">
        <v>72</v>
      </c>
      <c r="E1763" s="14">
        <v>4</v>
      </c>
      <c r="F1763" s="14">
        <v>284.95026736968998</v>
      </c>
      <c r="G1763" s="14">
        <v>94.983422456563503</v>
      </c>
      <c r="H1763" s="14">
        <v>1222.7001388959</v>
      </c>
      <c r="I1763" s="14">
        <v>1279.58273701543</v>
      </c>
      <c r="J1763" s="14">
        <v>1133.9493740175101</v>
      </c>
      <c r="K1763" s="14">
        <v>1438.5949476207099</v>
      </c>
      <c r="L1763" s="14">
        <v>159.01221060528201</v>
      </c>
      <c r="M1763" s="14">
        <v>145.63336299791899</v>
      </c>
      <c r="O1763" s="14"/>
      <c r="P1763" s="14"/>
      <c r="Q1763" s="14"/>
      <c r="R1763" s="14"/>
      <c r="S1763" s="14"/>
      <c r="T1763" s="14"/>
      <c r="U1763" s="14"/>
      <c r="V1763" s="14"/>
      <c r="W1763" s="14"/>
      <c r="X1763" s="14"/>
      <c r="Y1763" s="14"/>
    </row>
    <row r="1764" spans="1:25">
      <c r="A1764" s="14" t="s">
        <v>1992</v>
      </c>
      <c r="B1764" s="14" t="s">
        <v>68</v>
      </c>
      <c r="C1764" s="14" t="s">
        <v>34</v>
      </c>
      <c r="D1764" s="14" t="s">
        <v>72</v>
      </c>
      <c r="E1764" s="14">
        <v>4</v>
      </c>
      <c r="F1764" s="14">
        <v>285.13268310059698</v>
      </c>
      <c r="G1764" s="14">
        <v>95.044227700199102</v>
      </c>
      <c r="H1764" s="14">
        <v>1224.6915346645401</v>
      </c>
      <c r="I1764" s="14">
        <v>1264.5197192496</v>
      </c>
      <c r="J1764" s="14">
        <v>1120.61193572087</v>
      </c>
      <c r="K1764" s="14">
        <v>1421.64338977733</v>
      </c>
      <c r="L1764" s="14">
        <v>157.12367052772601</v>
      </c>
      <c r="M1764" s="14">
        <v>143.90778352873599</v>
      </c>
      <c r="O1764" s="14"/>
      <c r="P1764" s="14"/>
      <c r="Q1764" s="14"/>
      <c r="R1764" s="14"/>
      <c r="S1764" s="14"/>
      <c r="T1764" s="14"/>
      <c r="U1764" s="14"/>
      <c r="V1764" s="14"/>
      <c r="W1764" s="14"/>
      <c r="X1764" s="14"/>
      <c r="Y1764" s="14"/>
    </row>
    <row r="1765" spans="1:25">
      <c r="A1765" s="14" t="s">
        <v>1993</v>
      </c>
      <c r="B1765" s="14" t="s">
        <v>68</v>
      </c>
      <c r="C1765" s="14" t="s">
        <v>128</v>
      </c>
      <c r="D1765" s="14" t="s">
        <v>72</v>
      </c>
      <c r="E1765" s="14">
        <v>4</v>
      </c>
      <c r="F1765" s="14">
        <v>280.22946990425697</v>
      </c>
      <c r="G1765" s="14">
        <v>93.409823301418996</v>
      </c>
      <c r="H1765" s="14">
        <v>1204.82166002088</v>
      </c>
      <c r="I1765" s="14">
        <v>1220.1390193643799</v>
      </c>
      <c r="J1765" s="14">
        <v>1079.90342448207</v>
      </c>
      <c r="K1765" s="14">
        <v>1373.37100616829</v>
      </c>
      <c r="L1765" s="14">
        <v>153.231986803909</v>
      </c>
      <c r="M1765" s="14">
        <v>140.23559488231601</v>
      </c>
      <c r="O1765" s="14"/>
      <c r="P1765" s="14"/>
      <c r="Q1765" s="14"/>
      <c r="R1765" s="14"/>
      <c r="S1765" s="14"/>
      <c r="T1765" s="14"/>
      <c r="U1765" s="14"/>
      <c r="V1765" s="14"/>
      <c r="W1765" s="14"/>
      <c r="X1765" s="14"/>
      <c r="Y1765" s="14"/>
    </row>
    <row r="1766" spans="1:25">
      <c r="A1766" s="14" t="s">
        <v>1994</v>
      </c>
      <c r="B1766" s="14" t="s">
        <v>68</v>
      </c>
      <c r="C1766" s="14" t="s">
        <v>129</v>
      </c>
      <c r="D1766" s="14" t="s">
        <v>72</v>
      </c>
      <c r="E1766" s="14">
        <v>4</v>
      </c>
      <c r="F1766" s="14">
        <v>276.29982249794801</v>
      </c>
      <c r="G1766" s="14">
        <v>92.099940832649494</v>
      </c>
      <c r="H1766" s="14">
        <v>1193.93234162107</v>
      </c>
      <c r="I1766" s="14">
        <v>1215.84404316784</v>
      </c>
      <c r="J1766" s="14">
        <v>1075.47515573852</v>
      </c>
      <c r="K1766" s="14">
        <v>1369.31845975959</v>
      </c>
      <c r="L1766" s="14">
        <v>153.47441659175101</v>
      </c>
      <c r="M1766" s="14">
        <v>140.36888742932101</v>
      </c>
      <c r="O1766" s="14"/>
      <c r="P1766" s="14"/>
      <c r="Q1766" s="14"/>
      <c r="R1766" s="14"/>
      <c r="S1766" s="14"/>
      <c r="T1766" s="14"/>
      <c r="U1766" s="14"/>
      <c r="V1766" s="14"/>
      <c r="W1766" s="14"/>
      <c r="X1766" s="14"/>
      <c r="Y1766" s="14"/>
    </row>
    <row r="1767" spans="1:25">
      <c r="A1767" s="14" t="s">
        <v>1995</v>
      </c>
      <c r="B1767" s="14" t="s">
        <v>68</v>
      </c>
      <c r="C1767" s="14" t="s">
        <v>130</v>
      </c>
      <c r="D1767" s="14" t="s">
        <v>72</v>
      </c>
      <c r="E1767" s="14">
        <v>4</v>
      </c>
      <c r="F1767" s="14">
        <v>268.11413012506898</v>
      </c>
      <c r="G1767" s="14">
        <v>89.371376708356294</v>
      </c>
      <c r="H1767" s="14">
        <v>1162.3780895043301</v>
      </c>
      <c r="I1767" s="14">
        <v>1184.88757183694</v>
      </c>
      <c r="J1767" s="14">
        <v>1046.29618433169</v>
      </c>
      <c r="K1767" s="14">
        <v>1336.6245147517</v>
      </c>
      <c r="L1767" s="14">
        <v>151.73694291476099</v>
      </c>
      <c r="M1767" s="14">
        <v>138.59138750524599</v>
      </c>
      <c r="O1767" s="14"/>
      <c r="P1767" s="14"/>
      <c r="Q1767" s="14"/>
      <c r="R1767" s="14"/>
      <c r="S1767" s="14"/>
      <c r="T1767" s="14"/>
      <c r="U1767" s="14"/>
      <c r="V1767" s="14"/>
      <c r="W1767" s="14"/>
      <c r="X1767" s="14"/>
      <c r="Y1767" s="14"/>
    </row>
    <row r="1768" spans="1:25">
      <c r="A1768" s="14" t="s">
        <v>1996</v>
      </c>
      <c r="B1768" s="14" t="s">
        <v>68</v>
      </c>
      <c r="C1768" s="14" t="s">
        <v>131</v>
      </c>
      <c r="D1768" s="14" t="s">
        <v>72</v>
      </c>
      <c r="E1768" s="14">
        <v>4</v>
      </c>
      <c r="F1768" s="14">
        <v>268.99794560363102</v>
      </c>
      <c r="G1768" s="14">
        <v>89.665981867876894</v>
      </c>
      <c r="H1768" s="14">
        <v>1162.78181725439</v>
      </c>
      <c r="I1768" s="14">
        <v>1198.31994503088</v>
      </c>
      <c r="J1768" s="14">
        <v>1058.5669859679599</v>
      </c>
      <c r="K1768" s="14">
        <v>1351.3057386636301</v>
      </c>
      <c r="L1768" s="14">
        <v>152.985793632742</v>
      </c>
      <c r="M1768" s="14">
        <v>139.75295906292101</v>
      </c>
      <c r="O1768" s="14"/>
      <c r="P1768" s="14"/>
      <c r="Q1768" s="14"/>
      <c r="R1768" s="14"/>
      <c r="S1768" s="14"/>
      <c r="T1768" s="14"/>
      <c r="U1768" s="14"/>
      <c r="V1768" s="14"/>
      <c r="W1768" s="14"/>
      <c r="X1768" s="14"/>
      <c r="Y1768" s="14"/>
    </row>
    <row r="1769" spans="1:25">
      <c r="A1769" s="14" t="s">
        <v>1997</v>
      </c>
      <c r="B1769" s="14" t="s">
        <v>68</v>
      </c>
      <c r="C1769" s="14" t="s">
        <v>132</v>
      </c>
      <c r="D1769" s="14" t="s">
        <v>72</v>
      </c>
      <c r="E1769" s="14">
        <v>4</v>
      </c>
      <c r="F1769" s="14">
        <v>270.231604651032</v>
      </c>
      <c r="G1769" s="14">
        <v>90.0772015503441</v>
      </c>
      <c r="H1769" s="14">
        <v>1160.14083480459</v>
      </c>
      <c r="I1769" s="14">
        <v>1192.98403913536</v>
      </c>
      <c r="J1769" s="14">
        <v>1054.1815886070301</v>
      </c>
      <c r="K1769" s="14">
        <v>1344.8977726353701</v>
      </c>
      <c r="L1769" s="14">
        <v>151.91373350001001</v>
      </c>
      <c r="M1769" s="14">
        <v>138.80245052833499</v>
      </c>
      <c r="O1769" s="14"/>
      <c r="P1769" s="14"/>
      <c r="Q1769" s="14"/>
      <c r="R1769" s="14"/>
      <c r="S1769" s="14"/>
      <c r="T1769" s="14"/>
      <c r="U1769" s="14"/>
      <c r="V1769" s="14"/>
      <c r="W1769" s="14"/>
      <c r="X1769" s="14"/>
      <c r="Y1769" s="14"/>
    </row>
    <row r="1770" spans="1:25">
      <c r="A1770" s="14" t="s">
        <v>1998</v>
      </c>
      <c r="B1770" s="14" t="s">
        <v>68</v>
      </c>
      <c r="C1770" s="14" t="s">
        <v>38</v>
      </c>
      <c r="D1770" s="14" t="s">
        <v>72</v>
      </c>
      <c r="E1770" s="14">
        <v>5</v>
      </c>
      <c r="F1770" s="14">
        <v>346.21743123977598</v>
      </c>
      <c r="G1770" s="14">
        <v>115.405810413259</v>
      </c>
      <c r="H1770" s="14">
        <v>1621.7792357118999</v>
      </c>
      <c r="I1770" s="14">
        <v>1729.39227485066</v>
      </c>
      <c r="J1770" s="14">
        <v>1550.5681681752101</v>
      </c>
      <c r="K1770" s="14">
        <v>1923.05228529954</v>
      </c>
      <c r="L1770" s="14">
        <v>193.66001044887801</v>
      </c>
      <c r="M1770" s="14">
        <v>178.82410667545301</v>
      </c>
      <c r="O1770" s="14"/>
      <c r="P1770" s="14"/>
      <c r="Q1770" s="14"/>
      <c r="R1770" s="14"/>
      <c r="S1770" s="14"/>
      <c r="T1770" s="14"/>
      <c r="U1770" s="14"/>
      <c r="V1770" s="14"/>
      <c r="W1770" s="14"/>
      <c r="X1770" s="14"/>
      <c r="Y1770" s="14"/>
    </row>
    <row r="1771" spans="1:25">
      <c r="A1771" s="14" t="s">
        <v>1999</v>
      </c>
      <c r="B1771" s="14" t="s">
        <v>68</v>
      </c>
      <c r="C1771" s="14" t="s">
        <v>36</v>
      </c>
      <c r="D1771" s="14" t="s">
        <v>72</v>
      </c>
      <c r="E1771" s="14">
        <v>5</v>
      </c>
      <c r="F1771" s="14">
        <v>356.93431288958601</v>
      </c>
      <c r="G1771" s="14">
        <v>118.978104296529</v>
      </c>
      <c r="H1771" s="14">
        <v>1678.5060563817799</v>
      </c>
      <c r="I1771" s="14">
        <v>1793.88361083009</v>
      </c>
      <c r="J1771" s="14">
        <v>1611.0622570207599</v>
      </c>
      <c r="K1771" s="14">
        <v>1991.63299426403</v>
      </c>
      <c r="L1771" s="14">
        <v>197.74938343393799</v>
      </c>
      <c r="M1771" s="14">
        <v>182.82135380932601</v>
      </c>
      <c r="O1771" s="14"/>
      <c r="P1771" s="14"/>
      <c r="Q1771" s="14"/>
      <c r="R1771" s="14"/>
      <c r="S1771" s="14"/>
      <c r="T1771" s="14"/>
      <c r="U1771" s="14"/>
      <c r="V1771" s="14"/>
      <c r="W1771" s="14"/>
      <c r="X1771" s="14"/>
      <c r="Y1771" s="14"/>
    </row>
    <row r="1772" spans="1:25">
      <c r="A1772" s="14" t="s">
        <v>2000</v>
      </c>
      <c r="B1772" s="14" t="s">
        <v>68</v>
      </c>
      <c r="C1772" s="14" t="s">
        <v>34</v>
      </c>
      <c r="D1772" s="14" t="s">
        <v>72</v>
      </c>
      <c r="E1772" s="14">
        <v>5</v>
      </c>
      <c r="F1772" s="14">
        <v>365.31912512225102</v>
      </c>
      <c r="G1772" s="14">
        <v>121.77304170741699</v>
      </c>
      <c r="H1772" s="14">
        <v>1720.6873210034901</v>
      </c>
      <c r="I1772" s="14">
        <v>1825.5667844715199</v>
      </c>
      <c r="J1772" s="14">
        <v>1641.6262350214499</v>
      </c>
      <c r="K1772" s="14">
        <v>2024.3458699783901</v>
      </c>
      <c r="L1772" s="14">
        <v>198.779085506874</v>
      </c>
      <c r="M1772" s="14">
        <v>183.940549450069</v>
      </c>
      <c r="O1772" s="14"/>
      <c r="P1772" s="14"/>
      <c r="Q1772" s="14"/>
      <c r="R1772" s="14"/>
      <c r="S1772" s="14"/>
      <c r="T1772" s="14"/>
      <c r="U1772" s="14"/>
      <c r="V1772" s="14"/>
      <c r="W1772" s="14"/>
      <c r="X1772" s="14"/>
      <c r="Y1772" s="14"/>
    </row>
    <row r="1773" spans="1:25">
      <c r="A1773" s="14" t="s">
        <v>2001</v>
      </c>
      <c r="B1773" s="14" t="s">
        <v>68</v>
      </c>
      <c r="C1773" s="14" t="s">
        <v>128</v>
      </c>
      <c r="D1773" s="14" t="s">
        <v>72</v>
      </c>
      <c r="E1773" s="14">
        <v>5</v>
      </c>
      <c r="F1773" s="14">
        <v>359.03018437250802</v>
      </c>
      <c r="G1773" s="14">
        <v>119.676728124169</v>
      </c>
      <c r="H1773" s="14">
        <v>1691.0658206043399</v>
      </c>
      <c r="I1773" s="14">
        <v>1782.75804310176</v>
      </c>
      <c r="J1773" s="14">
        <v>1601.9319875845199</v>
      </c>
      <c r="K1773" s="14">
        <v>1978.3041574700501</v>
      </c>
      <c r="L1773" s="14">
        <v>195.54611436828901</v>
      </c>
      <c r="M1773" s="14">
        <v>180.826055517246</v>
      </c>
      <c r="O1773" s="14"/>
      <c r="P1773" s="14"/>
      <c r="Q1773" s="14"/>
      <c r="R1773" s="14"/>
      <c r="S1773" s="14"/>
      <c r="T1773" s="14"/>
      <c r="U1773" s="14"/>
      <c r="V1773" s="14"/>
      <c r="W1773" s="14"/>
      <c r="X1773" s="14"/>
      <c r="Y1773" s="14"/>
    </row>
    <row r="1774" spans="1:25">
      <c r="A1774" s="14" t="s">
        <v>2002</v>
      </c>
      <c r="B1774" s="14" t="s">
        <v>68</v>
      </c>
      <c r="C1774" s="14" t="s">
        <v>129</v>
      </c>
      <c r="D1774" s="14" t="s">
        <v>72</v>
      </c>
      <c r="E1774" s="14">
        <v>5</v>
      </c>
      <c r="F1774" s="14">
        <v>324.24746678244202</v>
      </c>
      <c r="G1774" s="14">
        <v>108.08248892748099</v>
      </c>
      <c r="H1774" s="14">
        <v>1522.57450592807</v>
      </c>
      <c r="I1774" s="14">
        <v>1583.6623380927799</v>
      </c>
      <c r="J1774" s="14">
        <v>1415.0297580783499</v>
      </c>
      <c r="K1774" s="14">
        <v>1766.7729826949501</v>
      </c>
      <c r="L1774" s="14">
        <v>183.11064460216099</v>
      </c>
      <c r="M1774" s="14">
        <v>168.63258001443899</v>
      </c>
      <c r="O1774" s="14"/>
      <c r="P1774" s="14"/>
      <c r="Q1774" s="14"/>
      <c r="R1774" s="14"/>
      <c r="S1774" s="14"/>
      <c r="T1774" s="14"/>
      <c r="U1774" s="14"/>
      <c r="V1774" s="14"/>
      <c r="W1774" s="14"/>
      <c r="X1774" s="14"/>
      <c r="Y1774" s="14"/>
    </row>
    <row r="1775" spans="1:25">
      <c r="A1775" s="14" t="s">
        <v>2003</v>
      </c>
      <c r="B1775" s="14" t="s">
        <v>68</v>
      </c>
      <c r="C1775" s="14" t="s">
        <v>130</v>
      </c>
      <c r="D1775" s="14" t="s">
        <v>72</v>
      </c>
      <c r="E1775" s="14">
        <v>5</v>
      </c>
      <c r="F1775" s="14">
        <v>319.66120635675497</v>
      </c>
      <c r="G1775" s="14">
        <v>106.553735452252</v>
      </c>
      <c r="H1775" s="14">
        <v>1494.72181032804</v>
      </c>
      <c r="I1775" s="14">
        <v>1532.7518515618899</v>
      </c>
      <c r="J1775" s="14">
        <v>1368.37667461755</v>
      </c>
      <c r="K1775" s="14">
        <v>1711.3451284098601</v>
      </c>
      <c r="L1775" s="14">
        <v>178.59327684796801</v>
      </c>
      <c r="M1775" s="14">
        <v>164.375176944337</v>
      </c>
      <c r="O1775" s="14"/>
      <c r="P1775" s="14"/>
      <c r="Q1775" s="14"/>
      <c r="R1775" s="14"/>
      <c r="S1775" s="14"/>
      <c r="T1775" s="14"/>
      <c r="U1775" s="14"/>
      <c r="V1775" s="14"/>
      <c r="W1775" s="14"/>
      <c r="X1775" s="14"/>
      <c r="Y1775" s="14"/>
    </row>
    <row r="1776" spans="1:25">
      <c r="A1776" s="14" t="s">
        <v>2004</v>
      </c>
      <c r="B1776" s="14" t="s">
        <v>68</v>
      </c>
      <c r="C1776" s="14" t="s">
        <v>131</v>
      </c>
      <c r="D1776" s="14" t="s">
        <v>72</v>
      </c>
      <c r="E1776" s="14">
        <v>5</v>
      </c>
      <c r="F1776" s="14">
        <v>312.94761027927802</v>
      </c>
      <c r="G1776" s="14">
        <v>104.315870093093</v>
      </c>
      <c r="H1776" s="14">
        <v>1458.1474712481499</v>
      </c>
      <c r="I1776" s="14">
        <v>1485.6087809211101</v>
      </c>
      <c r="J1776" s="14">
        <v>1324.54479815696</v>
      </c>
      <c r="K1776" s="14">
        <v>1660.7600668395401</v>
      </c>
      <c r="L1776" s="14">
        <v>175.15128591842699</v>
      </c>
      <c r="M1776" s="14">
        <v>161.06398276414899</v>
      </c>
      <c r="O1776" s="14"/>
      <c r="P1776" s="14"/>
      <c r="Q1776" s="14"/>
      <c r="R1776" s="14"/>
      <c r="S1776" s="14"/>
      <c r="T1776" s="14"/>
      <c r="U1776" s="14"/>
      <c r="V1776" s="14"/>
      <c r="W1776" s="14"/>
      <c r="X1776" s="14"/>
      <c r="Y1776" s="14"/>
    </row>
    <row r="1777" spans="1:25">
      <c r="A1777" s="14" t="s">
        <v>2005</v>
      </c>
      <c r="B1777" s="14" t="s">
        <v>68</v>
      </c>
      <c r="C1777" s="14" t="s">
        <v>132</v>
      </c>
      <c r="D1777" s="14" t="s">
        <v>72</v>
      </c>
      <c r="E1777" s="14">
        <v>5</v>
      </c>
      <c r="F1777" s="14">
        <v>343.94546291440901</v>
      </c>
      <c r="G1777" s="14">
        <v>114.648487638136</v>
      </c>
      <c r="H1777" s="14">
        <v>1590.35216587788</v>
      </c>
      <c r="I1777" s="14">
        <v>1626.6857730305701</v>
      </c>
      <c r="J1777" s="14">
        <v>1458.30571219336</v>
      </c>
      <c r="K1777" s="14">
        <v>1809.08338292245</v>
      </c>
      <c r="L1777" s="14">
        <v>182.39760989187999</v>
      </c>
      <c r="M1777" s="14">
        <v>168.38006083721001</v>
      </c>
      <c r="O1777" s="14"/>
      <c r="P1777" s="14"/>
      <c r="Q1777" s="14"/>
      <c r="R1777" s="14"/>
      <c r="S1777" s="14"/>
      <c r="T1777" s="14"/>
      <c r="U1777" s="14"/>
      <c r="V1777" s="14"/>
      <c r="W1777" s="14"/>
      <c r="X1777" s="14"/>
      <c r="Y1777" s="14"/>
    </row>
    <row r="1778" spans="1:25">
      <c r="A1778" s="14" t="s">
        <v>2006</v>
      </c>
      <c r="B1778" s="14" t="s">
        <v>68</v>
      </c>
      <c r="C1778" s="14" t="s">
        <v>38</v>
      </c>
      <c r="D1778" s="14" t="s">
        <v>44</v>
      </c>
      <c r="E1778" s="14">
        <v>0</v>
      </c>
      <c r="F1778" s="14">
        <v>1077.58557332706</v>
      </c>
      <c r="G1778" s="14">
        <v>359.19519110902002</v>
      </c>
      <c r="H1778" s="14">
        <v>921.05267176123698</v>
      </c>
      <c r="I1778" s="14">
        <v>886.01455013443604</v>
      </c>
      <c r="J1778" s="14">
        <v>833.539235882924</v>
      </c>
      <c r="K1778" s="14">
        <v>940.91047715167701</v>
      </c>
      <c r="L1778" s="14">
        <v>54.895927017241199</v>
      </c>
      <c r="M1778" s="14">
        <v>52.475314251512003</v>
      </c>
      <c r="O1778" s="14"/>
      <c r="P1778" s="14"/>
      <c r="Q1778" s="14"/>
      <c r="R1778" s="14"/>
      <c r="S1778" s="14"/>
      <c r="T1778" s="14"/>
      <c r="U1778" s="14"/>
      <c r="V1778" s="14"/>
      <c r="W1778" s="14"/>
      <c r="X1778" s="14"/>
      <c r="Y1778" s="14"/>
    </row>
    <row r="1779" spans="1:25">
      <c r="A1779" s="14" t="s">
        <v>2007</v>
      </c>
      <c r="B1779" s="14" t="s">
        <v>68</v>
      </c>
      <c r="C1779" s="14" t="s">
        <v>36</v>
      </c>
      <c r="D1779" s="14" t="s">
        <v>44</v>
      </c>
      <c r="E1779" s="14">
        <v>0</v>
      </c>
      <c r="F1779" s="14">
        <v>1110.2582038124599</v>
      </c>
      <c r="G1779" s="14">
        <v>370.08606793748601</v>
      </c>
      <c r="H1779" s="14">
        <v>939.43190602150605</v>
      </c>
      <c r="I1779" s="14">
        <v>900.73854547666701</v>
      </c>
      <c r="J1779" s="14">
        <v>848.13013650764901</v>
      </c>
      <c r="K1779" s="14">
        <v>955.73684138852605</v>
      </c>
      <c r="L1779" s="14">
        <v>54.998295911858598</v>
      </c>
      <c r="M1779" s="14">
        <v>52.608408969017901</v>
      </c>
      <c r="O1779" s="14"/>
      <c r="P1779" s="14"/>
      <c r="Q1779" s="14"/>
      <c r="R1779" s="14"/>
      <c r="S1779" s="14"/>
      <c r="T1779" s="14"/>
      <c r="U1779" s="14"/>
      <c r="V1779" s="14"/>
      <c r="W1779" s="14"/>
      <c r="X1779" s="14"/>
      <c r="Y1779" s="14"/>
    </row>
    <row r="1780" spans="1:25">
      <c r="A1780" s="14" t="s">
        <v>2008</v>
      </c>
      <c r="B1780" s="14" t="s">
        <v>68</v>
      </c>
      <c r="C1780" s="14" t="s">
        <v>34</v>
      </c>
      <c r="D1780" s="14" t="s">
        <v>44</v>
      </c>
      <c r="E1780" s="14">
        <v>0</v>
      </c>
      <c r="F1780" s="14">
        <v>1146.8448836763</v>
      </c>
      <c r="G1780" s="14">
        <v>382.28162789209898</v>
      </c>
      <c r="H1780" s="14">
        <v>963.58944334159401</v>
      </c>
      <c r="I1780" s="14">
        <v>919.10796248827205</v>
      </c>
      <c r="J1780" s="14">
        <v>866.21139586011202</v>
      </c>
      <c r="K1780" s="14">
        <v>974.36792375301798</v>
      </c>
      <c r="L1780" s="14">
        <v>55.259961264746501</v>
      </c>
      <c r="M1780" s="14">
        <v>52.896566628159597</v>
      </c>
      <c r="O1780" s="14"/>
      <c r="P1780" s="14"/>
      <c r="Q1780" s="14"/>
      <c r="R1780" s="14"/>
      <c r="S1780" s="14"/>
      <c r="T1780" s="14"/>
      <c r="U1780" s="14"/>
      <c r="V1780" s="14"/>
      <c r="W1780" s="14"/>
      <c r="X1780" s="14"/>
      <c r="Y1780" s="14"/>
    </row>
    <row r="1781" spans="1:25">
      <c r="A1781" s="14" t="s">
        <v>2009</v>
      </c>
      <c r="B1781" s="14" t="s">
        <v>68</v>
      </c>
      <c r="C1781" s="14" t="s">
        <v>128</v>
      </c>
      <c r="D1781" s="14" t="s">
        <v>44</v>
      </c>
      <c r="E1781" s="14">
        <v>0</v>
      </c>
      <c r="F1781" s="14">
        <v>1125.24021311508</v>
      </c>
      <c r="G1781" s="14">
        <v>375.08007103836002</v>
      </c>
      <c r="H1781" s="14">
        <v>941.741819571561</v>
      </c>
      <c r="I1781" s="14">
        <v>890.54615070600596</v>
      </c>
      <c r="J1781" s="14">
        <v>838.73853888819201</v>
      </c>
      <c r="K1781" s="14">
        <v>944.69116358770304</v>
      </c>
      <c r="L1781" s="14">
        <v>54.145012881697099</v>
      </c>
      <c r="M1781" s="14">
        <v>51.807611817813402</v>
      </c>
      <c r="O1781" s="14"/>
      <c r="P1781" s="14"/>
      <c r="Q1781" s="14"/>
      <c r="R1781" s="14"/>
      <c r="S1781" s="14"/>
      <c r="T1781" s="14"/>
      <c r="U1781" s="14"/>
      <c r="V1781" s="14"/>
      <c r="W1781" s="14"/>
      <c r="X1781" s="14"/>
      <c r="Y1781" s="14"/>
    </row>
    <row r="1782" spans="1:25">
      <c r="A1782" s="14" t="s">
        <v>2010</v>
      </c>
      <c r="B1782" s="14" t="s">
        <v>68</v>
      </c>
      <c r="C1782" s="14" t="s">
        <v>129</v>
      </c>
      <c r="D1782" s="14" t="s">
        <v>44</v>
      </c>
      <c r="E1782" s="14">
        <v>0</v>
      </c>
      <c r="F1782" s="14">
        <v>1158.73799830487</v>
      </c>
      <c r="G1782" s="14">
        <v>386.24599943495798</v>
      </c>
      <c r="H1782" s="14">
        <v>966.17054665171997</v>
      </c>
      <c r="I1782" s="14">
        <v>899.59788562531003</v>
      </c>
      <c r="J1782" s="14">
        <v>847.99120531462995</v>
      </c>
      <c r="K1782" s="14">
        <v>953.49817773387394</v>
      </c>
      <c r="L1782" s="14">
        <v>53.900292108564003</v>
      </c>
      <c r="M1782" s="14">
        <v>51.606680310680197</v>
      </c>
      <c r="O1782" s="14"/>
      <c r="P1782" s="14"/>
      <c r="Q1782" s="14"/>
      <c r="R1782" s="14"/>
      <c r="S1782" s="14"/>
      <c r="T1782" s="14"/>
      <c r="U1782" s="14"/>
      <c r="V1782" s="14"/>
      <c r="W1782" s="14"/>
      <c r="X1782" s="14"/>
      <c r="Y1782" s="14"/>
    </row>
    <row r="1783" spans="1:25">
      <c r="A1783" s="14" t="s">
        <v>2011</v>
      </c>
      <c r="B1783" s="14" t="s">
        <v>68</v>
      </c>
      <c r="C1783" s="14" t="s">
        <v>130</v>
      </c>
      <c r="D1783" s="14" t="s">
        <v>44</v>
      </c>
      <c r="E1783" s="14">
        <v>0</v>
      </c>
      <c r="F1783" s="14">
        <v>1132.4357982987001</v>
      </c>
      <c r="G1783" s="14">
        <v>377.478599432902</v>
      </c>
      <c r="H1783" s="14">
        <v>941.60926471214202</v>
      </c>
      <c r="I1783" s="14">
        <v>864.02761963996795</v>
      </c>
      <c r="J1783" s="14">
        <v>813.86533712414496</v>
      </c>
      <c r="K1783" s="14">
        <v>916.44569263528797</v>
      </c>
      <c r="L1783" s="14">
        <v>52.418072995320102</v>
      </c>
      <c r="M1783" s="14">
        <v>50.1622825158233</v>
      </c>
      <c r="O1783" s="14"/>
      <c r="P1783" s="14"/>
      <c r="Q1783" s="14"/>
      <c r="R1783" s="14"/>
      <c r="S1783" s="14"/>
      <c r="T1783" s="14"/>
      <c r="U1783" s="14"/>
      <c r="V1783" s="14"/>
      <c r="W1783" s="14"/>
      <c r="X1783" s="14"/>
      <c r="Y1783" s="14"/>
    </row>
    <row r="1784" spans="1:25">
      <c r="A1784" s="14" t="s">
        <v>2012</v>
      </c>
      <c r="B1784" s="14" t="s">
        <v>68</v>
      </c>
      <c r="C1784" s="14" t="s">
        <v>131</v>
      </c>
      <c r="D1784" s="14" t="s">
        <v>44</v>
      </c>
      <c r="E1784" s="14">
        <v>0</v>
      </c>
      <c r="F1784" s="14">
        <v>1145.2553404469099</v>
      </c>
      <c r="G1784" s="14">
        <v>381.75178014897</v>
      </c>
      <c r="H1784" s="14">
        <v>948.61660450008696</v>
      </c>
      <c r="I1784" s="14">
        <v>860.39804465654095</v>
      </c>
      <c r="J1784" s="14">
        <v>810.72722445771399</v>
      </c>
      <c r="K1784" s="14">
        <v>912.28971174112201</v>
      </c>
      <c r="L1784" s="14">
        <v>51.891667084580099</v>
      </c>
      <c r="M1784" s="14">
        <v>49.670820198827201</v>
      </c>
      <c r="O1784" s="14"/>
      <c r="P1784" s="14"/>
      <c r="Q1784" s="14"/>
      <c r="R1784" s="14"/>
      <c r="S1784" s="14"/>
      <c r="T1784" s="14"/>
      <c r="U1784" s="14"/>
      <c r="V1784" s="14"/>
      <c r="W1784" s="14"/>
      <c r="X1784" s="14"/>
      <c r="Y1784" s="14"/>
    </row>
    <row r="1785" spans="1:25">
      <c r="A1785" s="14" t="s">
        <v>2013</v>
      </c>
      <c r="B1785" s="14" t="s">
        <v>68</v>
      </c>
      <c r="C1785" s="14" t="s">
        <v>132</v>
      </c>
      <c r="D1785" s="14" t="s">
        <v>44</v>
      </c>
      <c r="E1785" s="14">
        <v>0</v>
      </c>
      <c r="F1785" s="14">
        <v>1151.4684287863499</v>
      </c>
      <c r="G1785" s="14">
        <v>383.82280959545</v>
      </c>
      <c r="H1785" s="14">
        <v>951.43022415728001</v>
      </c>
      <c r="I1785" s="14">
        <v>854.41434515847095</v>
      </c>
      <c r="J1785" s="14">
        <v>805.17471055609303</v>
      </c>
      <c r="K1785" s="14">
        <v>905.84945540482101</v>
      </c>
      <c r="L1785" s="14">
        <v>51.435110246350597</v>
      </c>
      <c r="M1785" s="14">
        <v>49.239634602377798</v>
      </c>
      <c r="O1785" s="14"/>
      <c r="P1785" s="14"/>
      <c r="Q1785" s="14"/>
      <c r="R1785" s="14"/>
      <c r="S1785" s="14"/>
      <c r="T1785" s="14"/>
      <c r="U1785" s="14"/>
      <c r="V1785" s="14"/>
      <c r="W1785" s="14"/>
      <c r="X1785" s="14"/>
      <c r="Y1785" s="14"/>
    </row>
    <row r="1786" spans="1:25">
      <c r="A1786" s="14" t="s">
        <v>2014</v>
      </c>
      <c r="B1786" s="14" t="s">
        <v>68</v>
      </c>
      <c r="C1786" s="14" t="s">
        <v>38</v>
      </c>
      <c r="D1786" s="14" t="s">
        <v>44</v>
      </c>
      <c r="E1786" s="14">
        <v>1</v>
      </c>
      <c r="F1786" s="14">
        <v>180.50063087994101</v>
      </c>
      <c r="G1786" s="14">
        <v>60.1668769599803</v>
      </c>
      <c r="H1786" s="14">
        <v>711.64103012119904</v>
      </c>
      <c r="I1786" s="14">
        <v>667.20997379174401</v>
      </c>
      <c r="J1786" s="14">
        <v>572.43701059069997</v>
      </c>
      <c r="K1786" s="14">
        <v>773.06113565341604</v>
      </c>
      <c r="L1786" s="14">
        <v>105.851161861671</v>
      </c>
      <c r="M1786" s="14">
        <v>94.772963201044703</v>
      </c>
      <c r="O1786" s="14"/>
      <c r="P1786" s="14"/>
      <c r="Q1786" s="14"/>
      <c r="R1786" s="14"/>
      <c r="S1786" s="14"/>
      <c r="T1786" s="14"/>
      <c r="U1786" s="14"/>
      <c r="V1786" s="14"/>
      <c r="W1786" s="14"/>
      <c r="X1786" s="14"/>
      <c r="Y1786" s="14"/>
    </row>
    <row r="1787" spans="1:25">
      <c r="A1787" s="14" t="s">
        <v>2015</v>
      </c>
      <c r="B1787" s="14" t="s">
        <v>68</v>
      </c>
      <c r="C1787" s="14" t="s">
        <v>36</v>
      </c>
      <c r="D1787" s="14" t="s">
        <v>44</v>
      </c>
      <c r="E1787" s="14">
        <v>1</v>
      </c>
      <c r="F1787" s="14">
        <v>176.15362423459399</v>
      </c>
      <c r="G1787" s="14">
        <v>58.717874744864602</v>
      </c>
      <c r="H1787" s="14">
        <v>686.51788547719605</v>
      </c>
      <c r="I1787" s="14">
        <v>640.98152827449996</v>
      </c>
      <c r="J1787" s="14">
        <v>548.636807874851</v>
      </c>
      <c r="K1787" s="14">
        <v>744.26128238717502</v>
      </c>
      <c r="L1787" s="14">
        <v>103.27975411267499</v>
      </c>
      <c r="M1787" s="14">
        <v>92.344720399649404</v>
      </c>
      <c r="O1787" s="14"/>
      <c r="P1787" s="14"/>
      <c r="Q1787" s="14"/>
      <c r="R1787" s="14"/>
      <c r="S1787" s="14"/>
      <c r="T1787" s="14"/>
      <c r="U1787" s="14"/>
      <c r="V1787" s="14"/>
      <c r="W1787" s="14"/>
      <c r="X1787" s="14"/>
      <c r="Y1787" s="14"/>
    </row>
    <row r="1788" spans="1:25">
      <c r="A1788" s="14" t="s">
        <v>2016</v>
      </c>
      <c r="B1788" s="14" t="s">
        <v>68</v>
      </c>
      <c r="C1788" s="14" t="s">
        <v>34</v>
      </c>
      <c r="D1788" s="14" t="s">
        <v>44</v>
      </c>
      <c r="E1788" s="14">
        <v>1</v>
      </c>
      <c r="F1788" s="14">
        <v>181.953654795598</v>
      </c>
      <c r="G1788" s="14">
        <v>60.651218265199397</v>
      </c>
      <c r="H1788" s="14">
        <v>702.79511315410696</v>
      </c>
      <c r="I1788" s="14">
        <v>650.68612447022497</v>
      </c>
      <c r="J1788" s="14">
        <v>557.98642526138701</v>
      </c>
      <c r="K1788" s="14">
        <v>754.17564872125502</v>
      </c>
      <c r="L1788" s="14">
        <v>103.489524251031</v>
      </c>
      <c r="M1788" s="14">
        <v>92.699699208838197</v>
      </c>
      <c r="O1788" s="14"/>
      <c r="P1788" s="14"/>
      <c r="Q1788" s="14"/>
      <c r="R1788" s="14"/>
      <c r="S1788" s="14"/>
      <c r="T1788" s="14"/>
      <c r="U1788" s="14"/>
      <c r="V1788" s="14"/>
      <c r="W1788" s="14"/>
      <c r="X1788" s="14"/>
      <c r="Y1788" s="14"/>
    </row>
    <row r="1789" spans="1:25">
      <c r="A1789" s="14" t="s">
        <v>2017</v>
      </c>
      <c r="B1789" s="14" t="s">
        <v>68</v>
      </c>
      <c r="C1789" s="14" t="s">
        <v>128</v>
      </c>
      <c r="D1789" s="14" t="s">
        <v>44</v>
      </c>
      <c r="E1789" s="14">
        <v>1</v>
      </c>
      <c r="F1789" s="14">
        <v>195.73784624075401</v>
      </c>
      <c r="G1789" s="14">
        <v>65.245948746917904</v>
      </c>
      <c r="H1789" s="14">
        <v>753.33043236252104</v>
      </c>
      <c r="I1789" s="14">
        <v>693.02467941545297</v>
      </c>
      <c r="J1789" s="14">
        <v>597.39375466770105</v>
      </c>
      <c r="K1789" s="14">
        <v>799.36382739072099</v>
      </c>
      <c r="L1789" s="14">
        <v>106.339147975267</v>
      </c>
      <c r="M1789" s="14">
        <v>95.630924747751905</v>
      </c>
      <c r="O1789" s="14"/>
      <c r="P1789" s="14"/>
      <c r="Q1789" s="14"/>
      <c r="R1789" s="14"/>
      <c r="S1789" s="14"/>
      <c r="T1789" s="14"/>
      <c r="U1789" s="14"/>
      <c r="V1789" s="14"/>
      <c r="W1789" s="14"/>
      <c r="X1789" s="14"/>
      <c r="Y1789" s="14"/>
    </row>
    <row r="1790" spans="1:25">
      <c r="A1790" s="14" t="s">
        <v>2018</v>
      </c>
      <c r="B1790" s="14" t="s">
        <v>68</v>
      </c>
      <c r="C1790" s="14" t="s">
        <v>129</v>
      </c>
      <c r="D1790" s="14" t="s">
        <v>44</v>
      </c>
      <c r="E1790" s="14">
        <v>1</v>
      </c>
      <c r="F1790" s="14">
        <v>216.235860103937</v>
      </c>
      <c r="G1790" s="14">
        <v>72.078620034645695</v>
      </c>
      <c r="H1790" s="14">
        <v>829.47508574911603</v>
      </c>
      <c r="I1790" s="14">
        <v>747.33942423938902</v>
      </c>
      <c r="J1790" s="14">
        <v>648.99210603585595</v>
      </c>
      <c r="K1790" s="14">
        <v>856.13398555794197</v>
      </c>
      <c r="L1790" s="14">
        <v>108.79456131855299</v>
      </c>
      <c r="M1790" s="14">
        <v>98.347318203533405</v>
      </c>
      <c r="O1790" s="14"/>
      <c r="P1790" s="14"/>
      <c r="Q1790" s="14"/>
      <c r="R1790" s="14"/>
      <c r="S1790" s="14"/>
      <c r="T1790" s="14"/>
      <c r="U1790" s="14"/>
      <c r="V1790" s="14"/>
      <c r="W1790" s="14"/>
      <c r="X1790" s="14"/>
      <c r="Y1790" s="14"/>
    </row>
    <row r="1791" spans="1:25">
      <c r="A1791" s="14" t="s">
        <v>2019</v>
      </c>
      <c r="B1791" s="14" t="s">
        <v>68</v>
      </c>
      <c r="C1791" s="14" t="s">
        <v>130</v>
      </c>
      <c r="D1791" s="14" t="s">
        <v>44</v>
      </c>
      <c r="E1791" s="14">
        <v>1</v>
      </c>
      <c r="F1791" s="14">
        <v>224.06951841422</v>
      </c>
      <c r="G1791" s="14">
        <v>74.6898394714066</v>
      </c>
      <c r="H1791" s="14">
        <v>858.33946912169995</v>
      </c>
      <c r="I1791" s="14">
        <v>762.76306537267203</v>
      </c>
      <c r="J1791" s="14">
        <v>664.28139451090601</v>
      </c>
      <c r="K1791" s="14">
        <v>871.51151662587097</v>
      </c>
      <c r="L1791" s="14">
        <v>108.748451253198</v>
      </c>
      <c r="M1791" s="14">
        <v>98.481670861766105</v>
      </c>
      <c r="O1791" s="14"/>
      <c r="P1791" s="14"/>
      <c r="Q1791" s="14"/>
      <c r="R1791" s="14"/>
      <c r="S1791" s="14"/>
      <c r="T1791" s="14"/>
      <c r="U1791" s="14"/>
      <c r="V1791" s="14"/>
      <c r="W1791" s="14"/>
      <c r="X1791" s="14"/>
      <c r="Y1791" s="14"/>
    </row>
    <row r="1792" spans="1:25">
      <c r="A1792" s="14" t="s">
        <v>2020</v>
      </c>
      <c r="B1792" s="14" t="s">
        <v>68</v>
      </c>
      <c r="C1792" s="14" t="s">
        <v>131</v>
      </c>
      <c r="D1792" s="14" t="s">
        <v>44</v>
      </c>
      <c r="E1792" s="14">
        <v>1</v>
      </c>
      <c r="F1792" s="14">
        <v>224.37742732503401</v>
      </c>
      <c r="G1792" s="14">
        <v>74.792475775011297</v>
      </c>
      <c r="H1792" s="14">
        <v>856.27166587175202</v>
      </c>
      <c r="I1792" s="14">
        <v>751.138779352082</v>
      </c>
      <c r="J1792" s="14">
        <v>654.22008948141502</v>
      </c>
      <c r="K1792" s="14">
        <v>858.15398811794398</v>
      </c>
      <c r="L1792" s="14">
        <v>107.015208765862</v>
      </c>
      <c r="M1792" s="14">
        <v>96.918689870666398</v>
      </c>
      <c r="O1792" s="14"/>
      <c r="P1792" s="14"/>
      <c r="Q1792" s="14"/>
      <c r="R1792" s="14"/>
      <c r="S1792" s="14"/>
      <c r="T1792" s="14"/>
      <c r="U1792" s="14"/>
      <c r="V1792" s="14"/>
      <c r="W1792" s="14"/>
      <c r="X1792" s="14"/>
      <c r="Y1792" s="14"/>
    </row>
    <row r="1793" spans="1:25">
      <c r="A1793" s="14" t="s">
        <v>2021</v>
      </c>
      <c r="B1793" s="14" t="s">
        <v>68</v>
      </c>
      <c r="C1793" s="14" t="s">
        <v>132</v>
      </c>
      <c r="D1793" s="14" t="s">
        <v>44</v>
      </c>
      <c r="E1793" s="14">
        <v>1</v>
      </c>
      <c r="F1793" s="14">
        <v>229.32749911450099</v>
      </c>
      <c r="G1793" s="14">
        <v>76.442499704833807</v>
      </c>
      <c r="H1793" s="14">
        <v>872.89699723851004</v>
      </c>
      <c r="I1793" s="14">
        <v>752.77397578868204</v>
      </c>
      <c r="J1793" s="14">
        <v>656.64673704781399</v>
      </c>
      <c r="K1793" s="14">
        <v>858.80065697428904</v>
      </c>
      <c r="L1793" s="14">
        <v>106.026681185607</v>
      </c>
      <c r="M1793" s="14">
        <v>96.127238740868293</v>
      </c>
      <c r="O1793" s="14"/>
      <c r="P1793" s="14"/>
      <c r="Q1793" s="14"/>
      <c r="R1793" s="14"/>
      <c r="S1793" s="14"/>
      <c r="T1793" s="14"/>
      <c r="U1793" s="14"/>
      <c r="V1793" s="14"/>
      <c r="W1793" s="14"/>
      <c r="X1793" s="14"/>
      <c r="Y1793" s="14"/>
    </row>
    <row r="1794" spans="1:25">
      <c r="A1794" s="14" t="s">
        <v>2022</v>
      </c>
      <c r="B1794" s="14" t="s">
        <v>68</v>
      </c>
      <c r="C1794" s="14" t="s">
        <v>38</v>
      </c>
      <c r="D1794" s="14" t="s">
        <v>44</v>
      </c>
      <c r="E1794" s="14">
        <v>2</v>
      </c>
      <c r="F1794" s="14">
        <v>169.727330528198</v>
      </c>
      <c r="G1794" s="14">
        <v>56.5757768427328</v>
      </c>
      <c r="H1794" s="14">
        <v>799.50695053086997</v>
      </c>
      <c r="I1794" s="14">
        <v>760.65270003440901</v>
      </c>
      <c r="J1794" s="14">
        <v>649.63136188260103</v>
      </c>
      <c r="K1794" s="14">
        <v>885.08299758158103</v>
      </c>
      <c r="L1794" s="14">
        <v>124.430297547172</v>
      </c>
      <c r="M1794" s="14">
        <v>111.021338151809</v>
      </c>
      <c r="O1794" s="14"/>
      <c r="P1794" s="14"/>
      <c r="Q1794" s="14"/>
      <c r="R1794" s="14"/>
      <c r="S1794" s="14"/>
      <c r="T1794" s="14"/>
      <c r="U1794" s="14"/>
      <c r="V1794" s="14"/>
      <c r="W1794" s="14"/>
      <c r="X1794" s="14"/>
      <c r="Y1794" s="14"/>
    </row>
    <row r="1795" spans="1:25">
      <c r="A1795" s="14" t="s">
        <v>2023</v>
      </c>
      <c r="B1795" s="14" t="s">
        <v>68</v>
      </c>
      <c r="C1795" s="14" t="s">
        <v>36</v>
      </c>
      <c r="D1795" s="14" t="s">
        <v>44</v>
      </c>
      <c r="E1795" s="14">
        <v>2</v>
      </c>
      <c r="F1795" s="14">
        <v>185.039551104027</v>
      </c>
      <c r="G1795" s="14">
        <v>61.6798503680088</v>
      </c>
      <c r="H1795" s="14">
        <v>862.49441178347399</v>
      </c>
      <c r="I1795" s="14">
        <v>820.99062963136305</v>
      </c>
      <c r="J1795" s="14">
        <v>705.95468277526697</v>
      </c>
      <c r="K1795" s="14">
        <v>949.29726674474398</v>
      </c>
      <c r="L1795" s="14">
        <v>128.30663711338099</v>
      </c>
      <c r="M1795" s="14">
        <v>115.035946856096</v>
      </c>
      <c r="O1795" s="14"/>
      <c r="P1795" s="14"/>
      <c r="Q1795" s="14"/>
      <c r="R1795" s="14"/>
      <c r="S1795" s="14"/>
      <c r="T1795" s="14"/>
      <c r="U1795" s="14"/>
      <c r="V1795" s="14"/>
      <c r="W1795" s="14"/>
      <c r="X1795" s="14"/>
      <c r="Y1795" s="14"/>
    </row>
    <row r="1796" spans="1:25">
      <c r="A1796" s="14" t="s">
        <v>2024</v>
      </c>
      <c r="B1796" s="14" t="s">
        <v>68</v>
      </c>
      <c r="C1796" s="14" t="s">
        <v>34</v>
      </c>
      <c r="D1796" s="14" t="s">
        <v>44</v>
      </c>
      <c r="E1796" s="14">
        <v>2</v>
      </c>
      <c r="F1796" s="14">
        <v>202.484341560438</v>
      </c>
      <c r="G1796" s="14">
        <v>67.494780520145895</v>
      </c>
      <c r="H1796" s="14">
        <v>933.66690441479898</v>
      </c>
      <c r="I1796" s="14">
        <v>880.26009862389697</v>
      </c>
      <c r="J1796" s="14">
        <v>762.12571723568306</v>
      </c>
      <c r="K1796" s="14">
        <v>1011.38730160086</v>
      </c>
      <c r="L1796" s="14">
        <v>131.12720297696401</v>
      </c>
      <c r="M1796" s="14">
        <v>118.134381388214</v>
      </c>
      <c r="O1796" s="14"/>
      <c r="P1796" s="14"/>
      <c r="Q1796" s="14"/>
      <c r="R1796" s="14"/>
      <c r="S1796" s="14"/>
      <c r="T1796" s="14"/>
      <c r="U1796" s="14"/>
      <c r="V1796" s="14"/>
      <c r="W1796" s="14"/>
      <c r="X1796" s="14"/>
      <c r="Y1796" s="14"/>
    </row>
    <row r="1797" spans="1:25">
      <c r="A1797" s="14" t="s">
        <v>2025</v>
      </c>
      <c r="B1797" s="14" t="s">
        <v>68</v>
      </c>
      <c r="C1797" s="14" t="s">
        <v>128</v>
      </c>
      <c r="D1797" s="14" t="s">
        <v>44</v>
      </c>
      <c r="E1797" s="14">
        <v>2</v>
      </c>
      <c r="F1797" s="14">
        <v>210.90203929476499</v>
      </c>
      <c r="G1797" s="14">
        <v>70.300679764921696</v>
      </c>
      <c r="H1797" s="14">
        <v>965.40345735953997</v>
      </c>
      <c r="I1797" s="14">
        <v>898.87239739778101</v>
      </c>
      <c r="J1797" s="14">
        <v>780.45375164298298</v>
      </c>
      <c r="K1797" s="14">
        <v>1030.03754950179</v>
      </c>
      <c r="L1797" s="14">
        <v>131.16515210400399</v>
      </c>
      <c r="M1797" s="14">
        <v>118.418645754799</v>
      </c>
      <c r="O1797" s="14"/>
      <c r="P1797" s="14"/>
      <c r="Q1797" s="14"/>
      <c r="R1797" s="14"/>
      <c r="S1797" s="14"/>
      <c r="T1797" s="14"/>
      <c r="U1797" s="14"/>
      <c r="V1797" s="14"/>
      <c r="W1797" s="14"/>
      <c r="X1797" s="14"/>
      <c r="Y1797" s="14"/>
    </row>
    <row r="1798" spans="1:25">
      <c r="A1798" s="14" t="s">
        <v>2026</v>
      </c>
      <c r="B1798" s="14" t="s">
        <v>68</v>
      </c>
      <c r="C1798" s="14" t="s">
        <v>129</v>
      </c>
      <c r="D1798" s="14" t="s">
        <v>44</v>
      </c>
      <c r="E1798" s="14">
        <v>2</v>
      </c>
      <c r="F1798" s="14">
        <v>210.20148532296801</v>
      </c>
      <c r="G1798" s="14">
        <v>70.067161774322599</v>
      </c>
      <c r="H1798" s="14">
        <v>956.41771463721795</v>
      </c>
      <c r="I1798" s="14">
        <v>876.45568599091496</v>
      </c>
      <c r="J1798" s="14">
        <v>760.73759891745999</v>
      </c>
      <c r="K1798" s="14">
        <v>1004.6515208863</v>
      </c>
      <c r="L1798" s="14">
        <v>128.195834895383</v>
      </c>
      <c r="M1798" s="14">
        <v>115.718087073455</v>
      </c>
      <c r="O1798" s="14"/>
      <c r="P1798" s="14"/>
      <c r="Q1798" s="14"/>
      <c r="R1798" s="14"/>
      <c r="S1798" s="14"/>
      <c r="T1798" s="14"/>
      <c r="U1798" s="14"/>
      <c r="V1798" s="14"/>
      <c r="W1798" s="14"/>
      <c r="X1798" s="14"/>
      <c r="Y1798" s="14"/>
    </row>
    <row r="1799" spans="1:25">
      <c r="A1799" s="14" t="s">
        <v>2027</v>
      </c>
      <c r="B1799" s="14" t="s">
        <v>68</v>
      </c>
      <c r="C1799" s="14" t="s">
        <v>130</v>
      </c>
      <c r="D1799" s="14" t="s">
        <v>44</v>
      </c>
      <c r="E1799" s="14">
        <v>2</v>
      </c>
      <c r="F1799" s="14">
        <v>194.880285776356</v>
      </c>
      <c r="G1799" s="14">
        <v>64.960095258785501</v>
      </c>
      <c r="H1799" s="14">
        <v>882.92989206395703</v>
      </c>
      <c r="I1799" s="14">
        <v>795.93487041485696</v>
      </c>
      <c r="J1799" s="14">
        <v>686.66589197493397</v>
      </c>
      <c r="K1799" s="14">
        <v>917.467678767395</v>
      </c>
      <c r="L1799" s="14">
        <v>121.532808352538</v>
      </c>
      <c r="M1799" s="14">
        <v>109.268978439923</v>
      </c>
      <c r="O1799" s="14"/>
      <c r="P1799" s="14"/>
      <c r="Q1799" s="14"/>
      <c r="R1799" s="14"/>
      <c r="S1799" s="14"/>
      <c r="T1799" s="14"/>
      <c r="U1799" s="14"/>
      <c r="V1799" s="14"/>
      <c r="W1799" s="14"/>
      <c r="X1799" s="14"/>
      <c r="Y1799" s="14"/>
    </row>
    <row r="1800" spans="1:25">
      <c r="A1800" s="14" t="s">
        <v>2028</v>
      </c>
      <c r="B1800" s="14" t="s">
        <v>68</v>
      </c>
      <c r="C1800" s="14" t="s">
        <v>131</v>
      </c>
      <c r="D1800" s="14" t="s">
        <v>44</v>
      </c>
      <c r="E1800" s="14">
        <v>2</v>
      </c>
      <c r="F1800" s="14">
        <v>185.964617079817</v>
      </c>
      <c r="G1800" s="14">
        <v>61.988205693272398</v>
      </c>
      <c r="H1800" s="14">
        <v>838.69849402343903</v>
      </c>
      <c r="I1800" s="14">
        <v>752.87628291915803</v>
      </c>
      <c r="J1800" s="14">
        <v>647.11813984351795</v>
      </c>
      <c r="K1800" s="14">
        <v>870.80258154215596</v>
      </c>
      <c r="L1800" s="14">
        <v>117.926298622998</v>
      </c>
      <c r="M1800" s="14">
        <v>105.758143075641</v>
      </c>
      <c r="O1800" s="14"/>
      <c r="P1800" s="14"/>
      <c r="Q1800" s="14"/>
      <c r="R1800" s="14"/>
      <c r="S1800" s="14"/>
      <c r="T1800" s="14"/>
      <c r="U1800" s="14"/>
      <c r="V1800" s="14"/>
      <c r="W1800" s="14"/>
      <c r="X1800" s="14"/>
      <c r="Y1800" s="14"/>
    </row>
    <row r="1801" spans="1:25">
      <c r="A1801" s="14" t="s">
        <v>2029</v>
      </c>
      <c r="B1801" s="14" t="s">
        <v>68</v>
      </c>
      <c r="C1801" s="14" t="s">
        <v>132</v>
      </c>
      <c r="D1801" s="14" t="s">
        <v>44</v>
      </c>
      <c r="E1801" s="14">
        <v>2</v>
      </c>
      <c r="F1801" s="14">
        <v>173.42072783069901</v>
      </c>
      <c r="G1801" s="14">
        <v>57.806909276899503</v>
      </c>
      <c r="H1801" s="14">
        <v>780.33084877024203</v>
      </c>
      <c r="I1801" s="14">
        <v>685.75664403354904</v>
      </c>
      <c r="J1801" s="14">
        <v>585.80030172668705</v>
      </c>
      <c r="K1801" s="14">
        <v>797.64812264744205</v>
      </c>
      <c r="L1801" s="14">
        <v>111.89147861389399</v>
      </c>
      <c r="M1801" s="14">
        <v>99.956342306861501</v>
      </c>
      <c r="O1801" s="14"/>
      <c r="P1801" s="14"/>
      <c r="Q1801" s="14"/>
      <c r="R1801" s="14"/>
      <c r="S1801" s="14"/>
      <c r="T1801" s="14"/>
      <c r="U1801" s="14"/>
      <c r="V1801" s="14"/>
      <c r="W1801" s="14"/>
      <c r="X1801" s="14"/>
      <c r="Y1801" s="14"/>
    </row>
    <row r="1802" spans="1:25">
      <c r="A1802" s="14" t="s">
        <v>2030</v>
      </c>
      <c r="B1802" s="14" t="s">
        <v>68</v>
      </c>
      <c r="C1802" s="14" t="s">
        <v>38</v>
      </c>
      <c r="D1802" s="14" t="s">
        <v>44</v>
      </c>
      <c r="E1802" s="14">
        <v>3</v>
      </c>
      <c r="F1802" s="14">
        <v>239.51298619439899</v>
      </c>
      <c r="G1802" s="14">
        <v>79.837662064799702</v>
      </c>
      <c r="H1802" s="14">
        <v>892.43977268946696</v>
      </c>
      <c r="I1802" s="14">
        <v>858.03265276764205</v>
      </c>
      <c r="J1802" s="14">
        <v>751.66229258940098</v>
      </c>
      <c r="K1802" s="14">
        <v>975.10923940655596</v>
      </c>
      <c r="L1802" s="14">
        <v>117.07658663891399</v>
      </c>
      <c r="M1802" s="14">
        <v>106.370360178241</v>
      </c>
      <c r="O1802" s="14"/>
      <c r="P1802" s="14"/>
      <c r="Q1802" s="14"/>
      <c r="R1802" s="14"/>
      <c r="S1802" s="14"/>
      <c r="T1802" s="14"/>
      <c r="U1802" s="14"/>
      <c r="V1802" s="14"/>
      <c r="W1802" s="14"/>
      <c r="X1802" s="14"/>
      <c r="Y1802" s="14"/>
    </row>
    <row r="1803" spans="1:25">
      <c r="A1803" s="14" t="s">
        <v>2031</v>
      </c>
      <c r="B1803" s="14" t="s">
        <v>68</v>
      </c>
      <c r="C1803" s="14" t="s">
        <v>36</v>
      </c>
      <c r="D1803" s="14" t="s">
        <v>44</v>
      </c>
      <c r="E1803" s="14">
        <v>3</v>
      </c>
      <c r="F1803" s="14">
        <v>240.28161006606001</v>
      </c>
      <c r="G1803" s="14">
        <v>80.093870022019999</v>
      </c>
      <c r="H1803" s="14">
        <v>885.83082052003704</v>
      </c>
      <c r="I1803" s="14">
        <v>847.256368048985</v>
      </c>
      <c r="J1803" s="14">
        <v>742.20940720165402</v>
      </c>
      <c r="K1803" s="14">
        <v>962.85852357296199</v>
      </c>
      <c r="L1803" s="14">
        <v>115.602155523977</v>
      </c>
      <c r="M1803" s="14">
        <v>105.04696084733099</v>
      </c>
      <c r="O1803" s="14"/>
      <c r="P1803" s="14"/>
      <c r="Q1803" s="14"/>
      <c r="R1803" s="14"/>
      <c r="S1803" s="14"/>
      <c r="T1803" s="14"/>
      <c r="U1803" s="14"/>
      <c r="V1803" s="14"/>
      <c r="W1803" s="14"/>
      <c r="X1803" s="14"/>
      <c r="Y1803" s="14"/>
    </row>
    <row r="1804" spans="1:25">
      <c r="A1804" s="14" t="s">
        <v>2032</v>
      </c>
      <c r="B1804" s="14" t="s">
        <v>68</v>
      </c>
      <c r="C1804" s="14" t="s">
        <v>34</v>
      </c>
      <c r="D1804" s="14" t="s">
        <v>44</v>
      </c>
      <c r="E1804" s="14">
        <v>3</v>
      </c>
      <c r="F1804" s="14">
        <v>234.56474240405799</v>
      </c>
      <c r="G1804" s="14">
        <v>78.188247468019298</v>
      </c>
      <c r="H1804" s="14">
        <v>859.30593986173506</v>
      </c>
      <c r="I1804" s="14">
        <v>819.20120210396601</v>
      </c>
      <c r="J1804" s="14">
        <v>716.13557423580903</v>
      </c>
      <c r="K1804" s="14">
        <v>932.75518485606096</v>
      </c>
      <c r="L1804" s="14">
        <v>113.553982752095</v>
      </c>
      <c r="M1804" s="14">
        <v>103.065627868158</v>
      </c>
      <c r="O1804" s="14"/>
      <c r="P1804" s="14"/>
      <c r="Q1804" s="14"/>
      <c r="R1804" s="14"/>
      <c r="S1804" s="14"/>
      <c r="T1804" s="14"/>
      <c r="U1804" s="14"/>
      <c r="V1804" s="14"/>
      <c r="W1804" s="14"/>
      <c r="X1804" s="14"/>
      <c r="Y1804" s="14"/>
    </row>
    <row r="1805" spans="1:25">
      <c r="A1805" s="14" t="s">
        <v>2033</v>
      </c>
      <c r="B1805" s="14" t="s">
        <v>68</v>
      </c>
      <c r="C1805" s="14" t="s">
        <v>128</v>
      </c>
      <c r="D1805" s="14" t="s">
        <v>44</v>
      </c>
      <c r="E1805" s="14">
        <v>3</v>
      </c>
      <c r="F1805" s="14">
        <v>218.39682230493401</v>
      </c>
      <c r="G1805" s="14">
        <v>72.798940768311496</v>
      </c>
      <c r="H1805" s="14">
        <v>795.93579323202198</v>
      </c>
      <c r="I1805" s="14">
        <v>751.57019582783903</v>
      </c>
      <c r="J1805" s="14">
        <v>653.36185996866595</v>
      </c>
      <c r="K1805" s="14">
        <v>860.15636080999798</v>
      </c>
      <c r="L1805" s="14">
        <v>108.586164982158</v>
      </c>
      <c r="M1805" s="14">
        <v>98.208335859173204</v>
      </c>
      <c r="O1805" s="14"/>
      <c r="P1805" s="14"/>
      <c r="Q1805" s="14"/>
      <c r="R1805" s="14"/>
      <c r="S1805" s="14"/>
      <c r="T1805" s="14"/>
      <c r="U1805" s="14"/>
      <c r="V1805" s="14"/>
      <c r="W1805" s="14"/>
      <c r="X1805" s="14"/>
      <c r="Y1805" s="14"/>
    </row>
    <row r="1806" spans="1:25">
      <c r="A1806" s="14" t="s">
        <v>2034</v>
      </c>
      <c r="B1806" s="14" t="s">
        <v>68</v>
      </c>
      <c r="C1806" s="14" t="s">
        <v>129</v>
      </c>
      <c r="D1806" s="14" t="s">
        <v>44</v>
      </c>
      <c r="E1806" s="14">
        <v>3</v>
      </c>
      <c r="F1806" s="14">
        <v>240.96585561661101</v>
      </c>
      <c r="G1806" s="14">
        <v>80.321951872203798</v>
      </c>
      <c r="H1806" s="14">
        <v>874.83973139925695</v>
      </c>
      <c r="I1806" s="14">
        <v>810.98701171074401</v>
      </c>
      <c r="J1806" s="14">
        <v>709.82821410825295</v>
      </c>
      <c r="K1806" s="14">
        <v>922.29510409795398</v>
      </c>
      <c r="L1806" s="14">
        <v>111.30809238721</v>
      </c>
      <c r="M1806" s="14">
        <v>101.15879760249101</v>
      </c>
      <c r="O1806" s="14"/>
      <c r="P1806" s="14"/>
      <c r="Q1806" s="14"/>
      <c r="R1806" s="14"/>
      <c r="S1806" s="14"/>
      <c r="T1806" s="14"/>
      <c r="U1806" s="14"/>
      <c r="V1806" s="14"/>
      <c r="W1806" s="14"/>
      <c r="X1806" s="14"/>
      <c r="Y1806" s="14"/>
    </row>
    <row r="1807" spans="1:25">
      <c r="A1807" s="14" t="s">
        <v>2035</v>
      </c>
      <c r="B1807" s="14" t="s">
        <v>68</v>
      </c>
      <c r="C1807" s="14" t="s">
        <v>130</v>
      </c>
      <c r="D1807" s="14" t="s">
        <v>44</v>
      </c>
      <c r="E1807" s="14">
        <v>3</v>
      </c>
      <c r="F1807" s="14">
        <v>245.467258889796</v>
      </c>
      <c r="G1807" s="14">
        <v>81.822419629932</v>
      </c>
      <c r="H1807" s="14">
        <v>889.30968368160302</v>
      </c>
      <c r="I1807" s="14">
        <v>802.16515011313402</v>
      </c>
      <c r="J1807" s="14">
        <v>702.90845863218897</v>
      </c>
      <c r="K1807" s="14">
        <v>911.28370426583103</v>
      </c>
      <c r="L1807" s="14">
        <v>109.118554152697</v>
      </c>
      <c r="M1807" s="14">
        <v>99.256691480944696</v>
      </c>
      <c r="O1807" s="14"/>
      <c r="P1807" s="14"/>
      <c r="Q1807" s="14"/>
      <c r="R1807" s="14"/>
      <c r="S1807" s="14"/>
      <c r="T1807" s="14"/>
      <c r="U1807" s="14"/>
      <c r="V1807" s="14"/>
      <c r="W1807" s="14"/>
      <c r="X1807" s="14"/>
      <c r="Y1807" s="14"/>
    </row>
    <row r="1808" spans="1:25">
      <c r="A1808" s="14" t="s">
        <v>2036</v>
      </c>
      <c r="B1808" s="14" t="s">
        <v>68</v>
      </c>
      <c r="C1808" s="14" t="s">
        <v>131</v>
      </c>
      <c r="D1808" s="14" t="s">
        <v>44</v>
      </c>
      <c r="E1808" s="14">
        <v>3</v>
      </c>
      <c r="F1808" s="14">
        <v>255.17748678374701</v>
      </c>
      <c r="G1808" s="14">
        <v>85.059162261249099</v>
      </c>
      <c r="H1808" s="14">
        <v>922.550566824827</v>
      </c>
      <c r="I1808" s="14">
        <v>813.55829475614905</v>
      </c>
      <c r="J1808" s="14">
        <v>714.99790017337295</v>
      </c>
      <c r="K1808" s="14">
        <v>921.71346946630501</v>
      </c>
      <c r="L1808" s="14">
        <v>108.155174710156</v>
      </c>
      <c r="M1808" s="14">
        <v>98.560394582776098</v>
      </c>
      <c r="O1808" s="14"/>
      <c r="P1808" s="14"/>
      <c r="Q1808" s="14"/>
      <c r="R1808" s="14"/>
      <c r="S1808" s="14"/>
      <c r="T1808" s="14"/>
      <c r="U1808" s="14"/>
      <c r="V1808" s="14"/>
      <c r="W1808" s="14"/>
      <c r="X1808" s="14"/>
      <c r="Y1808" s="14"/>
    </row>
    <row r="1809" spans="1:25">
      <c r="A1809" s="14" t="s">
        <v>2037</v>
      </c>
      <c r="B1809" s="14" t="s">
        <v>68</v>
      </c>
      <c r="C1809" s="14" t="s">
        <v>132</v>
      </c>
      <c r="D1809" s="14" t="s">
        <v>44</v>
      </c>
      <c r="E1809" s="14">
        <v>3</v>
      </c>
      <c r="F1809" s="14">
        <v>247.126918624041</v>
      </c>
      <c r="G1809" s="14">
        <v>82.375639541347198</v>
      </c>
      <c r="H1809" s="14">
        <v>893.41281451878604</v>
      </c>
      <c r="I1809" s="14">
        <v>782.81998808269395</v>
      </c>
      <c r="J1809" s="14">
        <v>686.34740607858498</v>
      </c>
      <c r="K1809" s="14">
        <v>888.84386804017799</v>
      </c>
      <c r="L1809" s="14">
        <v>106.023879957484</v>
      </c>
      <c r="M1809" s="14">
        <v>96.472582004109</v>
      </c>
      <c r="O1809" s="14"/>
      <c r="P1809" s="14"/>
      <c r="Q1809" s="14"/>
      <c r="R1809" s="14"/>
      <c r="S1809" s="14"/>
      <c r="T1809" s="14"/>
      <c r="U1809" s="14"/>
      <c r="V1809" s="14"/>
      <c r="W1809" s="14"/>
      <c r="X1809" s="14"/>
      <c r="Y1809" s="14"/>
    </row>
    <row r="1810" spans="1:25">
      <c r="A1810" s="14" t="s">
        <v>2038</v>
      </c>
      <c r="B1810" s="14" t="s">
        <v>68</v>
      </c>
      <c r="C1810" s="14" t="s">
        <v>38</v>
      </c>
      <c r="D1810" s="14" t="s">
        <v>44</v>
      </c>
      <c r="E1810" s="14">
        <v>4</v>
      </c>
      <c r="F1810" s="14">
        <v>221.64368450974601</v>
      </c>
      <c r="G1810" s="14">
        <v>73.881228169915204</v>
      </c>
      <c r="H1810" s="14">
        <v>937.46007067523499</v>
      </c>
      <c r="I1810" s="14">
        <v>895.36469734940704</v>
      </c>
      <c r="J1810" s="14">
        <v>780.72389064054403</v>
      </c>
      <c r="K1810" s="14">
        <v>1022.0257502445299</v>
      </c>
      <c r="L1810" s="14">
        <v>126.661052895124</v>
      </c>
      <c r="M1810" s="14">
        <v>114.640806708863</v>
      </c>
      <c r="O1810" s="14"/>
      <c r="P1810" s="14"/>
      <c r="Q1810" s="14"/>
      <c r="R1810" s="14"/>
      <c r="S1810" s="14"/>
      <c r="T1810" s="14"/>
      <c r="U1810" s="14"/>
      <c r="V1810" s="14"/>
      <c r="W1810" s="14"/>
      <c r="X1810" s="14"/>
      <c r="Y1810" s="14"/>
    </row>
    <row r="1811" spans="1:25">
      <c r="A1811" s="14" t="s">
        <v>2039</v>
      </c>
      <c r="B1811" s="14" t="s">
        <v>68</v>
      </c>
      <c r="C1811" s="14" t="s">
        <v>36</v>
      </c>
      <c r="D1811" s="14" t="s">
        <v>44</v>
      </c>
      <c r="E1811" s="14">
        <v>4</v>
      </c>
      <c r="F1811" s="14">
        <v>235.26195486853899</v>
      </c>
      <c r="G1811" s="14">
        <v>78.420651622846407</v>
      </c>
      <c r="H1811" s="14">
        <v>983.70109913254396</v>
      </c>
      <c r="I1811" s="14">
        <v>942.232538353726</v>
      </c>
      <c r="J1811" s="14">
        <v>825.01603838500296</v>
      </c>
      <c r="K1811" s="14">
        <v>1071.35879419246</v>
      </c>
      <c r="L1811" s="14">
        <v>129.12625583873199</v>
      </c>
      <c r="M1811" s="14">
        <v>117.216499968723</v>
      </c>
      <c r="O1811" s="14"/>
      <c r="P1811" s="14"/>
      <c r="Q1811" s="14"/>
      <c r="R1811" s="14"/>
      <c r="S1811" s="14"/>
      <c r="T1811" s="14"/>
      <c r="U1811" s="14"/>
      <c r="V1811" s="14"/>
      <c r="W1811" s="14"/>
      <c r="X1811" s="14"/>
      <c r="Y1811" s="14"/>
    </row>
    <row r="1812" spans="1:25">
      <c r="A1812" s="14" t="s">
        <v>2040</v>
      </c>
      <c r="B1812" s="14" t="s">
        <v>68</v>
      </c>
      <c r="C1812" s="14" t="s">
        <v>34</v>
      </c>
      <c r="D1812" s="14" t="s">
        <v>44</v>
      </c>
      <c r="E1812" s="14">
        <v>4</v>
      </c>
      <c r="F1812" s="14">
        <v>254.015676221668</v>
      </c>
      <c r="G1812" s="14">
        <v>84.671892073889396</v>
      </c>
      <c r="H1812" s="14">
        <v>1055.5398970358101</v>
      </c>
      <c r="I1812" s="14">
        <v>1003.4527459038</v>
      </c>
      <c r="J1812" s="14">
        <v>883.03449189161199</v>
      </c>
      <c r="K1812" s="14">
        <v>1135.6217989623599</v>
      </c>
      <c r="L1812" s="14">
        <v>132.16905305855701</v>
      </c>
      <c r="M1812" s="14">
        <v>120.418254012193</v>
      </c>
      <c r="O1812" s="14"/>
      <c r="P1812" s="14"/>
      <c r="Q1812" s="14"/>
      <c r="R1812" s="14"/>
      <c r="S1812" s="14"/>
      <c r="T1812" s="14"/>
      <c r="U1812" s="14"/>
      <c r="V1812" s="14"/>
      <c r="W1812" s="14"/>
      <c r="X1812" s="14"/>
      <c r="Y1812" s="14"/>
    </row>
    <row r="1813" spans="1:25">
      <c r="A1813" s="14" t="s">
        <v>2041</v>
      </c>
      <c r="B1813" s="14" t="s">
        <v>68</v>
      </c>
      <c r="C1813" s="14" t="s">
        <v>128</v>
      </c>
      <c r="D1813" s="14" t="s">
        <v>44</v>
      </c>
      <c r="E1813" s="14">
        <v>4</v>
      </c>
      <c r="F1813" s="14">
        <v>248.80218527891901</v>
      </c>
      <c r="G1813" s="14">
        <v>82.934061759639604</v>
      </c>
      <c r="H1813" s="14">
        <v>1029.3417122953899</v>
      </c>
      <c r="I1813" s="14">
        <v>966.36904960765901</v>
      </c>
      <c r="J1813" s="14">
        <v>849.03196935349501</v>
      </c>
      <c r="K1813" s="14">
        <v>1095.28188515285</v>
      </c>
      <c r="L1813" s="14">
        <v>128.91283554518799</v>
      </c>
      <c r="M1813" s="14">
        <v>117.33708025416399</v>
      </c>
      <c r="O1813" s="14"/>
      <c r="P1813" s="14"/>
      <c r="Q1813" s="14"/>
      <c r="R1813" s="14"/>
      <c r="S1813" s="14"/>
      <c r="T1813" s="14"/>
      <c r="U1813" s="14"/>
      <c r="V1813" s="14"/>
      <c r="W1813" s="14"/>
      <c r="X1813" s="14"/>
      <c r="Y1813" s="14"/>
    </row>
    <row r="1814" spans="1:25">
      <c r="A1814" s="14" t="s">
        <v>2042</v>
      </c>
      <c r="B1814" s="14" t="s">
        <v>68</v>
      </c>
      <c r="C1814" s="14" t="s">
        <v>129</v>
      </c>
      <c r="D1814" s="14" t="s">
        <v>44</v>
      </c>
      <c r="E1814" s="14">
        <v>4</v>
      </c>
      <c r="F1814" s="14">
        <v>252.762867529901</v>
      </c>
      <c r="G1814" s="14">
        <v>84.254289176633804</v>
      </c>
      <c r="H1814" s="14">
        <v>1040.3476602317301</v>
      </c>
      <c r="I1814" s="14">
        <v>958.45938411664304</v>
      </c>
      <c r="J1814" s="14">
        <v>842.97763373877899</v>
      </c>
      <c r="K1814" s="14">
        <v>1085.2395633091301</v>
      </c>
      <c r="L1814" s="14">
        <v>126.78017919249</v>
      </c>
      <c r="M1814" s="14">
        <v>115.481750377864</v>
      </c>
      <c r="O1814" s="14"/>
      <c r="P1814" s="14"/>
      <c r="Q1814" s="14"/>
      <c r="R1814" s="14"/>
      <c r="S1814" s="14"/>
      <c r="T1814" s="14"/>
      <c r="U1814" s="14"/>
      <c r="V1814" s="14"/>
      <c r="W1814" s="14"/>
      <c r="X1814" s="14"/>
      <c r="Y1814" s="14"/>
    </row>
    <row r="1815" spans="1:25">
      <c r="A1815" s="14" t="s">
        <v>2043</v>
      </c>
      <c r="B1815" s="14" t="s">
        <v>68</v>
      </c>
      <c r="C1815" s="14" t="s">
        <v>130</v>
      </c>
      <c r="D1815" s="14" t="s">
        <v>44</v>
      </c>
      <c r="E1815" s="14">
        <v>4</v>
      </c>
      <c r="F1815" s="14">
        <v>240.71049490937199</v>
      </c>
      <c r="G1815" s="14">
        <v>80.236831636457296</v>
      </c>
      <c r="H1815" s="14">
        <v>984.86352812639302</v>
      </c>
      <c r="I1815" s="14">
        <v>901.59306697767101</v>
      </c>
      <c r="J1815" s="14">
        <v>790.319510537528</v>
      </c>
      <c r="K1815" s="14">
        <v>1024.03697235307</v>
      </c>
      <c r="L1815" s="14">
        <v>122.443905375398</v>
      </c>
      <c r="M1815" s="14">
        <v>111.273556440143</v>
      </c>
      <c r="O1815" s="14"/>
      <c r="P1815" s="14"/>
      <c r="Q1815" s="14"/>
      <c r="R1815" s="14"/>
      <c r="S1815" s="14"/>
      <c r="T1815" s="14"/>
      <c r="U1815" s="14"/>
      <c r="V1815" s="14"/>
      <c r="W1815" s="14"/>
      <c r="X1815" s="14"/>
      <c r="Y1815" s="14"/>
    </row>
    <row r="1816" spans="1:25">
      <c r="A1816" s="14" t="s">
        <v>2044</v>
      </c>
      <c r="B1816" s="14" t="s">
        <v>68</v>
      </c>
      <c r="C1816" s="14" t="s">
        <v>131</v>
      </c>
      <c r="D1816" s="14" t="s">
        <v>44</v>
      </c>
      <c r="E1816" s="14">
        <v>4</v>
      </c>
      <c r="F1816" s="14">
        <v>246.874779516904</v>
      </c>
      <c r="G1816" s="14">
        <v>82.291593172301404</v>
      </c>
      <c r="H1816" s="14">
        <v>1005.43609805695</v>
      </c>
      <c r="I1816" s="14">
        <v>917.27807475103805</v>
      </c>
      <c r="J1816" s="14">
        <v>805.50158406431001</v>
      </c>
      <c r="K1816" s="14">
        <v>1040.1269800006801</v>
      </c>
      <c r="L1816" s="14">
        <v>122.84890524964401</v>
      </c>
      <c r="M1816" s="14">
        <v>111.776490686728</v>
      </c>
      <c r="O1816" s="14"/>
      <c r="P1816" s="14"/>
      <c r="Q1816" s="14"/>
      <c r="R1816" s="14"/>
      <c r="S1816" s="14"/>
      <c r="T1816" s="14"/>
      <c r="U1816" s="14"/>
      <c r="V1816" s="14"/>
      <c r="W1816" s="14"/>
      <c r="X1816" s="14"/>
      <c r="Y1816" s="14"/>
    </row>
    <row r="1817" spans="1:25">
      <c r="A1817" s="14" t="s">
        <v>2045</v>
      </c>
      <c r="B1817" s="14" t="s">
        <v>68</v>
      </c>
      <c r="C1817" s="14" t="s">
        <v>132</v>
      </c>
      <c r="D1817" s="14" t="s">
        <v>44</v>
      </c>
      <c r="E1817" s="14">
        <v>4</v>
      </c>
      <c r="F1817" s="14">
        <v>253.764924662456</v>
      </c>
      <c r="G1817" s="14">
        <v>84.588308220818604</v>
      </c>
      <c r="H1817" s="14">
        <v>1030.01552405916</v>
      </c>
      <c r="I1817" s="14">
        <v>924.49776882924698</v>
      </c>
      <c r="J1817" s="14">
        <v>813.21678473744703</v>
      </c>
      <c r="K1817" s="14">
        <v>1046.6435512358901</v>
      </c>
      <c r="L1817" s="14">
        <v>122.145782406641</v>
      </c>
      <c r="M1817" s="14">
        <v>111.28098409179999</v>
      </c>
      <c r="O1817" s="14"/>
      <c r="P1817" s="14"/>
      <c r="Q1817" s="14"/>
      <c r="R1817" s="14"/>
      <c r="S1817" s="14"/>
      <c r="T1817" s="14"/>
      <c r="U1817" s="14"/>
      <c r="V1817" s="14"/>
      <c r="W1817" s="14"/>
      <c r="X1817" s="14"/>
      <c r="Y1817" s="14"/>
    </row>
    <row r="1818" spans="1:25">
      <c r="A1818" s="14" t="s">
        <v>2046</v>
      </c>
      <c r="B1818" s="14" t="s">
        <v>68</v>
      </c>
      <c r="C1818" s="14" t="s">
        <v>38</v>
      </c>
      <c r="D1818" s="14" t="s">
        <v>44</v>
      </c>
      <c r="E1818" s="14">
        <v>5</v>
      </c>
      <c r="F1818" s="14">
        <v>266.20094121477501</v>
      </c>
      <c r="G1818" s="14">
        <v>88.733647071591804</v>
      </c>
      <c r="H1818" s="14">
        <v>1336.28302401875</v>
      </c>
      <c r="I1818" s="14">
        <v>1385.5000854453699</v>
      </c>
      <c r="J1818" s="14">
        <v>1223.1805726203299</v>
      </c>
      <c r="K1818" s="14">
        <v>1563.2738313543</v>
      </c>
      <c r="L1818" s="14">
        <v>177.77374590892401</v>
      </c>
      <c r="M1818" s="14">
        <v>162.31951282504201</v>
      </c>
      <c r="O1818" s="14"/>
      <c r="P1818" s="14"/>
      <c r="Q1818" s="14"/>
      <c r="R1818" s="14"/>
      <c r="S1818" s="14"/>
      <c r="T1818" s="14"/>
      <c r="U1818" s="14"/>
      <c r="V1818" s="14"/>
      <c r="W1818" s="14"/>
      <c r="X1818" s="14"/>
      <c r="Y1818" s="14"/>
    </row>
    <row r="1819" spans="1:25">
      <c r="A1819" s="14" t="s">
        <v>2047</v>
      </c>
      <c r="B1819" s="14" t="s">
        <v>68</v>
      </c>
      <c r="C1819" s="14" t="s">
        <v>36</v>
      </c>
      <c r="D1819" s="14" t="s">
        <v>44</v>
      </c>
      <c r="E1819" s="14">
        <v>5</v>
      </c>
      <c r="F1819" s="14">
        <v>273.521463539237</v>
      </c>
      <c r="G1819" s="14">
        <v>91.173821179745602</v>
      </c>
      <c r="H1819" s="14">
        <v>1365.5589792273399</v>
      </c>
      <c r="I1819" s="14">
        <v>1408.95875635314</v>
      </c>
      <c r="J1819" s="14">
        <v>1246.1087677574201</v>
      </c>
      <c r="K1819" s="14">
        <v>1587.09411247802</v>
      </c>
      <c r="L1819" s="14">
        <v>178.135356124883</v>
      </c>
      <c r="M1819" s="14">
        <v>162.849988595719</v>
      </c>
      <c r="O1819" s="14"/>
      <c r="P1819" s="14"/>
      <c r="Q1819" s="14"/>
      <c r="R1819" s="14"/>
      <c r="S1819" s="14"/>
      <c r="T1819" s="14"/>
      <c r="U1819" s="14"/>
      <c r="V1819" s="14"/>
      <c r="W1819" s="14"/>
      <c r="X1819" s="14"/>
      <c r="Y1819" s="14"/>
    </row>
    <row r="1820" spans="1:25">
      <c r="A1820" s="14" t="s">
        <v>2048</v>
      </c>
      <c r="B1820" s="14" t="s">
        <v>68</v>
      </c>
      <c r="C1820" s="14" t="s">
        <v>34</v>
      </c>
      <c r="D1820" s="14" t="s">
        <v>44</v>
      </c>
      <c r="E1820" s="14">
        <v>5</v>
      </c>
      <c r="F1820" s="14">
        <v>273.82646869453703</v>
      </c>
      <c r="G1820" s="14">
        <v>91.2754895648456</v>
      </c>
      <c r="H1820" s="14">
        <v>1363.7455485558901</v>
      </c>
      <c r="I1820" s="14">
        <v>1405.00219594092</v>
      </c>
      <c r="J1820" s="14">
        <v>1242.7498739617099</v>
      </c>
      <c r="K1820" s="14">
        <v>1582.47487794062</v>
      </c>
      <c r="L1820" s="14">
        <v>177.4726819997</v>
      </c>
      <c r="M1820" s="14">
        <v>162.25232197921201</v>
      </c>
      <c r="O1820" s="14"/>
      <c r="P1820" s="14"/>
      <c r="Q1820" s="14"/>
      <c r="R1820" s="14"/>
      <c r="S1820" s="14"/>
      <c r="T1820" s="14"/>
      <c r="U1820" s="14"/>
      <c r="V1820" s="14"/>
      <c r="W1820" s="14"/>
      <c r="X1820" s="14"/>
      <c r="Y1820" s="14"/>
    </row>
    <row r="1821" spans="1:25">
      <c r="A1821" s="14" t="s">
        <v>2049</v>
      </c>
      <c r="B1821" s="14" t="s">
        <v>68</v>
      </c>
      <c r="C1821" s="14" t="s">
        <v>128</v>
      </c>
      <c r="D1821" s="14" t="s">
        <v>44</v>
      </c>
      <c r="E1821" s="14">
        <v>5</v>
      </c>
      <c r="F1821" s="14">
        <v>251.40131999570801</v>
      </c>
      <c r="G1821" s="14">
        <v>83.800439998569303</v>
      </c>
      <c r="H1821" s="14">
        <v>1254.1221191046</v>
      </c>
      <c r="I1821" s="14">
        <v>1283.33065890235</v>
      </c>
      <c r="J1821" s="14">
        <v>1128.7755059006399</v>
      </c>
      <c r="K1821" s="14">
        <v>1453.0501123679301</v>
      </c>
      <c r="L1821" s="14">
        <v>169.71945346558701</v>
      </c>
      <c r="M1821" s="14">
        <v>154.55515300170501</v>
      </c>
      <c r="O1821" s="14"/>
      <c r="P1821" s="14"/>
      <c r="Q1821" s="14"/>
      <c r="R1821" s="14"/>
      <c r="S1821" s="14"/>
      <c r="T1821" s="14"/>
      <c r="U1821" s="14"/>
      <c r="V1821" s="14"/>
      <c r="W1821" s="14"/>
      <c r="X1821" s="14"/>
      <c r="Y1821" s="14"/>
    </row>
    <row r="1822" spans="1:25">
      <c r="A1822" s="14" t="s">
        <v>2050</v>
      </c>
      <c r="B1822" s="14" t="s">
        <v>68</v>
      </c>
      <c r="C1822" s="14" t="s">
        <v>129</v>
      </c>
      <c r="D1822" s="14" t="s">
        <v>44</v>
      </c>
      <c r="E1822" s="14">
        <v>5</v>
      </c>
      <c r="F1822" s="14">
        <v>238.57192973145601</v>
      </c>
      <c r="G1822" s="14">
        <v>79.523976577152098</v>
      </c>
      <c r="H1822" s="14">
        <v>1190.24111819725</v>
      </c>
      <c r="I1822" s="14">
        <v>1211.4530949560401</v>
      </c>
      <c r="J1822" s="14">
        <v>1061.7874097282599</v>
      </c>
      <c r="K1822" s="14">
        <v>1376.2139782768099</v>
      </c>
      <c r="L1822" s="14">
        <v>164.76088332077401</v>
      </c>
      <c r="M1822" s="14">
        <v>149.665685227777</v>
      </c>
      <c r="O1822" s="14"/>
      <c r="P1822" s="14"/>
      <c r="Q1822" s="14"/>
      <c r="R1822" s="14"/>
      <c r="S1822" s="14"/>
      <c r="T1822" s="14"/>
      <c r="U1822" s="14"/>
      <c r="V1822" s="14"/>
      <c r="W1822" s="14"/>
      <c r="X1822" s="14"/>
      <c r="Y1822" s="14"/>
    </row>
    <row r="1823" spans="1:25">
      <c r="A1823" s="14" t="s">
        <v>2051</v>
      </c>
      <c r="B1823" s="14" t="s">
        <v>68</v>
      </c>
      <c r="C1823" s="14" t="s">
        <v>130</v>
      </c>
      <c r="D1823" s="14" t="s">
        <v>44</v>
      </c>
      <c r="E1823" s="14">
        <v>5</v>
      </c>
      <c r="F1823" s="14">
        <v>227.30824030896099</v>
      </c>
      <c r="G1823" s="14">
        <v>75.769413436320207</v>
      </c>
      <c r="H1823" s="14">
        <v>1133.9331552876399</v>
      </c>
      <c r="I1823" s="14">
        <v>1142.42897740837</v>
      </c>
      <c r="J1823" s="14">
        <v>997.95422656061305</v>
      </c>
      <c r="K1823" s="14">
        <v>1301.8517005927099</v>
      </c>
      <c r="L1823" s="14">
        <v>159.422723184343</v>
      </c>
      <c r="M1823" s="14">
        <v>144.47475084775701</v>
      </c>
      <c r="O1823" s="14"/>
      <c r="P1823" s="14"/>
      <c r="Q1823" s="14"/>
      <c r="R1823" s="14"/>
      <c r="S1823" s="14"/>
      <c r="T1823" s="14"/>
      <c r="U1823" s="14"/>
      <c r="V1823" s="14"/>
      <c r="W1823" s="14"/>
      <c r="X1823" s="14"/>
      <c r="Y1823" s="14"/>
    </row>
    <row r="1824" spans="1:25">
      <c r="A1824" s="14" t="s">
        <v>2052</v>
      </c>
      <c r="B1824" s="14" t="s">
        <v>68</v>
      </c>
      <c r="C1824" s="14" t="s">
        <v>131</v>
      </c>
      <c r="D1824" s="14" t="s">
        <v>44</v>
      </c>
      <c r="E1824" s="14">
        <v>5</v>
      </c>
      <c r="F1824" s="14">
        <v>232.86102974140701</v>
      </c>
      <c r="G1824" s="14">
        <v>77.620343247135693</v>
      </c>
      <c r="H1824" s="14">
        <v>1156.3264958854299</v>
      </c>
      <c r="I1824" s="14">
        <v>1147.19975542353</v>
      </c>
      <c r="J1824" s="14">
        <v>1003.80252726606</v>
      </c>
      <c r="K1824" s="14">
        <v>1305.24582391187</v>
      </c>
      <c r="L1824" s="14">
        <v>158.04606848833799</v>
      </c>
      <c r="M1824" s="14">
        <v>143.39722815746501</v>
      </c>
      <c r="O1824" s="14"/>
      <c r="P1824" s="14"/>
      <c r="Q1824" s="14"/>
      <c r="R1824" s="14"/>
      <c r="S1824" s="14"/>
      <c r="T1824" s="14"/>
      <c r="U1824" s="14"/>
      <c r="V1824" s="14"/>
      <c r="W1824" s="14"/>
      <c r="X1824" s="14"/>
      <c r="Y1824" s="14"/>
    </row>
    <row r="1825" spans="1:25">
      <c r="A1825" s="14" t="s">
        <v>2053</v>
      </c>
      <c r="B1825" s="14" t="s">
        <v>68</v>
      </c>
      <c r="C1825" s="14" t="s">
        <v>132</v>
      </c>
      <c r="D1825" s="14" t="s">
        <v>44</v>
      </c>
      <c r="E1825" s="14">
        <v>5</v>
      </c>
      <c r="F1825" s="14">
        <v>247.828358554652</v>
      </c>
      <c r="G1825" s="14">
        <v>82.6094528515505</v>
      </c>
      <c r="H1825" s="14">
        <v>1224.99312221171</v>
      </c>
      <c r="I1825" s="14">
        <v>1206.1709629612999</v>
      </c>
      <c r="J1825" s="14">
        <v>1059.8620255804201</v>
      </c>
      <c r="K1825" s="14">
        <v>1366.9436663104</v>
      </c>
      <c r="L1825" s="14">
        <v>160.77270334910199</v>
      </c>
      <c r="M1825" s="14">
        <v>146.30893738088201</v>
      </c>
      <c r="O1825" s="14"/>
      <c r="P1825" s="14"/>
      <c r="Q1825" s="14"/>
      <c r="R1825" s="14"/>
      <c r="S1825" s="14"/>
      <c r="T1825" s="14"/>
      <c r="U1825" s="14"/>
      <c r="V1825" s="14"/>
      <c r="W1825" s="14"/>
      <c r="X1825" s="14"/>
      <c r="Y1825" s="14"/>
    </row>
    <row r="1826" spans="1:25">
      <c r="A1826" s="14" t="s">
        <v>2054</v>
      </c>
      <c r="B1826" s="14" t="s">
        <v>68</v>
      </c>
      <c r="C1826" s="14" t="s">
        <v>38</v>
      </c>
      <c r="D1826" s="14" t="s">
        <v>42</v>
      </c>
      <c r="E1826" s="14">
        <v>0</v>
      </c>
      <c r="F1826" s="14">
        <v>1279.7997345133001</v>
      </c>
      <c r="G1826" s="14">
        <v>426.59991150443301</v>
      </c>
      <c r="H1826" s="14">
        <v>974.25414847010495</v>
      </c>
      <c r="I1826" s="14">
        <v>922.178131630287</v>
      </c>
      <c r="J1826" s="14">
        <v>871.85241804944803</v>
      </c>
      <c r="K1826" s="14">
        <v>974.62960867782203</v>
      </c>
      <c r="L1826" s="14">
        <v>52.451477047534901</v>
      </c>
      <c r="M1826" s="14">
        <v>50.325713580839199</v>
      </c>
      <c r="O1826" s="14"/>
      <c r="P1826" s="14"/>
      <c r="Q1826" s="14"/>
      <c r="R1826" s="14"/>
      <c r="S1826" s="14"/>
      <c r="T1826" s="14"/>
      <c r="U1826" s="14"/>
      <c r="V1826" s="14"/>
      <c r="W1826" s="14"/>
      <c r="X1826" s="14"/>
      <c r="Y1826" s="14"/>
    </row>
    <row r="1827" spans="1:25">
      <c r="A1827" s="14" t="s">
        <v>2055</v>
      </c>
      <c r="B1827" s="14" t="s">
        <v>68</v>
      </c>
      <c r="C1827" s="14" t="s">
        <v>36</v>
      </c>
      <c r="D1827" s="14" t="s">
        <v>42</v>
      </c>
      <c r="E1827" s="14">
        <v>0</v>
      </c>
      <c r="F1827" s="14">
        <v>1228.61390510725</v>
      </c>
      <c r="G1827" s="14">
        <v>409.53796836908299</v>
      </c>
      <c r="H1827" s="14">
        <v>927.70387591534802</v>
      </c>
      <c r="I1827" s="14">
        <v>872.18904319415003</v>
      </c>
      <c r="J1827" s="14">
        <v>823.61101277209195</v>
      </c>
      <c r="K1827" s="14">
        <v>922.86231878195701</v>
      </c>
      <c r="L1827" s="14">
        <v>50.673275587807296</v>
      </c>
      <c r="M1827" s="14">
        <v>48.578030422057701</v>
      </c>
      <c r="O1827" s="14"/>
      <c r="P1827" s="14"/>
      <c r="Q1827" s="14"/>
      <c r="R1827" s="14"/>
      <c r="S1827" s="14"/>
      <c r="T1827" s="14"/>
      <c r="U1827" s="14"/>
      <c r="V1827" s="14"/>
      <c r="W1827" s="14"/>
      <c r="X1827" s="14"/>
      <c r="Y1827" s="14"/>
    </row>
    <row r="1828" spans="1:25">
      <c r="A1828" s="14" t="s">
        <v>2056</v>
      </c>
      <c r="B1828" s="14" t="s">
        <v>68</v>
      </c>
      <c r="C1828" s="14" t="s">
        <v>34</v>
      </c>
      <c r="D1828" s="14" t="s">
        <v>42</v>
      </c>
      <c r="E1828" s="14">
        <v>0</v>
      </c>
      <c r="F1828" s="14">
        <v>1252.26743158455</v>
      </c>
      <c r="G1828" s="14">
        <v>417.42247719485101</v>
      </c>
      <c r="H1828" s="14">
        <v>941.596937895358</v>
      </c>
      <c r="I1828" s="14">
        <v>884.81828984755805</v>
      </c>
      <c r="J1828" s="14">
        <v>835.97098510355795</v>
      </c>
      <c r="K1828" s="14">
        <v>935.75199494403205</v>
      </c>
      <c r="L1828" s="14">
        <v>50.933705096473403</v>
      </c>
      <c r="M1828" s="14">
        <v>48.847304744000297</v>
      </c>
      <c r="O1828" s="14"/>
      <c r="P1828" s="14"/>
      <c r="Q1828" s="14"/>
      <c r="R1828" s="14"/>
      <c r="S1828" s="14"/>
      <c r="T1828" s="14"/>
      <c r="U1828" s="14"/>
      <c r="V1828" s="14"/>
      <c r="W1828" s="14"/>
      <c r="X1828" s="14"/>
      <c r="Y1828" s="14"/>
    </row>
    <row r="1829" spans="1:25">
      <c r="A1829" s="14" t="s">
        <v>2057</v>
      </c>
      <c r="B1829" s="14" t="s">
        <v>68</v>
      </c>
      <c r="C1829" s="14" t="s">
        <v>128</v>
      </c>
      <c r="D1829" s="14" t="s">
        <v>42</v>
      </c>
      <c r="E1829" s="14">
        <v>0</v>
      </c>
      <c r="F1829" s="14">
        <v>1180.4173497127599</v>
      </c>
      <c r="G1829" s="14">
        <v>393.47244990425497</v>
      </c>
      <c r="H1829" s="14">
        <v>886.01296252496695</v>
      </c>
      <c r="I1829" s="14">
        <v>825.01604076777198</v>
      </c>
      <c r="J1829" s="14">
        <v>778.07001018524102</v>
      </c>
      <c r="K1829" s="14">
        <v>874.02883354536596</v>
      </c>
      <c r="L1829" s="14">
        <v>49.012792777593397</v>
      </c>
      <c r="M1829" s="14">
        <v>46.946030582531002</v>
      </c>
      <c r="O1829" s="14"/>
      <c r="P1829" s="14"/>
      <c r="Q1829" s="14"/>
      <c r="R1829" s="14"/>
      <c r="S1829" s="14"/>
      <c r="T1829" s="14"/>
      <c r="U1829" s="14"/>
      <c r="V1829" s="14"/>
      <c r="W1829" s="14"/>
      <c r="X1829" s="14"/>
      <c r="Y1829" s="14"/>
    </row>
    <row r="1830" spans="1:25">
      <c r="A1830" s="14" t="s">
        <v>2058</v>
      </c>
      <c r="B1830" s="14" t="s">
        <v>68</v>
      </c>
      <c r="C1830" s="14" t="s">
        <v>129</v>
      </c>
      <c r="D1830" s="14" t="s">
        <v>42</v>
      </c>
      <c r="E1830" s="14">
        <v>0</v>
      </c>
      <c r="F1830" s="14">
        <v>1224.254303297</v>
      </c>
      <c r="G1830" s="14">
        <v>408.084767765668</v>
      </c>
      <c r="H1830" s="14">
        <v>917.05129124338202</v>
      </c>
      <c r="I1830" s="14">
        <v>846.52325258068197</v>
      </c>
      <c r="J1830" s="14">
        <v>799.17481614934195</v>
      </c>
      <c r="K1830" s="14">
        <v>895.91761857974905</v>
      </c>
      <c r="L1830" s="14">
        <v>49.394365999067503</v>
      </c>
      <c r="M1830" s="14">
        <v>47.348436431339202</v>
      </c>
      <c r="O1830" s="14"/>
      <c r="P1830" s="14"/>
      <c r="Q1830" s="14"/>
      <c r="R1830" s="14"/>
      <c r="S1830" s="14"/>
      <c r="T1830" s="14"/>
      <c r="U1830" s="14"/>
      <c r="V1830" s="14"/>
      <c r="W1830" s="14"/>
      <c r="X1830" s="14"/>
      <c r="Y1830" s="14"/>
    </row>
    <row r="1831" spans="1:25">
      <c r="A1831" s="14" t="s">
        <v>2059</v>
      </c>
      <c r="B1831" s="14" t="s">
        <v>68</v>
      </c>
      <c r="C1831" s="14" t="s">
        <v>130</v>
      </c>
      <c r="D1831" s="14" t="s">
        <v>42</v>
      </c>
      <c r="E1831" s="14">
        <v>0</v>
      </c>
      <c r="F1831" s="14">
        <v>1218.17885338365</v>
      </c>
      <c r="G1831" s="14">
        <v>406.059617794551</v>
      </c>
      <c r="H1831" s="14">
        <v>911.68768682636596</v>
      </c>
      <c r="I1831" s="14">
        <v>833.97913352041303</v>
      </c>
      <c r="J1831" s="14">
        <v>787.16060451143198</v>
      </c>
      <c r="K1831" s="14">
        <v>882.82585243457004</v>
      </c>
      <c r="L1831" s="14">
        <v>48.8467189141574</v>
      </c>
      <c r="M1831" s="14">
        <v>46.818529008980697</v>
      </c>
      <c r="O1831" s="14"/>
      <c r="P1831" s="14"/>
      <c r="Q1831" s="14"/>
      <c r="R1831" s="14"/>
      <c r="S1831" s="14"/>
      <c r="T1831" s="14"/>
      <c r="U1831" s="14"/>
      <c r="V1831" s="14"/>
      <c r="W1831" s="14"/>
      <c r="X1831" s="14"/>
      <c r="Y1831" s="14"/>
    </row>
    <row r="1832" spans="1:25">
      <c r="A1832" s="14" t="s">
        <v>2060</v>
      </c>
      <c r="B1832" s="14" t="s">
        <v>68</v>
      </c>
      <c r="C1832" s="14" t="s">
        <v>131</v>
      </c>
      <c r="D1832" s="14" t="s">
        <v>42</v>
      </c>
      <c r="E1832" s="14">
        <v>0</v>
      </c>
      <c r="F1832" s="14">
        <v>1288.84728913597</v>
      </c>
      <c r="G1832" s="14">
        <v>429.61576304532201</v>
      </c>
      <c r="H1832" s="14">
        <v>963.22804763347199</v>
      </c>
      <c r="I1832" s="14">
        <v>877.90329004960802</v>
      </c>
      <c r="J1832" s="14">
        <v>829.89111508379699</v>
      </c>
      <c r="K1832" s="14">
        <v>927.93620955804795</v>
      </c>
      <c r="L1832" s="14">
        <v>50.032919508439903</v>
      </c>
      <c r="M1832" s="14">
        <v>48.012174965811496</v>
      </c>
      <c r="O1832" s="14"/>
      <c r="P1832" s="14"/>
      <c r="Q1832" s="14"/>
      <c r="R1832" s="14"/>
      <c r="S1832" s="14"/>
      <c r="T1832" s="14"/>
      <c r="U1832" s="14"/>
      <c r="V1832" s="14"/>
      <c r="W1832" s="14"/>
      <c r="X1832" s="14"/>
      <c r="Y1832" s="14"/>
    </row>
    <row r="1833" spans="1:25">
      <c r="A1833" s="14" t="s">
        <v>2061</v>
      </c>
      <c r="B1833" s="14" t="s">
        <v>68</v>
      </c>
      <c r="C1833" s="14" t="s">
        <v>132</v>
      </c>
      <c r="D1833" s="14" t="s">
        <v>42</v>
      </c>
      <c r="E1833" s="14">
        <v>0</v>
      </c>
      <c r="F1833" s="14">
        <v>1316.0571630550701</v>
      </c>
      <c r="G1833" s="14">
        <v>438.68572101835599</v>
      </c>
      <c r="H1833" s="14">
        <v>982.33747578230498</v>
      </c>
      <c r="I1833" s="14">
        <v>887.99685180365702</v>
      </c>
      <c r="J1833" s="14">
        <v>839.81326087848595</v>
      </c>
      <c r="K1833" s="14">
        <v>938.18684852388401</v>
      </c>
      <c r="L1833" s="14">
        <v>50.189996720227299</v>
      </c>
      <c r="M1833" s="14">
        <v>48.183590925170598</v>
      </c>
      <c r="O1833" s="14"/>
      <c r="P1833" s="14"/>
      <c r="Q1833" s="14"/>
      <c r="R1833" s="14"/>
      <c r="S1833" s="14"/>
      <c r="T1833" s="14"/>
      <c r="U1833" s="14"/>
      <c r="V1833" s="14"/>
      <c r="W1833" s="14"/>
      <c r="X1833" s="14"/>
      <c r="Y1833" s="14"/>
    </row>
    <row r="1834" spans="1:25">
      <c r="A1834" s="14" t="s">
        <v>2062</v>
      </c>
      <c r="B1834" s="14" t="s">
        <v>68</v>
      </c>
      <c r="C1834" s="14" t="s">
        <v>38</v>
      </c>
      <c r="D1834" s="14" t="s">
        <v>42</v>
      </c>
      <c r="E1834" s="14">
        <v>1</v>
      </c>
      <c r="F1834" s="14">
        <v>275.52790516047003</v>
      </c>
      <c r="G1834" s="14">
        <v>91.842635053490099</v>
      </c>
      <c r="H1834" s="14">
        <v>1055.1773328755801</v>
      </c>
      <c r="I1834" s="14">
        <v>977.19492766588598</v>
      </c>
      <c r="J1834" s="14">
        <v>863.77370366272396</v>
      </c>
      <c r="K1834" s="14">
        <v>1101.2212791710199</v>
      </c>
      <c r="L1834" s="14">
        <v>124.026351505137</v>
      </c>
      <c r="M1834" s="14">
        <v>113.421224003162</v>
      </c>
      <c r="O1834" s="14"/>
      <c r="P1834" s="14"/>
      <c r="Q1834" s="14"/>
      <c r="R1834" s="14"/>
      <c r="S1834" s="14"/>
      <c r="T1834" s="14"/>
      <c r="U1834" s="14"/>
      <c r="V1834" s="14"/>
      <c r="W1834" s="14"/>
      <c r="X1834" s="14"/>
      <c r="Y1834" s="14"/>
    </row>
    <row r="1835" spans="1:25">
      <c r="A1835" s="14" t="s">
        <v>2063</v>
      </c>
      <c r="B1835" s="14" t="s">
        <v>68</v>
      </c>
      <c r="C1835" s="14" t="s">
        <v>36</v>
      </c>
      <c r="D1835" s="14" t="s">
        <v>42</v>
      </c>
      <c r="E1835" s="14">
        <v>1</v>
      </c>
      <c r="F1835" s="14">
        <v>247.004347958729</v>
      </c>
      <c r="G1835" s="14">
        <v>82.334782652909496</v>
      </c>
      <c r="H1835" s="14">
        <v>935.126629661273</v>
      </c>
      <c r="I1835" s="14">
        <v>858.60263619710202</v>
      </c>
      <c r="J1835" s="14">
        <v>753.53891111681105</v>
      </c>
      <c r="K1835" s="14">
        <v>974.07094489890198</v>
      </c>
      <c r="L1835" s="14">
        <v>115.4683087018</v>
      </c>
      <c r="M1835" s="14">
        <v>105.06372508029099</v>
      </c>
      <c r="O1835" s="14"/>
      <c r="P1835" s="14"/>
      <c r="Q1835" s="14"/>
      <c r="R1835" s="14"/>
      <c r="S1835" s="14"/>
      <c r="T1835" s="14"/>
      <c r="U1835" s="14"/>
      <c r="V1835" s="14"/>
      <c r="W1835" s="14"/>
      <c r="X1835" s="14"/>
      <c r="Y1835" s="14"/>
    </row>
    <row r="1836" spans="1:25">
      <c r="A1836" s="14" t="s">
        <v>2064</v>
      </c>
      <c r="B1836" s="14" t="s">
        <v>68</v>
      </c>
      <c r="C1836" s="14" t="s">
        <v>34</v>
      </c>
      <c r="D1836" s="14" t="s">
        <v>42</v>
      </c>
      <c r="E1836" s="14">
        <v>1</v>
      </c>
      <c r="F1836" s="14">
        <v>234.86540251891699</v>
      </c>
      <c r="G1836" s="14">
        <v>78.288467506305693</v>
      </c>
      <c r="H1836" s="14">
        <v>884.11595151107497</v>
      </c>
      <c r="I1836" s="14">
        <v>808.27790970319404</v>
      </c>
      <c r="J1836" s="14">
        <v>706.936108011844</v>
      </c>
      <c r="K1836" s="14">
        <v>919.92568211709397</v>
      </c>
      <c r="L1836" s="14">
        <v>111.6477724139</v>
      </c>
      <c r="M1836" s="14">
        <v>101.34180169135099</v>
      </c>
      <c r="O1836" s="14"/>
      <c r="P1836" s="14"/>
      <c r="Q1836" s="14"/>
      <c r="R1836" s="14"/>
      <c r="S1836" s="14"/>
      <c r="T1836" s="14"/>
      <c r="U1836" s="14"/>
      <c r="V1836" s="14"/>
      <c r="W1836" s="14"/>
      <c r="X1836" s="14"/>
      <c r="Y1836" s="14"/>
    </row>
    <row r="1837" spans="1:25">
      <c r="A1837" s="14" t="s">
        <v>2065</v>
      </c>
      <c r="B1837" s="14" t="s">
        <v>68</v>
      </c>
      <c r="C1837" s="14" t="s">
        <v>128</v>
      </c>
      <c r="D1837" s="14" t="s">
        <v>42</v>
      </c>
      <c r="E1837" s="14">
        <v>1</v>
      </c>
      <c r="F1837" s="14">
        <v>215.532405927285</v>
      </c>
      <c r="G1837" s="14">
        <v>71.844135309094995</v>
      </c>
      <c r="H1837" s="14">
        <v>808.53961783878503</v>
      </c>
      <c r="I1837" s="14">
        <v>726.73038393511797</v>
      </c>
      <c r="J1837" s="14">
        <v>631.27910419964098</v>
      </c>
      <c r="K1837" s="14">
        <v>832.33873550005796</v>
      </c>
      <c r="L1837" s="14">
        <v>105.608351564941</v>
      </c>
      <c r="M1837" s="14">
        <v>95.451279735477101</v>
      </c>
      <c r="O1837" s="14"/>
      <c r="P1837" s="14"/>
      <c r="Q1837" s="14"/>
      <c r="R1837" s="14"/>
      <c r="S1837" s="14"/>
      <c r="T1837" s="14"/>
      <c r="U1837" s="14"/>
      <c r="V1837" s="14"/>
      <c r="W1837" s="14"/>
      <c r="X1837" s="14"/>
      <c r="Y1837" s="14"/>
    </row>
    <row r="1838" spans="1:25">
      <c r="A1838" s="14" t="s">
        <v>2066</v>
      </c>
      <c r="B1838" s="14" t="s">
        <v>68</v>
      </c>
      <c r="C1838" s="14" t="s">
        <v>129</v>
      </c>
      <c r="D1838" s="14" t="s">
        <v>42</v>
      </c>
      <c r="E1838" s="14">
        <v>1</v>
      </c>
      <c r="F1838" s="14">
        <v>237.322269379213</v>
      </c>
      <c r="G1838" s="14">
        <v>79.107423126404498</v>
      </c>
      <c r="H1838" s="14">
        <v>887.94952437315601</v>
      </c>
      <c r="I1838" s="14">
        <v>799.77482417031695</v>
      </c>
      <c r="J1838" s="14">
        <v>699.40153567779203</v>
      </c>
      <c r="K1838" s="14">
        <v>910.29976089761101</v>
      </c>
      <c r="L1838" s="14">
        <v>110.524936727294</v>
      </c>
      <c r="M1838" s="14">
        <v>100.37328849252501</v>
      </c>
      <c r="O1838" s="14"/>
      <c r="P1838" s="14"/>
      <c r="Q1838" s="14"/>
      <c r="R1838" s="14"/>
      <c r="S1838" s="14"/>
      <c r="T1838" s="14"/>
      <c r="U1838" s="14"/>
      <c r="V1838" s="14"/>
      <c r="W1838" s="14"/>
      <c r="X1838" s="14"/>
      <c r="Y1838" s="14"/>
    </row>
    <row r="1839" spans="1:25">
      <c r="A1839" s="14" t="s">
        <v>2067</v>
      </c>
      <c r="B1839" s="14" t="s">
        <v>68</v>
      </c>
      <c r="C1839" s="14" t="s">
        <v>130</v>
      </c>
      <c r="D1839" s="14" t="s">
        <v>42</v>
      </c>
      <c r="E1839" s="14">
        <v>1</v>
      </c>
      <c r="F1839" s="14">
        <v>232.00975499427699</v>
      </c>
      <c r="G1839" s="14">
        <v>77.336584998092405</v>
      </c>
      <c r="H1839" s="14">
        <v>866.71057938016895</v>
      </c>
      <c r="I1839" s="14">
        <v>784.22632837698097</v>
      </c>
      <c r="J1839" s="14">
        <v>684.29067049936998</v>
      </c>
      <c r="K1839" s="14">
        <v>894.39071305570496</v>
      </c>
      <c r="L1839" s="14">
        <v>110.16438467872401</v>
      </c>
      <c r="M1839" s="14">
        <v>99.935657877611305</v>
      </c>
      <c r="O1839" s="14"/>
      <c r="P1839" s="14"/>
      <c r="Q1839" s="14"/>
      <c r="R1839" s="14"/>
      <c r="S1839" s="14"/>
      <c r="T1839" s="14"/>
      <c r="U1839" s="14"/>
      <c r="V1839" s="14"/>
      <c r="W1839" s="14"/>
      <c r="X1839" s="14"/>
      <c r="Y1839" s="14"/>
    </row>
    <row r="1840" spans="1:25">
      <c r="A1840" s="14" t="s">
        <v>2068</v>
      </c>
      <c r="B1840" s="14" t="s">
        <v>68</v>
      </c>
      <c r="C1840" s="14" t="s">
        <v>131</v>
      </c>
      <c r="D1840" s="14" t="s">
        <v>42</v>
      </c>
      <c r="E1840" s="14">
        <v>1</v>
      </c>
      <c r="F1840" s="14">
        <v>241.710450837998</v>
      </c>
      <c r="G1840" s="14">
        <v>80.570150279332594</v>
      </c>
      <c r="H1840" s="14">
        <v>902.88166612378302</v>
      </c>
      <c r="I1840" s="14">
        <v>823.48873297247405</v>
      </c>
      <c r="J1840" s="14">
        <v>720.62596437985997</v>
      </c>
      <c r="K1840" s="14">
        <v>936.65499839476195</v>
      </c>
      <c r="L1840" s="14">
        <v>113.16626542228801</v>
      </c>
      <c r="M1840" s="14">
        <v>102.862768592614</v>
      </c>
      <c r="O1840" s="14"/>
      <c r="P1840" s="14"/>
      <c r="Q1840" s="14"/>
      <c r="R1840" s="14"/>
      <c r="S1840" s="14"/>
      <c r="T1840" s="14"/>
      <c r="U1840" s="14"/>
      <c r="V1840" s="14"/>
      <c r="W1840" s="14"/>
      <c r="X1840" s="14"/>
      <c r="Y1840" s="14"/>
    </row>
    <row r="1841" spans="1:25">
      <c r="A1841" s="14" t="s">
        <v>2069</v>
      </c>
      <c r="B1841" s="14" t="s">
        <v>68</v>
      </c>
      <c r="C1841" s="14" t="s">
        <v>132</v>
      </c>
      <c r="D1841" s="14" t="s">
        <v>42</v>
      </c>
      <c r="E1841" s="14">
        <v>1</v>
      </c>
      <c r="F1841" s="14">
        <v>249.547622323057</v>
      </c>
      <c r="G1841" s="14">
        <v>83.182540774352205</v>
      </c>
      <c r="H1841" s="14">
        <v>934.25039243404103</v>
      </c>
      <c r="I1841" s="14">
        <v>850.67764209341703</v>
      </c>
      <c r="J1841" s="14">
        <v>745.76708163216301</v>
      </c>
      <c r="K1841" s="14">
        <v>965.92175081552102</v>
      </c>
      <c r="L1841" s="14">
        <v>115.24410872210299</v>
      </c>
      <c r="M1841" s="14">
        <v>104.910560461255</v>
      </c>
      <c r="O1841" s="14"/>
      <c r="P1841" s="14"/>
      <c r="Q1841" s="14"/>
      <c r="R1841" s="14"/>
      <c r="S1841" s="14"/>
      <c r="T1841" s="14"/>
      <c r="U1841" s="14"/>
      <c r="V1841" s="14"/>
      <c r="W1841" s="14"/>
      <c r="X1841" s="14"/>
      <c r="Y1841" s="14"/>
    </row>
    <row r="1842" spans="1:25">
      <c r="A1842" s="14" t="s">
        <v>2070</v>
      </c>
      <c r="B1842" s="14" t="s">
        <v>68</v>
      </c>
      <c r="C1842" s="14" t="s">
        <v>38</v>
      </c>
      <c r="D1842" s="14" t="s">
        <v>42</v>
      </c>
      <c r="E1842" s="14">
        <v>2</v>
      </c>
      <c r="F1842" s="14">
        <v>205.82063589960401</v>
      </c>
      <c r="G1842" s="14">
        <v>68.606878633201305</v>
      </c>
      <c r="H1842" s="14">
        <v>740.76169119886299</v>
      </c>
      <c r="I1842" s="14">
        <v>716.11248887310501</v>
      </c>
      <c r="J1842" s="14">
        <v>620.65428765762897</v>
      </c>
      <c r="K1842" s="14">
        <v>821.97911974921897</v>
      </c>
      <c r="L1842" s="14">
        <v>105.86663087611301</v>
      </c>
      <c r="M1842" s="14">
        <v>95.458201215476507</v>
      </c>
      <c r="O1842" s="14"/>
      <c r="P1842" s="14"/>
      <c r="Q1842" s="14"/>
      <c r="R1842" s="14"/>
      <c r="S1842" s="14"/>
      <c r="T1842" s="14"/>
      <c r="U1842" s="14"/>
      <c r="V1842" s="14"/>
      <c r="W1842" s="14"/>
      <c r="X1842" s="14"/>
      <c r="Y1842" s="14"/>
    </row>
    <row r="1843" spans="1:25">
      <c r="A1843" s="14" t="s">
        <v>2071</v>
      </c>
      <c r="B1843" s="14" t="s">
        <v>68</v>
      </c>
      <c r="C1843" s="14" t="s">
        <v>36</v>
      </c>
      <c r="D1843" s="14" t="s">
        <v>42</v>
      </c>
      <c r="E1843" s="14">
        <v>2</v>
      </c>
      <c r="F1843" s="14">
        <v>194.78620437199899</v>
      </c>
      <c r="G1843" s="14">
        <v>64.928734790666297</v>
      </c>
      <c r="H1843" s="14">
        <v>695.41665252409405</v>
      </c>
      <c r="I1843" s="14">
        <v>661.28059109228604</v>
      </c>
      <c r="J1843" s="14">
        <v>570.65470211590696</v>
      </c>
      <c r="K1843" s="14">
        <v>762.08050079812097</v>
      </c>
      <c r="L1843" s="14">
        <v>100.79990970583501</v>
      </c>
      <c r="M1843" s="14">
        <v>90.6258889763795</v>
      </c>
      <c r="O1843" s="14"/>
      <c r="P1843" s="14"/>
      <c r="Q1843" s="14"/>
      <c r="R1843" s="14"/>
      <c r="S1843" s="14"/>
      <c r="T1843" s="14"/>
      <c r="U1843" s="14"/>
      <c r="V1843" s="14"/>
      <c r="W1843" s="14"/>
      <c r="X1843" s="14"/>
      <c r="Y1843" s="14"/>
    </row>
    <row r="1844" spans="1:25">
      <c r="A1844" s="14" t="s">
        <v>2072</v>
      </c>
      <c r="B1844" s="14" t="s">
        <v>68</v>
      </c>
      <c r="C1844" s="14" t="s">
        <v>34</v>
      </c>
      <c r="D1844" s="14" t="s">
        <v>42</v>
      </c>
      <c r="E1844" s="14">
        <v>2</v>
      </c>
      <c r="F1844" s="14">
        <v>189.12071134479399</v>
      </c>
      <c r="G1844" s="14">
        <v>63.040237114931202</v>
      </c>
      <c r="H1844" s="14">
        <v>670.64082037160802</v>
      </c>
      <c r="I1844" s="14">
        <v>627.27557130242803</v>
      </c>
      <c r="J1844" s="14">
        <v>539.935203272992</v>
      </c>
      <c r="K1844" s="14">
        <v>724.57571672978702</v>
      </c>
      <c r="L1844" s="14">
        <v>97.300145427359396</v>
      </c>
      <c r="M1844" s="14">
        <v>87.340368029435496</v>
      </c>
      <c r="O1844" s="14"/>
      <c r="P1844" s="14"/>
      <c r="Q1844" s="14"/>
      <c r="R1844" s="14"/>
      <c r="S1844" s="14"/>
      <c r="T1844" s="14"/>
      <c r="U1844" s="14"/>
      <c r="V1844" s="14"/>
      <c r="W1844" s="14"/>
      <c r="X1844" s="14"/>
      <c r="Y1844" s="14"/>
    </row>
    <row r="1845" spans="1:25">
      <c r="A1845" s="14" t="s">
        <v>2073</v>
      </c>
      <c r="B1845" s="14" t="s">
        <v>68</v>
      </c>
      <c r="C1845" s="14" t="s">
        <v>128</v>
      </c>
      <c r="D1845" s="14" t="s">
        <v>42</v>
      </c>
      <c r="E1845" s="14">
        <v>2</v>
      </c>
      <c r="F1845" s="14">
        <v>178.32543842230501</v>
      </c>
      <c r="G1845" s="14">
        <v>59.4418128074349</v>
      </c>
      <c r="H1845" s="14">
        <v>630.59315542382899</v>
      </c>
      <c r="I1845" s="14">
        <v>577.611934617153</v>
      </c>
      <c r="J1845" s="14">
        <v>494.70728771246303</v>
      </c>
      <c r="K1845" s="14">
        <v>670.27006578356998</v>
      </c>
      <c r="L1845" s="14">
        <v>92.658131166417206</v>
      </c>
      <c r="M1845" s="14">
        <v>82.904646904690296</v>
      </c>
      <c r="O1845" s="14"/>
      <c r="P1845" s="14"/>
      <c r="Q1845" s="14"/>
      <c r="R1845" s="14"/>
      <c r="S1845" s="14"/>
      <c r="T1845" s="14"/>
      <c r="U1845" s="14"/>
      <c r="V1845" s="14"/>
      <c r="W1845" s="14"/>
      <c r="X1845" s="14"/>
      <c r="Y1845" s="14"/>
    </row>
    <row r="1846" spans="1:25">
      <c r="A1846" s="14" t="s">
        <v>2074</v>
      </c>
      <c r="B1846" s="14" t="s">
        <v>68</v>
      </c>
      <c r="C1846" s="14" t="s">
        <v>129</v>
      </c>
      <c r="D1846" s="14" t="s">
        <v>42</v>
      </c>
      <c r="E1846" s="14">
        <v>2</v>
      </c>
      <c r="F1846" s="14">
        <v>189.35246435964001</v>
      </c>
      <c r="G1846" s="14">
        <v>63.1174881198801</v>
      </c>
      <c r="H1846" s="14">
        <v>667.83925637371897</v>
      </c>
      <c r="I1846" s="14">
        <v>603.35120737683405</v>
      </c>
      <c r="J1846" s="14">
        <v>519.35455672540797</v>
      </c>
      <c r="K1846" s="14">
        <v>696.92011991790901</v>
      </c>
      <c r="L1846" s="14">
        <v>93.568912541075505</v>
      </c>
      <c r="M1846" s="14">
        <v>83.996650651425497</v>
      </c>
      <c r="O1846" s="14"/>
      <c r="P1846" s="14"/>
      <c r="Q1846" s="14"/>
      <c r="R1846" s="14"/>
      <c r="S1846" s="14"/>
      <c r="T1846" s="14"/>
      <c r="U1846" s="14"/>
      <c r="V1846" s="14"/>
      <c r="W1846" s="14"/>
      <c r="X1846" s="14"/>
      <c r="Y1846" s="14"/>
    </row>
    <row r="1847" spans="1:25">
      <c r="A1847" s="14" t="s">
        <v>2075</v>
      </c>
      <c r="B1847" s="14" t="s">
        <v>68</v>
      </c>
      <c r="C1847" s="14" t="s">
        <v>130</v>
      </c>
      <c r="D1847" s="14" t="s">
        <v>42</v>
      </c>
      <c r="E1847" s="14">
        <v>2</v>
      </c>
      <c r="F1847" s="14">
        <v>206.71240463348099</v>
      </c>
      <c r="G1847" s="14">
        <v>68.904134877827104</v>
      </c>
      <c r="H1847" s="14">
        <v>729.478789686563</v>
      </c>
      <c r="I1847" s="14">
        <v>648.89136562183501</v>
      </c>
      <c r="J1847" s="14">
        <v>562.58442178749897</v>
      </c>
      <c r="K1847" s="14">
        <v>744.58742227185496</v>
      </c>
      <c r="L1847" s="14">
        <v>95.696056650020196</v>
      </c>
      <c r="M1847" s="14">
        <v>86.306943834336195</v>
      </c>
      <c r="O1847" s="14"/>
      <c r="P1847" s="14"/>
      <c r="Q1847" s="14"/>
      <c r="R1847" s="14"/>
      <c r="S1847" s="14"/>
      <c r="T1847" s="14"/>
      <c r="U1847" s="14"/>
      <c r="V1847" s="14"/>
      <c r="W1847" s="14"/>
      <c r="X1847" s="14"/>
      <c r="Y1847" s="14"/>
    </row>
    <row r="1848" spans="1:25">
      <c r="A1848" s="14" t="s">
        <v>2076</v>
      </c>
      <c r="B1848" s="14" t="s">
        <v>68</v>
      </c>
      <c r="C1848" s="14" t="s">
        <v>131</v>
      </c>
      <c r="D1848" s="14" t="s">
        <v>42</v>
      </c>
      <c r="E1848" s="14">
        <v>2</v>
      </c>
      <c r="F1848" s="14">
        <v>210.84553500803699</v>
      </c>
      <c r="G1848" s="14">
        <v>70.281845002678907</v>
      </c>
      <c r="H1848" s="14">
        <v>745.30058327337099</v>
      </c>
      <c r="I1848" s="14">
        <v>661.65804957791204</v>
      </c>
      <c r="J1848" s="14">
        <v>574.23766009575502</v>
      </c>
      <c r="K1848" s="14">
        <v>758.48964612687701</v>
      </c>
      <c r="L1848" s="14">
        <v>96.831596548965607</v>
      </c>
      <c r="M1848" s="14">
        <v>87.420389482156295</v>
      </c>
      <c r="O1848" s="14"/>
      <c r="P1848" s="14"/>
      <c r="Q1848" s="14"/>
      <c r="R1848" s="14"/>
      <c r="S1848" s="14"/>
      <c r="T1848" s="14"/>
      <c r="U1848" s="14"/>
      <c r="V1848" s="14"/>
      <c r="W1848" s="14"/>
      <c r="X1848" s="14"/>
      <c r="Y1848" s="14"/>
    </row>
    <row r="1849" spans="1:25">
      <c r="A1849" s="14" t="s">
        <v>2077</v>
      </c>
      <c r="B1849" s="14" t="s">
        <v>68</v>
      </c>
      <c r="C1849" s="14" t="s">
        <v>132</v>
      </c>
      <c r="D1849" s="14" t="s">
        <v>42</v>
      </c>
      <c r="E1849" s="14">
        <v>2</v>
      </c>
      <c r="F1849" s="14">
        <v>217.44811255338001</v>
      </c>
      <c r="G1849" s="14">
        <v>72.482704184459806</v>
      </c>
      <c r="H1849" s="14">
        <v>768.74818833832796</v>
      </c>
      <c r="I1849" s="14">
        <v>689.04690316629501</v>
      </c>
      <c r="J1849" s="14">
        <v>598.40438192899296</v>
      </c>
      <c r="K1849" s="14">
        <v>789.28981027622694</v>
      </c>
      <c r="L1849" s="14">
        <v>100.24290710993201</v>
      </c>
      <c r="M1849" s="14">
        <v>90.642521237301594</v>
      </c>
      <c r="O1849" s="14"/>
      <c r="P1849" s="14"/>
      <c r="Q1849" s="14"/>
      <c r="R1849" s="14"/>
      <c r="S1849" s="14"/>
      <c r="T1849" s="14"/>
      <c r="U1849" s="14"/>
      <c r="V1849" s="14"/>
      <c r="W1849" s="14"/>
      <c r="X1849" s="14"/>
      <c r="Y1849" s="14"/>
    </row>
    <row r="1850" spans="1:25">
      <c r="A1850" s="14" t="s">
        <v>2078</v>
      </c>
      <c r="B1850" s="14" t="s">
        <v>68</v>
      </c>
      <c r="C1850" s="14" t="s">
        <v>38</v>
      </c>
      <c r="D1850" s="14" t="s">
        <v>42</v>
      </c>
      <c r="E1850" s="14">
        <v>3</v>
      </c>
      <c r="F1850" s="14">
        <v>210.91785078292699</v>
      </c>
      <c r="G1850" s="14">
        <v>70.305950260975806</v>
      </c>
      <c r="H1850" s="14">
        <v>876.45065773084298</v>
      </c>
      <c r="I1850" s="14">
        <v>854.67204821196799</v>
      </c>
      <c r="J1850" s="14">
        <v>742.60227082169001</v>
      </c>
      <c r="K1850" s="14">
        <v>978.80446583066703</v>
      </c>
      <c r="L1850" s="14">
        <v>124.132417618698</v>
      </c>
      <c r="M1850" s="14">
        <v>112.06977739027801</v>
      </c>
      <c r="O1850" s="14"/>
      <c r="P1850" s="14"/>
      <c r="Q1850" s="14"/>
      <c r="R1850" s="14"/>
      <c r="S1850" s="14"/>
      <c r="T1850" s="14"/>
      <c r="U1850" s="14"/>
      <c r="V1850" s="14"/>
      <c r="W1850" s="14"/>
      <c r="X1850" s="14"/>
      <c r="Y1850" s="14"/>
    </row>
    <row r="1851" spans="1:25">
      <c r="A1851" s="14" t="s">
        <v>2079</v>
      </c>
      <c r="B1851" s="14" t="s">
        <v>68</v>
      </c>
      <c r="C1851" s="14" t="s">
        <v>36</v>
      </c>
      <c r="D1851" s="14" t="s">
        <v>42</v>
      </c>
      <c r="E1851" s="14">
        <v>3</v>
      </c>
      <c r="F1851" s="14">
        <v>213.514139507214</v>
      </c>
      <c r="G1851" s="14">
        <v>71.171379835737895</v>
      </c>
      <c r="H1851" s="14">
        <v>878.29757098812695</v>
      </c>
      <c r="I1851" s="14">
        <v>850.29783030271597</v>
      </c>
      <c r="J1851" s="14">
        <v>739.39466382730097</v>
      </c>
      <c r="K1851" s="14">
        <v>973.06113083976595</v>
      </c>
      <c r="L1851" s="14">
        <v>122.76330053705</v>
      </c>
      <c r="M1851" s="14">
        <v>110.90316647541501</v>
      </c>
      <c r="O1851" s="14"/>
      <c r="P1851" s="14"/>
      <c r="Q1851" s="14"/>
      <c r="R1851" s="14"/>
      <c r="S1851" s="14"/>
      <c r="T1851" s="14"/>
      <c r="U1851" s="14"/>
      <c r="V1851" s="14"/>
      <c r="W1851" s="14"/>
      <c r="X1851" s="14"/>
      <c r="Y1851" s="14"/>
    </row>
    <row r="1852" spans="1:25">
      <c r="A1852" s="14" t="s">
        <v>2080</v>
      </c>
      <c r="B1852" s="14" t="s">
        <v>68</v>
      </c>
      <c r="C1852" s="14" t="s">
        <v>34</v>
      </c>
      <c r="D1852" s="14" t="s">
        <v>42</v>
      </c>
      <c r="E1852" s="14">
        <v>3</v>
      </c>
      <c r="F1852" s="14">
        <v>208.077277684645</v>
      </c>
      <c r="G1852" s="14">
        <v>69.359092561548493</v>
      </c>
      <c r="H1852" s="14">
        <v>852.07730419592701</v>
      </c>
      <c r="I1852" s="14">
        <v>825.86936676123503</v>
      </c>
      <c r="J1852" s="14">
        <v>716.68221361382302</v>
      </c>
      <c r="K1852" s="14">
        <v>946.89344290717997</v>
      </c>
      <c r="L1852" s="14">
        <v>121.024076145945</v>
      </c>
      <c r="M1852" s="14">
        <v>109.187153147412</v>
      </c>
      <c r="O1852" s="14"/>
      <c r="P1852" s="14"/>
      <c r="Q1852" s="14"/>
      <c r="R1852" s="14"/>
      <c r="S1852" s="14"/>
      <c r="T1852" s="14"/>
      <c r="U1852" s="14"/>
      <c r="V1852" s="14"/>
      <c r="W1852" s="14"/>
      <c r="X1852" s="14"/>
      <c r="Y1852" s="14"/>
    </row>
    <row r="1853" spans="1:25">
      <c r="A1853" s="14" t="s">
        <v>2081</v>
      </c>
      <c r="B1853" s="14" t="s">
        <v>68</v>
      </c>
      <c r="C1853" s="14" t="s">
        <v>128</v>
      </c>
      <c r="D1853" s="14" t="s">
        <v>42</v>
      </c>
      <c r="E1853" s="14">
        <v>3</v>
      </c>
      <c r="F1853" s="14">
        <v>160.48727206987101</v>
      </c>
      <c r="G1853" s="14">
        <v>53.4957573566235</v>
      </c>
      <c r="H1853" s="14">
        <v>655.31756663891599</v>
      </c>
      <c r="I1853" s="14">
        <v>624.16645080063097</v>
      </c>
      <c r="J1853" s="14">
        <v>530.54019099878894</v>
      </c>
      <c r="K1853" s="14">
        <v>729.44280533396898</v>
      </c>
      <c r="L1853" s="14">
        <v>105.276354533337</v>
      </c>
      <c r="M1853" s="14">
        <v>93.626259801842494</v>
      </c>
      <c r="O1853" s="14"/>
      <c r="P1853" s="14"/>
      <c r="Q1853" s="14"/>
      <c r="R1853" s="14"/>
      <c r="S1853" s="14"/>
      <c r="T1853" s="14"/>
      <c r="U1853" s="14"/>
      <c r="V1853" s="14"/>
      <c r="W1853" s="14"/>
      <c r="X1853" s="14"/>
      <c r="Y1853" s="14"/>
    </row>
    <row r="1854" spans="1:25">
      <c r="A1854" s="14" t="s">
        <v>2082</v>
      </c>
      <c r="B1854" s="14" t="s">
        <v>68</v>
      </c>
      <c r="C1854" s="14" t="s">
        <v>129</v>
      </c>
      <c r="D1854" s="14" t="s">
        <v>42</v>
      </c>
      <c r="E1854" s="14">
        <v>3</v>
      </c>
      <c r="F1854" s="14">
        <v>172.01548605892</v>
      </c>
      <c r="G1854" s="14">
        <v>57.338495352973403</v>
      </c>
      <c r="H1854" s="14">
        <v>699.96128609937102</v>
      </c>
      <c r="I1854" s="14">
        <v>660.40209669288299</v>
      </c>
      <c r="J1854" s="14">
        <v>564.68050957719595</v>
      </c>
      <c r="K1854" s="14">
        <v>767.60272217430702</v>
      </c>
      <c r="L1854" s="14">
        <v>107.20062548142501</v>
      </c>
      <c r="M1854" s="14">
        <v>95.721587115686404</v>
      </c>
      <c r="O1854" s="14"/>
      <c r="P1854" s="14"/>
      <c r="Q1854" s="14"/>
      <c r="R1854" s="14"/>
      <c r="S1854" s="14"/>
      <c r="T1854" s="14"/>
      <c r="U1854" s="14"/>
      <c r="V1854" s="14"/>
      <c r="W1854" s="14"/>
      <c r="X1854" s="14"/>
      <c r="Y1854" s="14"/>
    </row>
    <row r="1855" spans="1:25">
      <c r="A1855" s="14" t="s">
        <v>2083</v>
      </c>
      <c r="B1855" s="14" t="s">
        <v>68</v>
      </c>
      <c r="C1855" s="14" t="s">
        <v>130</v>
      </c>
      <c r="D1855" s="14" t="s">
        <v>42</v>
      </c>
      <c r="E1855" s="14">
        <v>3</v>
      </c>
      <c r="F1855" s="14">
        <v>186.54603361679301</v>
      </c>
      <c r="G1855" s="14">
        <v>62.182011205597597</v>
      </c>
      <c r="H1855" s="14">
        <v>755.46119797834501</v>
      </c>
      <c r="I1855" s="14">
        <v>706.37697970760496</v>
      </c>
      <c r="J1855" s="14">
        <v>607.87513100138995</v>
      </c>
      <c r="K1855" s="14">
        <v>816.19334903650895</v>
      </c>
      <c r="L1855" s="14">
        <v>109.81636932890299</v>
      </c>
      <c r="M1855" s="14">
        <v>98.5018487062151</v>
      </c>
      <c r="O1855" s="14"/>
      <c r="P1855" s="14"/>
      <c r="Q1855" s="14"/>
      <c r="R1855" s="14"/>
      <c r="S1855" s="14"/>
      <c r="T1855" s="14"/>
      <c r="U1855" s="14"/>
      <c r="V1855" s="14"/>
      <c r="W1855" s="14"/>
      <c r="X1855" s="14"/>
      <c r="Y1855" s="14"/>
    </row>
    <row r="1856" spans="1:25">
      <c r="A1856" s="14" t="s">
        <v>2084</v>
      </c>
      <c r="B1856" s="14" t="s">
        <v>68</v>
      </c>
      <c r="C1856" s="14" t="s">
        <v>131</v>
      </c>
      <c r="D1856" s="14" t="s">
        <v>42</v>
      </c>
      <c r="E1856" s="14">
        <v>3</v>
      </c>
      <c r="F1856" s="14">
        <v>228.54449877418199</v>
      </c>
      <c r="G1856" s="14">
        <v>76.181499591394001</v>
      </c>
      <c r="H1856" s="14">
        <v>921.17895515591294</v>
      </c>
      <c r="I1856" s="14">
        <v>848.42522479276795</v>
      </c>
      <c r="J1856" s="14">
        <v>741.11676738921801</v>
      </c>
      <c r="K1856" s="14">
        <v>966.80455030543806</v>
      </c>
      <c r="L1856" s="14">
        <v>118.379325512669</v>
      </c>
      <c r="M1856" s="14">
        <v>107.30845740354999</v>
      </c>
      <c r="O1856" s="14"/>
      <c r="P1856" s="14"/>
      <c r="Q1856" s="14"/>
      <c r="R1856" s="14"/>
      <c r="S1856" s="14"/>
      <c r="T1856" s="14"/>
      <c r="U1856" s="14"/>
      <c r="V1856" s="14"/>
      <c r="W1856" s="14"/>
      <c r="X1856" s="14"/>
      <c r="Y1856" s="14"/>
    </row>
    <row r="1857" spans="1:25">
      <c r="A1857" s="14" t="s">
        <v>2085</v>
      </c>
      <c r="B1857" s="14" t="s">
        <v>68</v>
      </c>
      <c r="C1857" s="14" t="s">
        <v>132</v>
      </c>
      <c r="D1857" s="14" t="s">
        <v>42</v>
      </c>
      <c r="E1857" s="14">
        <v>3</v>
      </c>
      <c r="F1857" s="14">
        <v>237.005433944114</v>
      </c>
      <c r="G1857" s="14">
        <v>79.001811314704597</v>
      </c>
      <c r="H1857" s="14">
        <v>950.83621096089996</v>
      </c>
      <c r="I1857" s="14">
        <v>854.71308619277897</v>
      </c>
      <c r="J1857" s="14">
        <v>748.13497370460902</v>
      </c>
      <c r="K1857" s="14">
        <v>972.077987400761</v>
      </c>
      <c r="L1857" s="14">
        <v>117.36490120798101</v>
      </c>
      <c r="M1857" s="14">
        <v>106.578112488171</v>
      </c>
      <c r="O1857" s="14"/>
      <c r="P1857" s="14"/>
      <c r="Q1857" s="14"/>
      <c r="R1857" s="14"/>
      <c r="S1857" s="14"/>
      <c r="T1857" s="14"/>
      <c r="U1857" s="14"/>
      <c r="V1857" s="14"/>
      <c r="W1857" s="14"/>
      <c r="X1857" s="14"/>
      <c r="Y1857" s="14"/>
    </row>
    <row r="1858" spans="1:25">
      <c r="A1858" s="14" t="s">
        <v>2086</v>
      </c>
      <c r="B1858" s="14" t="s">
        <v>68</v>
      </c>
      <c r="C1858" s="14" t="s">
        <v>38</v>
      </c>
      <c r="D1858" s="14" t="s">
        <v>42</v>
      </c>
      <c r="E1858" s="14">
        <v>4</v>
      </c>
      <c r="F1858" s="14">
        <v>304.65257032344499</v>
      </c>
      <c r="G1858" s="14">
        <v>101.550856774482</v>
      </c>
      <c r="H1858" s="14">
        <v>1002.47637487149</v>
      </c>
      <c r="I1858" s="14">
        <v>919.15400466662697</v>
      </c>
      <c r="J1858" s="14">
        <v>817.20342840138699</v>
      </c>
      <c r="K1858" s="14">
        <v>1030.14790043076</v>
      </c>
      <c r="L1858" s="14">
        <v>110.99389576413699</v>
      </c>
      <c r="M1858" s="14">
        <v>101.95057626524</v>
      </c>
      <c r="O1858" s="14"/>
      <c r="P1858" s="14"/>
      <c r="Q1858" s="14"/>
      <c r="R1858" s="14"/>
      <c r="S1858" s="14"/>
      <c r="T1858" s="14"/>
      <c r="U1858" s="14"/>
      <c r="V1858" s="14"/>
      <c r="W1858" s="14"/>
      <c r="X1858" s="14"/>
      <c r="Y1858" s="14"/>
    </row>
    <row r="1859" spans="1:25">
      <c r="A1859" s="14" t="s">
        <v>2087</v>
      </c>
      <c r="B1859" s="14" t="s">
        <v>68</v>
      </c>
      <c r="C1859" s="14" t="s">
        <v>36</v>
      </c>
      <c r="D1859" s="14" t="s">
        <v>42</v>
      </c>
      <c r="E1859" s="14">
        <v>4</v>
      </c>
      <c r="F1859" s="14">
        <v>307.62808421452303</v>
      </c>
      <c r="G1859" s="14">
        <v>102.54269473817401</v>
      </c>
      <c r="H1859" s="14">
        <v>1004.10642104163</v>
      </c>
      <c r="I1859" s="14">
        <v>914.18428519959105</v>
      </c>
      <c r="J1859" s="14">
        <v>813.20112419803797</v>
      </c>
      <c r="K1859" s="14">
        <v>1024.0794737951701</v>
      </c>
      <c r="L1859" s="14">
        <v>109.895188595577</v>
      </c>
      <c r="M1859" s="14">
        <v>100.983161001554</v>
      </c>
      <c r="O1859" s="14"/>
      <c r="P1859" s="14"/>
      <c r="Q1859" s="14"/>
      <c r="R1859" s="14"/>
      <c r="S1859" s="14"/>
      <c r="T1859" s="14"/>
      <c r="U1859" s="14"/>
      <c r="V1859" s="14"/>
      <c r="W1859" s="14"/>
      <c r="X1859" s="14"/>
      <c r="Y1859" s="14"/>
    </row>
    <row r="1860" spans="1:25">
      <c r="A1860" s="14" t="s">
        <v>2088</v>
      </c>
      <c r="B1860" s="14" t="s">
        <v>68</v>
      </c>
      <c r="C1860" s="14" t="s">
        <v>34</v>
      </c>
      <c r="D1860" s="14" t="s">
        <v>42</v>
      </c>
      <c r="E1860" s="14">
        <v>4</v>
      </c>
      <c r="F1860" s="14">
        <v>347.04039281427799</v>
      </c>
      <c r="G1860" s="14">
        <v>115.680130938093</v>
      </c>
      <c r="H1860" s="14">
        <v>1130.0934345445201</v>
      </c>
      <c r="I1860" s="14">
        <v>1040.0765185729299</v>
      </c>
      <c r="J1860" s="14">
        <v>931.61050411073904</v>
      </c>
      <c r="K1860" s="14">
        <v>1157.53012031358</v>
      </c>
      <c r="L1860" s="14">
        <v>117.45360174064599</v>
      </c>
      <c r="M1860" s="14">
        <v>108.466014462194</v>
      </c>
      <c r="O1860" s="14"/>
      <c r="P1860" s="14"/>
      <c r="Q1860" s="14"/>
      <c r="R1860" s="14"/>
      <c r="S1860" s="14"/>
      <c r="T1860" s="14"/>
      <c r="U1860" s="14"/>
      <c r="V1860" s="14"/>
      <c r="W1860" s="14"/>
      <c r="X1860" s="14"/>
      <c r="Y1860" s="14"/>
    </row>
    <row r="1861" spans="1:25">
      <c r="A1861" s="14" t="s">
        <v>2089</v>
      </c>
      <c r="B1861" s="14" t="s">
        <v>68</v>
      </c>
      <c r="C1861" s="14" t="s">
        <v>128</v>
      </c>
      <c r="D1861" s="14" t="s">
        <v>42</v>
      </c>
      <c r="E1861" s="14">
        <v>4</v>
      </c>
      <c r="F1861" s="14">
        <v>367.79337424860699</v>
      </c>
      <c r="G1861" s="14">
        <v>122.597791416202</v>
      </c>
      <c r="H1861" s="14">
        <v>1198.29724773925</v>
      </c>
      <c r="I1861" s="14">
        <v>1117.2540391710299</v>
      </c>
      <c r="J1861" s="14">
        <v>1004.12343872336</v>
      </c>
      <c r="K1861" s="14">
        <v>1239.4788389330699</v>
      </c>
      <c r="L1861" s="14">
        <v>122.224799762035</v>
      </c>
      <c r="M1861" s="14">
        <v>113.130600447674</v>
      </c>
      <c r="O1861" s="14"/>
      <c r="P1861" s="14"/>
      <c r="Q1861" s="14"/>
      <c r="R1861" s="14"/>
      <c r="S1861" s="14"/>
      <c r="T1861" s="14"/>
      <c r="U1861" s="14"/>
      <c r="V1861" s="14"/>
      <c r="W1861" s="14"/>
      <c r="X1861" s="14"/>
      <c r="Y1861" s="14"/>
    </row>
    <row r="1862" spans="1:25">
      <c r="A1862" s="14" t="s">
        <v>2090</v>
      </c>
      <c r="B1862" s="14" t="s">
        <v>68</v>
      </c>
      <c r="C1862" s="14" t="s">
        <v>129</v>
      </c>
      <c r="D1862" s="14" t="s">
        <v>42</v>
      </c>
      <c r="E1862" s="14">
        <v>4</v>
      </c>
      <c r="F1862" s="14">
        <v>363.54249125068799</v>
      </c>
      <c r="G1862" s="14">
        <v>121.180830416896</v>
      </c>
      <c r="H1862" s="14">
        <v>1183.4065470400001</v>
      </c>
      <c r="I1862" s="14">
        <v>1106.90962678143</v>
      </c>
      <c r="J1862" s="14">
        <v>994.12308173322197</v>
      </c>
      <c r="K1862" s="14">
        <v>1228.81786477528</v>
      </c>
      <c r="L1862" s="14">
        <v>121.908237993846</v>
      </c>
      <c r="M1862" s="14">
        <v>112.78654504821201</v>
      </c>
      <c r="O1862" s="14"/>
      <c r="P1862" s="14"/>
      <c r="Q1862" s="14"/>
      <c r="R1862" s="14"/>
      <c r="S1862" s="14"/>
      <c r="T1862" s="14"/>
      <c r="U1862" s="14"/>
      <c r="V1862" s="14"/>
      <c r="W1862" s="14"/>
      <c r="X1862" s="14"/>
      <c r="Y1862" s="14"/>
    </row>
    <row r="1863" spans="1:25">
      <c r="A1863" s="14" t="s">
        <v>2091</v>
      </c>
      <c r="B1863" s="14" t="s">
        <v>68</v>
      </c>
      <c r="C1863" s="14" t="s">
        <v>130</v>
      </c>
      <c r="D1863" s="14" t="s">
        <v>42</v>
      </c>
      <c r="E1863" s="14">
        <v>4</v>
      </c>
      <c r="F1863" s="14">
        <v>330.23510631659002</v>
      </c>
      <c r="G1863" s="14">
        <v>110.078368772197</v>
      </c>
      <c r="H1863" s="14">
        <v>1073.9353050945999</v>
      </c>
      <c r="I1863" s="14">
        <v>980.08885697930202</v>
      </c>
      <c r="J1863" s="14">
        <v>875.21478103409004</v>
      </c>
      <c r="K1863" s="14">
        <v>1093.8812252129601</v>
      </c>
      <c r="L1863" s="14">
        <v>113.792368233662</v>
      </c>
      <c r="M1863" s="14">
        <v>104.874075945212</v>
      </c>
      <c r="O1863" s="14"/>
      <c r="P1863" s="14"/>
      <c r="Q1863" s="14"/>
      <c r="R1863" s="14"/>
      <c r="S1863" s="14"/>
      <c r="T1863" s="14"/>
      <c r="U1863" s="14"/>
      <c r="V1863" s="14"/>
      <c r="W1863" s="14"/>
      <c r="X1863" s="14"/>
      <c r="Y1863" s="14"/>
    </row>
    <row r="1864" spans="1:25">
      <c r="A1864" s="14" t="s">
        <v>2092</v>
      </c>
      <c r="B1864" s="14" t="s">
        <v>68</v>
      </c>
      <c r="C1864" s="14" t="s">
        <v>131</v>
      </c>
      <c r="D1864" s="14" t="s">
        <v>42</v>
      </c>
      <c r="E1864" s="14">
        <v>4</v>
      </c>
      <c r="F1864" s="14">
        <v>310.65433726978398</v>
      </c>
      <c r="G1864" s="14">
        <v>103.551445756595</v>
      </c>
      <c r="H1864" s="14">
        <v>1006.59172208471</v>
      </c>
      <c r="I1864" s="14">
        <v>916.32103896801902</v>
      </c>
      <c r="J1864" s="14">
        <v>815.13256859262594</v>
      </c>
      <c r="K1864" s="14">
        <v>1026.3940010766601</v>
      </c>
      <c r="L1864" s="14">
        <v>110.07296210864401</v>
      </c>
      <c r="M1864" s="14">
        <v>101.188470375393</v>
      </c>
      <c r="O1864" s="14"/>
      <c r="P1864" s="14"/>
      <c r="Q1864" s="14"/>
      <c r="R1864" s="14"/>
      <c r="S1864" s="14"/>
      <c r="T1864" s="14"/>
      <c r="U1864" s="14"/>
      <c r="V1864" s="14"/>
      <c r="W1864" s="14"/>
      <c r="X1864" s="14"/>
      <c r="Y1864" s="14"/>
    </row>
    <row r="1865" spans="1:25">
      <c r="A1865" s="14" t="s">
        <v>2093</v>
      </c>
      <c r="B1865" s="14" t="s">
        <v>68</v>
      </c>
      <c r="C1865" s="14" t="s">
        <v>132</v>
      </c>
      <c r="D1865" s="14" t="s">
        <v>42</v>
      </c>
      <c r="E1865" s="14">
        <v>4</v>
      </c>
      <c r="F1865" s="14">
        <v>301.447789210785</v>
      </c>
      <c r="G1865" s="14">
        <v>100.482596403595</v>
      </c>
      <c r="H1865" s="14">
        <v>974.01463443337605</v>
      </c>
      <c r="I1865" s="14">
        <v>872.15503443088096</v>
      </c>
      <c r="J1865" s="14">
        <v>774.36343666822097</v>
      </c>
      <c r="K1865" s="14">
        <v>978.66922366099698</v>
      </c>
      <c r="L1865" s="14">
        <v>106.514189230116</v>
      </c>
      <c r="M1865" s="14">
        <v>97.791597762660004</v>
      </c>
      <c r="O1865" s="14"/>
      <c r="P1865" s="14"/>
      <c r="Q1865" s="14"/>
      <c r="R1865" s="14"/>
      <c r="S1865" s="14"/>
      <c r="T1865" s="14"/>
      <c r="U1865" s="14"/>
      <c r="V1865" s="14"/>
      <c r="W1865" s="14"/>
      <c r="X1865" s="14"/>
      <c r="Y1865" s="14"/>
    </row>
    <row r="1866" spans="1:25">
      <c r="A1866" s="14" t="s">
        <v>2094</v>
      </c>
      <c r="B1866" s="14" t="s">
        <v>68</v>
      </c>
      <c r="C1866" s="14" t="s">
        <v>38</v>
      </c>
      <c r="D1866" s="14" t="s">
        <v>42</v>
      </c>
      <c r="E1866" s="14">
        <v>5</v>
      </c>
      <c r="F1866" s="14">
        <v>282.88077234685301</v>
      </c>
      <c r="G1866" s="14">
        <v>94.293590782284298</v>
      </c>
      <c r="H1866" s="14">
        <v>1229.38188764386</v>
      </c>
      <c r="I1866" s="14">
        <v>1209.4827028454899</v>
      </c>
      <c r="J1866" s="14">
        <v>1071.0245295382599</v>
      </c>
      <c r="K1866" s="14">
        <v>1360.7092972236101</v>
      </c>
      <c r="L1866" s="14">
        <v>151.22659437812899</v>
      </c>
      <c r="M1866" s="14">
        <v>138.458173307225</v>
      </c>
      <c r="O1866" s="14"/>
      <c r="P1866" s="14"/>
      <c r="Q1866" s="14"/>
      <c r="R1866" s="14"/>
      <c r="S1866" s="14"/>
      <c r="T1866" s="14"/>
      <c r="U1866" s="14"/>
      <c r="V1866" s="14"/>
      <c r="W1866" s="14"/>
      <c r="X1866" s="14"/>
      <c r="Y1866" s="14"/>
    </row>
    <row r="1867" spans="1:25">
      <c r="A1867" s="14" t="s">
        <v>2095</v>
      </c>
      <c r="B1867" s="14" t="s">
        <v>68</v>
      </c>
      <c r="C1867" s="14" t="s">
        <v>36</v>
      </c>
      <c r="D1867" s="14" t="s">
        <v>42</v>
      </c>
      <c r="E1867" s="14">
        <v>5</v>
      </c>
      <c r="F1867" s="14">
        <v>265.68112905478603</v>
      </c>
      <c r="G1867" s="14">
        <v>88.560376351595195</v>
      </c>
      <c r="H1867" s="14">
        <v>1151.88003058654</v>
      </c>
      <c r="I1867" s="14">
        <v>1127.8834539980201</v>
      </c>
      <c r="J1867" s="14">
        <v>994.93500308231</v>
      </c>
      <c r="K1867" s="14">
        <v>1273.5027637501601</v>
      </c>
      <c r="L1867" s="14">
        <v>145.61930975213301</v>
      </c>
      <c r="M1867" s="14">
        <v>132.94845091571199</v>
      </c>
      <c r="O1867" s="14"/>
      <c r="P1867" s="14"/>
      <c r="Q1867" s="14"/>
      <c r="R1867" s="14"/>
      <c r="S1867" s="14"/>
      <c r="T1867" s="14"/>
      <c r="U1867" s="14"/>
      <c r="V1867" s="14"/>
      <c r="W1867" s="14"/>
      <c r="X1867" s="14"/>
      <c r="Y1867" s="14"/>
    </row>
    <row r="1868" spans="1:25">
      <c r="A1868" s="14" t="s">
        <v>2096</v>
      </c>
      <c r="B1868" s="14" t="s">
        <v>68</v>
      </c>
      <c r="C1868" s="14" t="s">
        <v>34</v>
      </c>
      <c r="D1868" s="14" t="s">
        <v>42</v>
      </c>
      <c r="E1868" s="14">
        <v>5</v>
      </c>
      <c r="F1868" s="14">
        <v>273.16364722191901</v>
      </c>
      <c r="G1868" s="14">
        <v>91.054549073972893</v>
      </c>
      <c r="H1868" s="14">
        <v>1182.5266113503001</v>
      </c>
      <c r="I1868" s="14">
        <v>1157.82187135756</v>
      </c>
      <c r="J1868" s="14">
        <v>1023.38402231944</v>
      </c>
      <c r="K1868" s="14">
        <v>1304.8869545081</v>
      </c>
      <c r="L1868" s="14">
        <v>147.065083150541</v>
      </c>
      <c r="M1868" s="14">
        <v>134.437849038118</v>
      </c>
      <c r="O1868" s="14"/>
      <c r="P1868" s="14"/>
      <c r="Q1868" s="14"/>
      <c r="R1868" s="14"/>
      <c r="S1868" s="14"/>
      <c r="T1868" s="14"/>
      <c r="U1868" s="14"/>
      <c r="V1868" s="14"/>
      <c r="W1868" s="14"/>
      <c r="X1868" s="14"/>
      <c r="Y1868" s="14"/>
    </row>
    <row r="1869" spans="1:25">
      <c r="A1869" s="14" t="s">
        <v>2097</v>
      </c>
      <c r="B1869" s="14" t="s">
        <v>68</v>
      </c>
      <c r="C1869" s="14" t="s">
        <v>128</v>
      </c>
      <c r="D1869" s="14" t="s">
        <v>42</v>
      </c>
      <c r="E1869" s="14">
        <v>5</v>
      </c>
      <c r="F1869" s="14">
        <v>258.27885904469599</v>
      </c>
      <c r="G1869" s="14">
        <v>86.092953014898796</v>
      </c>
      <c r="H1869" s="14">
        <v>1117.6548489536401</v>
      </c>
      <c r="I1869" s="14">
        <v>1074.90717102602</v>
      </c>
      <c r="J1869" s="14">
        <v>946.56616466023002</v>
      </c>
      <c r="K1869" s="14">
        <v>1215.66295246346</v>
      </c>
      <c r="L1869" s="14">
        <v>140.75578143744201</v>
      </c>
      <c r="M1869" s="14">
        <v>128.34100636578901</v>
      </c>
      <c r="O1869" s="14"/>
      <c r="P1869" s="14"/>
      <c r="Q1869" s="14"/>
      <c r="R1869" s="14"/>
      <c r="S1869" s="14"/>
      <c r="T1869" s="14"/>
      <c r="U1869" s="14"/>
      <c r="V1869" s="14"/>
      <c r="W1869" s="14"/>
      <c r="X1869" s="14"/>
      <c r="Y1869" s="14"/>
    </row>
    <row r="1870" spans="1:25">
      <c r="A1870" s="14" t="s">
        <v>2098</v>
      </c>
      <c r="B1870" s="14" t="s">
        <v>68</v>
      </c>
      <c r="C1870" s="14" t="s">
        <v>129</v>
      </c>
      <c r="D1870" s="14" t="s">
        <v>42</v>
      </c>
      <c r="E1870" s="14">
        <v>5</v>
      </c>
      <c r="F1870" s="14">
        <v>262.02159224854103</v>
      </c>
      <c r="G1870" s="14">
        <v>87.340530749513704</v>
      </c>
      <c r="H1870" s="14">
        <v>1133.1153444410199</v>
      </c>
      <c r="I1870" s="14">
        <v>1061.5606115563101</v>
      </c>
      <c r="J1870" s="14">
        <v>935.41391709843003</v>
      </c>
      <c r="K1870" s="14">
        <v>1199.8178702584601</v>
      </c>
      <c r="L1870" s="14">
        <v>138.25725870214799</v>
      </c>
      <c r="M1870" s="14">
        <v>126.14669445787899</v>
      </c>
      <c r="O1870" s="14"/>
      <c r="P1870" s="14"/>
      <c r="Q1870" s="14"/>
      <c r="R1870" s="14"/>
      <c r="S1870" s="14"/>
      <c r="T1870" s="14"/>
      <c r="U1870" s="14"/>
      <c r="V1870" s="14"/>
      <c r="W1870" s="14"/>
      <c r="X1870" s="14"/>
      <c r="Y1870" s="14"/>
    </row>
    <row r="1871" spans="1:25">
      <c r="A1871" s="14" t="s">
        <v>2099</v>
      </c>
      <c r="B1871" s="14" t="s">
        <v>68</v>
      </c>
      <c r="C1871" s="14" t="s">
        <v>130</v>
      </c>
      <c r="D1871" s="14" t="s">
        <v>42</v>
      </c>
      <c r="E1871" s="14">
        <v>5</v>
      </c>
      <c r="F1871" s="14">
        <v>262.67555382251197</v>
      </c>
      <c r="G1871" s="14">
        <v>87.558517940837504</v>
      </c>
      <c r="H1871" s="14">
        <v>1138.6516703043601</v>
      </c>
      <c r="I1871" s="14">
        <v>1060.3614173186199</v>
      </c>
      <c r="J1871" s="14">
        <v>934.32233397229004</v>
      </c>
      <c r="K1871" s="14">
        <v>1198.4848900155901</v>
      </c>
      <c r="L1871" s="14">
        <v>138.12347269697099</v>
      </c>
      <c r="M1871" s="14">
        <v>126.039083346331</v>
      </c>
      <c r="O1871" s="14"/>
      <c r="P1871" s="14"/>
      <c r="Q1871" s="14"/>
      <c r="R1871" s="14"/>
      <c r="S1871" s="14"/>
      <c r="T1871" s="14"/>
      <c r="U1871" s="14"/>
      <c r="V1871" s="14"/>
      <c r="W1871" s="14"/>
      <c r="X1871" s="14"/>
      <c r="Y1871" s="14"/>
    </row>
    <row r="1872" spans="1:25">
      <c r="A1872" s="14" t="s">
        <v>2100</v>
      </c>
      <c r="B1872" s="14" t="s">
        <v>68</v>
      </c>
      <c r="C1872" s="14" t="s">
        <v>131</v>
      </c>
      <c r="D1872" s="14" t="s">
        <v>42</v>
      </c>
      <c r="E1872" s="14">
        <v>5</v>
      </c>
      <c r="F1872" s="14">
        <v>297.09246724596699</v>
      </c>
      <c r="G1872" s="14">
        <v>99.030822415322504</v>
      </c>
      <c r="H1872" s="14">
        <v>1287.6753954835599</v>
      </c>
      <c r="I1872" s="14">
        <v>1197.84867400699</v>
      </c>
      <c r="J1872" s="14">
        <v>1063.6865537512299</v>
      </c>
      <c r="K1872" s="14">
        <v>1344.0690832370699</v>
      </c>
      <c r="L1872" s="14">
        <v>146.22040923008001</v>
      </c>
      <c r="M1872" s="14">
        <v>134.16212025576101</v>
      </c>
      <c r="O1872" s="14"/>
      <c r="P1872" s="14"/>
      <c r="Q1872" s="14"/>
      <c r="R1872" s="14"/>
      <c r="S1872" s="14"/>
      <c r="T1872" s="14"/>
      <c r="U1872" s="14"/>
      <c r="V1872" s="14"/>
      <c r="W1872" s="14"/>
      <c r="X1872" s="14"/>
      <c r="Y1872" s="14"/>
    </row>
    <row r="1873" spans="1:25">
      <c r="A1873" s="14" t="s">
        <v>2101</v>
      </c>
      <c r="B1873" s="14" t="s">
        <v>68</v>
      </c>
      <c r="C1873" s="14" t="s">
        <v>132</v>
      </c>
      <c r="D1873" s="14" t="s">
        <v>42</v>
      </c>
      <c r="E1873" s="14">
        <v>5</v>
      </c>
      <c r="F1873" s="14">
        <v>310.608205023734</v>
      </c>
      <c r="G1873" s="14">
        <v>103.536068341245</v>
      </c>
      <c r="H1873" s="14">
        <v>1344.62426417201</v>
      </c>
      <c r="I1873" s="14">
        <v>1257.95842358701</v>
      </c>
      <c r="J1873" s="14">
        <v>1120.1645585767999</v>
      </c>
      <c r="K1873" s="14">
        <v>1407.8517267824</v>
      </c>
      <c r="L1873" s="14">
        <v>149.89330319538399</v>
      </c>
      <c r="M1873" s="14">
        <v>137.79386501021801</v>
      </c>
      <c r="O1873" s="14"/>
      <c r="P1873" s="14"/>
      <c r="Q1873" s="14"/>
      <c r="R1873" s="14"/>
      <c r="S1873" s="14"/>
      <c r="T1873" s="14"/>
      <c r="U1873" s="14"/>
      <c r="V1873" s="14"/>
      <c r="W1873" s="14"/>
      <c r="X1873" s="14"/>
      <c r="Y1873" s="14"/>
    </row>
    <row r="1874" spans="1:25">
      <c r="A1874" s="14" t="s">
        <v>2102</v>
      </c>
      <c r="B1874" s="14" t="s">
        <v>68</v>
      </c>
      <c r="C1874" s="14" t="s">
        <v>38</v>
      </c>
      <c r="D1874" s="14" t="s">
        <v>57</v>
      </c>
      <c r="E1874" s="14">
        <v>0</v>
      </c>
      <c r="F1874" s="14">
        <v>3220.5388377915401</v>
      </c>
      <c r="G1874" s="14">
        <v>1073.5129459305101</v>
      </c>
      <c r="H1874" s="14">
        <v>1551.82759178899</v>
      </c>
      <c r="I1874" s="14">
        <v>1565.90801149809</v>
      </c>
      <c r="J1874" s="14">
        <v>1511.86178728095</v>
      </c>
      <c r="K1874" s="14">
        <v>1621.3811431249101</v>
      </c>
      <c r="L1874" s="14">
        <v>55.473131626816901</v>
      </c>
      <c r="M1874" s="14">
        <v>54.046224217145401</v>
      </c>
      <c r="O1874" s="14"/>
      <c r="P1874" s="14"/>
      <c r="Q1874" s="14"/>
      <c r="R1874" s="14"/>
      <c r="S1874" s="14"/>
      <c r="T1874" s="14"/>
      <c r="U1874" s="14"/>
      <c r="V1874" s="14"/>
      <c r="W1874" s="14"/>
      <c r="X1874" s="14"/>
      <c r="Y1874" s="14"/>
    </row>
    <row r="1875" spans="1:25">
      <c r="A1875" s="14" t="s">
        <v>2103</v>
      </c>
      <c r="B1875" s="14" t="s">
        <v>68</v>
      </c>
      <c r="C1875" s="14" t="s">
        <v>36</v>
      </c>
      <c r="D1875" s="14" t="s">
        <v>57</v>
      </c>
      <c r="E1875" s="14">
        <v>0</v>
      </c>
      <c r="F1875" s="14">
        <v>3185.47744407952</v>
      </c>
      <c r="G1875" s="14">
        <v>1061.8258146931701</v>
      </c>
      <c r="H1875" s="14">
        <v>1531.84040667249</v>
      </c>
      <c r="I1875" s="14">
        <v>1540.97002172871</v>
      </c>
      <c r="J1875" s="14">
        <v>1487.5324540752099</v>
      </c>
      <c r="K1875" s="14">
        <v>1595.82628339701</v>
      </c>
      <c r="L1875" s="14">
        <v>54.856261668305898</v>
      </c>
      <c r="M1875" s="14">
        <v>53.437567653495101</v>
      </c>
      <c r="O1875" s="14"/>
      <c r="P1875" s="14"/>
      <c r="Q1875" s="14"/>
      <c r="R1875" s="14"/>
      <c r="S1875" s="14"/>
      <c r="T1875" s="14"/>
      <c r="U1875" s="14"/>
      <c r="V1875" s="14"/>
      <c r="W1875" s="14"/>
      <c r="X1875" s="14"/>
      <c r="Y1875" s="14"/>
    </row>
    <row r="1876" spans="1:25">
      <c r="A1876" s="14" t="s">
        <v>2104</v>
      </c>
      <c r="B1876" s="14" t="s">
        <v>68</v>
      </c>
      <c r="C1876" s="14" t="s">
        <v>34</v>
      </c>
      <c r="D1876" s="14" t="s">
        <v>57</v>
      </c>
      <c r="E1876" s="14">
        <v>0</v>
      </c>
      <c r="F1876" s="14">
        <v>3102.5350949506801</v>
      </c>
      <c r="G1876" s="14">
        <v>1034.17836498356</v>
      </c>
      <c r="H1876" s="14">
        <v>1490.1490828425499</v>
      </c>
      <c r="I1876" s="14">
        <v>1493.48252095614</v>
      </c>
      <c r="J1876" s="14">
        <v>1441.056561997</v>
      </c>
      <c r="K1876" s="14">
        <v>1547.3190724137</v>
      </c>
      <c r="L1876" s="14">
        <v>53.836551457562599</v>
      </c>
      <c r="M1876" s="14">
        <v>52.425958959136601</v>
      </c>
      <c r="O1876" s="14"/>
      <c r="P1876" s="14"/>
      <c r="Q1876" s="14"/>
      <c r="R1876" s="14"/>
      <c r="S1876" s="14"/>
      <c r="T1876" s="14"/>
      <c r="U1876" s="14"/>
      <c r="V1876" s="14"/>
      <c r="W1876" s="14"/>
      <c r="X1876" s="14"/>
      <c r="Y1876" s="14"/>
    </row>
    <row r="1877" spans="1:25">
      <c r="A1877" s="14" t="s">
        <v>2105</v>
      </c>
      <c r="B1877" s="14" t="s">
        <v>68</v>
      </c>
      <c r="C1877" s="14" t="s">
        <v>128</v>
      </c>
      <c r="D1877" s="14" t="s">
        <v>57</v>
      </c>
      <c r="E1877" s="14">
        <v>0</v>
      </c>
      <c r="F1877" s="14">
        <v>3037.23740476375</v>
      </c>
      <c r="G1877" s="14">
        <v>1012.4124682545799</v>
      </c>
      <c r="H1877" s="14">
        <v>1458.5133665465</v>
      </c>
      <c r="I1877" s="14">
        <v>1456.5003555476501</v>
      </c>
      <c r="J1877" s="14">
        <v>1404.8667795562301</v>
      </c>
      <c r="K1877" s="14">
        <v>1509.5382806653199</v>
      </c>
      <c r="L1877" s="14">
        <v>53.037925117674597</v>
      </c>
      <c r="M1877" s="14">
        <v>51.6335759914164</v>
      </c>
      <c r="O1877" s="14"/>
      <c r="P1877" s="14"/>
      <c r="Q1877" s="14"/>
      <c r="R1877" s="14"/>
      <c r="S1877" s="14"/>
      <c r="T1877" s="14"/>
      <c r="U1877" s="14"/>
      <c r="V1877" s="14"/>
      <c r="W1877" s="14"/>
      <c r="X1877" s="14"/>
      <c r="Y1877" s="14"/>
    </row>
    <row r="1878" spans="1:25">
      <c r="A1878" s="14" t="s">
        <v>2106</v>
      </c>
      <c r="B1878" s="14" t="s">
        <v>68</v>
      </c>
      <c r="C1878" s="14" t="s">
        <v>129</v>
      </c>
      <c r="D1878" s="14" t="s">
        <v>57</v>
      </c>
      <c r="E1878" s="14">
        <v>0</v>
      </c>
      <c r="F1878" s="14">
        <v>2970.0450707212499</v>
      </c>
      <c r="G1878" s="14">
        <v>990.01502357374898</v>
      </c>
      <c r="H1878" s="14">
        <v>1426.41814583884</v>
      </c>
      <c r="I1878" s="14">
        <v>1413.68191852976</v>
      </c>
      <c r="J1878" s="14">
        <v>1363.0360780372</v>
      </c>
      <c r="K1878" s="14">
        <v>1465.72097222714</v>
      </c>
      <c r="L1878" s="14">
        <v>52.039053697383501</v>
      </c>
      <c r="M1878" s="14">
        <v>50.645840492555898</v>
      </c>
      <c r="O1878" s="14"/>
      <c r="P1878" s="14"/>
      <c r="Q1878" s="14"/>
      <c r="R1878" s="14"/>
      <c r="S1878" s="14"/>
      <c r="T1878" s="14"/>
      <c r="U1878" s="14"/>
      <c r="V1878" s="14"/>
      <c r="W1878" s="14"/>
      <c r="X1878" s="14"/>
      <c r="Y1878" s="14"/>
    </row>
    <row r="1879" spans="1:25">
      <c r="A1879" s="14" t="s">
        <v>2107</v>
      </c>
      <c r="B1879" s="14" t="s">
        <v>68</v>
      </c>
      <c r="C1879" s="14" t="s">
        <v>130</v>
      </c>
      <c r="D1879" s="14" t="s">
        <v>57</v>
      </c>
      <c r="E1879" s="14">
        <v>0</v>
      </c>
      <c r="F1879" s="14">
        <v>3015.1153494499199</v>
      </c>
      <c r="G1879" s="14">
        <v>1005.03844981664</v>
      </c>
      <c r="H1879" s="14">
        <v>1448.2935045199999</v>
      </c>
      <c r="I1879" s="14">
        <v>1422.7407899510399</v>
      </c>
      <c r="J1879" s="14">
        <v>1372.17707218846</v>
      </c>
      <c r="K1879" s="14">
        <v>1474.68486995896</v>
      </c>
      <c r="L1879" s="14">
        <v>51.944080007917101</v>
      </c>
      <c r="M1879" s="14">
        <v>50.563717762580801</v>
      </c>
      <c r="O1879" s="14"/>
      <c r="P1879" s="14"/>
      <c r="Q1879" s="14"/>
      <c r="R1879" s="14"/>
      <c r="S1879" s="14"/>
      <c r="T1879" s="14"/>
      <c r="U1879" s="14"/>
      <c r="V1879" s="14"/>
      <c r="W1879" s="14"/>
      <c r="X1879" s="14"/>
      <c r="Y1879" s="14"/>
    </row>
    <row r="1880" spans="1:25">
      <c r="A1880" s="14" t="s">
        <v>2108</v>
      </c>
      <c r="B1880" s="14" t="s">
        <v>68</v>
      </c>
      <c r="C1880" s="14" t="s">
        <v>131</v>
      </c>
      <c r="D1880" s="14" t="s">
        <v>57</v>
      </c>
      <c r="E1880" s="14">
        <v>0</v>
      </c>
      <c r="F1880" s="14">
        <v>3000.1873840937601</v>
      </c>
      <c r="G1880" s="14">
        <v>1000.06246136459</v>
      </c>
      <c r="H1880" s="14">
        <v>1439.66380387906</v>
      </c>
      <c r="I1880" s="14">
        <v>1402.52220433199</v>
      </c>
      <c r="J1880" s="14">
        <v>1352.5729228006001</v>
      </c>
      <c r="K1880" s="14">
        <v>1453.83851349817</v>
      </c>
      <c r="L1880" s="14">
        <v>51.316309166177902</v>
      </c>
      <c r="M1880" s="14">
        <v>49.949281531387001</v>
      </c>
      <c r="O1880" s="14"/>
      <c r="P1880" s="14"/>
      <c r="Q1880" s="14"/>
      <c r="R1880" s="14"/>
      <c r="S1880" s="14"/>
      <c r="T1880" s="14"/>
      <c r="U1880" s="14"/>
      <c r="V1880" s="14"/>
      <c r="W1880" s="14"/>
      <c r="X1880" s="14"/>
      <c r="Y1880" s="14"/>
    </row>
    <row r="1881" spans="1:25">
      <c r="A1881" s="14" t="s">
        <v>2109</v>
      </c>
      <c r="B1881" s="14" t="s">
        <v>68</v>
      </c>
      <c r="C1881" s="14" t="s">
        <v>132</v>
      </c>
      <c r="D1881" s="14" t="s">
        <v>57</v>
      </c>
      <c r="E1881" s="14">
        <v>0</v>
      </c>
      <c r="F1881" s="14">
        <v>2976.3544212853899</v>
      </c>
      <c r="G1881" s="14">
        <v>992.11814042846299</v>
      </c>
      <c r="H1881" s="14">
        <v>1424.8770477944299</v>
      </c>
      <c r="I1881" s="14">
        <v>1380.78707301489</v>
      </c>
      <c r="J1881" s="14">
        <v>1331.4329231439399</v>
      </c>
      <c r="K1881" s="14">
        <v>1431.4974415162901</v>
      </c>
      <c r="L1881" s="14">
        <v>50.710368501397902</v>
      </c>
      <c r="M1881" s="14">
        <v>49.354149870956199</v>
      </c>
      <c r="O1881" s="14"/>
      <c r="P1881" s="14"/>
      <c r="Q1881" s="14"/>
      <c r="R1881" s="14"/>
      <c r="S1881" s="14"/>
      <c r="T1881" s="14"/>
      <c r="U1881" s="14"/>
      <c r="V1881" s="14"/>
      <c r="W1881" s="14"/>
      <c r="X1881" s="14"/>
      <c r="Y1881" s="14"/>
    </row>
    <row r="1882" spans="1:25">
      <c r="A1882" s="14" t="s">
        <v>2110</v>
      </c>
      <c r="B1882" s="14" t="s">
        <v>68</v>
      </c>
      <c r="C1882" s="14" t="s">
        <v>38</v>
      </c>
      <c r="D1882" s="14" t="s">
        <v>57</v>
      </c>
      <c r="E1882" s="14">
        <v>1</v>
      </c>
      <c r="F1882" s="14">
        <v>406.17929645928302</v>
      </c>
      <c r="G1882" s="14">
        <v>135.39309881976101</v>
      </c>
      <c r="H1882" s="14">
        <v>980.754066061289</v>
      </c>
      <c r="I1882" s="14">
        <v>1161.2930821360101</v>
      </c>
      <c r="J1882" s="14">
        <v>1048.7208274116799</v>
      </c>
      <c r="K1882" s="14">
        <v>1282.45844112603</v>
      </c>
      <c r="L1882" s="14">
        <v>121.165358990014</v>
      </c>
      <c r="M1882" s="14">
        <v>112.572254724329</v>
      </c>
      <c r="O1882" s="14"/>
      <c r="P1882" s="14"/>
      <c r="Q1882" s="14"/>
      <c r="R1882" s="14"/>
      <c r="S1882" s="14"/>
      <c r="T1882" s="14"/>
      <c r="U1882" s="14"/>
      <c r="V1882" s="14"/>
      <c r="W1882" s="14"/>
      <c r="X1882" s="14"/>
      <c r="Y1882" s="14"/>
    </row>
    <row r="1883" spans="1:25">
      <c r="A1883" s="14" t="s">
        <v>2111</v>
      </c>
      <c r="B1883" s="14" t="s">
        <v>68</v>
      </c>
      <c r="C1883" s="14" t="s">
        <v>36</v>
      </c>
      <c r="D1883" s="14" t="s">
        <v>57</v>
      </c>
      <c r="E1883" s="14">
        <v>1</v>
      </c>
      <c r="F1883" s="14">
        <v>411.34564514834199</v>
      </c>
      <c r="G1883" s="14">
        <v>137.11521504944699</v>
      </c>
      <c r="H1883" s="14">
        <v>974.15252486226996</v>
      </c>
      <c r="I1883" s="14">
        <v>1122.32793860423</v>
      </c>
      <c r="J1883" s="14">
        <v>1014.39151176262</v>
      </c>
      <c r="K1883" s="14">
        <v>1238.4495735878299</v>
      </c>
      <c r="L1883" s="14">
        <v>116.12163498360501</v>
      </c>
      <c r="M1883" s="14">
        <v>107.936426841604</v>
      </c>
      <c r="O1883" s="14"/>
      <c r="P1883" s="14"/>
      <c r="Q1883" s="14"/>
      <c r="R1883" s="14"/>
      <c r="S1883" s="14"/>
      <c r="T1883" s="14"/>
      <c r="U1883" s="14"/>
      <c r="V1883" s="14"/>
      <c r="W1883" s="14"/>
      <c r="X1883" s="14"/>
      <c r="Y1883" s="14"/>
    </row>
    <row r="1884" spans="1:25">
      <c r="A1884" s="14" t="s">
        <v>2112</v>
      </c>
      <c r="B1884" s="14" t="s">
        <v>68</v>
      </c>
      <c r="C1884" s="14" t="s">
        <v>34</v>
      </c>
      <c r="D1884" s="14" t="s">
        <v>57</v>
      </c>
      <c r="E1884" s="14">
        <v>1</v>
      </c>
      <c r="F1884" s="14">
        <v>402.294274675579</v>
      </c>
      <c r="G1884" s="14">
        <v>134.09809155852599</v>
      </c>
      <c r="H1884" s="14">
        <v>938.88693678953405</v>
      </c>
      <c r="I1884" s="14">
        <v>1077.21455606883</v>
      </c>
      <c r="J1884" s="14">
        <v>972.68031704360897</v>
      </c>
      <c r="K1884" s="14">
        <v>1189.7683496116599</v>
      </c>
      <c r="L1884" s="14">
        <v>112.553793542837</v>
      </c>
      <c r="M1884" s="14">
        <v>104.534239025217</v>
      </c>
      <c r="O1884" s="14"/>
      <c r="P1884" s="14"/>
      <c r="Q1884" s="14"/>
      <c r="R1884" s="14"/>
      <c r="S1884" s="14"/>
      <c r="T1884" s="14"/>
      <c r="U1884" s="14"/>
      <c r="V1884" s="14"/>
      <c r="W1884" s="14"/>
      <c r="X1884" s="14"/>
      <c r="Y1884" s="14"/>
    </row>
    <row r="1885" spans="1:25">
      <c r="A1885" s="14" t="s">
        <v>2113</v>
      </c>
      <c r="B1885" s="14" t="s">
        <v>68</v>
      </c>
      <c r="C1885" s="14" t="s">
        <v>128</v>
      </c>
      <c r="D1885" s="14" t="s">
        <v>57</v>
      </c>
      <c r="E1885" s="14">
        <v>1</v>
      </c>
      <c r="F1885" s="14">
        <v>390.28113650465099</v>
      </c>
      <c r="G1885" s="14">
        <v>130.093712168217</v>
      </c>
      <c r="H1885" s="14">
        <v>899.05813523301299</v>
      </c>
      <c r="I1885" s="14">
        <v>1005.5480914298</v>
      </c>
      <c r="J1885" s="14">
        <v>906.68829038029003</v>
      </c>
      <c r="K1885" s="14">
        <v>1112.11282047235</v>
      </c>
      <c r="L1885" s="14">
        <v>106.56472904254601</v>
      </c>
      <c r="M1885" s="14">
        <v>98.859801049512996</v>
      </c>
      <c r="O1885" s="14"/>
      <c r="P1885" s="14"/>
      <c r="Q1885" s="14"/>
      <c r="R1885" s="14"/>
      <c r="S1885" s="14"/>
      <c r="T1885" s="14"/>
      <c r="U1885" s="14"/>
      <c r="V1885" s="14"/>
      <c r="W1885" s="14"/>
      <c r="X1885" s="14"/>
      <c r="Y1885" s="14"/>
    </row>
    <row r="1886" spans="1:25">
      <c r="A1886" s="14" t="s">
        <v>2114</v>
      </c>
      <c r="B1886" s="14" t="s">
        <v>68</v>
      </c>
      <c r="C1886" s="14" t="s">
        <v>129</v>
      </c>
      <c r="D1886" s="14" t="s">
        <v>57</v>
      </c>
      <c r="E1886" s="14">
        <v>1</v>
      </c>
      <c r="F1886" s="14">
        <v>364.57732782948801</v>
      </c>
      <c r="G1886" s="14">
        <v>121.525775943163</v>
      </c>
      <c r="H1886" s="14">
        <v>831.00229720433902</v>
      </c>
      <c r="I1886" s="14">
        <v>922.4031884126</v>
      </c>
      <c r="J1886" s="14">
        <v>828.91429157731898</v>
      </c>
      <c r="K1886" s="14">
        <v>1023.44186249364</v>
      </c>
      <c r="L1886" s="14">
        <v>101.03867408103601</v>
      </c>
      <c r="M1886" s="14">
        <v>93.488896835281295</v>
      </c>
      <c r="O1886" s="14"/>
      <c r="P1886" s="14"/>
      <c r="Q1886" s="14"/>
      <c r="R1886" s="14"/>
      <c r="S1886" s="14"/>
      <c r="T1886" s="14"/>
      <c r="U1886" s="14"/>
      <c r="V1886" s="14"/>
      <c r="W1886" s="14"/>
      <c r="X1886" s="14"/>
      <c r="Y1886" s="14"/>
    </row>
    <row r="1887" spans="1:25">
      <c r="A1887" s="14" t="s">
        <v>2115</v>
      </c>
      <c r="B1887" s="14" t="s">
        <v>68</v>
      </c>
      <c r="C1887" s="14" t="s">
        <v>130</v>
      </c>
      <c r="D1887" s="14" t="s">
        <v>57</v>
      </c>
      <c r="E1887" s="14">
        <v>1</v>
      </c>
      <c r="F1887" s="14">
        <v>361.69155528121598</v>
      </c>
      <c r="G1887" s="14">
        <v>120.563851760405</v>
      </c>
      <c r="H1887" s="14">
        <v>818.06607848645399</v>
      </c>
      <c r="I1887" s="14">
        <v>895.09224218247596</v>
      </c>
      <c r="J1887" s="14">
        <v>804.17191250713597</v>
      </c>
      <c r="K1887" s="14">
        <v>993.38542883505897</v>
      </c>
      <c r="L1887" s="14">
        <v>98.293186652583103</v>
      </c>
      <c r="M1887" s="14">
        <v>90.920329675339502</v>
      </c>
      <c r="O1887" s="14"/>
      <c r="P1887" s="14"/>
      <c r="Q1887" s="14"/>
      <c r="R1887" s="14"/>
      <c r="S1887" s="14"/>
      <c r="T1887" s="14"/>
      <c r="U1887" s="14"/>
      <c r="V1887" s="14"/>
      <c r="W1887" s="14"/>
      <c r="X1887" s="14"/>
      <c r="Y1887" s="14"/>
    </row>
    <row r="1888" spans="1:25">
      <c r="A1888" s="14" t="s">
        <v>2116</v>
      </c>
      <c r="B1888" s="14" t="s">
        <v>68</v>
      </c>
      <c r="C1888" s="14" t="s">
        <v>131</v>
      </c>
      <c r="D1888" s="14" t="s">
        <v>57</v>
      </c>
      <c r="E1888" s="14">
        <v>1</v>
      </c>
      <c r="F1888" s="14">
        <v>403.68634894597602</v>
      </c>
      <c r="G1888" s="14">
        <v>134.562116315325</v>
      </c>
      <c r="H1888" s="14">
        <v>905.65430283568003</v>
      </c>
      <c r="I1888" s="14">
        <v>979.34338110654198</v>
      </c>
      <c r="J1888" s="14">
        <v>885.227230307936</v>
      </c>
      <c r="K1888" s="14">
        <v>1080.6668680007001</v>
      </c>
      <c r="L1888" s="14">
        <v>101.32348689415799</v>
      </c>
      <c r="M1888" s="14">
        <v>94.1161507986061</v>
      </c>
      <c r="O1888" s="14"/>
      <c r="P1888" s="14"/>
      <c r="Q1888" s="14"/>
      <c r="R1888" s="14"/>
      <c r="S1888" s="14"/>
      <c r="T1888" s="14"/>
      <c r="U1888" s="14"/>
      <c r="V1888" s="14"/>
      <c r="W1888" s="14"/>
      <c r="X1888" s="14"/>
      <c r="Y1888" s="14"/>
    </row>
    <row r="1889" spans="1:25">
      <c r="A1889" s="14" t="s">
        <v>2117</v>
      </c>
      <c r="B1889" s="14" t="s">
        <v>68</v>
      </c>
      <c r="C1889" s="14" t="s">
        <v>132</v>
      </c>
      <c r="D1889" s="14" t="s">
        <v>57</v>
      </c>
      <c r="E1889" s="14">
        <v>1</v>
      </c>
      <c r="F1889" s="14">
        <v>437.13246665937299</v>
      </c>
      <c r="G1889" s="14">
        <v>145.710822219791</v>
      </c>
      <c r="H1889" s="14">
        <v>973.17882955468394</v>
      </c>
      <c r="I1889" s="14">
        <v>1024.8798137036699</v>
      </c>
      <c r="J1889" s="14">
        <v>930.23243125241299</v>
      </c>
      <c r="K1889" s="14">
        <v>1126.48121860024</v>
      </c>
      <c r="L1889" s="14">
        <v>101.60140489657201</v>
      </c>
      <c r="M1889" s="14">
        <v>94.647382451256604</v>
      </c>
      <c r="O1889" s="14"/>
      <c r="P1889" s="14"/>
      <c r="Q1889" s="14"/>
      <c r="R1889" s="14"/>
      <c r="S1889" s="14"/>
      <c r="T1889" s="14"/>
      <c r="U1889" s="14"/>
      <c r="V1889" s="14"/>
      <c r="W1889" s="14"/>
      <c r="X1889" s="14"/>
      <c r="Y1889" s="14"/>
    </row>
    <row r="1890" spans="1:25">
      <c r="A1890" s="14" t="s">
        <v>2118</v>
      </c>
      <c r="B1890" s="14" t="s">
        <v>68</v>
      </c>
      <c r="C1890" s="14" t="s">
        <v>38</v>
      </c>
      <c r="D1890" s="14" t="s">
        <v>57</v>
      </c>
      <c r="E1890" s="14">
        <v>2</v>
      </c>
      <c r="F1890" s="14">
        <v>564.14056057681898</v>
      </c>
      <c r="G1890" s="14">
        <v>188.046853525606</v>
      </c>
      <c r="H1890" s="14">
        <v>1278.82432011792</v>
      </c>
      <c r="I1890" s="14">
        <v>1239.0919415523799</v>
      </c>
      <c r="J1890" s="14">
        <v>1137.17436463482</v>
      </c>
      <c r="K1890" s="14">
        <v>1347.5699198490199</v>
      </c>
      <c r="L1890" s="14">
        <v>108.47797829663099</v>
      </c>
      <c r="M1890" s="14">
        <v>101.917576917568</v>
      </c>
      <c r="O1890" s="14"/>
      <c r="P1890" s="14"/>
      <c r="Q1890" s="14"/>
      <c r="R1890" s="14"/>
      <c r="S1890" s="14"/>
      <c r="T1890" s="14"/>
      <c r="U1890" s="14"/>
      <c r="V1890" s="14"/>
      <c r="W1890" s="14"/>
      <c r="X1890" s="14"/>
      <c r="Y1890" s="14"/>
    </row>
    <row r="1891" spans="1:25">
      <c r="A1891" s="14" t="s">
        <v>2119</v>
      </c>
      <c r="B1891" s="14" t="s">
        <v>68</v>
      </c>
      <c r="C1891" s="14" t="s">
        <v>36</v>
      </c>
      <c r="D1891" s="14" t="s">
        <v>57</v>
      </c>
      <c r="E1891" s="14">
        <v>2</v>
      </c>
      <c r="F1891" s="14">
        <v>570.35738903466404</v>
      </c>
      <c r="G1891" s="14">
        <v>190.11912967822099</v>
      </c>
      <c r="H1891" s="14">
        <v>1289.9635622179401</v>
      </c>
      <c r="I1891" s="14">
        <v>1250.55648691543</v>
      </c>
      <c r="J1891" s="14">
        <v>1148.2952682053999</v>
      </c>
      <c r="K1891" s="14">
        <v>1359.3630082150601</v>
      </c>
      <c r="L1891" s="14">
        <v>108.806521299637</v>
      </c>
      <c r="M1891" s="14">
        <v>102.261218710024</v>
      </c>
      <c r="O1891" s="14"/>
      <c r="P1891" s="14"/>
      <c r="Q1891" s="14"/>
      <c r="R1891" s="14"/>
      <c r="S1891" s="14"/>
      <c r="T1891" s="14"/>
      <c r="U1891" s="14"/>
      <c r="V1891" s="14"/>
      <c r="W1891" s="14"/>
      <c r="X1891" s="14"/>
      <c r="Y1891" s="14"/>
    </row>
    <row r="1892" spans="1:25">
      <c r="A1892" s="14" t="s">
        <v>2120</v>
      </c>
      <c r="B1892" s="14" t="s">
        <v>68</v>
      </c>
      <c r="C1892" s="14" t="s">
        <v>34</v>
      </c>
      <c r="D1892" s="14" t="s">
        <v>57</v>
      </c>
      <c r="E1892" s="14">
        <v>2</v>
      </c>
      <c r="F1892" s="14">
        <v>576.17260505381296</v>
      </c>
      <c r="G1892" s="14">
        <v>192.05753501793799</v>
      </c>
      <c r="H1892" s="14">
        <v>1299.5006654648701</v>
      </c>
      <c r="I1892" s="14">
        <v>1253.6055736589401</v>
      </c>
      <c r="J1892" s="14">
        <v>1151.6835715785501</v>
      </c>
      <c r="K1892" s="14">
        <v>1362.0170246725399</v>
      </c>
      <c r="L1892" s="14">
        <v>108.411451013602</v>
      </c>
      <c r="M1892" s="14">
        <v>101.92200208038901</v>
      </c>
      <c r="O1892" s="14"/>
      <c r="P1892" s="14"/>
      <c r="Q1892" s="14"/>
      <c r="R1892" s="14"/>
      <c r="S1892" s="14"/>
      <c r="T1892" s="14"/>
      <c r="U1892" s="14"/>
      <c r="V1892" s="14"/>
      <c r="W1892" s="14"/>
      <c r="X1892" s="14"/>
      <c r="Y1892" s="14"/>
    </row>
    <row r="1893" spans="1:25">
      <c r="A1893" s="14" t="s">
        <v>2121</v>
      </c>
      <c r="B1893" s="14" t="s">
        <v>68</v>
      </c>
      <c r="C1893" s="14" t="s">
        <v>128</v>
      </c>
      <c r="D1893" s="14" t="s">
        <v>57</v>
      </c>
      <c r="E1893" s="14">
        <v>2</v>
      </c>
      <c r="F1893" s="14">
        <v>568.79923314345297</v>
      </c>
      <c r="G1893" s="14">
        <v>189.599744381151</v>
      </c>
      <c r="H1893" s="14">
        <v>1283.4496889377999</v>
      </c>
      <c r="I1893" s="14">
        <v>1244.6901161077001</v>
      </c>
      <c r="J1893" s="14">
        <v>1143.0405321462699</v>
      </c>
      <c r="K1893" s="14">
        <v>1352.85506882495</v>
      </c>
      <c r="L1893" s="14">
        <v>108.164952717251</v>
      </c>
      <c r="M1893" s="14">
        <v>101.64958396142799</v>
      </c>
      <c r="O1893" s="14"/>
      <c r="P1893" s="14"/>
      <c r="Q1893" s="14"/>
      <c r="R1893" s="14"/>
      <c r="S1893" s="14"/>
      <c r="T1893" s="14"/>
      <c r="U1893" s="14"/>
      <c r="V1893" s="14"/>
      <c r="W1893" s="14"/>
      <c r="X1893" s="14"/>
      <c r="Y1893" s="14"/>
    </row>
    <row r="1894" spans="1:25">
      <c r="A1894" s="14" t="s">
        <v>2122</v>
      </c>
      <c r="B1894" s="14" t="s">
        <v>68</v>
      </c>
      <c r="C1894" s="14" t="s">
        <v>129</v>
      </c>
      <c r="D1894" s="14" t="s">
        <v>57</v>
      </c>
      <c r="E1894" s="14">
        <v>2</v>
      </c>
      <c r="F1894" s="14">
        <v>565.26071827176702</v>
      </c>
      <c r="G1894" s="14">
        <v>188.420239423922</v>
      </c>
      <c r="H1894" s="14">
        <v>1275.9259588094601</v>
      </c>
      <c r="I1894" s="14">
        <v>1231.69109761548</v>
      </c>
      <c r="J1894" s="14">
        <v>1130.89702136241</v>
      </c>
      <c r="K1894" s="14">
        <v>1338.9666002328099</v>
      </c>
      <c r="L1894" s="14">
        <v>107.275502617336</v>
      </c>
      <c r="M1894" s="14">
        <v>100.794076253067</v>
      </c>
      <c r="O1894" s="14"/>
      <c r="P1894" s="14"/>
      <c r="Q1894" s="14"/>
      <c r="R1894" s="14"/>
      <c r="S1894" s="14"/>
      <c r="T1894" s="14"/>
      <c r="U1894" s="14"/>
      <c r="V1894" s="14"/>
      <c r="W1894" s="14"/>
      <c r="X1894" s="14"/>
      <c r="Y1894" s="14"/>
    </row>
    <row r="1895" spans="1:25">
      <c r="A1895" s="14" t="s">
        <v>2123</v>
      </c>
      <c r="B1895" s="14" t="s">
        <v>68</v>
      </c>
      <c r="C1895" s="14" t="s">
        <v>130</v>
      </c>
      <c r="D1895" s="14" t="s">
        <v>57</v>
      </c>
      <c r="E1895" s="14">
        <v>2</v>
      </c>
      <c r="F1895" s="14">
        <v>568.91725406496198</v>
      </c>
      <c r="G1895" s="14">
        <v>189.63908468832099</v>
      </c>
      <c r="H1895" s="14">
        <v>1283.8028975853799</v>
      </c>
      <c r="I1895" s="14">
        <v>1236.5884779149201</v>
      </c>
      <c r="J1895" s="14">
        <v>1135.8407792146199</v>
      </c>
      <c r="K1895" s="14">
        <v>1343.7930447275301</v>
      </c>
      <c r="L1895" s="14">
        <v>107.204566812615</v>
      </c>
      <c r="M1895" s="14">
        <v>100.74769870030001</v>
      </c>
      <c r="O1895" s="14"/>
      <c r="P1895" s="14"/>
      <c r="Q1895" s="14"/>
      <c r="R1895" s="14"/>
      <c r="S1895" s="14"/>
      <c r="T1895" s="14"/>
      <c r="U1895" s="14"/>
      <c r="V1895" s="14"/>
      <c r="W1895" s="14"/>
      <c r="X1895" s="14"/>
      <c r="Y1895" s="14"/>
    </row>
    <row r="1896" spans="1:25">
      <c r="A1896" s="14" t="s">
        <v>2124</v>
      </c>
      <c r="B1896" s="14" t="s">
        <v>68</v>
      </c>
      <c r="C1896" s="14" t="s">
        <v>131</v>
      </c>
      <c r="D1896" s="14" t="s">
        <v>57</v>
      </c>
      <c r="E1896" s="14">
        <v>2</v>
      </c>
      <c r="F1896" s="14">
        <v>557.93707069910397</v>
      </c>
      <c r="G1896" s="14">
        <v>185.979023566368</v>
      </c>
      <c r="H1896" s="14">
        <v>1257.0963447696299</v>
      </c>
      <c r="I1896" s="14">
        <v>1203.96938271049</v>
      </c>
      <c r="J1896" s="14">
        <v>1105.0363173350599</v>
      </c>
      <c r="K1896" s="14">
        <v>1309.3072798113201</v>
      </c>
      <c r="L1896" s="14">
        <v>105.337897100825</v>
      </c>
      <c r="M1896" s="14">
        <v>98.933065375432307</v>
      </c>
      <c r="O1896" s="14"/>
      <c r="P1896" s="14"/>
      <c r="Q1896" s="14"/>
      <c r="R1896" s="14"/>
      <c r="S1896" s="14"/>
      <c r="T1896" s="14"/>
      <c r="U1896" s="14"/>
      <c r="V1896" s="14"/>
      <c r="W1896" s="14"/>
      <c r="X1896" s="14"/>
      <c r="Y1896" s="14"/>
    </row>
    <row r="1897" spans="1:25">
      <c r="A1897" s="14" t="s">
        <v>2125</v>
      </c>
      <c r="B1897" s="14" t="s">
        <v>68</v>
      </c>
      <c r="C1897" s="14" t="s">
        <v>132</v>
      </c>
      <c r="D1897" s="14" t="s">
        <v>57</v>
      </c>
      <c r="E1897" s="14">
        <v>2</v>
      </c>
      <c r="F1897" s="14">
        <v>565.95828980555996</v>
      </c>
      <c r="G1897" s="14">
        <v>188.65276326852</v>
      </c>
      <c r="H1897" s="14">
        <v>1272.24522829169</v>
      </c>
      <c r="I1897" s="14">
        <v>1221.0156667825299</v>
      </c>
      <c r="J1897" s="14">
        <v>1121.4840788318199</v>
      </c>
      <c r="K1897" s="14">
        <v>1326.9434157415999</v>
      </c>
      <c r="L1897" s="14">
        <v>105.92774895907</v>
      </c>
      <c r="M1897" s="14">
        <v>99.531587950717693</v>
      </c>
      <c r="O1897" s="14"/>
      <c r="P1897" s="14"/>
      <c r="Q1897" s="14"/>
      <c r="R1897" s="14"/>
      <c r="S1897" s="14"/>
      <c r="T1897" s="14"/>
      <c r="U1897" s="14"/>
      <c r="V1897" s="14"/>
      <c r="W1897" s="14"/>
      <c r="X1897" s="14"/>
      <c r="Y1897" s="14"/>
    </row>
    <row r="1898" spans="1:25">
      <c r="A1898" s="14" t="s">
        <v>2126</v>
      </c>
      <c r="B1898" s="14" t="s">
        <v>68</v>
      </c>
      <c r="C1898" s="14" t="s">
        <v>38</v>
      </c>
      <c r="D1898" s="14" t="s">
        <v>57</v>
      </c>
      <c r="E1898" s="14">
        <v>3</v>
      </c>
      <c r="F1898" s="14">
        <v>711.68343741766898</v>
      </c>
      <c r="G1898" s="14">
        <v>237.227812472556</v>
      </c>
      <c r="H1898" s="14">
        <v>1716.6371687434701</v>
      </c>
      <c r="I1898" s="14">
        <v>1657.0844938581799</v>
      </c>
      <c r="J1898" s="14">
        <v>1536.1946855027199</v>
      </c>
      <c r="K1898" s="14">
        <v>1784.8761043537399</v>
      </c>
      <c r="L1898" s="14">
        <v>127.791610495561</v>
      </c>
      <c r="M1898" s="14">
        <v>120.88980835546499</v>
      </c>
      <c r="O1898" s="14"/>
      <c r="P1898" s="14"/>
      <c r="Q1898" s="14"/>
      <c r="R1898" s="14"/>
      <c r="S1898" s="14"/>
      <c r="T1898" s="14"/>
      <c r="U1898" s="14"/>
      <c r="V1898" s="14"/>
      <c r="W1898" s="14"/>
      <c r="X1898" s="14"/>
      <c r="Y1898" s="14"/>
    </row>
    <row r="1899" spans="1:25">
      <c r="A1899" s="14" t="s">
        <v>2127</v>
      </c>
      <c r="B1899" s="14" t="s">
        <v>68</v>
      </c>
      <c r="C1899" s="14" t="s">
        <v>36</v>
      </c>
      <c r="D1899" s="14" t="s">
        <v>57</v>
      </c>
      <c r="E1899" s="14">
        <v>3</v>
      </c>
      <c r="F1899" s="14">
        <v>666.23571583144803</v>
      </c>
      <c r="G1899" s="14">
        <v>222.078571943816</v>
      </c>
      <c r="H1899" s="14">
        <v>1610.6655928620301</v>
      </c>
      <c r="I1899" s="14">
        <v>1552.88897934949</v>
      </c>
      <c r="J1899" s="14">
        <v>1435.99551101158</v>
      </c>
      <c r="K1899" s="14">
        <v>1676.6871367532201</v>
      </c>
      <c r="L1899" s="14">
        <v>123.79815740372401</v>
      </c>
      <c r="M1899" s="14">
        <v>116.893468337914</v>
      </c>
      <c r="O1899" s="14"/>
      <c r="P1899" s="14"/>
      <c r="Q1899" s="14"/>
      <c r="R1899" s="14"/>
      <c r="S1899" s="14"/>
      <c r="T1899" s="14"/>
      <c r="U1899" s="14"/>
      <c r="V1899" s="14"/>
      <c r="W1899" s="14"/>
      <c r="X1899" s="14"/>
      <c r="Y1899" s="14"/>
    </row>
    <row r="1900" spans="1:25">
      <c r="A1900" s="14" t="s">
        <v>2128</v>
      </c>
      <c r="B1900" s="14" t="s">
        <v>68</v>
      </c>
      <c r="C1900" s="14" t="s">
        <v>34</v>
      </c>
      <c r="D1900" s="14" t="s">
        <v>57</v>
      </c>
      <c r="E1900" s="14">
        <v>3</v>
      </c>
      <c r="F1900" s="14">
        <v>624.30785230185302</v>
      </c>
      <c r="G1900" s="14">
        <v>208.102617433951</v>
      </c>
      <c r="H1900" s="14">
        <v>1510.5805906309199</v>
      </c>
      <c r="I1900" s="14">
        <v>1452.1162776280601</v>
      </c>
      <c r="J1900" s="14">
        <v>1339.35425971615</v>
      </c>
      <c r="K1900" s="14">
        <v>1571.76626158712</v>
      </c>
      <c r="L1900" s="14">
        <v>119.64998395905501</v>
      </c>
      <c r="M1900" s="14">
        <v>112.762017911906</v>
      </c>
      <c r="O1900" s="14"/>
      <c r="P1900" s="14"/>
      <c r="Q1900" s="14"/>
      <c r="R1900" s="14"/>
      <c r="S1900" s="14"/>
      <c r="T1900" s="14"/>
      <c r="U1900" s="14"/>
      <c r="V1900" s="14"/>
      <c r="W1900" s="14"/>
      <c r="X1900" s="14"/>
      <c r="Y1900" s="14"/>
    </row>
    <row r="1901" spans="1:25">
      <c r="A1901" s="14" t="s">
        <v>2129</v>
      </c>
      <c r="B1901" s="14" t="s">
        <v>68</v>
      </c>
      <c r="C1901" s="14" t="s">
        <v>128</v>
      </c>
      <c r="D1901" s="14" t="s">
        <v>57</v>
      </c>
      <c r="E1901" s="14">
        <v>3</v>
      </c>
      <c r="F1901" s="14">
        <v>614.26835721751797</v>
      </c>
      <c r="G1901" s="14">
        <v>204.75611907250601</v>
      </c>
      <c r="H1901" s="14">
        <v>1488.81058003713</v>
      </c>
      <c r="I1901" s="14">
        <v>1425.21295648673</v>
      </c>
      <c r="J1901" s="14">
        <v>1313.69915223461</v>
      </c>
      <c r="K1901" s="14">
        <v>1543.59577058063</v>
      </c>
      <c r="L1901" s="14">
        <v>118.382814093904</v>
      </c>
      <c r="M1901" s="14">
        <v>111.51380425212101</v>
      </c>
      <c r="O1901" s="14"/>
      <c r="P1901" s="14"/>
      <c r="Q1901" s="14"/>
      <c r="R1901" s="14"/>
      <c r="S1901" s="14"/>
      <c r="T1901" s="14"/>
      <c r="U1901" s="14"/>
      <c r="V1901" s="14"/>
      <c r="W1901" s="14"/>
      <c r="X1901" s="14"/>
      <c r="Y1901" s="14"/>
    </row>
    <row r="1902" spans="1:25">
      <c r="A1902" s="14" t="s">
        <v>2130</v>
      </c>
      <c r="B1902" s="14" t="s">
        <v>68</v>
      </c>
      <c r="C1902" s="14" t="s">
        <v>129</v>
      </c>
      <c r="D1902" s="14" t="s">
        <v>57</v>
      </c>
      <c r="E1902" s="14">
        <v>3</v>
      </c>
      <c r="F1902" s="14">
        <v>622.17078822109397</v>
      </c>
      <c r="G1902" s="14">
        <v>207.39026274036499</v>
      </c>
      <c r="H1902" s="14">
        <v>1511.18697194893</v>
      </c>
      <c r="I1902" s="14">
        <v>1435.5432503268801</v>
      </c>
      <c r="J1902" s="14">
        <v>1323.91840423743</v>
      </c>
      <c r="K1902" s="14">
        <v>1553.99868761123</v>
      </c>
      <c r="L1902" s="14">
        <v>118.45543728435101</v>
      </c>
      <c r="M1902" s="14">
        <v>111.624846089448</v>
      </c>
      <c r="O1902" s="14"/>
      <c r="P1902" s="14"/>
      <c r="Q1902" s="14"/>
      <c r="R1902" s="14"/>
      <c r="S1902" s="14"/>
      <c r="T1902" s="14"/>
      <c r="U1902" s="14"/>
      <c r="V1902" s="14"/>
      <c r="W1902" s="14"/>
      <c r="X1902" s="14"/>
      <c r="Y1902" s="14"/>
    </row>
    <row r="1903" spans="1:25">
      <c r="A1903" s="14" t="s">
        <v>2131</v>
      </c>
      <c r="B1903" s="14" t="s">
        <v>68</v>
      </c>
      <c r="C1903" s="14" t="s">
        <v>130</v>
      </c>
      <c r="D1903" s="14" t="s">
        <v>57</v>
      </c>
      <c r="E1903" s="14">
        <v>3</v>
      </c>
      <c r="F1903" s="14">
        <v>640.46723692369596</v>
      </c>
      <c r="G1903" s="14">
        <v>213.48907897456499</v>
      </c>
      <c r="H1903" s="14">
        <v>1560.4025750364101</v>
      </c>
      <c r="I1903" s="14">
        <v>1472.8119592405101</v>
      </c>
      <c r="J1903" s="14">
        <v>1359.9217414868299</v>
      </c>
      <c r="K1903" s="14">
        <v>1592.5075647665899</v>
      </c>
      <c r="L1903" s="14">
        <v>119.695605526078</v>
      </c>
      <c r="M1903" s="14">
        <v>112.890217753684</v>
      </c>
      <c r="O1903" s="14"/>
      <c r="P1903" s="14"/>
      <c r="Q1903" s="14"/>
      <c r="R1903" s="14"/>
      <c r="S1903" s="14"/>
      <c r="T1903" s="14"/>
      <c r="U1903" s="14"/>
      <c r="V1903" s="14"/>
      <c r="W1903" s="14"/>
      <c r="X1903" s="14"/>
      <c r="Y1903" s="14"/>
    </row>
    <row r="1904" spans="1:25">
      <c r="A1904" s="14" t="s">
        <v>2132</v>
      </c>
      <c r="B1904" s="14" t="s">
        <v>68</v>
      </c>
      <c r="C1904" s="14" t="s">
        <v>131</v>
      </c>
      <c r="D1904" s="14" t="s">
        <v>57</v>
      </c>
      <c r="E1904" s="14">
        <v>3</v>
      </c>
      <c r="F1904" s="14">
        <v>643.42244369065997</v>
      </c>
      <c r="G1904" s="14">
        <v>214.47414789688699</v>
      </c>
      <c r="H1904" s="14">
        <v>1572.66014149698</v>
      </c>
      <c r="I1904" s="14">
        <v>1464.1855198016799</v>
      </c>
      <c r="J1904" s="14">
        <v>1352.2395552238099</v>
      </c>
      <c r="K1904" s="14">
        <v>1582.8639280894799</v>
      </c>
      <c r="L1904" s="14">
        <v>118.67840828779801</v>
      </c>
      <c r="M1904" s="14">
        <v>111.945964577875</v>
      </c>
      <c r="O1904" s="14"/>
      <c r="P1904" s="14"/>
      <c r="Q1904" s="14"/>
      <c r="R1904" s="14"/>
      <c r="S1904" s="14"/>
      <c r="T1904" s="14"/>
      <c r="U1904" s="14"/>
      <c r="V1904" s="14"/>
      <c r="W1904" s="14"/>
      <c r="X1904" s="14"/>
      <c r="Y1904" s="14"/>
    </row>
    <row r="1905" spans="1:25">
      <c r="A1905" s="14" t="s">
        <v>2133</v>
      </c>
      <c r="B1905" s="14" t="s">
        <v>68</v>
      </c>
      <c r="C1905" s="14" t="s">
        <v>132</v>
      </c>
      <c r="D1905" s="14" t="s">
        <v>57</v>
      </c>
      <c r="E1905" s="14">
        <v>3</v>
      </c>
      <c r="F1905" s="14">
        <v>637.20866750980304</v>
      </c>
      <c r="G1905" s="14">
        <v>212.40288916993401</v>
      </c>
      <c r="H1905" s="14">
        <v>1557.5485016494399</v>
      </c>
      <c r="I1905" s="14">
        <v>1436.1527788670301</v>
      </c>
      <c r="J1905" s="14">
        <v>1325.9080391049599</v>
      </c>
      <c r="K1905" s="14">
        <v>1553.0609558646499</v>
      </c>
      <c r="L1905" s="14">
        <v>116.90817699762501</v>
      </c>
      <c r="M1905" s="14">
        <v>110.244739762065</v>
      </c>
      <c r="O1905" s="14"/>
      <c r="P1905" s="14"/>
      <c r="Q1905" s="14"/>
      <c r="R1905" s="14"/>
      <c r="S1905" s="14"/>
      <c r="T1905" s="14"/>
      <c r="U1905" s="14"/>
      <c r="V1905" s="14"/>
      <c r="W1905" s="14"/>
      <c r="X1905" s="14"/>
      <c r="Y1905" s="14"/>
    </row>
    <row r="1906" spans="1:25">
      <c r="A1906" s="14" t="s">
        <v>2134</v>
      </c>
      <c r="B1906" s="14" t="s">
        <v>68</v>
      </c>
      <c r="C1906" s="14" t="s">
        <v>38</v>
      </c>
      <c r="D1906" s="14" t="s">
        <v>57</v>
      </c>
      <c r="E1906" s="14">
        <v>4</v>
      </c>
      <c r="F1906" s="14">
        <v>716.90213675385598</v>
      </c>
      <c r="G1906" s="14">
        <v>238.967378917952</v>
      </c>
      <c r="H1906" s="14">
        <v>1724.1513630443901</v>
      </c>
      <c r="I1906" s="14">
        <v>1694.09295966332</v>
      </c>
      <c r="J1906" s="14">
        <v>1571.24564541173</v>
      </c>
      <c r="K1906" s="14">
        <v>1823.92746935128</v>
      </c>
      <c r="L1906" s="14">
        <v>129.834509687961</v>
      </c>
      <c r="M1906" s="14">
        <v>122.847314251593</v>
      </c>
      <c r="O1906" s="14"/>
      <c r="P1906" s="14"/>
      <c r="Q1906" s="14"/>
      <c r="R1906" s="14"/>
      <c r="S1906" s="14"/>
      <c r="T1906" s="14"/>
      <c r="U1906" s="14"/>
      <c r="V1906" s="14"/>
      <c r="W1906" s="14"/>
      <c r="X1906" s="14"/>
      <c r="Y1906" s="14"/>
    </row>
    <row r="1907" spans="1:25">
      <c r="A1907" s="14" t="s">
        <v>2135</v>
      </c>
      <c r="B1907" s="14" t="s">
        <v>68</v>
      </c>
      <c r="C1907" s="14" t="s">
        <v>36</v>
      </c>
      <c r="D1907" s="14" t="s">
        <v>57</v>
      </c>
      <c r="E1907" s="14">
        <v>4</v>
      </c>
      <c r="F1907" s="14">
        <v>708.90043626601005</v>
      </c>
      <c r="G1907" s="14">
        <v>236.300145422003</v>
      </c>
      <c r="H1907" s="14">
        <v>1712.1544688097999</v>
      </c>
      <c r="I1907" s="14">
        <v>1671.8165379591501</v>
      </c>
      <c r="J1907" s="14">
        <v>1549.9019511035499</v>
      </c>
      <c r="K1907" s="14">
        <v>1800.70550617711</v>
      </c>
      <c r="L1907" s="14">
        <v>128.888968217962</v>
      </c>
      <c r="M1907" s="14">
        <v>121.914586855606</v>
      </c>
      <c r="O1907" s="14"/>
      <c r="P1907" s="14"/>
      <c r="Q1907" s="14"/>
      <c r="R1907" s="14"/>
      <c r="S1907" s="14"/>
      <c r="T1907" s="14"/>
      <c r="U1907" s="14"/>
      <c r="V1907" s="14"/>
      <c r="W1907" s="14"/>
      <c r="X1907" s="14"/>
      <c r="Y1907" s="14"/>
    </row>
    <row r="1908" spans="1:25">
      <c r="A1908" s="14" t="s">
        <v>2136</v>
      </c>
      <c r="B1908" s="14" t="s">
        <v>68</v>
      </c>
      <c r="C1908" s="14" t="s">
        <v>34</v>
      </c>
      <c r="D1908" s="14" t="s">
        <v>57</v>
      </c>
      <c r="E1908" s="14">
        <v>4</v>
      </c>
      <c r="F1908" s="14">
        <v>691.56126020997101</v>
      </c>
      <c r="G1908" s="14">
        <v>230.52042006999</v>
      </c>
      <c r="H1908" s="14">
        <v>1679.4027543407301</v>
      </c>
      <c r="I1908" s="14">
        <v>1635.46046317695</v>
      </c>
      <c r="J1908" s="14">
        <v>1514.9549855353901</v>
      </c>
      <c r="K1908" s="14">
        <v>1762.94829930121</v>
      </c>
      <c r="L1908" s="14">
        <v>127.487836124252</v>
      </c>
      <c r="M1908" s="14">
        <v>120.505477641558</v>
      </c>
      <c r="O1908" s="14"/>
      <c r="P1908" s="14"/>
      <c r="Q1908" s="14"/>
      <c r="R1908" s="14"/>
      <c r="S1908" s="14"/>
      <c r="T1908" s="14"/>
      <c r="U1908" s="14"/>
      <c r="V1908" s="14"/>
      <c r="W1908" s="14"/>
      <c r="X1908" s="14"/>
      <c r="Y1908" s="14"/>
    </row>
    <row r="1909" spans="1:25">
      <c r="A1909" s="14" t="s">
        <v>2137</v>
      </c>
      <c r="B1909" s="14" t="s">
        <v>68</v>
      </c>
      <c r="C1909" s="14" t="s">
        <v>128</v>
      </c>
      <c r="D1909" s="14" t="s">
        <v>57</v>
      </c>
      <c r="E1909" s="14">
        <v>4</v>
      </c>
      <c r="F1909" s="14">
        <v>669.16239138846902</v>
      </c>
      <c r="G1909" s="14">
        <v>223.054130462823</v>
      </c>
      <c r="H1909" s="14">
        <v>1633.4978430085901</v>
      </c>
      <c r="I1909" s="14">
        <v>1578.3602973305301</v>
      </c>
      <c r="J1909" s="14">
        <v>1460.2646456812099</v>
      </c>
      <c r="K1909" s="14">
        <v>1703.41588934122</v>
      </c>
      <c r="L1909" s="14">
        <v>125.055592010683</v>
      </c>
      <c r="M1909" s="14">
        <v>118.095651649326</v>
      </c>
      <c r="O1909" s="14"/>
      <c r="P1909" s="14"/>
      <c r="Q1909" s="14"/>
      <c r="R1909" s="14"/>
      <c r="S1909" s="14"/>
      <c r="T1909" s="14"/>
      <c r="U1909" s="14"/>
      <c r="V1909" s="14"/>
      <c r="W1909" s="14"/>
      <c r="X1909" s="14"/>
      <c r="Y1909" s="14"/>
    </row>
    <row r="1910" spans="1:25">
      <c r="A1910" s="14" t="s">
        <v>2138</v>
      </c>
      <c r="B1910" s="14" t="s">
        <v>68</v>
      </c>
      <c r="C1910" s="14" t="s">
        <v>129</v>
      </c>
      <c r="D1910" s="14" t="s">
        <v>57</v>
      </c>
      <c r="E1910" s="14">
        <v>4</v>
      </c>
      <c r="F1910" s="14">
        <v>660.34238085396396</v>
      </c>
      <c r="G1910" s="14">
        <v>220.114126951321</v>
      </c>
      <c r="H1910" s="14">
        <v>1619.31970095874</v>
      </c>
      <c r="I1910" s="14">
        <v>1556.15252786572</v>
      </c>
      <c r="J1910" s="14">
        <v>1439.0971103633999</v>
      </c>
      <c r="K1910" s="14">
        <v>1680.15397651781</v>
      </c>
      <c r="L1910" s="14">
        <v>124.00144865209</v>
      </c>
      <c r="M1910" s="14">
        <v>117.05541750232</v>
      </c>
      <c r="O1910" s="14"/>
      <c r="P1910" s="14"/>
      <c r="Q1910" s="14"/>
      <c r="R1910" s="14"/>
      <c r="S1910" s="14"/>
      <c r="T1910" s="14"/>
      <c r="U1910" s="14"/>
      <c r="V1910" s="14"/>
      <c r="W1910" s="14"/>
      <c r="X1910" s="14"/>
      <c r="Y1910" s="14"/>
    </row>
    <row r="1911" spans="1:25">
      <c r="A1911" s="14" t="s">
        <v>2139</v>
      </c>
      <c r="B1911" s="14" t="s">
        <v>68</v>
      </c>
      <c r="C1911" s="14" t="s">
        <v>130</v>
      </c>
      <c r="D1911" s="14" t="s">
        <v>57</v>
      </c>
      <c r="E1911" s="14">
        <v>4</v>
      </c>
      <c r="F1911" s="14">
        <v>662.25918446516096</v>
      </c>
      <c r="G1911" s="14">
        <v>220.753061488387</v>
      </c>
      <c r="H1911" s="14">
        <v>1627.89239581427</v>
      </c>
      <c r="I1911" s="14">
        <v>1555.7080066338799</v>
      </c>
      <c r="J1911" s="14">
        <v>1438.9074932691799</v>
      </c>
      <c r="K1911" s="14">
        <v>1679.42906517595</v>
      </c>
      <c r="L1911" s="14">
        <v>123.721058542072</v>
      </c>
      <c r="M1911" s="14">
        <v>116.80051336470299</v>
      </c>
      <c r="O1911" s="14"/>
      <c r="P1911" s="14"/>
      <c r="Q1911" s="14"/>
      <c r="R1911" s="14"/>
      <c r="S1911" s="14"/>
      <c r="T1911" s="14"/>
      <c r="U1911" s="14"/>
      <c r="V1911" s="14"/>
      <c r="W1911" s="14"/>
      <c r="X1911" s="14"/>
      <c r="Y1911" s="14"/>
    </row>
    <row r="1912" spans="1:25">
      <c r="A1912" s="14" t="s">
        <v>2140</v>
      </c>
      <c r="B1912" s="14" t="s">
        <v>68</v>
      </c>
      <c r="C1912" s="14" t="s">
        <v>131</v>
      </c>
      <c r="D1912" s="14" t="s">
        <v>57</v>
      </c>
      <c r="E1912" s="14">
        <v>4</v>
      </c>
      <c r="F1912" s="14">
        <v>657.03542365851195</v>
      </c>
      <c r="G1912" s="14">
        <v>219.011807886171</v>
      </c>
      <c r="H1912" s="14">
        <v>1614.2186660897501</v>
      </c>
      <c r="I1912" s="14">
        <v>1536.7833031774501</v>
      </c>
      <c r="J1912" s="14">
        <v>1420.9607113364</v>
      </c>
      <c r="K1912" s="14">
        <v>1659.4966024733501</v>
      </c>
      <c r="L1912" s="14">
        <v>122.713299295902</v>
      </c>
      <c r="M1912" s="14">
        <v>115.822591841042</v>
      </c>
      <c r="O1912" s="14"/>
      <c r="P1912" s="14"/>
      <c r="Q1912" s="14"/>
      <c r="R1912" s="14"/>
      <c r="S1912" s="14"/>
      <c r="T1912" s="14"/>
      <c r="U1912" s="14"/>
      <c r="V1912" s="14"/>
      <c r="W1912" s="14"/>
      <c r="X1912" s="14"/>
      <c r="Y1912" s="14"/>
    </row>
    <row r="1913" spans="1:25">
      <c r="A1913" s="14" t="s">
        <v>2141</v>
      </c>
      <c r="B1913" s="14" t="s">
        <v>68</v>
      </c>
      <c r="C1913" s="14" t="s">
        <v>132</v>
      </c>
      <c r="D1913" s="14" t="s">
        <v>57</v>
      </c>
      <c r="E1913" s="14">
        <v>4</v>
      </c>
      <c r="F1913" s="14">
        <v>616.06901191681595</v>
      </c>
      <c r="G1913" s="14">
        <v>205.356337305605</v>
      </c>
      <c r="H1913" s="14">
        <v>1510.26919963918</v>
      </c>
      <c r="I1913" s="14">
        <v>1429.7490681430399</v>
      </c>
      <c r="J1913" s="14">
        <v>1318.5355858089099</v>
      </c>
      <c r="K1913" s="14">
        <v>1547.8027085283099</v>
      </c>
      <c r="L1913" s="14">
        <v>118.053640385272</v>
      </c>
      <c r="M1913" s="14">
        <v>111.21348233413001</v>
      </c>
      <c r="O1913" s="14"/>
      <c r="P1913" s="14"/>
      <c r="Q1913" s="14"/>
      <c r="R1913" s="14"/>
      <c r="S1913" s="14"/>
      <c r="T1913" s="14"/>
      <c r="U1913" s="14"/>
      <c r="V1913" s="14"/>
      <c r="W1913" s="14"/>
      <c r="X1913" s="14"/>
      <c r="Y1913" s="14"/>
    </row>
    <row r="1914" spans="1:25">
      <c r="A1914" s="14" t="s">
        <v>2142</v>
      </c>
      <c r="B1914" s="14" t="s">
        <v>68</v>
      </c>
      <c r="C1914" s="14" t="s">
        <v>38</v>
      </c>
      <c r="D1914" s="14" t="s">
        <v>57</v>
      </c>
      <c r="E1914" s="14">
        <v>5</v>
      </c>
      <c r="F1914" s="14">
        <v>821.63340658390996</v>
      </c>
      <c r="G1914" s="14">
        <v>273.87780219463701</v>
      </c>
      <c r="H1914" s="14">
        <v>2108.6446980210699</v>
      </c>
      <c r="I1914" s="14">
        <v>2106.86746327316</v>
      </c>
      <c r="J1914" s="14">
        <v>1964.3966412398099</v>
      </c>
      <c r="K1914" s="14">
        <v>2256.8921698143399</v>
      </c>
      <c r="L1914" s="14">
        <v>150.02470654118201</v>
      </c>
      <c r="M1914" s="14">
        <v>142.47082203335501</v>
      </c>
      <c r="O1914" s="14"/>
      <c r="P1914" s="14"/>
      <c r="Q1914" s="14"/>
      <c r="R1914" s="14"/>
      <c r="S1914" s="14"/>
      <c r="T1914" s="14"/>
      <c r="U1914" s="14"/>
      <c r="V1914" s="14"/>
      <c r="W1914" s="14"/>
      <c r="X1914" s="14"/>
      <c r="Y1914" s="14"/>
    </row>
    <row r="1915" spans="1:25">
      <c r="A1915" s="14" t="s">
        <v>2143</v>
      </c>
      <c r="B1915" s="14" t="s">
        <v>68</v>
      </c>
      <c r="C1915" s="14" t="s">
        <v>36</v>
      </c>
      <c r="D1915" s="14" t="s">
        <v>57</v>
      </c>
      <c r="E1915" s="14">
        <v>5</v>
      </c>
      <c r="F1915" s="14">
        <v>828.63825779905403</v>
      </c>
      <c r="G1915" s="14">
        <v>276.21275259968502</v>
      </c>
      <c r="H1915" s="14">
        <v>2138.8628821409702</v>
      </c>
      <c r="I1915" s="14">
        <v>2136.3769538245601</v>
      </c>
      <c r="J1915" s="14">
        <v>1992.7190044358999</v>
      </c>
      <c r="K1915" s="14">
        <v>2287.6185410816001</v>
      </c>
      <c r="L1915" s="14">
        <v>151.241587257042</v>
      </c>
      <c r="M1915" s="14">
        <v>143.65794938866199</v>
      </c>
      <c r="O1915" s="14"/>
      <c r="P1915" s="14"/>
      <c r="Q1915" s="14"/>
      <c r="R1915" s="14"/>
      <c r="S1915" s="14"/>
      <c r="T1915" s="14"/>
      <c r="U1915" s="14"/>
      <c r="V1915" s="14"/>
      <c r="W1915" s="14"/>
      <c r="X1915" s="14"/>
      <c r="Y1915" s="14"/>
    </row>
    <row r="1916" spans="1:25">
      <c r="A1916" s="14" t="s">
        <v>2144</v>
      </c>
      <c r="B1916" s="14" t="s">
        <v>68</v>
      </c>
      <c r="C1916" s="14" t="s">
        <v>34</v>
      </c>
      <c r="D1916" s="14" t="s">
        <v>57</v>
      </c>
      <c r="E1916" s="14">
        <v>5</v>
      </c>
      <c r="F1916" s="14">
        <v>808.19910270946605</v>
      </c>
      <c r="G1916" s="14">
        <v>269.39970090315501</v>
      </c>
      <c r="H1916" s="14">
        <v>2098.7278368938801</v>
      </c>
      <c r="I1916" s="14">
        <v>2090.0355600815001</v>
      </c>
      <c r="J1916" s="14">
        <v>1947.9007407336901</v>
      </c>
      <c r="K1916" s="14">
        <v>2239.7706386713799</v>
      </c>
      <c r="L1916" s="14">
        <v>149.73507858988299</v>
      </c>
      <c r="M1916" s="14">
        <v>142.13481934781001</v>
      </c>
      <c r="O1916" s="14"/>
      <c r="P1916" s="14"/>
      <c r="Q1916" s="14"/>
      <c r="R1916" s="14"/>
      <c r="S1916" s="14"/>
      <c r="T1916" s="14"/>
      <c r="U1916" s="14"/>
      <c r="V1916" s="14"/>
      <c r="W1916" s="14"/>
      <c r="X1916" s="14"/>
      <c r="Y1916" s="14"/>
    </row>
    <row r="1917" spans="1:25">
      <c r="A1917" s="14" t="s">
        <v>2145</v>
      </c>
      <c r="B1917" s="14" t="s">
        <v>68</v>
      </c>
      <c r="C1917" s="14" t="s">
        <v>128</v>
      </c>
      <c r="D1917" s="14" t="s">
        <v>57</v>
      </c>
      <c r="E1917" s="14">
        <v>5</v>
      </c>
      <c r="F1917" s="14">
        <v>794.72628650966203</v>
      </c>
      <c r="G1917" s="14">
        <v>264.90876216988698</v>
      </c>
      <c r="H1917" s="14">
        <v>2075.5452768599198</v>
      </c>
      <c r="I1917" s="14">
        <v>2068.3919324816602</v>
      </c>
      <c r="J1917" s="14">
        <v>1926.6370665716099</v>
      </c>
      <c r="K1917" s="14">
        <v>2217.7925973599099</v>
      </c>
      <c r="L1917" s="14">
        <v>149.40066487825001</v>
      </c>
      <c r="M1917" s="14">
        <v>141.75486591005</v>
      </c>
      <c r="O1917" s="14"/>
      <c r="P1917" s="14"/>
      <c r="Q1917" s="14"/>
      <c r="R1917" s="14"/>
      <c r="S1917" s="14"/>
      <c r="T1917" s="14"/>
      <c r="U1917" s="14"/>
      <c r="V1917" s="14"/>
      <c r="W1917" s="14"/>
      <c r="X1917" s="14"/>
      <c r="Y1917" s="14"/>
    </row>
    <row r="1918" spans="1:25">
      <c r="A1918" s="14" t="s">
        <v>2146</v>
      </c>
      <c r="B1918" s="14" t="s">
        <v>68</v>
      </c>
      <c r="C1918" s="14" t="s">
        <v>129</v>
      </c>
      <c r="D1918" s="14" t="s">
        <v>57</v>
      </c>
      <c r="E1918" s="14">
        <v>5</v>
      </c>
      <c r="F1918" s="14">
        <v>757.69385554493499</v>
      </c>
      <c r="G1918" s="14">
        <v>252.56461851497801</v>
      </c>
      <c r="H1918" s="14">
        <v>1989.0632282701199</v>
      </c>
      <c r="I1918" s="14">
        <v>1970.1749071337999</v>
      </c>
      <c r="J1918" s="14">
        <v>1831.9583769659</v>
      </c>
      <c r="K1918" s="14">
        <v>2116.0318055030598</v>
      </c>
      <c r="L1918" s="14">
        <v>145.856898369254</v>
      </c>
      <c r="M1918" s="14">
        <v>138.21653016790299</v>
      </c>
      <c r="O1918" s="14"/>
      <c r="P1918" s="14"/>
      <c r="Q1918" s="14"/>
      <c r="R1918" s="14"/>
      <c r="S1918" s="14"/>
      <c r="T1918" s="14"/>
      <c r="U1918" s="14"/>
      <c r="V1918" s="14"/>
      <c r="W1918" s="14"/>
      <c r="X1918" s="14"/>
      <c r="Y1918" s="14"/>
    </row>
    <row r="1919" spans="1:25">
      <c r="A1919" s="14" t="s">
        <v>2147</v>
      </c>
      <c r="B1919" s="14" t="s">
        <v>68</v>
      </c>
      <c r="C1919" s="14" t="s">
        <v>130</v>
      </c>
      <c r="D1919" s="14" t="s">
        <v>57</v>
      </c>
      <c r="E1919" s="14">
        <v>5</v>
      </c>
      <c r="F1919" s="14">
        <v>781.78011871488798</v>
      </c>
      <c r="G1919" s="14">
        <v>260.59337290496302</v>
      </c>
      <c r="H1919" s="14">
        <v>2061.1672301270501</v>
      </c>
      <c r="I1919" s="14">
        <v>2018.22215557962</v>
      </c>
      <c r="J1919" s="14">
        <v>1878.8198055190401</v>
      </c>
      <c r="K1919" s="14">
        <v>2165.2072511154602</v>
      </c>
      <c r="L1919" s="14">
        <v>146.98509553583199</v>
      </c>
      <c r="M1919" s="14">
        <v>139.402350060581</v>
      </c>
      <c r="O1919" s="14"/>
      <c r="P1919" s="14"/>
      <c r="Q1919" s="14"/>
      <c r="R1919" s="14"/>
      <c r="S1919" s="14"/>
      <c r="T1919" s="14"/>
      <c r="U1919" s="14"/>
      <c r="V1919" s="14"/>
      <c r="W1919" s="14"/>
      <c r="X1919" s="14"/>
      <c r="Y1919" s="14"/>
    </row>
    <row r="1920" spans="1:25">
      <c r="A1920" s="14" t="s">
        <v>2148</v>
      </c>
      <c r="B1920" s="14" t="s">
        <v>68</v>
      </c>
      <c r="C1920" s="14" t="s">
        <v>131</v>
      </c>
      <c r="D1920" s="14" t="s">
        <v>57</v>
      </c>
      <c r="E1920" s="14">
        <v>5</v>
      </c>
      <c r="F1920" s="14">
        <v>738.10609709950597</v>
      </c>
      <c r="G1920" s="14">
        <v>246.03536569983501</v>
      </c>
      <c r="H1920" s="14">
        <v>1951.5258238578199</v>
      </c>
      <c r="I1920" s="14">
        <v>1893.57793598391</v>
      </c>
      <c r="J1920" s="14">
        <v>1759.0300416811999</v>
      </c>
      <c r="K1920" s="14">
        <v>2035.6644291981499</v>
      </c>
      <c r="L1920" s="14">
        <v>142.08649321423201</v>
      </c>
      <c r="M1920" s="14">
        <v>134.547894302717</v>
      </c>
      <c r="O1920" s="14"/>
      <c r="P1920" s="14"/>
      <c r="Q1920" s="14"/>
      <c r="R1920" s="14"/>
      <c r="S1920" s="14"/>
      <c r="T1920" s="14"/>
      <c r="U1920" s="14"/>
      <c r="V1920" s="14"/>
      <c r="W1920" s="14"/>
      <c r="X1920" s="14"/>
      <c r="Y1920" s="14"/>
    </row>
    <row r="1921" spans="1:25">
      <c r="A1921" s="14" t="s">
        <v>2149</v>
      </c>
      <c r="B1921" s="14" t="s">
        <v>68</v>
      </c>
      <c r="C1921" s="14" t="s">
        <v>132</v>
      </c>
      <c r="D1921" s="14" t="s">
        <v>57</v>
      </c>
      <c r="E1921" s="14">
        <v>5</v>
      </c>
      <c r="F1921" s="14">
        <v>719.98598539383795</v>
      </c>
      <c r="G1921" s="14">
        <v>239.99532846461199</v>
      </c>
      <c r="H1921" s="14">
        <v>1905.78359774964</v>
      </c>
      <c r="I1921" s="14">
        <v>1855.02607821841</v>
      </c>
      <c r="J1921" s="14">
        <v>1721.5794403816701</v>
      </c>
      <c r="K1921" s="14">
        <v>1996.0459962386701</v>
      </c>
      <c r="L1921" s="14">
        <v>141.019918020262</v>
      </c>
      <c r="M1921" s="14">
        <v>133.446637836734</v>
      </c>
      <c r="O1921" s="14"/>
      <c r="P1921" s="14"/>
      <c r="Q1921" s="14"/>
      <c r="R1921" s="14"/>
      <c r="S1921" s="14"/>
      <c r="T1921" s="14"/>
      <c r="U1921" s="14"/>
      <c r="V1921" s="14"/>
      <c r="W1921" s="14"/>
      <c r="X1921" s="14"/>
      <c r="Y1921" s="14"/>
    </row>
    <row r="1922" spans="1:25">
      <c r="A1922" s="14" t="s">
        <v>2150</v>
      </c>
      <c r="B1922" s="14" t="s">
        <v>68</v>
      </c>
      <c r="C1922" s="14" t="s">
        <v>38</v>
      </c>
      <c r="D1922" s="14" t="s">
        <v>50</v>
      </c>
      <c r="E1922" s="14">
        <v>0</v>
      </c>
      <c r="F1922" s="14">
        <v>2923.73173392955</v>
      </c>
      <c r="G1922" s="14">
        <v>974.57724464318403</v>
      </c>
      <c r="H1922" s="14">
        <v>1408.0095034575299</v>
      </c>
      <c r="I1922" s="14">
        <v>1379.1784775593601</v>
      </c>
      <c r="J1922" s="14">
        <v>1329.31319231424</v>
      </c>
      <c r="K1922" s="14">
        <v>1430.4264905847201</v>
      </c>
      <c r="L1922" s="14">
        <v>51.248013025360301</v>
      </c>
      <c r="M1922" s="14">
        <v>49.865285245123502</v>
      </c>
      <c r="O1922" s="14"/>
      <c r="P1922" s="14"/>
      <c r="Q1922" s="14"/>
      <c r="R1922" s="14"/>
      <c r="S1922" s="14"/>
      <c r="T1922" s="14"/>
      <c r="U1922" s="14"/>
      <c r="V1922" s="14"/>
      <c r="W1922" s="14"/>
      <c r="X1922" s="14"/>
      <c r="Y1922" s="14"/>
    </row>
    <row r="1923" spans="1:25">
      <c r="A1923" s="14" t="s">
        <v>2151</v>
      </c>
      <c r="B1923" s="14" t="s">
        <v>68</v>
      </c>
      <c r="C1923" s="14" t="s">
        <v>36</v>
      </c>
      <c r="D1923" s="14" t="s">
        <v>50</v>
      </c>
      <c r="E1923" s="14">
        <v>0</v>
      </c>
      <c r="F1923" s="14">
        <v>2621.52630921948</v>
      </c>
      <c r="G1923" s="14">
        <v>873.84210307315902</v>
      </c>
      <c r="H1923" s="14">
        <v>1256.09176072422</v>
      </c>
      <c r="I1923" s="14">
        <v>1221.93102944321</v>
      </c>
      <c r="J1923" s="14">
        <v>1175.2772903559</v>
      </c>
      <c r="K1923" s="14">
        <v>1269.9521438153299</v>
      </c>
      <c r="L1923" s="14">
        <v>48.021114372122199</v>
      </c>
      <c r="M1923" s="14">
        <v>46.653739087315003</v>
      </c>
      <c r="O1923" s="14"/>
      <c r="P1923" s="14"/>
      <c r="Q1923" s="14"/>
      <c r="R1923" s="14"/>
      <c r="S1923" s="14"/>
      <c r="T1923" s="14"/>
      <c r="U1923" s="14"/>
      <c r="V1923" s="14"/>
      <c r="W1923" s="14"/>
      <c r="X1923" s="14"/>
      <c r="Y1923" s="14"/>
    </row>
    <row r="1924" spans="1:25">
      <c r="A1924" s="14" t="s">
        <v>2152</v>
      </c>
      <c r="B1924" s="14" t="s">
        <v>68</v>
      </c>
      <c r="C1924" s="14" t="s">
        <v>34</v>
      </c>
      <c r="D1924" s="14" t="s">
        <v>50</v>
      </c>
      <c r="E1924" s="14">
        <v>0</v>
      </c>
      <c r="F1924" s="14">
        <v>2444.8606307965701</v>
      </c>
      <c r="G1924" s="14">
        <v>814.95354359885698</v>
      </c>
      <c r="H1924" s="14">
        <v>1165.42917447473</v>
      </c>
      <c r="I1924" s="14">
        <v>1129.5575265268899</v>
      </c>
      <c r="J1924" s="14">
        <v>1084.9062689950499</v>
      </c>
      <c r="K1924" s="14">
        <v>1175.5647016323901</v>
      </c>
      <c r="L1924" s="14">
        <v>46.007175105500401</v>
      </c>
      <c r="M1924" s="14">
        <v>44.651257531848202</v>
      </c>
      <c r="O1924" s="14"/>
      <c r="P1924" s="14"/>
      <c r="Q1924" s="14"/>
      <c r="R1924" s="14"/>
      <c r="S1924" s="14"/>
      <c r="T1924" s="14"/>
      <c r="U1924" s="14"/>
      <c r="V1924" s="14"/>
      <c r="W1924" s="14"/>
      <c r="X1924" s="14"/>
      <c r="Y1924" s="14"/>
    </row>
    <row r="1925" spans="1:25">
      <c r="A1925" s="14" t="s">
        <v>2153</v>
      </c>
      <c r="B1925" s="14" t="s">
        <v>68</v>
      </c>
      <c r="C1925" s="14" t="s">
        <v>128</v>
      </c>
      <c r="D1925" s="14" t="s">
        <v>50</v>
      </c>
      <c r="E1925" s="14">
        <v>0</v>
      </c>
      <c r="F1925" s="14">
        <v>2308.9957043079398</v>
      </c>
      <c r="G1925" s="14">
        <v>769.665234769314</v>
      </c>
      <c r="H1925" s="14">
        <v>1096.06654465824</v>
      </c>
      <c r="I1925" s="14">
        <v>1057.2357019809499</v>
      </c>
      <c r="J1925" s="14">
        <v>1014.24274991312</v>
      </c>
      <c r="K1925" s="14">
        <v>1101.57272559689</v>
      </c>
      <c r="L1925" s="14">
        <v>44.337023615939898</v>
      </c>
      <c r="M1925" s="14">
        <v>42.9929520678347</v>
      </c>
      <c r="O1925" s="14"/>
      <c r="P1925" s="14"/>
      <c r="Q1925" s="14"/>
      <c r="R1925" s="14"/>
      <c r="S1925" s="14"/>
      <c r="T1925" s="14"/>
      <c r="U1925" s="14"/>
      <c r="V1925" s="14"/>
      <c r="W1925" s="14"/>
      <c r="X1925" s="14"/>
      <c r="Y1925" s="14"/>
    </row>
    <row r="1926" spans="1:25">
      <c r="A1926" s="14" t="s">
        <v>2154</v>
      </c>
      <c r="B1926" s="14" t="s">
        <v>68</v>
      </c>
      <c r="C1926" s="14" t="s">
        <v>129</v>
      </c>
      <c r="D1926" s="14" t="s">
        <v>50</v>
      </c>
      <c r="E1926" s="14">
        <v>0</v>
      </c>
      <c r="F1926" s="14">
        <v>2357.6020173543302</v>
      </c>
      <c r="G1926" s="14">
        <v>785.86733911810995</v>
      </c>
      <c r="H1926" s="14">
        <v>1116.1778503815101</v>
      </c>
      <c r="I1926" s="14">
        <v>1070.5418378090801</v>
      </c>
      <c r="J1926" s="14">
        <v>1027.4653132389799</v>
      </c>
      <c r="K1926" s="14">
        <v>1114.95085516676</v>
      </c>
      <c r="L1926" s="14">
        <v>44.409017357681698</v>
      </c>
      <c r="M1926" s="14">
        <v>43.076524570101398</v>
      </c>
      <c r="O1926" s="14"/>
      <c r="P1926" s="14"/>
      <c r="Q1926" s="14"/>
      <c r="R1926" s="14"/>
      <c r="S1926" s="14"/>
      <c r="T1926" s="14"/>
      <c r="U1926" s="14"/>
      <c r="V1926" s="14"/>
      <c r="W1926" s="14"/>
      <c r="X1926" s="14"/>
      <c r="Y1926" s="14"/>
    </row>
    <row r="1927" spans="1:25">
      <c r="A1927" s="14" t="s">
        <v>2155</v>
      </c>
      <c r="B1927" s="14" t="s">
        <v>68</v>
      </c>
      <c r="C1927" s="14" t="s">
        <v>130</v>
      </c>
      <c r="D1927" s="14" t="s">
        <v>50</v>
      </c>
      <c r="E1927" s="14">
        <v>0</v>
      </c>
      <c r="F1927" s="14">
        <v>2280.8238882516098</v>
      </c>
      <c r="G1927" s="14">
        <v>760.27462941720205</v>
      </c>
      <c r="H1927" s="14">
        <v>1077.54271445115</v>
      </c>
      <c r="I1927" s="14">
        <v>1024.2104589897999</v>
      </c>
      <c r="J1927" s="14">
        <v>982.31167877043004</v>
      </c>
      <c r="K1927" s="14">
        <v>1067.4273079910099</v>
      </c>
      <c r="L1927" s="14">
        <v>43.2168490012182</v>
      </c>
      <c r="M1927" s="14">
        <v>41.898780219365797</v>
      </c>
      <c r="O1927" s="14"/>
      <c r="P1927" s="14"/>
      <c r="Q1927" s="14"/>
      <c r="R1927" s="14"/>
      <c r="S1927" s="14"/>
      <c r="T1927" s="14"/>
      <c r="U1927" s="14"/>
      <c r="V1927" s="14"/>
      <c r="W1927" s="14"/>
      <c r="X1927" s="14"/>
      <c r="Y1927" s="14"/>
    </row>
    <row r="1928" spans="1:25">
      <c r="A1928" s="14" t="s">
        <v>2156</v>
      </c>
      <c r="B1928" s="14" t="s">
        <v>68</v>
      </c>
      <c r="C1928" s="14" t="s">
        <v>131</v>
      </c>
      <c r="D1928" s="14" t="s">
        <v>50</v>
      </c>
      <c r="E1928" s="14">
        <v>0</v>
      </c>
      <c r="F1928" s="14">
        <v>2289.3511529001998</v>
      </c>
      <c r="G1928" s="14">
        <v>763.11705096673199</v>
      </c>
      <c r="H1928" s="14">
        <v>1079.0478841368899</v>
      </c>
      <c r="I1928" s="14">
        <v>1018.13598434175</v>
      </c>
      <c r="J1928" s="14">
        <v>976.54383190730698</v>
      </c>
      <c r="K1928" s="14">
        <v>1061.0340784530999</v>
      </c>
      <c r="L1928" s="14">
        <v>42.898094111355597</v>
      </c>
      <c r="M1928" s="14">
        <v>41.592152434438397</v>
      </c>
      <c r="O1928" s="14"/>
      <c r="P1928" s="14"/>
      <c r="Q1928" s="14"/>
      <c r="R1928" s="14"/>
      <c r="S1928" s="14"/>
      <c r="T1928" s="14"/>
      <c r="U1928" s="14"/>
      <c r="V1928" s="14"/>
      <c r="W1928" s="14"/>
      <c r="X1928" s="14"/>
      <c r="Y1928" s="14"/>
    </row>
    <row r="1929" spans="1:25">
      <c r="A1929" s="14" t="s">
        <v>2157</v>
      </c>
      <c r="B1929" s="14" t="s">
        <v>68</v>
      </c>
      <c r="C1929" s="14" t="s">
        <v>132</v>
      </c>
      <c r="D1929" s="14" t="s">
        <v>50</v>
      </c>
      <c r="E1929" s="14">
        <v>0</v>
      </c>
      <c r="F1929" s="14">
        <v>2291.8085009408101</v>
      </c>
      <c r="G1929" s="14">
        <v>763.93616698027097</v>
      </c>
      <c r="H1929" s="14">
        <v>1077.2510415898801</v>
      </c>
      <c r="I1929" s="14">
        <v>1011.02982224737</v>
      </c>
      <c r="J1929" s="14">
        <v>969.74415071998806</v>
      </c>
      <c r="K1929" s="14">
        <v>1053.6111051964201</v>
      </c>
      <c r="L1929" s="14">
        <v>42.581282949050198</v>
      </c>
      <c r="M1929" s="14">
        <v>41.285671527379499</v>
      </c>
      <c r="O1929" s="14"/>
      <c r="P1929" s="14"/>
      <c r="Q1929" s="14"/>
      <c r="R1929" s="14"/>
      <c r="S1929" s="14"/>
      <c r="T1929" s="14"/>
      <c r="U1929" s="14"/>
      <c r="V1929" s="14"/>
      <c r="W1929" s="14"/>
      <c r="X1929" s="14"/>
      <c r="Y1929" s="14"/>
    </row>
    <row r="1930" spans="1:25">
      <c r="A1930" s="14" t="s">
        <v>2158</v>
      </c>
      <c r="B1930" s="14" t="s">
        <v>68</v>
      </c>
      <c r="C1930" s="14" t="s">
        <v>38</v>
      </c>
      <c r="D1930" s="14" t="s">
        <v>50</v>
      </c>
      <c r="E1930" s="14">
        <v>1</v>
      </c>
      <c r="F1930" s="14">
        <v>477.48886147233901</v>
      </c>
      <c r="G1930" s="14">
        <v>159.162953824113</v>
      </c>
      <c r="H1930" s="14">
        <v>1022.70098197078</v>
      </c>
      <c r="I1930" s="14">
        <v>956.62289028595706</v>
      </c>
      <c r="J1930" s="14">
        <v>871.91057533560797</v>
      </c>
      <c r="K1930" s="14">
        <v>1047.2802615984799</v>
      </c>
      <c r="L1930" s="14">
        <v>90.657371312523793</v>
      </c>
      <c r="M1930" s="14">
        <v>84.712314950349096</v>
      </c>
      <c r="O1930" s="14"/>
      <c r="P1930" s="14"/>
      <c r="Q1930" s="14"/>
      <c r="R1930" s="14"/>
      <c r="S1930" s="14"/>
      <c r="T1930" s="14"/>
      <c r="U1930" s="14"/>
      <c r="V1930" s="14"/>
      <c r="W1930" s="14"/>
      <c r="X1930" s="14"/>
      <c r="Y1930" s="14"/>
    </row>
    <row r="1931" spans="1:25">
      <c r="A1931" s="14" t="s">
        <v>2159</v>
      </c>
      <c r="B1931" s="14" t="s">
        <v>68</v>
      </c>
      <c r="C1931" s="14" t="s">
        <v>36</v>
      </c>
      <c r="D1931" s="14" t="s">
        <v>50</v>
      </c>
      <c r="E1931" s="14">
        <v>1</v>
      </c>
      <c r="F1931" s="14">
        <v>431.74520463717897</v>
      </c>
      <c r="G1931" s="14">
        <v>143.91506821239301</v>
      </c>
      <c r="H1931" s="14">
        <v>918.95876002975297</v>
      </c>
      <c r="I1931" s="14">
        <v>842.98856571188605</v>
      </c>
      <c r="J1931" s="14">
        <v>764.46463475955295</v>
      </c>
      <c r="K1931" s="14">
        <v>927.31919534576105</v>
      </c>
      <c r="L1931" s="14">
        <v>84.330629633874906</v>
      </c>
      <c r="M1931" s="14">
        <v>78.523930952333203</v>
      </c>
      <c r="O1931" s="14"/>
      <c r="P1931" s="14"/>
      <c r="Q1931" s="14"/>
      <c r="R1931" s="14"/>
      <c r="S1931" s="14"/>
      <c r="T1931" s="14"/>
      <c r="U1931" s="14"/>
      <c r="V1931" s="14"/>
      <c r="W1931" s="14"/>
      <c r="X1931" s="14"/>
      <c r="Y1931" s="14"/>
    </row>
    <row r="1932" spans="1:25">
      <c r="A1932" s="14" t="s">
        <v>2160</v>
      </c>
      <c r="B1932" s="14" t="s">
        <v>68</v>
      </c>
      <c r="C1932" s="14" t="s">
        <v>34</v>
      </c>
      <c r="D1932" s="14" t="s">
        <v>50</v>
      </c>
      <c r="E1932" s="14">
        <v>1</v>
      </c>
      <c r="F1932" s="14">
        <v>383.14511500446702</v>
      </c>
      <c r="G1932" s="14">
        <v>127.715038334822</v>
      </c>
      <c r="H1932" s="14">
        <v>811.64494980398001</v>
      </c>
      <c r="I1932" s="14">
        <v>732.41710167907797</v>
      </c>
      <c r="J1932" s="14">
        <v>660.04213412004106</v>
      </c>
      <c r="K1932" s="14">
        <v>810.48732494891999</v>
      </c>
      <c r="L1932" s="14">
        <v>78.070223269841193</v>
      </c>
      <c r="M1932" s="14">
        <v>72.374967559037103</v>
      </c>
      <c r="O1932" s="14"/>
      <c r="P1932" s="14"/>
      <c r="Q1932" s="14"/>
      <c r="R1932" s="14"/>
      <c r="S1932" s="14"/>
      <c r="T1932" s="14"/>
      <c r="U1932" s="14"/>
      <c r="V1932" s="14"/>
      <c r="W1932" s="14"/>
      <c r="X1932" s="14"/>
      <c r="Y1932" s="14"/>
    </row>
    <row r="1933" spans="1:25">
      <c r="A1933" s="14" t="s">
        <v>2161</v>
      </c>
      <c r="B1933" s="14" t="s">
        <v>68</v>
      </c>
      <c r="C1933" s="14" t="s">
        <v>128</v>
      </c>
      <c r="D1933" s="14" t="s">
        <v>50</v>
      </c>
      <c r="E1933" s="14">
        <v>1</v>
      </c>
      <c r="F1933" s="14">
        <v>340.333847171949</v>
      </c>
      <c r="G1933" s="14">
        <v>113.44461572398301</v>
      </c>
      <c r="H1933" s="14">
        <v>719.06580851880301</v>
      </c>
      <c r="I1933" s="14">
        <v>636.16997667805401</v>
      </c>
      <c r="J1933" s="14">
        <v>569.583192469903</v>
      </c>
      <c r="K1933" s="14">
        <v>708.33072835851397</v>
      </c>
      <c r="L1933" s="14">
        <v>72.160751680459697</v>
      </c>
      <c r="M1933" s="14">
        <v>66.586784208151599</v>
      </c>
      <c r="O1933" s="14"/>
      <c r="P1933" s="14"/>
      <c r="Q1933" s="14"/>
      <c r="R1933" s="14"/>
      <c r="S1933" s="14"/>
      <c r="T1933" s="14"/>
      <c r="U1933" s="14"/>
      <c r="V1933" s="14"/>
      <c r="W1933" s="14"/>
      <c r="X1933" s="14"/>
      <c r="Y1933" s="14"/>
    </row>
    <row r="1934" spans="1:25">
      <c r="A1934" s="14" t="s">
        <v>2162</v>
      </c>
      <c r="B1934" s="14" t="s">
        <v>68</v>
      </c>
      <c r="C1934" s="14" t="s">
        <v>129</v>
      </c>
      <c r="D1934" s="14" t="s">
        <v>50</v>
      </c>
      <c r="E1934" s="14">
        <v>1</v>
      </c>
      <c r="F1934" s="14">
        <v>335.00350025714698</v>
      </c>
      <c r="G1934" s="14">
        <v>111.667833419049</v>
      </c>
      <c r="H1934" s="14">
        <v>706.19229364042906</v>
      </c>
      <c r="I1934" s="14">
        <v>624.11596026857001</v>
      </c>
      <c r="J1934" s="14">
        <v>558.301572935075</v>
      </c>
      <c r="K1934" s="14">
        <v>695.485293142091</v>
      </c>
      <c r="L1934" s="14">
        <v>71.369332873521103</v>
      </c>
      <c r="M1934" s="14">
        <v>65.814387333495503</v>
      </c>
      <c r="O1934" s="14"/>
      <c r="P1934" s="14"/>
      <c r="Q1934" s="14"/>
      <c r="R1934" s="14"/>
      <c r="S1934" s="14"/>
      <c r="T1934" s="14"/>
      <c r="U1934" s="14"/>
      <c r="V1934" s="14"/>
      <c r="W1934" s="14"/>
      <c r="X1934" s="14"/>
      <c r="Y1934" s="14"/>
    </row>
    <row r="1935" spans="1:25">
      <c r="A1935" s="14" t="s">
        <v>2163</v>
      </c>
      <c r="B1935" s="14" t="s">
        <v>68</v>
      </c>
      <c r="C1935" s="14" t="s">
        <v>130</v>
      </c>
      <c r="D1935" s="14" t="s">
        <v>50</v>
      </c>
      <c r="E1935" s="14">
        <v>1</v>
      </c>
      <c r="F1935" s="14">
        <v>321.28856660834799</v>
      </c>
      <c r="G1935" s="14">
        <v>107.09618886944899</v>
      </c>
      <c r="H1935" s="14">
        <v>676.26884718337203</v>
      </c>
      <c r="I1935" s="14">
        <v>597.12639762059803</v>
      </c>
      <c r="J1935" s="14">
        <v>532.790521948633</v>
      </c>
      <c r="K1935" s="14">
        <v>667.01242421393499</v>
      </c>
      <c r="L1935" s="14">
        <v>69.886026593336595</v>
      </c>
      <c r="M1935" s="14">
        <v>64.335875671964999</v>
      </c>
      <c r="O1935" s="14"/>
      <c r="P1935" s="14"/>
      <c r="Q1935" s="14"/>
      <c r="R1935" s="14"/>
      <c r="S1935" s="14"/>
      <c r="T1935" s="14"/>
      <c r="U1935" s="14"/>
      <c r="V1935" s="14"/>
      <c r="W1935" s="14"/>
      <c r="X1935" s="14"/>
      <c r="Y1935" s="14"/>
    </row>
    <row r="1936" spans="1:25">
      <c r="A1936" s="14" t="s">
        <v>2164</v>
      </c>
      <c r="B1936" s="14" t="s">
        <v>68</v>
      </c>
      <c r="C1936" s="14" t="s">
        <v>131</v>
      </c>
      <c r="D1936" s="14" t="s">
        <v>50</v>
      </c>
      <c r="E1936" s="14">
        <v>1</v>
      </c>
      <c r="F1936" s="14">
        <v>336.87650868386999</v>
      </c>
      <c r="G1936" s="14">
        <v>112.29216956129</v>
      </c>
      <c r="H1936" s="14">
        <v>708.05100820519897</v>
      </c>
      <c r="I1936" s="14">
        <v>623.69782796968002</v>
      </c>
      <c r="J1936" s="14">
        <v>557.89145738101297</v>
      </c>
      <c r="K1936" s="14">
        <v>695.04230680666797</v>
      </c>
      <c r="L1936" s="14">
        <v>71.344478836987406</v>
      </c>
      <c r="M1936" s="14">
        <v>65.806370588667804</v>
      </c>
      <c r="O1936" s="14"/>
      <c r="P1936" s="14"/>
      <c r="Q1936" s="14"/>
      <c r="R1936" s="14"/>
      <c r="S1936" s="14"/>
      <c r="T1936" s="14"/>
      <c r="U1936" s="14"/>
      <c r="V1936" s="14"/>
      <c r="W1936" s="14"/>
      <c r="X1936" s="14"/>
      <c r="Y1936" s="14"/>
    </row>
    <row r="1937" spans="1:25">
      <c r="A1937" s="14" t="s">
        <v>2165</v>
      </c>
      <c r="B1937" s="14" t="s">
        <v>68</v>
      </c>
      <c r="C1937" s="14" t="s">
        <v>132</v>
      </c>
      <c r="D1937" s="14" t="s">
        <v>50</v>
      </c>
      <c r="E1937" s="14">
        <v>1</v>
      </c>
      <c r="F1937" s="14">
        <v>352.730623460853</v>
      </c>
      <c r="G1937" s="14">
        <v>117.576874486951</v>
      </c>
      <c r="H1937" s="14">
        <v>740.299753312598</v>
      </c>
      <c r="I1937" s="14">
        <v>642.34800202041595</v>
      </c>
      <c r="J1937" s="14">
        <v>575.96138019345506</v>
      </c>
      <c r="K1937" s="14">
        <v>714.18896020435102</v>
      </c>
      <c r="L1937" s="14">
        <v>71.840958183934504</v>
      </c>
      <c r="M1937" s="14">
        <v>66.386621826961004</v>
      </c>
      <c r="O1937" s="14"/>
      <c r="P1937" s="14"/>
      <c r="Q1937" s="14"/>
      <c r="R1937" s="14"/>
      <c r="S1937" s="14"/>
      <c r="T1937" s="14"/>
      <c r="U1937" s="14"/>
      <c r="V1937" s="14"/>
      <c r="W1937" s="14"/>
      <c r="X1937" s="14"/>
      <c r="Y1937" s="14"/>
    </row>
    <row r="1938" spans="1:25">
      <c r="A1938" s="14" t="s">
        <v>2166</v>
      </c>
      <c r="B1938" s="14" t="s">
        <v>68</v>
      </c>
      <c r="C1938" s="14" t="s">
        <v>38</v>
      </c>
      <c r="D1938" s="14" t="s">
        <v>50</v>
      </c>
      <c r="E1938" s="14">
        <v>2</v>
      </c>
      <c r="F1938" s="14">
        <v>441.92898675816502</v>
      </c>
      <c r="G1938" s="14">
        <v>147.30966225272201</v>
      </c>
      <c r="H1938" s="14">
        <v>1024.31157694735</v>
      </c>
      <c r="I1938" s="14">
        <v>1006.25527943843</v>
      </c>
      <c r="J1938" s="14">
        <v>914.07932052413696</v>
      </c>
      <c r="K1938" s="14">
        <v>1105.16537329322</v>
      </c>
      <c r="L1938" s="14">
        <v>98.9100938547856</v>
      </c>
      <c r="M1938" s="14">
        <v>92.175958914296999</v>
      </c>
      <c r="O1938" s="14"/>
      <c r="P1938" s="14"/>
      <c r="Q1938" s="14"/>
      <c r="R1938" s="14"/>
      <c r="S1938" s="14"/>
      <c r="T1938" s="14"/>
      <c r="U1938" s="14"/>
      <c r="V1938" s="14"/>
      <c r="W1938" s="14"/>
      <c r="X1938" s="14"/>
      <c r="Y1938" s="14"/>
    </row>
    <row r="1939" spans="1:25">
      <c r="A1939" s="14" t="s">
        <v>2167</v>
      </c>
      <c r="B1939" s="14" t="s">
        <v>68</v>
      </c>
      <c r="C1939" s="14" t="s">
        <v>36</v>
      </c>
      <c r="D1939" s="14" t="s">
        <v>50</v>
      </c>
      <c r="E1939" s="14">
        <v>2</v>
      </c>
      <c r="F1939" s="14">
        <v>392.42481555998597</v>
      </c>
      <c r="G1939" s="14">
        <v>130.80827185332899</v>
      </c>
      <c r="H1939" s="14">
        <v>902.62401223660402</v>
      </c>
      <c r="I1939" s="14">
        <v>882.681244956873</v>
      </c>
      <c r="J1939" s="14">
        <v>797.00654611255902</v>
      </c>
      <c r="K1939" s="14">
        <v>975.01422551296798</v>
      </c>
      <c r="L1939" s="14">
        <v>92.332980556095393</v>
      </c>
      <c r="M1939" s="14">
        <v>85.674698844313596</v>
      </c>
      <c r="O1939" s="14"/>
      <c r="P1939" s="14"/>
      <c r="Q1939" s="14"/>
      <c r="R1939" s="14"/>
      <c r="S1939" s="14"/>
      <c r="T1939" s="14"/>
      <c r="U1939" s="14"/>
      <c r="V1939" s="14"/>
      <c r="W1939" s="14"/>
      <c r="X1939" s="14"/>
      <c r="Y1939" s="14"/>
    </row>
    <row r="1940" spans="1:25">
      <c r="A1940" s="14" t="s">
        <v>2168</v>
      </c>
      <c r="B1940" s="14" t="s">
        <v>68</v>
      </c>
      <c r="C1940" s="14" t="s">
        <v>34</v>
      </c>
      <c r="D1940" s="14" t="s">
        <v>50</v>
      </c>
      <c r="E1940" s="14">
        <v>2</v>
      </c>
      <c r="F1940" s="14">
        <v>370.82494176647202</v>
      </c>
      <c r="G1940" s="14">
        <v>123.608313922157</v>
      </c>
      <c r="H1940" s="14">
        <v>848.00691021169405</v>
      </c>
      <c r="I1940" s="14">
        <v>828.01043783084299</v>
      </c>
      <c r="J1940" s="14">
        <v>745.41534305415905</v>
      </c>
      <c r="K1940" s="14">
        <v>917.21671648089205</v>
      </c>
      <c r="L1940" s="14">
        <v>89.206278650048702</v>
      </c>
      <c r="M1940" s="14">
        <v>82.595094776684107</v>
      </c>
      <c r="O1940" s="14"/>
      <c r="P1940" s="14"/>
      <c r="Q1940" s="14"/>
      <c r="R1940" s="14"/>
      <c r="S1940" s="14"/>
      <c r="T1940" s="14"/>
      <c r="U1940" s="14"/>
      <c r="V1940" s="14"/>
      <c r="W1940" s="14"/>
      <c r="X1940" s="14"/>
      <c r="Y1940" s="14"/>
    </row>
    <row r="1941" spans="1:25">
      <c r="A1941" s="14" t="s">
        <v>2169</v>
      </c>
      <c r="B1941" s="14" t="s">
        <v>68</v>
      </c>
      <c r="C1941" s="14" t="s">
        <v>128</v>
      </c>
      <c r="D1941" s="14" t="s">
        <v>50</v>
      </c>
      <c r="E1941" s="14">
        <v>2</v>
      </c>
      <c r="F1941" s="14">
        <v>355.215254641218</v>
      </c>
      <c r="G1941" s="14">
        <v>118.40508488040599</v>
      </c>
      <c r="H1941" s="14">
        <v>807.43585261568398</v>
      </c>
      <c r="I1941" s="14">
        <v>785.91335195210604</v>
      </c>
      <c r="J1941" s="14">
        <v>705.89969152814194</v>
      </c>
      <c r="K1941" s="14">
        <v>872.47690387199498</v>
      </c>
      <c r="L1941" s="14">
        <v>86.563551919888297</v>
      </c>
      <c r="M1941" s="14">
        <v>80.013660423964396</v>
      </c>
      <c r="O1941" s="14"/>
      <c r="P1941" s="14"/>
      <c r="Q1941" s="14"/>
      <c r="R1941" s="14"/>
      <c r="S1941" s="14"/>
      <c r="T1941" s="14"/>
      <c r="U1941" s="14"/>
      <c r="V1941" s="14"/>
      <c r="W1941" s="14"/>
      <c r="X1941" s="14"/>
      <c r="Y1941" s="14"/>
    </row>
    <row r="1942" spans="1:25">
      <c r="A1942" s="14" t="s">
        <v>2170</v>
      </c>
      <c r="B1942" s="14" t="s">
        <v>68</v>
      </c>
      <c r="C1942" s="14" t="s">
        <v>129</v>
      </c>
      <c r="D1942" s="14" t="s">
        <v>50</v>
      </c>
      <c r="E1942" s="14">
        <v>2</v>
      </c>
      <c r="F1942" s="14">
        <v>351.62240608673397</v>
      </c>
      <c r="G1942" s="14">
        <v>117.207468695578</v>
      </c>
      <c r="H1942" s="14">
        <v>796.46282070928305</v>
      </c>
      <c r="I1942" s="14">
        <v>763.86887537218695</v>
      </c>
      <c r="J1942" s="14">
        <v>685.69307857548995</v>
      </c>
      <c r="K1942" s="14">
        <v>848.478170022168</v>
      </c>
      <c r="L1942" s="14">
        <v>84.609294649981095</v>
      </c>
      <c r="M1942" s="14">
        <v>78.175796796696403</v>
      </c>
      <c r="O1942" s="14"/>
      <c r="P1942" s="14"/>
      <c r="Q1942" s="14"/>
      <c r="R1942" s="14"/>
      <c r="S1942" s="14"/>
      <c r="T1942" s="14"/>
      <c r="U1942" s="14"/>
      <c r="V1942" s="14"/>
      <c r="W1942" s="14"/>
      <c r="X1942" s="14"/>
      <c r="Y1942" s="14"/>
    </row>
    <row r="1943" spans="1:25">
      <c r="A1943" s="14" t="s">
        <v>2171</v>
      </c>
      <c r="B1943" s="14" t="s">
        <v>68</v>
      </c>
      <c r="C1943" s="14" t="s">
        <v>130</v>
      </c>
      <c r="D1943" s="14" t="s">
        <v>50</v>
      </c>
      <c r="E1943" s="14">
        <v>2</v>
      </c>
      <c r="F1943" s="14">
        <v>348.54338681671499</v>
      </c>
      <c r="G1943" s="14">
        <v>116.181128938905</v>
      </c>
      <c r="H1943" s="14">
        <v>786.79741487779597</v>
      </c>
      <c r="I1943" s="14">
        <v>741.07737948704096</v>
      </c>
      <c r="J1943" s="14">
        <v>664.881511833589</v>
      </c>
      <c r="K1943" s="14">
        <v>823.57266954152794</v>
      </c>
      <c r="L1943" s="14">
        <v>82.495290054487</v>
      </c>
      <c r="M1943" s="14">
        <v>76.195867653452098</v>
      </c>
      <c r="O1943" s="14"/>
      <c r="P1943" s="14"/>
      <c r="Q1943" s="14"/>
      <c r="R1943" s="14"/>
      <c r="S1943" s="14"/>
      <c r="T1943" s="14"/>
      <c r="U1943" s="14"/>
      <c r="V1943" s="14"/>
      <c r="W1943" s="14"/>
      <c r="X1943" s="14"/>
      <c r="Y1943" s="14"/>
    </row>
    <row r="1944" spans="1:25">
      <c r="A1944" s="14" t="s">
        <v>2172</v>
      </c>
      <c r="B1944" s="14" t="s">
        <v>68</v>
      </c>
      <c r="C1944" s="14" t="s">
        <v>131</v>
      </c>
      <c r="D1944" s="14" t="s">
        <v>50</v>
      </c>
      <c r="E1944" s="14">
        <v>2</v>
      </c>
      <c r="F1944" s="14">
        <v>365.87479639910998</v>
      </c>
      <c r="G1944" s="14">
        <v>121.95826546636999</v>
      </c>
      <c r="H1944" s="14">
        <v>825.38078956666095</v>
      </c>
      <c r="I1944" s="14">
        <v>763.134017589108</v>
      </c>
      <c r="J1944" s="14">
        <v>686.445854497563</v>
      </c>
      <c r="K1944" s="14">
        <v>846.00373319093706</v>
      </c>
      <c r="L1944" s="14">
        <v>82.869715601828901</v>
      </c>
      <c r="M1944" s="14">
        <v>76.688163091544695</v>
      </c>
      <c r="O1944" s="14"/>
      <c r="P1944" s="14"/>
      <c r="Q1944" s="14"/>
      <c r="R1944" s="14"/>
      <c r="S1944" s="14"/>
      <c r="T1944" s="14"/>
      <c r="U1944" s="14"/>
      <c r="V1944" s="14"/>
      <c r="W1944" s="14"/>
      <c r="X1944" s="14"/>
      <c r="Y1944" s="14"/>
    </row>
    <row r="1945" spans="1:25">
      <c r="A1945" s="14" t="s">
        <v>2173</v>
      </c>
      <c r="B1945" s="14" t="s">
        <v>68</v>
      </c>
      <c r="C1945" s="14" t="s">
        <v>132</v>
      </c>
      <c r="D1945" s="14" t="s">
        <v>50</v>
      </c>
      <c r="E1945" s="14">
        <v>2</v>
      </c>
      <c r="F1945" s="14">
        <v>376.56637792261603</v>
      </c>
      <c r="G1945" s="14">
        <v>125.522125974205</v>
      </c>
      <c r="H1945" s="14">
        <v>848.10337137140198</v>
      </c>
      <c r="I1945" s="14">
        <v>776.11460568756797</v>
      </c>
      <c r="J1945" s="14">
        <v>699.15136510144998</v>
      </c>
      <c r="K1945" s="14">
        <v>859.18908129461397</v>
      </c>
      <c r="L1945" s="14">
        <v>83.074475607046097</v>
      </c>
      <c r="M1945" s="14">
        <v>76.963240586118104</v>
      </c>
      <c r="O1945" s="14"/>
      <c r="P1945" s="14"/>
      <c r="Q1945" s="14"/>
      <c r="R1945" s="14"/>
      <c r="S1945" s="14"/>
      <c r="T1945" s="14"/>
      <c r="U1945" s="14"/>
      <c r="V1945" s="14"/>
      <c r="W1945" s="14"/>
      <c r="X1945" s="14"/>
      <c r="Y1945" s="14"/>
    </row>
    <row r="1946" spans="1:25">
      <c r="A1946" s="14" t="s">
        <v>2174</v>
      </c>
      <c r="B1946" s="14" t="s">
        <v>68</v>
      </c>
      <c r="C1946" s="14" t="s">
        <v>38</v>
      </c>
      <c r="D1946" s="14" t="s">
        <v>50</v>
      </c>
      <c r="E1946" s="14">
        <v>3</v>
      </c>
      <c r="F1946" s="14">
        <v>549.18006637912504</v>
      </c>
      <c r="G1946" s="14">
        <v>183.060022126375</v>
      </c>
      <c r="H1946" s="14">
        <v>1361.4121975733799</v>
      </c>
      <c r="I1946" s="14">
        <v>1299.29189507566</v>
      </c>
      <c r="J1946" s="14">
        <v>1192.0204924169</v>
      </c>
      <c r="K1946" s="14">
        <v>1413.5650424422599</v>
      </c>
      <c r="L1946" s="14">
        <v>114.27314736659901</v>
      </c>
      <c r="M1946" s="14">
        <v>107.271402658768</v>
      </c>
      <c r="O1946" s="14"/>
      <c r="P1946" s="14"/>
      <c r="Q1946" s="14"/>
      <c r="R1946" s="14"/>
      <c r="S1946" s="14"/>
      <c r="T1946" s="14"/>
      <c r="U1946" s="14"/>
      <c r="V1946" s="14"/>
      <c r="W1946" s="14"/>
      <c r="X1946" s="14"/>
      <c r="Y1946" s="14"/>
    </row>
    <row r="1947" spans="1:25">
      <c r="A1947" s="14" t="s">
        <v>2175</v>
      </c>
      <c r="B1947" s="14" t="s">
        <v>68</v>
      </c>
      <c r="C1947" s="14" t="s">
        <v>36</v>
      </c>
      <c r="D1947" s="14" t="s">
        <v>50</v>
      </c>
      <c r="E1947" s="14">
        <v>3</v>
      </c>
      <c r="F1947" s="14">
        <v>514.06262970002297</v>
      </c>
      <c r="G1947" s="14">
        <v>171.35420990000799</v>
      </c>
      <c r="H1947" s="14">
        <v>1268.5074144355899</v>
      </c>
      <c r="I1947" s="14">
        <v>1200.53365691863</v>
      </c>
      <c r="J1947" s="14">
        <v>1098.05859250815</v>
      </c>
      <c r="K1947" s="14">
        <v>1309.9302994887601</v>
      </c>
      <c r="L1947" s="14">
        <v>109.39664257013</v>
      </c>
      <c r="M1947" s="14">
        <v>102.475064410474</v>
      </c>
      <c r="O1947" s="14"/>
      <c r="P1947" s="14"/>
      <c r="Q1947" s="14"/>
      <c r="R1947" s="14"/>
      <c r="S1947" s="14"/>
      <c r="T1947" s="14"/>
      <c r="U1947" s="14"/>
      <c r="V1947" s="14"/>
      <c r="W1947" s="14"/>
      <c r="X1947" s="14"/>
      <c r="Y1947" s="14"/>
    </row>
    <row r="1948" spans="1:25">
      <c r="A1948" s="14" t="s">
        <v>2176</v>
      </c>
      <c r="B1948" s="14" t="s">
        <v>68</v>
      </c>
      <c r="C1948" s="14" t="s">
        <v>34</v>
      </c>
      <c r="D1948" s="14" t="s">
        <v>50</v>
      </c>
      <c r="E1948" s="14">
        <v>3</v>
      </c>
      <c r="F1948" s="14">
        <v>509.14682519829898</v>
      </c>
      <c r="G1948" s="14">
        <v>169.71560839943299</v>
      </c>
      <c r="H1948" s="14">
        <v>1249.16417281655</v>
      </c>
      <c r="I1948" s="14">
        <v>1177.3557327002</v>
      </c>
      <c r="J1948" s="14">
        <v>1076.35002707277</v>
      </c>
      <c r="K1948" s="14">
        <v>1285.2178311238999</v>
      </c>
      <c r="L1948" s="14">
        <v>107.862098423701</v>
      </c>
      <c r="M1948" s="14">
        <v>101.00570562743</v>
      </c>
      <c r="O1948" s="14"/>
      <c r="P1948" s="14"/>
      <c r="Q1948" s="14"/>
      <c r="R1948" s="14"/>
      <c r="S1948" s="14"/>
      <c r="T1948" s="14"/>
      <c r="U1948" s="14"/>
      <c r="V1948" s="14"/>
      <c r="W1948" s="14"/>
      <c r="X1948" s="14"/>
      <c r="Y1948" s="14"/>
    </row>
    <row r="1949" spans="1:25">
      <c r="A1949" s="14" t="s">
        <v>2177</v>
      </c>
      <c r="B1949" s="14" t="s">
        <v>68</v>
      </c>
      <c r="C1949" s="14" t="s">
        <v>128</v>
      </c>
      <c r="D1949" s="14" t="s">
        <v>50</v>
      </c>
      <c r="E1949" s="14">
        <v>3</v>
      </c>
      <c r="F1949" s="14">
        <v>472.50722531237801</v>
      </c>
      <c r="G1949" s="14">
        <v>157.502408437459</v>
      </c>
      <c r="H1949" s="14">
        <v>1152.7659257663699</v>
      </c>
      <c r="I1949" s="14">
        <v>1081.6982282481699</v>
      </c>
      <c r="J1949" s="14">
        <v>985.39090642326801</v>
      </c>
      <c r="K1949" s="14">
        <v>1184.8012258214601</v>
      </c>
      <c r="L1949" s="14">
        <v>103.102997573294</v>
      </c>
      <c r="M1949" s="14">
        <v>96.307321824898395</v>
      </c>
      <c r="O1949" s="14"/>
      <c r="P1949" s="14"/>
      <c r="Q1949" s="14"/>
      <c r="R1949" s="14"/>
      <c r="S1949" s="14"/>
      <c r="T1949" s="14"/>
      <c r="U1949" s="14"/>
      <c r="V1949" s="14"/>
      <c r="W1949" s="14"/>
      <c r="X1949" s="14"/>
      <c r="Y1949" s="14"/>
    </row>
    <row r="1950" spans="1:25">
      <c r="A1950" s="14" t="s">
        <v>2178</v>
      </c>
      <c r="B1950" s="14" t="s">
        <v>68</v>
      </c>
      <c r="C1950" s="14" t="s">
        <v>129</v>
      </c>
      <c r="D1950" s="14" t="s">
        <v>50</v>
      </c>
      <c r="E1950" s="14">
        <v>3</v>
      </c>
      <c r="F1950" s="14">
        <v>468.756581053692</v>
      </c>
      <c r="G1950" s="14">
        <v>156.25219368456399</v>
      </c>
      <c r="H1950" s="14">
        <v>1141.6380444561401</v>
      </c>
      <c r="I1950" s="14">
        <v>1061.8695475823599</v>
      </c>
      <c r="J1950" s="14">
        <v>966.83882940211595</v>
      </c>
      <c r="K1950" s="14">
        <v>1163.63365845559</v>
      </c>
      <c r="L1950" s="14">
        <v>101.764110873232</v>
      </c>
      <c r="M1950" s="14">
        <v>95.030718180246396</v>
      </c>
      <c r="O1950" s="14"/>
      <c r="P1950" s="14"/>
      <c r="Q1950" s="14"/>
      <c r="R1950" s="14"/>
      <c r="S1950" s="14"/>
      <c r="T1950" s="14"/>
      <c r="U1950" s="14"/>
      <c r="V1950" s="14"/>
      <c r="W1950" s="14"/>
      <c r="X1950" s="14"/>
      <c r="Y1950" s="14"/>
    </row>
    <row r="1951" spans="1:25">
      <c r="A1951" s="14" t="s">
        <v>2179</v>
      </c>
      <c r="B1951" s="14" t="s">
        <v>68</v>
      </c>
      <c r="C1951" s="14" t="s">
        <v>130</v>
      </c>
      <c r="D1951" s="14" t="s">
        <v>50</v>
      </c>
      <c r="E1951" s="14">
        <v>3</v>
      </c>
      <c r="F1951" s="14">
        <v>446.69380112891798</v>
      </c>
      <c r="G1951" s="14">
        <v>148.89793370963901</v>
      </c>
      <c r="H1951" s="14">
        <v>1085.52564065351</v>
      </c>
      <c r="I1951" s="14">
        <v>989.45227920543596</v>
      </c>
      <c r="J1951" s="14">
        <v>898.57412677560797</v>
      </c>
      <c r="K1951" s="14">
        <v>1086.93285582052</v>
      </c>
      <c r="L1951" s="14">
        <v>97.480576615089007</v>
      </c>
      <c r="M1951" s="14">
        <v>90.878152429827793</v>
      </c>
      <c r="O1951" s="14"/>
      <c r="P1951" s="14"/>
      <c r="Q1951" s="14"/>
      <c r="R1951" s="14"/>
      <c r="S1951" s="14"/>
      <c r="T1951" s="14"/>
      <c r="U1951" s="14"/>
      <c r="V1951" s="14"/>
      <c r="W1951" s="14"/>
      <c r="X1951" s="14"/>
      <c r="Y1951" s="14"/>
    </row>
    <row r="1952" spans="1:25">
      <c r="A1952" s="14" t="s">
        <v>2180</v>
      </c>
      <c r="B1952" s="14" t="s">
        <v>68</v>
      </c>
      <c r="C1952" s="14" t="s">
        <v>131</v>
      </c>
      <c r="D1952" s="14" t="s">
        <v>50</v>
      </c>
      <c r="E1952" s="14">
        <v>3</v>
      </c>
      <c r="F1952" s="14">
        <v>452.55177692605599</v>
      </c>
      <c r="G1952" s="14">
        <v>150.85059230868501</v>
      </c>
      <c r="H1952" s="14">
        <v>1097.2016120982801</v>
      </c>
      <c r="I1952" s="14">
        <v>990.90900574018497</v>
      </c>
      <c r="J1952" s="14">
        <v>900.31949201304496</v>
      </c>
      <c r="K1952" s="14">
        <v>1088.0355752293201</v>
      </c>
      <c r="L1952" s="14">
        <v>97.126569489138006</v>
      </c>
      <c r="M1952" s="14">
        <v>90.589513727140101</v>
      </c>
      <c r="O1952" s="14"/>
      <c r="P1952" s="14"/>
      <c r="Q1952" s="14"/>
      <c r="R1952" s="14"/>
      <c r="S1952" s="14"/>
      <c r="T1952" s="14"/>
      <c r="U1952" s="14"/>
      <c r="V1952" s="14"/>
      <c r="W1952" s="14"/>
      <c r="X1952" s="14"/>
      <c r="Y1952" s="14"/>
    </row>
    <row r="1953" spans="1:25">
      <c r="A1953" s="14" t="s">
        <v>2181</v>
      </c>
      <c r="B1953" s="14" t="s">
        <v>68</v>
      </c>
      <c r="C1953" s="14" t="s">
        <v>132</v>
      </c>
      <c r="D1953" s="14" t="s">
        <v>50</v>
      </c>
      <c r="E1953" s="14">
        <v>3</v>
      </c>
      <c r="F1953" s="14">
        <v>450.37881253764601</v>
      </c>
      <c r="G1953" s="14">
        <v>150.126270845882</v>
      </c>
      <c r="H1953" s="14">
        <v>1089.34503806513</v>
      </c>
      <c r="I1953" s="14">
        <v>978.60998141747405</v>
      </c>
      <c r="J1953" s="14">
        <v>888.85513354975899</v>
      </c>
      <c r="K1953" s="14">
        <v>1074.8578692185899</v>
      </c>
      <c r="L1953" s="14">
        <v>96.247887801111602</v>
      </c>
      <c r="M1953" s="14">
        <v>89.754847867714801</v>
      </c>
      <c r="O1953" s="14"/>
      <c r="P1953" s="14"/>
      <c r="Q1953" s="14"/>
      <c r="R1953" s="14"/>
      <c r="S1953" s="14"/>
      <c r="T1953" s="14"/>
      <c r="U1953" s="14"/>
      <c r="V1953" s="14"/>
      <c r="W1953" s="14"/>
      <c r="X1953" s="14"/>
      <c r="Y1953" s="14"/>
    </row>
    <row r="1954" spans="1:25">
      <c r="A1954" s="14" t="s">
        <v>2182</v>
      </c>
      <c r="B1954" s="14" t="s">
        <v>68</v>
      </c>
      <c r="C1954" s="14" t="s">
        <v>38</v>
      </c>
      <c r="D1954" s="14" t="s">
        <v>50</v>
      </c>
      <c r="E1954" s="14">
        <v>4</v>
      </c>
      <c r="F1954" s="14">
        <v>695.69629267510095</v>
      </c>
      <c r="G1954" s="14">
        <v>231.898764225034</v>
      </c>
      <c r="H1954" s="14">
        <v>1777.13820388561</v>
      </c>
      <c r="I1954" s="14">
        <v>1766.1170876111501</v>
      </c>
      <c r="J1954" s="14">
        <v>1636.1514757595</v>
      </c>
      <c r="K1954" s="14">
        <v>1903.59008377136</v>
      </c>
      <c r="L1954" s="14">
        <v>137.47299616021201</v>
      </c>
      <c r="M1954" s="14">
        <v>129.965611851652</v>
      </c>
      <c r="O1954" s="14"/>
      <c r="P1954" s="14"/>
      <c r="Q1954" s="14"/>
      <c r="R1954" s="14"/>
      <c r="S1954" s="14"/>
      <c r="T1954" s="14"/>
      <c r="U1954" s="14"/>
      <c r="V1954" s="14"/>
      <c r="W1954" s="14"/>
      <c r="X1954" s="14"/>
      <c r="Y1954" s="14"/>
    </row>
    <row r="1955" spans="1:25">
      <c r="A1955" s="14" t="s">
        <v>2183</v>
      </c>
      <c r="B1955" s="14" t="s">
        <v>68</v>
      </c>
      <c r="C1955" s="14" t="s">
        <v>36</v>
      </c>
      <c r="D1955" s="14" t="s">
        <v>50</v>
      </c>
      <c r="E1955" s="14">
        <v>4</v>
      </c>
      <c r="F1955" s="14">
        <v>597.74328416545904</v>
      </c>
      <c r="G1955" s="14">
        <v>199.247761388486</v>
      </c>
      <c r="H1955" s="14">
        <v>1521.0913916213899</v>
      </c>
      <c r="I1955" s="14">
        <v>1511.02727822012</v>
      </c>
      <c r="J1955" s="14">
        <v>1391.29491708351</v>
      </c>
      <c r="K1955" s="14">
        <v>1638.2395737331899</v>
      </c>
      <c r="L1955" s="14">
        <v>127.212295513068</v>
      </c>
      <c r="M1955" s="14">
        <v>119.732361136614</v>
      </c>
      <c r="O1955" s="14"/>
      <c r="P1955" s="14"/>
      <c r="Q1955" s="14"/>
      <c r="R1955" s="14"/>
      <c r="S1955" s="14"/>
      <c r="T1955" s="14"/>
      <c r="U1955" s="14"/>
      <c r="V1955" s="14"/>
      <c r="W1955" s="14"/>
      <c r="X1955" s="14"/>
      <c r="Y1955" s="14"/>
    </row>
    <row r="1956" spans="1:25">
      <c r="A1956" s="14" t="s">
        <v>2184</v>
      </c>
      <c r="B1956" s="14" t="s">
        <v>68</v>
      </c>
      <c r="C1956" s="14" t="s">
        <v>34</v>
      </c>
      <c r="D1956" s="14" t="s">
        <v>50</v>
      </c>
      <c r="E1956" s="14">
        <v>4</v>
      </c>
      <c r="F1956" s="14">
        <v>526.00527151019105</v>
      </c>
      <c r="G1956" s="14">
        <v>175.335090503397</v>
      </c>
      <c r="H1956" s="14">
        <v>1331.1534139192499</v>
      </c>
      <c r="I1956" s="14">
        <v>1324.30495729625</v>
      </c>
      <c r="J1956" s="14">
        <v>1212.55087182845</v>
      </c>
      <c r="K1956" s="14">
        <v>1443.51807160013</v>
      </c>
      <c r="L1956" s="14">
        <v>119.213114303878</v>
      </c>
      <c r="M1956" s="14">
        <v>111.754085467796</v>
      </c>
      <c r="O1956" s="14"/>
      <c r="P1956" s="14"/>
      <c r="Q1956" s="14"/>
      <c r="R1956" s="14"/>
      <c r="S1956" s="14"/>
      <c r="T1956" s="14"/>
      <c r="U1956" s="14"/>
      <c r="V1956" s="14"/>
      <c r="W1956" s="14"/>
      <c r="X1956" s="14"/>
      <c r="Y1956" s="14"/>
    </row>
    <row r="1957" spans="1:25">
      <c r="A1957" s="14" t="s">
        <v>2185</v>
      </c>
      <c r="B1957" s="14" t="s">
        <v>68</v>
      </c>
      <c r="C1957" s="14" t="s">
        <v>128</v>
      </c>
      <c r="D1957" s="14" t="s">
        <v>50</v>
      </c>
      <c r="E1957" s="14">
        <v>4</v>
      </c>
      <c r="F1957" s="14">
        <v>493.33218321426602</v>
      </c>
      <c r="G1957" s="14">
        <v>164.444061071422</v>
      </c>
      <c r="H1957" s="14">
        <v>1239.9019383087</v>
      </c>
      <c r="I1957" s="14">
        <v>1218.9757454381099</v>
      </c>
      <c r="J1957" s="14">
        <v>1112.80255233198</v>
      </c>
      <c r="K1957" s="14">
        <v>1332.4749876522601</v>
      </c>
      <c r="L1957" s="14">
        <v>113.499242214143</v>
      </c>
      <c r="M1957" s="14">
        <v>106.173193106131</v>
      </c>
      <c r="O1957" s="14"/>
      <c r="P1957" s="14"/>
      <c r="Q1957" s="14"/>
      <c r="R1957" s="14"/>
      <c r="S1957" s="14"/>
      <c r="T1957" s="14"/>
      <c r="U1957" s="14"/>
      <c r="V1957" s="14"/>
      <c r="W1957" s="14"/>
      <c r="X1957" s="14"/>
      <c r="Y1957" s="14"/>
    </row>
    <row r="1958" spans="1:25">
      <c r="A1958" s="14" t="s">
        <v>2186</v>
      </c>
      <c r="B1958" s="14" t="s">
        <v>68</v>
      </c>
      <c r="C1958" s="14" t="s">
        <v>129</v>
      </c>
      <c r="D1958" s="14" t="s">
        <v>50</v>
      </c>
      <c r="E1958" s="14">
        <v>4</v>
      </c>
      <c r="F1958" s="14">
        <v>518.34859595446096</v>
      </c>
      <c r="G1958" s="14">
        <v>172.78286531815399</v>
      </c>
      <c r="H1958" s="14">
        <v>1296.3576239951501</v>
      </c>
      <c r="I1958" s="14">
        <v>1269.9989158935</v>
      </c>
      <c r="J1958" s="14">
        <v>1162.0643390094899</v>
      </c>
      <c r="K1958" s="14">
        <v>1385.1925277615501</v>
      </c>
      <c r="L1958" s="14">
        <v>115.19361186805401</v>
      </c>
      <c r="M1958" s="14">
        <v>107.934576884004</v>
      </c>
      <c r="O1958" s="14"/>
      <c r="P1958" s="14"/>
      <c r="Q1958" s="14"/>
      <c r="R1958" s="14"/>
      <c r="S1958" s="14"/>
      <c r="T1958" s="14"/>
      <c r="U1958" s="14"/>
      <c r="V1958" s="14"/>
      <c r="W1958" s="14"/>
      <c r="X1958" s="14"/>
      <c r="Y1958" s="14"/>
    </row>
    <row r="1959" spans="1:25">
      <c r="A1959" s="14" t="s">
        <v>2187</v>
      </c>
      <c r="B1959" s="14" t="s">
        <v>68</v>
      </c>
      <c r="C1959" s="14" t="s">
        <v>130</v>
      </c>
      <c r="D1959" s="14" t="s">
        <v>50</v>
      </c>
      <c r="E1959" s="14">
        <v>4</v>
      </c>
      <c r="F1959" s="14">
        <v>500.81307082854198</v>
      </c>
      <c r="G1959" s="14">
        <v>166.937690276181</v>
      </c>
      <c r="H1959" s="14">
        <v>1247.6658466082299</v>
      </c>
      <c r="I1959" s="14">
        <v>1220.69439345303</v>
      </c>
      <c r="J1959" s="14">
        <v>1115.2680652783599</v>
      </c>
      <c r="K1959" s="14">
        <v>1333.3386833244699</v>
      </c>
      <c r="L1959" s="14">
        <v>112.644289871433</v>
      </c>
      <c r="M1959" s="14">
        <v>105.426328174669</v>
      </c>
      <c r="O1959" s="14"/>
      <c r="P1959" s="14"/>
      <c r="Q1959" s="14"/>
      <c r="R1959" s="14"/>
      <c r="S1959" s="14"/>
      <c r="T1959" s="14"/>
      <c r="U1959" s="14"/>
      <c r="V1959" s="14"/>
      <c r="W1959" s="14"/>
      <c r="X1959" s="14"/>
      <c r="Y1959" s="14"/>
    </row>
    <row r="1960" spans="1:25">
      <c r="A1960" s="14" t="s">
        <v>2188</v>
      </c>
      <c r="B1960" s="14" t="s">
        <v>68</v>
      </c>
      <c r="C1960" s="14" t="s">
        <v>131</v>
      </c>
      <c r="D1960" s="14" t="s">
        <v>50</v>
      </c>
      <c r="E1960" s="14">
        <v>4</v>
      </c>
      <c r="F1960" s="14">
        <v>498.89967407825202</v>
      </c>
      <c r="G1960" s="14">
        <v>166.29989135941699</v>
      </c>
      <c r="H1960" s="14">
        <v>1236.4610624259601</v>
      </c>
      <c r="I1960" s="14">
        <v>1201.3071354317599</v>
      </c>
      <c r="J1960" s="14">
        <v>1097.4273111825401</v>
      </c>
      <c r="K1960" s="14">
        <v>1312.3131709444201</v>
      </c>
      <c r="L1960" s="14">
        <v>111.006035512662</v>
      </c>
      <c r="M1960" s="14">
        <v>103.879824249219</v>
      </c>
      <c r="O1960" s="14"/>
      <c r="P1960" s="14"/>
      <c r="Q1960" s="14"/>
      <c r="R1960" s="14"/>
      <c r="S1960" s="14"/>
      <c r="T1960" s="14"/>
      <c r="U1960" s="14"/>
      <c r="V1960" s="14"/>
      <c r="W1960" s="14"/>
      <c r="X1960" s="14"/>
      <c r="Y1960" s="14"/>
    </row>
    <row r="1961" spans="1:25">
      <c r="A1961" s="14" t="s">
        <v>2189</v>
      </c>
      <c r="B1961" s="14" t="s">
        <v>68</v>
      </c>
      <c r="C1961" s="14" t="s">
        <v>132</v>
      </c>
      <c r="D1961" s="14" t="s">
        <v>50</v>
      </c>
      <c r="E1961" s="14">
        <v>4</v>
      </c>
      <c r="F1961" s="14">
        <v>478.54771247020801</v>
      </c>
      <c r="G1961" s="14">
        <v>159.51590415673601</v>
      </c>
      <c r="H1961" s="14">
        <v>1180.2878590953501</v>
      </c>
      <c r="I1961" s="14">
        <v>1143.2931986665001</v>
      </c>
      <c r="J1961" s="14">
        <v>1042.49411080395</v>
      </c>
      <c r="K1961" s="14">
        <v>1251.15817557432</v>
      </c>
      <c r="L1961" s="14">
        <v>107.864976907824</v>
      </c>
      <c r="M1961" s="14">
        <v>100.799087862551</v>
      </c>
      <c r="O1961" s="14"/>
      <c r="P1961" s="14"/>
      <c r="Q1961" s="14"/>
      <c r="R1961" s="14"/>
      <c r="S1961" s="14"/>
      <c r="T1961" s="14"/>
      <c r="U1961" s="14"/>
      <c r="V1961" s="14"/>
      <c r="W1961" s="14"/>
      <c r="X1961" s="14"/>
      <c r="Y1961" s="14"/>
    </row>
    <row r="1962" spans="1:25">
      <c r="A1962" s="14" t="s">
        <v>2190</v>
      </c>
      <c r="B1962" s="14" t="s">
        <v>68</v>
      </c>
      <c r="C1962" s="14" t="s">
        <v>38</v>
      </c>
      <c r="D1962" s="14" t="s">
        <v>50</v>
      </c>
      <c r="E1962" s="14">
        <v>5</v>
      </c>
      <c r="F1962" s="14">
        <v>759.43752664482201</v>
      </c>
      <c r="G1962" s="14">
        <v>253.14584221494101</v>
      </c>
      <c r="H1962" s="14">
        <v>1981.2619724108999</v>
      </c>
      <c r="I1962" s="14">
        <v>2071.6171194713702</v>
      </c>
      <c r="J1962" s="14">
        <v>1925.91490502548</v>
      </c>
      <c r="K1962" s="14">
        <v>2225.3639686270899</v>
      </c>
      <c r="L1962" s="14">
        <v>153.746849155718</v>
      </c>
      <c r="M1962" s="14">
        <v>145.702214445892</v>
      </c>
      <c r="O1962" s="14"/>
      <c r="P1962" s="14"/>
      <c r="Q1962" s="14"/>
      <c r="R1962" s="14"/>
      <c r="S1962" s="14"/>
      <c r="T1962" s="14"/>
      <c r="U1962" s="14"/>
      <c r="V1962" s="14"/>
      <c r="W1962" s="14"/>
      <c r="X1962" s="14"/>
      <c r="Y1962" s="14"/>
    </row>
    <row r="1963" spans="1:25">
      <c r="A1963" s="14" t="s">
        <v>2191</v>
      </c>
      <c r="B1963" s="14" t="s">
        <v>68</v>
      </c>
      <c r="C1963" s="14" t="s">
        <v>36</v>
      </c>
      <c r="D1963" s="14" t="s">
        <v>50</v>
      </c>
      <c r="E1963" s="14">
        <v>5</v>
      </c>
      <c r="F1963" s="14">
        <v>685.55037515683</v>
      </c>
      <c r="G1963" s="14">
        <v>228.51679171894301</v>
      </c>
      <c r="H1963" s="14">
        <v>1784.1258950080201</v>
      </c>
      <c r="I1963" s="14">
        <v>1869.2927132954201</v>
      </c>
      <c r="J1963" s="14">
        <v>1731.0503392381499</v>
      </c>
      <c r="K1963" s="14">
        <v>2015.58130765225</v>
      </c>
      <c r="L1963" s="14">
        <v>146.28859435682801</v>
      </c>
      <c r="M1963" s="14">
        <v>138.242374057272</v>
      </c>
      <c r="O1963" s="14"/>
      <c r="P1963" s="14"/>
      <c r="Q1963" s="14"/>
      <c r="R1963" s="14"/>
      <c r="S1963" s="14"/>
      <c r="T1963" s="14"/>
      <c r="U1963" s="14"/>
      <c r="V1963" s="14"/>
      <c r="W1963" s="14"/>
      <c r="X1963" s="14"/>
      <c r="Y1963" s="14"/>
    </row>
    <row r="1964" spans="1:25">
      <c r="A1964" s="14" t="s">
        <v>2192</v>
      </c>
      <c r="B1964" s="14" t="s">
        <v>68</v>
      </c>
      <c r="C1964" s="14" t="s">
        <v>34</v>
      </c>
      <c r="D1964" s="14" t="s">
        <v>50</v>
      </c>
      <c r="E1964" s="14">
        <v>5</v>
      </c>
      <c r="F1964" s="14">
        <v>655.73847731714397</v>
      </c>
      <c r="G1964" s="14">
        <v>218.57949243904801</v>
      </c>
      <c r="H1964" s="14">
        <v>1699.99345997756</v>
      </c>
      <c r="I1964" s="14">
        <v>1786.5739556240601</v>
      </c>
      <c r="J1964" s="14">
        <v>1651.55693988197</v>
      </c>
      <c r="K1964" s="14">
        <v>1929.6318211172099</v>
      </c>
      <c r="L1964" s="14">
        <v>143.05786549315701</v>
      </c>
      <c r="M1964" s="14">
        <v>135.01701574208599</v>
      </c>
      <c r="O1964" s="14"/>
      <c r="P1964" s="14"/>
      <c r="Q1964" s="14"/>
      <c r="R1964" s="14"/>
      <c r="S1964" s="14"/>
      <c r="T1964" s="14"/>
      <c r="U1964" s="14"/>
      <c r="V1964" s="14"/>
      <c r="W1964" s="14"/>
      <c r="X1964" s="14"/>
      <c r="Y1964" s="14"/>
    </row>
    <row r="1965" spans="1:25">
      <c r="A1965" s="14" t="s">
        <v>2193</v>
      </c>
      <c r="B1965" s="14" t="s">
        <v>68</v>
      </c>
      <c r="C1965" s="14" t="s">
        <v>128</v>
      </c>
      <c r="D1965" s="14" t="s">
        <v>50</v>
      </c>
      <c r="E1965" s="14">
        <v>5</v>
      </c>
      <c r="F1965" s="14">
        <v>647.60719396812897</v>
      </c>
      <c r="G1965" s="14">
        <v>215.86906465604301</v>
      </c>
      <c r="H1965" s="14">
        <v>1679.39213206817</v>
      </c>
      <c r="I1965" s="14">
        <v>1773.9568553962799</v>
      </c>
      <c r="J1965" s="14">
        <v>1639.0081788617299</v>
      </c>
      <c r="K1965" s="14">
        <v>1916.99424370871</v>
      </c>
      <c r="L1965" s="14">
        <v>143.037388312426</v>
      </c>
      <c r="M1965" s="14">
        <v>134.94867653454801</v>
      </c>
      <c r="O1965" s="14"/>
      <c r="P1965" s="14"/>
      <c r="Q1965" s="14"/>
      <c r="R1965" s="14"/>
      <c r="S1965" s="14"/>
      <c r="T1965" s="14"/>
      <c r="U1965" s="14"/>
      <c r="V1965" s="14"/>
      <c r="W1965" s="14"/>
      <c r="X1965" s="14"/>
      <c r="Y1965" s="14"/>
    </row>
    <row r="1966" spans="1:25">
      <c r="A1966" s="14" t="s">
        <v>2194</v>
      </c>
      <c r="B1966" s="14" t="s">
        <v>68</v>
      </c>
      <c r="C1966" s="14" t="s">
        <v>129</v>
      </c>
      <c r="D1966" s="14" t="s">
        <v>50</v>
      </c>
      <c r="E1966" s="14">
        <v>5</v>
      </c>
      <c r="F1966" s="14">
        <v>683.87093400229503</v>
      </c>
      <c r="G1966" s="14">
        <v>227.95697800076499</v>
      </c>
      <c r="H1966" s="14">
        <v>1772.1454625610099</v>
      </c>
      <c r="I1966" s="14">
        <v>1874.29006095671</v>
      </c>
      <c r="J1966" s="14">
        <v>1735.5169769377401</v>
      </c>
      <c r="K1966" s="14">
        <v>2021.1504797556499</v>
      </c>
      <c r="L1966" s="14">
        <v>146.86041879894</v>
      </c>
      <c r="M1966" s="14">
        <v>138.773084018969</v>
      </c>
      <c r="O1966" s="14"/>
      <c r="P1966" s="14"/>
      <c r="Q1966" s="14"/>
      <c r="R1966" s="14"/>
      <c r="S1966" s="14"/>
      <c r="T1966" s="14"/>
      <c r="U1966" s="14"/>
      <c r="V1966" s="14"/>
      <c r="W1966" s="14"/>
      <c r="X1966" s="14"/>
      <c r="Y1966" s="14"/>
    </row>
    <row r="1967" spans="1:25">
      <c r="A1967" s="14" t="s">
        <v>2195</v>
      </c>
      <c r="B1967" s="14" t="s">
        <v>68</v>
      </c>
      <c r="C1967" s="14" t="s">
        <v>130</v>
      </c>
      <c r="D1967" s="14" t="s">
        <v>50</v>
      </c>
      <c r="E1967" s="14">
        <v>5</v>
      </c>
      <c r="F1967" s="14">
        <v>663.48506286908503</v>
      </c>
      <c r="G1967" s="14">
        <v>221.161687623028</v>
      </c>
      <c r="H1967" s="14">
        <v>1720.1655722410201</v>
      </c>
      <c r="I1967" s="14">
        <v>1809.1153790242299</v>
      </c>
      <c r="J1967" s="14">
        <v>1673.1938517838</v>
      </c>
      <c r="K1967" s="14">
        <v>1953.0827079236601</v>
      </c>
      <c r="L1967" s="14">
        <v>143.967328899427</v>
      </c>
      <c r="M1967" s="14">
        <v>135.92152724043601</v>
      </c>
      <c r="O1967" s="14"/>
      <c r="P1967" s="14"/>
      <c r="Q1967" s="14"/>
      <c r="R1967" s="14"/>
      <c r="S1967" s="14"/>
      <c r="T1967" s="14"/>
      <c r="U1967" s="14"/>
      <c r="V1967" s="14"/>
      <c r="W1967" s="14"/>
      <c r="X1967" s="14"/>
      <c r="Y1967" s="14"/>
    </row>
    <row r="1968" spans="1:25">
      <c r="A1968" s="14" t="s">
        <v>2196</v>
      </c>
      <c r="B1968" s="14" t="s">
        <v>68</v>
      </c>
      <c r="C1968" s="14" t="s">
        <v>131</v>
      </c>
      <c r="D1968" s="14" t="s">
        <v>50</v>
      </c>
      <c r="E1968" s="14">
        <v>5</v>
      </c>
      <c r="F1968" s="14">
        <v>635.14839681291005</v>
      </c>
      <c r="G1968" s="14">
        <v>211.71613227097001</v>
      </c>
      <c r="H1968" s="14">
        <v>1642.78094512301</v>
      </c>
      <c r="I1968" s="14">
        <v>1712.81208152981</v>
      </c>
      <c r="J1968" s="14">
        <v>1581.38377678285</v>
      </c>
      <c r="K1968" s="14">
        <v>1852.1975013153401</v>
      </c>
      <c r="L1968" s="14">
        <v>139.385419785528</v>
      </c>
      <c r="M1968" s="14">
        <v>131.42830474695799</v>
      </c>
      <c r="O1968" s="14"/>
      <c r="P1968" s="14"/>
      <c r="Q1968" s="14"/>
      <c r="R1968" s="14"/>
      <c r="S1968" s="14"/>
      <c r="T1968" s="14"/>
      <c r="U1968" s="14"/>
      <c r="V1968" s="14"/>
      <c r="W1968" s="14"/>
      <c r="X1968" s="14"/>
      <c r="Y1968" s="14"/>
    </row>
    <row r="1969" spans="1:25">
      <c r="A1969" s="14" t="s">
        <v>2197</v>
      </c>
      <c r="B1969" s="14" t="s">
        <v>68</v>
      </c>
      <c r="C1969" s="14" t="s">
        <v>132</v>
      </c>
      <c r="D1969" s="14" t="s">
        <v>50</v>
      </c>
      <c r="E1969" s="14">
        <v>5</v>
      </c>
      <c r="F1969" s="14">
        <v>633.58497454948997</v>
      </c>
      <c r="G1969" s="14">
        <v>211.194991516497</v>
      </c>
      <c r="H1969" s="14">
        <v>1632.5722758883001</v>
      </c>
      <c r="I1969" s="14">
        <v>1701.50326725477</v>
      </c>
      <c r="J1969" s="14">
        <v>1570.79458188433</v>
      </c>
      <c r="K1969" s="14">
        <v>1840.1355777660599</v>
      </c>
      <c r="L1969" s="14">
        <v>138.63231051129</v>
      </c>
      <c r="M1969" s="14">
        <v>130.70868537043901</v>
      </c>
      <c r="O1969" s="14"/>
      <c r="P1969" s="14"/>
      <c r="Q1969" s="14"/>
      <c r="R1969" s="14"/>
      <c r="S1969" s="14"/>
      <c r="T1969" s="14"/>
      <c r="U1969" s="14"/>
      <c r="V1969" s="14"/>
      <c r="W1969" s="14"/>
      <c r="X1969" s="14"/>
      <c r="Y1969" s="14"/>
    </row>
    <row r="1970" spans="1:25">
      <c r="A1970" s="14" t="s">
        <v>2198</v>
      </c>
      <c r="B1970" s="14" t="s">
        <v>68</v>
      </c>
      <c r="C1970" s="14" t="s">
        <v>38</v>
      </c>
      <c r="D1970" s="14" t="s">
        <v>135</v>
      </c>
      <c r="E1970" s="14">
        <v>0</v>
      </c>
      <c r="F1970" s="14">
        <v>1193.1420865943301</v>
      </c>
      <c r="G1970" s="14">
        <v>397.714028864775</v>
      </c>
      <c r="H1970" s="14">
        <v>1020.63445158708</v>
      </c>
      <c r="I1970" s="14">
        <v>1028.34844571335</v>
      </c>
      <c r="J1970" s="14">
        <v>970.385659080202</v>
      </c>
      <c r="K1970" s="14">
        <v>1088.8490288258099</v>
      </c>
      <c r="L1970" s="14">
        <v>60.500583112457399</v>
      </c>
      <c r="M1970" s="14">
        <v>57.962786633146798</v>
      </c>
      <c r="O1970" s="14"/>
      <c r="P1970" s="14"/>
      <c r="Q1970" s="14"/>
      <c r="R1970" s="14"/>
      <c r="S1970" s="14"/>
      <c r="T1970" s="14"/>
      <c r="U1970" s="14"/>
      <c r="V1970" s="14"/>
      <c r="W1970" s="14"/>
      <c r="X1970" s="14"/>
      <c r="Y1970" s="14"/>
    </row>
    <row r="1971" spans="1:25">
      <c r="A1971" s="14" t="s">
        <v>2199</v>
      </c>
      <c r="B1971" s="14" t="s">
        <v>68</v>
      </c>
      <c r="C1971" s="14" t="s">
        <v>36</v>
      </c>
      <c r="D1971" s="14" t="s">
        <v>135</v>
      </c>
      <c r="E1971" s="14">
        <v>0</v>
      </c>
      <c r="F1971" s="14">
        <v>1253.91524211755</v>
      </c>
      <c r="G1971" s="14">
        <v>417.97174737251697</v>
      </c>
      <c r="H1971" s="14">
        <v>1063.4962402930801</v>
      </c>
      <c r="I1971" s="14">
        <v>1067.1823378222</v>
      </c>
      <c r="J1971" s="14">
        <v>1008.51628632611</v>
      </c>
      <c r="K1971" s="14">
        <v>1128.35248946246</v>
      </c>
      <c r="L1971" s="14">
        <v>61.170151640260201</v>
      </c>
      <c r="M1971" s="14">
        <v>58.6660514960925</v>
      </c>
      <c r="O1971" s="14"/>
      <c r="P1971" s="14"/>
      <c r="Q1971" s="14"/>
      <c r="R1971" s="14"/>
      <c r="S1971" s="14"/>
      <c r="T1971" s="14"/>
      <c r="U1971" s="14"/>
      <c r="V1971" s="14"/>
      <c r="W1971" s="14"/>
      <c r="X1971" s="14"/>
      <c r="Y1971" s="14"/>
    </row>
    <row r="1972" spans="1:25">
      <c r="A1972" s="14" t="s">
        <v>2200</v>
      </c>
      <c r="B1972" s="14" t="s">
        <v>68</v>
      </c>
      <c r="C1972" s="14" t="s">
        <v>34</v>
      </c>
      <c r="D1972" s="14" t="s">
        <v>135</v>
      </c>
      <c r="E1972" s="14">
        <v>0</v>
      </c>
      <c r="F1972" s="14">
        <v>1285.98473670863</v>
      </c>
      <c r="G1972" s="14">
        <v>428.66157890287502</v>
      </c>
      <c r="H1972" s="14">
        <v>1084.51448148345</v>
      </c>
      <c r="I1972" s="14">
        <v>1087.4778357635801</v>
      </c>
      <c r="J1972" s="14">
        <v>1028.4677634386001</v>
      </c>
      <c r="K1972" s="14">
        <v>1148.9743602891101</v>
      </c>
      <c r="L1972" s="14">
        <v>61.496524525536202</v>
      </c>
      <c r="M1972" s="14">
        <v>59.010072324974303</v>
      </c>
      <c r="O1972" s="14"/>
      <c r="P1972" s="14"/>
      <c r="Q1972" s="14"/>
      <c r="R1972" s="14"/>
      <c r="S1972" s="14"/>
      <c r="T1972" s="14"/>
      <c r="U1972" s="14"/>
      <c r="V1972" s="14"/>
      <c r="W1972" s="14"/>
      <c r="X1972" s="14"/>
      <c r="Y1972" s="14"/>
    </row>
    <row r="1973" spans="1:25">
      <c r="A1973" s="14" t="s">
        <v>2201</v>
      </c>
      <c r="B1973" s="14" t="s">
        <v>68</v>
      </c>
      <c r="C1973" s="14" t="s">
        <v>128</v>
      </c>
      <c r="D1973" s="14" t="s">
        <v>135</v>
      </c>
      <c r="E1973" s="14">
        <v>0</v>
      </c>
      <c r="F1973" s="14">
        <v>1224.5159471972299</v>
      </c>
      <c r="G1973" s="14">
        <v>408.17198239907702</v>
      </c>
      <c r="H1973" s="14">
        <v>1027.3388094915199</v>
      </c>
      <c r="I1973" s="14">
        <v>1021.15251668284</v>
      </c>
      <c r="J1973" s="14">
        <v>964.37304807845203</v>
      </c>
      <c r="K1973" s="14">
        <v>1080.38516216378</v>
      </c>
      <c r="L1973" s="14">
        <v>59.2326454809373</v>
      </c>
      <c r="M1973" s="14">
        <v>56.7794686043922</v>
      </c>
      <c r="O1973" s="14"/>
      <c r="P1973" s="14"/>
      <c r="Q1973" s="14"/>
      <c r="R1973" s="14"/>
      <c r="S1973" s="14"/>
      <c r="T1973" s="14"/>
      <c r="U1973" s="14"/>
      <c r="V1973" s="14"/>
      <c r="W1973" s="14"/>
      <c r="X1973" s="14"/>
      <c r="Y1973" s="14"/>
    </row>
    <row r="1974" spans="1:25">
      <c r="A1974" s="14" t="s">
        <v>2202</v>
      </c>
      <c r="B1974" s="14" t="s">
        <v>68</v>
      </c>
      <c r="C1974" s="14" t="s">
        <v>129</v>
      </c>
      <c r="D1974" s="14" t="s">
        <v>135</v>
      </c>
      <c r="E1974" s="14">
        <v>0</v>
      </c>
      <c r="F1974" s="14">
        <v>1146.91251850043</v>
      </c>
      <c r="G1974" s="14">
        <v>382.30417283347799</v>
      </c>
      <c r="H1974" s="14">
        <v>957.47590975534104</v>
      </c>
      <c r="I1974" s="14">
        <v>940.79716181926005</v>
      </c>
      <c r="J1974" s="14">
        <v>886.75202279007601</v>
      </c>
      <c r="K1974" s="14">
        <v>997.25694024319603</v>
      </c>
      <c r="L1974" s="14">
        <v>56.459778423935497</v>
      </c>
      <c r="M1974" s="14">
        <v>54.045139029184199</v>
      </c>
      <c r="O1974" s="14"/>
      <c r="P1974" s="14"/>
      <c r="Q1974" s="14"/>
      <c r="R1974" s="14"/>
      <c r="S1974" s="14"/>
      <c r="T1974" s="14"/>
      <c r="U1974" s="14"/>
      <c r="V1974" s="14"/>
      <c r="W1974" s="14"/>
      <c r="X1974" s="14"/>
      <c r="Y1974" s="14"/>
    </row>
    <row r="1975" spans="1:25">
      <c r="A1975" s="14" t="s">
        <v>2203</v>
      </c>
      <c r="B1975" s="14" t="s">
        <v>68</v>
      </c>
      <c r="C1975" s="14" t="s">
        <v>130</v>
      </c>
      <c r="D1975" s="14" t="s">
        <v>135</v>
      </c>
      <c r="E1975" s="14">
        <v>0</v>
      </c>
      <c r="F1975" s="14">
        <v>1107.45797330349</v>
      </c>
      <c r="G1975" s="14">
        <v>369.152657767829</v>
      </c>
      <c r="H1975" s="14">
        <v>918.89212112701398</v>
      </c>
      <c r="I1975" s="14">
        <v>891.784892238564</v>
      </c>
      <c r="J1975" s="14">
        <v>839.65791879858398</v>
      </c>
      <c r="K1975" s="14">
        <v>946.28294818888105</v>
      </c>
      <c r="L1975" s="14">
        <v>54.498055950317301</v>
      </c>
      <c r="M1975" s="14">
        <v>52.1269734399798</v>
      </c>
      <c r="O1975" s="14"/>
      <c r="P1975" s="14"/>
      <c r="Q1975" s="14"/>
      <c r="R1975" s="14"/>
      <c r="S1975" s="14"/>
      <c r="T1975" s="14"/>
      <c r="U1975" s="14"/>
      <c r="V1975" s="14"/>
      <c r="W1975" s="14"/>
      <c r="X1975" s="14"/>
      <c r="Y1975" s="14"/>
    </row>
    <row r="1976" spans="1:25">
      <c r="A1976" s="14" t="s">
        <v>2204</v>
      </c>
      <c r="B1976" s="14" t="s">
        <v>68</v>
      </c>
      <c r="C1976" s="14" t="s">
        <v>131</v>
      </c>
      <c r="D1976" s="14" t="s">
        <v>135</v>
      </c>
      <c r="E1976" s="14">
        <v>0</v>
      </c>
      <c r="F1976" s="14">
        <v>1092.2069283194601</v>
      </c>
      <c r="G1976" s="14">
        <v>364.06897610648798</v>
      </c>
      <c r="H1976" s="14">
        <v>900.276896709884</v>
      </c>
      <c r="I1976" s="14">
        <v>867.55727929776594</v>
      </c>
      <c r="J1976" s="14">
        <v>816.51848688401606</v>
      </c>
      <c r="K1976" s="14">
        <v>920.93421271813895</v>
      </c>
      <c r="L1976" s="14">
        <v>53.3769334203729</v>
      </c>
      <c r="M1976" s="14">
        <v>51.038792413750102</v>
      </c>
      <c r="O1976" s="14"/>
      <c r="P1976" s="14"/>
      <c r="Q1976" s="14"/>
      <c r="R1976" s="14"/>
      <c r="S1976" s="14"/>
      <c r="T1976" s="14"/>
      <c r="U1976" s="14"/>
      <c r="V1976" s="14"/>
      <c r="W1976" s="14"/>
      <c r="X1976" s="14"/>
      <c r="Y1976" s="14"/>
    </row>
    <row r="1977" spans="1:25">
      <c r="A1977" s="14" t="s">
        <v>2205</v>
      </c>
      <c r="B1977" s="14" t="s">
        <v>68</v>
      </c>
      <c r="C1977" s="14" t="s">
        <v>132</v>
      </c>
      <c r="D1977" s="14" t="s">
        <v>135</v>
      </c>
      <c r="E1977" s="14">
        <v>0</v>
      </c>
      <c r="F1977" s="14">
        <v>1139.5794865026901</v>
      </c>
      <c r="G1977" s="14">
        <v>379.85982883422901</v>
      </c>
      <c r="H1977" s="14">
        <v>932.94977118142401</v>
      </c>
      <c r="I1977" s="14">
        <v>893.78732998704095</v>
      </c>
      <c r="J1977" s="14">
        <v>842.328647894612</v>
      </c>
      <c r="K1977" s="14">
        <v>947.55265917747204</v>
      </c>
      <c r="L1977" s="14">
        <v>53.7653291904303</v>
      </c>
      <c r="M1977" s="14">
        <v>51.4586820924292</v>
      </c>
      <c r="O1977" s="14"/>
      <c r="P1977" s="14"/>
      <c r="Q1977" s="14"/>
      <c r="R1977" s="14"/>
      <c r="S1977" s="14"/>
      <c r="T1977" s="14"/>
      <c r="U1977" s="14"/>
      <c r="V1977" s="14"/>
      <c r="W1977" s="14"/>
      <c r="X1977" s="14"/>
      <c r="Y1977" s="14"/>
    </row>
    <row r="1978" spans="1:25">
      <c r="A1978" s="14" t="s">
        <v>2206</v>
      </c>
      <c r="B1978" s="14" t="s">
        <v>68</v>
      </c>
      <c r="C1978" s="14" t="s">
        <v>38</v>
      </c>
      <c r="D1978" s="14" t="s">
        <v>135</v>
      </c>
      <c r="E1978" s="14">
        <v>1</v>
      </c>
      <c r="F1978" s="14">
        <v>164.624189523952</v>
      </c>
      <c r="G1978" s="14">
        <v>54.874729841317198</v>
      </c>
      <c r="H1978" s="14">
        <v>668.95928125462899</v>
      </c>
      <c r="I1978" s="14">
        <v>632.63153207121104</v>
      </c>
      <c r="J1978" s="14">
        <v>538.44707371234495</v>
      </c>
      <c r="K1978" s="14">
        <v>738.37774276208302</v>
      </c>
      <c r="L1978" s="14">
        <v>105.746210690872</v>
      </c>
      <c r="M1978" s="14">
        <v>94.1844583588652</v>
      </c>
      <c r="O1978" s="14"/>
      <c r="P1978" s="14"/>
      <c r="Q1978" s="14"/>
      <c r="R1978" s="14"/>
      <c r="S1978" s="14"/>
      <c r="T1978" s="14"/>
      <c r="U1978" s="14"/>
      <c r="V1978" s="14"/>
      <c r="W1978" s="14"/>
      <c r="X1978" s="14"/>
      <c r="Y1978" s="14"/>
    </row>
    <row r="1979" spans="1:25">
      <c r="A1979" s="14" t="s">
        <v>2207</v>
      </c>
      <c r="B1979" s="14" t="s">
        <v>68</v>
      </c>
      <c r="C1979" s="14" t="s">
        <v>36</v>
      </c>
      <c r="D1979" s="14" t="s">
        <v>135</v>
      </c>
      <c r="E1979" s="14">
        <v>1</v>
      </c>
      <c r="F1979" s="14">
        <v>168.70382046907201</v>
      </c>
      <c r="G1979" s="14">
        <v>56.234606823024002</v>
      </c>
      <c r="H1979" s="14">
        <v>680.58665672531799</v>
      </c>
      <c r="I1979" s="14">
        <v>632.11039720973804</v>
      </c>
      <c r="J1979" s="14">
        <v>539.06835835115203</v>
      </c>
      <c r="K1979" s="14">
        <v>736.42610546104299</v>
      </c>
      <c r="L1979" s="14">
        <v>104.31570825130601</v>
      </c>
      <c r="M1979" s="14">
        <v>93.042038858585201</v>
      </c>
      <c r="O1979" s="14"/>
      <c r="P1979" s="14"/>
      <c r="Q1979" s="14"/>
      <c r="R1979" s="14"/>
      <c r="S1979" s="14"/>
      <c r="T1979" s="14"/>
      <c r="U1979" s="14"/>
      <c r="V1979" s="14"/>
      <c r="W1979" s="14"/>
      <c r="X1979" s="14"/>
      <c r="Y1979" s="14"/>
    </row>
    <row r="1980" spans="1:25">
      <c r="A1980" s="14" t="s">
        <v>2208</v>
      </c>
      <c r="B1980" s="14" t="s">
        <v>68</v>
      </c>
      <c r="C1980" s="14" t="s">
        <v>34</v>
      </c>
      <c r="D1980" s="14" t="s">
        <v>135</v>
      </c>
      <c r="E1980" s="14">
        <v>1</v>
      </c>
      <c r="F1980" s="14">
        <v>172.26512356750101</v>
      </c>
      <c r="G1980" s="14">
        <v>57.421707855833802</v>
      </c>
      <c r="H1980" s="14">
        <v>691.21709159578404</v>
      </c>
      <c r="I1980" s="14">
        <v>634.09421649095702</v>
      </c>
      <c r="J1980" s="14">
        <v>541.75994053490899</v>
      </c>
      <c r="K1980" s="14">
        <v>737.49278590478696</v>
      </c>
      <c r="L1980" s="14">
        <v>103.39856941383</v>
      </c>
      <c r="M1980" s="14">
        <v>92.334275956047705</v>
      </c>
      <c r="O1980" s="14"/>
      <c r="P1980" s="14"/>
      <c r="Q1980" s="14"/>
      <c r="R1980" s="14"/>
      <c r="S1980" s="14"/>
      <c r="T1980" s="14"/>
      <c r="U1980" s="14"/>
      <c r="V1980" s="14"/>
      <c r="W1980" s="14"/>
      <c r="X1980" s="14"/>
      <c r="Y1980" s="14"/>
    </row>
    <row r="1981" spans="1:25">
      <c r="A1981" s="14" t="s">
        <v>2209</v>
      </c>
      <c r="B1981" s="14" t="s">
        <v>68</v>
      </c>
      <c r="C1981" s="14" t="s">
        <v>128</v>
      </c>
      <c r="D1981" s="14" t="s">
        <v>135</v>
      </c>
      <c r="E1981" s="14">
        <v>1</v>
      </c>
      <c r="F1981" s="14">
        <v>165.26781437303799</v>
      </c>
      <c r="G1981" s="14">
        <v>55.089271457679502</v>
      </c>
      <c r="H1981" s="14">
        <v>659.77809243098898</v>
      </c>
      <c r="I1981" s="14">
        <v>600.09687270655695</v>
      </c>
      <c r="J1981" s="14">
        <v>510.80465927849798</v>
      </c>
      <c r="K1981" s="14">
        <v>700.32753589007905</v>
      </c>
      <c r="L1981" s="14">
        <v>100.230663183522</v>
      </c>
      <c r="M1981" s="14">
        <v>89.292213428058503</v>
      </c>
      <c r="O1981" s="14"/>
      <c r="P1981" s="14"/>
      <c r="Q1981" s="14"/>
      <c r="R1981" s="14"/>
      <c r="S1981" s="14"/>
      <c r="T1981" s="14"/>
      <c r="U1981" s="14"/>
      <c r="V1981" s="14"/>
      <c r="W1981" s="14"/>
      <c r="X1981" s="14"/>
      <c r="Y1981" s="14"/>
    </row>
    <row r="1982" spans="1:25">
      <c r="A1982" s="14" t="s">
        <v>2210</v>
      </c>
      <c r="B1982" s="14" t="s">
        <v>68</v>
      </c>
      <c r="C1982" s="14" t="s">
        <v>129</v>
      </c>
      <c r="D1982" s="14" t="s">
        <v>135</v>
      </c>
      <c r="E1982" s="14">
        <v>1</v>
      </c>
      <c r="F1982" s="14">
        <v>155.22559453027901</v>
      </c>
      <c r="G1982" s="14">
        <v>51.741864843426299</v>
      </c>
      <c r="H1982" s="14">
        <v>617.69038810298105</v>
      </c>
      <c r="I1982" s="14">
        <v>551.81328449700197</v>
      </c>
      <c r="J1982" s="14">
        <v>466.87233485496199</v>
      </c>
      <c r="K1982" s="14">
        <v>647.51311854533105</v>
      </c>
      <c r="L1982" s="14">
        <v>95.699834048329606</v>
      </c>
      <c r="M1982" s="14">
        <v>84.940949642039897</v>
      </c>
      <c r="O1982" s="14"/>
      <c r="P1982" s="14"/>
      <c r="Q1982" s="14"/>
      <c r="R1982" s="14"/>
      <c r="S1982" s="14"/>
      <c r="T1982" s="14"/>
      <c r="U1982" s="14"/>
      <c r="V1982" s="14"/>
      <c r="W1982" s="14"/>
      <c r="X1982" s="14"/>
      <c r="Y1982" s="14"/>
    </row>
    <row r="1983" spans="1:25">
      <c r="A1983" s="14" t="s">
        <v>2211</v>
      </c>
      <c r="B1983" s="14" t="s">
        <v>68</v>
      </c>
      <c r="C1983" s="14" t="s">
        <v>130</v>
      </c>
      <c r="D1983" s="14" t="s">
        <v>135</v>
      </c>
      <c r="E1983" s="14">
        <v>1</v>
      </c>
      <c r="F1983" s="14">
        <v>147.529476656345</v>
      </c>
      <c r="G1983" s="14">
        <v>49.176492218781803</v>
      </c>
      <c r="H1983" s="14">
        <v>583.55870676138295</v>
      </c>
      <c r="I1983" s="14">
        <v>506.151539281091</v>
      </c>
      <c r="J1983" s="14">
        <v>426.37141518431002</v>
      </c>
      <c r="K1983" s="14">
        <v>596.31494601130703</v>
      </c>
      <c r="L1983" s="14">
        <v>90.163406730216494</v>
      </c>
      <c r="M1983" s="14">
        <v>79.780124096780597</v>
      </c>
      <c r="O1983" s="14"/>
      <c r="P1983" s="14"/>
      <c r="Q1983" s="14"/>
      <c r="R1983" s="14"/>
      <c r="S1983" s="14"/>
      <c r="T1983" s="14"/>
      <c r="U1983" s="14"/>
      <c r="V1983" s="14"/>
      <c r="W1983" s="14"/>
      <c r="X1983" s="14"/>
      <c r="Y1983" s="14"/>
    </row>
    <row r="1984" spans="1:25">
      <c r="A1984" s="14" t="s">
        <v>2212</v>
      </c>
      <c r="B1984" s="14" t="s">
        <v>68</v>
      </c>
      <c r="C1984" s="14" t="s">
        <v>131</v>
      </c>
      <c r="D1984" s="14" t="s">
        <v>135</v>
      </c>
      <c r="E1984" s="14">
        <v>1</v>
      </c>
      <c r="F1984" s="14">
        <v>152.897524083495</v>
      </c>
      <c r="G1984" s="14">
        <v>50.965841361164998</v>
      </c>
      <c r="H1984" s="14">
        <v>601.46148492779503</v>
      </c>
      <c r="I1984" s="14">
        <v>520.38277497527395</v>
      </c>
      <c r="J1984" s="14">
        <v>439.73444144285901</v>
      </c>
      <c r="K1984" s="14">
        <v>611.32897165189797</v>
      </c>
      <c r="L1984" s="14">
        <v>90.946196676623501</v>
      </c>
      <c r="M1984" s="14">
        <v>80.648333532414597</v>
      </c>
      <c r="O1984" s="14"/>
      <c r="P1984" s="14"/>
      <c r="Q1984" s="14"/>
      <c r="R1984" s="14"/>
      <c r="S1984" s="14"/>
      <c r="T1984" s="14"/>
      <c r="U1984" s="14"/>
      <c r="V1984" s="14"/>
      <c r="W1984" s="14"/>
      <c r="X1984" s="14"/>
      <c r="Y1984" s="14"/>
    </row>
    <row r="1985" spans="1:25">
      <c r="A1985" s="14" t="s">
        <v>2213</v>
      </c>
      <c r="B1985" s="14" t="s">
        <v>68</v>
      </c>
      <c r="C1985" s="14" t="s">
        <v>132</v>
      </c>
      <c r="D1985" s="14" t="s">
        <v>135</v>
      </c>
      <c r="E1985" s="14">
        <v>1</v>
      </c>
      <c r="F1985" s="14">
        <v>168.78401274083899</v>
      </c>
      <c r="G1985" s="14">
        <v>56.2613375802798</v>
      </c>
      <c r="H1985" s="14">
        <v>664.896642666297</v>
      </c>
      <c r="I1985" s="14">
        <v>584.12445858132401</v>
      </c>
      <c r="J1985" s="14">
        <v>497.51679195464698</v>
      </c>
      <c r="K1985" s="14">
        <v>681.22350497478897</v>
      </c>
      <c r="L1985" s="14">
        <v>97.099046393464803</v>
      </c>
      <c r="M1985" s="14">
        <v>86.607666626676902</v>
      </c>
      <c r="O1985" s="14"/>
      <c r="P1985" s="14"/>
      <c r="Q1985" s="14"/>
      <c r="R1985" s="14"/>
      <c r="S1985" s="14"/>
      <c r="T1985" s="14"/>
      <c r="U1985" s="14"/>
      <c r="V1985" s="14"/>
      <c r="W1985" s="14"/>
      <c r="X1985" s="14"/>
      <c r="Y1985" s="14"/>
    </row>
    <row r="1986" spans="1:25">
      <c r="A1986" s="14" t="s">
        <v>2214</v>
      </c>
      <c r="B1986" s="14" t="s">
        <v>68</v>
      </c>
      <c r="C1986" s="14" t="s">
        <v>38</v>
      </c>
      <c r="D1986" s="14" t="s">
        <v>135</v>
      </c>
      <c r="E1986" s="14">
        <v>2</v>
      </c>
      <c r="F1986" s="14">
        <v>188.41629004368701</v>
      </c>
      <c r="G1986" s="14">
        <v>62.805430014562397</v>
      </c>
      <c r="H1986" s="14">
        <v>713.346799090172</v>
      </c>
      <c r="I1986" s="14">
        <v>717.61554049946096</v>
      </c>
      <c r="J1986" s="14">
        <v>618.18348746149604</v>
      </c>
      <c r="K1986" s="14">
        <v>828.40869379250898</v>
      </c>
      <c r="L1986" s="14">
        <v>110.79315329304799</v>
      </c>
      <c r="M1986" s="14">
        <v>99.432053037964806</v>
      </c>
      <c r="O1986" s="14"/>
      <c r="P1986" s="14"/>
      <c r="Q1986" s="14"/>
      <c r="R1986" s="14"/>
      <c r="S1986" s="14"/>
      <c r="T1986" s="14"/>
      <c r="U1986" s="14"/>
      <c r="V1986" s="14"/>
      <c r="W1986" s="14"/>
      <c r="X1986" s="14"/>
      <c r="Y1986" s="14"/>
    </row>
    <row r="1987" spans="1:25">
      <c r="A1987" s="14" t="s">
        <v>2215</v>
      </c>
      <c r="B1987" s="14" t="s">
        <v>68</v>
      </c>
      <c r="C1987" s="14" t="s">
        <v>36</v>
      </c>
      <c r="D1987" s="14" t="s">
        <v>135</v>
      </c>
      <c r="E1987" s="14">
        <v>2</v>
      </c>
      <c r="F1987" s="14">
        <v>189.64261797271001</v>
      </c>
      <c r="G1987" s="14">
        <v>63.214205990903402</v>
      </c>
      <c r="H1987" s="14">
        <v>709.687216423584</v>
      </c>
      <c r="I1987" s="14">
        <v>710.13108364287598</v>
      </c>
      <c r="J1987" s="14">
        <v>612.08744970253804</v>
      </c>
      <c r="K1987" s="14">
        <v>819.33870726044597</v>
      </c>
      <c r="L1987" s="14">
        <v>109.20762361756999</v>
      </c>
      <c r="M1987" s="14">
        <v>98.043633940337301</v>
      </c>
      <c r="O1987" s="14"/>
      <c r="P1987" s="14"/>
      <c r="Q1987" s="14"/>
      <c r="R1987" s="14"/>
      <c r="S1987" s="14"/>
      <c r="T1987" s="14"/>
      <c r="U1987" s="14"/>
      <c r="V1987" s="14"/>
      <c r="W1987" s="14"/>
      <c r="X1987" s="14"/>
      <c r="Y1987" s="14"/>
    </row>
    <row r="1988" spans="1:25">
      <c r="A1988" s="14" t="s">
        <v>2216</v>
      </c>
      <c r="B1988" s="14" t="s">
        <v>68</v>
      </c>
      <c r="C1988" s="14" t="s">
        <v>34</v>
      </c>
      <c r="D1988" s="14" t="s">
        <v>135</v>
      </c>
      <c r="E1988" s="14">
        <v>2</v>
      </c>
      <c r="F1988" s="14">
        <v>211.20142038136501</v>
      </c>
      <c r="G1988" s="14">
        <v>70.400473460455103</v>
      </c>
      <c r="H1988" s="14">
        <v>784.55208165440297</v>
      </c>
      <c r="I1988" s="14">
        <v>772.94331700705197</v>
      </c>
      <c r="J1988" s="14">
        <v>671.68264806917296</v>
      </c>
      <c r="K1988" s="14">
        <v>885.09544890934103</v>
      </c>
      <c r="L1988" s="14">
        <v>112.152131902288</v>
      </c>
      <c r="M1988" s="14">
        <v>101.26066893788</v>
      </c>
      <c r="O1988" s="14"/>
      <c r="P1988" s="14"/>
      <c r="Q1988" s="14"/>
      <c r="R1988" s="14"/>
      <c r="S1988" s="14"/>
      <c r="T1988" s="14"/>
      <c r="U1988" s="14"/>
      <c r="V1988" s="14"/>
      <c r="W1988" s="14"/>
      <c r="X1988" s="14"/>
      <c r="Y1988" s="14"/>
    </row>
    <row r="1989" spans="1:25">
      <c r="A1989" s="14" t="s">
        <v>2217</v>
      </c>
      <c r="B1989" s="14" t="s">
        <v>68</v>
      </c>
      <c r="C1989" s="14" t="s">
        <v>128</v>
      </c>
      <c r="D1989" s="14" t="s">
        <v>135</v>
      </c>
      <c r="E1989" s="14">
        <v>2</v>
      </c>
      <c r="F1989" s="14">
        <v>219.78358830254399</v>
      </c>
      <c r="G1989" s="14">
        <v>73.261196100847997</v>
      </c>
      <c r="H1989" s="14">
        <v>811.45869781260399</v>
      </c>
      <c r="I1989" s="14">
        <v>794.31566784470101</v>
      </c>
      <c r="J1989" s="14">
        <v>692.22252949949097</v>
      </c>
      <c r="K1989" s="14">
        <v>907.16114859829099</v>
      </c>
      <c r="L1989" s="14">
        <v>112.84548075359</v>
      </c>
      <c r="M1989" s="14">
        <v>102.09313834520999</v>
      </c>
      <c r="O1989" s="14"/>
      <c r="P1989" s="14"/>
      <c r="Q1989" s="14"/>
      <c r="R1989" s="14"/>
      <c r="S1989" s="14"/>
      <c r="T1989" s="14"/>
      <c r="U1989" s="14"/>
      <c r="V1989" s="14"/>
      <c r="W1989" s="14"/>
      <c r="X1989" s="14"/>
      <c r="Y1989" s="14"/>
    </row>
    <row r="1990" spans="1:25">
      <c r="A1990" s="14" t="s">
        <v>2218</v>
      </c>
      <c r="B1990" s="14" t="s">
        <v>68</v>
      </c>
      <c r="C1990" s="14" t="s">
        <v>129</v>
      </c>
      <c r="D1990" s="14" t="s">
        <v>135</v>
      </c>
      <c r="E1990" s="14">
        <v>2</v>
      </c>
      <c r="F1990" s="14">
        <v>207.07100050415801</v>
      </c>
      <c r="G1990" s="14">
        <v>69.023666834719506</v>
      </c>
      <c r="H1990" s="14">
        <v>761.06659991237302</v>
      </c>
      <c r="I1990" s="14">
        <v>733.74570252834496</v>
      </c>
      <c r="J1990" s="14">
        <v>636.68029284479906</v>
      </c>
      <c r="K1990" s="14">
        <v>841.36093561978601</v>
      </c>
      <c r="L1990" s="14">
        <v>107.61523309144199</v>
      </c>
      <c r="M1990" s="14">
        <v>97.065409683545496</v>
      </c>
      <c r="O1990" s="14"/>
      <c r="P1990" s="14"/>
      <c r="Q1990" s="14"/>
      <c r="R1990" s="14"/>
      <c r="S1990" s="14"/>
      <c r="T1990" s="14"/>
      <c r="U1990" s="14"/>
      <c r="V1990" s="14"/>
      <c r="W1990" s="14"/>
      <c r="X1990" s="14"/>
      <c r="Y1990" s="14"/>
    </row>
    <row r="1991" spans="1:25">
      <c r="A1991" s="14" t="s">
        <v>2219</v>
      </c>
      <c r="B1991" s="14" t="s">
        <v>68</v>
      </c>
      <c r="C1991" s="14" t="s">
        <v>130</v>
      </c>
      <c r="D1991" s="14" t="s">
        <v>135</v>
      </c>
      <c r="E1991" s="14">
        <v>2</v>
      </c>
      <c r="F1991" s="14">
        <v>190.66027502520899</v>
      </c>
      <c r="G1991" s="14">
        <v>63.553425008403003</v>
      </c>
      <c r="H1991" s="14">
        <v>695.71346478820999</v>
      </c>
      <c r="I1991" s="14">
        <v>665.50022596729104</v>
      </c>
      <c r="J1991" s="14">
        <v>573.781662090243</v>
      </c>
      <c r="K1991" s="14">
        <v>767.63296914939201</v>
      </c>
      <c r="L1991" s="14">
        <v>102.132743182101</v>
      </c>
      <c r="M1991" s="14">
        <v>91.718563877047202</v>
      </c>
      <c r="O1991" s="14"/>
      <c r="P1991" s="14"/>
      <c r="Q1991" s="14"/>
      <c r="R1991" s="14"/>
      <c r="S1991" s="14"/>
      <c r="T1991" s="14"/>
      <c r="U1991" s="14"/>
      <c r="V1991" s="14"/>
      <c r="W1991" s="14"/>
      <c r="X1991" s="14"/>
      <c r="Y1991" s="14"/>
    </row>
    <row r="1992" spans="1:25">
      <c r="A1992" s="14" t="s">
        <v>2220</v>
      </c>
      <c r="B1992" s="14" t="s">
        <v>68</v>
      </c>
      <c r="C1992" s="14" t="s">
        <v>131</v>
      </c>
      <c r="D1992" s="14" t="s">
        <v>135</v>
      </c>
      <c r="E1992" s="14">
        <v>2</v>
      </c>
      <c r="F1992" s="14">
        <v>165.779953852864</v>
      </c>
      <c r="G1992" s="14">
        <v>55.259984617621299</v>
      </c>
      <c r="H1992" s="14">
        <v>600.847935387858</v>
      </c>
      <c r="I1992" s="14">
        <v>563.55317665156304</v>
      </c>
      <c r="J1992" s="14">
        <v>480.37813323008601</v>
      </c>
      <c r="K1992" s="14">
        <v>656.90053725384405</v>
      </c>
      <c r="L1992" s="14">
        <v>93.347360602280403</v>
      </c>
      <c r="M1992" s="14">
        <v>83.175043421477298</v>
      </c>
      <c r="O1992" s="14"/>
      <c r="P1992" s="14"/>
      <c r="Q1992" s="14"/>
      <c r="R1992" s="14"/>
      <c r="S1992" s="14"/>
      <c r="T1992" s="14"/>
      <c r="U1992" s="14"/>
      <c r="V1992" s="14"/>
      <c r="W1992" s="14"/>
      <c r="X1992" s="14"/>
      <c r="Y1992" s="14"/>
    </row>
    <row r="1993" spans="1:25">
      <c r="A1993" s="14" t="s">
        <v>2221</v>
      </c>
      <c r="B1993" s="14" t="s">
        <v>68</v>
      </c>
      <c r="C1993" s="14" t="s">
        <v>132</v>
      </c>
      <c r="D1993" s="14" t="s">
        <v>135</v>
      </c>
      <c r="E1993" s="14">
        <v>2</v>
      </c>
      <c r="F1993" s="14">
        <v>166.82695076381199</v>
      </c>
      <c r="G1993" s="14">
        <v>55.608983587937402</v>
      </c>
      <c r="H1993" s="14">
        <v>598.54675216637497</v>
      </c>
      <c r="I1993" s="14">
        <v>557.81155198400199</v>
      </c>
      <c r="J1993" s="14">
        <v>475.61874216402799</v>
      </c>
      <c r="K1993" s="14">
        <v>650.02292296089104</v>
      </c>
      <c r="L1993" s="14">
        <v>92.211370976889</v>
      </c>
      <c r="M1993" s="14">
        <v>82.192809819974698</v>
      </c>
      <c r="O1993" s="14"/>
      <c r="P1993" s="14"/>
      <c r="Q1993" s="14"/>
      <c r="R1993" s="14"/>
      <c r="S1993" s="14"/>
      <c r="T1993" s="14"/>
      <c r="U1993" s="14"/>
      <c r="V1993" s="14"/>
      <c r="W1993" s="14"/>
      <c r="X1993" s="14"/>
      <c r="Y1993" s="14"/>
    </row>
    <row r="1994" spans="1:25">
      <c r="A1994" s="14" t="s">
        <v>2222</v>
      </c>
      <c r="B1994" s="14" t="s">
        <v>68</v>
      </c>
      <c r="C1994" s="14" t="s">
        <v>38</v>
      </c>
      <c r="D1994" s="14" t="s">
        <v>135</v>
      </c>
      <c r="E1994" s="14">
        <v>3</v>
      </c>
      <c r="F1994" s="14">
        <v>218.61223763048301</v>
      </c>
      <c r="G1994" s="14">
        <v>72.870745876827598</v>
      </c>
      <c r="H1994" s="14">
        <v>904.17833414874201</v>
      </c>
      <c r="I1994" s="14">
        <v>946.65897029608504</v>
      </c>
      <c r="J1994" s="14">
        <v>824.13897142108101</v>
      </c>
      <c r="K1994" s="14">
        <v>1082.119111001</v>
      </c>
      <c r="L1994" s="14">
        <v>135.46014070491901</v>
      </c>
      <c r="M1994" s="14">
        <v>122.51999887500401</v>
      </c>
      <c r="O1994" s="14"/>
      <c r="P1994" s="14"/>
      <c r="Q1994" s="14"/>
      <c r="R1994" s="14"/>
      <c r="S1994" s="14"/>
      <c r="T1994" s="14"/>
      <c r="U1994" s="14"/>
      <c r="V1994" s="14"/>
      <c r="W1994" s="14"/>
      <c r="X1994" s="14"/>
      <c r="Y1994" s="14"/>
    </row>
    <row r="1995" spans="1:25">
      <c r="A1995" s="14" t="s">
        <v>2223</v>
      </c>
      <c r="B1995" s="14" t="s">
        <v>68</v>
      </c>
      <c r="C1995" s="14" t="s">
        <v>36</v>
      </c>
      <c r="D1995" s="14" t="s">
        <v>135</v>
      </c>
      <c r="E1995" s="14">
        <v>3</v>
      </c>
      <c r="F1995" s="14">
        <v>202.31474284757101</v>
      </c>
      <c r="G1995" s="14">
        <v>67.438247615856895</v>
      </c>
      <c r="H1995" s="14">
        <v>829.15878216217504</v>
      </c>
      <c r="I1995" s="14">
        <v>855.31016488942601</v>
      </c>
      <c r="J1995" s="14">
        <v>740.51682861678398</v>
      </c>
      <c r="K1995" s="14">
        <v>982.73446320821404</v>
      </c>
      <c r="L1995" s="14">
        <v>127.424298318788</v>
      </c>
      <c r="M1995" s="14">
        <v>114.79333627264199</v>
      </c>
      <c r="O1995" s="14"/>
      <c r="P1995" s="14"/>
      <c r="Q1995" s="14"/>
      <c r="R1995" s="14"/>
      <c r="S1995" s="14"/>
      <c r="T1995" s="14"/>
      <c r="U1995" s="14"/>
      <c r="V1995" s="14"/>
      <c r="W1995" s="14"/>
      <c r="X1995" s="14"/>
      <c r="Y1995" s="14"/>
    </row>
    <row r="1996" spans="1:25">
      <c r="A1996" s="14" t="s">
        <v>2224</v>
      </c>
      <c r="B1996" s="14" t="s">
        <v>68</v>
      </c>
      <c r="C1996" s="14" t="s">
        <v>34</v>
      </c>
      <c r="D1996" s="14" t="s">
        <v>135</v>
      </c>
      <c r="E1996" s="14">
        <v>3</v>
      </c>
      <c r="F1996" s="14">
        <v>195.30584797019301</v>
      </c>
      <c r="G1996" s="14">
        <v>65.101949323397804</v>
      </c>
      <c r="H1996" s="14">
        <v>797.81800641418897</v>
      </c>
      <c r="I1996" s="14">
        <v>821.40855835340199</v>
      </c>
      <c r="J1996" s="14">
        <v>709.45634691468297</v>
      </c>
      <c r="K1996" s="14">
        <v>945.91124140093405</v>
      </c>
      <c r="L1996" s="14">
        <v>124.502683047532</v>
      </c>
      <c r="M1996" s="14">
        <v>111.952211438719</v>
      </c>
      <c r="O1996" s="14"/>
      <c r="P1996" s="14"/>
      <c r="Q1996" s="14"/>
      <c r="R1996" s="14"/>
      <c r="S1996" s="14"/>
      <c r="T1996" s="14"/>
      <c r="U1996" s="14"/>
      <c r="V1996" s="14"/>
      <c r="W1996" s="14"/>
      <c r="X1996" s="14"/>
      <c r="Y1996" s="14"/>
    </row>
    <row r="1997" spans="1:25">
      <c r="A1997" s="14" t="s">
        <v>2225</v>
      </c>
      <c r="B1997" s="14" t="s">
        <v>68</v>
      </c>
      <c r="C1997" s="14" t="s">
        <v>128</v>
      </c>
      <c r="D1997" s="14" t="s">
        <v>135</v>
      </c>
      <c r="E1997" s="14">
        <v>3</v>
      </c>
      <c r="F1997" s="14">
        <v>187.056590371536</v>
      </c>
      <c r="G1997" s="14">
        <v>62.352196790511996</v>
      </c>
      <c r="H1997" s="14">
        <v>762.50036838226004</v>
      </c>
      <c r="I1997" s="14">
        <v>773.26884859949701</v>
      </c>
      <c r="J1997" s="14">
        <v>665.65651627418799</v>
      </c>
      <c r="K1997" s="14">
        <v>893.22427981200701</v>
      </c>
      <c r="L1997" s="14">
        <v>119.955431212511</v>
      </c>
      <c r="M1997" s="14">
        <v>107.612332325308</v>
      </c>
      <c r="O1997" s="14"/>
      <c r="P1997" s="14"/>
      <c r="Q1997" s="14"/>
      <c r="R1997" s="14"/>
      <c r="S1997" s="14"/>
      <c r="T1997" s="14"/>
      <c r="U1997" s="14"/>
      <c r="V1997" s="14"/>
      <c r="W1997" s="14"/>
      <c r="X1997" s="14"/>
      <c r="Y1997" s="14"/>
    </row>
    <row r="1998" spans="1:25">
      <c r="A1998" s="14" t="s">
        <v>2226</v>
      </c>
      <c r="B1998" s="14" t="s">
        <v>68</v>
      </c>
      <c r="C1998" s="14" t="s">
        <v>129</v>
      </c>
      <c r="D1998" s="14" t="s">
        <v>135</v>
      </c>
      <c r="E1998" s="14">
        <v>3</v>
      </c>
      <c r="F1998" s="14">
        <v>184.6235723879</v>
      </c>
      <c r="G1998" s="14">
        <v>61.541190795966799</v>
      </c>
      <c r="H1998" s="14">
        <v>748.79774654404798</v>
      </c>
      <c r="I1998" s="14">
        <v>757.58576944962203</v>
      </c>
      <c r="J1998" s="14">
        <v>651.47638636840497</v>
      </c>
      <c r="K1998" s="14">
        <v>875.95068930646096</v>
      </c>
      <c r="L1998" s="14">
        <v>118.364919856838</v>
      </c>
      <c r="M1998" s="14">
        <v>106.109383081218</v>
      </c>
      <c r="O1998" s="14"/>
      <c r="P1998" s="14"/>
      <c r="Q1998" s="14"/>
      <c r="R1998" s="14"/>
      <c r="S1998" s="14"/>
      <c r="T1998" s="14"/>
      <c r="U1998" s="14"/>
      <c r="V1998" s="14"/>
      <c r="W1998" s="14"/>
      <c r="X1998" s="14"/>
      <c r="Y1998" s="14"/>
    </row>
    <row r="1999" spans="1:25">
      <c r="A1999" s="14" t="s">
        <v>2227</v>
      </c>
      <c r="B1999" s="14" t="s">
        <v>68</v>
      </c>
      <c r="C1999" s="14" t="s">
        <v>130</v>
      </c>
      <c r="D1999" s="14" t="s">
        <v>135</v>
      </c>
      <c r="E1999" s="14">
        <v>3</v>
      </c>
      <c r="F1999" s="14">
        <v>193.41102152668901</v>
      </c>
      <c r="G1999" s="14">
        <v>64.470340508896399</v>
      </c>
      <c r="H1999" s="14">
        <v>778.94088411876396</v>
      </c>
      <c r="I1999" s="14">
        <v>775.99932174705498</v>
      </c>
      <c r="J1999" s="14">
        <v>669.69917082988604</v>
      </c>
      <c r="K1999" s="14">
        <v>894.27803038813897</v>
      </c>
      <c r="L1999" s="14">
        <v>118.27870864108399</v>
      </c>
      <c r="M1999" s="14">
        <v>106.30015091716901</v>
      </c>
      <c r="O1999" s="14"/>
      <c r="P1999" s="14"/>
      <c r="Q1999" s="14"/>
      <c r="R1999" s="14"/>
      <c r="S1999" s="14"/>
      <c r="T1999" s="14"/>
      <c r="U1999" s="14"/>
      <c r="V1999" s="14"/>
      <c r="W1999" s="14"/>
      <c r="X1999" s="14"/>
      <c r="Y1999" s="14"/>
    </row>
    <row r="2000" spans="1:25">
      <c r="A2000" s="14" t="s">
        <v>2228</v>
      </c>
      <c r="B2000" s="14" t="s">
        <v>68</v>
      </c>
      <c r="C2000" s="14" t="s">
        <v>131</v>
      </c>
      <c r="D2000" s="14" t="s">
        <v>135</v>
      </c>
      <c r="E2000" s="14">
        <v>3</v>
      </c>
      <c r="F2000" s="14">
        <v>194.72880693851701</v>
      </c>
      <c r="G2000" s="14">
        <v>64.909602312838899</v>
      </c>
      <c r="H2000" s="14">
        <v>778.69719254015604</v>
      </c>
      <c r="I2000" s="14">
        <v>769.43641091652501</v>
      </c>
      <c r="J2000" s="14">
        <v>664.46058365543297</v>
      </c>
      <c r="K2000" s="14">
        <v>886.199079938311</v>
      </c>
      <c r="L2000" s="14">
        <v>116.762669021786</v>
      </c>
      <c r="M2000" s="14">
        <v>104.97582726109199</v>
      </c>
      <c r="O2000" s="14"/>
      <c r="P2000" s="14"/>
      <c r="Q2000" s="14"/>
      <c r="R2000" s="14"/>
      <c r="S2000" s="14"/>
      <c r="T2000" s="14"/>
      <c r="U2000" s="14"/>
      <c r="V2000" s="14"/>
      <c r="W2000" s="14"/>
      <c r="X2000" s="14"/>
      <c r="Y2000" s="14"/>
    </row>
    <row r="2001" spans="1:25">
      <c r="A2001" s="14" t="s">
        <v>2229</v>
      </c>
      <c r="B2001" s="14" t="s">
        <v>68</v>
      </c>
      <c r="C2001" s="14" t="s">
        <v>132</v>
      </c>
      <c r="D2001" s="14" t="s">
        <v>135</v>
      </c>
      <c r="E2001" s="14">
        <v>3</v>
      </c>
      <c r="F2001" s="14">
        <v>202.09567910830901</v>
      </c>
      <c r="G2001" s="14">
        <v>67.3652263694363</v>
      </c>
      <c r="H2001" s="14">
        <v>799.27102672853096</v>
      </c>
      <c r="I2001" s="14">
        <v>776.24469071956696</v>
      </c>
      <c r="J2001" s="14">
        <v>672.280106266698</v>
      </c>
      <c r="K2001" s="14">
        <v>891.65528669124103</v>
      </c>
      <c r="L2001" s="14">
        <v>115.410595971674</v>
      </c>
      <c r="M2001" s="14">
        <v>103.964584452869</v>
      </c>
      <c r="O2001" s="14"/>
      <c r="P2001" s="14"/>
      <c r="Q2001" s="14"/>
      <c r="R2001" s="14"/>
      <c r="S2001" s="14"/>
      <c r="T2001" s="14"/>
      <c r="U2001" s="14"/>
      <c r="V2001" s="14"/>
      <c r="W2001" s="14"/>
      <c r="X2001" s="14"/>
      <c r="Y2001" s="14"/>
    </row>
    <row r="2002" spans="1:25">
      <c r="A2002" s="14" t="s">
        <v>2230</v>
      </c>
      <c r="B2002" s="14" t="s">
        <v>68</v>
      </c>
      <c r="C2002" s="14" t="s">
        <v>38</v>
      </c>
      <c r="D2002" s="14" t="s">
        <v>135</v>
      </c>
      <c r="E2002" s="14">
        <v>4</v>
      </c>
      <c r="F2002" s="14">
        <v>263.86203807909999</v>
      </c>
      <c r="G2002" s="14">
        <v>87.954012693033306</v>
      </c>
      <c r="H2002" s="14">
        <v>1187.44448080239</v>
      </c>
      <c r="I2002" s="14">
        <v>1217.5674004247301</v>
      </c>
      <c r="J2002" s="14">
        <v>1073.02697805291</v>
      </c>
      <c r="K2002" s="14">
        <v>1375.93329893535</v>
      </c>
      <c r="L2002" s="14">
        <v>158.365898510622</v>
      </c>
      <c r="M2002" s="14">
        <v>144.54042237182199</v>
      </c>
      <c r="O2002" s="14"/>
      <c r="P2002" s="14"/>
      <c r="Q2002" s="14"/>
      <c r="R2002" s="14"/>
      <c r="S2002" s="14"/>
      <c r="T2002" s="14"/>
      <c r="U2002" s="14"/>
      <c r="V2002" s="14"/>
      <c r="W2002" s="14"/>
      <c r="X2002" s="14"/>
      <c r="Y2002" s="14"/>
    </row>
    <row r="2003" spans="1:25">
      <c r="A2003" s="14" t="s">
        <v>2231</v>
      </c>
      <c r="B2003" s="14" t="s">
        <v>68</v>
      </c>
      <c r="C2003" s="14" t="s">
        <v>36</v>
      </c>
      <c r="D2003" s="14" t="s">
        <v>135</v>
      </c>
      <c r="E2003" s="14">
        <v>4</v>
      </c>
      <c r="F2003" s="14">
        <v>282.60576572557602</v>
      </c>
      <c r="G2003" s="14">
        <v>94.201921908525307</v>
      </c>
      <c r="H2003" s="14">
        <v>1264.2290673954401</v>
      </c>
      <c r="I2003" s="14">
        <v>1293.49492503395</v>
      </c>
      <c r="J2003" s="14">
        <v>1145.31715395887</v>
      </c>
      <c r="K2003" s="14">
        <v>1455.3444201876</v>
      </c>
      <c r="L2003" s="14">
        <v>161.84949515365099</v>
      </c>
      <c r="M2003" s="14">
        <v>148.17777107507899</v>
      </c>
      <c r="O2003" s="14"/>
      <c r="P2003" s="14"/>
      <c r="Q2003" s="14"/>
      <c r="R2003" s="14"/>
      <c r="S2003" s="14"/>
      <c r="T2003" s="14"/>
      <c r="U2003" s="14"/>
      <c r="V2003" s="14"/>
      <c r="W2003" s="14"/>
      <c r="X2003" s="14"/>
      <c r="Y2003" s="14"/>
    </row>
    <row r="2004" spans="1:25">
      <c r="A2004" s="14" t="s">
        <v>2232</v>
      </c>
      <c r="B2004" s="14" t="s">
        <v>68</v>
      </c>
      <c r="C2004" s="14" t="s">
        <v>34</v>
      </c>
      <c r="D2004" s="14" t="s">
        <v>135</v>
      </c>
      <c r="E2004" s="14">
        <v>4</v>
      </c>
      <c r="F2004" s="14">
        <v>304.855528794154</v>
      </c>
      <c r="G2004" s="14">
        <v>101.61850959805101</v>
      </c>
      <c r="H2004" s="14">
        <v>1358.7178713471201</v>
      </c>
      <c r="I2004" s="14">
        <v>1395.4385167967</v>
      </c>
      <c r="J2004" s="14">
        <v>1241.52874352872</v>
      </c>
      <c r="K2004" s="14">
        <v>1562.9957837423101</v>
      </c>
      <c r="L2004" s="14">
        <v>167.55726694560599</v>
      </c>
      <c r="M2004" s="14">
        <v>153.90977326797801</v>
      </c>
      <c r="O2004" s="14"/>
      <c r="P2004" s="14"/>
      <c r="Q2004" s="14"/>
      <c r="R2004" s="14"/>
      <c r="S2004" s="14"/>
      <c r="T2004" s="14"/>
      <c r="U2004" s="14"/>
      <c r="V2004" s="14"/>
      <c r="W2004" s="14"/>
      <c r="X2004" s="14"/>
      <c r="Y2004" s="14"/>
    </row>
    <row r="2005" spans="1:25">
      <c r="A2005" s="14" t="s">
        <v>2233</v>
      </c>
      <c r="B2005" s="14" t="s">
        <v>68</v>
      </c>
      <c r="C2005" s="14" t="s">
        <v>128</v>
      </c>
      <c r="D2005" s="14" t="s">
        <v>135</v>
      </c>
      <c r="E2005" s="14">
        <v>4</v>
      </c>
      <c r="F2005" s="14">
        <v>305.861029078456</v>
      </c>
      <c r="G2005" s="14">
        <v>101.953676359485</v>
      </c>
      <c r="H2005" s="14">
        <v>1355.1062384407201</v>
      </c>
      <c r="I2005" s="14">
        <v>1388.22979750278</v>
      </c>
      <c r="J2005" s="14">
        <v>1235.4339847166</v>
      </c>
      <c r="K2005" s="14">
        <v>1554.55098103605</v>
      </c>
      <c r="L2005" s="14">
        <v>166.321183533268</v>
      </c>
      <c r="M2005" s="14">
        <v>152.79581278618201</v>
      </c>
      <c r="O2005" s="14"/>
      <c r="P2005" s="14"/>
      <c r="Q2005" s="14"/>
      <c r="R2005" s="14"/>
      <c r="S2005" s="14"/>
      <c r="T2005" s="14"/>
      <c r="U2005" s="14"/>
      <c r="V2005" s="14"/>
      <c r="W2005" s="14"/>
      <c r="X2005" s="14"/>
      <c r="Y2005" s="14"/>
    </row>
    <row r="2006" spans="1:25">
      <c r="A2006" s="14" t="s">
        <v>2234</v>
      </c>
      <c r="B2006" s="14" t="s">
        <v>68</v>
      </c>
      <c r="C2006" s="14" t="s">
        <v>129</v>
      </c>
      <c r="D2006" s="14" t="s">
        <v>135</v>
      </c>
      <c r="E2006" s="14">
        <v>4</v>
      </c>
      <c r="F2006" s="14">
        <v>283.00996421598899</v>
      </c>
      <c r="G2006" s="14">
        <v>94.336654738663</v>
      </c>
      <c r="H2006" s="14">
        <v>1247.56431217099</v>
      </c>
      <c r="I2006" s="14">
        <v>1275.5589735404601</v>
      </c>
      <c r="J2006" s="14">
        <v>1129.8885696022301</v>
      </c>
      <c r="K2006" s="14">
        <v>1434.6596827138001</v>
      </c>
      <c r="L2006" s="14">
        <v>159.10070917333999</v>
      </c>
      <c r="M2006" s="14">
        <v>145.670403938231</v>
      </c>
      <c r="O2006" s="14"/>
      <c r="P2006" s="14"/>
      <c r="Q2006" s="14"/>
      <c r="R2006" s="14"/>
      <c r="S2006" s="14"/>
      <c r="T2006" s="14"/>
      <c r="U2006" s="14"/>
      <c r="V2006" s="14"/>
      <c r="W2006" s="14"/>
      <c r="X2006" s="14"/>
      <c r="Y2006" s="14"/>
    </row>
    <row r="2007" spans="1:25">
      <c r="A2007" s="14" t="s">
        <v>2235</v>
      </c>
      <c r="B2007" s="14" t="s">
        <v>68</v>
      </c>
      <c r="C2007" s="14" t="s">
        <v>130</v>
      </c>
      <c r="D2007" s="14" t="s">
        <v>135</v>
      </c>
      <c r="E2007" s="14">
        <v>4</v>
      </c>
      <c r="F2007" s="14">
        <v>250.53102755570899</v>
      </c>
      <c r="G2007" s="14">
        <v>83.510342518569601</v>
      </c>
      <c r="H2007" s="14">
        <v>1099.01310561374</v>
      </c>
      <c r="I2007" s="14">
        <v>1110.59999459956</v>
      </c>
      <c r="J2007" s="14">
        <v>976.04985960788304</v>
      </c>
      <c r="K2007" s="14">
        <v>1258.37573357156</v>
      </c>
      <c r="L2007" s="14">
        <v>147.775738971999</v>
      </c>
      <c r="M2007" s="14">
        <v>134.55013499167299</v>
      </c>
      <c r="O2007" s="14"/>
      <c r="P2007" s="14"/>
      <c r="Q2007" s="14"/>
      <c r="R2007" s="14"/>
      <c r="S2007" s="14"/>
      <c r="T2007" s="14"/>
      <c r="U2007" s="14"/>
      <c r="V2007" s="14"/>
      <c r="W2007" s="14"/>
      <c r="X2007" s="14"/>
      <c r="Y2007" s="14"/>
    </row>
    <row r="2008" spans="1:25">
      <c r="A2008" s="14" t="s">
        <v>2236</v>
      </c>
      <c r="B2008" s="14" t="s">
        <v>68</v>
      </c>
      <c r="C2008" s="14" t="s">
        <v>131</v>
      </c>
      <c r="D2008" s="14" t="s">
        <v>135</v>
      </c>
      <c r="E2008" s="14">
        <v>4</v>
      </c>
      <c r="F2008" s="14">
        <v>236.229559379004</v>
      </c>
      <c r="G2008" s="14">
        <v>78.743186459667896</v>
      </c>
      <c r="H2008" s="14">
        <v>1030.2654253521901</v>
      </c>
      <c r="I2008" s="14">
        <v>1040.17072276974</v>
      </c>
      <c r="J2008" s="14">
        <v>910.75253928495204</v>
      </c>
      <c r="K2008" s="14">
        <v>1182.70999660092</v>
      </c>
      <c r="L2008" s="14">
        <v>142.53927383117701</v>
      </c>
      <c r="M2008" s="14">
        <v>129.41818348479001</v>
      </c>
      <c r="O2008" s="14"/>
      <c r="P2008" s="14"/>
      <c r="Q2008" s="14"/>
      <c r="R2008" s="14"/>
      <c r="S2008" s="14"/>
      <c r="T2008" s="14"/>
      <c r="U2008" s="14"/>
      <c r="V2008" s="14"/>
      <c r="W2008" s="14"/>
      <c r="X2008" s="14"/>
      <c r="Y2008" s="14"/>
    </row>
    <row r="2009" spans="1:25">
      <c r="A2009" s="14" t="s">
        <v>2237</v>
      </c>
      <c r="B2009" s="14" t="s">
        <v>68</v>
      </c>
      <c r="C2009" s="14" t="s">
        <v>132</v>
      </c>
      <c r="D2009" s="14" t="s">
        <v>135</v>
      </c>
      <c r="E2009" s="14">
        <v>4</v>
      </c>
      <c r="F2009" s="14">
        <v>248.03007107026599</v>
      </c>
      <c r="G2009" s="14">
        <v>82.676690356755401</v>
      </c>
      <c r="H2009" s="14">
        <v>1074.4209273132601</v>
      </c>
      <c r="I2009" s="14">
        <v>1072.9062671885799</v>
      </c>
      <c r="J2009" s="14">
        <v>942.70448295291203</v>
      </c>
      <c r="K2009" s="14">
        <v>1215.9739901906401</v>
      </c>
      <c r="L2009" s="14">
        <v>143.06772300205799</v>
      </c>
      <c r="M2009" s="14">
        <v>130.20178423566901</v>
      </c>
      <c r="O2009" s="14"/>
      <c r="P2009" s="14"/>
      <c r="Q2009" s="14"/>
      <c r="R2009" s="14"/>
      <c r="S2009" s="14"/>
      <c r="T2009" s="14"/>
      <c r="U2009" s="14"/>
      <c r="V2009" s="14"/>
      <c r="W2009" s="14"/>
      <c r="X2009" s="14"/>
      <c r="Y2009" s="14"/>
    </row>
    <row r="2010" spans="1:25">
      <c r="A2010" s="14" t="s">
        <v>2238</v>
      </c>
      <c r="B2010" s="14" t="s">
        <v>68</v>
      </c>
      <c r="C2010" s="14" t="s">
        <v>38</v>
      </c>
      <c r="D2010" s="14" t="s">
        <v>135</v>
      </c>
      <c r="E2010" s="14">
        <v>5</v>
      </c>
      <c r="F2010" s="14">
        <v>357.62733131710399</v>
      </c>
      <c r="G2010" s="14">
        <v>119.209110439035</v>
      </c>
      <c r="H2010" s="14">
        <v>1835.77501831068</v>
      </c>
      <c r="I2010" s="14">
        <v>1970.1813207432999</v>
      </c>
      <c r="J2010" s="14">
        <v>1769.3148553568201</v>
      </c>
      <c r="K2010" s="14">
        <v>2187.4326686663599</v>
      </c>
      <c r="L2010" s="14">
        <v>217.25134792306901</v>
      </c>
      <c r="M2010" s="14">
        <v>200.86646538647901</v>
      </c>
      <c r="O2010" s="14"/>
      <c r="P2010" s="14"/>
      <c r="Q2010" s="14"/>
      <c r="R2010" s="14"/>
      <c r="S2010" s="14"/>
      <c r="T2010" s="14"/>
      <c r="U2010" s="14"/>
      <c r="V2010" s="14"/>
      <c r="W2010" s="14"/>
      <c r="X2010" s="14"/>
      <c r="Y2010" s="14"/>
    </row>
    <row r="2011" spans="1:25">
      <c r="A2011" s="14" t="s">
        <v>2239</v>
      </c>
      <c r="B2011" s="14" t="s">
        <v>68</v>
      </c>
      <c r="C2011" s="14" t="s">
        <v>36</v>
      </c>
      <c r="D2011" s="14" t="s">
        <v>135</v>
      </c>
      <c r="E2011" s="14">
        <v>5</v>
      </c>
      <c r="F2011" s="14">
        <v>410.648295102622</v>
      </c>
      <c r="G2011" s="14">
        <v>136.88276503420701</v>
      </c>
      <c r="H2011" s="14">
        <v>2090.7708115809901</v>
      </c>
      <c r="I2011" s="14">
        <v>2240.3916618263602</v>
      </c>
      <c r="J2011" s="14">
        <v>2026.9490293776901</v>
      </c>
      <c r="K2011" s="14">
        <v>2470.03471731021</v>
      </c>
      <c r="L2011" s="14">
        <v>229.64305548385201</v>
      </c>
      <c r="M2011" s="14">
        <v>213.44263244866701</v>
      </c>
      <c r="O2011" s="14"/>
      <c r="P2011" s="14"/>
      <c r="Q2011" s="14"/>
      <c r="R2011" s="14"/>
      <c r="S2011" s="14"/>
      <c r="T2011" s="14"/>
      <c r="U2011" s="14"/>
      <c r="V2011" s="14"/>
      <c r="W2011" s="14"/>
      <c r="X2011" s="14"/>
      <c r="Y2011" s="14"/>
    </row>
    <row r="2012" spans="1:25">
      <c r="A2012" s="14" t="s">
        <v>2240</v>
      </c>
      <c r="B2012" s="14" t="s">
        <v>68</v>
      </c>
      <c r="C2012" s="14" t="s">
        <v>34</v>
      </c>
      <c r="D2012" s="14" t="s">
        <v>135</v>
      </c>
      <c r="E2012" s="14">
        <v>5</v>
      </c>
      <c r="F2012" s="14">
        <v>402.35681599541198</v>
      </c>
      <c r="G2012" s="14">
        <v>134.11893866513699</v>
      </c>
      <c r="H2012" s="14">
        <v>2030.25944088915</v>
      </c>
      <c r="I2012" s="14">
        <v>2163.42578602716</v>
      </c>
      <c r="J2012" s="14">
        <v>1955.25464900559</v>
      </c>
      <c r="K2012" s="14">
        <v>2387.5658982550799</v>
      </c>
      <c r="L2012" s="14">
        <v>224.14011222791899</v>
      </c>
      <c r="M2012" s="14">
        <v>208.17113702156999</v>
      </c>
      <c r="O2012" s="14"/>
      <c r="P2012" s="14"/>
      <c r="Q2012" s="14"/>
      <c r="R2012" s="14"/>
      <c r="S2012" s="14"/>
      <c r="T2012" s="14"/>
      <c r="U2012" s="14"/>
      <c r="V2012" s="14"/>
      <c r="W2012" s="14"/>
      <c r="X2012" s="14"/>
      <c r="Y2012" s="14"/>
    </row>
    <row r="2013" spans="1:25">
      <c r="A2013" s="14" t="s">
        <v>2241</v>
      </c>
      <c r="B2013" s="14" t="s">
        <v>68</v>
      </c>
      <c r="C2013" s="14" t="s">
        <v>128</v>
      </c>
      <c r="D2013" s="14" t="s">
        <v>135</v>
      </c>
      <c r="E2013" s="14">
        <v>5</v>
      </c>
      <c r="F2013" s="14">
        <v>346.54692507165697</v>
      </c>
      <c r="G2013" s="14">
        <v>115.515641690552</v>
      </c>
      <c r="H2013" s="14">
        <v>1736.5550464605001</v>
      </c>
      <c r="I2013" s="14">
        <v>1830.7285688510599</v>
      </c>
      <c r="J2013" s="14">
        <v>1641.1549184129501</v>
      </c>
      <c r="K2013" s="14">
        <v>2036.02213291159</v>
      </c>
      <c r="L2013" s="14">
        <v>205.293564060531</v>
      </c>
      <c r="M2013" s="14">
        <v>189.57365043811399</v>
      </c>
      <c r="O2013" s="14"/>
      <c r="P2013" s="14"/>
      <c r="Q2013" s="14"/>
      <c r="R2013" s="14"/>
      <c r="S2013" s="14"/>
      <c r="T2013" s="14"/>
      <c r="U2013" s="14"/>
      <c r="V2013" s="14"/>
      <c r="W2013" s="14"/>
      <c r="X2013" s="14"/>
      <c r="Y2013" s="14"/>
    </row>
    <row r="2014" spans="1:25">
      <c r="A2014" s="14" t="s">
        <v>2242</v>
      </c>
      <c r="B2014" s="14" t="s">
        <v>68</v>
      </c>
      <c r="C2014" s="14" t="s">
        <v>129</v>
      </c>
      <c r="D2014" s="14" t="s">
        <v>135</v>
      </c>
      <c r="E2014" s="14">
        <v>5</v>
      </c>
      <c r="F2014" s="14">
        <v>316.982386862108</v>
      </c>
      <c r="G2014" s="14">
        <v>105.660795620703</v>
      </c>
      <c r="H2014" s="14">
        <v>1576.5561865219699</v>
      </c>
      <c r="I2014" s="14">
        <v>1647.2030166013801</v>
      </c>
      <c r="J2014" s="14">
        <v>1469.12485153578</v>
      </c>
      <c r="K2014" s="14">
        <v>1840.7525365624099</v>
      </c>
      <c r="L2014" s="14">
        <v>193.54951996103199</v>
      </c>
      <c r="M2014" s="14">
        <v>178.07816506560101</v>
      </c>
      <c r="O2014" s="14"/>
      <c r="P2014" s="14"/>
      <c r="Q2014" s="14"/>
      <c r="R2014" s="14"/>
      <c r="S2014" s="14"/>
      <c r="T2014" s="14"/>
      <c r="U2014" s="14"/>
      <c r="V2014" s="14"/>
      <c r="W2014" s="14"/>
      <c r="X2014" s="14"/>
      <c r="Y2014" s="14"/>
    </row>
    <row r="2015" spans="1:25">
      <c r="A2015" s="14" t="s">
        <v>2243</v>
      </c>
      <c r="B2015" s="14" t="s">
        <v>68</v>
      </c>
      <c r="C2015" s="14" t="s">
        <v>130</v>
      </c>
      <c r="D2015" s="14" t="s">
        <v>135</v>
      </c>
      <c r="E2015" s="14">
        <v>5</v>
      </c>
      <c r="F2015" s="14">
        <v>325.326172539536</v>
      </c>
      <c r="G2015" s="14">
        <v>108.44205751317899</v>
      </c>
      <c r="H2015" s="14">
        <v>1609.8083652805001</v>
      </c>
      <c r="I2015" s="14">
        <v>1690.33239888917</v>
      </c>
      <c r="J2015" s="14">
        <v>1509.8589426150099</v>
      </c>
      <c r="K2015" s="14">
        <v>1886.27363450696</v>
      </c>
      <c r="L2015" s="14">
        <v>195.94123561779799</v>
      </c>
      <c r="M2015" s="14">
        <v>180.473456274157</v>
      </c>
      <c r="O2015" s="14"/>
      <c r="P2015" s="14"/>
      <c r="Q2015" s="14"/>
      <c r="R2015" s="14"/>
      <c r="S2015" s="14"/>
      <c r="T2015" s="14"/>
      <c r="U2015" s="14"/>
      <c r="V2015" s="14"/>
      <c r="W2015" s="14"/>
      <c r="X2015" s="14"/>
      <c r="Y2015" s="14"/>
    </row>
    <row r="2016" spans="1:25">
      <c r="A2016" s="14" t="s">
        <v>2244</v>
      </c>
      <c r="B2016" s="14" t="s">
        <v>68</v>
      </c>
      <c r="C2016" s="14" t="s">
        <v>131</v>
      </c>
      <c r="D2016" s="14" t="s">
        <v>135</v>
      </c>
      <c r="E2016" s="14">
        <v>5</v>
      </c>
      <c r="F2016" s="14">
        <v>342.57108406558501</v>
      </c>
      <c r="G2016" s="14">
        <v>114.19036135519499</v>
      </c>
      <c r="H2016" s="14">
        <v>1681.66061590292</v>
      </c>
      <c r="I2016" s="14">
        <v>1757.23207172151</v>
      </c>
      <c r="J2016" s="14">
        <v>1574.4581039263801</v>
      </c>
      <c r="K2016" s="14">
        <v>1955.2537315223101</v>
      </c>
      <c r="L2016" s="14">
        <v>198.02165980079201</v>
      </c>
      <c r="M2016" s="14">
        <v>182.77396779513401</v>
      </c>
      <c r="O2016" s="14"/>
      <c r="P2016" s="14"/>
      <c r="Q2016" s="14"/>
      <c r="R2016" s="14"/>
      <c r="S2016" s="14"/>
      <c r="T2016" s="14"/>
      <c r="U2016" s="14"/>
      <c r="V2016" s="14"/>
      <c r="W2016" s="14"/>
      <c r="X2016" s="14"/>
      <c r="Y2016" s="14"/>
    </row>
    <row r="2017" spans="1:25">
      <c r="A2017" s="14" t="s">
        <v>2245</v>
      </c>
      <c r="B2017" s="14" t="s">
        <v>68</v>
      </c>
      <c r="C2017" s="14" t="s">
        <v>132</v>
      </c>
      <c r="D2017" s="14" t="s">
        <v>135</v>
      </c>
      <c r="E2017" s="14">
        <v>5</v>
      </c>
      <c r="F2017" s="14">
        <v>353.84277281945901</v>
      </c>
      <c r="G2017" s="14">
        <v>117.94759093982</v>
      </c>
      <c r="H2017" s="14">
        <v>1724.2959544830101</v>
      </c>
      <c r="I2017" s="14">
        <v>1775.2040617422299</v>
      </c>
      <c r="J2017" s="14">
        <v>1593.57202513783</v>
      </c>
      <c r="K2017" s="14">
        <v>1971.73451339385</v>
      </c>
      <c r="L2017" s="14">
        <v>196.53045165161899</v>
      </c>
      <c r="M2017" s="14">
        <v>181.63203660440399</v>
      </c>
      <c r="O2017" s="14"/>
      <c r="P2017" s="14"/>
      <c r="Q2017" s="14"/>
      <c r="R2017" s="14"/>
      <c r="S2017" s="14"/>
      <c r="T2017" s="14"/>
      <c r="U2017" s="14"/>
      <c r="V2017" s="14"/>
      <c r="W2017" s="14"/>
      <c r="X2017" s="14"/>
      <c r="Y2017" s="14"/>
    </row>
    <row r="2018" spans="1:25">
      <c r="A2018" s="14" t="s">
        <v>2246</v>
      </c>
      <c r="B2018" s="14" t="s">
        <v>68</v>
      </c>
      <c r="C2018" s="14" t="s">
        <v>38</v>
      </c>
      <c r="D2018" s="14" t="s">
        <v>67</v>
      </c>
      <c r="E2018" s="14">
        <v>0</v>
      </c>
      <c r="F2018" s="14">
        <v>800.407912762161</v>
      </c>
      <c r="G2018" s="14">
        <v>266.80263758738698</v>
      </c>
      <c r="H2018" s="14">
        <v>962.14438365447802</v>
      </c>
      <c r="I2018" s="14">
        <v>964.12691482663104</v>
      </c>
      <c r="J2018" s="14">
        <v>898.027820002917</v>
      </c>
      <c r="K2018" s="14">
        <v>1033.7781346351101</v>
      </c>
      <c r="L2018" s="14">
        <v>69.651219808474494</v>
      </c>
      <c r="M2018" s="14">
        <v>66.099094823714196</v>
      </c>
      <c r="O2018" s="14"/>
      <c r="P2018" s="14"/>
      <c r="Q2018" s="14"/>
      <c r="R2018" s="14"/>
      <c r="S2018" s="14"/>
      <c r="T2018" s="14"/>
      <c r="U2018" s="14"/>
      <c r="V2018" s="14"/>
      <c r="W2018" s="14"/>
      <c r="X2018" s="14"/>
      <c r="Y2018" s="14"/>
    </row>
    <row r="2019" spans="1:25">
      <c r="A2019" s="14" t="s">
        <v>2247</v>
      </c>
      <c r="B2019" s="14" t="s">
        <v>68</v>
      </c>
      <c r="C2019" s="14" t="s">
        <v>36</v>
      </c>
      <c r="D2019" s="14" t="s">
        <v>67</v>
      </c>
      <c r="E2019" s="14">
        <v>0</v>
      </c>
      <c r="F2019" s="14">
        <v>798.02588727770205</v>
      </c>
      <c r="G2019" s="14">
        <v>266.00862909256699</v>
      </c>
      <c r="H2019" s="14">
        <v>959.30409106806496</v>
      </c>
      <c r="I2019" s="14">
        <v>956.80661552718902</v>
      </c>
      <c r="J2019" s="14">
        <v>891.12670051335999</v>
      </c>
      <c r="K2019" s="14">
        <v>1026.0215469007201</v>
      </c>
      <c r="L2019" s="14">
        <v>69.214931373526497</v>
      </c>
      <c r="M2019" s="14">
        <v>65.679915013829003</v>
      </c>
      <c r="O2019" s="14"/>
      <c r="P2019" s="14"/>
      <c r="Q2019" s="14"/>
      <c r="R2019" s="14"/>
      <c r="S2019" s="14"/>
      <c r="T2019" s="14"/>
      <c r="U2019" s="14"/>
      <c r="V2019" s="14"/>
      <c r="W2019" s="14"/>
      <c r="X2019" s="14"/>
      <c r="Y2019" s="14"/>
    </row>
    <row r="2020" spans="1:25">
      <c r="A2020" s="14" t="s">
        <v>2248</v>
      </c>
      <c r="B2020" s="14" t="s">
        <v>68</v>
      </c>
      <c r="C2020" s="14" t="s">
        <v>34</v>
      </c>
      <c r="D2020" s="14" t="s">
        <v>67</v>
      </c>
      <c r="E2020" s="14">
        <v>0</v>
      </c>
      <c r="F2020" s="14">
        <v>807.67547123288102</v>
      </c>
      <c r="G2020" s="14">
        <v>269.22515707762699</v>
      </c>
      <c r="H2020" s="14">
        <v>971.85011037924698</v>
      </c>
      <c r="I2020" s="14">
        <v>958.07285520248399</v>
      </c>
      <c r="J2020" s="14">
        <v>892.68325790532901</v>
      </c>
      <c r="K2020" s="14">
        <v>1026.96014329882</v>
      </c>
      <c r="L2020" s="14">
        <v>68.887288096338096</v>
      </c>
      <c r="M2020" s="14">
        <v>65.389597297154495</v>
      </c>
      <c r="O2020" s="14"/>
      <c r="P2020" s="14"/>
      <c r="Q2020" s="14"/>
      <c r="R2020" s="14"/>
      <c r="S2020" s="14"/>
      <c r="T2020" s="14"/>
      <c r="U2020" s="14"/>
      <c r="V2020" s="14"/>
      <c r="W2020" s="14"/>
      <c r="X2020" s="14"/>
      <c r="Y2020" s="14"/>
    </row>
    <row r="2021" spans="1:25">
      <c r="A2021" s="14" t="s">
        <v>2249</v>
      </c>
      <c r="B2021" s="14" t="s">
        <v>68</v>
      </c>
      <c r="C2021" s="14" t="s">
        <v>128</v>
      </c>
      <c r="D2021" s="14" t="s">
        <v>67</v>
      </c>
      <c r="E2021" s="14">
        <v>0</v>
      </c>
      <c r="F2021" s="14">
        <v>817.518180319267</v>
      </c>
      <c r="G2021" s="14">
        <v>272.50606010642201</v>
      </c>
      <c r="H2021" s="14">
        <v>985.08034741446795</v>
      </c>
      <c r="I2021" s="14">
        <v>963.99042821553303</v>
      </c>
      <c r="J2021" s="14">
        <v>898.57663381970201</v>
      </c>
      <c r="K2021" s="14">
        <v>1032.8814698052099</v>
      </c>
      <c r="L2021" s="14">
        <v>68.891041589677599</v>
      </c>
      <c r="M2021" s="14">
        <v>65.413794395831005</v>
      </c>
      <c r="O2021" s="14"/>
      <c r="P2021" s="14"/>
      <c r="Q2021" s="14"/>
      <c r="R2021" s="14"/>
      <c r="S2021" s="14"/>
      <c r="T2021" s="14"/>
      <c r="U2021" s="14"/>
      <c r="V2021" s="14"/>
      <c r="W2021" s="14"/>
      <c r="X2021" s="14"/>
      <c r="Y2021" s="14"/>
    </row>
    <row r="2022" spans="1:25">
      <c r="A2022" s="14" t="s">
        <v>2250</v>
      </c>
      <c r="B2022" s="14" t="s">
        <v>68</v>
      </c>
      <c r="C2022" s="14" t="s">
        <v>129</v>
      </c>
      <c r="D2022" s="14" t="s">
        <v>67</v>
      </c>
      <c r="E2022" s="14">
        <v>0</v>
      </c>
      <c r="F2022" s="14">
        <v>836.62502399039602</v>
      </c>
      <c r="G2022" s="14">
        <v>278.87500799679901</v>
      </c>
      <c r="H2022" s="14">
        <v>1007.8605276357</v>
      </c>
      <c r="I2022" s="14">
        <v>980.16243941998005</v>
      </c>
      <c r="J2022" s="14">
        <v>914.41651953764904</v>
      </c>
      <c r="K2022" s="14">
        <v>1049.3619759964699</v>
      </c>
      <c r="L2022" s="14">
        <v>69.199536576492605</v>
      </c>
      <c r="M2022" s="14">
        <v>65.745919882330895</v>
      </c>
      <c r="O2022" s="14"/>
      <c r="P2022" s="14"/>
      <c r="Q2022" s="14"/>
      <c r="R2022" s="14"/>
      <c r="S2022" s="14"/>
      <c r="T2022" s="14"/>
      <c r="U2022" s="14"/>
      <c r="V2022" s="14"/>
      <c r="W2022" s="14"/>
      <c r="X2022" s="14"/>
      <c r="Y2022" s="14"/>
    </row>
    <row r="2023" spans="1:25">
      <c r="A2023" s="14" t="s">
        <v>2251</v>
      </c>
      <c r="B2023" s="14" t="s">
        <v>68</v>
      </c>
      <c r="C2023" s="14" t="s">
        <v>130</v>
      </c>
      <c r="D2023" s="14" t="s">
        <v>67</v>
      </c>
      <c r="E2023" s="14">
        <v>0</v>
      </c>
      <c r="F2023" s="14">
        <v>828.39621531445596</v>
      </c>
      <c r="G2023" s="14">
        <v>276.13207177148502</v>
      </c>
      <c r="H2023" s="14">
        <v>997.20268600064503</v>
      </c>
      <c r="I2023" s="14">
        <v>965.97153943833803</v>
      </c>
      <c r="J2023" s="14">
        <v>900.864747526987</v>
      </c>
      <c r="K2023" s="14">
        <v>1034.5158057987101</v>
      </c>
      <c r="L2023" s="14">
        <v>68.544266360372603</v>
      </c>
      <c r="M2023" s="14">
        <v>65.106791911350797</v>
      </c>
      <c r="O2023" s="14"/>
      <c r="P2023" s="14"/>
      <c r="Q2023" s="14"/>
      <c r="R2023" s="14"/>
      <c r="S2023" s="14"/>
      <c r="T2023" s="14"/>
      <c r="U2023" s="14"/>
      <c r="V2023" s="14"/>
      <c r="W2023" s="14"/>
      <c r="X2023" s="14"/>
      <c r="Y2023" s="14"/>
    </row>
    <row r="2024" spans="1:25">
      <c r="A2024" s="14" t="s">
        <v>2252</v>
      </c>
      <c r="B2024" s="14" t="s">
        <v>68</v>
      </c>
      <c r="C2024" s="14" t="s">
        <v>131</v>
      </c>
      <c r="D2024" s="14" t="s">
        <v>67</v>
      </c>
      <c r="E2024" s="14">
        <v>0</v>
      </c>
      <c r="F2024" s="14">
        <v>829.785132056571</v>
      </c>
      <c r="G2024" s="14">
        <v>276.59504401885698</v>
      </c>
      <c r="H2024" s="14">
        <v>996.32002408185303</v>
      </c>
      <c r="I2024" s="14">
        <v>959.47733550896601</v>
      </c>
      <c r="J2024" s="14">
        <v>894.85745378493198</v>
      </c>
      <c r="K2024" s="14">
        <v>1027.5060455447399</v>
      </c>
      <c r="L2024" s="14">
        <v>68.028710035776299</v>
      </c>
      <c r="M2024" s="14">
        <v>64.619881724033803</v>
      </c>
      <c r="O2024" s="14"/>
      <c r="P2024" s="14"/>
      <c r="Q2024" s="14"/>
      <c r="R2024" s="14"/>
      <c r="S2024" s="14"/>
      <c r="T2024" s="14"/>
      <c r="U2024" s="14"/>
      <c r="V2024" s="14"/>
      <c r="W2024" s="14"/>
      <c r="X2024" s="14"/>
      <c r="Y2024" s="14"/>
    </row>
    <row r="2025" spans="1:25">
      <c r="A2025" s="14" t="s">
        <v>2253</v>
      </c>
      <c r="B2025" s="14" t="s">
        <v>68</v>
      </c>
      <c r="C2025" s="14" t="s">
        <v>132</v>
      </c>
      <c r="D2025" s="14" t="s">
        <v>67</v>
      </c>
      <c r="E2025" s="14">
        <v>0</v>
      </c>
      <c r="F2025" s="14">
        <v>870.13730326053701</v>
      </c>
      <c r="G2025" s="14">
        <v>290.045767753512</v>
      </c>
      <c r="H2025" s="14">
        <v>1041.78116859889</v>
      </c>
      <c r="I2025" s="14">
        <v>997.86227095770903</v>
      </c>
      <c r="J2025" s="14">
        <v>932.24672118852902</v>
      </c>
      <c r="K2025" s="14">
        <v>1066.85568610262</v>
      </c>
      <c r="L2025" s="14">
        <v>68.993415144912802</v>
      </c>
      <c r="M2025" s="14">
        <v>65.615549769179793</v>
      </c>
      <c r="O2025" s="14"/>
      <c r="P2025" s="14"/>
      <c r="Q2025" s="14"/>
      <c r="R2025" s="14"/>
      <c r="S2025" s="14"/>
      <c r="T2025" s="14"/>
      <c r="U2025" s="14"/>
      <c r="V2025" s="14"/>
      <c r="W2025" s="14"/>
      <c r="X2025" s="14"/>
      <c r="Y2025" s="14"/>
    </row>
    <row r="2026" spans="1:25">
      <c r="A2026" s="14" t="s">
        <v>2254</v>
      </c>
      <c r="B2026" s="14" t="s">
        <v>68</v>
      </c>
      <c r="C2026" s="14" t="s">
        <v>38</v>
      </c>
      <c r="D2026" s="14" t="s">
        <v>67</v>
      </c>
      <c r="E2026" s="14">
        <v>1</v>
      </c>
      <c r="F2026" s="14">
        <v>120.59657839678</v>
      </c>
      <c r="G2026" s="14">
        <v>40.198859465593301</v>
      </c>
      <c r="H2026" s="14">
        <v>729.29716011598805</v>
      </c>
      <c r="I2026" s="14">
        <v>769.649073994594</v>
      </c>
      <c r="J2026" s="14">
        <v>637.22380867702896</v>
      </c>
      <c r="K2026" s="14">
        <v>921.276196852819</v>
      </c>
      <c r="L2026" s="14">
        <v>151.62712285822499</v>
      </c>
      <c r="M2026" s="14">
        <v>132.42526531756499</v>
      </c>
      <c r="O2026" s="14"/>
      <c r="P2026" s="14"/>
      <c r="Q2026" s="14"/>
      <c r="R2026" s="14"/>
      <c r="S2026" s="14"/>
      <c r="T2026" s="14"/>
      <c r="U2026" s="14"/>
      <c r="V2026" s="14"/>
      <c r="W2026" s="14"/>
      <c r="X2026" s="14"/>
      <c r="Y2026" s="14"/>
    </row>
    <row r="2027" spans="1:25">
      <c r="A2027" s="14" t="s">
        <v>2255</v>
      </c>
      <c r="B2027" s="14" t="s">
        <v>68</v>
      </c>
      <c r="C2027" s="14" t="s">
        <v>36</v>
      </c>
      <c r="D2027" s="14" t="s">
        <v>67</v>
      </c>
      <c r="E2027" s="14">
        <v>1</v>
      </c>
      <c r="F2027" s="14">
        <v>106.868372382045</v>
      </c>
      <c r="G2027" s="14">
        <v>35.622790794014897</v>
      </c>
      <c r="H2027" s="14">
        <v>642.353623742531</v>
      </c>
      <c r="I2027" s="14">
        <v>672.98465802954695</v>
      </c>
      <c r="J2027" s="14">
        <v>550.35173646341798</v>
      </c>
      <c r="K2027" s="14">
        <v>814.59679113794198</v>
      </c>
      <c r="L2027" s="14">
        <v>141.612133108395</v>
      </c>
      <c r="M2027" s="14">
        <v>122.632921566129</v>
      </c>
      <c r="O2027" s="14"/>
      <c r="P2027" s="14"/>
      <c r="Q2027" s="14"/>
      <c r="R2027" s="14"/>
      <c r="S2027" s="14"/>
      <c r="T2027" s="14"/>
      <c r="U2027" s="14"/>
      <c r="V2027" s="14"/>
      <c r="W2027" s="14"/>
      <c r="X2027" s="14"/>
      <c r="Y2027" s="14"/>
    </row>
    <row r="2028" spans="1:25">
      <c r="A2028" s="14" t="s">
        <v>2256</v>
      </c>
      <c r="B2028" s="14" t="s">
        <v>68</v>
      </c>
      <c r="C2028" s="14" t="s">
        <v>34</v>
      </c>
      <c r="D2028" s="14" t="s">
        <v>67</v>
      </c>
      <c r="E2028" s="14">
        <v>1</v>
      </c>
      <c r="F2028" s="14">
        <v>99.7562712633583</v>
      </c>
      <c r="G2028" s="14">
        <v>33.252090421119398</v>
      </c>
      <c r="H2028" s="14">
        <v>598.05918023596098</v>
      </c>
      <c r="I2028" s="14">
        <v>617.52017766799997</v>
      </c>
      <c r="J2028" s="14">
        <v>501.29426096081801</v>
      </c>
      <c r="K2028" s="14">
        <v>752.41667250252499</v>
      </c>
      <c r="L2028" s="14">
        <v>134.89649483452499</v>
      </c>
      <c r="M2028" s="14">
        <v>116.22591670718199</v>
      </c>
      <c r="O2028" s="14"/>
      <c r="P2028" s="14"/>
      <c r="Q2028" s="14"/>
      <c r="R2028" s="14"/>
      <c r="S2028" s="14"/>
      <c r="T2028" s="14"/>
      <c r="U2028" s="14"/>
      <c r="V2028" s="14"/>
      <c r="W2028" s="14"/>
      <c r="X2028" s="14"/>
      <c r="Y2028" s="14"/>
    </row>
    <row r="2029" spans="1:25">
      <c r="A2029" s="14" t="s">
        <v>2257</v>
      </c>
      <c r="B2029" s="14" t="s">
        <v>68</v>
      </c>
      <c r="C2029" s="14" t="s">
        <v>128</v>
      </c>
      <c r="D2029" s="14" t="s">
        <v>67</v>
      </c>
      <c r="E2029" s="14">
        <v>1</v>
      </c>
      <c r="F2029" s="14">
        <v>92.164278637941806</v>
      </c>
      <c r="G2029" s="14">
        <v>30.721426212647302</v>
      </c>
      <c r="H2029" s="14">
        <v>551.41964004990905</v>
      </c>
      <c r="I2029" s="14">
        <v>555.70930227451504</v>
      </c>
      <c r="J2029" s="14">
        <v>447.00263877380303</v>
      </c>
      <c r="K2029" s="14">
        <v>682.64513120916297</v>
      </c>
      <c r="L2029" s="14">
        <v>126.93582893464701</v>
      </c>
      <c r="M2029" s="14">
        <v>108.70666350071301</v>
      </c>
      <c r="O2029" s="14"/>
      <c r="P2029" s="14"/>
      <c r="Q2029" s="14"/>
      <c r="R2029" s="14"/>
      <c r="S2029" s="14"/>
      <c r="T2029" s="14"/>
      <c r="U2029" s="14"/>
      <c r="V2029" s="14"/>
      <c r="W2029" s="14"/>
      <c r="X2029" s="14"/>
      <c r="Y2029" s="14"/>
    </row>
    <row r="2030" spans="1:25">
      <c r="A2030" s="14" t="s">
        <v>2258</v>
      </c>
      <c r="B2030" s="14" t="s">
        <v>68</v>
      </c>
      <c r="C2030" s="14" t="s">
        <v>129</v>
      </c>
      <c r="D2030" s="14" t="s">
        <v>67</v>
      </c>
      <c r="E2030" s="14">
        <v>1</v>
      </c>
      <c r="F2030" s="14">
        <v>94.227071470768905</v>
      </c>
      <c r="G2030" s="14">
        <v>31.4090238235896</v>
      </c>
      <c r="H2030" s="14">
        <v>564.33533850852803</v>
      </c>
      <c r="I2030" s="14">
        <v>559.10436096124295</v>
      </c>
      <c r="J2030" s="14">
        <v>450.79578846418099</v>
      </c>
      <c r="K2030" s="14">
        <v>685.35823339159401</v>
      </c>
      <c r="L2030" s="14">
        <v>126.253872430351</v>
      </c>
      <c r="M2030" s="14">
        <v>108.308572497062</v>
      </c>
      <c r="O2030" s="14"/>
      <c r="P2030" s="14"/>
      <c r="Q2030" s="14"/>
      <c r="R2030" s="14"/>
      <c r="S2030" s="14"/>
      <c r="T2030" s="14"/>
      <c r="U2030" s="14"/>
      <c r="V2030" s="14"/>
      <c r="W2030" s="14"/>
      <c r="X2030" s="14"/>
      <c r="Y2030" s="14"/>
    </row>
    <row r="2031" spans="1:25">
      <c r="A2031" s="14" t="s">
        <v>2259</v>
      </c>
      <c r="B2031" s="14" t="s">
        <v>68</v>
      </c>
      <c r="C2031" s="14" t="s">
        <v>130</v>
      </c>
      <c r="D2031" s="14" t="s">
        <v>67</v>
      </c>
      <c r="E2031" s="14">
        <v>1</v>
      </c>
      <c r="F2031" s="14">
        <v>110.994601754773</v>
      </c>
      <c r="G2031" s="14">
        <v>36.998200584924298</v>
      </c>
      <c r="H2031" s="14">
        <v>661.864053397573</v>
      </c>
      <c r="I2031" s="14">
        <v>649.25189431269905</v>
      </c>
      <c r="J2031" s="14">
        <v>532.70528292385404</v>
      </c>
      <c r="K2031" s="14">
        <v>783.47053218558904</v>
      </c>
      <c r="L2031" s="14">
        <v>134.21863787289001</v>
      </c>
      <c r="M2031" s="14">
        <v>116.54661138884499</v>
      </c>
      <c r="O2031" s="14"/>
      <c r="P2031" s="14"/>
      <c r="Q2031" s="14"/>
      <c r="R2031" s="14"/>
      <c r="S2031" s="14"/>
      <c r="T2031" s="14"/>
      <c r="U2031" s="14"/>
      <c r="V2031" s="14"/>
      <c r="W2031" s="14"/>
      <c r="X2031" s="14"/>
      <c r="Y2031" s="14"/>
    </row>
    <row r="2032" spans="1:25">
      <c r="A2032" s="14" t="s">
        <v>2260</v>
      </c>
      <c r="B2032" s="14" t="s">
        <v>68</v>
      </c>
      <c r="C2032" s="14" t="s">
        <v>131</v>
      </c>
      <c r="D2032" s="14" t="s">
        <v>67</v>
      </c>
      <c r="E2032" s="14">
        <v>1</v>
      </c>
      <c r="F2032" s="14">
        <v>127.318268929672</v>
      </c>
      <c r="G2032" s="14">
        <v>42.439422976557402</v>
      </c>
      <c r="H2032" s="14">
        <v>754.92599424649995</v>
      </c>
      <c r="I2032" s="14">
        <v>736.46415801664205</v>
      </c>
      <c r="J2032" s="14">
        <v>612.44830885949796</v>
      </c>
      <c r="K2032" s="14">
        <v>877.94583924838503</v>
      </c>
      <c r="L2032" s="14">
        <v>141.48168123174301</v>
      </c>
      <c r="M2032" s="14">
        <v>124.015849157144</v>
      </c>
      <c r="O2032" s="14"/>
      <c r="P2032" s="14"/>
      <c r="Q2032" s="14"/>
      <c r="R2032" s="14"/>
      <c r="S2032" s="14"/>
      <c r="T2032" s="14"/>
      <c r="U2032" s="14"/>
      <c r="V2032" s="14"/>
      <c r="W2032" s="14"/>
      <c r="X2032" s="14"/>
      <c r="Y2032" s="14"/>
    </row>
    <row r="2033" spans="1:25">
      <c r="A2033" s="14" t="s">
        <v>2261</v>
      </c>
      <c r="B2033" s="14" t="s">
        <v>68</v>
      </c>
      <c r="C2033" s="14" t="s">
        <v>132</v>
      </c>
      <c r="D2033" s="14" t="s">
        <v>67</v>
      </c>
      <c r="E2033" s="14">
        <v>1</v>
      </c>
      <c r="F2033" s="14">
        <v>132.013215662573</v>
      </c>
      <c r="G2033" s="14">
        <v>44.004405220857599</v>
      </c>
      <c r="H2033" s="14">
        <v>777.50877944857098</v>
      </c>
      <c r="I2033" s="14">
        <v>746.52253902477605</v>
      </c>
      <c r="J2033" s="14">
        <v>623.100581513674</v>
      </c>
      <c r="K2033" s="14">
        <v>886.99218130362704</v>
      </c>
      <c r="L2033" s="14">
        <v>140.46964227885101</v>
      </c>
      <c r="M2033" s="14">
        <v>123.421957511101</v>
      </c>
      <c r="O2033" s="14"/>
      <c r="P2033" s="14"/>
      <c r="Q2033" s="14"/>
      <c r="R2033" s="14"/>
      <c r="S2033" s="14"/>
      <c r="T2033" s="14"/>
      <c r="U2033" s="14"/>
      <c r="V2033" s="14"/>
      <c r="W2033" s="14"/>
      <c r="X2033" s="14"/>
      <c r="Y2033" s="14"/>
    </row>
    <row r="2034" spans="1:25">
      <c r="A2034" s="14" t="s">
        <v>2262</v>
      </c>
      <c r="B2034" s="14" t="s">
        <v>68</v>
      </c>
      <c r="C2034" s="14" t="s">
        <v>38</v>
      </c>
      <c r="D2034" s="14" t="s">
        <v>67</v>
      </c>
      <c r="E2034" s="14">
        <v>2</v>
      </c>
      <c r="F2034" s="14">
        <v>149.56202567442301</v>
      </c>
      <c r="G2034" s="14">
        <v>49.854008558140897</v>
      </c>
      <c r="H2034" s="14">
        <v>797.23894282741298</v>
      </c>
      <c r="I2034" s="14">
        <v>798.60297100056505</v>
      </c>
      <c r="J2034" s="14">
        <v>674.76306169683505</v>
      </c>
      <c r="K2034" s="14">
        <v>938.44311189610198</v>
      </c>
      <c r="L2034" s="14">
        <v>139.84014089553699</v>
      </c>
      <c r="M2034" s="14">
        <v>123.83990930373</v>
      </c>
      <c r="O2034" s="14"/>
      <c r="P2034" s="14"/>
      <c r="Q2034" s="14"/>
      <c r="R2034" s="14"/>
      <c r="S2034" s="14"/>
      <c r="T2034" s="14"/>
      <c r="U2034" s="14"/>
      <c r="V2034" s="14"/>
      <c r="W2034" s="14"/>
      <c r="X2034" s="14"/>
      <c r="Y2034" s="14"/>
    </row>
    <row r="2035" spans="1:25">
      <c r="A2035" s="14" t="s">
        <v>2263</v>
      </c>
      <c r="B2035" s="14" t="s">
        <v>68</v>
      </c>
      <c r="C2035" s="14" t="s">
        <v>36</v>
      </c>
      <c r="D2035" s="14" t="s">
        <v>67</v>
      </c>
      <c r="E2035" s="14">
        <v>2</v>
      </c>
      <c r="F2035" s="14">
        <v>135.42279993344999</v>
      </c>
      <c r="G2035" s="14">
        <v>45.14093331115</v>
      </c>
      <c r="H2035" s="14">
        <v>721.29320870013305</v>
      </c>
      <c r="I2035" s="14">
        <v>717.29440906415596</v>
      </c>
      <c r="J2035" s="14">
        <v>600.63034027675405</v>
      </c>
      <c r="K2035" s="14">
        <v>849.85396197058105</v>
      </c>
      <c r="L2035" s="14">
        <v>132.55955290642501</v>
      </c>
      <c r="M2035" s="14">
        <v>116.664068787402</v>
      </c>
      <c r="O2035" s="14"/>
      <c r="P2035" s="14"/>
      <c r="Q2035" s="14"/>
      <c r="R2035" s="14"/>
      <c r="S2035" s="14"/>
      <c r="T2035" s="14"/>
      <c r="U2035" s="14"/>
      <c r="V2035" s="14"/>
      <c r="W2035" s="14"/>
      <c r="X2035" s="14"/>
      <c r="Y2035" s="14"/>
    </row>
    <row r="2036" spans="1:25">
      <c r="A2036" s="14" t="s">
        <v>2264</v>
      </c>
      <c r="B2036" s="14" t="s">
        <v>68</v>
      </c>
      <c r="C2036" s="14" t="s">
        <v>34</v>
      </c>
      <c r="D2036" s="14" t="s">
        <v>67</v>
      </c>
      <c r="E2036" s="14">
        <v>2</v>
      </c>
      <c r="F2036" s="14">
        <v>131.143312365393</v>
      </c>
      <c r="G2036" s="14">
        <v>43.714437455130899</v>
      </c>
      <c r="H2036" s="14">
        <v>699.46830425832104</v>
      </c>
      <c r="I2036" s="14">
        <v>690.67649267389504</v>
      </c>
      <c r="J2036" s="14">
        <v>576.61387855144596</v>
      </c>
      <c r="K2036" s="14">
        <v>820.54999469787504</v>
      </c>
      <c r="L2036" s="14">
        <v>129.87350202398</v>
      </c>
      <c r="M2036" s="14">
        <v>114.06261412244901</v>
      </c>
      <c r="O2036" s="14"/>
      <c r="P2036" s="14"/>
      <c r="Q2036" s="14"/>
      <c r="R2036" s="14"/>
      <c r="S2036" s="14"/>
      <c r="T2036" s="14"/>
      <c r="U2036" s="14"/>
      <c r="V2036" s="14"/>
      <c r="W2036" s="14"/>
      <c r="X2036" s="14"/>
      <c r="Y2036" s="14"/>
    </row>
    <row r="2037" spans="1:25">
      <c r="A2037" s="14" t="s">
        <v>2265</v>
      </c>
      <c r="B2037" s="14" t="s">
        <v>68</v>
      </c>
      <c r="C2037" s="14" t="s">
        <v>128</v>
      </c>
      <c r="D2037" s="14" t="s">
        <v>67</v>
      </c>
      <c r="E2037" s="14">
        <v>2</v>
      </c>
      <c r="F2037" s="14">
        <v>130.41633215554401</v>
      </c>
      <c r="G2037" s="14">
        <v>43.4721107185146</v>
      </c>
      <c r="H2037" s="14">
        <v>697.48813860061898</v>
      </c>
      <c r="I2037" s="14">
        <v>684.010008946109</v>
      </c>
      <c r="J2037" s="14">
        <v>570.56616463858097</v>
      </c>
      <c r="K2037" s="14">
        <v>813.22593253868502</v>
      </c>
      <c r="L2037" s="14">
        <v>129.215923592575</v>
      </c>
      <c r="M2037" s="14">
        <v>113.443844307528</v>
      </c>
      <c r="O2037" s="14"/>
      <c r="P2037" s="14"/>
      <c r="Q2037" s="14"/>
      <c r="R2037" s="14"/>
      <c r="S2037" s="14"/>
      <c r="T2037" s="14"/>
      <c r="U2037" s="14"/>
      <c r="V2037" s="14"/>
      <c r="W2037" s="14"/>
      <c r="X2037" s="14"/>
      <c r="Y2037" s="14"/>
    </row>
    <row r="2038" spans="1:25">
      <c r="A2038" s="14" t="s">
        <v>2266</v>
      </c>
      <c r="B2038" s="14" t="s">
        <v>68</v>
      </c>
      <c r="C2038" s="14" t="s">
        <v>129</v>
      </c>
      <c r="D2038" s="14" t="s">
        <v>67</v>
      </c>
      <c r="E2038" s="14">
        <v>2</v>
      </c>
      <c r="F2038" s="14">
        <v>139.777081543083</v>
      </c>
      <c r="G2038" s="14">
        <v>46.592360514361097</v>
      </c>
      <c r="H2038" s="14">
        <v>747.95099284612195</v>
      </c>
      <c r="I2038" s="14">
        <v>722.88920219577903</v>
      </c>
      <c r="J2038" s="14">
        <v>606.92010382960905</v>
      </c>
      <c r="K2038" s="14">
        <v>854.39356262986098</v>
      </c>
      <c r="L2038" s="14">
        <v>131.504360434082</v>
      </c>
      <c r="M2038" s="14">
        <v>115.96909836617</v>
      </c>
      <c r="O2038" s="14"/>
      <c r="P2038" s="14"/>
      <c r="Q2038" s="14"/>
      <c r="R2038" s="14"/>
      <c r="S2038" s="14"/>
      <c r="T2038" s="14"/>
      <c r="U2038" s="14"/>
      <c r="V2038" s="14"/>
      <c r="W2038" s="14"/>
      <c r="X2038" s="14"/>
      <c r="Y2038" s="14"/>
    </row>
    <row r="2039" spans="1:25">
      <c r="A2039" s="14" t="s">
        <v>2267</v>
      </c>
      <c r="B2039" s="14" t="s">
        <v>68</v>
      </c>
      <c r="C2039" s="14" t="s">
        <v>130</v>
      </c>
      <c r="D2039" s="14" t="s">
        <v>67</v>
      </c>
      <c r="E2039" s="14">
        <v>2</v>
      </c>
      <c r="F2039" s="14">
        <v>140.65952860782201</v>
      </c>
      <c r="G2039" s="14">
        <v>46.886509535940597</v>
      </c>
      <c r="H2039" s="14">
        <v>752.75355136370399</v>
      </c>
      <c r="I2039" s="14">
        <v>720.18900643514905</v>
      </c>
      <c r="J2039" s="14">
        <v>604.98655925782805</v>
      </c>
      <c r="K2039" s="14">
        <v>850.77212346134104</v>
      </c>
      <c r="L2039" s="14">
        <v>130.58311702619201</v>
      </c>
      <c r="M2039" s="14">
        <v>115.20244717732101</v>
      </c>
      <c r="O2039" s="14"/>
      <c r="P2039" s="14"/>
      <c r="Q2039" s="14"/>
      <c r="R2039" s="14"/>
      <c r="S2039" s="14"/>
      <c r="T2039" s="14"/>
      <c r="U2039" s="14"/>
      <c r="V2039" s="14"/>
      <c r="W2039" s="14"/>
      <c r="X2039" s="14"/>
      <c r="Y2039" s="14"/>
    </row>
    <row r="2040" spans="1:25">
      <c r="A2040" s="14" t="s">
        <v>2268</v>
      </c>
      <c r="B2040" s="14" t="s">
        <v>68</v>
      </c>
      <c r="C2040" s="14" t="s">
        <v>131</v>
      </c>
      <c r="D2040" s="14" t="s">
        <v>67</v>
      </c>
      <c r="E2040" s="14">
        <v>2</v>
      </c>
      <c r="F2040" s="14">
        <v>149.28452514182499</v>
      </c>
      <c r="G2040" s="14">
        <v>49.761508380608298</v>
      </c>
      <c r="H2040" s="14">
        <v>797.97159045234605</v>
      </c>
      <c r="I2040" s="14">
        <v>756.46156417582199</v>
      </c>
      <c r="J2040" s="14">
        <v>638.97948647870601</v>
      </c>
      <c r="K2040" s="14">
        <v>889.13749811685102</v>
      </c>
      <c r="L2040" s="14">
        <v>132.675933941029</v>
      </c>
      <c r="M2040" s="14">
        <v>117.48207769711701</v>
      </c>
      <c r="O2040" s="14"/>
      <c r="P2040" s="14"/>
      <c r="Q2040" s="14"/>
      <c r="R2040" s="14"/>
      <c r="S2040" s="14"/>
      <c r="T2040" s="14"/>
      <c r="U2040" s="14"/>
      <c r="V2040" s="14"/>
      <c r="W2040" s="14"/>
      <c r="X2040" s="14"/>
      <c r="Y2040" s="14"/>
    </row>
    <row r="2041" spans="1:25">
      <c r="A2041" s="14" t="s">
        <v>2269</v>
      </c>
      <c r="B2041" s="14" t="s">
        <v>68</v>
      </c>
      <c r="C2041" s="14" t="s">
        <v>132</v>
      </c>
      <c r="D2041" s="14" t="s">
        <v>67</v>
      </c>
      <c r="E2041" s="14">
        <v>2</v>
      </c>
      <c r="F2041" s="14">
        <v>164.41279956937399</v>
      </c>
      <c r="G2041" s="14">
        <v>54.804266523124802</v>
      </c>
      <c r="H2041" s="14">
        <v>875.18790359509399</v>
      </c>
      <c r="I2041" s="14">
        <v>828.79051151476597</v>
      </c>
      <c r="J2041" s="14">
        <v>705.94271057476305</v>
      </c>
      <c r="K2041" s="14">
        <v>966.72899637894704</v>
      </c>
      <c r="L2041" s="14">
        <v>137.93848486418099</v>
      </c>
      <c r="M2041" s="14">
        <v>122.847800940003</v>
      </c>
      <c r="O2041" s="14"/>
      <c r="P2041" s="14"/>
      <c r="Q2041" s="14"/>
      <c r="R2041" s="14"/>
      <c r="S2041" s="14"/>
      <c r="T2041" s="14"/>
      <c r="U2041" s="14"/>
      <c r="V2041" s="14"/>
      <c r="W2041" s="14"/>
      <c r="X2041" s="14"/>
      <c r="Y2041" s="14"/>
    </row>
    <row r="2042" spans="1:25">
      <c r="A2042" s="14" t="s">
        <v>2270</v>
      </c>
      <c r="B2042" s="14" t="s">
        <v>68</v>
      </c>
      <c r="C2042" s="14" t="s">
        <v>38</v>
      </c>
      <c r="D2042" s="14" t="s">
        <v>67</v>
      </c>
      <c r="E2042" s="14">
        <v>3</v>
      </c>
      <c r="F2042" s="14">
        <v>202.231791000296</v>
      </c>
      <c r="G2042" s="14">
        <v>67.410597000098605</v>
      </c>
      <c r="H2042" s="14">
        <v>1163.65608493179</v>
      </c>
      <c r="I2042" s="14">
        <v>1137.7430301965201</v>
      </c>
      <c r="J2042" s="14">
        <v>984.40529222583598</v>
      </c>
      <c r="K2042" s="14">
        <v>1307.9565173148801</v>
      </c>
      <c r="L2042" s="14">
        <v>170.213487118351</v>
      </c>
      <c r="M2042" s="14">
        <v>153.33773797068801</v>
      </c>
      <c r="O2042" s="14"/>
      <c r="P2042" s="14"/>
      <c r="Q2042" s="14"/>
      <c r="R2042" s="14"/>
      <c r="S2042" s="14"/>
      <c r="T2042" s="14"/>
      <c r="U2042" s="14"/>
      <c r="V2042" s="14"/>
      <c r="W2042" s="14"/>
      <c r="X2042" s="14"/>
      <c r="Y2042" s="14"/>
    </row>
    <row r="2043" spans="1:25">
      <c r="A2043" s="14" t="s">
        <v>2271</v>
      </c>
      <c r="B2043" s="14" t="s">
        <v>68</v>
      </c>
      <c r="C2043" s="14" t="s">
        <v>36</v>
      </c>
      <c r="D2043" s="14" t="s">
        <v>67</v>
      </c>
      <c r="E2043" s="14">
        <v>3</v>
      </c>
      <c r="F2043" s="14">
        <v>195.98726810150799</v>
      </c>
      <c r="G2043" s="14">
        <v>65.329089367169502</v>
      </c>
      <c r="H2043" s="14">
        <v>1123.7157737601499</v>
      </c>
      <c r="I2043" s="14">
        <v>1094.6823606484199</v>
      </c>
      <c r="J2043" s="14">
        <v>944.94433911642102</v>
      </c>
      <c r="K2043" s="14">
        <v>1261.17591317863</v>
      </c>
      <c r="L2043" s="14">
        <v>166.49355253020599</v>
      </c>
      <c r="M2043" s="14">
        <v>149.73802153200299</v>
      </c>
      <c r="O2043" s="14"/>
      <c r="P2043" s="14"/>
      <c r="Q2043" s="14"/>
      <c r="R2043" s="14"/>
      <c r="S2043" s="14"/>
      <c r="T2043" s="14"/>
      <c r="U2043" s="14"/>
      <c r="V2043" s="14"/>
      <c r="W2043" s="14"/>
      <c r="X2043" s="14"/>
      <c r="Y2043" s="14"/>
    </row>
    <row r="2044" spans="1:25">
      <c r="A2044" s="14" t="s">
        <v>2272</v>
      </c>
      <c r="B2044" s="14" t="s">
        <v>68</v>
      </c>
      <c r="C2044" s="14" t="s">
        <v>34</v>
      </c>
      <c r="D2044" s="14" t="s">
        <v>67</v>
      </c>
      <c r="E2044" s="14">
        <v>3</v>
      </c>
      <c r="F2044" s="14">
        <v>194.455847905864</v>
      </c>
      <c r="G2044" s="14">
        <v>64.818615968621302</v>
      </c>
      <c r="H2044" s="14">
        <v>1112.2567517351899</v>
      </c>
      <c r="I2044" s="14">
        <v>1067.672994342</v>
      </c>
      <c r="J2044" s="14">
        <v>920.92999474950898</v>
      </c>
      <c r="K2044" s="14">
        <v>1230.9047651845899</v>
      </c>
      <c r="L2044" s="14">
        <v>163.23177084259601</v>
      </c>
      <c r="M2044" s="14">
        <v>146.74299959248799</v>
      </c>
      <c r="O2044" s="14"/>
      <c r="P2044" s="14"/>
      <c r="Q2044" s="14"/>
      <c r="R2044" s="14"/>
      <c r="S2044" s="14"/>
      <c r="T2044" s="14"/>
      <c r="U2044" s="14"/>
      <c r="V2044" s="14"/>
      <c r="W2044" s="14"/>
      <c r="X2044" s="14"/>
      <c r="Y2044" s="14"/>
    </row>
    <row r="2045" spans="1:25">
      <c r="A2045" s="14" t="s">
        <v>2273</v>
      </c>
      <c r="B2045" s="14" t="s">
        <v>68</v>
      </c>
      <c r="C2045" s="14" t="s">
        <v>128</v>
      </c>
      <c r="D2045" s="14" t="s">
        <v>67</v>
      </c>
      <c r="E2045" s="14">
        <v>3</v>
      </c>
      <c r="F2045" s="14">
        <v>187.70105993561501</v>
      </c>
      <c r="G2045" s="14">
        <v>62.567019978538497</v>
      </c>
      <c r="H2045" s="14">
        <v>1074.7269392248199</v>
      </c>
      <c r="I2045" s="14">
        <v>1046.4672344327601</v>
      </c>
      <c r="J2045" s="14">
        <v>900.42796973746101</v>
      </c>
      <c r="K2045" s="14">
        <v>1209.2266260434001</v>
      </c>
      <c r="L2045" s="14">
        <v>162.759391610639</v>
      </c>
      <c r="M2045" s="14">
        <v>146.03926469529901</v>
      </c>
      <c r="O2045" s="14"/>
      <c r="P2045" s="14"/>
      <c r="Q2045" s="14"/>
      <c r="R2045" s="14"/>
      <c r="S2045" s="14"/>
      <c r="T2045" s="14"/>
      <c r="U2045" s="14"/>
      <c r="V2045" s="14"/>
      <c r="W2045" s="14"/>
      <c r="X2045" s="14"/>
      <c r="Y2045" s="14"/>
    </row>
    <row r="2046" spans="1:25">
      <c r="A2046" s="14" t="s">
        <v>2274</v>
      </c>
      <c r="B2046" s="14" t="s">
        <v>68</v>
      </c>
      <c r="C2046" s="14" t="s">
        <v>129</v>
      </c>
      <c r="D2046" s="14" t="s">
        <v>67</v>
      </c>
      <c r="E2046" s="14">
        <v>3</v>
      </c>
      <c r="F2046" s="14">
        <v>193.45871466301401</v>
      </c>
      <c r="G2046" s="14">
        <v>64.486238221004598</v>
      </c>
      <c r="H2046" s="14">
        <v>1108.8365602281999</v>
      </c>
      <c r="I2046" s="14">
        <v>1074.66439992457</v>
      </c>
      <c r="J2046" s="14">
        <v>926.84388172903095</v>
      </c>
      <c r="K2046" s="14">
        <v>1239.1400712012801</v>
      </c>
      <c r="L2046" s="14">
        <v>164.475671276702</v>
      </c>
      <c r="M2046" s="14">
        <v>147.82051819554201</v>
      </c>
      <c r="O2046" s="14"/>
      <c r="P2046" s="14"/>
      <c r="Q2046" s="14"/>
      <c r="R2046" s="14"/>
      <c r="S2046" s="14"/>
      <c r="T2046" s="14"/>
      <c r="U2046" s="14"/>
      <c r="V2046" s="14"/>
      <c r="W2046" s="14"/>
      <c r="X2046" s="14"/>
      <c r="Y2046" s="14"/>
    </row>
    <row r="2047" spans="1:25">
      <c r="A2047" s="14" t="s">
        <v>2275</v>
      </c>
      <c r="B2047" s="14" t="s">
        <v>68</v>
      </c>
      <c r="C2047" s="14" t="s">
        <v>130</v>
      </c>
      <c r="D2047" s="14" t="s">
        <v>67</v>
      </c>
      <c r="E2047" s="14">
        <v>3</v>
      </c>
      <c r="F2047" s="14">
        <v>191.63090837451099</v>
      </c>
      <c r="G2047" s="14">
        <v>63.8769694581704</v>
      </c>
      <c r="H2047" s="14">
        <v>1099.8732042387101</v>
      </c>
      <c r="I2047" s="14">
        <v>1057.41336235419</v>
      </c>
      <c r="J2047" s="14">
        <v>911.41665167406802</v>
      </c>
      <c r="K2047" s="14">
        <v>1219.9427005418399</v>
      </c>
      <c r="L2047" s="14">
        <v>162.529338187652</v>
      </c>
      <c r="M2047" s="14">
        <v>145.99671068012401</v>
      </c>
      <c r="O2047" s="14"/>
      <c r="P2047" s="14"/>
      <c r="Q2047" s="14"/>
      <c r="R2047" s="14"/>
      <c r="S2047" s="14"/>
      <c r="T2047" s="14"/>
      <c r="U2047" s="14"/>
      <c r="V2047" s="14"/>
      <c r="W2047" s="14"/>
      <c r="X2047" s="14"/>
      <c r="Y2047" s="14"/>
    </row>
    <row r="2048" spans="1:25">
      <c r="A2048" s="14" t="s">
        <v>2276</v>
      </c>
      <c r="B2048" s="14" t="s">
        <v>68</v>
      </c>
      <c r="C2048" s="14" t="s">
        <v>131</v>
      </c>
      <c r="D2048" s="14" t="s">
        <v>67</v>
      </c>
      <c r="E2048" s="14">
        <v>3</v>
      </c>
      <c r="F2048" s="14">
        <v>186.60768358301701</v>
      </c>
      <c r="G2048" s="14">
        <v>62.202561194338998</v>
      </c>
      <c r="H2048" s="14">
        <v>1066.3905570776401</v>
      </c>
      <c r="I2048" s="14">
        <v>1017.0244807251401</v>
      </c>
      <c r="J2048" s="14">
        <v>874.76687631346897</v>
      </c>
      <c r="K2048" s="14">
        <v>1175.61979381378</v>
      </c>
      <c r="L2048" s="14">
        <v>158.59531308864101</v>
      </c>
      <c r="M2048" s="14">
        <v>142.25760441166901</v>
      </c>
      <c r="O2048" s="14"/>
      <c r="P2048" s="14"/>
      <c r="Q2048" s="14"/>
      <c r="R2048" s="14"/>
      <c r="S2048" s="14"/>
      <c r="T2048" s="14"/>
      <c r="U2048" s="14"/>
      <c r="V2048" s="14"/>
      <c r="W2048" s="14"/>
      <c r="X2048" s="14"/>
      <c r="Y2048" s="14"/>
    </row>
    <row r="2049" spans="1:25">
      <c r="A2049" s="14" t="s">
        <v>2277</v>
      </c>
      <c r="B2049" s="14" t="s">
        <v>68</v>
      </c>
      <c r="C2049" s="14" t="s">
        <v>132</v>
      </c>
      <c r="D2049" s="14" t="s">
        <v>67</v>
      </c>
      <c r="E2049" s="14">
        <v>3</v>
      </c>
      <c r="F2049" s="14">
        <v>199.342769303843</v>
      </c>
      <c r="G2049" s="14">
        <v>66.447589767947704</v>
      </c>
      <c r="H2049" s="14">
        <v>1137.0872700008199</v>
      </c>
      <c r="I2049" s="14">
        <v>1081.63344731443</v>
      </c>
      <c r="J2049" s="14">
        <v>935.47136626247402</v>
      </c>
      <c r="K2049" s="14">
        <v>1244.00453910494</v>
      </c>
      <c r="L2049" s="14">
        <v>162.37109179051399</v>
      </c>
      <c r="M2049" s="14">
        <v>146.16208105195199</v>
      </c>
      <c r="O2049" s="14"/>
      <c r="P2049" s="14"/>
      <c r="Q2049" s="14"/>
      <c r="R2049" s="14"/>
      <c r="S2049" s="14"/>
      <c r="T2049" s="14"/>
      <c r="U2049" s="14"/>
      <c r="V2049" s="14"/>
      <c r="W2049" s="14"/>
      <c r="X2049" s="14"/>
      <c r="Y2049" s="14"/>
    </row>
    <row r="2050" spans="1:25">
      <c r="A2050" s="14" t="s">
        <v>2278</v>
      </c>
      <c r="B2050" s="14" t="s">
        <v>68</v>
      </c>
      <c r="C2050" s="14" t="s">
        <v>38</v>
      </c>
      <c r="D2050" s="14" t="s">
        <v>67</v>
      </c>
      <c r="E2050" s="14">
        <v>4</v>
      </c>
      <c r="F2050" s="14">
        <v>152.489178644573</v>
      </c>
      <c r="G2050" s="14">
        <v>50.8297262148577</v>
      </c>
      <c r="H2050" s="14">
        <v>938.97277490500801</v>
      </c>
      <c r="I2050" s="14">
        <v>911.87701893645601</v>
      </c>
      <c r="J2050" s="14">
        <v>771.67098282656195</v>
      </c>
      <c r="K2050" s="14">
        <v>1070.0113206880201</v>
      </c>
      <c r="L2050" s="14">
        <v>158.13430175156401</v>
      </c>
      <c r="M2050" s="14">
        <v>140.20603610989301</v>
      </c>
      <c r="O2050" s="14"/>
      <c r="P2050" s="14"/>
      <c r="Q2050" s="14"/>
      <c r="R2050" s="14"/>
      <c r="S2050" s="14"/>
      <c r="T2050" s="14"/>
      <c r="U2050" s="14"/>
      <c r="V2050" s="14"/>
      <c r="W2050" s="14"/>
      <c r="X2050" s="14"/>
      <c r="Y2050" s="14"/>
    </row>
    <row r="2051" spans="1:25">
      <c r="A2051" s="14" t="s">
        <v>2279</v>
      </c>
      <c r="B2051" s="14" t="s">
        <v>68</v>
      </c>
      <c r="C2051" s="14" t="s">
        <v>36</v>
      </c>
      <c r="D2051" s="14" t="s">
        <v>67</v>
      </c>
      <c r="E2051" s="14">
        <v>4</v>
      </c>
      <c r="F2051" s="14">
        <v>161.38105688311799</v>
      </c>
      <c r="G2051" s="14">
        <v>53.793685627705997</v>
      </c>
      <c r="H2051" s="14">
        <v>997.84243419970301</v>
      </c>
      <c r="I2051" s="14">
        <v>972.77975938560098</v>
      </c>
      <c r="J2051" s="14">
        <v>827.43611410812105</v>
      </c>
      <c r="K2051" s="14">
        <v>1136.15535541235</v>
      </c>
      <c r="L2051" s="14">
        <v>163.37559602675199</v>
      </c>
      <c r="M2051" s="14">
        <v>145.343645277479</v>
      </c>
      <c r="O2051" s="14"/>
      <c r="P2051" s="14"/>
      <c r="Q2051" s="14"/>
      <c r="R2051" s="14"/>
      <c r="S2051" s="14"/>
      <c r="T2051" s="14"/>
      <c r="U2051" s="14"/>
      <c r="V2051" s="14"/>
      <c r="W2051" s="14"/>
      <c r="X2051" s="14"/>
      <c r="Y2051" s="14"/>
    </row>
    <row r="2052" spans="1:25">
      <c r="A2052" s="14" t="s">
        <v>2280</v>
      </c>
      <c r="B2052" s="14" t="s">
        <v>68</v>
      </c>
      <c r="C2052" s="14" t="s">
        <v>34</v>
      </c>
      <c r="D2052" s="14" t="s">
        <v>67</v>
      </c>
      <c r="E2052" s="14">
        <v>4</v>
      </c>
      <c r="F2052" s="14">
        <v>165.71685803054899</v>
      </c>
      <c r="G2052" s="14">
        <v>55.2389526768496</v>
      </c>
      <c r="H2052" s="14">
        <v>1026.7463322834501</v>
      </c>
      <c r="I2052" s="14">
        <v>994.62871376249996</v>
      </c>
      <c r="J2052" s="14">
        <v>847.90683228291596</v>
      </c>
      <c r="K2052" s="14">
        <v>1159.29833445846</v>
      </c>
      <c r="L2052" s="14">
        <v>164.66962069595601</v>
      </c>
      <c r="M2052" s="14">
        <v>146.721881479584</v>
      </c>
      <c r="O2052" s="14"/>
      <c r="P2052" s="14"/>
      <c r="Q2052" s="14"/>
      <c r="R2052" s="14"/>
      <c r="S2052" s="14"/>
      <c r="T2052" s="14"/>
      <c r="U2052" s="14"/>
      <c r="V2052" s="14"/>
      <c r="W2052" s="14"/>
      <c r="X2052" s="14"/>
      <c r="Y2052" s="14"/>
    </row>
    <row r="2053" spans="1:25">
      <c r="A2053" s="14" t="s">
        <v>2281</v>
      </c>
      <c r="B2053" s="14" t="s">
        <v>68</v>
      </c>
      <c r="C2053" s="14" t="s">
        <v>128</v>
      </c>
      <c r="D2053" s="14" t="s">
        <v>67</v>
      </c>
      <c r="E2053" s="14">
        <v>4</v>
      </c>
      <c r="F2053" s="14">
        <v>186.29812386994399</v>
      </c>
      <c r="G2053" s="14">
        <v>62.099374623314802</v>
      </c>
      <c r="H2053" s="14">
        <v>1155.26555791854</v>
      </c>
      <c r="I2053" s="14">
        <v>1109.5649444583701</v>
      </c>
      <c r="J2053" s="14">
        <v>954.75710204572795</v>
      </c>
      <c r="K2053" s="14">
        <v>1282.1675042131201</v>
      </c>
      <c r="L2053" s="14">
        <v>172.60255975475201</v>
      </c>
      <c r="M2053" s="14">
        <v>154.80784241263899</v>
      </c>
      <c r="O2053" s="14"/>
      <c r="P2053" s="14"/>
      <c r="Q2053" s="14"/>
      <c r="R2053" s="14"/>
      <c r="S2053" s="14"/>
      <c r="T2053" s="14"/>
      <c r="U2053" s="14"/>
      <c r="V2053" s="14"/>
      <c r="W2053" s="14"/>
      <c r="X2053" s="14"/>
      <c r="Y2053" s="14"/>
    </row>
    <row r="2054" spans="1:25">
      <c r="A2054" s="14" t="s">
        <v>2282</v>
      </c>
      <c r="B2054" s="14" t="s">
        <v>68</v>
      </c>
      <c r="C2054" s="14" t="s">
        <v>129</v>
      </c>
      <c r="D2054" s="14" t="s">
        <v>67</v>
      </c>
      <c r="E2054" s="14">
        <v>4</v>
      </c>
      <c r="F2054" s="14">
        <v>180.63624136510001</v>
      </c>
      <c r="G2054" s="14">
        <v>60.212080455033202</v>
      </c>
      <c r="H2054" s="14">
        <v>1120.1552856573201</v>
      </c>
      <c r="I2054" s="14">
        <v>1064.41467194713</v>
      </c>
      <c r="J2054" s="14">
        <v>913.68003275716501</v>
      </c>
      <c r="K2054" s="14">
        <v>1232.7619559672801</v>
      </c>
      <c r="L2054" s="14">
        <v>168.347284020144</v>
      </c>
      <c r="M2054" s="14">
        <v>150.73463918996799</v>
      </c>
      <c r="O2054" s="14"/>
      <c r="P2054" s="14"/>
      <c r="Q2054" s="14"/>
      <c r="R2054" s="14"/>
      <c r="S2054" s="14"/>
      <c r="T2054" s="14"/>
      <c r="U2054" s="14"/>
      <c r="V2054" s="14"/>
      <c r="W2054" s="14"/>
      <c r="X2054" s="14"/>
      <c r="Y2054" s="14"/>
    </row>
    <row r="2055" spans="1:25">
      <c r="A2055" s="14" t="s">
        <v>2283</v>
      </c>
      <c r="B2055" s="14" t="s">
        <v>68</v>
      </c>
      <c r="C2055" s="14" t="s">
        <v>130</v>
      </c>
      <c r="D2055" s="14" t="s">
        <v>67</v>
      </c>
      <c r="E2055" s="14">
        <v>4</v>
      </c>
      <c r="F2055" s="14">
        <v>179.74719287560501</v>
      </c>
      <c r="G2055" s="14">
        <v>59.915730958534901</v>
      </c>
      <c r="H2055" s="14">
        <v>1117.1360651063101</v>
      </c>
      <c r="I2055" s="14">
        <v>1061.4646619543901</v>
      </c>
      <c r="J2055" s="14">
        <v>910.79526107238701</v>
      </c>
      <c r="K2055" s="14">
        <v>1229.7852676372399</v>
      </c>
      <c r="L2055" s="14">
        <v>168.32060568285701</v>
      </c>
      <c r="M2055" s="14">
        <v>150.66940088199999</v>
      </c>
      <c r="O2055" s="14"/>
      <c r="P2055" s="14"/>
      <c r="Q2055" s="14"/>
      <c r="R2055" s="14"/>
      <c r="S2055" s="14"/>
      <c r="T2055" s="14"/>
      <c r="U2055" s="14"/>
      <c r="V2055" s="14"/>
      <c r="W2055" s="14"/>
      <c r="X2055" s="14"/>
      <c r="Y2055" s="14"/>
    </row>
    <row r="2056" spans="1:25">
      <c r="A2056" s="14" t="s">
        <v>2284</v>
      </c>
      <c r="B2056" s="14" t="s">
        <v>68</v>
      </c>
      <c r="C2056" s="14" t="s">
        <v>131</v>
      </c>
      <c r="D2056" s="14" t="s">
        <v>67</v>
      </c>
      <c r="E2056" s="14">
        <v>4</v>
      </c>
      <c r="F2056" s="14">
        <v>170.656595863202</v>
      </c>
      <c r="G2056" s="14">
        <v>56.885531954400797</v>
      </c>
      <c r="H2056" s="14">
        <v>1061.6273459608201</v>
      </c>
      <c r="I2056" s="14">
        <v>1008.0583408651499</v>
      </c>
      <c r="J2056" s="14">
        <v>861.41816277361204</v>
      </c>
      <c r="K2056" s="14">
        <v>1172.3580968055901</v>
      </c>
      <c r="L2056" s="14">
        <v>164.29975594043299</v>
      </c>
      <c r="M2056" s="14">
        <v>146.640178091541</v>
      </c>
      <c r="O2056" s="14"/>
      <c r="P2056" s="14"/>
      <c r="Q2056" s="14"/>
      <c r="R2056" s="14"/>
      <c r="S2056" s="14"/>
      <c r="T2056" s="14"/>
      <c r="U2056" s="14"/>
      <c r="V2056" s="14"/>
      <c r="W2056" s="14"/>
      <c r="X2056" s="14"/>
      <c r="Y2056" s="14"/>
    </row>
    <row r="2057" spans="1:25">
      <c r="A2057" s="14" t="s">
        <v>2285</v>
      </c>
      <c r="B2057" s="14" t="s">
        <v>68</v>
      </c>
      <c r="C2057" s="14" t="s">
        <v>132</v>
      </c>
      <c r="D2057" s="14" t="s">
        <v>67</v>
      </c>
      <c r="E2057" s="14">
        <v>4</v>
      </c>
      <c r="F2057" s="14">
        <v>178.46020884792699</v>
      </c>
      <c r="G2057" s="14">
        <v>59.486736282642198</v>
      </c>
      <c r="H2057" s="14">
        <v>1112.5254588113401</v>
      </c>
      <c r="I2057" s="14">
        <v>1053.17892725912</v>
      </c>
      <c r="J2057" s="14">
        <v>903.23876993203896</v>
      </c>
      <c r="K2057" s="14">
        <v>1220.75201970433</v>
      </c>
      <c r="L2057" s="14">
        <v>167.573092445209</v>
      </c>
      <c r="M2057" s="14">
        <v>149.94015732708399</v>
      </c>
      <c r="O2057" s="14"/>
      <c r="P2057" s="14"/>
      <c r="Q2057" s="14"/>
      <c r="R2057" s="14"/>
      <c r="S2057" s="14"/>
      <c r="T2057" s="14"/>
      <c r="U2057" s="14"/>
      <c r="V2057" s="14"/>
      <c r="W2057" s="14"/>
      <c r="X2057" s="14"/>
      <c r="Y2057" s="14"/>
    </row>
    <row r="2058" spans="1:25">
      <c r="A2058" s="14" t="s">
        <v>2286</v>
      </c>
      <c r="B2058" s="14" t="s">
        <v>68</v>
      </c>
      <c r="C2058" s="14" t="s">
        <v>38</v>
      </c>
      <c r="D2058" s="14" t="s">
        <v>67</v>
      </c>
      <c r="E2058" s="14">
        <v>5</v>
      </c>
      <c r="F2058" s="14">
        <v>175.528339046089</v>
      </c>
      <c r="G2058" s="14">
        <v>58.509446348696301</v>
      </c>
      <c r="H2058" s="14">
        <v>1229.6205887642</v>
      </c>
      <c r="I2058" s="14">
        <v>1283.1582648669601</v>
      </c>
      <c r="J2058" s="14">
        <v>1099.2208149677899</v>
      </c>
      <c r="K2058" s="14">
        <v>1488.917929988</v>
      </c>
      <c r="L2058" s="14">
        <v>205.759665121041</v>
      </c>
      <c r="M2058" s="14">
        <v>183.93744989916399</v>
      </c>
      <c r="O2058" s="14"/>
      <c r="P2058" s="14"/>
      <c r="Q2058" s="14"/>
      <c r="R2058" s="14"/>
      <c r="S2058" s="14"/>
      <c r="T2058" s="14"/>
      <c r="U2058" s="14"/>
      <c r="V2058" s="14"/>
      <c r="W2058" s="14"/>
      <c r="X2058" s="14"/>
      <c r="Y2058" s="14"/>
    </row>
    <row r="2059" spans="1:25">
      <c r="A2059" s="14" t="s">
        <v>2287</v>
      </c>
      <c r="B2059" s="14" t="s">
        <v>68</v>
      </c>
      <c r="C2059" s="14" t="s">
        <v>36</v>
      </c>
      <c r="D2059" s="14" t="s">
        <v>67</v>
      </c>
      <c r="E2059" s="14">
        <v>5</v>
      </c>
      <c r="F2059" s="14">
        <v>198.36638997758001</v>
      </c>
      <c r="G2059" s="14">
        <v>66.122129992526794</v>
      </c>
      <c r="H2059" s="14">
        <v>1400.6947463464201</v>
      </c>
      <c r="I2059" s="14">
        <v>1454.5486537448401</v>
      </c>
      <c r="J2059" s="14">
        <v>1257.91886837634</v>
      </c>
      <c r="K2059" s="14">
        <v>1673.0409558977301</v>
      </c>
      <c r="L2059" s="14">
        <v>218.492302152896</v>
      </c>
      <c r="M2059" s="14">
        <v>196.62978536849599</v>
      </c>
      <c r="O2059" s="14"/>
      <c r="P2059" s="14"/>
      <c r="Q2059" s="14"/>
      <c r="R2059" s="14"/>
      <c r="S2059" s="14"/>
      <c r="T2059" s="14"/>
      <c r="U2059" s="14"/>
      <c r="V2059" s="14"/>
      <c r="W2059" s="14"/>
      <c r="X2059" s="14"/>
      <c r="Y2059" s="14"/>
    </row>
    <row r="2060" spans="1:25">
      <c r="A2060" s="14" t="s">
        <v>2288</v>
      </c>
      <c r="B2060" s="14" t="s">
        <v>68</v>
      </c>
      <c r="C2060" s="14" t="s">
        <v>34</v>
      </c>
      <c r="D2060" s="14" t="s">
        <v>67</v>
      </c>
      <c r="E2060" s="14">
        <v>5</v>
      </c>
      <c r="F2060" s="14">
        <v>216.603181667717</v>
      </c>
      <c r="G2060" s="14">
        <v>72.201060555905798</v>
      </c>
      <c r="H2060" s="14">
        <v>1541.1112178421699</v>
      </c>
      <c r="I2060" s="14">
        <v>1575.1521057120999</v>
      </c>
      <c r="J2060" s="14">
        <v>1371.1831019378301</v>
      </c>
      <c r="K2060" s="14">
        <v>1800.76892004919</v>
      </c>
      <c r="L2060" s="14">
        <v>225.61681433708799</v>
      </c>
      <c r="M2060" s="14">
        <v>203.96900377426999</v>
      </c>
      <c r="O2060" s="14"/>
      <c r="P2060" s="14"/>
      <c r="Q2060" s="14"/>
      <c r="R2060" s="14"/>
      <c r="S2060" s="14"/>
      <c r="T2060" s="14"/>
      <c r="U2060" s="14"/>
      <c r="V2060" s="14"/>
      <c r="W2060" s="14"/>
      <c r="X2060" s="14"/>
      <c r="Y2060" s="14"/>
    </row>
    <row r="2061" spans="1:25">
      <c r="A2061" s="14" t="s">
        <v>2289</v>
      </c>
      <c r="B2061" s="14" t="s">
        <v>68</v>
      </c>
      <c r="C2061" s="14" t="s">
        <v>128</v>
      </c>
      <c r="D2061" s="14" t="s">
        <v>67</v>
      </c>
      <c r="E2061" s="14">
        <v>5</v>
      </c>
      <c r="F2061" s="14">
        <v>220.93838572022099</v>
      </c>
      <c r="G2061" s="14">
        <v>73.646128573407097</v>
      </c>
      <c r="H2061" s="14">
        <v>1579.5980962338001</v>
      </c>
      <c r="I2061" s="14">
        <v>1591.5630352000101</v>
      </c>
      <c r="J2061" s="14">
        <v>1387.90225583147</v>
      </c>
      <c r="K2061" s="14">
        <v>1816.61388818057</v>
      </c>
      <c r="L2061" s="14">
        <v>225.05085298056201</v>
      </c>
      <c r="M2061" s="14">
        <v>203.66077936853901</v>
      </c>
      <c r="O2061" s="14"/>
      <c r="P2061" s="14"/>
      <c r="Q2061" s="14"/>
      <c r="R2061" s="14"/>
      <c r="S2061" s="14"/>
      <c r="T2061" s="14"/>
      <c r="U2061" s="14"/>
      <c r="V2061" s="14"/>
      <c r="W2061" s="14"/>
      <c r="X2061" s="14"/>
      <c r="Y2061" s="14"/>
    </row>
    <row r="2062" spans="1:25">
      <c r="A2062" s="14" t="s">
        <v>2290</v>
      </c>
      <c r="B2062" s="14" t="s">
        <v>68</v>
      </c>
      <c r="C2062" s="14" t="s">
        <v>129</v>
      </c>
      <c r="D2062" s="14" t="s">
        <v>67</v>
      </c>
      <c r="E2062" s="14">
        <v>5</v>
      </c>
      <c r="F2062" s="14">
        <v>228.52591494843099</v>
      </c>
      <c r="G2062" s="14">
        <v>76.175304982810204</v>
      </c>
      <c r="H2062" s="14">
        <v>1626.2874676091001</v>
      </c>
      <c r="I2062" s="14">
        <v>1640.63249888378</v>
      </c>
      <c r="J2062" s="14">
        <v>1434.1723258504701</v>
      </c>
      <c r="K2062" s="14">
        <v>1868.3938017882799</v>
      </c>
      <c r="L2062" s="14">
        <v>227.76130290450499</v>
      </c>
      <c r="M2062" s="14">
        <v>206.46017303330399</v>
      </c>
      <c r="O2062" s="14"/>
      <c r="P2062" s="14"/>
      <c r="Q2062" s="14"/>
      <c r="R2062" s="14"/>
      <c r="S2062" s="14"/>
      <c r="T2062" s="14"/>
      <c r="U2062" s="14"/>
      <c r="V2062" s="14"/>
      <c r="W2062" s="14"/>
      <c r="X2062" s="14"/>
      <c r="Y2062" s="14"/>
    </row>
    <row r="2063" spans="1:25">
      <c r="A2063" s="14" t="s">
        <v>2291</v>
      </c>
      <c r="B2063" s="14" t="s">
        <v>68</v>
      </c>
      <c r="C2063" s="14" t="s">
        <v>130</v>
      </c>
      <c r="D2063" s="14" t="s">
        <v>67</v>
      </c>
      <c r="E2063" s="14">
        <v>5</v>
      </c>
      <c r="F2063" s="14">
        <v>205.36398370174501</v>
      </c>
      <c r="G2063" s="14">
        <v>68.454661233915104</v>
      </c>
      <c r="H2063" s="14">
        <v>1456.17233001308</v>
      </c>
      <c r="I2063" s="14">
        <v>1469.3188161902499</v>
      </c>
      <c r="J2063" s="14">
        <v>1274.5887093286599</v>
      </c>
      <c r="K2063" s="14">
        <v>1685.3065776317401</v>
      </c>
      <c r="L2063" s="14">
        <v>215.98776144148499</v>
      </c>
      <c r="M2063" s="14">
        <v>194.73010686158901</v>
      </c>
      <c r="O2063" s="14"/>
      <c r="P2063" s="14"/>
      <c r="Q2063" s="14"/>
      <c r="R2063" s="14"/>
      <c r="S2063" s="14"/>
      <c r="T2063" s="14"/>
      <c r="U2063" s="14"/>
      <c r="V2063" s="14"/>
      <c r="W2063" s="14"/>
      <c r="X2063" s="14"/>
      <c r="Y2063" s="14"/>
    </row>
    <row r="2064" spans="1:25">
      <c r="A2064" s="14" t="s">
        <v>2292</v>
      </c>
      <c r="B2064" s="14" t="s">
        <v>68</v>
      </c>
      <c r="C2064" s="14" t="s">
        <v>131</v>
      </c>
      <c r="D2064" s="14" t="s">
        <v>67</v>
      </c>
      <c r="E2064" s="14">
        <v>5</v>
      </c>
      <c r="F2064" s="14">
        <v>195.91805853885501</v>
      </c>
      <c r="G2064" s="14">
        <v>65.306019512951593</v>
      </c>
      <c r="H2064" s="14">
        <v>1385.7551176888901</v>
      </c>
      <c r="I2064" s="14">
        <v>1396.6199327732099</v>
      </c>
      <c r="J2064" s="14">
        <v>1207.2829487070201</v>
      </c>
      <c r="K2064" s="14">
        <v>1607.1474952333001</v>
      </c>
      <c r="L2064" s="14">
        <v>210.52756246009901</v>
      </c>
      <c r="M2064" s="14">
        <v>189.33698406618799</v>
      </c>
      <c r="O2064" s="14"/>
      <c r="P2064" s="14"/>
      <c r="Q2064" s="14"/>
      <c r="R2064" s="14"/>
      <c r="S2064" s="14"/>
      <c r="T2064" s="14"/>
      <c r="U2064" s="14"/>
      <c r="V2064" s="14"/>
      <c r="W2064" s="14"/>
      <c r="X2064" s="14"/>
      <c r="Y2064" s="14"/>
    </row>
    <row r="2065" spans="1:25">
      <c r="A2065" s="14" t="s">
        <v>2293</v>
      </c>
      <c r="B2065" s="14" t="s">
        <v>68</v>
      </c>
      <c r="C2065" s="14" t="s">
        <v>132</v>
      </c>
      <c r="D2065" s="14" t="s">
        <v>67</v>
      </c>
      <c r="E2065" s="14">
        <v>5</v>
      </c>
      <c r="F2065" s="14">
        <v>195.90830987682</v>
      </c>
      <c r="G2065" s="14">
        <v>65.302769958940104</v>
      </c>
      <c r="H2065" s="14">
        <v>1380.9001894468199</v>
      </c>
      <c r="I2065" s="14">
        <v>1389.3405573921</v>
      </c>
      <c r="J2065" s="14">
        <v>1201.0433626700501</v>
      </c>
      <c r="K2065" s="14">
        <v>1598.7125128586299</v>
      </c>
      <c r="L2065" s="14">
        <v>209.37195546652899</v>
      </c>
      <c r="M2065" s="14">
        <v>188.29719472205301</v>
      </c>
      <c r="O2065" s="14"/>
      <c r="P2065" s="14"/>
      <c r="Q2065" s="14"/>
      <c r="R2065" s="14"/>
      <c r="S2065" s="14"/>
      <c r="T2065" s="14"/>
      <c r="U2065" s="14"/>
      <c r="V2065" s="14"/>
      <c r="W2065" s="14"/>
      <c r="X2065" s="14"/>
      <c r="Y2065" s="14"/>
    </row>
    <row r="2066" spans="1:25">
      <c r="A2066" s="14" t="s">
        <v>2294</v>
      </c>
      <c r="B2066" s="14" t="s">
        <v>68</v>
      </c>
      <c r="C2066" s="14" t="s">
        <v>38</v>
      </c>
      <c r="D2066" s="14" t="s">
        <v>41</v>
      </c>
      <c r="E2066" s="14">
        <v>0</v>
      </c>
      <c r="F2066" s="14">
        <v>1402.1178822864299</v>
      </c>
      <c r="G2066" s="14">
        <v>467.37262742881097</v>
      </c>
      <c r="H2066" s="14">
        <v>1190.1215335204399</v>
      </c>
      <c r="I2066" s="14">
        <v>1212.1960034148201</v>
      </c>
      <c r="J2066" s="14">
        <v>1149.03990942936</v>
      </c>
      <c r="K2066" s="14">
        <v>1277.8981765941901</v>
      </c>
      <c r="L2066" s="14">
        <v>65.702173179369794</v>
      </c>
      <c r="M2066" s="14">
        <v>63.1560939854662</v>
      </c>
      <c r="O2066" s="14"/>
      <c r="P2066" s="14"/>
      <c r="Q2066" s="14"/>
      <c r="R2066" s="14"/>
      <c r="S2066" s="14"/>
      <c r="T2066" s="14"/>
      <c r="U2066" s="14"/>
      <c r="V2066" s="14"/>
      <c r="W2066" s="14"/>
      <c r="X2066" s="14"/>
      <c r="Y2066" s="14"/>
    </row>
    <row r="2067" spans="1:25">
      <c r="A2067" s="14" t="s">
        <v>2295</v>
      </c>
      <c r="B2067" s="14" t="s">
        <v>68</v>
      </c>
      <c r="C2067" s="14" t="s">
        <v>36</v>
      </c>
      <c r="D2067" s="14" t="s">
        <v>41</v>
      </c>
      <c r="E2067" s="14">
        <v>0</v>
      </c>
      <c r="F2067" s="14">
        <v>1328.22127990575</v>
      </c>
      <c r="G2067" s="14">
        <v>442.74042663525103</v>
      </c>
      <c r="H2067" s="14">
        <v>1120.50252231837</v>
      </c>
      <c r="I2067" s="14">
        <v>1140.4353951128701</v>
      </c>
      <c r="J2067" s="14">
        <v>1079.4276860208299</v>
      </c>
      <c r="K2067" s="14">
        <v>1203.9715935599199</v>
      </c>
      <c r="L2067" s="14">
        <v>63.536198447043503</v>
      </c>
      <c r="M2067" s="14">
        <v>61.007709092047897</v>
      </c>
      <c r="O2067" s="14"/>
      <c r="P2067" s="14"/>
      <c r="Q2067" s="14"/>
      <c r="R2067" s="14"/>
      <c r="S2067" s="14"/>
      <c r="T2067" s="14"/>
      <c r="U2067" s="14"/>
      <c r="V2067" s="14"/>
      <c r="W2067" s="14"/>
      <c r="X2067" s="14"/>
      <c r="Y2067" s="14"/>
    </row>
    <row r="2068" spans="1:25">
      <c r="A2068" s="14" t="s">
        <v>2296</v>
      </c>
      <c r="B2068" s="14" t="s">
        <v>68</v>
      </c>
      <c r="C2068" s="14" t="s">
        <v>34</v>
      </c>
      <c r="D2068" s="14" t="s">
        <v>41</v>
      </c>
      <c r="E2068" s="14">
        <v>0</v>
      </c>
      <c r="F2068" s="14">
        <v>1281.5238243849201</v>
      </c>
      <c r="G2068" s="14">
        <v>427.17460812830501</v>
      </c>
      <c r="H2068" s="14">
        <v>1077.2004441403701</v>
      </c>
      <c r="I2068" s="14">
        <v>1092.64360150826</v>
      </c>
      <c r="J2068" s="14">
        <v>1033.1683077341399</v>
      </c>
      <c r="K2068" s="14">
        <v>1154.6294085157001</v>
      </c>
      <c r="L2068" s="14">
        <v>61.985807007444002</v>
      </c>
      <c r="M2068" s="14">
        <v>59.475293774119301</v>
      </c>
      <c r="O2068" s="14"/>
      <c r="P2068" s="14"/>
      <c r="Q2068" s="14"/>
      <c r="R2068" s="14"/>
      <c r="S2068" s="14"/>
      <c r="T2068" s="14"/>
      <c r="U2068" s="14"/>
      <c r="V2068" s="14"/>
      <c r="W2068" s="14"/>
      <c r="X2068" s="14"/>
      <c r="Y2068" s="14"/>
    </row>
    <row r="2069" spans="1:25">
      <c r="A2069" s="14" t="s">
        <v>2297</v>
      </c>
      <c r="B2069" s="14" t="s">
        <v>68</v>
      </c>
      <c r="C2069" s="14" t="s">
        <v>128</v>
      </c>
      <c r="D2069" s="14" t="s">
        <v>41</v>
      </c>
      <c r="E2069" s="14">
        <v>0</v>
      </c>
      <c r="F2069" s="14">
        <v>1281.6759898053499</v>
      </c>
      <c r="G2069" s="14">
        <v>427.22532993511601</v>
      </c>
      <c r="H2069" s="14">
        <v>1075.19545468721</v>
      </c>
      <c r="I2069" s="14">
        <v>1082.81665225645</v>
      </c>
      <c r="J2069" s="14">
        <v>1023.88713062261</v>
      </c>
      <c r="K2069" s="14">
        <v>1144.2334984501899</v>
      </c>
      <c r="L2069" s="14">
        <v>61.416846193737499</v>
      </c>
      <c r="M2069" s="14">
        <v>58.929521633844999</v>
      </c>
      <c r="O2069" s="14"/>
      <c r="P2069" s="14"/>
      <c r="Q2069" s="14"/>
      <c r="R2069" s="14"/>
      <c r="S2069" s="14"/>
      <c r="T2069" s="14"/>
      <c r="U2069" s="14"/>
      <c r="V2069" s="14"/>
      <c r="W2069" s="14"/>
      <c r="X2069" s="14"/>
      <c r="Y2069" s="14"/>
    </row>
    <row r="2070" spans="1:25">
      <c r="A2070" s="14" t="s">
        <v>2298</v>
      </c>
      <c r="B2070" s="14" t="s">
        <v>68</v>
      </c>
      <c r="C2070" s="14" t="s">
        <v>129</v>
      </c>
      <c r="D2070" s="14" t="s">
        <v>41</v>
      </c>
      <c r="E2070" s="14">
        <v>0</v>
      </c>
      <c r="F2070" s="14">
        <v>1302.23773036799</v>
      </c>
      <c r="G2070" s="14">
        <v>434.07924345599599</v>
      </c>
      <c r="H2070" s="14">
        <v>1089.24647470431</v>
      </c>
      <c r="I2070" s="14">
        <v>1088.1886187547</v>
      </c>
      <c r="J2070" s="14">
        <v>1029.4623168948499</v>
      </c>
      <c r="K2070" s="14">
        <v>1149.3735711471199</v>
      </c>
      <c r="L2070" s="14">
        <v>61.184952392415397</v>
      </c>
      <c r="M2070" s="14">
        <v>58.726301859852803</v>
      </c>
      <c r="O2070" s="14"/>
      <c r="P2070" s="14"/>
      <c r="Q2070" s="14"/>
      <c r="R2070" s="14"/>
      <c r="S2070" s="14"/>
      <c r="T2070" s="14"/>
      <c r="U2070" s="14"/>
      <c r="V2070" s="14"/>
      <c r="W2070" s="14"/>
      <c r="X2070" s="14"/>
      <c r="Y2070" s="14"/>
    </row>
    <row r="2071" spans="1:25">
      <c r="A2071" s="14" t="s">
        <v>2299</v>
      </c>
      <c r="B2071" s="14" t="s">
        <v>68</v>
      </c>
      <c r="C2071" s="14" t="s">
        <v>130</v>
      </c>
      <c r="D2071" s="14" t="s">
        <v>41</v>
      </c>
      <c r="E2071" s="14">
        <v>0</v>
      </c>
      <c r="F2071" s="14">
        <v>1318.2129038589601</v>
      </c>
      <c r="G2071" s="14">
        <v>439.40430128631903</v>
      </c>
      <c r="H2071" s="14">
        <v>1098.39176077505</v>
      </c>
      <c r="I2071" s="14">
        <v>1088.56896491004</v>
      </c>
      <c r="J2071" s="14">
        <v>1030.20654254696</v>
      </c>
      <c r="K2071" s="14">
        <v>1149.3596151065401</v>
      </c>
      <c r="L2071" s="14">
        <v>60.790650196506697</v>
      </c>
      <c r="M2071" s="14">
        <v>58.362422363070898</v>
      </c>
      <c r="O2071" s="14"/>
      <c r="P2071" s="14"/>
      <c r="Q2071" s="14"/>
      <c r="R2071" s="14"/>
      <c r="S2071" s="14"/>
      <c r="T2071" s="14"/>
      <c r="U2071" s="14"/>
      <c r="V2071" s="14"/>
      <c r="W2071" s="14"/>
      <c r="X2071" s="14"/>
      <c r="Y2071" s="14"/>
    </row>
    <row r="2072" spans="1:25">
      <c r="A2072" s="14" t="s">
        <v>2300</v>
      </c>
      <c r="B2072" s="14" t="s">
        <v>68</v>
      </c>
      <c r="C2072" s="14" t="s">
        <v>131</v>
      </c>
      <c r="D2072" s="14" t="s">
        <v>41</v>
      </c>
      <c r="E2072" s="14">
        <v>0</v>
      </c>
      <c r="F2072" s="14">
        <v>1303.482345335</v>
      </c>
      <c r="G2072" s="14">
        <v>434.49411511166801</v>
      </c>
      <c r="H2072" s="14">
        <v>1081.73706448602</v>
      </c>
      <c r="I2072" s="14">
        <v>1065.3074951746401</v>
      </c>
      <c r="J2072" s="14">
        <v>1007.88700494778</v>
      </c>
      <c r="K2072" s="14">
        <v>1125.13079225653</v>
      </c>
      <c r="L2072" s="14">
        <v>59.8232970818922</v>
      </c>
      <c r="M2072" s="14">
        <v>57.4204902268608</v>
      </c>
      <c r="O2072" s="14"/>
      <c r="P2072" s="14"/>
      <c r="Q2072" s="14"/>
      <c r="R2072" s="14"/>
      <c r="S2072" s="14"/>
      <c r="T2072" s="14"/>
      <c r="U2072" s="14"/>
      <c r="V2072" s="14"/>
      <c r="W2072" s="14"/>
      <c r="X2072" s="14"/>
      <c r="Y2072" s="14"/>
    </row>
    <row r="2073" spans="1:25">
      <c r="A2073" s="14" t="s">
        <v>2301</v>
      </c>
      <c r="B2073" s="14" t="s">
        <v>68</v>
      </c>
      <c r="C2073" s="14" t="s">
        <v>132</v>
      </c>
      <c r="D2073" s="14" t="s">
        <v>41</v>
      </c>
      <c r="E2073" s="14">
        <v>0</v>
      </c>
      <c r="F2073" s="14">
        <v>1330.21534930863</v>
      </c>
      <c r="G2073" s="14">
        <v>443.40511643621102</v>
      </c>
      <c r="H2073" s="14">
        <v>1101.31751664842</v>
      </c>
      <c r="I2073" s="14">
        <v>1077.44289081633</v>
      </c>
      <c r="J2073" s="14">
        <v>1019.98214373607</v>
      </c>
      <c r="K2073" s="14">
        <v>1137.28329588973</v>
      </c>
      <c r="L2073" s="14">
        <v>59.840405073396397</v>
      </c>
      <c r="M2073" s="14">
        <v>57.460747080266401</v>
      </c>
      <c r="O2073" s="14"/>
      <c r="P2073" s="14"/>
      <c r="Q2073" s="14"/>
      <c r="R2073" s="14"/>
      <c r="S2073" s="14"/>
      <c r="T2073" s="14"/>
      <c r="U2073" s="14"/>
      <c r="V2073" s="14"/>
      <c r="W2073" s="14"/>
      <c r="X2073" s="14"/>
      <c r="Y2073" s="14"/>
    </row>
    <row r="2074" spans="1:25">
      <c r="A2074" s="14" t="s">
        <v>2302</v>
      </c>
      <c r="B2074" s="14" t="s">
        <v>68</v>
      </c>
      <c r="C2074" s="14" t="s">
        <v>38</v>
      </c>
      <c r="D2074" s="14" t="s">
        <v>41</v>
      </c>
      <c r="E2074" s="14">
        <v>1</v>
      </c>
      <c r="F2074" s="14">
        <v>171.57489186400201</v>
      </c>
      <c r="G2074" s="14">
        <v>57.1916306213339</v>
      </c>
      <c r="H2074" s="14">
        <v>734.10444918706901</v>
      </c>
      <c r="I2074" s="14">
        <v>743.56643729289306</v>
      </c>
      <c r="J2074" s="14">
        <v>635.93175205386501</v>
      </c>
      <c r="K2074" s="14">
        <v>864.12640742225994</v>
      </c>
      <c r="L2074" s="14">
        <v>120.559970129367</v>
      </c>
      <c r="M2074" s="14">
        <v>107.634685239029</v>
      </c>
      <c r="O2074" s="14"/>
      <c r="P2074" s="14"/>
      <c r="Q2074" s="14"/>
      <c r="R2074" s="14"/>
      <c r="S2074" s="14"/>
      <c r="T2074" s="14"/>
      <c r="U2074" s="14"/>
      <c r="V2074" s="14"/>
      <c r="W2074" s="14"/>
      <c r="X2074" s="14"/>
      <c r="Y2074" s="14"/>
    </row>
    <row r="2075" spans="1:25">
      <c r="A2075" s="14" t="s">
        <v>2303</v>
      </c>
      <c r="B2075" s="14" t="s">
        <v>68</v>
      </c>
      <c r="C2075" s="14" t="s">
        <v>36</v>
      </c>
      <c r="D2075" s="14" t="s">
        <v>41</v>
      </c>
      <c r="E2075" s="14">
        <v>1</v>
      </c>
      <c r="F2075" s="14">
        <v>155.43664784074599</v>
      </c>
      <c r="G2075" s="14">
        <v>51.812215946915202</v>
      </c>
      <c r="H2075" s="14">
        <v>661.37625666218003</v>
      </c>
      <c r="I2075" s="14">
        <v>666.32417831962198</v>
      </c>
      <c r="J2075" s="14">
        <v>565.27922084694706</v>
      </c>
      <c r="K2075" s="14">
        <v>780.158531302705</v>
      </c>
      <c r="L2075" s="14">
        <v>113.83435298308299</v>
      </c>
      <c r="M2075" s="14">
        <v>101.044957472674</v>
      </c>
      <c r="O2075" s="14"/>
      <c r="P2075" s="14"/>
      <c r="Q2075" s="14"/>
      <c r="R2075" s="14"/>
      <c r="S2075" s="14"/>
      <c r="T2075" s="14"/>
      <c r="U2075" s="14"/>
      <c r="V2075" s="14"/>
      <c r="W2075" s="14"/>
      <c r="X2075" s="14"/>
      <c r="Y2075" s="14"/>
    </row>
    <row r="2076" spans="1:25">
      <c r="A2076" s="14" t="s">
        <v>2304</v>
      </c>
      <c r="B2076" s="14" t="s">
        <v>68</v>
      </c>
      <c r="C2076" s="14" t="s">
        <v>34</v>
      </c>
      <c r="D2076" s="14" t="s">
        <v>41</v>
      </c>
      <c r="E2076" s="14">
        <v>1</v>
      </c>
      <c r="F2076" s="14">
        <v>162.24310932621501</v>
      </c>
      <c r="G2076" s="14">
        <v>54.081036442071699</v>
      </c>
      <c r="H2076" s="14">
        <v>686.74331989932296</v>
      </c>
      <c r="I2076" s="14">
        <v>679.32827340129097</v>
      </c>
      <c r="J2076" s="14">
        <v>578.43027183224001</v>
      </c>
      <c r="K2076" s="14">
        <v>792.70863402027601</v>
      </c>
      <c r="L2076" s="14">
        <v>113.38036061898499</v>
      </c>
      <c r="M2076" s="14">
        <v>100.898001569051</v>
      </c>
      <c r="O2076" s="14"/>
      <c r="P2076" s="14"/>
      <c r="Q2076" s="14"/>
      <c r="R2076" s="14"/>
      <c r="S2076" s="14"/>
      <c r="T2076" s="14"/>
      <c r="U2076" s="14"/>
      <c r="V2076" s="14"/>
      <c r="W2076" s="14"/>
      <c r="X2076" s="14"/>
      <c r="Y2076" s="14"/>
    </row>
    <row r="2077" spans="1:25">
      <c r="A2077" s="14" t="s">
        <v>2305</v>
      </c>
      <c r="B2077" s="14" t="s">
        <v>68</v>
      </c>
      <c r="C2077" s="14" t="s">
        <v>128</v>
      </c>
      <c r="D2077" s="14" t="s">
        <v>41</v>
      </c>
      <c r="E2077" s="14">
        <v>1</v>
      </c>
      <c r="F2077" s="14">
        <v>151.5111907356</v>
      </c>
      <c r="G2077" s="14">
        <v>50.503730245200103</v>
      </c>
      <c r="H2077" s="14">
        <v>639.39563949865101</v>
      </c>
      <c r="I2077" s="14">
        <v>622.00522261121205</v>
      </c>
      <c r="J2077" s="14">
        <v>526.54873533145201</v>
      </c>
      <c r="K2077" s="14">
        <v>729.70980493073705</v>
      </c>
      <c r="L2077" s="14">
        <v>107.704582319525</v>
      </c>
      <c r="M2077" s="14">
        <v>95.456487279759898</v>
      </c>
      <c r="O2077" s="14"/>
      <c r="P2077" s="14"/>
      <c r="Q2077" s="14"/>
      <c r="R2077" s="14"/>
      <c r="S2077" s="14"/>
      <c r="T2077" s="14"/>
      <c r="U2077" s="14"/>
      <c r="V2077" s="14"/>
      <c r="W2077" s="14"/>
      <c r="X2077" s="14"/>
      <c r="Y2077" s="14"/>
    </row>
    <row r="2078" spans="1:25">
      <c r="A2078" s="14" t="s">
        <v>2306</v>
      </c>
      <c r="B2078" s="14" t="s">
        <v>68</v>
      </c>
      <c r="C2078" s="14" t="s">
        <v>129</v>
      </c>
      <c r="D2078" s="14" t="s">
        <v>41</v>
      </c>
      <c r="E2078" s="14">
        <v>1</v>
      </c>
      <c r="F2078" s="14">
        <v>149.027638653341</v>
      </c>
      <c r="G2078" s="14">
        <v>49.675879551113802</v>
      </c>
      <c r="H2078" s="14">
        <v>627.77555353360003</v>
      </c>
      <c r="I2078" s="14">
        <v>601.76713472059396</v>
      </c>
      <c r="J2078" s="14">
        <v>508.65656700294898</v>
      </c>
      <c r="K2078" s="14">
        <v>706.93069419010806</v>
      </c>
      <c r="L2078" s="14">
        <v>105.163559469514</v>
      </c>
      <c r="M2078" s="14">
        <v>93.110567717644898</v>
      </c>
      <c r="O2078" s="14"/>
      <c r="P2078" s="14"/>
      <c r="Q2078" s="14"/>
      <c r="R2078" s="14"/>
      <c r="S2078" s="14"/>
      <c r="T2078" s="14"/>
      <c r="U2078" s="14"/>
      <c r="V2078" s="14"/>
      <c r="W2078" s="14"/>
      <c r="X2078" s="14"/>
      <c r="Y2078" s="14"/>
    </row>
    <row r="2079" spans="1:25">
      <c r="A2079" s="14" t="s">
        <v>2307</v>
      </c>
      <c r="B2079" s="14" t="s">
        <v>68</v>
      </c>
      <c r="C2079" s="14" t="s">
        <v>130</v>
      </c>
      <c r="D2079" s="14" t="s">
        <v>41</v>
      </c>
      <c r="E2079" s="14">
        <v>1</v>
      </c>
      <c r="F2079" s="14">
        <v>148.79764525810401</v>
      </c>
      <c r="G2079" s="14">
        <v>49.599215086034597</v>
      </c>
      <c r="H2079" s="14">
        <v>626.83311676680296</v>
      </c>
      <c r="I2079" s="14">
        <v>587.83031012102504</v>
      </c>
      <c r="J2079" s="14">
        <v>496.711775678815</v>
      </c>
      <c r="K2079" s="14">
        <v>690.75370568960795</v>
      </c>
      <c r="L2079" s="14">
        <v>102.923395568583</v>
      </c>
      <c r="M2079" s="14">
        <v>91.118534442210205</v>
      </c>
      <c r="O2079" s="14"/>
      <c r="P2079" s="14"/>
      <c r="Q2079" s="14"/>
      <c r="R2079" s="14"/>
      <c r="S2079" s="14"/>
      <c r="T2079" s="14"/>
      <c r="U2079" s="14"/>
      <c r="V2079" s="14"/>
      <c r="W2079" s="14"/>
      <c r="X2079" s="14"/>
      <c r="Y2079" s="14"/>
    </row>
    <row r="2080" spans="1:25">
      <c r="A2080" s="14" t="s">
        <v>2308</v>
      </c>
      <c r="B2080" s="14" t="s">
        <v>68</v>
      </c>
      <c r="C2080" s="14" t="s">
        <v>131</v>
      </c>
      <c r="D2080" s="14" t="s">
        <v>41</v>
      </c>
      <c r="E2080" s="14">
        <v>1</v>
      </c>
      <c r="F2080" s="14">
        <v>159.217144639341</v>
      </c>
      <c r="G2080" s="14">
        <v>53.072381546446898</v>
      </c>
      <c r="H2080" s="14">
        <v>671.88734708756704</v>
      </c>
      <c r="I2080" s="14">
        <v>615.49145135907497</v>
      </c>
      <c r="J2080" s="14">
        <v>523.066099365073</v>
      </c>
      <c r="K2080" s="14">
        <v>719.46626888487799</v>
      </c>
      <c r="L2080" s="14">
        <v>103.974817525803</v>
      </c>
      <c r="M2080" s="14">
        <v>92.425351994002</v>
      </c>
      <c r="O2080" s="14"/>
      <c r="P2080" s="14"/>
      <c r="Q2080" s="14"/>
      <c r="R2080" s="14"/>
      <c r="S2080" s="14"/>
      <c r="T2080" s="14"/>
      <c r="U2080" s="14"/>
      <c r="V2080" s="14"/>
      <c r="W2080" s="14"/>
      <c r="X2080" s="14"/>
      <c r="Y2080" s="14"/>
    </row>
    <row r="2081" spans="1:25">
      <c r="A2081" s="14" t="s">
        <v>2309</v>
      </c>
      <c r="B2081" s="14" t="s">
        <v>68</v>
      </c>
      <c r="C2081" s="14" t="s">
        <v>132</v>
      </c>
      <c r="D2081" s="14" t="s">
        <v>41</v>
      </c>
      <c r="E2081" s="14">
        <v>1</v>
      </c>
      <c r="F2081" s="14">
        <v>166.62093269092901</v>
      </c>
      <c r="G2081" s="14">
        <v>55.540310896976401</v>
      </c>
      <c r="H2081" s="14">
        <v>706.110661062546</v>
      </c>
      <c r="I2081" s="14">
        <v>638.01826682973797</v>
      </c>
      <c r="J2081" s="14">
        <v>543.92101113078604</v>
      </c>
      <c r="K2081" s="14">
        <v>743.59267377119602</v>
      </c>
      <c r="L2081" s="14">
        <v>105.574406941459</v>
      </c>
      <c r="M2081" s="14">
        <v>94.0972556989514</v>
      </c>
      <c r="O2081" s="14"/>
      <c r="P2081" s="14"/>
      <c r="Q2081" s="14"/>
      <c r="R2081" s="14"/>
      <c r="S2081" s="14"/>
      <c r="T2081" s="14"/>
      <c r="U2081" s="14"/>
      <c r="V2081" s="14"/>
      <c r="W2081" s="14"/>
      <c r="X2081" s="14"/>
      <c r="Y2081" s="14"/>
    </row>
    <row r="2082" spans="1:25">
      <c r="A2082" s="14" t="s">
        <v>2310</v>
      </c>
      <c r="B2082" s="14" t="s">
        <v>68</v>
      </c>
      <c r="C2082" s="14" t="s">
        <v>38</v>
      </c>
      <c r="D2082" s="14" t="s">
        <v>41</v>
      </c>
      <c r="E2082" s="14">
        <v>2</v>
      </c>
      <c r="F2082" s="14">
        <v>223.43599230468601</v>
      </c>
      <c r="G2082" s="14">
        <v>74.478664101562003</v>
      </c>
      <c r="H2082" s="14">
        <v>866.63560741868798</v>
      </c>
      <c r="I2082" s="14">
        <v>910.54328584142297</v>
      </c>
      <c r="J2082" s="14">
        <v>793.85154772353803</v>
      </c>
      <c r="K2082" s="14">
        <v>1039.4184083292701</v>
      </c>
      <c r="L2082" s="14">
        <v>128.87512248784401</v>
      </c>
      <c r="M2082" s="14">
        <v>116.691738117885</v>
      </c>
      <c r="O2082" s="14"/>
      <c r="P2082" s="14"/>
      <c r="Q2082" s="14"/>
      <c r="R2082" s="14"/>
      <c r="S2082" s="14"/>
      <c r="T2082" s="14"/>
      <c r="U2082" s="14"/>
      <c r="V2082" s="14"/>
      <c r="W2082" s="14"/>
      <c r="X2082" s="14"/>
      <c r="Y2082" s="14"/>
    </row>
    <row r="2083" spans="1:25">
      <c r="A2083" s="14" t="s">
        <v>2311</v>
      </c>
      <c r="B2083" s="14" t="s">
        <v>68</v>
      </c>
      <c r="C2083" s="14" t="s">
        <v>36</v>
      </c>
      <c r="D2083" s="14" t="s">
        <v>41</v>
      </c>
      <c r="E2083" s="14">
        <v>2</v>
      </c>
      <c r="F2083" s="14">
        <v>219.03451517898301</v>
      </c>
      <c r="G2083" s="14">
        <v>73.011505059661005</v>
      </c>
      <c r="H2083" s="14">
        <v>840.69438542635703</v>
      </c>
      <c r="I2083" s="14">
        <v>880.13190181651396</v>
      </c>
      <c r="J2083" s="14">
        <v>766.29813412679698</v>
      </c>
      <c r="K2083" s="14">
        <v>1005.9761555005</v>
      </c>
      <c r="L2083" s="14">
        <v>125.844253683988</v>
      </c>
      <c r="M2083" s="14">
        <v>113.833767689718</v>
      </c>
      <c r="O2083" s="14"/>
      <c r="P2083" s="14"/>
      <c r="Q2083" s="14"/>
      <c r="R2083" s="14"/>
      <c r="S2083" s="14"/>
      <c r="T2083" s="14"/>
      <c r="U2083" s="14"/>
      <c r="V2083" s="14"/>
      <c r="W2083" s="14"/>
      <c r="X2083" s="14"/>
      <c r="Y2083" s="14"/>
    </row>
    <row r="2084" spans="1:25">
      <c r="A2084" s="14" t="s">
        <v>2312</v>
      </c>
      <c r="B2084" s="14" t="s">
        <v>68</v>
      </c>
      <c r="C2084" s="14" t="s">
        <v>34</v>
      </c>
      <c r="D2084" s="14" t="s">
        <v>41</v>
      </c>
      <c r="E2084" s="14">
        <v>2</v>
      </c>
      <c r="F2084" s="14">
        <v>218.04011835622799</v>
      </c>
      <c r="G2084" s="14">
        <v>72.680039452076002</v>
      </c>
      <c r="H2084" s="14">
        <v>833.83731062843003</v>
      </c>
      <c r="I2084" s="14">
        <v>885.58099053576802</v>
      </c>
      <c r="J2084" s="14">
        <v>770.81732264399102</v>
      </c>
      <c r="K2084" s="14">
        <v>1012.48238927493</v>
      </c>
      <c r="L2084" s="14">
        <v>126.901398739161</v>
      </c>
      <c r="M2084" s="14">
        <v>114.763667891777</v>
      </c>
      <c r="O2084" s="14"/>
      <c r="P2084" s="14"/>
      <c r="Q2084" s="14"/>
      <c r="R2084" s="14"/>
      <c r="S2084" s="14"/>
      <c r="T2084" s="14"/>
      <c r="U2084" s="14"/>
      <c r="V2084" s="14"/>
      <c r="W2084" s="14"/>
      <c r="X2084" s="14"/>
      <c r="Y2084" s="14"/>
    </row>
    <row r="2085" spans="1:25">
      <c r="A2085" s="14" t="s">
        <v>2313</v>
      </c>
      <c r="B2085" s="14" t="s">
        <v>68</v>
      </c>
      <c r="C2085" s="14" t="s">
        <v>128</v>
      </c>
      <c r="D2085" s="14" t="s">
        <v>41</v>
      </c>
      <c r="E2085" s="14">
        <v>2</v>
      </c>
      <c r="F2085" s="14">
        <v>230.29761190485499</v>
      </c>
      <c r="G2085" s="14">
        <v>76.765870634951597</v>
      </c>
      <c r="H2085" s="14">
        <v>879.06562296684797</v>
      </c>
      <c r="I2085" s="14">
        <v>932.68019111682599</v>
      </c>
      <c r="J2085" s="14">
        <v>815.07998210973801</v>
      </c>
      <c r="K2085" s="14">
        <v>1062.36425444822</v>
      </c>
      <c r="L2085" s="14">
        <v>129.68406333139299</v>
      </c>
      <c r="M2085" s="14">
        <v>117.600209007088</v>
      </c>
      <c r="O2085" s="14"/>
      <c r="P2085" s="14"/>
      <c r="Q2085" s="14"/>
      <c r="R2085" s="14"/>
      <c r="S2085" s="14"/>
      <c r="T2085" s="14"/>
      <c r="U2085" s="14"/>
      <c r="V2085" s="14"/>
      <c r="W2085" s="14"/>
      <c r="X2085" s="14"/>
      <c r="Y2085" s="14"/>
    </row>
    <row r="2086" spans="1:25">
      <c r="A2086" s="14" t="s">
        <v>2314</v>
      </c>
      <c r="B2086" s="14" t="s">
        <v>68</v>
      </c>
      <c r="C2086" s="14" t="s">
        <v>129</v>
      </c>
      <c r="D2086" s="14" t="s">
        <v>41</v>
      </c>
      <c r="E2086" s="14">
        <v>2</v>
      </c>
      <c r="F2086" s="14">
        <v>226.25711315293699</v>
      </c>
      <c r="G2086" s="14">
        <v>75.419037717645494</v>
      </c>
      <c r="H2086" s="14">
        <v>858.33502713557095</v>
      </c>
      <c r="I2086" s="14">
        <v>900.77635773639497</v>
      </c>
      <c r="J2086" s="14">
        <v>786.18819548583895</v>
      </c>
      <c r="K2086" s="14">
        <v>1027.2493254758599</v>
      </c>
      <c r="L2086" s="14">
        <v>126.47296773946699</v>
      </c>
      <c r="M2086" s="14">
        <v>114.588162250556</v>
      </c>
      <c r="O2086" s="14"/>
      <c r="P2086" s="14"/>
      <c r="Q2086" s="14"/>
      <c r="R2086" s="14"/>
      <c r="S2086" s="14"/>
      <c r="T2086" s="14"/>
      <c r="U2086" s="14"/>
      <c r="V2086" s="14"/>
      <c r="W2086" s="14"/>
      <c r="X2086" s="14"/>
      <c r="Y2086" s="14"/>
    </row>
    <row r="2087" spans="1:25">
      <c r="A2087" s="14" t="s">
        <v>2315</v>
      </c>
      <c r="B2087" s="14" t="s">
        <v>68</v>
      </c>
      <c r="C2087" s="14" t="s">
        <v>130</v>
      </c>
      <c r="D2087" s="14" t="s">
        <v>41</v>
      </c>
      <c r="E2087" s="14">
        <v>2</v>
      </c>
      <c r="F2087" s="14">
        <v>232.66907759807799</v>
      </c>
      <c r="G2087" s="14">
        <v>77.556359199359306</v>
      </c>
      <c r="H2087" s="14">
        <v>875.84821230219404</v>
      </c>
      <c r="I2087" s="14">
        <v>898.743972145057</v>
      </c>
      <c r="J2087" s="14">
        <v>785.89363924884105</v>
      </c>
      <c r="K2087" s="14">
        <v>1023.12762009427</v>
      </c>
      <c r="L2087" s="14">
        <v>124.383647949212</v>
      </c>
      <c r="M2087" s="14">
        <v>112.850332896216</v>
      </c>
      <c r="O2087" s="14"/>
      <c r="P2087" s="14"/>
      <c r="Q2087" s="14"/>
      <c r="R2087" s="14"/>
      <c r="S2087" s="14"/>
      <c r="T2087" s="14"/>
      <c r="U2087" s="14"/>
      <c r="V2087" s="14"/>
      <c r="W2087" s="14"/>
      <c r="X2087" s="14"/>
      <c r="Y2087" s="14"/>
    </row>
    <row r="2088" spans="1:25">
      <c r="A2088" s="14" t="s">
        <v>2316</v>
      </c>
      <c r="B2088" s="14" t="s">
        <v>68</v>
      </c>
      <c r="C2088" s="14" t="s">
        <v>131</v>
      </c>
      <c r="D2088" s="14" t="s">
        <v>41</v>
      </c>
      <c r="E2088" s="14">
        <v>2</v>
      </c>
      <c r="F2088" s="14">
        <v>236.23185010577501</v>
      </c>
      <c r="G2088" s="14">
        <v>78.743950035258194</v>
      </c>
      <c r="H2088" s="14">
        <v>881.79115381028305</v>
      </c>
      <c r="I2088" s="14">
        <v>891.71633873108601</v>
      </c>
      <c r="J2088" s="14">
        <v>780.62197299856098</v>
      </c>
      <c r="K2088" s="14">
        <v>1014.07397304796</v>
      </c>
      <c r="L2088" s="14">
        <v>122.357634316873</v>
      </c>
      <c r="M2088" s="14">
        <v>111.09436573252501</v>
      </c>
      <c r="O2088" s="14"/>
      <c r="P2088" s="14"/>
      <c r="Q2088" s="14"/>
      <c r="R2088" s="14"/>
      <c r="S2088" s="14"/>
      <c r="T2088" s="14"/>
      <c r="U2088" s="14"/>
      <c r="V2088" s="14"/>
      <c r="W2088" s="14"/>
      <c r="X2088" s="14"/>
      <c r="Y2088" s="14"/>
    </row>
    <row r="2089" spans="1:25">
      <c r="A2089" s="14" t="s">
        <v>2317</v>
      </c>
      <c r="B2089" s="14" t="s">
        <v>68</v>
      </c>
      <c r="C2089" s="14" t="s">
        <v>132</v>
      </c>
      <c r="D2089" s="14" t="s">
        <v>41</v>
      </c>
      <c r="E2089" s="14">
        <v>2</v>
      </c>
      <c r="F2089" s="14">
        <v>249.462574005455</v>
      </c>
      <c r="G2089" s="14">
        <v>83.154191335151594</v>
      </c>
      <c r="H2089" s="14">
        <v>927.81855173673102</v>
      </c>
      <c r="I2089" s="14">
        <v>930.06665535704997</v>
      </c>
      <c r="J2089" s="14">
        <v>817.416818681819</v>
      </c>
      <c r="K2089" s="14">
        <v>1053.81433923082</v>
      </c>
      <c r="L2089" s="14">
        <v>123.747683873765</v>
      </c>
      <c r="M2089" s="14">
        <v>112.649836675231</v>
      </c>
      <c r="O2089" s="14"/>
      <c r="P2089" s="14"/>
      <c r="Q2089" s="14"/>
      <c r="R2089" s="14"/>
      <c r="S2089" s="14"/>
      <c r="T2089" s="14"/>
      <c r="U2089" s="14"/>
      <c r="V2089" s="14"/>
      <c r="W2089" s="14"/>
      <c r="X2089" s="14"/>
      <c r="Y2089" s="14"/>
    </row>
    <row r="2090" spans="1:25">
      <c r="A2090" s="14" t="s">
        <v>2318</v>
      </c>
      <c r="B2090" s="14" t="s">
        <v>68</v>
      </c>
      <c r="C2090" s="14" t="s">
        <v>38</v>
      </c>
      <c r="D2090" s="14" t="s">
        <v>41</v>
      </c>
      <c r="E2090" s="14">
        <v>3</v>
      </c>
      <c r="F2090" s="14">
        <v>310.90878543268798</v>
      </c>
      <c r="G2090" s="14">
        <v>103.636261810896</v>
      </c>
      <c r="H2090" s="14">
        <v>1181.8930488583901</v>
      </c>
      <c r="I2090" s="14">
        <v>1184.08702096615</v>
      </c>
      <c r="J2090" s="14">
        <v>1054.4412221335599</v>
      </c>
      <c r="K2090" s="14">
        <v>1325.11102739989</v>
      </c>
      <c r="L2090" s="14">
        <v>141.02400643373699</v>
      </c>
      <c r="M2090" s="14">
        <v>129.64579883259501</v>
      </c>
      <c r="O2090" s="14"/>
      <c r="P2090" s="14"/>
      <c r="Q2090" s="14"/>
      <c r="R2090" s="14"/>
      <c r="S2090" s="14"/>
      <c r="T2090" s="14"/>
      <c r="U2090" s="14"/>
      <c r="V2090" s="14"/>
      <c r="W2090" s="14"/>
      <c r="X2090" s="14"/>
      <c r="Y2090" s="14"/>
    </row>
    <row r="2091" spans="1:25">
      <c r="A2091" s="14" t="s">
        <v>2319</v>
      </c>
      <c r="B2091" s="14" t="s">
        <v>68</v>
      </c>
      <c r="C2091" s="14" t="s">
        <v>36</v>
      </c>
      <c r="D2091" s="14" t="s">
        <v>41</v>
      </c>
      <c r="E2091" s="14">
        <v>3</v>
      </c>
      <c r="F2091" s="14">
        <v>277.31633661053201</v>
      </c>
      <c r="G2091" s="14">
        <v>92.438778870177302</v>
      </c>
      <c r="H2091" s="14">
        <v>1045.52984697079</v>
      </c>
      <c r="I2091" s="14">
        <v>1045.75155898456</v>
      </c>
      <c r="J2091" s="14">
        <v>924.68778632265605</v>
      </c>
      <c r="K2091" s="14">
        <v>1178.0966720961901</v>
      </c>
      <c r="L2091" s="14">
        <v>132.34511311162601</v>
      </c>
      <c r="M2091" s="14">
        <v>121.063772661907</v>
      </c>
      <c r="O2091" s="14"/>
      <c r="P2091" s="14"/>
      <c r="Q2091" s="14"/>
      <c r="R2091" s="14"/>
      <c r="S2091" s="14"/>
      <c r="T2091" s="14"/>
      <c r="U2091" s="14"/>
      <c r="V2091" s="14"/>
      <c r="W2091" s="14"/>
      <c r="X2091" s="14"/>
      <c r="Y2091" s="14"/>
    </row>
    <row r="2092" spans="1:25">
      <c r="A2092" s="14" t="s">
        <v>2320</v>
      </c>
      <c r="B2092" s="14" t="s">
        <v>68</v>
      </c>
      <c r="C2092" s="14" t="s">
        <v>34</v>
      </c>
      <c r="D2092" s="14" t="s">
        <v>41</v>
      </c>
      <c r="E2092" s="14">
        <v>3</v>
      </c>
      <c r="F2092" s="14">
        <v>263.30609362348099</v>
      </c>
      <c r="G2092" s="14">
        <v>87.768697874493796</v>
      </c>
      <c r="H2092" s="14">
        <v>986.90439888861101</v>
      </c>
      <c r="I2092" s="14">
        <v>974.36812812871096</v>
      </c>
      <c r="J2092" s="14">
        <v>858.63000361042498</v>
      </c>
      <c r="K2092" s="14">
        <v>1101.1890307301201</v>
      </c>
      <c r="L2092" s="14">
        <v>126.820902601413</v>
      </c>
      <c r="M2092" s="14">
        <v>115.738124518286</v>
      </c>
      <c r="O2092" s="14"/>
      <c r="P2092" s="14"/>
      <c r="Q2092" s="14"/>
      <c r="R2092" s="14"/>
      <c r="S2092" s="14"/>
      <c r="T2092" s="14"/>
      <c r="U2092" s="14"/>
      <c r="V2092" s="14"/>
      <c r="W2092" s="14"/>
      <c r="X2092" s="14"/>
      <c r="Y2092" s="14"/>
    </row>
    <row r="2093" spans="1:25">
      <c r="A2093" s="14" t="s">
        <v>2321</v>
      </c>
      <c r="B2093" s="14" t="s">
        <v>68</v>
      </c>
      <c r="C2093" s="14" t="s">
        <v>128</v>
      </c>
      <c r="D2093" s="14" t="s">
        <v>41</v>
      </c>
      <c r="E2093" s="14">
        <v>3</v>
      </c>
      <c r="F2093" s="14">
        <v>277.67112867600599</v>
      </c>
      <c r="G2093" s="14">
        <v>92.557042892001903</v>
      </c>
      <c r="H2093" s="14">
        <v>1036.89879635537</v>
      </c>
      <c r="I2093" s="14">
        <v>1020.17799754829</v>
      </c>
      <c r="J2093" s="14">
        <v>902.03121635503896</v>
      </c>
      <c r="K2093" s="14">
        <v>1149.3269127122001</v>
      </c>
      <c r="L2093" s="14">
        <v>129.148915163916</v>
      </c>
      <c r="M2093" s="14">
        <v>118.146781193248</v>
      </c>
      <c r="O2093" s="14"/>
      <c r="P2093" s="14"/>
      <c r="Q2093" s="14"/>
      <c r="R2093" s="14"/>
      <c r="S2093" s="14"/>
      <c r="T2093" s="14"/>
      <c r="U2093" s="14"/>
      <c r="V2093" s="14"/>
      <c r="W2093" s="14"/>
      <c r="X2093" s="14"/>
      <c r="Y2093" s="14"/>
    </row>
    <row r="2094" spans="1:25">
      <c r="A2094" s="14" t="s">
        <v>2322</v>
      </c>
      <c r="B2094" s="14" t="s">
        <v>68</v>
      </c>
      <c r="C2094" s="14" t="s">
        <v>129</v>
      </c>
      <c r="D2094" s="14" t="s">
        <v>41</v>
      </c>
      <c r="E2094" s="14">
        <v>3</v>
      </c>
      <c r="F2094" s="14">
        <v>312.30386174210798</v>
      </c>
      <c r="G2094" s="14">
        <v>104.101287247369</v>
      </c>
      <c r="H2094" s="14">
        <v>1163.0562406603101</v>
      </c>
      <c r="I2094" s="14">
        <v>1148.95815584154</v>
      </c>
      <c r="J2094" s="14">
        <v>1023.41218740504</v>
      </c>
      <c r="K2094" s="14">
        <v>1285.4967215110701</v>
      </c>
      <c r="L2094" s="14">
        <v>136.53856566952501</v>
      </c>
      <c r="M2094" s="14">
        <v>125.545968436504</v>
      </c>
      <c r="O2094" s="14"/>
      <c r="P2094" s="14"/>
      <c r="Q2094" s="14"/>
      <c r="R2094" s="14"/>
      <c r="S2094" s="14"/>
      <c r="T2094" s="14"/>
      <c r="U2094" s="14"/>
      <c r="V2094" s="14"/>
      <c r="W2094" s="14"/>
      <c r="X2094" s="14"/>
      <c r="Y2094" s="14"/>
    </row>
    <row r="2095" spans="1:25">
      <c r="A2095" s="14" t="s">
        <v>2323</v>
      </c>
      <c r="B2095" s="14" t="s">
        <v>68</v>
      </c>
      <c r="C2095" s="14" t="s">
        <v>130</v>
      </c>
      <c r="D2095" s="14" t="s">
        <v>41</v>
      </c>
      <c r="E2095" s="14">
        <v>3</v>
      </c>
      <c r="F2095" s="14">
        <v>314.45101577269799</v>
      </c>
      <c r="G2095" s="14">
        <v>104.817005257566</v>
      </c>
      <c r="H2095" s="14">
        <v>1166.05857445284</v>
      </c>
      <c r="I2095" s="14">
        <v>1156.4706314939699</v>
      </c>
      <c r="J2095" s="14">
        <v>1030.64819762051</v>
      </c>
      <c r="K2095" s="14">
        <v>1293.27043006136</v>
      </c>
      <c r="L2095" s="14">
        <v>136.799798567393</v>
      </c>
      <c r="M2095" s="14">
        <v>125.822433873462</v>
      </c>
      <c r="O2095" s="14"/>
      <c r="P2095" s="14"/>
      <c r="Q2095" s="14"/>
      <c r="R2095" s="14"/>
      <c r="S2095" s="14"/>
      <c r="T2095" s="14"/>
      <c r="U2095" s="14"/>
      <c r="V2095" s="14"/>
      <c r="W2095" s="14"/>
      <c r="X2095" s="14"/>
      <c r="Y2095" s="14"/>
    </row>
    <row r="2096" spans="1:25">
      <c r="A2096" s="14" t="s">
        <v>2324</v>
      </c>
      <c r="B2096" s="14" t="s">
        <v>68</v>
      </c>
      <c r="C2096" s="14" t="s">
        <v>131</v>
      </c>
      <c r="D2096" s="14" t="s">
        <v>41</v>
      </c>
      <c r="E2096" s="14">
        <v>3</v>
      </c>
      <c r="F2096" s="14">
        <v>311.21772939675998</v>
      </c>
      <c r="G2096" s="14">
        <v>103.73924313225299</v>
      </c>
      <c r="H2096" s="14">
        <v>1147.93895244277</v>
      </c>
      <c r="I2096" s="14">
        <v>1132.0628853846399</v>
      </c>
      <c r="J2096" s="14">
        <v>1008.40978147293</v>
      </c>
      <c r="K2096" s="14">
        <v>1266.5626140899601</v>
      </c>
      <c r="L2096" s="14">
        <v>134.49972870531499</v>
      </c>
      <c r="M2096" s="14">
        <v>123.653103911716</v>
      </c>
      <c r="O2096" s="14"/>
      <c r="P2096" s="14"/>
      <c r="Q2096" s="14"/>
      <c r="R2096" s="14"/>
      <c r="S2096" s="14"/>
      <c r="T2096" s="14"/>
      <c r="U2096" s="14"/>
      <c r="V2096" s="14"/>
      <c r="W2096" s="14"/>
      <c r="X2096" s="14"/>
      <c r="Y2096" s="14"/>
    </row>
    <row r="2097" spans="1:25">
      <c r="A2097" s="14" t="s">
        <v>2325</v>
      </c>
      <c r="B2097" s="14" t="s">
        <v>68</v>
      </c>
      <c r="C2097" s="14" t="s">
        <v>132</v>
      </c>
      <c r="D2097" s="14" t="s">
        <v>41</v>
      </c>
      <c r="E2097" s="14">
        <v>3</v>
      </c>
      <c r="F2097" s="14">
        <v>309.79206267180899</v>
      </c>
      <c r="G2097" s="14">
        <v>103.26402089060301</v>
      </c>
      <c r="H2097" s="14">
        <v>1136.3095135231199</v>
      </c>
      <c r="I2097" s="14">
        <v>1100.8268864321401</v>
      </c>
      <c r="J2097" s="14">
        <v>980.477243659127</v>
      </c>
      <c r="K2097" s="14">
        <v>1231.758787405</v>
      </c>
      <c r="L2097" s="14">
        <v>130.93190097286001</v>
      </c>
      <c r="M2097" s="14">
        <v>120.349642773014</v>
      </c>
      <c r="O2097" s="14"/>
      <c r="P2097" s="14"/>
      <c r="Q2097" s="14"/>
      <c r="R2097" s="14"/>
      <c r="S2097" s="14"/>
      <c r="T2097" s="14"/>
      <c r="U2097" s="14"/>
      <c r="V2097" s="14"/>
      <c r="W2097" s="14"/>
      <c r="X2097" s="14"/>
      <c r="Y2097" s="14"/>
    </row>
    <row r="2098" spans="1:25">
      <c r="A2098" s="14" t="s">
        <v>2326</v>
      </c>
      <c r="B2098" s="14" t="s">
        <v>68</v>
      </c>
      <c r="C2098" s="14" t="s">
        <v>38</v>
      </c>
      <c r="D2098" s="14" t="s">
        <v>41</v>
      </c>
      <c r="E2098" s="14">
        <v>4</v>
      </c>
      <c r="F2098" s="14">
        <v>341.70819043755603</v>
      </c>
      <c r="G2098" s="14">
        <v>113.902730145852</v>
      </c>
      <c r="H2098" s="14">
        <v>1602.3079360290601</v>
      </c>
      <c r="I2098" s="14">
        <v>1541.6467092077801</v>
      </c>
      <c r="J2098" s="14">
        <v>1379.37452152215</v>
      </c>
      <c r="K2098" s="14">
        <v>1717.47410116282</v>
      </c>
      <c r="L2098" s="14">
        <v>175.82739195503899</v>
      </c>
      <c r="M2098" s="14">
        <v>162.27218768562901</v>
      </c>
      <c r="O2098" s="14"/>
      <c r="P2098" s="14"/>
      <c r="Q2098" s="14"/>
      <c r="R2098" s="14"/>
      <c r="S2098" s="14"/>
      <c r="T2098" s="14"/>
      <c r="U2098" s="14"/>
      <c r="V2098" s="14"/>
      <c r="W2098" s="14"/>
      <c r="X2098" s="14"/>
      <c r="Y2098" s="14"/>
    </row>
    <row r="2099" spans="1:25">
      <c r="A2099" s="14" t="s">
        <v>2327</v>
      </c>
      <c r="B2099" s="14" t="s">
        <v>68</v>
      </c>
      <c r="C2099" s="14" t="s">
        <v>36</v>
      </c>
      <c r="D2099" s="14" t="s">
        <v>41</v>
      </c>
      <c r="E2099" s="14">
        <v>4</v>
      </c>
      <c r="F2099" s="14">
        <v>332.56984223686698</v>
      </c>
      <c r="G2099" s="14">
        <v>110.856614078956</v>
      </c>
      <c r="H2099" s="14">
        <v>1559.1647549782799</v>
      </c>
      <c r="I2099" s="14">
        <v>1508.15321539409</v>
      </c>
      <c r="J2099" s="14">
        <v>1347.50637398545</v>
      </c>
      <c r="K2099" s="14">
        <v>1682.4109382203901</v>
      </c>
      <c r="L2099" s="14">
        <v>174.25772282630101</v>
      </c>
      <c r="M2099" s="14">
        <v>160.64684140863801</v>
      </c>
      <c r="O2099" s="14"/>
      <c r="P2099" s="14"/>
      <c r="Q2099" s="14"/>
      <c r="R2099" s="14"/>
      <c r="S2099" s="14"/>
      <c r="T2099" s="14"/>
      <c r="U2099" s="14"/>
      <c r="V2099" s="14"/>
      <c r="W2099" s="14"/>
      <c r="X2099" s="14"/>
      <c r="Y2099" s="14"/>
    </row>
    <row r="2100" spans="1:25">
      <c r="A2100" s="14" t="s">
        <v>2328</v>
      </c>
      <c r="B2100" s="14" t="s">
        <v>68</v>
      </c>
      <c r="C2100" s="14" t="s">
        <v>34</v>
      </c>
      <c r="D2100" s="14" t="s">
        <v>41</v>
      </c>
      <c r="E2100" s="14">
        <v>4</v>
      </c>
      <c r="F2100" s="14">
        <v>312.51225071183097</v>
      </c>
      <c r="G2100" s="14">
        <v>104.17075023727701</v>
      </c>
      <c r="H2100" s="14">
        <v>1465.88606741325</v>
      </c>
      <c r="I2100" s="14">
        <v>1413.8325770008601</v>
      </c>
      <c r="J2100" s="14">
        <v>1258.6321143575601</v>
      </c>
      <c r="K2100" s="14">
        <v>1582.61739121812</v>
      </c>
      <c r="L2100" s="14">
        <v>168.78481421725601</v>
      </c>
      <c r="M2100" s="14">
        <v>155.20046264329699</v>
      </c>
      <c r="O2100" s="14"/>
      <c r="P2100" s="14"/>
      <c r="Q2100" s="14"/>
      <c r="R2100" s="14"/>
      <c r="S2100" s="14"/>
      <c r="T2100" s="14"/>
      <c r="U2100" s="14"/>
      <c r="V2100" s="14"/>
      <c r="W2100" s="14"/>
      <c r="X2100" s="14"/>
      <c r="Y2100" s="14"/>
    </row>
    <row r="2101" spans="1:25">
      <c r="A2101" s="14" t="s">
        <v>2329</v>
      </c>
      <c r="B2101" s="14" t="s">
        <v>68</v>
      </c>
      <c r="C2101" s="14" t="s">
        <v>128</v>
      </c>
      <c r="D2101" s="14" t="s">
        <v>41</v>
      </c>
      <c r="E2101" s="14">
        <v>4</v>
      </c>
      <c r="F2101" s="14">
        <v>294.34867970407601</v>
      </c>
      <c r="G2101" s="14">
        <v>98.116226568025198</v>
      </c>
      <c r="H2101" s="14">
        <v>1382.69766865875</v>
      </c>
      <c r="I2101" s="14">
        <v>1329.93276542128</v>
      </c>
      <c r="J2101" s="14">
        <v>1179.56139989656</v>
      </c>
      <c r="K2101" s="14">
        <v>1493.8851667965801</v>
      </c>
      <c r="L2101" s="14">
        <v>163.95240137530001</v>
      </c>
      <c r="M2101" s="14">
        <v>150.371365524721</v>
      </c>
      <c r="O2101" s="14"/>
      <c r="P2101" s="14"/>
      <c r="Q2101" s="14"/>
      <c r="R2101" s="14"/>
      <c r="S2101" s="14"/>
      <c r="T2101" s="14"/>
      <c r="U2101" s="14"/>
      <c r="V2101" s="14"/>
      <c r="W2101" s="14"/>
      <c r="X2101" s="14"/>
      <c r="Y2101" s="14"/>
    </row>
    <row r="2102" spans="1:25">
      <c r="A2102" s="14" t="s">
        <v>2330</v>
      </c>
      <c r="B2102" s="14" t="s">
        <v>68</v>
      </c>
      <c r="C2102" s="14" t="s">
        <v>129</v>
      </c>
      <c r="D2102" s="14" t="s">
        <v>41</v>
      </c>
      <c r="E2102" s="14">
        <v>4</v>
      </c>
      <c r="F2102" s="14">
        <v>268.23850566393202</v>
      </c>
      <c r="G2102" s="14">
        <v>89.412835221310601</v>
      </c>
      <c r="H2102" s="14">
        <v>1261.7051066036299</v>
      </c>
      <c r="I2102" s="14">
        <v>1198.2856181576501</v>
      </c>
      <c r="J2102" s="14">
        <v>1056.6885871852801</v>
      </c>
      <c r="K2102" s="14">
        <v>1353.31002143057</v>
      </c>
      <c r="L2102" s="14">
        <v>155.024403272912</v>
      </c>
      <c r="M2102" s="14">
        <v>141.59703097236999</v>
      </c>
      <c r="O2102" s="14"/>
      <c r="P2102" s="14"/>
      <c r="Q2102" s="14"/>
      <c r="R2102" s="14"/>
      <c r="S2102" s="14"/>
      <c r="T2102" s="14"/>
      <c r="U2102" s="14"/>
      <c r="V2102" s="14"/>
      <c r="W2102" s="14"/>
      <c r="X2102" s="14"/>
      <c r="Y2102" s="14"/>
    </row>
    <row r="2103" spans="1:25">
      <c r="A2103" s="14" t="s">
        <v>2331</v>
      </c>
      <c r="B2103" s="14" t="s">
        <v>68</v>
      </c>
      <c r="C2103" s="14" t="s">
        <v>130</v>
      </c>
      <c r="D2103" s="14" t="s">
        <v>41</v>
      </c>
      <c r="E2103" s="14">
        <v>4</v>
      </c>
      <c r="F2103" s="14">
        <v>256.93682691000799</v>
      </c>
      <c r="G2103" s="14">
        <v>85.645608970002698</v>
      </c>
      <c r="H2103" s="14">
        <v>1205.7101215861501</v>
      </c>
      <c r="I2103" s="14">
        <v>1144.4472243559901</v>
      </c>
      <c r="J2103" s="14">
        <v>1006.7200595087</v>
      </c>
      <c r="K2103" s="14">
        <v>1295.5336611100499</v>
      </c>
      <c r="L2103" s="14">
        <v>151.08643675405199</v>
      </c>
      <c r="M2103" s="14">
        <v>137.72716484729699</v>
      </c>
      <c r="O2103" s="14"/>
      <c r="P2103" s="14"/>
      <c r="Q2103" s="14"/>
      <c r="R2103" s="14"/>
      <c r="S2103" s="14"/>
      <c r="T2103" s="14"/>
      <c r="U2103" s="14"/>
      <c r="V2103" s="14"/>
      <c r="W2103" s="14"/>
      <c r="X2103" s="14"/>
      <c r="Y2103" s="14"/>
    </row>
    <row r="2104" spans="1:25">
      <c r="A2104" s="14" t="s">
        <v>2332</v>
      </c>
      <c r="B2104" s="14" t="s">
        <v>68</v>
      </c>
      <c r="C2104" s="14" t="s">
        <v>131</v>
      </c>
      <c r="D2104" s="14" t="s">
        <v>41</v>
      </c>
      <c r="E2104" s="14">
        <v>4</v>
      </c>
      <c r="F2104" s="14">
        <v>250.90900332268001</v>
      </c>
      <c r="G2104" s="14">
        <v>83.636334440893407</v>
      </c>
      <c r="H2104" s="14">
        <v>1174.17288278665</v>
      </c>
      <c r="I2104" s="14">
        <v>1126.15350490336</v>
      </c>
      <c r="J2104" s="14">
        <v>989.25520201068503</v>
      </c>
      <c r="K2104" s="14">
        <v>1276.49755405884</v>
      </c>
      <c r="L2104" s="14">
        <v>150.34404915548899</v>
      </c>
      <c r="M2104" s="14">
        <v>136.89830289266999</v>
      </c>
      <c r="O2104" s="14"/>
      <c r="P2104" s="14"/>
      <c r="Q2104" s="14"/>
      <c r="R2104" s="14"/>
      <c r="S2104" s="14"/>
      <c r="T2104" s="14"/>
      <c r="U2104" s="14"/>
      <c r="V2104" s="14"/>
      <c r="W2104" s="14"/>
      <c r="X2104" s="14"/>
      <c r="Y2104" s="14"/>
    </row>
    <row r="2105" spans="1:25">
      <c r="A2105" s="14" t="s">
        <v>2333</v>
      </c>
      <c r="B2105" s="14" t="s">
        <v>68</v>
      </c>
      <c r="C2105" s="14" t="s">
        <v>132</v>
      </c>
      <c r="D2105" s="14" t="s">
        <v>41</v>
      </c>
      <c r="E2105" s="14">
        <v>4</v>
      </c>
      <c r="F2105" s="14">
        <v>266.800136546548</v>
      </c>
      <c r="G2105" s="14">
        <v>88.933378848849301</v>
      </c>
      <c r="H2105" s="14">
        <v>1248.7135474424199</v>
      </c>
      <c r="I2105" s="14">
        <v>1202.8601241819999</v>
      </c>
      <c r="J2105" s="14">
        <v>1061.0580528820101</v>
      </c>
      <c r="K2105" s="14">
        <v>1358.1470494175601</v>
      </c>
      <c r="L2105" s="14">
        <v>155.286925235567</v>
      </c>
      <c r="M2105" s="14">
        <v>141.80207129998999</v>
      </c>
      <c r="O2105" s="14"/>
      <c r="P2105" s="14"/>
      <c r="Q2105" s="14"/>
      <c r="R2105" s="14"/>
      <c r="S2105" s="14"/>
      <c r="T2105" s="14"/>
      <c r="U2105" s="14"/>
      <c r="V2105" s="14"/>
      <c r="W2105" s="14"/>
      <c r="X2105" s="14"/>
      <c r="Y2105" s="14"/>
    </row>
    <row r="2106" spans="1:25">
      <c r="A2106" s="14" t="s">
        <v>2334</v>
      </c>
      <c r="B2106" s="14" t="s">
        <v>68</v>
      </c>
      <c r="C2106" s="14" t="s">
        <v>38</v>
      </c>
      <c r="D2106" s="14" t="s">
        <v>41</v>
      </c>
      <c r="E2106" s="14">
        <v>5</v>
      </c>
      <c r="F2106" s="14">
        <v>354.49002224750001</v>
      </c>
      <c r="G2106" s="14">
        <v>118.16334074916701</v>
      </c>
      <c r="H2106" s="14">
        <v>1685.88016477624</v>
      </c>
      <c r="I2106" s="14">
        <v>1844.9741800217901</v>
      </c>
      <c r="J2106" s="14">
        <v>1656.1235937589499</v>
      </c>
      <c r="K2106" s="14">
        <v>2049.3005136033398</v>
      </c>
      <c r="L2106" s="14">
        <v>204.32633358155201</v>
      </c>
      <c r="M2106" s="14">
        <v>188.85058626284501</v>
      </c>
      <c r="O2106" s="14"/>
      <c r="P2106" s="14"/>
      <c r="Q2106" s="14"/>
      <c r="R2106" s="14"/>
      <c r="S2106" s="14"/>
      <c r="T2106" s="14"/>
      <c r="U2106" s="14"/>
      <c r="V2106" s="14"/>
      <c r="W2106" s="14"/>
      <c r="X2106" s="14"/>
      <c r="Y2106" s="14"/>
    </row>
    <row r="2107" spans="1:25">
      <c r="A2107" s="14" t="s">
        <v>2335</v>
      </c>
      <c r="B2107" s="14" t="s">
        <v>68</v>
      </c>
      <c r="C2107" s="14" t="s">
        <v>36</v>
      </c>
      <c r="D2107" s="14" t="s">
        <v>41</v>
      </c>
      <c r="E2107" s="14">
        <v>5</v>
      </c>
      <c r="F2107" s="14">
        <v>343.86393803862501</v>
      </c>
      <c r="G2107" s="14">
        <v>114.621312679542</v>
      </c>
      <c r="H2107" s="14">
        <v>1627.5271584561899</v>
      </c>
      <c r="I2107" s="14">
        <v>1792.36744585169</v>
      </c>
      <c r="J2107" s="14">
        <v>1606.1413414414301</v>
      </c>
      <c r="K2107" s="14">
        <v>1994.09869263976</v>
      </c>
      <c r="L2107" s="14">
        <v>201.73124678807301</v>
      </c>
      <c r="M2107" s="14">
        <v>186.22610441026001</v>
      </c>
      <c r="O2107" s="14"/>
      <c r="P2107" s="14"/>
      <c r="Q2107" s="14"/>
      <c r="R2107" s="14"/>
      <c r="S2107" s="14"/>
      <c r="T2107" s="14"/>
      <c r="U2107" s="14"/>
      <c r="V2107" s="14"/>
      <c r="W2107" s="14"/>
      <c r="X2107" s="14"/>
      <c r="Y2107" s="14"/>
    </row>
    <row r="2108" spans="1:25">
      <c r="A2108" s="14" t="s">
        <v>2336</v>
      </c>
      <c r="B2108" s="14" t="s">
        <v>68</v>
      </c>
      <c r="C2108" s="14" t="s">
        <v>34</v>
      </c>
      <c r="D2108" s="14" t="s">
        <v>41</v>
      </c>
      <c r="E2108" s="14">
        <v>5</v>
      </c>
      <c r="F2108" s="14">
        <v>325.42225236716001</v>
      </c>
      <c r="G2108" s="14">
        <v>108.474084122387</v>
      </c>
      <c r="H2108" s="14">
        <v>1535.3727405858001</v>
      </c>
      <c r="I2108" s="14">
        <v>1694.39104143534</v>
      </c>
      <c r="J2108" s="14">
        <v>1513.6164225006701</v>
      </c>
      <c r="K2108" s="14">
        <v>1890.6568588273699</v>
      </c>
      <c r="L2108" s="14">
        <v>196.26581739203101</v>
      </c>
      <c r="M2108" s="14">
        <v>180.77461893466599</v>
      </c>
      <c r="O2108" s="14"/>
      <c r="P2108" s="14"/>
      <c r="Q2108" s="14"/>
      <c r="R2108" s="14"/>
      <c r="S2108" s="14"/>
      <c r="T2108" s="14"/>
      <c r="U2108" s="14"/>
      <c r="V2108" s="14"/>
      <c r="W2108" s="14"/>
      <c r="X2108" s="14"/>
      <c r="Y2108" s="14"/>
    </row>
    <row r="2109" spans="1:25">
      <c r="A2109" s="14" t="s">
        <v>2337</v>
      </c>
      <c r="B2109" s="14" t="s">
        <v>68</v>
      </c>
      <c r="C2109" s="14" t="s">
        <v>128</v>
      </c>
      <c r="D2109" s="14" t="s">
        <v>41</v>
      </c>
      <c r="E2109" s="14">
        <v>5</v>
      </c>
      <c r="F2109" s="14">
        <v>327.84737878481002</v>
      </c>
      <c r="G2109" s="14">
        <v>109.282459594937</v>
      </c>
      <c r="H2109" s="14">
        <v>1543.3195819084399</v>
      </c>
      <c r="I2109" s="14">
        <v>1688.07223077053</v>
      </c>
      <c r="J2109" s="14">
        <v>1508.4885057444999</v>
      </c>
      <c r="K2109" s="14">
        <v>1882.9854677307501</v>
      </c>
      <c r="L2109" s="14">
        <v>194.913236960213</v>
      </c>
      <c r="M2109" s="14">
        <v>179.58372502603601</v>
      </c>
      <c r="O2109" s="14"/>
      <c r="P2109" s="14"/>
      <c r="Q2109" s="14"/>
      <c r="R2109" s="14"/>
      <c r="S2109" s="14"/>
      <c r="T2109" s="14"/>
      <c r="U2109" s="14"/>
      <c r="V2109" s="14"/>
      <c r="W2109" s="14"/>
      <c r="X2109" s="14"/>
      <c r="Y2109" s="14"/>
    </row>
    <row r="2110" spans="1:25">
      <c r="A2110" s="14" t="s">
        <v>2338</v>
      </c>
      <c r="B2110" s="14" t="s">
        <v>68</v>
      </c>
      <c r="C2110" s="14" t="s">
        <v>129</v>
      </c>
      <c r="D2110" s="14" t="s">
        <v>41</v>
      </c>
      <c r="E2110" s="14">
        <v>5</v>
      </c>
      <c r="F2110" s="14">
        <v>346.41061115566998</v>
      </c>
      <c r="G2110" s="14">
        <v>115.470203718557</v>
      </c>
      <c r="H2110" s="14">
        <v>1623.0642887863501</v>
      </c>
      <c r="I2110" s="14">
        <v>1759.17380451708</v>
      </c>
      <c r="J2110" s="14">
        <v>1577.2022926043901</v>
      </c>
      <c r="K2110" s="14">
        <v>1956.2379428510401</v>
      </c>
      <c r="L2110" s="14">
        <v>197.06413833395399</v>
      </c>
      <c r="M2110" s="14">
        <v>181.97151191269799</v>
      </c>
      <c r="O2110" s="14"/>
      <c r="P2110" s="14"/>
      <c r="Q2110" s="14"/>
      <c r="R2110" s="14"/>
      <c r="S2110" s="14"/>
      <c r="T2110" s="14"/>
      <c r="U2110" s="14"/>
      <c r="V2110" s="14"/>
      <c r="W2110" s="14"/>
      <c r="X2110" s="14"/>
      <c r="Y2110" s="14"/>
    </row>
    <row r="2111" spans="1:25">
      <c r="A2111" s="14" t="s">
        <v>2339</v>
      </c>
      <c r="B2111" s="14" t="s">
        <v>68</v>
      </c>
      <c r="C2111" s="14" t="s">
        <v>130</v>
      </c>
      <c r="D2111" s="14" t="s">
        <v>41</v>
      </c>
      <c r="E2111" s="14">
        <v>5</v>
      </c>
      <c r="F2111" s="14">
        <v>365.35833832006801</v>
      </c>
      <c r="G2111" s="14">
        <v>121.786112773356</v>
      </c>
      <c r="H2111" s="14">
        <v>1704.6532838149999</v>
      </c>
      <c r="I2111" s="14">
        <v>1826.49376387232</v>
      </c>
      <c r="J2111" s="14">
        <v>1642.4498774072599</v>
      </c>
      <c r="K2111" s="14">
        <v>2025.3836913059299</v>
      </c>
      <c r="L2111" s="14">
        <v>198.889927433606</v>
      </c>
      <c r="M2111" s="14">
        <v>184.043886465067</v>
      </c>
      <c r="O2111" s="14"/>
      <c r="P2111" s="14"/>
      <c r="Q2111" s="14"/>
      <c r="R2111" s="14"/>
      <c r="S2111" s="14"/>
      <c r="T2111" s="14"/>
      <c r="U2111" s="14"/>
      <c r="V2111" s="14"/>
      <c r="W2111" s="14"/>
      <c r="X2111" s="14"/>
      <c r="Y2111" s="14"/>
    </row>
    <row r="2112" spans="1:25">
      <c r="A2112" s="14" t="s">
        <v>2340</v>
      </c>
      <c r="B2112" s="14" t="s">
        <v>68</v>
      </c>
      <c r="C2112" s="14" t="s">
        <v>131</v>
      </c>
      <c r="D2112" s="14" t="s">
        <v>41</v>
      </c>
      <c r="E2112" s="14">
        <v>5</v>
      </c>
      <c r="F2112" s="14">
        <v>345.90661787044701</v>
      </c>
      <c r="G2112" s="14">
        <v>115.302205956816</v>
      </c>
      <c r="H2112" s="14">
        <v>1606.47695462775</v>
      </c>
      <c r="I2112" s="14">
        <v>1718.70682420091</v>
      </c>
      <c r="J2112" s="14">
        <v>1540.95701059717</v>
      </c>
      <c r="K2112" s="14">
        <v>1911.2103334017499</v>
      </c>
      <c r="L2112" s="14">
        <v>192.50350920084401</v>
      </c>
      <c r="M2112" s="14">
        <v>177.749813603739</v>
      </c>
      <c r="O2112" s="14"/>
      <c r="P2112" s="14"/>
      <c r="Q2112" s="14"/>
      <c r="R2112" s="14"/>
      <c r="S2112" s="14"/>
      <c r="T2112" s="14"/>
      <c r="U2112" s="14"/>
      <c r="V2112" s="14"/>
      <c r="W2112" s="14"/>
      <c r="X2112" s="14"/>
      <c r="Y2112" s="14"/>
    </row>
    <row r="2113" spans="1:25">
      <c r="A2113" s="14" t="s">
        <v>2341</v>
      </c>
      <c r="B2113" s="14" t="s">
        <v>68</v>
      </c>
      <c r="C2113" s="14" t="s">
        <v>132</v>
      </c>
      <c r="D2113" s="14" t="s">
        <v>41</v>
      </c>
      <c r="E2113" s="14">
        <v>5</v>
      </c>
      <c r="F2113" s="14">
        <v>337.53964339389199</v>
      </c>
      <c r="G2113" s="14">
        <v>112.51321446463101</v>
      </c>
      <c r="H2113" s="14">
        <v>1557.5637644496901</v>
      </c>
      <c r="I2113" s="14">
        <v>1669.6155146256301</v>
      </c>
      <c r="J2113" s="14">
        <v>1494.95695504015</v>
      </c>
      <c r="K2113" s="14">
        <v>1858.9578269986</v>
      </c>
      <c r="L2113" s="14">
        <v>189.34231237296899</v>
      </c>
      <c r="M2113" s="14">
        <v>174.65855958547601</v>
      </c>
      <c r="O2113" s="14"/>
      <c r="P2113" s="14"/>
      <c r="Q2113" s="14"/>
      <c r="R2113" s="14"/>
      <c r="S2113" s="14"/>
      <c r="T2113" s="14"/>
      <c r="U2113" s="14"/>
      <c r="V2113" s="14"/>
      <c r="W2113" s="14"/>
      <c r="X2113" s="14"/>
      <c r="Y2113" s="14"/>
    </row>
    <row r="2114" spans="1:25">
      <c r="A2114" s="14" t="s">
        <v>2342</v>
      </c>
      <c r="B2114" s="14" t="s">
        <v>60</v>
      </c>
      <c r="C2114" s="14" t="s">
        <v>38</v>
      </c>
      <c r="D2114" s="14" t="s">
        <v>63</v>
      </c>
      <c r="E2114" s="14">
        <v>0</v>
      </c>
      <c r="F2114" s="14">
        <v>2615.8896694467198</v>
      </c>
      <c r="G2114" s="14">
        <v>871.96322314890801</v>
      </c>
      <c r="H2114" s="14">
        <v>2155.3727316107702</v>
      </c>
      <c r="I2114" s="14">
        <v>2260.0520744195901</v>
      </c>
      <c r="J2114" s="14">
        <v>2173.67062247898</v>
      </c>
      <c r="K2114" s="14">
        <v>2348.9680520543402</v>
      </c>
      <c r="L2114" s="14">
        <v>88.915977634759699</v>
      </c>
      <c r="M2114" s="14">
        <v>86.381451940605999</v>
      </c>
      <c r="O2114" s="14"/>
      <c r="P2114" s="14"/>
      <c r="Q2114" s="14"/>
      <c r="R2114" s="14"/>
      <c r="S2114" s="14"/>
      <c r="T2114" s="14"/>
      <c r="U2114" s="14"/>
      <c r="V2114" s="14"/>
      <c r="W2114" s="14"/>
      <c r="X2114" s="14"/>
      <c r="Y2114" s="14"/>
    </row>
    <row r="2115" spans="1:25">
      <c r="A2115" s="14" t="s">
        <v>2343</v>
      </c>
      <c r="B2115" s="14" t="s">
        <v>60</v>
      </c>
      <c r="C2115" s="14" t="s">
        <v>36</v>
      </c>
      <c r="D2115" s="14" t="s">
        <v>63</v>
      </c>
      <c r="E2115" s="14">
        <v>0</v>
      </c>
      <c r="F2115" s="14">
        <v>2600.7435968599698</v>
      </c>
      <c r="G2115" s="14">
        <v>866.91453228665796</v>
      </c>
      <c r="H2115" s="14">
        <v>2137.62675942956</v>
      </c>
      <c r="I2115" s="14">
        <v>2242.796196454</v>
      </c>
      <c r="J2115" s="14">
        <v>2156.8381896639098</v>
      </c>
      <c r="K2115" s="14">
        <v>2331.2837565342302</v>
      </c>
      <c r="L2115" s="14">
        <v>88.487560080235696</v>
      </c>
      <c r="M2115" s="14">
        <v>85.958006790088803</v>
      </c>
      <c r="O2115" s="14"/>
      <c r="P2115" s="14"/>
      <c r="Q2115" s="14"/>
      <c r="R2115" s="14"/>
      <c r="S2115" s="14"/>
      <c r="T2115" s="14"/>
      <c r="U2115" s="14"/>
      <c r="V2115" s="14"/>
      <c r="W2115" s="14"/>
      <c r="X2115" s="14"/>
      <c r="Y2115" s="14"/>
    </row>
    <row r="2116" spans="1:25">
      <c r="A2116" s="14" t="s">
        <v>2344</v>
      </c>
      <c r="B2116" s="14" t="s">
        <v>60</v>
      </c>
      <c r="C2116" s="14" t="s">
        <v>34</v>
      </c>
      <c r="D2116" s="14" t="s">
        <v>63</v>
      </c>
      <c r="E2116" s="14">
        <v>0</v>
      </c>
      <c r="F2116" s="14">
        <v>2593.7198210230299</v>
      </c>
      <c r="G2116" s="14">
        <v>864.57327367434505</v>
      </c>
      <c r="H2116" s="14">
        <v>2128.9664458860998</v>
      </c>
      <c r="I2116" s="14">
        <v>2220.0583569287401</v>
      </c>
      <c r="J2116" s="14">
        <v>2134.96566471198</v>
      </c>
      <c r="K2116" s="14">
        <v>2307.6585812360399</v>
      </c>
      <c r="L2116" s="14">
        <v>87.600224307302597</v>
      </c>
      <c r="M2116" s="14">
        <v>85.092692216752297</v>
      </c>
      <c r="O2116" s="14"/>
      <c r="P2116" s="14"/>
      <c r="Q2116" s="14"/>
      <c r="R2116" s="14"/>
      <c r="S2116" s="14"/>
      <c r="T2116" s="14"/>
      <c r="U2116" s="14"/>
      <c r="V2116" s="14"/>
      <c r="W2116" s="14"/>
      <c r="X2116" s="14"/>
      <c r="Y2116" s="14"/>
    </row>
    <row r="2117" spans="1:25">
      <c r="A2117" s="14" t="s">
        <v>2345</v>
      </c>
      <c r="B2117" s="14" t="s">
        <v>60</v>
      </c>
      <c r="C2117" s="14" t="s">
        <v>128</v>
      </c>
      <c r="D2117" s="14" t="s">
        <v>63</v>
      </c>
      <c r="E2117" s="14">
        <v>0</v>
      </c>
      <c r="F2117" s="14">
        <v>2609.62319534167</v>
      </c>
      <c r="G2117" s="14">
        <v>869.87439844722303</v>
      </c>
      <c r="H2117" s="14">
        <v>2140.5267566268899</v>
      </c>
      <c r="I2117" s="14">
        <v>2219.56653491612</v>
      </c>
      <c r="J2117" s="14">
        <v>2134.8101525500401</v>
      </c>
      <c r="K2117" s="14">
        <v>2306.8127938611101</v>
      </c>
      <c r="L2117" s="14">
        <v>87.246258944986906</v>
      </c>
      <c r="M2117" s="14">
        <v>84.7563823660835</v>
      </c>
      <c r="O2117" s="14"/>
      <c r="P2117" s="14"/>
      <c r="Q2117" s="14"/>
      <c r="R2117" s="14"/>
      <c r="S2117" s="14"/>
      <c r="T2117" s="14"/>
      <c r="U2117" s="14"/>
      <c r="V2117" s="14"/>
      <c r="W2117" s="14"/>
      <c r="X2117" s="14"/>
      <c r="Y2117" s="14"/>
    </row>
    <row r="2118" spans="1:25">
      <c r="A2118" s="14" t="s">
        <v>2346</v>
      </c>
      <c r="B2118" s="14" t="s">
        <v>60</v>
      </c>
      <c r="C2118" s="14" t="s">
        <v>129</v>
      </c>
      <c r="D2118" s="14" t="s">
        <v>63</v>
      </c>
      <c r="E2118" s="14">
        <v>0</v>
      </c>
      <c r="F2118" s="14">
        <v>2508.3271285513101</v>
      </c>
      <c r="G2118" s="14">
        <v>836.10904285043796</v>
      </c>
      <c r="H2118" s="14">
        <v>2058.2158945681899</v>
      </c>
      <c r="I2118" s="14">
        <v>2112.13073108239</v>
      </c>
      <c r="J2118" s="14">
        <v>2029.93292763156</v>
      </c>
      <c r="K2118" s="14">
        <v>2196.7923181669198</v>
      </c>
      <c r="L2118" s="14">
        <v>84.661587084531206</v>
      </c>
      <c r="M2118" s="14">
        <v>82.197803450828104</v>
      </c>
      <c r="O2118" s="14"/>
      <c r="P2118" s="14"/>
      <c r="Q2118" s="14"/>
      <c r="R2118" s="14"/>
      <c r="S2118" s="14"/>
      <c r="T2118" s="14"/>
      <c r="U2118" s="14"/>
      <c r="V2118" s="14"/>
      <c r="W2118" s="14"/>
      <c r="X2118" s="14"/>
      <c r="Y2118" s="14"/>
    </row>
    <row r="2119" spans="1:25">
      <c r="A2119" s="14" t="s">
        <v>2347</v>
      </c>
      <c r="B2119" s="14" t="s">
        <v>60</v>
      </c>
      <c r="C2119" s="14" t="s">
        <v>130</v>
      </c>
      <c r="D2119" s="14" t="s">
        <v>63</v>
      </c>
      <c r="E2119" s="14">
        <v>0</v>
      </c>
      <c r="F2119" s="14">
        <v>2376.8318943310701</v>
      </c>
      <c r="G2119" s="14">
        <v>792.27729811035704</v>
      </c>
      <c r="H2119" s="14">
        <v>1952.6082302310699</v>
      </c>
      <c r="I2119" s="14">
        <v>1993.7232107427701</v>
      </c>
      <c r="J2119" s="14">
        <v>1914.06995584232</v>
      </c>
      <c r="K2119" s="14">
        <v>2075.83023565849</v>
      </c>
      <c r="L2119" s="14">
        <v>82.107024915713495</v>
      </c>
      <c r="M2119" s="14">
        <v>79.653254900449795</v>
      </c>
      <c r="O2119" s="14"/>
      <c r="P2119" s="14"/>
      <c r="Q2119" s="14"/>
      <c r="R2119" s="14"/>
      <c r="S2119" s="14"/>
      <c r="T2119" s="14"/>
      <c r="U2119" s="14"/>
      <c r="V2119" s="14"/>
      <c r="W2119" s="14"/>
      <c r="X2119" s="14"/>
      <c r="Y2119" s="14"/>
    </row>
    <row r="2120" spans="1:25">
      <c r="A2120" s="14" t="s">
        <v>2348</v>
      </c>
      <c r="B2120" s="14" t="s">
        <v>60</v>
      </c>
      <c r="C2120" s="14" t="s">
        <v>131</v>
      </c>
      <c r="D2120" s="14" t="s">
        <v>63</v>
      </c>
      <c r="E2120" s="14">
        <v>0</v>
      </c>
      <c r="F2120" s="14">
        <v>2345.6221965669101</v>
      </c>
      <c r="G2120" s="14">
        <v>781.87406552230402</v>
      </c>
      <c r="H2120" s="14">
        <v>1928.10938938869</v>
      </c>
      <c r="I2120" s="14">
        <v>1954.49425186246</v>
      </c>
      <c r="J2120" s="14">
        <v>1875.9107043618001</v>
      </c>
      <c r="K2120" s="14">
        <v>2035.51494154542</v>
      </c>
      <c r="L2120" s="14">
        <v>81.020689682957297</v>
      </c>
      <c r="M2120" s="14">
        <v>78.583547500660003</v>
      </c>
      <c r="O2120" s="14"/>
      <c r="P2120" s="14"/>
      <c r="Q2120" s="14"/>
      <c r="R2120" s="14"/>
      <c r="S2120" s="14"/>
      <c r="T2120" s="14"/>
      <c r="U2120" s="14"/>
      <c r="V2120" s="14"/>
      <c r="W2120" s="14"/>
      <c r="X2120" s="14"/>
      <c r="Y2120" s="14"/>
    </row>
    <row r="2121" spans="1:25">
      <c r="A2121" s="14" t="s">
        <v>2349</v>
      </c>
      <c r="B2121" s="14" t="s">
        <v>60</v>
      </c>
      <c r="C2121" s="14" t="s">
        <v>132</v>
      </c>
      <c r="D2121" s="14" t="s">
        <v>63</v>
      </c>
      <c r="E2121" s="14">
        <v>0</v>
      </c>
      <c r="F2121" s="14">
        <v>2416.5222550846402</v>
      </c>
      <c r="G2121" s="14">
        <v>805.50741836154702</v>
      </c>
      <c r="H2121" s="14">
        <v>1984.8069051462801</v>
      </c>
      <c r="I2121" s="14">
        <v>1994.4781183053501</v>
      </c>
      <c r="J2121" s="14">
        <v>1915.46340946841</v>
      </c>
      <c r="K2121" s="14">
        <v>2075.9065173802501</v>
      </c>
      <c r="L2121" s="14">
        <v>81.428399074905002</v>
      </c>
      <c r="M2121" s="14">
        <v>79.014708836938595</v>
      </c>
      <c r="O2121" s="14"/>
      <c r="P2121" s="14"/>
      <c r="Q2121" s="14"/>
      <c r="R2121" s="14"/>
      <c r="S2121" s="14"/>
      <c r="T2121" s="14"/>
      <c r="U2121" s="14"/>
      <c r="V2121" s="14"/>
      <c r="W2121" s="14"/>
      <c r="X2121" s="14"/>
      <c r="Y2121" s="14"/>
    </row>
    <row r="2122" spans="1:25">
      <c r="A2122" s="14" t="s">
        <v>2350</v>
      </c>
      <c r="B2122" s="14" t="s">
        <v>60</v>
      </c>
      <c r="C2122" s="14" t="s">
        <v>38</v>
      </c>
      <c r="D2122" s="14" t="s">
        <v>63</v>
      </c>
      <c r="E2122" s="14">
        <v>1</v>
      </c>
      <c r="F2122" s="14">
        <v>430.61819760152503</v>
      </c>
      <c r="G2122" s="14">
        <v>143.539399200508</v>
      </c>
      <c r="H2122" s="14">
        <v>1569.7087361992001</v>
      </c>
      <c r="I2122" s="14">
        <v>1705.08250497361</v>
      </c>
      <c r="J2122" s="14">
        <v>1545.5180261901401</v>
      </c>
      <c r="K2122" s="14">
        <v>1876.4625268295699</v>
      </c>
      <c r="L2122" s="14">
        <v>171.380021855959</v>
      </c>
      <c r="M2122" s="14">
        <v>159.564478783472</v>
      </c>
      <c r="O2122" s="14"/>
      <c r="P2122" s="14"/>
      <c r="Q2122" s="14"/>
      <c r="R2122" s="14"/>
      <c r="S2122" s="14"/>
      <c r="T2122" s="14"/>
      <c r="U2122" s="14"/>
      <c r="V2122" s="14"/>
      <c r="W2122" s="14"/>
      <c r="X2122" s="14"/>
      <c r="Y2122" s="14"/>
    </row>
    <row r="2123" spans="1:25">
      <c r="A2123" s="14" t="s">
        <v>2351</v>
      </c>
      <c r="B2123" s="14" t="s">
        <v>60</v>
      </c>
      <c r="C2123" s="14" t="s">
        <v>36</v>
      </c>
      <c r="D2123" s="14" t="s">
        <v>63</v>
      </c>
      <c r="E2123" s="14">
        <v>1</v>
      </c>
      <c r="F2123" s="14">
        <v>434.34303921516602</v>
      </c>
      <c r="G2123" s="14">
        <v>144.78101307172199</v>
      </c>
      <c r="H2123" s="14">
        <v>1577.5934883596001</v>
      </c>
      <c r="I2123" s="14">
        <v>1707.6716686653799</v>
      </c>
      <c r="J2123" s="14">
        <v>1548.8219781310199</v>
      </c>
      <c r="K2123" s="14">
        <v>1878.23141890689</v>
      </c>
      <c r="L2123" s="14">
        <v>170.55975024151201</v>
      </c>
      <c r="M2123" s="14">
        <v>158.849690534362</v>
      </c>
      <c r="O2123" s="14"/>
      <c r="P2123" s="14"/>
      <c r="Q2123" s="14"/>
      <c r="R2123" s="14"/>
      <c r="S2123" s="14"/>
      <c r="T2123" s="14"/>
      <c r="U2123" s="14"/>
      <c r="V2123" s="14"/>
      <c r="W2123" s="14"/>
      <c r="X2123" s="14"/>
      <c r="Y2123" s="14"/>
    </row>
    <row r="2124" spans="1:25">
      <c r="A2124" s="14" t="s">
        <v>2352</v>
      </c>
      <c r="B2124" s="14" t="s">
        <v>60</v>
      </c>
      <c r="C2124" s="14" t="s">
        <v>34</v>
      </c>
      <c r="D2124" s="14" t="s">
        <v>63</v>
      </c>
      <c r="E2124" s="14">
        <v>1</v>
      </c>
      <c r="F2124" s="14">
        <v>474.64953451728297</v>
      </c>
      <c r="G2124" s="14">
        <v>158.21651150576099</v>
      </c>
      <c r="H2124" s="14">
        <v>1719.18408677345</v>
      </c>
      <c r="I2124" s="14">
        <v>1833.4690204851199</v>
      </c>
      <c r="J2124" s="14">
        <v>1670.69738099349</v>
      </c>
      <c r="K2124" s="14">
        <v>2007.6992822406201</v>
      </c>
      <c r="L2124" s="14">
        <v>174.23026175550399</v>
      </c>
      <c r="M2124" s="14">
        <v>162.77163949163301</v>
      </c>
      <c r="O2124" s="14"/>
      <c r="P2124" s="14"/>
      <c r="Q2124" s="14"/>
      <c r="R2124" s="14"/>
      <c r="S2124" s="14"/>
      <c r="T2124" s="14"/>
      <c r="U2124" s="14"/>
      <c r="V2124" s="14"/>
      <c r="W2124" s="14"/>
      <c r="X2124" s="14"/>
      <c r="Y2124" s="14"/>
    </row>
    <row r="2125" spans="1:25">
      <c r="A2125" s="14" t="s">
        <v>2353</v>
      </c>
      <c r="B2125" s="14" t="s">
        <v>60</v>
      </c>
      <c r="C2125" s="14" t="s">
        <v>128</v>
      </c>
      <c r="D2125" s="14" t="s">
        <v>63</v>
      </c>
      <c r="E2125" s="14">
        <v>1</v>
      </c>
      <c r="F2125" s="14">
        <v>510.566346094241</v>
      </c>
      <c r="G2125" s="14">
        <v>170.18878203141401</v>
      </c>
      <c r="H2125" s="14">
        <v>1841.8699354049099</v>
      </c>
      <c r="I2125" s="14">
        <v>1929.47792895268</v>
      </c>
      <c r="J2125" s="14">
        <v>1764.5134565979999</v>
      </c>
      <c r="K2125" s="14">
        <v>2105.6242463470799</v>
      </c>
      <c r="L2125" s="14">
        <v>176.14631739439901</v>
      </c>
      <c r="M2125" s="14">
        <v>164.96447235467801</v>
      </c>
      <c r="O2125" s="14"/>
      <c r="P2125" s="14"/>
      <c r="Q2125" s="14"/>
      <c r="R2125" s="14"/>
      <c r="S2125" s="14"/>
      <c r="T2125" s="14"/>
      <c r="U2125" s="14"/>
      <c r="V2125" s="14"/>
      <c r="W2125" s="14"/>
      <c r="X2125" s="14"/>
      <c r="Y2125" s="14"/>
    </row>
    <row r="2126" spans="1:25">
      <c r="A2126" s="14" t="s">
        <v>2354</v>
      </c>
      <c r="B2126" s="14" t="s">
        <v>60</v>
      </c>
      <c r="C2126" s="14" t="s">
        <v>129</v>
      </c>
      <c r="D2126" s="14" t="s">
        <v>63</v>
      </c>
      <c r="E2126" s="14">
        <v>1</v>
      </c>
      <c r="F2126" s="14">
        <v>481.511297593797</v>
      </c>
      <c r="G2126" s="14">
        <v>160.50376586459899</v>
      </c>
      <c r="H2126" s="14">
        <v>1736.9284236122801</v>
      </c>
      <c r="I2126" s="14">
        <v>1788.1497745993399</v>
      </c>
      <c r="J2126" s="14">
        <v>1631.15977355617</v>
      </c>
      <c r="K2126" s="14">
        <v>1956.1093789778499</v>
      </c>
      <c r="L2126" s="14">
        <v>167.95960437850999</v>
      </c>
      <c r="M2126" s="14">
        <v>156.99000104317099</v>
      </c>
      <c r="O2126" s="14"/>
      <c r="P2126" s="14"/>
      <c r="Q2126" s="14"/>
      <c r="R2126" s="14"/>
      <c r="S2126" s="14"/>
      <c r="T2126" s="14"/>
      <c r="U2126" s="14"/>
      <c r="V2126" s="14"/>
      <c r="W2126" s="14"/>
      <c r="X2126" s="14"/>
      <c r="Y2126" s="14"/>
    </row>
    <row r="2127" spans="1:25">
      <c r="A2127" s="14" t="s">
        <v>2355</v>
      </c>
      <c r="B2127" s="14" t="s">
        <v>60</v>
      </c>
      <c r="C2127" s="14" t="s">
        <v>130</v>
      </c>
      <c r="D2127" s="14" t="s">
        <v>63</v>
      </c>
      <c r="E2127" s="14">
        <v>1</v>
      </c>
      <c r="F2127" s="14">
        <v>424.10983708661303</v>
      </c>
      <c r="G2127" s="14">
        <v>141.36994569553801</v>
      </c>
      <c r="H2127" s="14">
        <v>1534.62815561808</v>
      </c>
      <c r="I2127" s="14">
        <v>1561.64262217337</v>
      </c>
      <c r="J2127" s="14">
        <v>1415.90805477401</v>
      </c>
      <c r="K2127" s="14">
        <v>1718.25445111765</v>
      </c>
      <c r="L2127" s="14">
        <v>156.611828944281</v>
      </c>
      <c r="M2127" s="14">
        <v>145.73456739936</v>
      </c>
      <c r="O2127" s="14"/>
      <c r="P2127" s="14"/>
      <c r="Q2127" s="14"/>
      <c r="R2127" s="14"/>
      <c r="S2127" s="14"/>
      <c r="T2127" s="14"/>
      <c r="U2127" s="14"/>
      <c r="V2127" s="14"/>
      <c r="W2127" s="14"/>
      <c r="X2127" s="14"/>
      <c r="Y2127" s="14"/>
    </row>
    <row r="2128" spans="1:25">
      <c r="A2128" s="14" t="s">
        <v>2356</v>
      </c>
      <c r="B2128" s="14" t="s">
        <v>60</v>
      </c>
      <c r="C2128" s="14" t="s">
        <v>131</v>
      </c>
      <c r="D2128" s="14" t="s">
        <v>63</v>
      </c>
      <c r="E2128" s="14">
        <v>1</v>
      </c>
      <c r="F2128" s="14">
        <v>395.00575789420702</v>
      </c>
      <c r="G2128" s="14">
        <v>131.668585964736</v>
      </c>
      <c r="H2128" s="14">
        <v>1434.5587720871899</v>
      </c>
      <c r="I2128" s="14">
        <v>1447.9432795709199</v>
      </c>
      <c r="J2128" s="14">
        <v>1308.05827281809</v>
      </c>
      <c r="K2128" s="14">
        <v>1598.66251062113</v>
      </c>
      <c r="L2128" s="14">
        <v>150.719231050216</v>
      </c>
      <c r="M2128" s="14">
        <v>139.88500675283001</v>
      </c>
      <c r="O2128" s="14"/>
      <c r="P2128" s="14"/>
      <c r="Q2128" s="14"/>
      <c r="R2128" s="14"/>
      <c r="S2128" s="14"/>
      <c r="T2128" s="14"/>
      <c r="U2128" s="14"/>
      <c r="V2128" s="14"/>
      <c r="W2128" s="14"/>
      <c r="X2128" s="14"/>
      <c r="Y2128" s="14"/>
    </row>
    <row r="2129" spans="1:25">
      <c r="A2129" s="14" t="s">
        <v>2357</v>
      </c>
      <c r="B2129" s="14" t="s">
        <v>60</v>
      </c>
      <c r="C2129" s="14" t="s">
        <v>132</v>
      </c>
      <c r="D2129" s="14" t="s">
        <v>63</v>
      </c>
      <c r="E2129" s="14">
        <v>1</v>
      </c>
      <c r="F2129" s="14">
        <v>401.17793249502802</v>
      </c>
      <c r="G2129" s="14">
        <v>133.72597749834301</v>
      </c>
      <c r="H2129" s="14">
        <v>1456.6042135466801</v>
      </c>
      <c r="I2129" s="14">
        <v>1461.3112735833499</v>
      </c>
      <c r="J2129" s="14">
        <v>1321.20439711982</v>
      </c>
      <c r="K2129" s="14">
        <v>1612.18229367704</v>
      </c>
      <c r="L2129" s="14">
        <v>150.87102009369599</v>
      </c>
      <c r="M2129" s="14">
        <v>140.10687646352699</v>
      </c>
      <c r="O2129" s="14"/>
      <c r="P2129" s="14"/>
      <c r="Q2129" s="14"/>
      <c r="R2129" s="14"/>
      <c r="S2129" s="14"/>
      <c r="T2129" s="14"/>
      <c r="U2129" s="14"/>
      <c r="V2129" s="14"/>
      <c r="W2129" s="14"/>
      <c r="X2129" s="14"/>
      <c r="Y2129" s="14"/>
    </row>
    <row r="2130" spans="1:25">
      <c r="A2130" s="14" t="s">
        <v>2358</v>
      </c>
      <c r="B2130" s="14" t="s">
        <v>60</v>
      </c>
      <c r="C2130" s="14" t="s">
        <v>38</v>
      </c>
      <c r="D2130" s="14" t="s">
        <v>63</v>
      </c>
      <c r="E2130" s="14">
        <v>2</v>
      </c>
      <c r="F2130" s="14">
        <v>444.025095662853</v>
      </c>
      <c r="G2130" s="14">
        <v>148.00836522095099</v>
      </c>
      <c r="H2130" s="14">
        <v>1945.8569422974399</v>
      </c>
      <c r="I2130" s="14">
        <v>1992.6146712775101</v>
      </c>
      <c r="J2130" s="14">
        <v>1810.37124394122</v>
      </c>
      <c r="K2130" s="14">
        <v>2188.1396276947398</v>
      </c>
      <c r="L2130" s="14">
        <v>195.524956417238</v>
      </c>
      <c r="M2130" s="14">
        <v>182.24342733629101</v>
      </c>
      <c r="O2130" s="14"/>
      <c r="P2130" s="14"/>
      <c r="Q2130" s="14"/>
      <c r="R2130" s="14"/>
      <c r="S2130" s="14"/>
      <c r="T2130" s="14"/>
      <c r="U2130" s="14"/>
      <c r="V2130" s="14"/>
      <c r="W2130" s="14"/>
      <c r="X2130" s="14"/>
      <c r="Y2130" s="14"/>
    </row>
    <row r="2131" spans="1:25">
      <c r="A2131" s="14" t="s">
        <v>2359</v>
      </c>
      <c r="B2131" s="14" t="s">
        <v>60</v>
      </c>
      <c r="C2131" s="14" t="s">
        <v>36</v>
      </c>
      <c r="D2131" s="14" t="s">
        <v>63</v>
      </c>
      <c r="E2131" s="14">
        <v>2</v>
      </c>
      <c r="F2131" s="14">
        <v>469.81719160687601</v>
      </c>
      <c r="G2131" s="14">
        <v>156.60573053562501</v>
      </c>
      <c r="H2131" s="14">
        <v>2056.3627242389598</v>
      </c>
      <c r="I2131" s="14">
        <v>2100.42237873972</v>
      </c>
      <c r="J2131" s="14">
        <v>1913.54300640007</v>
      </c>
      <c r="K2131" s="14">
        <v>2300.5275457818698</v>
      </c>
      <c r="L2131" s="14">
        <v>200.10516704215101</v>
      </c>
      <c r="M2131" s="14">
        <v>186.879372339654</v>
      </c>
      <c r="O2131" s="14"/>
      <c r="P2131" s="14"/>
      <c r="Q2131" s="14"/>
      <c r="R2131" s="14"/>
      <c r="S2131" s="14"/>
      <c r="T2131" s="14"/>
      <c r="U2131" s="14"/>
      <c r="V2131" s="14"/>
      <c r="W2131" s="14"/>
      <c r="X2131" s="14"/>
      <c r="Y2131" s="14"/>
    </row>
    <row r="2132" spans="1:25">
      <c r="A2132" s="14" t="s">
        <v>2360</v>
      </c>
      <c r="B2132" s="14" t="s">
        <v>60</v>
      </c>
      <c r="C2132" s="14" t="s">
        <v>34</v>
      </c>
      <c r="D2132" s="14" t="s">
        <v>63</v>
      </c>
      <c r="E2132" s="14">
        <v>2</v>
      </c>
      <c r="F2132" s="14">
        <v>455.13678972745498</v>
      </c>
      <c r="G2132" s="14">
        <v>151.71226324248499</v>
      </c>
      <c r="H2132" s="14">
        <v>1988.7996055383701</v>
      </c>
      <c r="I2132" s="14">
        <v>2049.7492133574201</v>
      </c>
      <c r="J2132" s="14">
        <v>1864.7856116048799</v>
      </c>
      <c r="K2132" s="14">
        <v>2248.0205953935601</v>
      </c>
      <c r="L2132" s="14">
        <v>198.271382036136</v>
      </c>
      <c r="M2132" s="14">
        <v>184.96360175253699</v>
      </c>
      <c r="O2132" s="14"/>
      <c r="P2132" s="14"/>
      <c r="Q2132" s="14"/>
      <c r="R2132" s="14"/>
      <c r="S2132" s="14"/>
      <c r="T2132" s="14"/>
      <c r="U2132" s="14"/>
      <c r="V2132" s="14"/>
      <c r="W2132" s="14"/>
      <c r="X2132" s="14"/>
      <c r="Y2132" s="14"/>
    </row>
    <row r="2133" spans="1:25">
      <c r="A2133" s="14" t="s">
        <v>2361</v>
      </c>
      <c r="B2133" s="14" t="s">
        <v>60</v>
      </c>
      <c r="C2133" s="14" t="s">
        <v>128</v>
      </c>
      <c r="D2133" s="14" t="s">
        <v>63</v>
      </c>
      <c r="E2133" s="14">
        <v>2</v>
      </c>
      <c r="F2133" s="14">
        <v>463.60584215253698</v>
      </c>
      <c r="G2133" s="14">
        <v>154.53528071751199</v>
      </c>
      <c r="H2133" s="14">
        <v>2023.33104417814</v>
      </c>
      <c r="I2133" s="14">
        <v>2100.3383592878299</v>
      </c>
      <c r="J2133" s="14">
        <v>1912.7831662481201</v>
      </c>
      <c r="K2133" s="14">
        <v>2301.2592083050699</v>
      </c>
      <c r="L2133" s="14">
        <v>200.92084901723999</v>
      </c>
      <c r="M2133" s="14">
        <v>187.55519303971101</v>
      </c>
      <c r="O2133" s="14"/>
      <c r="P2133" s="14"/>
      <c r="Q2133" s="14"/>
      <c r="R2133" s="14"/>
      <c r="S2133" s="14"/>
      <c r="T2133" s="14"/>
      <c r="U2133" s="14"/>
      <c r="V2133" s="14"/>
      <c r="W2133" s="14"/>
      <c r="X2133" s="14"/>
      <c r="Y2133" s="14"/>
    </row>
    <row r="2134" spans="1:25">
      <c r="A2134" s="14" t="s">
        <v>2362</v>
      </c>
      <c r="B2134" s="14" t="s">
        <v>60</v>
      </c>
      <c r="C2134" s="14" t="s">
        <v>129</v>
      </c>
      <c r="D2134" s="14" t="s">
        <v>63</v>
      </c>
      <c r="E2134" s="14">
        <v>2</v>
      </c>
      <c r="F2134" s="14">
        <v>442.35127582883098</v>
      </c>
      <c r="G2134" s="14">
        <v>147.450425276277</v>
      </c>
      <c r="H2134" s="14">
        <v>1926.9527610595501</v>
      </c>
      <c r="I2134" s="14">
        <v>1989.5263279384501</v>
      </c>
      <c r="J2134" s="14">
        <v>1807.75364267443</v>
      </c>
      <c r="K2134" s="14">
        <v>2184.5722611280398</v>
      </c>
      <c r="L2134" s="14">
        <v>195.04593318958601</v>
      </c>
      <c r="M2134" s="14">
        <v>181.77268526402099</v>
      </c>
      <c r="O2134" s="14"/>
      <c r="P2134" s="14"/>
      <c r="Q2134" s="14"/>
      <c r="R2134" s="14"/>
      <c r="S2134" s="14"/>
      <c r="T2134" s="14"/>
      <c r="U2134" s="14"/>
      <c r="V2134" s="14"/>
      <c r="W2134" s="14"/>
      <c r="X2134" s="14"/>
      <c r="Y2134" s="14"/>
    </row>
    <row r="2135" spans="1:25">
      <c r="A2135" s="14" t="s">
        <v>2363</v>
      </c>
      <c r="B2135" s="14" t="s">
        <v>60</v>
      </c>
      <c r="C2135" s="14" t="s">
        <v>130</v>
      </c>
      <c r="D2135" s="14" t="s">
        <v>63</v>
      </c>
      <c r="E2135" s="14">
        <v>2</v>
      </c>
      <c r="F2135" s="14">
        <v>420.48018448404099</v>
      </c>
      <c r="G2135" s="14">
        <v>140.16006149468001</v>
      </c>
      <c r="H2135" s="14">
        <v>1827.777372241</v>
      </c>
      <c r="I2135" s="14">
        <v>1865.2551555437601</v>
      </c>
      <c r="J2135" s="14">
        <v>1690.65314758315</v>
      </c>
      <c r="K2135" s="14">
        <v>2052.94741137457</v>
      </c>
      <c r="L2135" s="14">
        <v>187.692255830812</v>
      </c>
      <c r="M2135" s="14">
        <v>174.60200796060599</v>
      </c>
      <c r="O2135" s="14"/>
      <c r="P2135" s="14"/>
      <c r="Q2135" s="14"/>
      <c r="R2135" s="14"/>
      <c r="S2135" s="14"/>
      <c r="T2135" s="14"/>
      <c r="U2135" s="14"/>
      <c r="V2135" s="14"/>
      <c r="W2135" s="14"/>
      <c r="X2135" s="14"/>
      <c r="Y2135" s="14"/>
    </row>
    <row r="2136" spans="1:25">
      <c r="A2136" s="14" t="s">
        <v>2364</v>
      </c>
      <c r="B2136" s="14" t="s">
        <v>60</v>
      </c>
      <c r="C2136" s="14" t="s">
        <v>131</v>
      </c>
      <c r="D2136" s="14" t="s">
        <v>63</v>
      </c>
      <c r="E2136" s="14">
        <v>2</v>
      </c>
      <c r="F2136" s="14">
        <v>390.03416069540202</v>
      </c>
      <c r="G2136" s="14">
        <v>130.01138689846701</v>
      </c>
      <c r="H2136" s="14">
        <v>1692.1955863395499</v>
      </c>
      <c r="I2136" s="14">
        <v>1712.98317226106</v>
      </c>
      <c r="J2136" s="14">
        <v>1546.6043355085901</v>
      </c>
      <c r="K2136" s="14">
        <v>1892.3335078131099</v>
      </c>
      <c r="L2136" s="14">
        <v>179.35033555204799</v>
      </c>
      <c r="M2136" s="14">
        <v>166.378836752479</v>
      </c>
      <c r="O2136" s="14"/>
      <c r="P2136" s="14"/>
      <c r="Q2136" s="14"/>
      <c r="R2136" s="14"/>
      <c r="S2136" s="14"/>
      <c r="T2136" s="14"/>
      <c r="U2136" s="14"/>
      <c r="V2136" s="14"/>
      <c r="W2136" s="14"/>
      <c r="X2136" s="14"/>
      <c r="Y2136" s="14"/>
    </row>
    <row r="2137" spans="1:25">
      <c r="A2137" s="14" t="s">
        <v>2365</v>
      </c>
      <c r="B2137" s="14" t="s">
        <v>60</v>
      </c>
      <c r="C2137" s="14" t="s">
        <v>132</v>
      </c>
      <c r="D2137" s="14" t="s">
        <v>63</v>
      </c>
      <c r="E2137" s="14">
        <v>2</v>
      </c>
      <c r="F2137" s="14">
        <v>388.73859926943101</v>
      </c>
      <c r="G2137" s="14">
        <v>129.57953308981001</v>
      </c>
      <c r="H2137" s="14">
        <v>1685.0394420001401</v>
      </c>
      <c r="I2137" s="14">
        <v>1688.8395999931499</v>
      </c>
      <c r="J2137" s="14">
        <v>1524.63780494503</v>
      </c>
      <c r="K2137" s="14">
        <v>1865.8653742796</v>
      </c>
      <c r="L2137" s="14">
        <v>177.025774286456</v>
      </c>
      <c r="M2137" s="14">
        <v>164.201795048116</v>
      </c>
      <c r="O2137" s="14"/>
      <c r="P2137" s="14"/>
      <c r="Q2137" s="14"/>
      <c r="R2137" s="14"/>
      <c r="S2137" s="14"/>
      <c r="T2137" s="14"/>
      <c r="U2137" s="14"/>
      <c r="V2137" s="14"/>
      <c r="W2137" s="14"/>
      <c r="X2137" s="14"/>
      <c r="Y2137" s="14"/>
    </row>
    <row r="2138" spans="1:25">
      <c r="A2138" s="14" t="s">
        <v>2366</v>
      </c>
      <c r="B2138" s="14" t="s">
        <v>60</v>
      </c>
      <c r="C2138" s="14" t="s">
        <v>38</v>
      </c>
      <c r="D2138" s="14" t="s">
        <v>63</v>
      </c>
      <c r="E2138" s="14">
        <v>3</v>
      </c>
      <c r="F2138" s="14">
        <v>516.71408268524397</v>
      </c>
      <c r="G2138" s="14">
        <v>172.238027561748</v>
      </c>
      <c r="H2138" s="14">
        <v>2105.3419821751399</v>
      </c>
      <c r="I2138" s="14">
        <v>2190.3731575205002</v>
      </c>
      <c r="J2138" s="14">
        <v>2004.51281950818</v>
      </c>
      <c r="K2138" s="14">
        <v>2388.7538258301702</v>
      </c>
      <c r="L2138" s="14">
        <v>198.380668309675</v>
      </c>
      <c r="M2138" s="14">
        <v>185.86033801231801</v>
      </c>
      <c r="O2138" s="14"/>
      <c r="P2138" s="14"/>
      <c r="Q2138" s="14"/>
      <c r="R2138" s="14"/>
      <c r="S2138" s="14"/>
      <c r="T2138" s="14"/>
      <c r="U2138" s="14"/>
      <c r="V2138" s="14"/>
      <c r="W2138" s="14"/>
      <c r="X2138" s="14"/>
      <c r="Y2138" s="14"/>
    </row>
    <row r="2139" spans="1:25">
      <c r="A2139" s="14" t="s">
        <v>2367</v>
      </c>
      <c r="B2139" s="14" t="s">
        <v>60</v>
      </c>
      <c r="C2139" s="14" t="s">
        <v>36</v>
      </c>
      <c r="D2139" s="14" t="s">
        <v>63</v>
      </c>
      <c r="E2139" s="14">
        <v>3</v>
      </c>
      <c r="F2139" s="14">
        <v>488.07913014940101</v>
      </c>
      <c r="G2139" s="14">
        <v>162.69304338313401</v>
      </c>
      <c r="H2139" s="14">
        <v>1985.2720364018801</v>
      </c>
      <c r="I2139" s="14">
        <v>2046.42970276862</v>
      </c>
      <c r="J2139" s="14">
        <v>1867.9352572442101</v>
      </c>
      <c r="K2139" s="14">
        <v>2237.3090092951102</v>
      </c>
      <c r="L2139" s="14">
        <v>190.87930652648799</v>
      </c>
      <c r="M2139" s="14">
        <v>178.49444552440599</v>
      </c>
      <c r="O2139" s="14"/>
      <c r="P2139" s="14"/>
      <c r="Q2139" s="14"/>
      <c r="R2139" s="14"/>
      <c r="S2139" s="14"/>
      <c r="T2139" s="14"/>
      <c r="U2139" s="14"/>
      <c r="V2139" s="14"/>
      <c r="W2139" s="14"/>
      <c r="X2139" s="14"/>
      <c r="Y2139" s="14"/>
    </row>
    <row r="2140" spans="1:25">
      <c r="A2140" s="14" t="s">
        <v>2368</v>
      </c>
      <c r="B2140" s="14" t="s">
        <v>60</v>
      </c>
      <c r="C2140" s="14" t="s">
        <v>34</v>
      </c>
      <c r="D2140" s="14" t="s">
        <v>63</v>
      </c>
      <c r="E2140" s="14">
        <v>3</v>
      </c>
      <c r="F2140" s="14">
        <v>497.06248412312698</v>
      </c>
      <c r="G2140" s="14">
        <v>165.68749470770899</v>
      </c>
      <c r="H2140" s="14">
        <v>2020.6613444576101</v>
      </c>
      <c r="I2140" s="14">
        <v>2065.5230040271599</v>
      </c>
      <c r="J2140" s="14">
        <v>1886.9859528096999</v>
      </c>
      <c r="K2140" s="14">
        <v>2256.3312452597102</v>
      </c>
      <c r="L2140" s="14">
        <v>190.808241232553</v>
      </c>
      <c r="M2140" s="14">
        <v>178.53705121745799</v>
      </c>
      <c r="O2140" s="14"/>
      <c r="P2140" s="14"/>
      <c r="Q2140" s="14"/>
      <c r="R2140" s="14"/>
      <c r="S2140" s="14"/>
      <c r="T2140" s="14"/>
      <c r="U2140" s="14"/>
      <c r="V2140" s="14"/>
      <c r="W2140" s="14"/>
      <c r="X2140" s="14"/>
      <c r="Y2140" s="14"/>
    </row>
    <row r="2141" spans="1:25">
      <c r="A2141" s="14" t="s">
        <v>2369</v>
      </c>
      <c r="B2141" s="14" t="s">
        <v>60</v>
      </c>
      <c r="C2141" s="14" t="s">
        <v>128</v>
      </c>
      <c r="D2141" s="14" t="s">
        <v>63</v>
      </c>
      <c r="E2141" s="14">
        <v>3</v>
      </c>
      <c r="F2141" s="14">
        <v>512.88114005755995</v>
      </c>
      <c r="G2141" s="14">
        <v>170.960380019187</v>
      </c>
      <c r="H2141" s="14">
        <v>2090.4061139497098</v>
      </c>
      <c r="I2141" s="14">
        <v>2129.3961319803302</v>
      </c>
      <c r="J2141" s="14">
        <v>1948.3677900129201</v>
      </c>
      <c r="K2141" s="14">
        <v>2322.6664466084899</v>
      </c>
      <c r="L2141" s="14">
        <v>193.270314628162</v>
      </c>
      <c r="M2141" s="14">
        <v>181.028341967404</v>
      </c>
      <c r="O2141" s="14"/>
      <c r="P2141" s="14"/>
      <c r="Q2141" s="14"/>
      <c r="R2141" s="14"/>
      <c r="S2141" s="14"/>
      <c r="T2141" s="14"/>
      <c r="U2141" s="14"/>
      <c r="V2141" s="14"/>
      <c r="W2141" s="14"/>
      <c r="X2141" s="14"/>
      <c r="Y2141" s="14"/>
    </row>
    <row r="2142" spans="1:25">
      <c r="A2142" s="14" t="s">
        <v>2370</v>
      </c>
      <c r="B2142" s="14" t="s">
        <v>60</v>
      </c>
      <c r="C2142" s="14" t="s">
        <v>129</v>
      </c>
      <c r="D2142" s="14" t="s">
        <v>63</v>
      </c>
      <c r="E2142" s="14">
        <v>3</v>
      </c>
      <c r="F2142" s="14">
        <v>516.22735523695997</v>
      </c>
      <c r="G2142" s="14">
        <v>172.075785078987</v>
      </c>
      <c r="H2142" s="14">
        <v>2118.1165076192401</v>
      </c>
      <c r="I2142" s="14">
        <v>2132.4159390281502</v>
      </c>
      <c r="J2142" s="14">
        <v>1951.9477575257199</v>
      </c>
      <c r="K2142" s="14">
        <v>2325.0471511775199</v>
      </c>
      <c r="L2142" s="14">
        <v>192.631212149372</v>
      </c>
      <c r="M2142" s="14">
        <v>180.468181502427</v>
      </c>
      <c r="O2142" s="14"/>
      <c r="P2142" s="14"/>
      <c r="Q2142" s="14"/>
      <c r="R2142" s="14"/>
      <c r="S2142" s="14"/>
      <c r="T2142" s="14"/>
      <c r="U2142" s="14"/>
      <c r="V2142" s="14"/>
      <c r="W2142" s="14"/>
      <c r="X2142" s="14"/>
      <c r="Y2142" s="14"/>
    </row>
    <row r="2143" spans="1:25">
      <c r="A2143" s="14" t="s">
        <v>2371</v>
      </c>
      <c r="B2143" s="14" t="s">
        <v>60</v>
      </c>
      <c r="C2143" s="14" t="s">
        <v>130</v>
      </c>
      <c r="D2143" s="14" t="s">
        <v>63</v>
      </c>
      <c r="E2143" s="14">
        <v>3</v>
      </c>
      <c r="F2143" s="14">
        <v>498.219654933507</v>
      </c>
      <c r="G2143" s="14">
        <v>166.073218311169</v>
      </c>
      <c r="H2143" s="14">
        <v>2062.7651013683899</v>
      </c>
      <c r="I2143" s="14">
        <v>2062.3901304784399</v>
      </c>
      <c r="J2143" s="14">
        <v>1884.89072694732</v>
      </c>
      <c r="K2143" s="14">
        <v>2252.0747027592201</v>
      </c>
      <c r="L2143" s="14">
        <v>189.68457228078299</v>
      </c>
      <c r="M2143" s="14">
        <v>177.499403531122</v>
      </c>
      <c r="O2143" s="14"/>
      <c r="P2143" s="14"/>
      <c r="Q2143" s="14"/>
      <c r="R2143" s="14"/>
      <c r="S2143" s="14"/>
      <c r="T2143" s="14"/>
      <c r="U2143" s="14"/>
      <c r="V2143" s="14"/>
      <c r="W2143" s="14"/>
      <c r="X2143" s="14"/>
      <c r="Y2143" s="14"/>
    </row>
    <row r="2144" spans="1:25">
      <c r="A2144" s="14" t="s">
        <v>2372</v>
      </c>
      <c r="B2144" s="14" t="s">
        <v>60</v>
      </c>
      <c r="C2144" s="14" t="s">
        <v>131</v>
      </c>
      <c r="D2144" s="14" t="s">
        <v>63</v>
      </c>
      <c r="E2144" s="14">
        <v>3</v>
      </c>
      <c r="F2144" s="14">
        <v>509.35268849036601</v>
      </c>
      <c r="G2144" s="14">
        <v>169.78422949678901</v>
      </c>
      <c r="H2144" s="14">
        <v>2119.3005262975998</v>
      </c>
      <c r="I2144" s="14">
        <v>2102.9692015877199</v>
      </c>
      <c r="J2144" s="14">
        <v>1923.75917799643</v>
      </c>
      <c r="K2144" s="14">
        <v>2294.3416754800901</v>
      </c>
      <c r="L2144" s="14">
        <v>191.37247389236799</v>
      </c>
      <c r="M2144" s="14">
        <v>179.21002359128801</v>
      </c>
      <c r="O2144" s="14"/>
      <c r="P2144" s="14"/>
      <c r="Q2144" s="14"/>
      <c r="R2144" s="14"/>
      <c r="S2144" s="14"/>
      <c r="T2144" s="14"/>
      <c r="U2144" s="14"/>
      <c r="V2144" s="14"/>
      <c r="W2144" s="14"/>
      <c r="X2144" s="14"/>
      <c r="Y2144" s="14"/>
    </row>
    <row r="2145" spans="1:25">
      <c r="A2145" s="14" t="s">
        <v>2373</v>
      </c>
      <c r="B2145" s="14" t="s">
        <v>60</v>
      </c>
      <c r="C2145" s="14" t="s">
        <v>132</v>
      </c>
      <c r="D2145" s="14" t="s">
        <v>63</v>
      </c>
      <c r="E2145" s="14">
        <v>3</v>
      </c>
      <c r="F2145" s="14">
        <v>540.10939491607598</v>
      </c>
      <c r="G2145" s="14">
        <v>180.03646497202499</v>
      </c>
      <c r="H2145" s="14">
        <v>2251.2062142217201</v>
      </c>
      <c r="I2145" s="14">
        <v>2210.3630646486899</v>
      </c>
      <c r="J2145" s="14">
        <v>2027.1503600262399</v>
      </c>
      <c r="K2145" s="14">
        <v>2405.6378620190699</v>
      </c>
      <c r="L2145" s="14">
        <v>195.27479737038499</v>
      </c>
      <c r="M2145" s="14">
        <v>183.21270462244399</v>
      </c>
      <c r="O2145" s="14"/>
      <c r="P2145" s="14"/>
      <c r="Q2145" s="14"/>
      <c r="R2145" s="14"/>
      <c r="S2145" s="14"/>
      <c r="T2145" s="14"/>
      <c r="U2145" s="14"/>
      <c r="V2145" s="14"/>
      <c r="W2145" s="14"/>
      <c r="X2145" s="14"/>
      <c r="Y2145" s="14"/>
    </row>
    <row r="2146" spans="1:25">
      <c r="A2146" s="14" t="s">
        <v>2374</v>
      </c>
      <c r="B2146" s="14" t="s">
        <v>60</v>
      </c>
      <c r="C2146" s="14" t="s">
        <v>38</v>
      </c>
      <c r="D2146" s="14" t="s">
        <v>63</v>
      </c>
      <c r="E2146" s="14">
        <v>4</v>
      </c>
      <c r="F2146" s="14">
        <v>485.43804739400298</v>
      </c>
      <c r="G2146" s="14">
        <v>161.812682464668</v>
      </c>
      <c r="H2146" s="14">
        <v>2149.2873788807401</v>
      </c>
      <c r="I2146" s="14">
        <v>2259.8744555462299</v>
      </c>
      <c r="J2146" s="14">
        <v>2061.78142232869</v>
      </c>
      <c r="K2146" s="14">
        <v>2471.75094268868</v>
      </c>
      <c r="L2146" s="14">
        <v>211.87648714244801</v>
      </c>
      <c r="M2146" s="14">
        <v>198.093033217542</v>
      </c>
      <c r="O2146" s="14"/>
      <c r="P2146" s="14"/>
      <c r="Q2146" s="14"/>
      <c r="R2146" s="14"/>
      <c r="S2146" s="14"/>
      <c r="T2146" s="14"/>
      <c r="U2146" s="14"/>
      <c r="V2146" s="14"/>
      <c r="W2146" s="14"/>
      <c r="X2146" s="14"/>
      <c r="Y2146" s="14"/>
    </row>
    <row r="2147" spans="1:25">
      <c r="A2147" s="14" t="s">
        <v>2375</v>
      </c>
      <c r="B2147" s="14" t="s">
        <v>60</v>
      </c>
      <c r="C2147" s="14" t="s">
        <v>36</v>
      </c>
      <c r="D2147" s="14" t="s">
        <v>63</v>
      </c>
      <c r="E2147" s="14">
        <v>4</v>
      </c>
      <c r="F2147" s="14">
        <v>520.44486997277897</v>
      </c>
      <c r="G2147" s="14">
        <v>173.48162332426</v>
      </c>
      <c r="H2147" s="14">
        <v>2296.24915055274</v>
      </c>
      <c r="I2147" s="14">
        <v>2436.6705680602399</v>
      </c>
      <c r="J2147" s="14">
        <v>2229.9147930837098</v>
      </c>
      <c r="K2147" s="14">
        <v>2657.3024523386498</v>
      </c>
      <c r="L2147" s="14">
        <v>220.63188427841601</v>
      </c>
      <c r="M2147" s="14">
        <v>206.755774976525</v>
      </c>
      <c r="O2147" s="14"/>
      <c r="P2147" s="14"/>
      <c r="Q2147" s="14"/>
      <c r="R2147" s="14"/>
      <c r="S2147" s="14"/>
      <c r="T2147" s="14"/>
      <c r="U2147" s="14"/>
      <c r="V2147" s="14"/>
      <c r="W2147" s="14"/>
      <c r="X2147" s="14"/>
      <c r="Y2147" s="14"/>
    </row>
    <row r="2148" spans="1:25">
      <c r="A2148" s="14" t="s">
        <v>2376</v>
      </c>
      <c r="B2148" s="14" t="s">
        <v>60</v>
      </c>
      <c r="C2148" s="14" t="s">
        <v>34</v>
      </c>
      <c r="D2148" s="14" t="s">
        <v>63</v>
      </c>
      <c r="E2148" s="14">
        <v>4</v>
      </c>
      <c r="F2148" s="14">
        <v>527.14298784574896</v>
      </c>
      <c r="G2148" s="14">
        <v>175.71432928191601</v>
      </c>
      <c r="H2148" s="14">
        <v>2324.3661001179398</v>
      </c>
      <c r="I2148" s="14">
        <v>2457.4461789101701</v>
      </c>
      <c r="J2148" s="14">
        <v>2250.58578537118</v>
      </c>
      <c r="K2148" s="14">
        <v>2678.0980289138802</v>
      </c>
      <c r="L2148" s="14">
        <v>220.65185000370499</v>
      </c>
      <c r="M2148" s="14">
        <v>206.86039353899699</v>
      </c>
      <c r="O2148" s="14"/>
      <c r="P2148" s="14"/>
      <c r="Q2148" s="14"/>
      <c r="R2148" s="14"/>
      <c r="S2148" s="14"/>
      <c r="T2148" s="14"/>
      <c r="U2148" s="14"/>
      <c r="V2148" s="14"/>
      <c r="W2148" s="14"/>
      <c r="X2148" s="14"/>
      <c r="Y2148" s="14"/>
    </row>
    <row r="2149" spans="1:25">
      <c r="A2149" s="14" t="s">
        <v>2377</v>
      </c>
      <c r="B2149" s="14" t="s">
        <v>60</v>
      </c>
      <c r="C2149" s="14" t="s">
        <v>128</v>
      </c>
      <c r="D2149" s="14" t="s">
        <v>63</v>
      </c>
      <c r="E2149" s="14">
        <v>4</v>
      </c>
      <c r="F2149" s="14">
        <v>507.88058531164199</v>
      </c>
      <c r="G2149" s="14">
        <v>169.29352843721401</v>
      </c>
      <c r="H2149" s="14">
        <v>2237.75372449613</v>
      </c>
      <c r="I2149" s="14">
        <v>2352.7170123429</v>
      </c>
      <c r="J2149" s="14">
        <v>2151.3128205189901</v>
      </c>
      <c r="K2149" s="14">
        <v>2567.8104288365998</v>
      </c>
      <c r="L2149" s="14">
        <v>215.09341649369799</v>
      </c>
      <c r="M2149" s="14">
        <v>201.40419182391301</v>
      </c>
      <c r="O2149" s="14"/>
      <c r="P2149" s="14"/>
      <c r="Q2149" s="14"/>
      <c r="R2149" s="14"/>
      <c r="S2149" s="14"/>
      <c r="T2149" s="14"/>
      <c r="U2149" s="14"/>
      <c r="V2149" s="14"/>
      <c r="W2149" s="14"/>
      <c r="X2149" s="14"/>
      <c r="Y2149" s="14"/>
    </row>
    <row r="2150" spans="1:25">
      <c r="A2150" s="14" t="s">
        <v>2378</v>
      </c>
      <c r="B2150" s="14" t="s">
        <v>60</v>
      </c>
      <c r="C2150" s="14" t="s">
        <v>129</v>
      </c>
      <c r="D2150" s="14" t="s">
        <v>63</v>
      </c>
      <c r="E2150" s="14">
        <v>4</v>
      </c>
      <c r="F2150" s="14">
        <v>492.89599378652099</v>
      </c>
      <c r="G2150" s="14">
        <v>164.29866459550701</v>
      </c>
      <c r="H2150" s="14">
        <v>2168.2913680561401</v>
      </c>
      <c r="I2150" s="14">
        <v>2238.8486798038098</v>
      </c>
      <c r="J2150" s="14">
        <v>2044.4510346378299</v>
      </c>
      <c r="K2150" s="14">
        <v>2446.6660985211402</v>
      </c>
      <c r="L2150" s="14">
        <v>207.817418717339</v>
      </c>
      <c r="M2150" s="14">
        <v>194.39764516598001</v>
      </c>
      <c r="O2150" s="14"/>
      <c r="P2150" s="14"/>
      <c r="Q2150" s="14"/>
      <c r="R2150" s="14"/>
      <c r="S2150" s="14"/>
      <c r="T2150" s="14"/>
      <c r="U2150" s="14"/>
      <c r="V2150" s="14"/>
      <c r="W2150" s="14"/>
      <c r="X2150" s="14"/>
      <c r="Y2150" s="14"/>
    </row>
    <row r="2151" spans="1:25">
      <c r="A2151" s="14" t="s">
        <v>2379</v>
      </c>
      <c r="B2151" s="14" t="s">
        <v>60</v>
      </c>
      <c r="C2151" s="14" t="s">
        <v>130</v>
      </c>
      <c r="D2151" s="14" t="s">
        <v>63</v>
      </c>
      <c r="E2151" s="14">
        <v>4</v>
      </c>
      <c r="F2151" s="14">
        <v>478.68990424562799</v>
      </c>
      <c r="G2151" s="14">
        <v>159.563301415209</v>
      </c>
      <c r="H2151" s="14">
        <v>2095.5649618948</v>
      </c>
      <c r="I2151" s="14">
        <v>2155.2207612819102</v>
      </c>
      <c r="J2151" s="14">
        <v>1965.47681408434</v>
      </c>
      <c r="K2151" s="14">
        <v>2358.26346971763</v>
      </c>
      <c r="L2151" s="14">
        <v>203.04270843571899</v>
      </c>
      <c r="M2151" s="14">
        <v>189.74394719757601</v>
      </c>
      <c r="O2151" s="14"/>
      <c r="P2151" s="14"/>
      <c r="Q2151" s="14"/>
      <c r="R2151" s="14"/>
      <c r="S2151" s="14"/>
      <c r="T2151" s="14"/>
      <c r="U2151" s="14"/>
      <c r="V2151" s="14"/>
      <c r="W2151" s="14"/>
      <c r="X2151" s="14"/>
      <c r="Y2151" s="14"/>
    </row>
    <row r="2152" spans="1:25">
      <c r="A2152" s="14" t="s">
        <v>2380</v>
      </c>
      <c r="B2152" s="14" t="s">
        <v>60</v>
      </c>
      <c r="C2152" s="14" t="s">
        <v>131</v>
      </c>
      <c r="D2152" s="14" t="s">
        <v>63</v>
      </c>
      <c r="E2152" s="14">
        <v>4</v>
      </c>
      <c r="F2152" s="14">
        <v>478.304502271307</v>
      </c>
      <c r="G2152" s="14">
        <v>159.434834090436</v>
      </c>
      <c r="H2152" s="14">
        <v>2081.8476703865399</v>
      </c>
      <c r="I2152" s="14">
        <v>2138.33641515415</v>
      </c>
      <c r="J2152" s="14">
        <v>1950.0318915494199</v>
      </c>
      <c r="K2152" s="14">
        <v>2339.84433116744</v>
      </c>
      <c r="L2152" s="14">
        <v>201.50791601328501</v>
      </c>
      <c r="M2152" s="14">
        <v>188.30452360473299</v>
      </c>
      <c r="O2152" s="14"/>
      <c r="P2152" s="14"/>
      <c r="Q2152" s="14"/>
      <c r="R2152" s="14"/>
      <c r="S2152" s="14"/>
      <c r="T2152" s="14"/>
      <c r="U2152" s="14"/>
      <c r="V2152" s="14"/>
      <c r="W2152" s="14"/>
      <c r="X2152" s="14"/>
      <c r="Y2152" s="14"/>
    </row>
    <row r="2153" spans="1:25">
      <c r="A2153" s="14" t="s">
        <v>2381</v>
      </c>
      <c r="B2153" s="14" t="s">
        <v>60</v>
      </c>
      <c r="C2153" s="14" t="s">
        <v>132</v>
      </c>
      <c r="D2153" s="14" t="s">
        <v>63</v>
      </c>
      <c r="E2153" s="14">
        <v>4</v>
      </c>
      <c r="F2153" s="14">
        <v>490.05537609244902</v>
      </c>
      <c r="G2153" s="14">
        <v>163.351792030816</v>
      </c>
      <c r="H2153" s="14">
        <v>2119.06674778366</v>
      </c>
      <c r="I2153" s="14">
        <v>2162.9967844296202</v>
      </c>
      <c r="J2153" s="14">
        <v>1974.72687557981</v>
      </c>
      <c r="K2153" s="14">
        <v>2364.3024736324201</v>
      </c>
      <c r="L2153" s="14">
        <v>201.30568920279501</v>
      </c>
      <c r="M2153" s="14">
        <v>188.26990884981799</v>
      </c>
      <c r="O2153" s="14"/>
      <c r="P2153" s="14"/>
      <c r="Q2153" s="14"/>
      <c r="R2153" s="14"/>
      <c r="S2153" s="14"/>
      <c r="T2153" s="14"/>
      <c r="U2153" s="14"/>
      <c r="V2153" s="14"/>
      <c r="W2153" s="14"/>
      <c r="X2153" s="14"/>
      <c r="Y2153" s="14"/>
    </row>
    <row r="2154" spans="1:25">
      <c r="A2154" s="14" t="s">
        <v>2382</v>
      </c>
      <c r="B2154" s="14" t="s">
        <v>60</v>
      </c>
      <c r="C2154" s="14" t="s">
        <v>38</v>
      </c>
      <c r="D2154" s="14" t="s">
        <v>63</v>
      </c>
      <c r="E2154" s="14">
        <v>5</v>
      </c>
      <c r="F2154" s="14">
        <v>739.09424610309998</v>
      </c>
      <c r="G2154" s="14">
        <v>246.36474870103299</v>
      </c>
      <c r="H2154" s="14">
        <v>3081.4852870673299</v>
      </c>
      <c r="I2154" s="14">
        <v>3194.4521756538902</v>
      </c>
      <c r="J2154" s="14">
        <v>2965.5473690612498</v>
      </c>
      <c r="K2154" s="14">
        <v>3436.1734778304999</v>
      </c>
      <c r="L2154" s="14">
        <v>241.72130217661601</v>
      </c>
      <c r="M2154" s="14">
        <v>228.90480659263599</v>
      </c>
      <c r="O2154" s="14"/>
      <c r="P2154" s="14"/>
      <c r="Q2154" s="14"/>
      <c r="R2154" s="14"/>
      <c r="S2154" s="14"/>
      <c r="T2154" s="14"/>
      <c r="U2154" s="14"/>
      <c r="V2154" s="14"/>
      <c r="W2154" s="14"/>
      <c r="X2154" s="14"/>
      <c r="Y2154" s="14"/>
    </row>
    <row r="2155" spans="1:25">
      <c r="A2155" s="14" t="s">
        <v>2383</v>
      </c>
      <c r="B2155" s="14" t="s">
        <v>60</v>
      </c>
      <c r="C2155" s="14" t="s">
        <v>36</v>
      </c>
      <c r="D2155" s="14" t="s">
        <v>63</v>
      </c>
      <c r="E2155" s="14">
        <v>5</v>
      </c>
      <c r="F2155" s="14">
        <v>688.05936591575096</v>
      </c>
      <c r="G2155" s="14">
        <v>229.35312197191701</v>
      </c>
      <c r="H2155" s="14">
        <v>2862.6200945072001</v>
      </c>
      <c r="I2155" s="14">
        <v>3013.5361581226898</v>
      </c>
      <c r="J2155" s="14">
        <v>2790.1950275691702</v>
      </c>
      <c r="K2155" s="14">
        <v>3249.8521028219302</v>
      </c>
      <c r="L2155" s="14">
        <v>236.31594469923999</v>
      </c>
      <c r="M2155" s="14">
        <v>223.34113055351901</v>
      </c>
      <c r="O2155" s="14"/>
      <c r="P2155" s="14"/>
      <c r="Q2155" s="14"/>
      <c r="R2155" s="14"/>
      <c r="S2155" s="14"/>
      <c r="T2155" s="14"/>
      <c r="U2155" s="14"/>
      <c r="V2155" s="14"/>
      <c r="W2155" s="14"/>
      <c r="X2155" s="14"/>
      <c r="Y2155" s="14"/>
    </row>
    <row r="2156" spans="1:25">
      <c r="A2156" s="14" t="s">
        <v>2384</v>
      </c>
      <c r="B2156" s="14" t="s">
        <v>60</v>
      </c>
      <c r="C2156" s="14" t="s">
        <v>34</v>
      </c>
      <c r="D2156" s="14" t="s">
        <v>63</v>
      </c>
      <c r="E2156" s="14">
        <v>5</v>
      </c>
      <c r="F2156" s="14">
        <v>639.72802480942005</v>
      </c>
      <c r="G2156" s="14">
        <v>213.24267493647301</v>
      </c>
      <c r="H2156" s="14">
        <v>2659.1072608255899</v>
      </c>
      <c r="I2156" s="14">
        <v>2780.9813825196802</v>
      </c>
      <c r="J2156" s="14">
        <v>2567.7239310479299</v>
      </c>
      <c r="K2156" s="14">
        <v>3007.1023517347398</v>
      </c>
      <c r="L2156" s="14">
        <v>226.120969215066</v>
      </c>
      <c r="M2156" s="14">
        <v>213.25745147174999</v>
      </c>
      <c r="O2156" s="14"/>
      <c r="P2156" s="14"/>
      <c r="Q2156" s="14"/>
      <c r="R2156" s="14"/>
      <c r="S2156" s="14"/>
      <c r="T2156" s="14"/>
      <c r="U2156" s="14"/>
      <c r="V2156" s="14"/>
      <c r="W2156" s="14"/>
      <c r="X2156" s="14"/>
      <c r="Y2156" s="14"/>
    </row>
    <row r="2157" spans="1:25">
      <c r="A2157" s="14" t="s">
        <v>2385</v>
      </c>
      <c r="B2157" s="14" t="s">
        <v>60</v>
      </c>
      <c r="C2157" s="14" t="s">
        <v>128</v>
      </c>
      <c r="D2157" s="14" t="s">
        <v>63</v>
      </c>
      <c r="E2157" s="14">
        <v>5</v>
      </c>
      <c r="F2157" s="14">
        <v>614.68928172568599</v>
      </c>
      <c r="G2157" s="14">
        <v>204.896427241895</v>
      </c>
      <c r="H2157" s="14">
        <v>2555.7743200934901</v>
      </c>
      <c r="I2157" s="14">
        <v>2645.6785976450801</v>
      </c>
      <c r="J2157" s="14">
        <v>2438.3440586706101</v>
      </c>
      <c r="K2157" s="14">
        <v>2865.7799776295601</v>
      </c>
      <c r="L2157" s="14">
        <v>220.10137998447499</v>
      </c>
      <c r="M2157" s="14">
        <v>207.33453897446799</v>
      </c>
      <c r="O2157" s="14"/>
      <c r="P2157" s="14"/>
      <c r="Q2157" s="14"/>
      <c r="R2157" s="14"/>
      <c r="S2157" s="14"/>
      <c r="T2157" s="14"/>
      <c r="U2157" s="14"/>
      <c r="V2157" s="14"/>
      <c r="W2157" s="14"/>
      <c r="X2157" s="14"/>
      <c r="Y2157" s="14"/>
    </row>
    <row r="2158" spans="1:25">
      <c r="A2158" s="14" t="s">
        <v>2386</v>
      </c>
      <c r="B2158" s="14" t="s">
        <v>60</v>
      </c>
      <c r="C2158" s="14" t="s">
        <v>129</v>
      </c>
      <c r="D2158" s="14" t="s">
        <v>63</v>
      </c>
      <c r="E2158" s="14">
        <v>5</v>
      </c>
      <c r="F2158" s="14">
        <v>575.34120610520495</v>
      </c>
      <c r="G2158" s="14">
        <v>191.78040203506799</v>
      </c>
      <c r="H2158" s="14">
        <v>2388.59636362023</v>
      </c>
      <c r="I2158" s="14">
        <v>2453.47493613597</v>
      </c>
      <c r="J2158" s="14">
        <v>2254.8436044567602</v>
      </c>
      <c r="K2158" s="14">
        <v>2664.76272059045</v>
      </c>
      <c r="L2158" s="14">
        <v>211.28778445448199</v>
      </c>
      <c r="M2158" s="14">
        <v>198.631331679205</v>
      </c>
      <c r="O2158" s="14"/>
      <c r="P2158" s="14"/>
      <c r="Q2158" s="14"/>
      <c r="R2158" s="14"/>
      <c r="S2158" s="14"/>
      <c r="T2158" s="14"/>
      <c r="U2158" s="14"/>
      <c r="V2158" s="14"/>
      <c r="W2158" s="14"/>
      <c r="X2158" s="14"/>
      <c r="Y2158" s="14"/>
    </row>
    <row r="2159" spans="1:25">
      <c r="A2159" s="14" t="s">
        <v>2387</v>
      </c>
      <c r="B2159" s="14" t="s">
        <v>60</v>
      </c>
      <c r="C2159" s="14" t="s">
        <v>130</v>
      </c>
      <c r="D2159" s="14" t="s">
        <v>63</v>
      </c>
      <c r="E2159" s="14">
        <v>5</v>
      </c>
      <c r="F2159" s="14">
        <v>555.33231358128</v>
      </c>
      <c r="G2159" s="14">
        <v>185.11077119376</v>
      </c>
      <c r="H2159" s="14">
        <v>2305.3356867502998</v>
      </c>
      <c r="I2159" s="14">
        <v>2365.6347404686999</v>
      </c>
      <c r="J2159" s="14">
        <v>2170.7879985784998</v>
      </c>
      <c r="K2159" s="14">
        <v>2573.1262596204401</v>
      </c>
      <c r="L2159" s="14">
        <v>207.49151915173201</v>
      </c>
      <c r="M2159" s="14">
        <v>194.846741890201</v>
      </c>
      <c r="O2159" s="14"/>
      <c r="P2159" s="14"/>
      <c r="Q2159" s="14"/>
      <c r="R2159" s="14"/>
      <c r="S2159" s="14"/>
      <c r="T2159" s="14"/>
      <c r="U2159" s="14"/>
      <c r="V2159" s="14"/>
      <c r="W2159" s="14"/>
      <c r="X2159" s="14"/>
      <c r="Y2159" s="14"/>
    </row>
    <row r="2160" spans="1:25">
      <c r="A2160" s="14" t="s">
        <v>2388</v>
      </c>
      <c r="B2160" s="14" t="s">
        <v>60</v>
      </c>
      <c r="C2160" s="14" t="s">
        <v>131</v>
      </c>
      <c r="D2160" s="14" t="s">
        <v>63</v>
      </c>
      <c r="E2160" s="14">
        <v>5</v>
      </c>
      <c r="F2160" s="14">
        <v>572.92508721563001</v>
      </c>
      <c r="G2160" s="14">
        <v>190.975029071877</v>
      </c>
      <c r="H2160" s="14">
        <v>2381.13580988168</v>
      </c>
      <c r="I2160" s="14">
        <v>2429.3616604089302</v>
      </c>
      <c r="J2160" s="14">
        <v>2232.5430985559101</v>
      </c>
      <c r="K2160" s="14">
        <v>2638.74849738798</v>
      </c>
      <c r="L2160" s="14">
        <v>209.38683697905901</v>
      </c>
      <c r="M2160" s="14">
        <v>196.81856185301399</v>
      </c>
      <c r="O2160" s="14"/>
      <c r="P2160" s="14"/>
      <c r="Q2160" s="14"/>
      <c r="R2160" s="14"/>
      <c r="S2160" s="14"/>
      <c r="T2160" s="14"/>
      <c r="U2160" s="14"/>
      <c r="V2160" s="14"/>
      <c r="W2160" s="14"/>
      <c r="X2160" s="14"/>
      <c r="Y2160" s="14"/>
    </row>
    <row r="2161" spans="1:25">
      <c r="A2161" s="14" t="s">
        <v>2389</v>
      </c>
      <c r="B2161" s="14" t="s">
        <v>60</v>
      </c>
      <c r="C2161" s="14" t="s">
        <v>132</v>
      </c>
      <c r="D2161" s="14" t="s">
        <v>63</v>
      </c>
      <c r="E2161" s="14">
        <v>5</v>
      </c>
      <c r="F2161" s="14">
        <v>596.44095231165795</v>
      </c>
      <c r="G2161" s="14">
        <v>198.81365077055301</v>
      </c>
      <c r="H2161" s="14">
        <v>2482.9980113719598</v>
      </c>
      <c r="I2161" s="14">
        <v>2509.7840565461702</v>
      </c>
      <c r="J2161" s="14">
        <v>2310.4299068297901</v>
      </c>
      <c r="K2161" s="14">
        <v>2721.6063322464001</v>
      </c>
      <c r="L2161" s="14">
        <v>211.82227570022999</v>
      </c>
      <c r="M2161" s="14">
        <v>199.35414971638201</v>
      </c>
      <c r="O2161" s="14"/>
      <c r="P2161" s="14"/>
      <c r="Q2161" s="14"/>
      <c r="R2161" s="14"/>
      <c r="S2161" s="14"/>
      <c r="T2161" s="14"/>
      <c r="U2161" s="14"/>
      <c r="V2161" s="14"/>
      <c r="W2161" s="14"/>
      <c r="X2161" s="14"/>
      <c r="Y2161" s="14"/>
    </row>
    <row r="2162" spans="1:25">
      <c r="A2162" s="14" t="s">
        <v>2390</v>
      </c>
      <c r="B2162" s="14" t="s">
        <v>60</v>
      </c>
      <c r="C2162" s="14" t="s">
        <v>38</v>
      </c>
      <c r="D2162" s="14" t="s">
        <v>55</v>
      </c>
      <c r="E2162" s="14">
        <v>0</v>
      </c>
      <c r="F2162" s="14">
        <v>3957.8618583550201</v>
      </c>
      <c r="G2162" s="14">
        <v>1319.28728611834</v>
      </c>
      <c r="H2162" s="14">
        <v>1668.15386426495</v>
      </c>
      <c r="I2162" s="14">
        <v>1761.82526890489</v>
      </c>
      <c r="J2162" s="14">
        <v>1706.9827470503899</v>
      </c>
      <c r="K2162" s="14">
        <v>1817.9720506200099</v>
      </c>
      <c r="L2162" s="14">
        <v>56.146781715125798</v>
      </c>
      <c r="M2162" s="14">
        <v>54.842521854491501</v>
      </c>
      <c r="O2162" s="14"/>
      <c r="P2162" s="14"/>
      <c r="Q2162" s="14"/>
      <c r="R2162" s="14"/>
      <c r="S2162" s="14"/>
      <c r="T2162" s="14"/>
      <c r="U2162" s="14"/>
      <c r="V2162" s="14"/>
      <c r="W2162" s="14"/>
      <c r="X2162" s="14"/>
      <c r="Y2162" s="14"/>
    </row>
    <row r="2163" spans="1:25">
      <c r="A2163" s="14" t="s">
        <v>2391</v>
      </c>
      <c r="B2163" s="14" t="s">
        <v>60</v>
      </c>
      <c r="C2163" s="14" t="s">
        <v>36</v>
      </c>
      <c r="D2163" s="14" t="s">
        <v>55</v>
      </c>
      <c r="E2163" s="14">
        <v>0</v>
      </c>
      <c r="F2163" s="14">
        <v>3864.6084803333201</v>
      </c>
      <c r="G2163" s="14">
        <v>1288.20282677777</v>
      </c>
      <c r="H2163" s="14">
        <v>1607.61436655379</v>
      </c>
      <c r="I2163" s="14">
        <v>1692.19640064394</v>
      </c>
      <c r="J2163" s="14">
        <v>1638.9125494202301</v>
      </c>
      <c r="K2163" s="14">
        <v>1746.76284261256</v>
      </c>
      <c r="L2163" s="14">
        <v>54.566441968619799</v>
      </c>
      <c r="M2163" s="14">
        <v>53.283851223709199</v>
      </c>
      <c r="O2163" s="14"/>
      <c r="P2163" s="14"/>
      <c r="Q2163" s="14"/>
      <c r="R2163" s="14"/>
      <c r="S2163" s="14"/>
      <c r="T2163" s="14"/>
      <c r="U2163" s="14"/>
      <c r="V2163" s="14"/>
      <c r="W2163" s="14"/>
      <c r="X2163" s="14"/>
      <c r="Y2163" s="14"/>
    </row>
    <row r="2164" spans="1:25">
      <c r="A2164" s="14" t="s">
        <v>2392</v>
      </c>
      <c r="B2164" s="14" t="s">
        <v>60</v>
      </c>
      <c r="C2164" s="14" t="s">
        <v>34</v>
      </c>
      <c r="D2164" s="14" t="s">
        <v>55</v>
      </c>
      <c r="E2164" s="14">
        <v>0</v>
      </c>
      <c r="F2164" s="14">
        <v>3674.79044421146</v>
      </c>
      <c r="G2164" s="14">
        <v>1224.9301480704901</v>
      </c>
      <c r="H2164" s="14">
        <v>1513.1498965281901</v>
      </c>
      <c r="I2164" s="14">
        <v>1580.9583211387401</v>
      </c>
      <c r="J2164" s="14">
        <v>1529.97518089815</v>
      </c>
      <c r="K2164" s="14">
        <v>1633.2003935826201</v>
      </c>
      <c r="L2164" s="14">
        <v>52.242072443879103</v>
      </c>
      <c r="M2164" s="14">
        <v>50.983140240590998</v>
      </c>
      <c r="O2164" s="14"/>
      <c r="P2164" s="14"/>
      <c r="Q2164" s="14"/>
      <c r="R2164" s="14"/>
      <c r="S2164" s="14"/>
      <c r="T2164" s="14"/>
      <c r="U2164" s="14"/>
      <c r="V2164" s="14"/>
      <c r="W2164" s="14"/>
      <c r="X2164" s="14"/>
      <c r="Y2164" s="14"/>
    </row>
    <row r="2165" spans="1:25">
      <c r="A2165" s="14" t="s">
        <v>2393</v>
      </c>
      <c r="B2165" s="14" t="s">
        <v>60</v>
      </c>
      <c r="C2165" s="14" t="s">
        <v>128</v>
      </c>
      <c r="D2165" s="14" t="s">
        <v>55</v>
      </c>
      <c r="E2165" s="14">
        <v>0</v>
      </c>
      <c r="F2165" s="14">
        <v>3526.9468254082999</v>
      </c>
      <c r="G2165" s="14">
        <v>1175.64894180277</v>
      </c>
      <c r="H2165" s="14">
        <v>1440.2049986966899</v>
      </c>
      <c r="I2165" s="14">
        <v>1493.5577242059001</v>
      </c>
      <c r="J2165" s="14">
        <v>1444.4508602946501</v>
      </c>
      <c r="K2165" s="14">
        <v>1543.9026925027499</v>
      </c>
      <c r="L2165" s="14">
        <v>50.344968296845799</v>
      </c>
      <c r="M2165" s="14">
        <v>49.1068639112491</v>
      </c>
      <c r="O2165" s="14"/>
      <c r="P2165" s="14"/>
      <c r="Q2165" s="14"/>
      <c r="R2165" s="14"/>
      <c r="S2165" s="14"/>
      <c r="T2165" s="14"/>
      <c r="U2165" s="14"/>
      <c r="V2165" s="14"/>
      <c r="W2165" s="14"/>
      <c r="X2165" s="14"/>
      <c r="Y2165" s="14"/>
    </row>
    <row r="2166" spans="1:25">
      <c r="A2166" s="14" t="s">
        <v>2394</v>
      </c>
      <c r="B2166" s="14" t="s">
        <v>60</v>
      </c>
      <c r="C2166" s="14" t="s">
        <v>129</v>
      </c>
      <c r="D2166" s="14" t="s">
        <v>55</v>
      </c>
      <c r="E2166" s="14">
        <v>0</v>
      </c>
      <c r="F2166" s="14">
        <v>3544.0464277892302</v>
      </c>
      <c r="G2166" s="14">
        <v>1181.3488092630801</v>
      </c>
      <c r="H2166" s="14">
        <v>1437.93369840678</v>
      </c>
      <c r="I2166" s="14">
        <v>1476.2674526805199</v>
      </c>
      <c r="J2166" s="14">
        <v>1427.87525247912</v>
      </c>
      <c r="K2166" s="14">
        <v>1525.87675110707</v>
      </c>
      <c r="L2166" s="14">
        <v>49.609298426550097</v>
      </c>
      <c r="M2166" s="14">
        <v>48.392200201400598</v>
      </c>
      <c r="O2166" s="14"/>
      <c r="P2166" s="14"/>
      <c r="Q2166" s="14"/>
      <c r="R2166" s="14"/>
      <c r="S2166" s="14"/>
      <c r="T2166" s="14"/>
      <c r="U2166" s="14"/>
      <c r="V2166" s="14"/>
      <c r="W2166" s="14"/>
      <c r="X2166" s="14"/>
      <c r="Y2166" s="14"/>
    </row>
    <row r="2167" spans="1:25">
      <c r="A2167" s="14" t="s">
        <v>2395</v>
      </c>
      <c r="B2167" s="14" t="s">
        <v>60</v>
      </c>
      <c r="C2167" s="14" t="s">
        <v>130</v>
      </c>
      <c r="D2167" s="14" t="s">
        <v>55</v>
      </c>
      <c r="E2167" s="14">
        <v>0</v>
      </c>
      <c r="F2167" s="14">
        <v>3656.2226655621798</v>
      </c>
      <c r="G2167" s="14">
        <v>1218.7408885207301</v>
      </c>
      <c r="H2167" s="14">
        <v>1476.0331463760201</v>
      </c>
      <c r="I2167" s="14">
        <v>1500.1443934894301</v>
      </c>
      <c r="J2167" s="14">
        <v>1451.74465394964</v>
      </c>
      <c r="K2167" s="14">
        <v>1549.74234520398</v>
      </c>
      <c r="L2167" s="14">
        <v>49.597951714551797</v>
      </c>
      <c r="M2167" s="14">
        <v>48.399739539791</v>
      </c>
      <c r="O2167" s="14"/>
      <c r="P2167" s="14"/>
      <c r="Q2167" s="14"/>
      <c r="R2167" s="14"/>
      <c r="S2167" s="14"/>
      <c r="T2167" s="14"/>
      <c r="U2167" s="14"/>
      <c r="V2167" s="14"/>
      <c r="W2167" s="14"/>
      <c r="X2167" s="14"/>
      <c r="Y2167" s="14"/>
    </row>
    <row r="2168" spans="1:25">
      <c r="A2168" s="14" t="s">
        <v>2396</v>
      </c>
      <c r="B2168" s="14" t="s">
        <v>60</v>
      </c>
      <c r="C2168" s="14" t="s">
        <v>131</v>
      </c>
      <c r="D2168" s="14" t="s">
        <v>55</v>
      </c>
      <c r="E2168" s="14">
        <v>0</v>
      </c>
      <c r="F2168" s="14">
        <v>3838.0308881589899</v>
      </c>
      <c r="G2168" s="14">
        <v>1279.3436293863299</v>
      </c>
      <c r="H2168" s="14">
        <v>1541.2602605259001</v>
      </c>
      <c r="I2168" s="14">
        <v>1550.5778110287299</v>
      </c>
      <c r="J2168" s="14">
        <v>1501.7531995864099</v>
      </c>
      <c r="K2168" s="14">
        <v>1600.58179146461</v>
      </c>
      <c r="L2168" s="14">
        <v>50.0039804358737</v>
      </c>
      <c r="M2168" s="14">
        <v>48.824611442322698</v>
      </c>
      <c r="O2168" s="14"/>
      <c r="P2168" s="14"/>
      <c r="Q2168" s="14"/>
      <c r="R2168" s="14"/>
      <c r="S2168" s="14"/>
      <c r="T2168" s="14"/>
      <c r="U2168" s="14"/>
      <c r="V2168" s="14"/>
      <c r="W2168" s="14"/>
      <c r="X2168" s="14"/>
      <c r="Y2168" s="14"/>
    </row>
    <row r="2169" spans="1:25">
      <c r="A2169" s="14" t="s">
        <v>2397</v>
      </c>
      <c r="B2169" s="14" t="s">
        <v>60</v>
      </c>
      <c r="C2169" s="14" t="s">
        <v>132</v>
      </c>
      <c r="D2169" s="14" t="s">
        <v>55</v>
      </c>
      <c r="E2169" s="14">
        <v>0</v>
      </c>
      <c r="F2169" s="14">
        <v>3820.4290205198399</v>
      </c>
      <c r="G2169" s="14">
        <v>1273.4763401732801</v>
      </c>
      <c r="H2169" s="14">
        <v>1521.8286264927101</v>
      </c>
      <c r="I2169" s="14">
        <v>1518.58133272955</v>
      </c>
      <c r="J2169" s="14">
        <v>1470.6552154576</v>
      </c>
      <c r="K2169" s="14">
        <v>1567.6678149797699</v>
      </c>
      <c r="L2169" s="14">
        <v>49.086482250226901</v>
      </c>
      <c r="M2169" s="14">
        <v>47.926117271944598</v>
      </c>
      <c r="O2169" s="14"/>
      <c r="P2169" s="14"/>
      <c r="Q2169" s="14"/>
      <c r="R2169" s="14"/>
      <c r="S2169" s="14"/>
      <c r="T2169" s="14"/>
      <c r="U2169" s="14"/>
      <c r="V2169" s="14"/>
      <c r="W2169" s="14"/>
      <c r="X2169" s="14"/>
      <c r="Y2169" s="14"/>
    </row>
    <row r="2170" spans="1:25">
      <c r="A2170" s="14" t="s">
        <v>2398</v>
      </c>
      <c r="B2170" s="14" t="s">
        <v>60</v>
      </c>
      <c r="C2170" s="14" t="s">
        <v>38</v>
      </c>
      <c r="D2170" s="14" t="s">
        <v>55</v>
      </c>
      <c r="E2170" s="14">
        <v>1</v>
      </c>
      <c r="F2170" s="14">
        <v>588.887359902816</v>
      </c>
      <c r="G2170" s="14">
        <v>196.29578663427199</v>
      </c>
      <c r="H2170" s="14">
        <v>1139.9290745312001</v>
      </c>
      <c r="I2170" s="14">
        <v>1223.6479187107</v>
      </c>
      <c r="J2170" s="14">
        <v>1126.2339391517401</v>
      </c>
      <c r="K2170" s="14">
        <v>1327.19469902114</v>
      </c>
      <c r="L2170" s="14">
        <v>103.54678031044</v>
      </c>
      <c r="M2170" s="14">
        <v>97.413979558959895</v>
      </c>
      <c r="O2170" s="14"/>
      <c r="P2170" s="14"/>
      <c r="Q2170" s="14"/>
      <c r="R2170" s="14"/>
      <c r="S2170" s="14"/>
      <c r="T2170" s="14"/>
      <c r="U2170" s="14"/>
      <c r="V2170" s="14"/>
      <c r="W2170" s="14"/>
      <c r="X2170" s="14"/>
      <c r="Y2170" s="14"/>
    </row>
    <row r="2171" spans="1:25">
      <c r="A2171" s="14" t="s">
        <v>2399</v>
      </c>
      <c r="B2171" s="14" t="s">
        <v>60</v>
      </c>
      <c r="C2171" s="14" t="s">
        <v>36</v>
      </c>
      <c r="D2171" s="14" t="s">
        <v>55</v>
      </c>
      <c r="E2171" s="14">
        <v>1</v>
      </c>
      <c r="F2171" s="14">
        <v>603.721474950333</v>
      </c>
      <c r="G2171" s="14">
        <v>201.24049165011101</v>
      </c>
      <c r="H2171" s="14">
        <v>1141.4014613471199</v>
      </c>
      <c r="I2171" s="14">
        <v>1211.62810625207</v>
      </c>
      <c r="J2171" s="14">
        <v>1116.4466730715701</v>
      </c>
      <c r="K2171" s="14">
        <v>1312.72521815651</v>
      </c>
      <c r="L2171" s="14">
        <v>101.097111904446</v>
      </c>
      <c r="M2171" s="14">
        <v>95.181433180496498</v>
      </c>
      <c r="O2171" s="14"/>
      <c r="P2171" s="14"/>
      <c r="Q2171" s="14"/>
      <c r="R2171" s="14"/>
      <c r="S2171" s="14"/>
      <c r="T2171" s="14"/>
      <c r="U2171" s="14"/>
      <c r="V2171" s="14"/>
      <c r="W2171" s="14"/>
      <c r="X2171" s="14"/>
      <c r="Y2171" s="14"/>
    </row>
    <row r="2172" spans="1:25">
      <c r="A2172" s="14" t="s">
        <v>2400</v>
      </c>
      <c r="B2172" s="14" t="s">
        <v>60</v>
      </c>
      <c r="C2172" s="14" t="s">
        <v>34</v>
      </c>
      <c r="D2172" s="14" t="s">
        <v>55</v>
      </c>
      <c r="E2172" s="14">
        <v>1</v>
      </c>
      <c r="F2172" s="14">
        <v>552.51378202560397</v>
      </c>
      <c r="G2172" s="14">
        <v>184.17126067520101</v>
      </c>
      <c r="H2172" s="14">
        <v>1026.57658167928</v>
      </c>
      <c r="I2172" s="14">
        <v>1074.2268756639701</v>
      </c>
      <c r="J2172" s="14">
        <v>986.18726542979596</v>
      </c>
      <c r="K2172" s="14">
        <v>1167.99497262362</v>
      </c>
      <c r="L2172" s="14">
        <v>93.768096959659303</v>
      </c>
      <c r="M2172" s="14">
        <v>88.039610234169501</v>
      </c>
      <c r="O2172" s="14"/>
      <c r="P2172" s="14"/>
      <c r="Q2172" s="14"/>
      <c r="R2172" s="14"/>
      <c r="S2172" s="14"/>
      <c r="T2172" s="14"/>
      <c r="U2172" s="14"/>
      <c r="V2172" s="14"/>
      <c r="W2172" s="14"/>
      <c r="X2172" s="14"/>
      <c r="Y2172" s="14"/>
    </row>
    <row r="2173" spans="1:25">
      <c r="A2173" s="14" t="s">
        <v>2401</v>
      </c>
      <c r="B2173" s="14" t="s">
        <v>60</v>
      </c>
      <c r="C2173" s="14" t="s">
        <v>128</v>
      </c>
      <c r="D2173" s="14" t="s">
        <v>55</v>
      </c>
      <c r="E2173" s="14">
        <v>1</v>
      </c>
      <c r="F2173" s="14">
        <v>507.33067518896701</v>
      </c>
      <c r="G2173" s="14">
        <v>169.110225062989</v>
      </c>
      <c r="H2173" s="14">
        <v>926.71600180649705</v>
      </c>
      <c r="I2173" s="14">
        <v>960.17627116656195</v>
      </c>
      <c r="J2173" s="14">
        <v>878.157346516487</v>
      </c>
      <c r="K2173" s="14">
        <v>1047.77306474437</v>
      </c>
      <c r="L2173" s="14">
        <v>87.596793577805599</v>
      </c>
      <c r="M2173" s="14">
        <v>82.018924650075505</v>
      </c>
      <c r="O2173" s="14"/>
      <c r="P2173" s="14"/>
      <c r="Q2173" s="14"/>
      <c r="R2173" s="14"/>
      <c r="S2173" s="14"/>
      <c r="T2173" s="14"/>
      <c r="U2173" s="14"/>
      <c r="V2173" s="14"/>
      <c r="W2173" s="14"/>
      <c r="X2173" s="14"/>
      <c r="Y2173" s="14"/>
    </row>
    <row r="2174" spans="1:25">
      <c r="A2174" s="14" t="s">
        <v>2402</v>
      </c>
      <c r="B2174" s="14" t="s">
        <v>60</v>
      </c>
      <c r="C2174" s="14" t="s">
        <v>129</v>
      </c>
      <c r="D2174" s="14" t="s">
        <v>55</v>
      </c>
      <c r="E2174" s="14">
        <v>1</v>
      </c>
      <c r="F2174" s="14">
        <v>499.99604085479399</v>
      </c>
      <c r="G2174" s="14">
        <v>166.665346951598</v>
      </c>
      <c r="H2174" s="14">
        <v>900.828842704659</v>
      </c>
      <c r="I2174" s="14">
        <v>922.61251950067901</v>
      </c>
      <c r="J2174" s="14">
        <v>843.22969878360004</v>
      </c>
      <c r="K2174" s="14">
        <v>1007.43484902257</v>
      </c>
      <c r="L2174" s="14">
        <v>84.822329521887198</v>
      </c>
      <c r="M2174" s="14">
        <v>79.382820717079099</v>
      </c>
      <c r="O2174" s="14"/>
      <c r="P2174" s="14"/>
      <c r="Q2174" s="14"/>
      <c r="R2174" s="14"/>
      <c r="S2174" s="14"/>
      <c r="T2174" s="14"/>
      <c r="U2174" s="14"/>
      <c r="V2174" s="14"/>
      <c r="W2174" s="14"/>
      <c r="X2174" s="14"/>
      <c r="Y2174" s="14"/>
    </row>
    <row r="2175" spans="1:25">
      <c r="A2175" s="14" t="s">
        <v>2403</v>
      </c>
      <c r="B2175" s="14" t="s">
        <v>60</v>
      </c>
      <c r="C2175" s="14" t="s">
        <v>130</v>
      </c>
      <c r="D2175" s="14" t="s">
        <v>55</v>
      </c>
      <c r="E2175" s="14">
        <v>1</v>
      </c>
      <c r="F2175" s="14">
        <v>537.16808893554003</v>
      </c>
      <c r="G2175" s="14">
        <v>179.05602964517999</v>
      </c>
      <c r="H2175" s="14">
        <v>955.08434638184394</v>
      </c>
      <c r="I2175" s="14">
        <v>963.18425726294402</v>
      </c>
      <c r="J2175" s="14">
        <v>883.17083608232099</v>
      </c>
      <c r="K2175" s="14">
        <v>1048.4804029780801</v>
      </c>
      <c r="L2175" s="14">
        <v>85.296145715135495</v>
      </c>
      <c r="M2175" s="14">
        <v>80.013421180623098</v>
      </c>
      <c r="O2175" s="14"/>
      <c r="P2175" s="14"/>
      <c r="Q2175" s="14"/>
      <c r="R2175" s="14"/>
      <c r="S2175" s="14"/>
      <c r="T2175" s="14"/>
      <c r="U2175" s="14"/>
      <c r="V2175" s="14"/>
      <c r="W2175" s="14"/>
      <c r="X2175" s="14"/>
      <c r="Y2175" s="14"/>
    </row>
    <row r="2176" spans="1:25">
      <c r="A2176" s="14" t="s">
        <v>2404</v>
      </c>
      <c r="B2176" s="14" t="s">
        <v>60</v>
      </c>
      <c r="C2176" s="14" t="s">
        <v>131</v>
      </c>
      <c r="D2176" s="14" t="s">
        <v>55</v>
      </c>
      <c r="E2176" s="14">
        <v>1</v>
      </c>
      <c r="F2176" s="14">
        <v>546.22665635404496</v>
      </c>
      <c r="G2176" s="14">
        <v>182.075552118015</v>
      </c>
      <c r="H2176" s="14">
        <v>960.111538272595</v>
      </c>
      <c r="I2176" s="14">
        <v>957.73671494428299</v>
      </c>
      <c r="J2176" s="14">
        <v>878.79363365296001</v>
      </c>
      <c r="K2176" s="14">
        <v>1041.84691839996</v>
      </c>
      <c r="L2176" s="14">
        <v>84.110203455673997</v>
      </c>
      <c r="M2176" s="14">
        <v>78.943081291323395</v>
      </c>
      <c r="O2176" s="14"/>
      <c r="P2176" s="14"/>
      <c r="Q2176" s="14"/>
      <c r="R2176" s="14"/>
      <c r="S2176" s="14"/>
      <c r="T2176" s="14"/>
      <c r="U2176" s="14"/>
      <c r="V2176" s="14"/>
      <c r="W2176" s="14"/>
      <c r="X2176" s="14"/>
      <c r="Y2176" s="14"/>
    </row>
    <row r="2177" spans="1:25">
      <c r="A2177" s="14" t="s">
        <v>2405</v>
      </c>
      <c r="B2177" s="14" t="s">
        <v>60</v>
      </c>
      <c r="C2177" s="14" t="s">
        <v>132</v>
      </c>
      <c r="D2177" s="14" t="s">
        <v>55</v>
      </c>
      <c r="E2177" s="14">
        <v>1</v>
      </c>
      <c r="F2177" s="14">
        <v>578.28539476273704</v>
      </c>
      <c r="G2177" s="14">
        <v>192.761798254246</v>
      </c>
      <c r="H2177" s="14">
        <v>999.83643065586</v>
      </c>
      <c r="I2177" s="14">
        <v>989.98327014270797</v>
      </c>
      <c r="J2177" s="14">
        <v>910.62006620611101</v>
      </c>
      <c r="K2177" s="14">
        <v>1074.3900305032</v>
      </c>
      <c r="L2177" s="14">
        <v>84.406760360496605</v>
      </c>
      <c r="M2177" s="14">
        <v>79.363203936597102</v>
      </c>
      <c r="O2177" s="14"/>
      <c r="P2177" s="14"/>
      <c r="Q2177" s="14"/>
      <c r="R2177" s="14"/>
      <c r="S2177" s="14"/>
      <c r="T2177" s="14"/>
      <c r="U2177" s="14"/>
      <c r="V2177" s="14"/>
      <c r="W2177" s="14"/>
      <c r="X2177" s="14"/>
      <c r="Y2177" s="14"/>
    </row>
    <row r="2178" spans="1:25">
      <c r="A2178" s="14" t="s">
        <v>2406</v>
      </c>
      <c r="B2178" s="14" t="s">
        <v>60</v>
      </c>
      <c r="C2178" s="14" t="s">
        <v>38</v>
      </c>
      <c r="D2178" s="14" t="s">
        <v>55</v>
      </c>
      <c r="E2178" s="14">
        <v>2</v>
      </c>
      <c r="F2178" s="14">
        <v>682.43929352329701</v>
      </c>
      <c r="G2178" s="14">
        <v>227.47976450776599</v>
      </c>
      <c r="H2178" s="14">
        <v>1386.9871624155001</v>
      </c>
      <c r="I2178" s="14">
        <v>1458.7573125245499</v>
      </c>
      <c r="J2178" s="14">
        <v>1350.5033528525</v>
      </c>
      <c r="K2178" s="14">
        <v>1573.32685495487</v>
      </c>
      <c r="L2178" s="14">
        <v>114.569542430322</v>
      </c>
      <c r="M2178" s="14">
        <v>108.253959672044</v>
      </c>
      <c r="O2178" s="14"/>
      <c r="P2178" s="14"/>
      <c r="Q2178" s="14"/>
      <c r="R2178" s="14"/>
      <c r="S2178" s="14"/>
      <c r="T2178" s="14"/>
      <c r="U2178" s="14"/>
      <c r="V2178" s="14"/>
      <c r="W2178" s="14"/>
      <c r="X2178" s="14"/>
      <c r="Y2178" s="14"/>
    </row>
    <row r="2179" spans="1:25">
      <c r="A2179" s="14" t="s">
        <v>2407</v>
      </c>
      <c r="B2179" s="14" t="s">
        <v>60</v>
      </c>
      <c r="C2179" s="14" t="s">
        <v>36</v>
      </c>
      <c r="D2179" s="14" t="s">
        <v>55</v>
      </c>
      <c r="E2179" s="14">
        <v>2</v>
      </c>
      <c r="F2179" s="14">
        <v>671.75449104498603</v>
      </c>
      <c r="G2179" s="14">
        <v>223.91816368166201</v>
      </c>
      <c r="H2179" s="14">
        <v>1347.49757491171</v>
      </c>
      <c r="I2179" s="14">
        <v>1409.37465338174</v>
      </c>
      <c r="J2179" s="14">
        <v>1303.9949948589899</v>
      </c>
      <c r="K2179" s="14">
        <v>1520.95246154796</v>
      </c>
      <c r="L2179" s="14">
        <v>111.577808166222</v>
      </c>
      <c r="M2179" s="14">
        <v>105.37965852275499</v>
      </c>
      <c r="O2179" s="14"/>
      <c r="P2179" s="14"/>
      <c r="Q2179" s="14"/>
      <c r="R2179" s="14"/>
      <c r="S2179" s="14"/>
      <c r="T2179" s="14"/>
      <c r="U2179" s="14"/>
      <c r="V2179" s="14"/>
      <c r="W2179" s="14"/>
      <c r="X2179" s="14"/>
      <c r="Y2179" s="14"/>
    </row>
    <row r="2180" spans="1:25">
      <c r="A2180" s="14" t="s">
        <v>2408</v>
      </c>
      <c r="B2180" s="14" t="s">
        <v>60</v>
      </c>
      <c r="C2180" s="14" t="s">
        <v>34</v>
      </c>
      <c r="D2180" s="14" t="s">
        <v>55</v>
      </c>
      <c r="E2180" s="14">
        <v>2</v>
      </c>
      <c r="F2180" s="14">
        <v>633.34206987938705</v>
      </c>
      <c r="G2180" s="14">
        <v>211.11402329312901</v>
      </c>
      <c r="H2180" s="14">
        <v>1256.83058794925</v>
      </c>
      <c r="I2180" s="14">
        <v>1298.9602318816601</v>
      </c>
      <c r="J2180" s="14">
        <v>1199.1271293550401</v>
      </c>
      <c r="K2180" s="14">
        <v>1404.8464650231499</v>
      </c>
      <c r="L2180" s="14">
        <v>105.886233141486</v>
      </c>
      <c r="M2180" s="14">
        <v>99.833102526628196</v>
      </c>
      <c r="O2180" s="14"/>
      <c r="P2180" s="14"/>
      <c r="Q2180" s="14"/>
      <c r="R2180" s="14"/>
      <c r="S2180" s="14"/>
      <c r="T2180" s="14"/>
      <c r="U2180" s="14"/>
      <c r="V2180" s="14"/>
      <c r="W2180" s="14"/>
      <c r="X2180" s="14"/>
      <c r="Y2180" s="14"/>
    </row>
    <row r="2181" spans="1:25">
      <c r="A2181" s="14" t="s">
        <v>2409</v>
      </c>
      <c r="B2181" s="14" t="s">
        <v>60</v>
      </c>
      <c r="C2181" s="14" t="s">
        <v>128</v>
      </c>
      <c r="D2181" s="14" t="s">
        <v>55</v>
      </c>
      <c r="E2181" s="14">
        <v>2</v>
      </c>
      <c r="F2181" s="14">
        <v>609.615928208235</v>
      </c>
      <c r="G2181" s="14">
        <v>203.205309402745</v>
      </c>
      <c r="H2181" s="14">
        <v>1200.2439963935201</v>
      </c>
      <c r="I2181" s="14">
        <v>1226.61275908774</v>
      </c>
      <c r="J2181" s="14">
        <v>1130.7536777740399</v>
      </c>
      <c r="K2181" s="14">
        <v>1328.3997953916701</v>
      </c>
      <c r="L2181" s="14">
        <v>101.78703630392801</v>
      </c>
      <c r="M2181" s="14">
        <v>95.859081313705502</v>
      </c>
      <c r="O2181" s="14"/>
      <c r="P2181" s="14"/>
      <c r="Q2181" s="14"/>
      <c r="R2181" s="14"/>
      <c r="S2181" s="14"/>
      <c r="T2181" s="14"/>
      <c r="U2181" s="14"/>
      <c r="V2181" s="14"/>
      <c r="W2181" s="14"/>
      <c r="X2181" s="14"/>
      <c r="Y2181" s="14"/>
    </row>
    <row r="2182" spans="1:25">
      <c r="A2182" s="14" t="s">
        <v>2410</v>
      </c>
      <c r="B2182" s="14" t="s">
        <v>60</v>
      </c>
      <c r="C2182" s="14" t="s">
        <v>129</v>
      </c>
      <c r="D2182" s="14" t="s">
        <v>55</v>
      </c>
      <c r="E2182" s="14">
        <v>2</v>
      </c>
      <c r="F2182" s="14">
        <v>619.53121532097202</v>
      </c>
      <c r="G2182" s="14">
        <v>206.51040510699099</v>
      </c>
      <c r="H2182" s="14">
        <v>1212.88830110412</v>
      </c>
      <c r="I2182" s="14">
        <v>1229.8281770118299</v>
      </c>
      <c r="J2182" s="14">
        <v>1134.5665924132099</v>
      </c>
      <c r="K2182" s="14">
        <v>1330.93186291384</v>
      </c>
      <c r="L2182" s="14">
        <v>101.103685902013</v>
      </c>
      <c r="M2182" s="14">
        <v>95.261584598625902</v>
      </c>
      <c r="O2182" s="14"/>
      <c r="P2182" s="14"/>
      <c r="Q2182" s="14"/>
      <c r="R2182" s="14"/>
      <c r="S2182" s="14"/>
      <c r="T2182" s="14"/>
      <c r="U2182" s="14"/>
      <c r="V2182" s="14"/>
      <c r="W2182" s="14"/>
      <c r="X2182" s="14"/>
      <c r="Y2182" s="14"/>
    </row>
    <row r="2183" spans="1:25">
      <c r="A2183" s="14" t="s">
        <v>2411</v>
      </c>
      <c r="B2183" s="14" t="s">
        <v>60</v>
      </c>
      <c r="C2183" s="14" t="s">
        <v>130</v>
      </c>
      <c r="D2183" s="14" t="s">
        <v>55</v>
      </c>
      <c r="E2183" s="14">
        <v>2</v>
      </c>
      <c r="F2183" s="14">
        <v>658.68800801558803</v>
      </c>
      <c r="G2183" s="14">
        <v>219.56266933852899</v>
      </c>
      <c r="H2183" s="14">
        <v>1283.8170386411</v>
      </c>
      <c r="I2183" s="14">
        <v>1288.8121893837599</v>
      </c>
      <c r="J2183" s="14">
        <v>1191.9789074108</v>
      </c>
      <c r="K2183" s="14">
        <v>1391.39897124966</v>
      </c>
      <c r="L2183" s="14">
        <v>102.58678186590799</v>
      </c>
      <c r="M2183" s="14">
        <v>96.833281972951895</v>
      </c>
      <c r="O2183" s="14"/>
      <c r="P2183" s="14"/>
      <c r="Q2183" s="14"/>
      <c r="R2183" s="14"/>
      <c r="S2183" s="14"/>
      <c r="T2183" s="14"/>
      <c r="U2183" s="14"/>
      <c r="V2183" s="14"/>
      <c r="W2183" s="14"/>
      <c r="X2183" s="14"/>
      <c r="Y2183" s="14"/>
    </row>
    <row r="2184" spans="1:25">
      <c r="A2184" s="14" t="s">
        <v>2412</v>
      </c>
      <c r="B2184" s="14" t="s">
        <v>60</v>
      </c>
      <c r="C2184" s="14" t="s">
        <v>131</v>
      </c>
      <c r="D2184" s="14" t="s">
        <v>55</v>
      </c>
      <c r="E2184" s="14">
        <v>2</v>
      </c>
      <c r="F2184" s="14">
        <v>696.603951880728</v>
      </c>
      <c r="G2184" s="14">
        <v>232.20131729357601</v>
      </c>
      <c r="H2184" s="14">
        <v>1350.50493763349</v>
      </c>
      <c r="I2184" s="14">
        <v>1335.1305368645999</v>
      </c>
      <c r="J2184" s="14">
        <v>1237.5437101243001</v>
      </c>
      <c r="K2184" s="14">
        <v>1438.3506183741499</v>
      </c>
      <c r="L2184" s="14">
        <v>103.22008150955701</v>
      </c>
      <c r="M2184" s="14">
        <v>97.586826740298406</v>
      </c>
      <c r="O2184" s="14"/>
      <c r="P2184" s="14"/>
      <c r="Q2184" s="14"/>
      <c r="R2184" s="14"/>
      <c r="S2184" s="14"/>
      <c r="T2184" s="14"/>
      <c r="U2184" s="14"/>
      <c r="V2184" s="14"/>
      <c r="W2184" s="14"/>
      <c r="X2184" s="14"/>
      <c r="Y2184" s="14"/>
    </row>
    <row r="2185" spans="1:25">
      <c r="A2185" s="14" t="s">
        <v>2413</v>
      </c>
      <c r="B2185" s="14" t="s">
        <v>60</v>
      </c>
      <c r="C2185" s="14" t="s">
        <v>132</v>
      </c>
      <c r="D2185" s="14" t="s">
        <v>55</v>
      </c>
      <c r="E2185" s="14">
        <v>2</v>
      </c>
      <c r="F2185" s="14">
        <v>700.05718978502102</v>
      </c>
      <c r="G2185" s="14">
        <v>233.35239659500701</v>
      </c>
      <c r="H2185" s="14">
        <v>1349.14372947064</v>
      </c>
      <c r="I2185" s="14">
        <v>1311.61780687943</v>
      </c>
      <c r="J2185" s="14">
        <v>1215.9732116627199</v>
      </c>
      <c r="K2185" s="14">
        <v>1412.76948021006</v>
      </c>
      <c r="L2185" s="14">
        <v>101.151673330625</v>
      </c>
      <c r="M2185" s="14">
        <v>95.644595216717093</v>
      </c>
      <c r="O2185" s="14"/>
      <c r="P2185" s="14"/>
      <c r="Q2185" s="14"/>
      <c r="R2185" s="14"/>
      <c r="S2185" s="14"/>
      <c r="T2185" s="14"/>
      <c r="U2185" s="14"/>
      <c r="V2185" s="14"/>
      <c r="W2185" s="14"/>
      <c r="X2185" s="14"/>
      <c r="Y2185" s="14"/>
    </row>
    <row r="2186" spans="1:25">
      <c r="A2186" s="14" t="s">
        <v>2414</v>
      </c>
      <c r="B2186" s="14" t="s">
        <v>60</v>
      </c>
      <c r="C2186" s="14" t="s">
        <v>38</v>
      </c>
      <c r="D2186" s="14" t="s">
        <v>55</v>
      </c>
      <c r="E2186" s="14">
        <v>3</v>
      </c>
      <c r="F2186" s="14">
        <v>896.09183413218295</v>
      </c>
      <c r="G2186" s="14">
        <v>298.69727804406102</v>
      </c>
      <c r="H2186" s="14">
        <v>1714.35208366593</v>
      </c>
      <c r="I2186" s="14">
        <v>1782.1941157670401</v>
      </c>
      <c r="J2186" s="14">
        <v>1666.4170772344901</v>
      </c>
      <c r="K2186" s="14">
        <v>1903.841965998</v>
      </c>
      <c r="L2186" s="14">
        <v>121.64785023096201</v>
      </c>
      <c r="M2186" s="14">
        <v>115.777038532549</v>
      </c>
      <c r="O2186" s="14"/>
      <c r="P2186" s="14"/>
      <c r="Q2186" s="14"/>
      <c r="R2186" s="14"/>
      <c r="S2186" s="14"/>
      <c r="T2186" s="14"/>
      <c r="U2186" s="14"/>
      <c r="V2186" s="14"/>
      <c r="W2186" s="14"/>
      <c r="X2186" s="14"/>
      <c r="Y2186" s="14"/>
    </row>
    <row r="2187" spans="1:25">
      <c r="A2187" s="14" t="s">
        <v>2415</v>
      </c>
      <c r="B2187" s="14" t="s">
        <v>60</v>
      </c>
      <c r="C2187" s="14" t="s">
        <v>36</v>
      </c>
      <c r="D2187" s="14" t="s">
        <v>55</v>
      </c>
      <c r="E2187" s="14">
        <v>3</v>
      </c>
      <c r="F2187" s="14">
        <v>881.88028078689103</v>
      </c>
      <c r="G2187" s="14">
        <v>293.96009359562998</v>
      </c>
      <c r="H2187" s="14">
        <v>1673.33361312074</v>
      </c>
      <c r="I2187" s="14">
        <v>1736.9194417500701</v>
      </c>
      <c r="J2187" s="14">
        <v>1623.2421222476401</v>
      </c>
      <c r="K2187" s="14">
        <v>1856.4086486747599</v>
      </c>
      <c r="L2187" s="14">
        <v>119.489206924698</v>
      </c>
      <c r="M2187" s="14">
        <v>113.67731950242499</v>
      </c>
      <c r="O2187" s="14"/>
      <c r="P2187" s="14"/>
      <c r="Q2187" s="14"/>
      <c r="R2187" s="14"/>
      <c r="S2187" s="14"/>
      <c r="T2187" s="14"/>
      <c r="U2187" s="14"/>
      <c r="V2187" s="14"/>
      <c r="W2187" s="14"/>
      <c r="X2187" s="14"/>
      <c r="Y2187" s="14"/>
    </row>
    <row r="2188" spans="1:25">
      <c r="A2188" s="14" t="s">
        <v>2416</v>
      </c>
      <c r="B2188" s="14" t="s">
        <v>60</v>
      </c>
      <c r="C2188" s="14" t="s">
        <v>34</v>
      </c>
      <c r="D2188" s="14" t="s">
        <v>55</v>
      </c>
      <c r="E2188" s="14">
        <v>3</v>
      </c>
      <c r="F2188" s="14">
        <v>849.85994364272403</v>
      </c>
      <c r="G2188" s="14">
        <v>283.28664788090799</v>
      </c>
      <c r="H2188" s="14">
        <v>1601.9376152505499</v>
      </c>
      <c r="I2188" s="14">
        <v>1647.0749648784699</v>
      </c>
      <c r="J2188" s="14">
        <v>1537.4052049326301</v>
      </c>
      <c r="K2188" s="14">
        <v>1762.4593396724899</v>
      </c>
      <c r="L2188" s="14">
        <v>115.384374794019</v>
      </c>
      <c r="M2188" s="14">
        <v>109.66975994584701</v>
      </c>
      <c r="O2188" s="14"/>
      <c r="P2188" s="14"/>
      <c r="Q2188" s="14"/>
      <c r="R2188" s="14"/>
      <c r="S2188" s="14"/>
      <c r="T2188" s="14"/>
      <c r="U2188" s="14"/>
      <c r="V2188" s="14"/>
      <c r="W2188" s="14"/>
      <c r="X2188" s="14"/>
      <c r="Y2188" s="14"/>
    </row>
    <row r="2189" spans="1:25">
      <c r="A2189" s="14" t="s">
        <v>2417</v>
      </c>
      <c r="B2189" s="14" t="s">
        <v>60</v>
      </c>
      <c r="C2189" s="14" t="s">
        <v>128</v>
      </c>
      <c r="D2189" s="14" t="s">
        <v>55</v>
      </c>
      <c r="E2189" s="14">
        <v>3</v>
      </c>
      <c r="F2189" s="14">
        <v>815.66254557402499</v>
      </c>
      <c r="G2189" s="14">
        <v>271.887515191342</v>
      </c>
      <c r="H2189" s="14">
        <v>1531.9620336457899</v>
      </c>
      <c r="I2189" s="14">
        <v>1563.8849262838201</v>
      </c>
      <c r="J2189" s="14">
        <v>1457.79387717183</v>
      </c>
      <c r="K2189" s="14">
        <v>1675.62212900912</v>
      </c>
      <c r="L2189" s="14">
        <v>111.737202725297</v>
      </c>
      <c r="M2189" s="14">
        <v>106.091049111988</v>
      </c>
      <c r="O2189" s="14"/>
      <c r="P2189" s="14"/>
      <c r="Q2189" s="14"/>
      <c r="R2189" s="14"/>
      <c r="S2189" s="14"/>
      <c r="T2189" s="14"/>
      <c r="U2189" s="14"/>
      <c r="V2189" s="14"/>
      <c r="W2189" s="14"/>
      <c r="X2189" s="14"/>
      <c r="Y2189" s="14"/>
    </row>
    <row r="2190" spans="1:25">
      <c r="A2190" s="14" t="s">
        <v>2418</v>
      </c>
      <c r="B2190" s="14" t="s">
        <v>60</v>
      </c>
      <c r="C2190" s="14" t="s">
        <v>129</v>
      </c>
      <c r="D2190" s="14" t="s">
        <v>55</v>
      </c>
      <c r="E2190" s="14">
        <v>3</v>
      </c>
      <c r="F2190" s="14">
        <v>793.85593426029095</v>
      </c>
      <c r="G2190" s="14">
        <v>264.61864475342998</v>
      </c>
      <c r="H2190" s="14">
        <v>1487.2343179967199</v>
      </c>
      <c r="I2190" s="14">
        <v>1500.29112667137</v>
      </c>
      <c r="J2190" s="14">
        <v>1397.18503782625</v>
      </c>
      <c r="K2190" s="14">
        <v>1608.96156157878</v>
      </c>
      <c r="L2190" s="14">
        <v>108.670434907415</v>
      </c>
      <c r="M2190" s="14">
        <v>103.106088845115</v>
      </c>
      <c r="O2190" s="14"/>
      <c r="P2190" s="14"/>
      <c r="Q2190" s="14"/>
      <c r="R2190" s="14"/>
      <c r="S2190" s="14"/>
      <c r="T2190" s="14"/>
      <c r="U2190" s="14"/>
      <c r="V2190" s="14"/>
      <c r="W2190" s="14"/>
      <c r="X2190" s="14"/>
      <c r="Y2190" s="14"/>
    </row>
    <row r="2191" spans="1:25">
      <c r="A2191" s="14" t="s">
        <v>2419</v>
      </c>
      <c r="B2191" s="14" t="s">
        <v>60</v>
      </c>
      <c r="C2191" s="14" t="s">
        <v>130</v>
      </c>
      <c r="D2191" s="14" t="s">
        <v>55</v>
      </c>
      <c r="E2191" s="14">
        <v>3</v>
      </c>
      <c r="F2191" s="14">
        <v>809.96154506805203</v>
      </c>
      <c r="G2191" s="14">
        <v>269.98718168935102</v>
      </c>
      <c r="H2191" s="14">
        <v>1515.81679280618</v>
      </c>
      <c r="I2191" s="14">
        <v>1513.01013122569</v>
      </c>
      <c r="J2191" s="14">
        <v>1410.11817504087</v>
      </c>
      <c r="K2191" s="14">
        <v>1621.3977819418899</v>
      </c>
      <c r="L2191" s="14">
        <v>108.387650716197</v>
      </c>
      <c r="M2191" s="14">
        <v>102.891956184827</v>
      </c>
      <c r="O2191" s="14"/>
      <c r="P2191" s="14"/>
      <c r="Q2191" s="14"/>
      <c r="R2191" s="14"/>
      <c r="S2191" s="14"/>
      <c r="T2191" s="14"/>
      <c r="U2191" s="14"/>
      <c r="V2191" s="14"/>
      <c r="W2191" s="14"/>
      <c r="X2191" s="14"/>
      <c r="Y2191" s="14"/>
    </row>
    <row r="2192" spans="1:25">
      <c r="A2192" s="14" t="s">
        <v>2420</v>
      </c>
      <c r="B2192" s="14" t="s">
        <v>60</v>
      </c>
      <c r="C2192" s="14" t="s">
        <v>131</v>
      </c>
      <c r="D2192" s="14" t="s">
        <v>55</v>
      </c>
      <c r="E2192" s="14">
        <v>3</v>
      </c>
      <c r="F2192" s="14">
        <v>890.88453953858004</v>
      </c>
      <c r="G2192" s="14">
        <v>296.961513179527</v>
      </c>
      <c r="H2192" s="14">
        <v>1661.0753445426899</v>
      </c>
      <c r="I2192" s="14">
        <v>1636.0472159380699</v>
      </c>
      <c r="J2192" s="14">
        <v>1529.9409479354499</v>
      </c>
      <c r="K2192" s="14">
        <v>1747.5500473924999</v>
      </c>
      <c r="L2192" s="14">
        <v>111.502831454434</v>
      </c>
      <c r="M2192" s="14">
        <v>106.10626800261301</v>
      </c>
      <c r="O2192" s="14"/>
      <c r="P2192" s="14"/>
      <c r="Q2192" s="14"/>
      <c r="R2192" s="14"/>
      <c r="S2192" s="14"/>
      <c r="T2192" s="14"/>
      <c r="U2192" s="14"/>
      <c r="V2192" s="14"/>
      <c r="W2192" s="14"/>
      <c r="X2192" s="14"/>
      <c r="Y2192" s="14"/>
    </row>
    <row r="2193" spans="1:25">
      <c r="A2193" s="14" t="s">
        <v>2421</v>
      </c>
      <c r="B2193" s="14" t="s">
        <v>60</v>
      </c>
      <c r="C2193" s="14" t="s">
        <v>132</v>
      </c>
      <c r="D2193" s="14" t="s">
        <v>55</v>
      </c>
      <c r="E2193" s="14">
        <v>3</v>
      </c>
      <c r="F2193" s="14">
        <v>888.93034502735395</v>
      </c>
      <c r="G2193" s="14">
        <v>296.31011500911802</v>
      </c>
      <c r="H2193" s="14">
        <v>1648.9460851200199</v>
      </c>
      <c r="I2193" s="14">
        <v>1609.2494181095401</v>
      </c>
      <c r="J2193" s="14">
        <v>1504.82457096904</v>
      </c>
      <c r="K2193" s="14">
        <v>1718.9913079750099</v>
      </c>
      <c r="L2193" s="14">
        <v>109.74188986546901</v>
      </c>
      <c r="M2193" s="14">
        <v>104.424847140504</v>
      </c>
      <c r="O2193" s="14"/>
      <c r="P2193" s="14"/>
      <c r="Q2193" s="14"/>
      <c r="R2193" s="14"/>
      <c r="S2193" s="14"/>
      <c r="T2193" s="14"/>
      <c r="U2193" s="14"/>
      <c r="V2193" s="14"/>
      <c r="W2193" s="14"/>
      <c r="X2193" s="14"/>
      <c r="Y2193" s="14"/>
    </row>
    <row r="2194" spans="1:25">
      <c r="A2194" s="14" t="s">
        <v>2422</v>
      </c>
      <c r="B2194" s="14" t="s">
        <v>60</v>
      </c>
      <c r="C2194" s="14" t="s">
        <v>38</v>
      </c>
      <c r="D2194" s="14" t="s">
        <v>55</v>
      </c>
      <c r="E2194" s="14">
        <v>4</v>
      </c>
      <c r="F2194" s="14">
        <v>805.38695468670005</v>
      </c>
      <c r="G2194" s="14">
        <v>268.46231822890002</v>
      </c>
      <c r="H2194" s="14">
        <v>1937.56334276397</v>
      </c>
      <c r="I2194" s="14">
        <v>2023.9294350652401</v>
      </c>
      <c r="J2194" s="14">
        <v>1885.4583478601701</v>
      </c>
      <c r="K2194" s="14">
        <v>2169.8181654506602</v>
      </c>
      <c r="L2194" s="14">
        <v>145.88873038542101</v>
      </c>
      <c r="M2194" s="14">
        <v>138.47108720507001</v>
      </c>
      <c r="O2194" s="14"/>
      <c r="P2194" s="14"/>
      <c r="Q2194" s="14"/>
      <c r="R2194" s="14"/>
      <c r="S2194" s="14"/>
      <c r="T2194" s="14"/>
      <c r="U2194" s="14"/>
      <c r="V2194" s="14"/>
      <c r="W2194" s="14"/>
      <c r="X2194" s="14"/>
      <c r="Y2194" s="14"/>
    </row>
    <row r="2195" spans="1:25">
      <c r="A2195" s="14" t="s">
        <v>2423</v>
      </c>
      <c r="B2195" s="14" t="s">
        <v>60</v>
      </c>
      <c r="C2195" s="14" t="s">
        <v>36</v>
      </c>
      <c r="D2195" s="14" t="s">
        <v>55</v>
      </c>
      <c r="E2195" s="14">
        <v>4</v>
      </c>
      <c r="F2195" s="14">
        <v>750.16581377822695</v>
      </c>
      <c r="G2195" s="14">
        <v>250.05527125940901</v>
      </c>
      <c r="H2195" s="14">
        <v>1787.17287380161</v>
      </c>
      <c r="I2195" s="14">
        <v>1864.50996350479</v>
      </c>
      <c r="J2195" s="14">
        <v>1732.5710719681599</v>
      </c>
      <c r="K2195" s="14">
        <v>2003.7798119197901</v>
      </c>
      <c r="L2195" s="14">
        <v>139.26984841499799</v>
      </c>
      <c r="M2195" s="14">
        <v>131.93889153663</v>
      </c>
      <c r="O2195" s="14"/>
      <c r="P2195" s="14"/>
      <c r="Q2195" s="14"/>
      <c r="R2195" s="14"/>
      <c r="S2195" s="14"/>
      <c r="T2195" s="14"/>
      <c r="U2195" s="14"/>
      <c r="V2195" s="14"/>
      <c r="W2195" s="14"/>
      <c r="X2195" s="14"/>
      <c r="Y2195" s="14"/>
    </row>
    <row r="2196" spans="1:25">
      <c r="A2196" s="14" t="s">
        <v>2424</v>
      </c>
      <c r="B2196" s="14" t="s">
        <v>60</v>
      </c>
      <c r="C2196" s="14" t="s">
        <v>34</v>
      </c>
      <c r="D2196" s="14" t="s">
        <v>55</v>
      </c>
      <c r="E2196" s="14">
        <v>4</v>
      </c>
      <c r="F2196" s="14">
        <v>711.231444925142</v>
      </c>
      <c r="G2196" s="14">
        <v>237.077148308381</v>
      </c>
      <c r="H2196" s="14">
        <v>1679.6113943207999</v>
      </c>
      <c r="I2196" s="14">
        <v>1742.5323214503101</v>
      </c>
      <c r="J2196" s="14">
        <v>1616.1203607672501</v>
      </c>
      <c r="K2196" s="14">
        <v>1876.1637171970301</v>
      </c>
      <c r="L2196" s="14">
        <v>133.631395746723</v>
      </c>
      <c r="M2196" s="14">
        <v>126.41196068305101</v>
      </c>
      <c r="O2196" s="14"/>
      <c r="P2196" s="14"/>
      <c r="Q2196" s="14"/>
      <c r="R2196" s="14"/>
      <c r="S2196" s="14"/>
      <c r="T2196" s="14"/>
      <c r="U2196" s="14"/>
      <c r="V2196" s="14"/>
      <c r="W2196" s="14"/>
      <c r="X2196" s="14"/>
      <c r="Y2196" s="14"/>
    </row>
    <row r="2197" spans="1:25">
      <c r="A2197" s="14" t="s">
        <v>2425</v>
      </c>
      <c r="B2197" s="14" t="s">
        <v>60</v>
      </c>
      <c r="C2197" s="14" t="s">
        <v>128</v>
      </c>
      <c r="D2197" s="14" t="s">
        <v>55</v>
      </c>
      <c r="E2197" s="14">
        <v>4</v>
      </c>
      <c r="F2197" s="14">
        <v>692.72334721407196</v>
      </c>
      <c r="G2197" s="14">
        <v>230.90778240469101</v>
      </c>
      <c r="H2197" s="14">
        <v>1625.8439862324799</v>
      </c>
      <c r="I2197" s="14">
        <v>1678.8426329741301</v>
      </c>
      <c r="J2197" s="14">
        <v>1555.5211676143899</v>
      </c>
      <c r="K2197" s="14">
        <v>1809.30343704697</v>
      </c>
      <c r="L2197" s="14">
        <v>130.46080407284501</v>
      </c>
      <c r="M2197" s="14">
        <v>123.32146535973899</v>
      </c>
      <c r="O2197" s="14"/>
      <c r="P2197" s="14"/>
      <c r="Q2197" s="14"/>
      <c r="R2197" s="14"/>
      <c r="S2197" s="14"/>
      <c r="T2197" s="14"/>
      <c r="U2197" s="14"/>
      <c r="V2197" s="14"/>
      <c r="W2197" s="14"/>
      <c r="X2197" s="14"/>
      <c r="Y2197" s="14"/>
    </row>
    <row r="2198" spans="1:25">
      <c r="A2198" s="14" t="s">
        <v>2426</v>
      </c>
      <c r="B2198" s="14" t="s">
        <v>60</v>
      </c>
      <c r="C2198" s="14" t="s">
        <v>129</v>
      </c>
      <c r="D2198" s="14" t="s">
        <v>55</v>
      </c>
      <c r="E2198" s="14">
        <v>4</v>
      </c>
      <c r="F2198" s="14">
        <v>696.67668734766698</v>
      </c>
      <c r="G2198" s="14">
        <v>232.225562449222</v>
      </c>
      <c r="H2198" s="14">
        <v>1628.66253821691</v>
      </c>
      <c r="I2198" s="14">
        <v>1664.2181056801801</v>
      </c>
      <c r="J2198" s="14">
        <v>1542.35316368454</v>
      </c>
      <c r="K2198" s="14">
        <v>1793.1173916407199</v>
      </c>
      <c r="L2198" s="14">
        <v>128.89928596054301</v>
      </c>
      <c r="M2198" s="14">
        <v>121.864941995639</v>
      </c>
      <c r="O2198" s="14"/>
      <c r="P2198" s="14"/>
      <c r="Q2198" s="14"/>
      <c r="R2198" s="14"/>
      <c r="S2198" s="14"/>
      <c r="T2198" s="14"/>
      <c r="U2198" s="14"/>
      <c r="V2198" s="14"/>
      <c r="W2198" s="14"/>
      <c r="X2198" s="14"/>
      <c r="Y2198" s="14"/>
    </row>
    <row r="2199" spans="1:25">
      <c r="A2199" s="14" t="s">
        <v>2427</v>
      </c>
      <c r="B2199" s="14" t="s">
        <v>60</v>
      </c>
      <c r="C2199" s="14" t="s">
        <v>130</v>
      </c>
      <c r="D2199" s="14" t="s">
        <v>55</v>
      </c>
      <c r="E2199" s="14">
        <v>4</v>
      </c>
      <c r="F2199" s="14">
        <v>718.10942376494495</v>
      </c>
      <c r="G2199" s="14">
        <v>239.369807921648</v>
      </c>
      <c r="H2199" s="14">
        <v>1674.2269508648401</v>
      </c>
      <c r="I2199" s="14">
        <v>1702.3598900183299</v>
      </c>
      <c r="J2199" s="14">
        <v>1579.5540118546201</v>
      </c>
      <c r="K2199" s="14">
        <v>1832.1445516856199</v>
      </c>
      <c r="L2199" s="14">
        <v>129.784661667281</v>
      </c>
      <c r="M2199" s="14">
        <v>122.805878163716</v>
      </c>
      <c r="O2199" s="14"/>
      <c r="P2199" s="14"/>
      <c r="Q2199" s="14"/>
      <c r="R2199" s="14"/>
      <c r="S2199" s="14"/>
      <c r="T2199" s="14"/>
      <c r="U2199" s="14"/>
      <c r="V2199" s="14"/>
      <c r="W2199" s="14"/>
      <c r="X2199" s="14"/>
      <c r="Y2199" s="14"/>
    </row>
    <row r="2200" spans="1:25">
      <c r="A2200" s="14" t="s">
        <v>2428</v>
      </c>
      <c r="B2200" s="14" t="s">
        <v>60</v>
      </c>
      <c r="C2200" s="14" t="s">
        <v>131</v>
      </c>
      <c r="D2200" s="14" t="s">
        <v>55</v>
      </c>
      <c r="E2200" s="14">
        <v>4</v>
      </c>
      <c r="F2200" s="14">
        <v>751.24122444179397</v>
      </c>
      <c r="G2200" s="14">
        <v>250.41374148059799</v>
      </c>
      <c r="H2200" s="14">
        <v>1745.4083883780399</v>
      </c>
      <c r="I2200" s="14">
        <v>1763.9997677957199</v>
      </c>
      <c r="J2200" s="14">
        <v>1639.47798229717</v>
      </c>
      <c r="K2200" s="14">
        <v>1895.4352880756501</v>
      </c>
      <c r="L2200" s="14">
        <v>131.43552027993201</v>
      </c>
      <c r="M2200" s="14">
        <v>124.52178549855</v>
      </c>
      <c r="O2200" s="14"/>
      <c r="P2200" s="14"/>
      <c r="Q2200" s="14"/>
      <c r="R2200" s="14"/>
      <c r="S2200" s="14"/>
      <c r="T2200" s="14"/>
      <c r="U2200" s="14"/>
      <c r="V2200" s="14"/>
      <c r="W2200" s="14"/>
      <c r="X2200" s="14"/>
      <c r="Y2200" s="14"/>
    </row>
    <row r="2201" spans="1:25">
      <c r="A2201" s="14" t="s">
        <v>2429</v>
      </c>
      <c r="B2201" s="14" t="s">
        <v>60</v>
      </c>
      <c r="C2201" s="14" t="s">
        <v>132</v>
      </c>
      <c r="D2201" s="14" t="s">
        <v>55</v>
      </c>
      <c r="E2201" s="14">
        <v>4</v>
      </c>
      <c r="F2201" s="14">
        <v>746.19748216006496</v>
      </c>
      <c r="G2201" s="14">
        <v>248.732494053355</v>
      </c>
      <c r="H2201" s="14">
        <v>1719.7849274241501</v>
      </c>
      <c r="I2201" s="14">
        <v>1733.37763717959</v>
      </c>
      <c r="J2201" s="14">
        <v>1610.5226024608801</v>
      </c>
      <c r="K2201" s="14">
        <v>1863.07757569654</v>
      </c>
      <c r="L2201" s="14">
        <v>129.69993851694699</v>
      </c>
      <c r="M2201" s="14">
        <v>122.855034718718</v>
      </c>
      <c r="O2201" s="14"/>
      <c r="P2201" s="14"/>
      <c r="Q2201" s="14"/>
      <c r="R2201" s="14"/>
      <c r="S2201" s="14"/>
      <c r="T2201" s="14"/>
      <c r="U2201" s="14"/>
      <c r="V2201" s="14"/>
      <c r="W2201" s="14"/>
      <c r="X2201" s="14"/>
      <c r="Y2201" s="14"/>
    </row>
    <row r="2202" spans="1:25">
      <c r="A2202" s="14" t="s">
        <v>2430</v>
      </c>
      <c r="B2202" s="14" t="s">
        <v>60</v>
      </c>
      <c r="C2202" s="14" t="s">
        <v>38</v>
      </c>
      <c r="D2202" s="14" t="s">
        <v>55</v>
      </c>
      <c r="E2202" s="14">
        <v>5</v>
      </c>
      <c r="F2202" s="14">
        <v>985.05641611002295</v>
      </c>
      <c r="G2202" s="14">
        <v>328.35213870334098</v>
      </c>
      <c r="H2202" s="14">
        <v>2314.51225589761</v>
      </c>
      <c r="I2202" s="14">
        <v>2485.5808422233199</v>
      </c>
      <c r="J2202" s="14">
        <v>2331.3223966066998</v>
      </c>
      <c r="K2202" s="14">
        <v>2647.2903174135599</v>
      </c>
      <c r="L2202" s="14">
        <v>161.70947519024</v>
      </c>
      <c r="M2202" s="14">
        <v>154.25844561662001</v>
      </c>
      <c r="O2202" s="14"/>
      <c r="P2202" s="14"/>
      <c r="Q2202" s="14"/>
      <c r="R2202" s="14"/>
      <c r="S2202" s="14"/>
      <c r="T2202" s="14"/>
      <c r="U2202" s="14"/>
      <c r="V2202" s="14"/>
      <c r="W2202" s="14"/>
      <c r="X2202" s="14"/>
      <c r="Y2202" s="14"/>
    </row>
    <row r="2203" spans="1:25">
      <c r="A2203" s="14" t="s">
        <v>2431</v>
      </c>
      <c r="B2203" s="14" t="s">
        <v>60</v>
      </c>
      <c r="C2203" s="14" t="s">
        <v>36</v>
      </c>
      <c r="D2203" s="14" t="s">
        <v>55</v>
      </c>
      <c r="E2203" s="14">
        <v>5</v>
      </c>
      <c r="F2203" s="14">
        <v>957.08641977288801</v>
      </c>
      <c r="G2203" s="14">
        <v>319.02880659096297</v>
      </c>
      <c r="H2203" s="14">
        <v>2227.2326626009699</v>
      </c>
      <c r="I2203" s="14">
        <v>2395.5330700302202</v>
      </c>
      <c r="J2203" s="14">
        <v>2244.47167058281</v>
      </c>
      <c r="K2203" s="14">
        <v>2553.9997523010002</v>
      </c>
      <c r="L2203" s="14">
        <v>158.46668227078499</v>
      </c>
      <c r="M2203" s="14">
        <v>151.061399447404</v>
      </c>
      <c r="O2203" s="14"/>
      <c r="P2203" s="14"/>
      <c r="Q2203" s="14"/>
      <c r="R2203" s="14"/>
      <c r="S2203" s="14"/>
      <c r="T2203" s="14"/>
      <c r="U2203" s="14"/>
      <c r="V2203" s="14"/>
      <c r="W2203" s="14"/>
      <c r="X2203" s="14"/>
      <c r="Y2203" s="14"/>
    </row>
    <row r="2204" spans="1:25">
      <c r="A2204" s="14" t="s">
        <v>2432</v>
      </c>
      <c r="B2204" s="14" t="s">
        <v>60</v>
      </c>
      <c r="C2204" s="14" t="s">
        <v>34</v>
      </c>
      <c r="D2204" s="14" t="s">
        <v>55</v>
      </c>
      <c r="E2204" s="14">
        <v>5</v>
      </c>
      <c r="F2204" s="14">
        <v>927.84320373860703</v>
      </c>
      <c r="G2204" s="14">
        <v>309.28106791286899</v>
      </c>
      <c r="H2204" s="14">
        <v>2145.4510225879399</v>
      </c>
      <c r="I2204" s="14">
        <v>2316.32802612568</v>
      </c>
      <c r="J2204" s="14">
        <v>2167.8650036485001</v>
      </c>
      <c r="K2204" s="14">
        <v>2472.1858426148701</v>
      </c>
      <c r="L2204" s="14">
        <v>155.85781648919101</v>
      </c>
      <c r="M2204" s="14">
        <v>148.46302247717699</v>
      </c>
      <c r="O2204" s="14"/>
      <c r="P2204" s="14"/>
      <c r="Q2204" s="14"/>
      <c r="R2204" s="14"/>
      <c r="S2204" s="14"/>
      <c r="T2204" s="14"/>
      <c r="U2204" s="14"/>
      <c r="V2204" s="14"/>
      <c r="W2204" s="14"/>
      <c r="X2204" s="14"/>
      <c r="Y2204" s="14"/>
    </row>
    <row r="2205" spans="1:25">
      <c r="A2205" s="14" t="s">
        <v>2433</v>
      </c>
      <c r="B2205" s="14" t="s">
        <v>60</v>
      </c>
      <c r="C2205" s="14" t="s">
        <v>128</v>
      </c>
      <c r="D2205" s="14" t="s">
        <v>55</v>
      </c>
      <c r="E2205" s="14">
        <v>5</v>
      </c>
      <c r="F2205" s="14">
        <v>901.61432922299696</v>
      </c>
      <c r="G2205" s="14">
        <v>300.538109740999</v>
      </c>
      <c r="H2205" s="14">
        <v>2072.3907719004201</v>
      </c>
      <c r="I2205" s="14">
        <v>2238.0676341209501</v>
      </c>
      <c r="J2205" s="14">
        <v>2092.4337776249799</v>
      </c>
      <c r="K2205" s="14">
        <v>2391.06300477074</v>
      </c>
      <c r="L2205" s="14">
        <v>152.99537064979501</v>
      </c>
      <c r="M2205" s="14">
        <v>145.63385649596901</v>
      </c>
      <c r="O2205" s="14"/>
      <c r="P2205" s="14"/>
      <c r="Q2205" s="14"/>
      <c r="R2205" s="14"/>
      <c r="S2205" s="14"/>
      <c r="T2205" s="14"/>
      <c r="U2205" s="14"/>
      <c r="V2205" s="14"/>
      <c r="W2205" s="14"/>
      <c r="X2205" s="14"/>
      <c r="Y2205" s="14"/>
    </row>
    <row r="2206" spans="1:25">
      <c r="A2206" s="14" t="s">
        <v>2434</v>
      </c>
      <c r="B2206" s="14" t="s">
        <v>60</v>
      </c>
      <c r="C2206" s="14" t="s">
        <v>129</v>
      </c>
      <c r="D2206" s="14" t="s">
        <v>55</v>
      </c>
      <c r="E2206" s="14">
        <v>5</v>
      </c>
      <c r="F2206" s="14">
        <v>933.98655000550798</v>
      </c>
      <c r="G2206" s="14">
        <v>311.32885000183597</v>
      </c>
      <c r="H2206" s="14">
        <v>2135.7539274324999</v>
      </c>
      <c r="I2206" s="14">
        <v>2294.14530979745</v>
      </c>
      <c r="J2206" s="14">
        <v>2147.45726628079</v>
      </c>
      <c r="K2206" s="14">
        <v>2448.11501802865</v>
      </c>
      <c r="L2206" s="14">
        <v>153.9697082312</v>
      </c>
      <c r="M2206" s="14">
        <v>146.68804351665901</v>
      </c>
      <c r="O2206" s="14"/>
      <c r="P2206" s="14"/>
      <c r="Q2206" s="14"/>
      <c r="R2206" s="14"/>
      <c r="S2206" s="14"/>
      <c r="T2206" s="14"/>
      <c r="U2206" s="14"/>
      <c r="V2206" s="14"/>
      <c r="W2206" s="14"/>
      <c r="X2206" s="14"/>
      <c r="Y2206" s="14"/>
    </row>
    <row r="2207" spans="1:25">
      <c r="A2207" s="14" t="s">
        <v>2435</v>
      </c>
      <c r="B2207" s="14" t="s">
        <v>60</v>
      </c>
      <c r="C2207" s="14" t="s">
        <v>130</v>
      </c>
      <c r="D2207" s="14" t="s">
        <v>55</v>
      </c>
      <c r="E2207" s="14">
        <v>5</v>
      </c>
      <c r="F2207" s="14">
        <v>932.29559977805002</v>
      </c>
      <c r="G2207" s="14">
        <v>310.76519992601698</v>
      </c>
      <c r="H2207" s="14">
        <v>2127.07186807677</v>
      </c>
      <c r="I2207" s="14">
        <v>2265.71852698578</v>
      </c>
      <c r="J2207" s="14">
        <v>2120.6087174909799</v>
      </c>
      <c r="K2207" s="14">
        <v>2418.0383631385898</v>
      </c>
      <c r="L2207" s="14">
        <v>152.319836152817</v>
      </c>
      <c r="M2207" s="14">
        <v>145.10980949479699</v>
      </c>
      <c r="O2207" s="14"/>
      <c r="P2207" s="14"/>
      <c r="Q2207" s="14"/>
      <c r="R2207" s="14"/>
      <c r="S2207" s="14"/>
      <c r="T2207" s="14"/>
      <c r="U2207" s="14"/>
      <c r="V2207" s="14"/>
      <c r="W2207" s="14"/>
      <c r="X2207" s="14"/>
      <c r="Y2207" s="14"/>
    </row>
    <row r="2208" spans="1:25">
      <c r="A2208" s="14" t="s">
        <v>2436</v>
      </c>
      <c r="B2208" s="14" t="s">
        <v>60</v>
      </c>
      <c r="C2208" s="14" t="s">
        <v>131</v>
      </c>
      <c r="D2208" s="14" t="s">
        <v>55</v>
      </c>
      <c r="E2208" s="14">
        <v>5</v>
      </c>
      <c r="F2208" s="14">
        <v>953.07451594384202</v>
      </c>
      <c r="G2208" s="14">
        <v>317.69150531461401</v>
      </c>
      <c r="H2208" s="14">
        <v>2172.3981490331898</v>
      </c>
      <c r="I2208" s="14">
        <v>2304.34024560439</v>
      </c>
      <c r="J2208" s="14">
        <v>2158.4118317090602</v>
      </c>
      <c r="K2208" s="14">
        <v>2457.43775789555</v>
      </c>
      <c r="L2208" s="14">
        <v>153.097512291165</v>
      </c>
      <c r="M2208" s="14">
        <v>145.928413895327</v>
      </c>
      <c r="O2208" s="14"/>
      <c r="P2208" s="14"/>
      <c r="Q2208" s="14"/>
      <c r="R2208" s="14"/>
      <c r="S2208" s="14"/>
      <c r="T2208" s="14"/>
      <c r="U2208" s="14"/>
      <c r="V2208" s="14"/>
      <c r="W2208" s="14"/>
      <c r="X2208" s="14"/>
      <c r="Y2208" s="14"/>
    </row>
    <row r="2209" spans="1:25">
      <c r="A2209" s="14" t="s">
        <v>2437</v>
      </c>
      <c r="B2209" s="14" t="s">
        <v>60</v>
      </c>
      <c r="C2209" s="14" t="s">
        <v>132</v>
      </c>
      <c r="D2209" s="14" t="s">
        <v>55</v>
      </c>
      <c r="E2209" s="14">
        <v>5</v>
      </c>
      <c r="F2209" s="14">
        <v>906.95860878466101</v>
      </c>
      <c r="G2209" s="14">
        <v>302.31953626155399</v>
      </c>
      <c r="H2209" s="14">
        <v>2060.4734733958699</v>
      </c>
      <c r="I2209" s="14">
        <v>2180.8169336047299</v>
      </c>
      <c r="J2209" s="14">
        <v>2039.1214805546999</v>
      </c>
      <c r="K2209" s="14">
        <v>2329.6531085864899</v>
      </c>
      <c r="L2209" s="14">
        <v>148.83617498176301</v>
      </c>
      <c r="M2209" s="14">
        <v>141.695453050027</v>
      </c>
      <c r="O2209" s="14"/>
      <c r="P2209" s="14"/>
      <c r="Q2209" s="14"/>
      <c r="R2209" s="14"/>
      <c r="S2209" s="14"/>
      <c r="T2209" s="14"/>
      <c r="U2209" s="14"/>
      <c r="V2209" s="14"/>
      <c r="W2209" s="14"/>
      <c r="X2209" s="14"/>
      <c r="Y2209" s="14"/>
    </row>
    <row r="2210" spans="1:25">
      <c r="A2210" s="14" t="s">
        <v>2438</v>
      </c>
      <c r="B2210" s="14" t="s">
        <v>60</v>
      </c>
      <c r="C2210" s="14" t="s">
        <v>38</v>
      </c>
      <c r="D2210" s="14" t="s">
        <v>59</v>
      </c>
      <c r="E2210" s="14">
        <v>0</v>
      </c>
      <c r="F2210" s="14">
        <v>5493.5068506610096</v>
      </c>
      <c r="G2210" s="14">
        <v>1831.1689502203401</v>
      </c>
      <c r="H2210" s="14">
        <v>1854.64880407999</v>
      </c>
      <c r="I2210" s="14">
        <v>2023.42892517873</v>
      </c>
      <c r="J2210" s="14">
        <v>1969.71671926414</v>
      </c>
      <c r="K2210" s="14">
        <v>2078.2232259225598</v>
      </c>
      <c r="L2210" s="14">
        <v>54.794300743830298</v>
      </c>
      <c r="M2210" s="14">
        <v>53.712205914590001</v>
      </c>
      <c r="O2210" s="14"/>
      <c r="P2210" s="14"/>
      <c r="Q2210" s="14"/>
      <c r="R2210" s="14"/>
      <c r="S2210" s="14"/>
      <c r="T2210" s="14"/>
      <c r="U2210" s="14"/>
      <c r="V2210" s="14"/>
      <c r="W2210" s="14"/>
      <c r="X2210" s="14"/>
      <c r="Y2210" s="14"/>
    </row>
    <row r="2211" spans="1:25">
      <c r="A2211" s="14" t="s">
        <v>2439</v>
      </c>
      <c r="B2211" s="14" t="s">
        <v>60</v>
      </c>
      <c r="C2211" s="14" t="s">
        <v>36</v>
      </c>
      <c r="D2211" s="14" t="s">
        <v>59</v>
      </c>
      <c r="E2211" s="14">
        <v>0</v>
      </c>
      <c r="F2211" s="14">
        <v>5520.2498012875803</v>
      </c>
      <c r="G2211" s="14">
        <v>1840.08326709586</v>
      </c>
      <c r="H2211" s="14">
        <v>1843.9247770480399</v>
      </c>
      <c r="I2211" s="14">
        <v>2004.69510664113</v>
      </c>
      <c r="J2211" s="14">
        <v>1951.64057324346</v>
      </c>
      <c r="K2211" s="14">
        <v>2058.8158643920801</v>
      </c>
      <c r="L2211" s="14">
        <v>54.120757750945799</v>
      </c>
      <c r="M2211" s="14">
        <v>53.054533397672202</v>
      </c>
      <c r="O2211" s="14"/>
      <c r="P2211" s="14"/>
      <c r="Q2211" s="14"/>
      <c r="R2211" s="14"/>
      <c r="S2211" s="14"/>
      <c r="T2211" s="14"/>
      <c r="U2211" s="14"/>
      <c r="V2211" s="14"/>
      <c r="W2211" s="14"/>
      <c r="X2211" s="14"/>
      <c r="Y2211" s="14"/>
    </row>
    <row r="2212" spans="1:25">
      <c r="A2212" s="14" t="s">
        <v>2440</v>
      </c>
      <c r="B2212" s="14" t="s">
        <v>60</v>
      </c>
      <c r="C2212" s="14" t="s">
        <v>34</v>
      </c>
      <c r="D2212" s="14" t="s">
        <v>59</v>
      </c>
      <c r="E2212" s="14">
        <v>0</v>
      </c>
      <c r="F2212" s="14">
        <v>5444.1194165062298</v>
      </c>
      <c r="G2212" s="14">
        <v>1814.70647216874</v>
      </c>
      <c r="H2212" s="14">
        <v>1803.24982494758</v>
      </c>
      <c r="I2212" s="14">
        <v>1948.2186994231199</v>
      </c>
      <c r="J2212" s="14">
        <v>1896.3356605156901</v>
      </c>
      <c r="K2212" s="14">
        <v>2001.1517656380699</v>
      </c>
      <c r="L2212" s="14">
        <v>52.933066214954799</v>
      </c>
      <c r="M2212" s="14">
        <v>51.883038907425799</v>
      </c>
      <c r="O2212" s="14"/>
      <c r="P2212" s="14"/>
      <c r="Q2212" s="14"/>
      <c r="R2212" s="14"/>
      <c r="S2212" s="14"/>
      <c r="T2212" s="14"/>
      <c r="U2212" s="14"/>
      <c r="V2212" s="14"/>
      <c r="W2212" s="14"/>
      <c r="X2212" s="14"/>
      <c r="Y2212" s="14"/>
    </row>
    <row r="2213" spans="1:25">
      <c r="A2213" s="14" t="s">
        <v>2441</v>
      </c>
      <c r="B2213" s="14" t="s">
        <v>60</v>
      </c>
      <c r="C2213" s="14" t="s">
        <v>128</v>
      </c>
      <c r="D2213" s="14" t="s">
        <v>59</v>
      </c>
      <c r="E2213" s="14">
        <v>0</v>
      </c>
      <c r="F2213" s="14">
        <v>5331.4056146582298</v>
      </c>
      <c r="G2213" s="14">
        <v>1777.1352048860799</v>
      </c>
      <c r="H2213" s="14">
        <v>1754.7735407320199</v>
      </c>
      <c r="I2213" s="14">
        <v>1877.4941811849401</v>
      </c>
      <c r="J2213" s="14">
        <v>1827.01708338151</v>
      </c>
      <c r="K2213" s="14">
        <v>1929.0037158533401</v>
      </c>
      <c r="L2213" s="14">
        <v>51.509534668402203</v>
      </c>
      <c r="M2213" s="14">
        <v>50.4770978034339</v>
      </c>
      <c r="O2213" s="14"/>
      <c r="P2213" s="14"/>
      <c r="Q2213" s="14"/>
      <c r="R2213" s="14"/>
      <c r="S2213" s="14"/>
      <c r="T2213" s="14"/>
      <c r="U2213" s="14"/>
      <c r="V2213" s="14"/>
      <c r="W2213" s="14"/>
      <c r="X2213" s="14"/>
      <c r="Y2213" s="14"/>
    </row>
    <row r="2214" spans="1:25">
      <c r="A2214" s="14" t="s">
        <v>2442</v>
      </c>
      <c r="B2214" s="14" t="s">
        <v>60</v>
      </c>
      <c r="C2214" s="14" t="s">
        <v>129</v>
      </c>
      <c r="D2214" s="14" t="s">
        <v>59</v>
      </c>
      <c r="E2214" s="14">
        <v>0</v>
      </c>
      <c r="F2214" s="14">
        <v>5313.7564329022398</v>
      </c>
      <c r="G2214" s="14">
        <v>1771.2521443007499</v>
      </c>
      <c r="H2214" s="14">
        <v>1740.6400872987899</v>
      </c>
      <c r="I2214" s="14">
        <v>1843.3308272582599</v>
      </c>
      <c r="J2214" s="14">
        <v>1793.7192373144701</v>
      </c>
      <c r="K2214" s="14">
        <v>1893.9588541457599</v>
      </c>
      <c r="L2214" s="14">
        <v>50.628026887498002</v>
      </c>
      <c r="M2214" s="14">
        <v>49.611589943794797</v>
      </c>
      <c r="O2214" s="14"/>
      <c r="P2214" s="14"/>
      <c r="Q2214" s="14"/>
      <c r="R2214" s="14"/>
      <c r="S2214" s="14"/>
      <c r="T2214" s="14"/>
      <c r="U2214" s="14"/>
      <c r="V2214" s="14"/>
      <c r="W2214" s="14"/>
      <c r="X2214" s="14"/>
      <c r="Y2214" s="14"/>
    </row>
    <row r="2215" spans="1:25">
      <c r="A2215" s="14" t="s">
        <v>2443</v>
      </c>
      <c r="B2215" s="14" t="s">
        <v>60</v>
      </c>
      <c r="C2215" s="14" t="s">
        <v>130</v>
      </c>
      <c r="D2215" s="14" t="s">
        <v>59</v>
      </c>
      <c r="E2215" s="14">
        <v>0</v>
      </c>
      <c r="F2215" s="14">
        <v>5323.5214176502404</v>
      </c>
      <c r="G2215" s="14">
        <v>1774.5071392167499</v>
      </c>
      <c r="H2215" s="14">
        <v>1737.9181687049399</v>
      </c>
      <c r="I2215" s="14">
        <v>1822.77065516578</v>
      </c>
      <c r="J2215" s="14">
        <v>1773.77537041913</v>
      </c>
      <c r="K2215" s="14">
        <v>1872.76881859163</v>
      </c>
      <c r="L2215" s="14">
        <v>49.998163425854997</v>
      </c>
      <c r="M2215" s="14">
        <v>48.995284746647897</v>
      </c>
      <c r="O2215" s="14"/>
      <c r="P2215" s="14"/>
      <c r="Q2215" s="14"/>
      <c r="R2215" s="14"/>
      <c r="S2215" s="14"/>
      <c r="T2215" s="14"/>
      <c r="U2215" s="14"/>
      <c r="V2215" s="14"/>
      <c r="W2215" s="14"/>
      <c r="X2215" s="14"/>
      <c r="Y2215" s="14"/>
    </row>
    <row r="2216" spans="1:25">
      <c r="A2216" s="14" t="s">
        <v>2444</v>
      </c>
      <c r="B2216" s="14" t="s">
        <v>60</v>
      </c>
      <c r="C2216" s="14" t="s">
        <v>131</v>
      </c>
      <c r="D2216" s="14" t="s">
        <v>59</v>
      </c>
      <c r="E2216" s="14">
        <v>0</v>
      </c>
      <c r="F2216" s="14">
        <v>5362.0975956798702</v>
      </c>
      <c r="G2216" s="14">
        <v>1787.3658652266199</v>
      </c>
      <c r="H2216" s="14">
        <v>1743.2726880371999</v>
      </c>
      <c r="I2216" s="14">
        <v>1805.86363704106</v>
      </c>
      <c r="J2216" s="14">
        <v>1757.5415018039801</v>
      </c>
      <c r="K2216" s="14">
        <v>1855.17126791799</v>
      </c>
      <c r="L2216" s="14">
        <v>49.307630876932102</v>
      </c>
      <c r="M2216" s="14">
        <v>48.322135237082001</v>
      </c>
      <c r="O2216" s="14"/>
      <c r="P2216" s="14"/>
      <c r="Q2216" s="14"/>
      <c r="R2216" s="14"/>
      <c r="S2216" s="14"/>
      <c r="T2216" s="14"/>
      <c r="U2216" s="14"/>
      <c r="V2216" s="14"/>
      <c r="W2216" s="14"/>
      <c r="X2216" s="14"/>
      <c r="Y2216" s="14"/>
    </row>
    <row r="2217" spans="1:25">
      <c r="A2217" s="14" t="s">
        <v>2445</v>
      </c>
      <c r="B2217" s="14" t="s">
        <v>60</v>
      </c>
      <c r="C2217" s="14" t="s">
        <v>132</v>
      </c>
      <c r="D2217" s="14" t="s">
        <v>59</v>
      </c>
      <c r="E2217" s="14">
        <v>0</v>
      </c>
      <c r="F2217" s="14">
        <v>5331.8384134035095</v>
      </c>
      <c r="G2217" s="14">
        <v>1777.2794711345</v>
      </c>
      <c r="H2217" s="14">
        <v>1725.7151038320001</v>
      </c>
      <c r="I2217" s="14">
        <v>1771.80255172698</v>
      </c>
      <c r="J2217" s="14">
        <v>1724.2654967932201</v>
      </c>
      <c r="K2217" s="14">
        <v>1820.31186924433</v>
      </c>
      <c r="L2217" s="14">
        <v>48.509317517343099</v>
      </c>
      <c r="M2217" s="14">
        <v>47.537054933757602</v>
      </c>
      <c r="O2217" s="14"/>
      <c r="P2217" s="14"/>
      <c r="Q2217" s="14"/>
      <c r="R2217" s="14"/>
      <c r="S2217" s="14"/>
      <c r="T2217" s="14"/>
      <c r="U2217" s="14"/>
      <c r="V2217" s="14"/>
      <c r="W2217" s="14"/>
      <c r="X2217" s="14"/>
      <c r="Y2217" s="14"/>
    </row>
    <row r="2218" spans="1:25">
      <c r="A2218" s="14" t="s">
        <v>2446</v>
      </c>
      <c r="B2218" s="14" t="s">
        <v>60</v>
      </c>
      <c r="C2218" s="14" t="s">
        <v>38</v>
      </c>
      <c r="D2218" s="14" t="s">
        <v>59</v>
      </c>
      <c r="E2218" s="14">
        <v>1</v>
      </c>
      <c r="F2218" s="14">
        <v>719.27556001744802</v>
      </c>
      <c r="G2218" s="14">
        <v>239.758520005816</v>
      </c>
      <c r="H2218" s="14">
        <v>1231.3621283232301</v>
      </c>
      <c r="I2218" s="14">
        <v>1440.2197509989801</v>
      </c>
      <c r="J2218" s="14">
        <v>1334.79219487259</v>
      </c>
      <c r="K2218" s="14">
        <v>1551.63351100962</v>
      </c>
      <c r="L2218" s="14">
        <v>111.413760010639</v>
      </c>
      <c r="M2218" s="14">
        <v>105.42755612639699</v>
      </c>
      <c r="O2218" s="14"/>
      <c r="P2218" s="14"/>
      <c r="Q2218" s="14"/>
      <c r="R2218" s="14"/>
      <c r="S2218" s="14"/>
      <c r="T2218" s="14"/>
      <c r="U2218" s="14"/>
      <c r="V2218" s="14"/>
      <c r="W2218" s="14"/>
      <c r="X2218" s="14"/>
      <c r="Y2218" s="14"/>
    </row>
    <row r="2219" spans="1:25">
      <c r="A2219" s="14" t="s">
        <v>2447</v>
      </c>
      <c r="B2219" s="14" t="s">
        <v>60</v>
      </c>
      <c r="C2219" s="14" t="s">
        <v>36</v>
      </c>
      <c r="D2219" s="14" t="s">
        <v>59</v>
      </c>
      <c r="E2219" s="14">
        <v>1</v>
      </c>
      <c r="F2219" s="14">
        <v>800.97924839227903</v>
      </c>
      <c r="G2219" s="14">
        <v>266.99308279742598</v>
      </c>
      <c r="H2219" s="14">
        <v>1345.18884924137</v>
      </c>
      <c r="I2219" s="14">
        <v>1551.2335141205599</v>
      </c>
      <c r="J2219" s="14">
        <v>1443.82854381161</v>
      </c>
      <c r="K2219" s="14">
        <v>1664.4082429063601</v>
      </c>
      <c r="L2219" s="14">
        <v>113.174728785808</v>
      </c>
      <c r="M2219" s="14">
        <v>107.404970308945</v>
      </c>
      <c r="O2219" s="14"/>
      <c r="P2219" s="14"/>
      <c r="Q2219" s="14"/>
      <c r="R2219" s="14"/>
      <c r="S2219" s="14"/>
      <c r="T2219" s="14"/>
      <c r="U2219" s="14"/>
      <c r="V2219" s="14"/>
      <c r="W2219" s="14"/>
      <c r="X2219" s="14"/>
      <c r="Y2219" s="14"/>
    </row>
    <row r="2220" spans="1:25">
      <c r="A2220" s="14" t="s">
        <v>2448</v>
      </c>
      <c r="B2220" s="14" t="s">
        <v>60</v>
      </c>
      <c r="C2220" s="14" t="s">
        <v>34</v>
      </c>
      <c r="D2220" s="14" t="s">
        <v>59</v>
      </c>
      <c r="E2220" s="14">
        <v>1</v>
      </c>
      <c r="F2220" s="14">
        <v>773.35459696684995</v>
      </c>
      <c r="G2220" s="14">
        <v>257.78486565561701</v>
      </c>
      <c r="H2220" s="14">
        <v>1280.19764764662</v>
      </c>
      <c r="I2220" s="14">
        <v>1473.5468039929001</v>
      </c>
      <c r="J2220" s="14">
        <v>1369.8263459541899</v>
      </c>
      <c r="K2220" s="14">
        <v>1582.9406637813299</v>
      </c>
      <c r="L2220" s="14">
        <v>109.393859788436</v>
      </c>
      <c r="M2220" s="14">
        <v>103.720458038708</v>
      </c>
      <c r="O2220" s="14"/>
      <c r="P2220" s="14"/>
      <c r="Q2220" s="14"/>
      <c r="R2220" s="14"/>
      <c r="S2220" s="14"/>
      <c r="T2220" s="14"/>
      <c r="U2220" s="14"/>
      <c r="V2220" s="14"/>
      <c r="W2220" s="14"/>
      <c r="X2220" s="14"/>
      <c r="Y2220" s="14"/>
    </row>
    <row r="2221" spans="1:25">
      <c r="A2221" s="14" t="s">
        <v>2449</v>
      </c>
      <c r="B2221" s="14" t="s">
        <v>60</v>
      </c>
      <c r="C2221" s="14" t="s">
        <v>128</v>
      </c>
      <c r="D2221" s="14" t="s">
        <v>59</v>
      </c>
      <c r="E2221" s="14">
        <v>1</v>
      </c>
      <c r="F2221" s="14">
        <v>726.32022264539205</v>
      </c>
      <c r="G2221" s="14">
        <v>242.10674088179701</v>
      </c>
      <c r="H2221" s="14">
        <v>1190.6693704126001</v>
      </c>
      <c r="I2221" s="14">
        <v>1352.9082805266701</v>
      </c>
      <c r="J2221" s="14">
        <v>1254.8137410185</v>
      </c>
      <c r="K2221" s="14">
        <v>1456.5447456577101</v>
      </c>
      <c r="L2221" s="14">
        <v>103.636465131036</v>
      </c>
      <c r="M2221" s="14">
        <v>98.094539508165994</v>
      </c>
      <c r="O2221" s="14"/>
      <c r="P2221" s="14"/>
      <c r="Q2221" s="14"/>
      <c r="R2221" s="14"/>
      <c r="S2221" s="14"/>
      <c r="T2221" s="14"/>
      <c r="U2221" s="14"/>
      <c r="V2221" s="14"/>
      <c r="W2221" s="14"/>
      <c r="X2221" s="14"/>
      <c r="Y2221" s="14"/>
    </row>
    <row r="2222" spans="1:25">
      <c r="A2222" s="14" t="s">
        <v>2450</v>
      </c>
      <c r="B2222" s="14" t="s">
        <v>60</v>
      </c>
      <c r="C2222" s="14" t="s">
        <v>129</v>
      </c>
      <c r="D2222" s="14" t="s">
        <v>59</v>
      </c>
      <c r="E2222" s="14">
        <v>1</v>
      </c>
      <c r="F2222" s="14">
        <v>679.33140649968095</v>
      </c>
      <c r="G2222" s="14">
        <v>226.44380216656</v>
      </c>
      <c r="H2222" s="14">
        <v>1105.9526357341199</v>
      </c>
      <c r="I2222" s="14">
        <v>1246.0995942811901</v>
      </c>
      <c r="J2222" s="14">
        <v>1152.8779161578</v>
      </c>
      <c r="K2222" s="14">
        <v>1344.7726860171899</v>
      </c>
      <c r="L2222" s="14">
        <v>98.673091735996195</v>
      </c>
      <c r="M2222" s="14">
        <v>93.221678123398505</v>
      </c>
      <c r="O2222" s="14"/>
      <c r="P2222" s="14"/>
      <c r="Q2222" s="14"/>
      <c r="R2222" s="14"/>
      <c r="S2222" s="14"/>
      <c r="T2222" s="14"/>
      <c r="U2222" s="14"/>
      <c r="V2222" s="14"/>
      <c r="W2222" s="14"/>
      <c r="X2222" s="14"/>
      <c r="Y2222" s="14"/>
    </row>
    <row r="2223" spans="1:25">
      <c r="A2223" s="14" t="s">
        <v>2451</v>
      </c>
      <c r="B2223" s="14" t="s">
        <v>60</v>
      </c>
      <c r="C2223" s="14" t="s">
        <v>130</v>
      </c>
      <c r="D2223" s="14" t="s">
        <v>59</v>
      </c>
      <c r="E2223" s="14">
        <v>1</v>
      </c>
      <c r="F2223" s="14">
        <v>687.35281223274296</v>
      </c>
      <c r="G2223" s="14">
        <v>229.11760407758101</v>
      </c>
      <c r="H2223" s="14">
        <v>1112.92370951368</v>
      </c>
      <c r="I2223" s="14">
        <v>1233.2201917305599</v>
      </c>
      <c r="J2223" s="14">
        <v>1141.3325399584301</v>
      </c>
      <c r="K2223" s="14">
        <v>1330.4488083813101</v>
      </c>
      <c r="L2223" s="14">
        <v>97.228616650747398</v>
      </c>
      <c r="M2223" s="14">
        <v>91.887651772128706</v>
      </c>
      <c r="O2223" s="14"/>
      <c r="P2223" s="14"/>
      <c r="Q2223" s="14"/>
      <c r="R2223" s="14"/>
      <c r="S2223" s="14"/>
      <c r="T2223" s="14"/>
      <c r="U2223" s="14"/>
      <c r="V2223" s="14"/>
      <c r="W2223" s="14"/>
      <c r="X2223" s="14"/>
      <c r="Y2223" s="14"/>
    </row>
    <row r="2224" spans="1:25">
      <c r="A2224" s="14" t="s">
        <v>2452</v>
      </c>
      <c r="B2224" s="14" t="s">
        <v>60</v>
      </c>
      <c r="C2224" s="14" t="s">
        <v>131</v>
      </c>
      <c r="D2224" s="14" t="s">
        <v>59</v>
      </c>
      <c r="E2224" s="14">
        <v>1</v>
      </c>
      <c r="F2224" s="14">
        <v>702.17561130331103</v>
      </c>
      <c r="G2224" s="14">
        <v>234.05853710110401</v>
      </c>
      <c r="H2224" s="14">
        <v>1131.5010575814399</v>
      </c>
      <c r="I2224" s="14">
        <v>1235.42018880774</v>
      </c>
      <c r="J2224" s="14">
        <v>1144.2222881009</v>
      </c>
      <c r="K2224" s="14">
        <v>1331.8609589760699</v>
      </c>
      <c r="L2224" s="14">
        <v>96.440770168325599</v>
      </c>
      <c r="M2224" s="14">
        <v>91.197900706844194</v>
      </c>
      <c r="O2224" s="14"/>
      <c r="P2224" s="14"/>
      <c r="Q2224" s="14"/>
      <c r="R2224" s="14"/>
      <c r="S2224" s="14"/>
      <c r="T2224" s="14"/>
      <c r="U2224" s="14"/>
      <c r="V2224" s="14"/>
      <c r="W2224" s="14"/>
      <c r="X2224" s="14"/>
      <c r="Y2224" s="14"/>
    </row>
    <row r="2225" spans="1:25">
      <c r="A2225" s="14" t="s">
        <v>2453</v>
      </c>
      <c r="B2225" s="14" t="s">
        <v>60</v>
      </c>
      <c r="C2225" s="14" t="s">
        <v>132</v>
      </c>
      <c r="D2225" s="14" t="s">
        <v>59</v>
      </c>
      <c r="E2225" s="14">
        <v>1</v>
      </c>
      <c r="F2225" s="14">
        <v>723.14226761778605</v>
      </c>
      <c r="G2225" s="14">
        <v>241.04742253926199</v>
      </c>
      <c r="H2225" s="14">
        <v>1157.78713655003</v>
      </c>
      <c r="I2225" s="14">
        <v>1259.5444478874999</v>
      </c>
      <c r="J2225" s="14">
        <v>1167.6176089911701</v>
      </c>
      <c r="K2225" s="14">
        <v>1356.67651320498</v>
      </c>
      <c r="L2225" s="14">
        <v>97.132065317481405</v>
      </c>
      <c r="M2225" s="14">
        <v>91.926838896329897</v>
      </c>
      <c r="O2225" s="14"/>
      <c r="P2225" s="14"/>
      <c r="Q2225" s="14"/>
      <c r="R2225" s="14"/>
      <c r="S2225" s="14"/>
      <c r="T2225" s="14"/>
      <c r="U2225" s="14"/>
      <c r="V2225" s="14"/>
      <c r="W2225" s="14"/>
      <c r="X2225" s="14"/>
      <c r="Y2225" s="14"/>
    </row>
    <row r="2226" spans="1:25">
      <c r="A2226" s="14" t="s">
        <v>2454</v>
      </c>
      <c r="B2226" s="14" t="s">
        <v>60</v>
      </c>
      <c r="C2226" s="14" t="s">
        <v>38</v>
      </c>
      <c r="D2226" s="14" t="s">
        <v>59</v>
      </c>
      <c r="E2226" s="14">
        <v>2</v>
      </c>
      <c r="F2226" s="14">
        <v>1022.89355464151</v>
      </c>
      <c r="G2226" s="14">
        <v>340.96451821383801</v>
      </c>
      <c r="H2226" s="14">
        <v>1658.44151016815</v>
      </c>
      <c r="I2226" s="14">
        <v>1872.3199067376099</v>
      </c>
      <c r="J2226" s="14">
        <v>1757.1591858632901</v>
      </c>
      <c r="K2226" s="14">
        <v>1992.9366185578001</v>
      </c>
      <c r="L2226" s="14">
        <v>120.616711820189</v>
      </c>
      <c r="M2226" s="14">
        <v>115.160720874319</v>
      </c>
      <c r="O2226" s="14"/>
      <c r="P2226" s="14"/>
      <c r="Q2226" s="14"/>
      <c r="R2226" s="14"/>
      <c r="S2226" s="14"/>
      <c r="T2226" s="14"/>
      <c r="U2226" s="14"/>
      <c r="V2226" s="14"/>
      <c r="W2226" s="14"/>
      <c r="X2226" s="14"/>
      <c r="Y2226" s="14"/>
    </row>
    <row r="2227" spans="1:25">
      <c r="A2227" s="14" t="s">
        <v>2455</v>
      </c>
      <c r="B2227" s="14" t="s">
        <v>60</v>
      </c>
      <c r="C2227" s="14" t="s">
        <v>36</v>
      </c>
      <c r="D2227" s="14" t="s">
        <v>59</v>
      </c>
      <c r="E2227" s="14">
        <v>2</v>
      </c>
      <c r="F2227" s="14">
        <v>1015.78169786606</v>
      </c>
      <c r="G2227" s="14">
        <v>338.59389928868598</v>
      </c>
      <c r="H2227" s="14">
        <v>1621.6441799295301</v>
      </c>
      <c r="I2227" s="14">
        <v>1816.1501276843601</v>
      </c>
      <c r="J2227" s="14">
        <v>1704.1633420707799</v>
      </c>
      <c r="K2227" s="14">
        <v>1933.46155356438</v>
      </c>
      <c r="L2227" s="14">
        <v>117.31142588002101</v>
      </c>
      <c r="M2227" s="14">
        <v>111.986785613587</v>
      </c>
      <c r="O2227" s="14"/>
      <c r="P2227" s="14"/>
      <c r="Q2227" s="14"/>
      <c r="R2227" s="14"/>
      <c r="S2227" s="14"/>
      <c r="T2227" s="14"/>
      <c r="U2227" s="14"/>
      <c r="V2227" s="14"/>
      <c r="W2227" s="14"/>
      <c r="X2227" s="14"/>
      <c r="Y2227" s="14"/>
    </row>
    <row r="2228" spans="1:25">
      <c r="A2228" s="14" t="s">
        <v>2456</v>
      </c>
      <c r="B2228" s="14" t="s">
        <v>60</v>
      </c>
      <c r="C2228" s="14" t="s">
        <v>34</v>
      </c>
      <c r="D2228" s="14" t="s">
        <v>59</v>
      </c>
      <c r="E2228" s="14">
        <v>2</v>
      </c>
      <c r="F2228" s="14">
        <v>970.87325661004195</v>
      </c>
      <c r="G2228" s="14">
        <v>323.62441887001398</v>
      </c>
      <c r="H2228" s="14">
        <v>1530.8146331084499</v>
      </c>
      <c r="I2228" s="14">
        <v>1690.58974404318</v>
      </c>
      <c r="J2228" s="14">
        <v>1584.1981015921599</v>
      </c>
      <c r="K2228" s="14">
        <v>1802.15873414045</v>
      </c>
      <c r="L2228" s="14">
        <v>111.56899009726099</v>
      </c>
      <c r="M2228" s="14">
        <v>106.391642451027</v>
      </c>
      <c r="O2228" s="14"/>
      <c r="P2228" s="14"/>
      <c r="Q2228" s="14"/>
      <c r="R2228" s="14"/>
      <c r="S2228" s="14"/>
      <c r="T2228" s="14"/>
      <c r="U2228" s="14"/>
      <c r="V2228" s="14"/>
      <c r="W2228" s="14"/>
      <c r="X2228" s="14"/>
      <c r="Y2228" s="14"/>
    </row>
    <row r="2229" spans="1:25">
      <c r="A2229" s="14" t="s">
        <v>2457</v>
      </c>
      <c r="B2229" s="14" t="s">
        <v>60</v>
      </c>
      <c r="C2229" s="14" t="s">
        <v>128</v>
      </c>
      <c r="D2229" s="14" t="s">
        <v>59</v>
      </c>
      <c r="E2229" s="14">
        <v>2</v>
      </c>
      <c r="F2229" s="14">
        <v>951.26058726609097</v>
      </c>
      <c r="G2229" s="14">
        <v>317.08686242202998</v>
      </c>
      <c r="H2229" s="14">
        <v>1485.5090687520899</v>
      </c>
      <c r="I2229" s="14">
        <v>1616.23480919587</v>
      </c>
      <c r="J2229" s="14">
        <v>1513.7696812858701</v>
      </c>
      <c r="K2229" s="14">
        <v>1723.7387185141299</v>
      </c>
      <c r="L2229" s="14">
        <v>107.50390931826</v>
      </c>
      <c r="M2229" s="14">
        <v>102.465127909993</v>
      </c>
      <c r="O2229" s="14"/>
      <c r="P2229" s="14"/>
      <c r="Q2229" s="14"/>
      <c r="R2229" s="14"/>
      <c r="S2229" s="14"/>
      <c r="T2229" s="14"/>
      <c r="U2229" s="14"/>
      <c r="V2229" s="14"/>
      <c r="W2229" s="14"/>
      <c r="X2229" s="14"/>
      <c r="Y2229" s="14"/>
    </row>
    <row r="2230" spans="1:25">
      <c r="A2230" s="14" t="s">
        <v>2458</v>
      </c>
      <c r="B2230" s="14" t="s">
        <v>60</v>
      </c>
      <c r="C2230" s="14" t="s">
        <v>129</v>
      </c>
      <c r="D2230" s="14" t="s">
        <v>59</v>
      </c>
      <c r="E2230" s="14">
        <v>2</v>
      </c>
      <c r="F2230" s="14">
        <v>958.91748179650199</v>
      </c>
      <c r="G2230" s="14">
        <v>319.639160598834</v>
      </c>
      <c r="H2230" s="14">
        <v>1483.4738270366699</v>
      </c>
      <c r="I2230" s="14">
        <v>1606.0290055191699</v>
      </c>
      <c r="J2230" s="14">
        <v>1504.7546710392101</v>
      </c>
      <c r="K2230" s="14">
        <v>1712.26310871126</v>
      </c>
      <c r="L2230" s="14">
        <v>106.23410319209</v>
      </c>
      <c r="M2230" s="14">
        <v>101.274334479953</v>
      </c>
      <c r="O2230" s="14"/>
      <c r="P2230" s="14"/>
      <c r="Q2230" s="14"/>
      <c r="R2230" s="14"/>
      <c r="S2230" s="14"/>
      <c r="T2230" s="14"/>
      <c r="U2230" s="14"/>
      <c r="V2230" s="14"/>
      <c r="W2230" s="14"/>
      <c r="X2230" s="14"/>
      <c r="Y2230" s="14"/>
    </row>
    <row r="2231" spans="1:25">
      <c r="A2231" s="14" t="s">
        <v>2459</v>
      </c>
      <c r="B2231" s="14" t="s">
        <v>60</v>
      </c>
      <c r="C2231" s="14" t="s">
        <v>130</v>
      </c>
      <c r="D2231" s="14" t="s">
        <v>59</v>
      </c>
      <c r="E2231" s="14">
        <v>2</v>
      </c>
      <c r="F2231" s="14">
        <v>967.08321436289805</v>
      </c>
      <c r="G2231" s="14">
        <v>322.36107145429901</v>
      </c>
      <c r="H2231" s="14">
        <v>1483.30196380702</v>
      </c>
      <c r="I2231" s="14">
        <v>1589.76842919563</v>
      </c>
      <c r="J2231" s="14">
        <v>1490.0537562268401</v>
      </c>
      <c r="K2231" s="14">
        <v>1694.34527924022</v>
      </c>
      <c r="L2231" s="14">
        <v>104.57685004459699</v>
      </c>
      <c r="M2231" s="14">
        <v>99.714672968791803</v>
      </c>
      <c r="O2231" s="14"/>
      <c r="P2231" s="14"/>
      <c r="Q2231" s="14"/>
      <c r="R2231" s="14"/>
      <c r="S2231" s="14"/>
      <c r="T2231" s="14"/>
      <c r="U2231" s="14"/>
      <c r="V2231" s="14"/>
      <c r="W2231" s="14"/>
      <c r="X2231" s="14"/>
      <c r="Y2231" s="14"/>
    </row>
    <row r="2232" spans="1:25">
      <c r="A2232" s="14" t="s">
        <v>2460</v>
      </c>
      <c r="B2232" s="14" t="s">
        <v>60</v>
      </c>
      <c r="C2232" s="14" t="s">
        <v>131</v>
      </c>
      <c r="D2232" s="14" t="s">
        <v>59</v>
      </c>
      <c r="E2232" s="14">
        <v>2</v>
      </c>
      <c r="F2232" s="14">
        <v>994.37082659804105</v>
      </c>
      <c r="G2232" s="14">
        <v>331.456942199347</v>
      </c>
      <c r="H2232" s="14">
        <v>1509.77927575543</v>
      </c>
      <c r="I2232" s="14">
        <v>1596.3318437087901</v>
      </c>
      <c r="J2232" s="14">
        <v>1497.7108778485599</v>
      </c>
      <c r="K2232" s="14">
        <v>1699.6934748126901</v>
      </c>
      <c r="L2232" s="14">
        <v>103.3616311039</v>
      </c>
      <c r="M2232" s="14">
        <v>98.620965860229902</v>
      </c>
      <c r="O2232" s="14"/>
      <c r="P2232" s="14"/>
      <c r="Q2232" s="14"/>
      <c r="R2232" s="14"/>
      <c r="S2232" s="14"/>
      <c r="T2232" s="14"/>
      <c r="U2232" s="14"/>
      <c r="V2232" s="14"/>
      <c r="W2232" s="14"/>
      <c r="X2232" s="14"/>
      <c r="Y2232" s="14"/>
    </row>
    <row r="2233" spans="1:25">
      <c r="A2233" s="14" t="s">
        <v>2461</v>
      </c>
      <c r="B2233" s="14" t="s">
        <v>60</v>
      </c>
      <c r="C2233" s="14" t="s">
        <v>132</v>
      </c>
      <c r="D2233" s="14" t="s">
        <v>59</v>
      </c>
      <c r="E2233" s="14">
        <v>2</v>
      </c>
      <c r="F2233" s="14">
        <v>1001.859057917</v>
      </c>
      <c r="G2233" s="14">
        <v>333.95301930566501</v>
      </c>
      <c r="H2233" s="14">
        <v>1507.8701091433099</v>
      </c>
      <c r="I2233" s="14">
        <v>1579.66536031852</v>
      </c>
      <c r="J2233" s="14">
        <v>1482.52185675788</v>
      </c>
      <c r="K2233" s="14">
        <v>1681.4605679184499</v>
      </c>
      <c r="L2233" s="14">
        <v>101.795207599931</v>
      </c>
      <c r="M2233" s="14">
        <v>97.143503560635097</v>
      </c>
      <c r="O2233" s="14"/>
      <c r="P2233" s="14"/>
      <c r="Q2233" s="14"/>
      <c r="R2233" s="14"/>
      <c r="S2233" s="14"/>
      <c r="T2233" s="14"/>
      <c r="U2233" s="14"/>
      <c r="V2233" s="14"/>
      <c r="W2233" s="14"/>
      <c r="X2233" s="14"/>
      <c r="Y2233" s="14"/>
    </row>
    <row r="2234" spans="1:25">
      <c r="A2234" s="14" t="s">
        <v>2462</v>
      </c>
      <c r="B2234" s="14" t="s">
        <v>60</v>
      </c>
      <c r="C2234" s="14" t="s">
        <v>38</v>
      </c>
      <c r="D2234" s="14" t="s">
        <v>59</v>
      </c>
      <c r="E2234" s="14">
        <v>3</v>
      </c>
      <c r="F2234" s="14">
        <v>1252.65239256925</v>
      </c>
      <c r="G2234" s="14">
        <v>417.55079752308501</v>
      </c>
      <c r="H2234" s="14">
        <v>2042.61225674144</v>
      </c>
      <c r="I2234" s="14">
        <v>2058.3145456000698</v>
      </c>
      <c r="J2234" s="14">
        <v>1945.2800888433501</v>
      </c>
      <c r="K2234" s="14">
        <v>2176.17625015352</v>
      </c>
      <c r="L2234" s="14">
        <v>117.861704553455</v>
      </c>
      <c r="M2234" s="14">
        <v>113.034456756719</v>
      </c>
      <c r="O2234" s="14"/>
      <c r="P2234" s="14"/>
      <c r="Q2234" s="14"/>
      <c r="R2234" s="14"/>
      <c r="S2234" s="14"/>
      <c r="T2234" s="14"/>
      <c r="U2234" s="14"/>
      <c r="V2234" s="14"/>
      <c r="W2234" s="14"/>
      <c r="X2234" s="14"/>
      <c r="Y2234" s="14"/>
    </row>
    <row r="2235" spans="1:25">
      <c r="A2235" s="14" t="s">
        <v>2463</v>
      </c>
      <c r="B2235" s="14" t="s">
        <v>60</v>
      </c>
      <c r="C2235" s="14" t="s">
        <v>36</v>
      </c>
      <c r="D2235" s="14" t="s">
        <v>59</v>
      </c>
      <c r="E2235" s="14">
        <v>3</v>
      </c>
      <c r="F2235" s="14">
        <v>1203.96629819895</v>
      </c>
      <c r="G2235" s="14">
        <v>401.32209939964901</v>
      </c>
      <c r="H2235" s="14">
        <v>1951.2597617564199</v>
      </c>
      <c r="I2235" s="14">
        <v>1966.4520902260799</v>
      </c>
      <c r="J2235" s="14">
        <v>1856.3288926335599</v>
      </c>
      <c r="K2235" s="14">
        <v>2081.37459438205</v>
      </c>
      <c r="L2235" s="14">
        <v>114.922504155976</v>
      </c>
      <c r="M2235" s="14">
        <v>110.12319759251599</v>
      </c>
      <c r="O2235" s="14"/>
      <c r="P2235" s="14"/>
      <c r="Q2235" s="14"/>
      <c r="R2235" s="14"/>
      <c r="S2235" s="14"/>
      <c r="T2235" s="14"/>
      <c r="U2235" s="14"/>
      <c r="V2235" s="14"/>
      <c r="W2235" s="14"/>
      <c r="X2235" s="14"/>
      <c r="Y2235" s="14"/>
    </row>
    <row r="2236" spans="1:25">
      <c r="A2236" s="14" t="s">
        <v>2464</v>
      </c>
      <c r="B2236" s="14" t="s">
        <v>60</v>
      </c>
      <c r="C2236" s="14" t="s">
        <v>34</v>
      </c>
      <c r="D2236" s="14" t="s">
        <v>59</v>
      </c>
      <c r="E2236" s="14">
        <v>3</v>
      </c>
      <c r="F2236" s="14">
        <v>1216.9232920305501</v>
      </c>
      <c r="G2236" s="14">
        <v>405.64109734351598</v>
      </c>
      <c r="H2236" s="14">
        <v>1962.17819060376</v>
      </c>
      <c r="I2236" s="14">
        <v>1976.3318754212901</v>
      </c>
      <c r="J2236" s="14">
        <v>1866.3195142351699</v>
      </c>
      <c r="K2236" s="14">
        <v>2091.11251455924</v>
      </c>
      <c r="L2236" s="14">
        <v>114.78063913795</v>
      </c>
      <c r="M2236" s="14">
        <v>110.012361186115</v>
      </c>
      <c r="O2236" s="14"/>
      <c r="P2236" s="14"/>
      <c r="Q2236" s="14"/>
      <c r="R2236" s="14"/>
      <c r="S2236" s="14"/>
      <c r="T2236" s="14"/>
      <c r="U2236" s="14"/>
      <c r="V2236" s="14"/>
      <c r="W2236" s="14"/>
      <c r="X2236" s="14"/>
      <c r="Y2236" s="14"/>
    </row>
    <row r="2237" spans="1:25">
      <c r="A2237" s="14" t="s">
        <v>2465</v>
      </c>
      <c r="B2237" s="14" t="s">
        <v>60</v>
      </c>
      <c r="C2237" s="14" t="s">
        <v>128</v>
      </c>
      <c r="D2237" s="14" t="s">
        <v>59</v>
      </c>
      <c r="E2237" s="14">
        <v>3</v>
      </c>
      <c r="F2237" s="14">
        <v>1191.7703901954801</v>
      </c>
      <c r="G2237" s="14">
        <v>397.25679673182702</v>
      </c>
      <c r="H2237" s="14">
        <v>1912.73916284764</v>
      </c>
      <c r="I2237" s="14">
        <v>1918.7218595752399</v>
      </c>
      <c r="J2237" s="14">
        <v>1810.87554805026</v>
      </c>
      <c r="K2237" s="14">
        <v>2031.29280966031</v>
      </c>
      <c r="L2237" s="14">
        <v>112.570950085075</v>
      </c>
      <c r="M2237" s="14">
        <v>107.846311524974</v>
      </c>
      <c r="O2237" s="14"/>
      <c r="P2237" s="14"/>
      <c r="Q2237" s="14"/>
      <c r="R2237" s="14"/>
      <c r="S2237" s="14"/>
      <c r="T2237" s="14"/>
      <c r="U2237" s="14"/>
      <c r="V2237" s="14"/>
      <c r="W2237" s="14"/>
      <c r="X2237" s="14"/>
      <c r="Y2237" s="14"/>
    </row>
    <row r="2238" spans="1:25">
      <c r="A2238" s="14" t="s">
        <v>2466</v>
      </c>
      <c r="B2238" s="14" t="s">
        <v>60</v>
      </c>
      <c r="C2238" s="14" t="s">
        <v>129</v>
      </c>
      <c r="D2238" s="14" t="s">
        <v>59</v>
      </c>
      <c r="E2238" s="14">
        <v>3</v>
      </c>
      <c r="F2238" s="14">
        <v>1228.94205903694</v>
      </c>
      <c r="G2238" s="14">
        <v>409.647353012314</v>
      </c>
      <c r="H2238" s="14">
        <v>1965.89838759449</v>
      </c>
      <c r="I2238" s="14">
        <v>1952.25571983191</v>
      </c>
      <c r="J2238" s="14">
        <v>1844.2481766881101</v>
      </c>
      <c r="K2238" s="14">
        <v>2064.92115777341</v>
      </c>
      <c r="L2238" s="14">
        <v>112.665437941501</v>
      </c>
      <c r="M2238" s="14">
        <v>108.007543143799</v>
      </c>
      <c r="O2238" s="14"/>
      <c r="P2238" s="14"/>
      <c r="Q2238" s="14"/>
      <c r="R2238" s="14"/>
      <c r="S2238" s="14"/>
      <c r="T2238" s="14"/>
      <c r="U2238" s="14"/>
      <c r="V2238" s="14"/>
      <c r="W2238" s="14"/>
      <c r="X2238" s="14"/>
      <c r="Y2238" s="14"/>
    </row>
    <row r="2239" spans="1:25">
      <c r="A2239" s="14" t="s">
        <v>2467</v>
      </c>
      <c r="B2239" s="14" t="s">
        <v>60</v>
      </c>
      <c r="C2239" s="14" t="s">
        <v>130</v>
      </c>
      <c r="D2239" s="14" t="s">
        <v>59</v>
      </c>
      <c r="E2239" s="14">
        <v>3</v>
      </c>
      <c r="F2239" s="14">
        <v>1233.0844723765499</v>
      </c>
      <c r="G2239" s="14">
        <v>411.02815745884999</v>
      </c>
      <c r="H2239" s="14">
        <v>1971.01144862862</v>
      </c>
      <c r="I2239" s="14">
        <v>1947.1154302529501</v>
      </c>
      <c r="J2239" s="14">
        <v>1839.63984336463</v>
      </c>
      <c r="K2239" s="14">
        <v>2059.2179959189102</v>
      </c>
      <c r="L2239" s="14">
        <v>112.10256566595901</v>
      </c>
      <c r="M2239" s="14">
        <v>107.47558688832</v>
      </c>
      <c r="O2239" s="14"/>
      <c r="P2239" s="14"/>
      <c r="Q2239" s="14"/>
      <c r="R2239" s="14"/>
      <c r="S2239" s="14"/>
      <c r="T2239" s="14"/>
      <c r="U2239" s="14"/>
      <c r="V2239" s="14"/>
      <c r="W2239" s="14"/>
      <c r="X2239" s="14"/>
      <c r="Y2239" s="14"/>
    </row>
    <row r="2240" spans="1:25">
      <c r="A2240" s="14" t="s">
        <v>2468</v>
      </c>
      <c r="B2240" s="14" t="s">
        <v>60</v>
      </c>
      <c r="C2240" s="14" t="s">
        <v>131</v>
      </c>
      <c r="D2240" s="14" t="s">
        <v>59</v>
      </c>
      <c r="E2240" s="14">
        <v>3</v>
      </c>
      <c r="F2240" s="14">
        <v>1224.8033728513001</v>
      </c>
      <c r="G2240" s="14">
        <v>408.26779095043401</v>
      </c>
      <c r="H2240" s="14">
        <v>1959.1525070801599</v>
      </c>
      <c r="I2240" s="14">
        <v>1922.44040353892</v>
      </c>
      <c r="J2240" s="14">
        <v>1816.05932851596</v>
      </c>
      <c r="K2240" s="14">
        <v>2033.4171582025999</v>
      </c>
      <c r="L2240" s="14">
        <v>110.97675466368</v>
      </c>
      <c r="M2240" s="14">
        <v>106.381075022961</v>
      </c>
      <c r="O2240" s="14"/>
      <c r="P2240" s="14"/>
      <c r="Q2240" s="14"/>
      <c r="R2240" s="14"/>
      <c r="S2240" s="14"/>
      <c r="T2240" s="14"/>
      <c r="U2240" s="14"/>
      <c r="V2240" s="14"/>
      <c r="W2240" s="14"/>
      <c r="X2240" s="14"/>
      <c r="Y2240" s="14"/>
    </row>
    <row r="2241" spans="1:25">
      <c r="A2241" s="14" t="s">
        <v>2469</v>
      </c>
      <c r="B2241" s="14" t="s">
        <v>60</v>
      </c>
      <c r="C2241" s="14" t="s">
        <v>132</v>
      </c>
      <c r="D2241" s="14" t="s">
        <v>59</v>
      </c>
      <c r="E2241" s="14">
        <v>3</v>
      </c>
      <c r="F2241" s="14">
        <v>1198.88305734253</v>
      </c>
      <c r="G2241" s="14">
        <v>399.62768578084399</v>
      </c>
      <c r="H2241" s="14">
        <v>1915.57705771663</v>
      </c>
      <c r="I2241" s="14">
        <v>1865.75380726199</v>
      </c>
      <c r="J2241" s="14">
        <v>1761.38722496384</v>
      </c>
      <c r="K2241" s="14">
        <v>1974.6786777642301</v>
      </c>
      <c r="L2241" s="14">
        <v>108.92487050223799</v>
      </c>
      <c r="M2241" s="14">
        <v>104.366582298145</v>
      </c>
      <c r="O2241" s="14"/>
      <c r="P2241" s="14"/>
      <c r="Q2241" s="14"/>
      <c r="R2241" s="14"/>
      <c r="S2241" s="14"/>
      <c r="T2241" s="14"/>
      <c r="U2241" s="14"/>
      <c r="V2241" s="14"/>
      <c r="W2241" s="14"/>
      <c r="X2241" s="14"/>
      <c r="Y2241" s="14"/>
    </row>
    <row r="2242" spans="1:25">
      <c r="A2242" s="14" t="s">
        <v>2470</v>
      </c>
      <c r="B2242" s="14" t="s">
        <v>60</v>
      </c>
      <c r="C2242" s="14" t="s">
        <v>38</v>
      </c>
      <c r="D2242" s="14" t="s">
        <v>59</v>
      </c>
      <c r="E2242" s="14">
        <v>4</v>
      </c>
      <c r="F2242" s="14">
        <v>1184.8711093843799</v>
      </c>
      <c r="G2242" s="14">
        <v>394.95703646145898</v>
      </c>
      <c r="H2242" s="14">
        <v>1990.2427342096601</v>
      </c>
      <c r="I2242" s="14">
        <v>2146.0092368979499</v>
      </c>
      <c r="J2242" s="14">
        <v>2024.2004110289799</v>
      </c>
      <c r="K2242" s="14">
        <v>2273.1702708573098</v>
      </c>
      <c r="L2242" s="14">
        <v>127.161033959359</v>
      </c>
      <c r="M2242" s="14">
        <v>121.808825868969</v>
      </c>
      <c r="O2242" s="14"/>
      <c r="P2242" s="14"/>
      <c r="Q2242" s="14"/>
      <c r="R2242" s="14"/>
      <c r="S2242" s="14"/>
      <c r="T2242" s="14"/>
      <c r="U2242" s="14"/>
      <c r="V2242" s="14"/>
      <c r="W2242" s="14"/>
      <c r="X2242" s="14"/>
      <c r="Y2242" s="14"/>
    </row>
    <row r="2243" spans="1:25">
      <c r="A2243" s="14" t="s">
        <v>2471</v>
      </c>
      <c r="B2243" s="14" t="s">
        <v>60</v>
      </c>
      <c r="C2243" s="14" t="s">
        <v>36</v>
      </c>
      <c r="D2243" s="14" t="s">
        <v>59</v>
      </c>
      <c r="E2243" s="14">
        <v>4</v>
      </c>
      <c r="F2243" s="14">
        <v>1178.73479081963</v>
      </c>
      <c r="G2243" s="14">
        <v>392.91159693987601</v>
      </c>
      <c r="H2243" s="14">
        <v>1964.00151760273</v>
      </c>
      <c r="I2243" s="14">
        <v>2120.5557380138398</v>
      </c>
      <c r="J2243" s="14">
        <v>2000.0282180726199</v>
      </c>
      <c r="K2243" s="14">
        <v>2246.3932642966802</v>
      </c>
      <c r="L2243" s="14">
        <v>125.837526282836</v>
      </c>
      <c r="M2243" s="14">
        <v>120.527519941227</v>
      </c>
      <c r="O2243" s="14"/>
      <c r="P2243" s="14"/>
      <c r="Q2243" s="14"/>
      <c r="R2243" s="14"/>
      <c r="S2243" s="14"/>
      <c r="T2243" s="14"/>
      <c r="U2243" s="14"/>
      <c r="V2243" s="14"/>
      <c r="W2243" s="14"/>
      <c r="X2243" s="14"/>
      <c r="Y2243" s="14"/>
    </row>
    <row r="2244" spans="1:25">
      <c r="A2244" s="14" t="s">
        <v>2472</v>
      </c>
      <c r="B2244" s="14" t="s">
        <v>60</v>
      </c>
      <c r="C2244" s="14" t="s">
        <v>34</v>
      </c>
      <c r="D2244" s="14" t="s">
        <v>59</v>
      </c>
      <c r="E2244" s="14">
        <v>4</v>
      </c>
      <c r="F2244" s="14">
        <v>1141.9597272994599</v>
      </c>
      <c r="G2244" s="14">
        <v>380.65324243315399</v>
      </c>
      <c r="H2244" s="14">
        <v>1889.87956524528</v>
      </c>
      <c r="I2244" s="14">
        <v>2037.6327040589599</v>
      </c>
      <c r="J2244" s="14">
        <v>1920.06810624579</v>
      </c>
      <c r="K2244" s="14">
        <v>2160.4615323849098</v>
      </c>
      <c r="L2244" s="14">
        <v>122.828828325949</v>
      </c>
      <c r="M2244" s="14">
        <v>117.56459781317</v>
      </c>
      <c r="O2244" s="14"/>
      <c r="P2244" s="14"/>
      <c r="Q2244" s="14"/>
      <c r="R2244" s="14"/>
      <c r="S2244" s="14"/>
      <c r="T2244" s="14"/>
      <c r="U2244" s="14"/>
      <c r="V2244" s="14"/>
      <c r="W2244" s="14"/>
      <c r="X2244" s="14"/>
      <c r="Y2244" s="14"/>
    </row>
    <row r="2245" spans="1:25">
      <c r="A2245" s="14" t="s">
        <v>2473</v>
      </c>
      <c r="B2245" s="14" t="s">
        <v>60</v>
      </c>
      <c r="C2245" s="14" t="s">
        <v>128</v>
      </c>
      <c r="D2245" s="14" t="s">
        <v>59</v>
      </c>
      <c r="E2245" s="14">
        <v>4</v>
      </c>
      <c r="F2245" s="14">
        <v>1108.9214649621099</v>
      </c>
      <c r="G2245" s="14">
        <v>369.64048832070398</v>
      </c>
      <c r="H2245" s="14">
        <v>1825.68565189679</v>
      </c>
      <c r="I2245" s="14">
        <v>1953.0543939454899</v>
      </c>
      <c r="J2245" s="14">
        <v>1838.7978253835499</v>
      </c>
      <c r="K2245" s="14">
        <v>2072.5045978303101</v>
      </c>
      <c r="L2245" s="14">
        <v>119.450203884822</v>
      </c>
      <c r="M2245" s="14">
        <v>114.256568561934</v>
      </c>
      <c r="O2245" s="14"/>
      <c r="P2245" s="14"/>
      <c r="Q2245" s="14"/>
      <c r="R2245" s="14"/>
      <c r="S2245" s="14"/>
      <c r="T2245" s="14"/>
      <c r="U2245" s="14"/>
      <c r="V2245" s="14"/>
      <c r="W2245" s="14"/>
      <c r="X2245" s="14"/>
      <c r="Y2245" s="14"/>
    </row>
    <row r="2246" spans="1:25">
      <c r="A2246" s="14" t="s">
        <v>2474</v>
      </c>
      <c r="B2246" s="14" t="s">
        <v>60</v>
      </c>
      <c r="C2246" s="14" t="s">
        <v>129</v>
      </c>
      <c r="D2246" s="14" t="s">
        <v>59</v>
      </c>
      <c r="E2246" s="14">
        <v>4</v>
      </c>
      <c r="F2246" s="14">
        <v>1094.94717233642</v>
      </c>
      <c r="G2246" s="14">
        <v>364.98239077880697</v>
      </c>
      <c r="H2246" s="14">
        <v>1795.3485478068201</v>
      </c>
      <c r="I2246" s="14">
        <v>1896.39780827358</v>
      </c>
      <c r="J2246" s="14">
        <v>1784.7696175890101</v>
      </c>
      <c r="K2246" s="14">
        <v>2013.1332415275599</v>
      </c>
      <c r="L2246" s="14">
        <v>116.735433253984</v>
      </c>
      <c r="M2246" s="14">
        <v>111.628190684568</v>
      </c>
      <c r="O2246" s="14"/>
      <c r="P2246" s="14"/>
      <c r="Q2246" s="14"/>
      <c r="R2246" s="14"/>
      <c r="S2246" s="14"/>
      <c r="T2246" s="14"/>
      <c r="U2246" s="14"/>
      <c r="V2246" s="14"/>
      <c r="W2246" s="14"/>
      <c r="X2246" s="14"/>
      <c r="Y2246" s="14"/>
    </row>
    <row r="2247" spans="1:25">
      <c r="A2247" s="14" t="s">
        <v>2475</v>
      </c>
      <c r="B2247" s="14" t="s">
        <v>60</v>
      </c>
      <c r="C2247" s="14" t="s">
        <v>130</v>
      </c>
      <c r="D2247" s="14" t="s">
        <v>59</v>
      </c>
      <c r="E2247" s="14">
        <v>4</v>
      </c>
      <c r="F2247" s="14">
        <v>1113.8496839187401</v>
      </c>
      <c r="G2247" s="14">
        <v>371.28322797291298</v>
      </c>
      <c r="H2247" s="14">
        <v>1820.93819405048</v>
      </c>
      <c r="I2247" s="14">
        <v>1900.5541028320099</v>
      </c>
      <c r="J2247" s="14">
        <v>1789.6842375702199</v>
      </c>
      <c r="K2247" s="14">
        <v>2016.4522201909699</v>
      </c>
      <c r="L2247" s="14">
        <v>115.898117358965</v>
      </c>
      <c r="M2247" s="14">
        <v>110.86986526179101</v>
      </c>
      <c r="O2247" s="14"/>
      <c r="P2247" s="14"/>
      <c r="Q2247" s="14"/>
      <c r="R2247" s="14"/>
      <c r="S2247" s="14"/>
      <c r="T2247" s="14"/>
      <c r="U2247" s="14"/>
      <c r="V2247" s="14"/>
      <c r="W2247" s="14"/>
      <c r="X2247" s="14"/>
      <c r="Y2247" s="14"/>
    </row>
    <row r="2248" spans="1:25">
      <c r="A2248" s="14" t="s">
        <v>2476</v>
      </c>
      <c r="B2248" s="14" t="s">
        <v>60</v>
      </c>
      <c r="C2248" s="14" t="s">
        <v>131</v>
      </c>
      <c r="D2248" s="14" t="s">
        <v>59</v>
      </c>
      <c r="E2248" s="14">
        <v>4</v>
      </c>
      <c r="F2248" s="14">
        <v>1129.6327950631501</v>
      </c>
      <c r="G2248" s="14">
        <v>376.544265021049</v>
      </c>
      <c r="H2248" s="14">
        <v>1838.86440895175</v>
      </c>
      <c r="I2248" s="14">
        <v>1897.24317266716</v>
      </c>
      <c r="J2248" s="14">
        <v>1787.4599324153201</v>
      </c>
      <c r="K2248" s="14">
        <v>2011.9696208341099</v>
      </c>
      <c r="L2248" s="14">
        <v>114.726448166951</v>
      </c>
      <c r="M2248" s="14">
        <v>109.783240251846</v>
      </c>
      <c r="O2248" s="14"/>
      <c r="P2248" s="14"/>
      <c r="Q2248" s="14"/>
      <c r="R2248" s="14"/>
      <c r="S2248" s="14"/>
      <c r="T2248" s="14"/>
      <c r="U2248" s="14"/>
      <c r="V2248" s="14"/>
      <c r="W2248" s="14"/>
      <c r="X2248" s="14"/>
      <c r="Y2248" s="14"/>
    </row>
    <row r="2249" spans="1:25">
      <c r="A2249" s="14" t="s">
        <v>2477</v>
      </c>
      <c r="B2249" s="14" t="s">
        <v>60</v>
      </c>
      <c r="C2249" s="14" t="s">
        <v>132</v>
      </c>
      <c r="D2249" s="14" t="s">
        <v>59</v>
      </c>
      <c r="E2249" s="14">
        <v>4</v>
      </c>
      <c r="F2249" s="14">
        <v>1156.0518875212799</v>
      </c>
      <c r="G2249" s="14">
        <v>385.35062917376098</v>
      </c>
      <c r="H2249" s="14">
        <v>1879.3008006523301</v>
      </c>
      <c r="I2249" s="14">
        <v>1916.2892572631599</v>
      </c>
      <c r="J2249" s="14">
        <v>1806.68602854602</v>
      </c>
      <c r="K2249" s="14">
        <v>2030.76949469842</v>
      </c>
      <c r="L2249" s="14">
        <v>114.48023743526301</v>
      </c>
      <c r="M2249" s="14">
        <v>109.603228717147</v>
      </c>
      <c r="O2249" s="14"/>
      <c r="P2249" s="14"/>
      <c r="Q2249" s="14"/>
      <c r="R2249" s="14"/>
      <c r="S2249" s="14"/>
      <c r="T2249" s="14"/>
      <c r="U2249" s="14"/>
      <c r="V2249" s="14"/>
      <c r="W2249" s="14"/>
      <c r="X2249" s="14"/>
      <c r="Y2249" s="14"/>
    </row>
    <row r="2250" spans="1:25">
      <c r="A2250" s="14" t="s">
        <v>2478</v>
      </c>
      <c r="B2250" s="14" t="s">
        <v>60</v>
      </c>
      <c r="C2250" s="14" t="s">
        <v>38</v>
      </c>
      <c r="D2250" s="14" t="s">
        <v>59</v>
      </c>
      <c r="E2250" s="14">
        <v>5</v>
      </c>
      <c r="F2250" s="14">
        <v>1313.8142340484201</v>
      </c>
      <c r="G2250" s="14">
        <v>437.938078016139</v>
      </c>
      <c r="H2250" s="14">
        <v>2377.9012760826399</v>
      </c>
      <c r="I2250" s="14">
        <v>2599.0821393695501</v>
      </c>
      <c r="J2250" s="14">
        <v>2458.8612194837301</v>
      </c>
      <c r="K2250" s="14">
        <v>2745.1470732849298</v>
      </c>
      <c r="L2250" s="14">
        <v>146.064933915381</v>
      </c>
      <c r="M2250" s="14">
        <v>140.22091988582699</v>
      </c>
      <c r="O2250" s="14"/>
      <c r="P2250" s="14"/>
      <c r="Q2250" s="14"/>
      <c r="R2250" s="14"/>
      <c r="S2250" s="14"/>
      <c r="T2250" s="14"/>
      <c r="U2250" s="14"/>
      <c r="V2250" s="14"/>
      <c r="W2250" s="14"/>
      <c r="X2250" s="14"/>
      <c r="Y2250" s="14"/>
    </row>
    <row r="2251" spans="1:25">
      <c r="A2251" s="14" t="s">
        <v>2479</v>
      </c>
      <c r="B2251" s="14" t="s">
        <v>60</v>
      </c>
      <c r="C2251" s="14" t="s">
        <v>36</v>
      </c>
      <c r="D2251" s="14" t="s">
        <v>59</v>
      </c>
      <c r="E2251" s="14">
        <v>5</v>
      </c>
      <c r="F2251" s="14">
        <v>1320.7877660106701</v>
      </c>
      <c r="G2251" s="14">
        <v>440.26258867022301</v>
      </c>
      <c r="H2251" s="14">
        <v>2380.9560795534198</v>
      </c>
      <c r="I2251" s="14">
        <v>2582.2147364001598</v>
      </c>
      <c r="J2251" s="14">
        <v>2443.3754061020099</v>
      </c>
      <c r="K2251" s="14">
        <v>2726.8248566171301</v>
      </c>
      <c r="L2251" s="14">
        <v>144.610120216973</v>
      </c>
      <c r="M2251" s="14">
        <v>138.83933029814801</v>
      </c>
      <c r="O2251" s="14"/>
      <c r="P2251" s="14"/>
      <c r="Q2251" s="14"/>
      <c r="R2251" s="14"/>
      <c r="S2251" s="14"/>
      <c r="T2251" s="14"/>
      <c r="U2251" s="14"/>
      <c r="V2251" s="14"/>
      <c r="W2251" s="14"/>
      <c r="X2251" s="14"/>
      <c r="Y2251" s="14"/>
    </row>
    <row r="2252" spans="1:25">
      <c r="A2252" s="14" t="s">
        <v>2480</v>
      </c>
      <c r="B2252" s="14" t="s">
        <v>60</v>
      </c>
      <c r="C2252" s="14" t="s">
        <v>34</v>
      </c>
      <c r="D2252" s="14" t="s">
        <v>59</v>
      </c>
      <c r="E2252" s="14">
        <v>5</v>
      </c>
      <c r="F2252" s="14">
        <v>1341.0085435993201</v>
      </c>
      <c r="G2252" s="14">
        <v>447.00284786644198</v>
      </c>
      <c r="H2252" s="14">
        <v>2410.5418626293299</v>
      </c>
      <c r="I2252" s="14">
        <v>2589.7456146515601</v>
      </c>
      <c r="J2252" s="14">
        <v>2451.5640087584702</v>
      </c>
      <c r="K2252" s="14">
        <v>2733.62622608829</v>
      </c>
      <c r="L2252" s="14">
        <v>143.88061143672999</v>
      </c>
      <c r="M2252" s="14">
        <v>138.18160589309099</v>
      </c>
      <c r="O2252" s="14"/>
      <c r="P2252" s="14"/>
      <c r="Q2252" s="14"/>
      <c r="R2252" s="14"/>
      <c r="S2252" s="14"/>
      <c r="T2252" s="14"/>
      <c r="U2252" s="14"/>
      <c r="V2252" s="14"/>
      <c r="W2252" s="14"/>
      <c r="X2252" s="14"/>
      <c r="Y2252" s="14"/>
    </row>
    <row r="2253" spans="1:25">
      <c r="A2253" s="14" t="s">
        <v>2481</v>
      </c>
      <c r="B2253" s="14" t="s">
        <v>60</v>
      </c>
      <c r="C2253" s="14" t="s">
        <v>128</v>
      </c>
      <c r="D2253" s="14" t="s">
        <v>59</v>
      </c>
      <c r="E2253" s="14">
        <v>5</v>
      </c>
      <c r="F2253" s="14">
        <v>1353.13294958915</v>
      </c>
      <c r="G2253" s="14">
        <v>451.044316529718</v>
      </c>
      <c r="H2253" s="14">
        <v>2427.6232971333402</v>
      </c>
      <c r="I2253" s="14">
        <v>2590.4054537316802</v>
      </c>
      <c r="J2253" s="14">
        <v>2452.8619748654901</v>
      </c>
      <c r="K2253" s="14">
        <v>2733.59557685553</v>
      </c>
      <c r="L2253" s="14">
        <v>143.19012312385101</v>
      </c>
      <c r="M2253" s="14">
        <v>137.54347886618601</v>
      </c>
      <c r="O2253" s="14"/>
      <c r="P2253" s="14"/>
      <c r="Q2253" s="14"/>
      <c r="R2253" s="14"/>
      <c r="S2253" s="14"/>
      <c r="T2253" s="14"/>
      <c r="U2253" s="14"/>
      <c r="V2253" s="14"/>
      <c r="W2253" s="14"/>
      <c r="X2253" s="14"/>
      <c r="Y2253" s="14"/>
    </row>
    <row r="2254" spans="1:25">
      <c r="A2254" s="14" t="s">
        <v>2482</v>
      </c>
      <c r="B2254" s="14" t="s">
        <v>60</v>
      </c>
      <c r="C2254" s="14" t="s">
        <v>129</v>
      </c>
      <c r="D2254" s="14" t="s">
        <v>59</v>
      </c>
      <c r="E2254" s="14">
        <v>5</v>
      </c>
      <c r="F2254" s="14">
        <v>1351.6183132327001</v>
      </c>
      <c r="G2254" s="14">
        <v>450.53943774423198</v>
      </c>
      <c r="H2254" s="14">
        <v>2426.1682161778799</v>
      </c>
      <c r="I2254" s="14">
        <v>2566.0634623723199</v>
      </c>
      <c r="J2254" s="14">
        <v>2429.7879942499599</v>
      </c>
      <c r="K2254" s="14">
        <v>2707.9367226056702</v>
      </c>
      <c r="L2254" s="14">
        <v>141.873260233347</v>
      </c>
      <c r="M2254" s="14">
        <v>136.275468122354</v>
      </c>
      <c r="O2254" s="14"/>
      <c r="P2254" s="14"/>
      <c r="Q2254" s="14"/>
      <c r="R2254" s="14"/>
      <c r="S2254" s="14"/>
      <c r="T2254" s="14"/>
      <c r="U2254" s="14"/>
      <c r="V2254" s="14"/>
      <c r="W2254" s="14"/>
      <c r="X2254" s="14"/>
      <c r="Y2254" s="14"/>
    </row>
    <row r="2255" spans="1:25">
      <c r="A2255" s="14" t="s">
        <v>2483</v>
      </c>
      <c r="B2255" s="14" t="s">
        <v>60</v>
      </c>
      <c r="C2255" s="14" t="s">
        <v>130</v>
      </c>
      <c r="D2255" s="14" t="s">
        <v>59</v>
      </c>
      <c r="E2255" s="14">
        <v>5</v>
      </c>
      <c r="F2255" s="14">
        <v>1322.15123475931</v>
      </c>
      <c r="G2255" s="14">
        <v>440.71707825310301</v>
      </c>
      <c r="H2255" s="14">
        <v>2376.8156376567299</v>
      </c>
      <c r="I2255" s="14">
        <v>2499.91310222641</v>
      </c>
      <c r="J2255" s="14">
        <v>2365.8040571274501</v>
      </c>
      <c r="K2255" s="14">
        <v>2639.5933850204601</v>
      </c>
      <c r="L2255" s="14">
        <v>139.68028279404101</v>
      </c>
      <c r="M2255" s="14">
        <v>134.10904509896</v>
      </c>
      <c r="O2255" s="14"/>
      <c r="P2255" s="14"/>
      <c r="Q2255" s="14"/>
      <c r="R2255" s="14"/>
      <c r="S2255" s="14"/>
      <c r="T2255" s="14"/>
      <c r="U2255" s="14"/>
      <c r="V2255" s="14"/>
      <c r="W2255" s="14"/>
      <c r="X2255" s="14"/>
      <c r="Y2255" s="14"/>
    </row>
    <row r="2256" spans="1:25">
      <c r="A2256" s="14" t="s">
        <v>2484</v>
      </c>
      <c r="B2256" s="14" t="s">
        <v>60</v>
      </c>
      <c r="C2256" s="14" t="s">
        <v>131</v>
      </c>
      <c r="D2256" s="14" t="s">
        <v>59</v>
      </c>
      <c r="E2256" s="14">
        <v>5</v>
      </c>
      <c r="F2256" s="14">
        <v>1311.1149898640699</v>
      </c>
      <c r="G2256" s="14">
        <v>437.03832995469003</v>
      </c>
      <c r="H2256" s="14">
        <v>2352.99974850428</v>
      </c>
      <c r="I2256" s="14">
        <v>2447.9711147492098</v>
      </c>
      <c r="J2256" s="14">
        <v>2316.2446967128999</v>
      </c>
      <c r="K2256" s="14">
        <v>2585.1932969382901</v>
      </c>
      <c r="L2256" s="14">
        <v>137.222182189086</v>
      </c>
      <c r="M2256" s="14">
        <v>131.72641803631001</v>
      </c>
      <c r="O2256" s="14"/>
      <c r="P2256" s="14"/>
      <c r="Q2256" s="14"/>
      <c r="R2256" s="14"/>
      <c r="S2256" s="14"/>
      <c r="T2256" s="14"/>
      <c r="U2256" s="14"/>
      <c r="V2256" s="14"/>
      <c r="W2256" s="14"/>
      <c r="X2256" s="14"/>
      <c r="Y2256" s="14"/>
    </row>
    <row r="2257" spans="1:25">
      <c r="A2257" s="14" t="s">
        <v>2485</v>
      </c>
      <c r="B2257" s="14" t="s">
        <v>60</v>
      </c>
      <c r="C2257" s="14" t="s">
        <v>132</v>
      </c>
      <c r="D2257" s="14" t="s">
        <v>59</v>
      </c>
      <c r="E2257" s="14">
        <v>5</v>
      </c>
      <c r="F2257" s="14">
        <v>1251.9021430049099</v>
      </c>
      <c r="G2257" s="14">
        <v>417.30071433497102</v>
      </c>
      <c r="H2257" s="14">
        <v>2237.0575444139099</v>
      </c>
      <c r="I2257" s="14">
        <v>2314.8101589379899</v>
      </c>
      <c r="J2257" s="14">
        <v>2187.4087581256299</v>
      </c>
      <c r="K2257" s="14">
        <v>2447.6540301372202</v>
      </c>
      <c r="L2257" s="14">
        <v>132.84387119922999</v>
      </c>
      <c r="M2257" s="14">
        <v>127.40140081236</v>
      </c>
      <c r="O2257" s="14"/>
      <c r="P2257" s="14"/>
      <c r="Q2257" s="14"/>
      <c r="R2257" s="14"/>
      <c r="S2257" s="14"/>
      <c r="T2257" s="14"/>
      <c r="U2257" s="14"/>
      <c r="V2257" s="14"/>
      <c r="W2257" s="14"/>
      <c r="X2257" s="14"/>
      <c r="Y2257" s="14"/>
    </row>
    <row r="2258" spans="1:25">
      <c r="A2258" s="14" t="s">
        <v>2486</v>
      </c>
      <c r="B2258" s="14" t="s">
        <v>60</v>
      </c>
      <c r="C2258" s="14" t="s">
        <v>38</v>
      </c>
      <c r="D2258" s="14" t="s">
        <v>56</v>
      </c>
      <c r="E2258" s="14">
        <v>0</v>
      </c>
      <c r="F2258" s="14">
        <v>6723.8033329919699</v>
      </c>
      <c r="G2258" s="14">
        <v>2241.2677776639898</v>
      </c>
      <c r="H2258" s="14">
        <v>1402.46948079411</v>
      </c>
      <c r="I2258" s="14">
        <v>1559.6053266429501</v>
      </c>
      <c r="J2258" s="14">
        <v>1522.1618115251299</v>
      </c>
      <c r="K2258" s="14">
        <v>1597.72995999774</v>
      </c>
      <c r="L2258" s="14">
        <v>38.124633354794703</v>
      </c>
      <c r="M2258" s="14">
        <v>37.4435151178184</v>
      </c>
      <c r="O2258" s="14"/>
      <c r="P2258" s="14"/>
      <c r="Q2258" s="14"/>
      <c r="R2258" s="14"/>
      <c r="S2258" s="14"/>
      <c r="T2258" s="14"/>
      <c r="U2258" s="14"/>
      <c r="V2258" s="14"/>
      <c r="W2258" s="14"/>
      <c r="X2258" s="14"/>
      <c r="Y2258" s="14"/>
    </row>
    <row r="2259" spans="1:25">
      <c r="A2259" s="14" t="s">
        <v>2487</v>
      </c>
      <c r="B2259" s="14" t="s">
        <v>60</v>
      </c>
      <c r="C2259" s="14" t="s">
        <v>36</v>
      </c>
      <c r="D2259" s="14" t="s">
        <v>56</v>
      </c>
      <c r="E2259" s="14">
        <v>0</v>
      </c>
      <c r="F2259" s="14">
        <v>6730.0245129981604</v>
      </c>
      <c r="G2259" s="14">
        <v>2243.34150433272</v>
      </c>
      <c r="H2259" s="14">
        <v>1387.9115025063099</v>
      </c>
      <c r="I2259" s="14">
        <v>1538.2478672801401</v>
      </c>
      <c r="J2259" s="14">
        <v>1501.32776257368</v>
      </c>
      <c r="K2259" s="14">
        <v>1575.8392555011201</v>
      </c>
      <c r="L2259" s="14">
        <v>37.5913882209788</v>
      </c>
      <c r="M2259" s="14">
        <v>36.920104706464102</v>
      </c>
      <c r="O2259" s="14"/>
      <c r="P2259" s="14"/>
      <c r="Q2259" s="14"/>
      <c r="R2259" s="14"/>
      <c r="S2259" s="14"/>
      <c r="T2259" s="14"/>
      <c r="U2259" s="14"/>
      <c r="V2259" s="14"/>
      <c r="W2259" s="14"/>
      <c r="X2259" s="14"/>
      <c r="Y2259" s="14"/>
    </row>
    <row r="2260" spans="1:25">
      <c r="A2260" s="14" t="s">
        <v>2488</v>
      </c>
      <c r="B2260" s="14" t="s">
        <v>60</v>
      </c>
      <c r="C2260" s="14" t="s">
        <v>34</v>
      </c>
      <c r="D2260" s="14" t="s">
        <v>56</v>
      </c>
      <c r="E2260" s="14">
        <v>0</v>
      </c>
      <c r="F2260" s="14">
        <v>6489.8049783019696</v>
      </c>
      <c r="G2260" s="14">
        <v>2163.26832610066</v>
      </c>
      <c r="H2260" s="14">
        <v>1322.71157464515</v>
      </c>
      <c r="I2260" s="14">
        <v>1460.3769132290499</v>
      </c>
      <c r="J2260" s="14">
        <v>1424.7003953424901</v>
      </c>
      <c r="K2260" s="14">
        <v>1496.7141214695901</v>
      </c>
      <c r="L2260" s="14">
        <v>36.337208240536903</v>
      </c>
      <c r="M2260" s="14">
        <v>35.676517886556198</v>
      </c>
      <c r="O2260" s="14"/>
      <c r="P2260" s="14"/>
      <c r="Q2260" s="14"/>
      <c r="R2260" s="14"/>
      <c r="S2260" s="14"/>
      <c r="T2260" s="14"/>
      <c r="U2260" s="14"/>
      <c r="V2260" s="14"/>
      <c r="W2260" s="14"/>
      <c r="X2260" s="14"/>
      <c r="Y2260" s="14"/>
    </row>
    <row r="2261" spans="1:25">
      <c r="A2261" s="14" t="s">
        <v>2489</v>
      </c>
      <c r="B2261" s="14" t="s">
        <v>60</v>
      </c>
      <c r="C2261" s="14" t="s">
        <v>128</v>
      </c>
      <c r="D2261" s="14" t="s">
        <v>56</v>
      </c>
      <c r="E2261" s="14">
        <v>0</v>
      </c>
      <c r="F2261" s="14">
        <v>5903.9219082029203</v>
      </c>
      <c r="G2261" s="14">
        <v>1967.97396940097</v>
      </c>
      <c r="H2261" s="14">
        <v>1190.1340749332601</v>
      </c>
      <c r="I2261" s="14">
        <v>1308.57637424622</v>
      </c>
      <c r="J2261" s="14">
        <v>1275.0771356348901</v>
      </c>
      <c r="K2261" s="14">
        <v>1342.7263581611901</v>
      </c>
      <c r="L2261" s="14">
        <v>34.149983914970299</v>
      </c>
      <c r="M2261" s="14">
        <v>33.499238611323101</v>
      </c>
      <c r="O2261" s="14"/>
      <c r="P2261" s="14"/>
      <c r="Q2261" s="14"/>
      <c r="R2261" s="14"/>
      <c r="S2261" s="14"/>
      <c r="T2261" s="14"/>
      <c r="U2261" s="14"/>
      <c r="V2261" s="14"/>
      <c r="W2261" s="14"/>
      <c r="X2261" s="14"/>
      <c r="Y2261" s="14"/>
    </row>
    <row r="2262" spans="1:25">
      <c r="A2262" s="14" t="s">
        <v>2490</v>
      </c>
      <c r="B2262" s="14" t="s">
        <v>60</v>
      </c>
      <c r="C2262" s="14" t="s">
        <v>129</v>
      </c>
      <c r="D2262" s="14" t="s">
        <v>56</v>
      </c>
      <c r="E2262" s="14">
        <v>0</v>
      </c>
      <c r="F2262" s="14">
        <v>5482.0762886311504</v>
      </c>
      <c r="G2262" s="14">
        <v>1827.3587628770499</v>
      </c>
      <c r="H2262" s="14">
        <v>1095.5169338404801</v>
      </c>
      <c r="I2262" s="14">
        <v>1197.26367068174</v>
      </c>
      <c r="J2262" s="14">
        <v>1165.4872231045999</v>
      </c>
      <c r="K2262" s="14">
        <v>1229.6809662149101</v>
      </c>
      <c r="L2262" s="14">
        <v>32.417295533166701</v>
      </c>
      <c r="M2262" s="14">
        <v>31.776447577142601</v>
      </c>
      <c r="O2262" s="14"/>
      <c r="P2262" s="14"/>
      <c r="Q2262" s="14"/>
      <c r="R2262" s="14"/>
      <c r="S2262" s="14"/>
      <c r="T2262" s="14"/>
      <c r="U2262" s="14"/>
      <c r="V2262" s="14"/>
      <c r="W2262" s="14"/>
      <c r="X2262" s="14"/>
      <c r="Y2262" s="14"/>
    </row>
    <row r="2263" spans="1:25">
      <c r="A2263" s="14" t="s">
        <v>2491</v>
      </c>
      <c r="B2263" s="14" t="s">
        <v>60</v>
      </c>
      <c r="C2263" s="14" t="s">
        <v>130</v>
      </c>
      <c r="D2263" s="14" t="s">
        <v>56</v>
      </c>
      <c r="E2263" s="14">
        <v>0</v>
      </c>
      <c r="F2263" s="14">
        <v>5364.8289352971897</v>
      </c>
      <c r="G2263" s="14">
        <v>1788.27631176573</v>
      </c>
      <c r="H2263" s="14">
        <v>1063.8464949051099</v>
      </c>
      <c r="I2263" s="14">
        <v>1155.6318095803999</v>
      </c>
      <c r="J2263" s="14">
        <v>1124.64338035992</v>
      </c>
      <c r="K2263" s="14">
        <v>1187.2520631049799</v>
      </c>
      <c r="L2263" s="14">
        <v>31.620253524582001</v>
      </c>
      <c r="M2263" s="14">
        <v>30.988429220483301</v>
      </c>
      <c r="O2263" s="14"/>
      <c r="P2263" s="14"/>
      <c r="Q2263" s="14"/>
      <c r="R2263" s="14"/>
      <c r="S2263" s="14"/>
      <c r="T2263" s="14"/>
      <c r="U2263" s="14"/>
      <c r="V2263" s="14"/>
      <c r="W2263" s="14"/>
      <c r="X2263" s="14"/>
      <c r="Y2263" s="14"/>
    </row>
    <row r="2264" spans="1:25">
      <c r="A2264" s="14" t="s">
        <v>2492</v>
      </c>
      <c r="B2264" s="14" t="s">
        <v>60</v>
      </c>
      <c r="C2264" s="14" t="s">
        <v>131</v>
      </c>
      <c r="D2264" s="14" t="s">
        <v>56</v>
      </c>
      <c r="E2264" s="14">
        <v>0</v>
      </c>
      <c r="F2264" s="14">
        <v>5426.7461337718996</v>
      </c>
      <c r="G2264" s="14">
        <v>1808.91537792397</v>
      </c>
      <c r="H2264" s="14">
        <v>1068.1288533801901</v>
      </c>
      <c r="I2264" s="14">
        <v>1152.1629161309099</v>
      </c>
      <c r="J2264" s="14">
        <v>1121.46092553265</v>
      </c>
      <c r="K2264" s="14">
        <v>1183.48726941308</v>
      </c>
      <c r="L2264" s="14">
        <v>31.324353282167301</v>
      </c>
      <c r="M2264" s="14">
        <v>30.701990598254699</v>
      </c>
      <c r="O2264" s="14"/>
      <c r="P2264" s="14"/>
      <c r="Q2264" s="14"/>
      <c r="R2264" s="14"/>
      <c r="S2264" s="14"/>
      <c r="T2264" s="14"/>
      <c r="U2264" s="14"/>
      <c r="V2264" s="14"/>
      <c r="W2264" s="14"/>
      <c r="X2264" s="14"/>
      <c r="Y2264" s="14"/>
    </row>
    <row r="2265" spans="1:25">
      <c r="A2265" s="14" t="s">
        <v>2493</v>
      </c>
      <c r="B2265" s="14" t="s">
        <v>60</v>
      </c>
      <c r="C2265" s="14" t="s">
        <v>132</v>
      </c>
      <c r="D2265" s="14" t="s">
        <v>56</v>
      </c>
      <c r="E2265" s="14">
        <v>0</v>
      </c>
      <c r="F2265" s="14">
        <v>5561.5302756060601</v>
      </c>
      <c r="G2265" s="14">
        <v>1853.8434252020199</v>
      </c>
      <c r="H2265" s="14">
        <v>1085.8588763293301</v>
      </c>
      <c r="I2265" s="14">
        <v>1167.4058253631599</v>
      </c>
      <c r="J2265" s="14">
        <v>1136.6883742109601</v>
      </c>
      <c r="K2265" s="14">
        <v>1198.73827718232</v>
      </c>
      <c r="L2265" s="14">
        <v>31.332451819162301</v>
      </c>
      <c r="M2265" s="14">
        <v>30.7174511522032</v>
      </c>
      <c r="O2265" s="14"/>
      <c r="P2265" s="14"/>
      <c r="Q2265" s="14"/>
      <c r="R2265" s="14"/>
      <c r="S2265" s="14"/>
      <c r="T2265" s="14"/>
      <c r="U2265" s="14"/>
      <c r="V2265" s="14"/>
      <c r="W2265" s="14"/>
      <c r="X2265" s="14"/>
      <c r="Y2265" s="14"/>
    </row>
    <row r="2266" spans="1:25">
      <c r="A2266" s="14" t="s">
        <v>2494</v>
      </c>
      <c r="B2266" s="14" t="s">
        <v>60</v>
      </c>
      <c r="C2266" s="14" t="s">
        <v>38</v>
      </c>
      <c r="D2266" s="14" t="s">
        <v>56</v>
      </c>
      <c r="E2266" s="14">
        <v>1</v>
      </c>
      <c r="F2266" s="14">
        <v>1151.1751488616801</v>
      </c>
      <c r="G2266" s="14">
        <v>383.72504962056001</v>
      </c>
      <c r="H2266" s="14">
        <v>943.13008369860495</v>
      </c>
      <c r="I2266" s="14">
        <v>964.37019781850404</v>
      </c>
      <c r="J2266" s="14">
        <v>908.823024902611</v>
      </c>
      <c r="K2266" s="14">
        <v>1022.39440733189</v>
      </c>
      <c r="L2266" s="14">
        <v>58.024209513383703</v>
      </c>
      <c r="M2266" s="14">
        <v>55.547172915892901</v>
      </c>
      <c r="O2266" s="14"/>
      <c r="P2266" s="14"/>
      <c r="Q2266" s="14"/>
      <c r="R2266" s="14"/>
      <c r="S2266" s="14"/>
      <c r="T2266" s="14"/>
      <c r="U2266" s="14"/>
      <c r="V2266" s="14"/>
      <c r="W2266" s="14"/>
      <c r="X2266" s="14"/>
      <c r="Y2266" s="14"/>
    </row>
    <row r="2267" spans="1:25">
      <c r="A2267" s="14" t="s">
        <v>2495</v>
      </c>
      <c r="B2267" s="14" t="s">
        <v>60</v>
      </c>
      <c r="C2267" s="14" t="s">
        <v>36</v>
      </c>
      <c r="D2267" s="14" t="s">
        <v>56</v>
      </c>
      <c r="E2267" s="14">
        <v>1</v>
      </c>
      <c r="F2267" s="14">
        <v>1179.8911325732499</v>
      </c>
      <c r="G2267" s="14">
        <v>393.29704419108299</v>
      </c>
      <c r="H2267" s="14">
        <v>959.12852091438594</v>
      </c>
      <c r="I2267" s="14">
        <v>971.49091920265903</v>
      </c>
      <c r="J2267" s="14">
        <v>916.246531739489</v>
      </c>
      <c r="K2267" s="14">
        <v>1029.16795283445</v>
      </c>
      <c r="L2267" s="14">
        <v>57.677033631791097</v>
      </c>
      <c r="M2267" s="14">
        <v>55.244387463170398</v>
      </c>
      <c r="O2267" s="14"/>
      <c r="P2267" s="14"/>
      <c r="Q2267" s="14"/>
      <c r="R2267" s="14"/>
      <c r="S2267" s="14"/>
      <c r="T2267" s="14"/>
      <c r="U2267" s="14"/>
      <c r="V2267" s="14"/>
      <c r="W2267" s="14"/>
      <c r="X2267" s="14"/>
      <c r="Y2267" s="14"/>
    </row>
    <row r="2268" spans="1:25">
      <c r="A2268" s="14" t="s">
        <v>2496</v>
      </c>
      <c r="B2268" s="14" t="s">
        <v>60</v>
      </c>
      <c r="C2268" s="14" t="s">
        <v>34</v>
      </c>
      <c r="D2268" s="14" t="s">
        <v>56</v>
      </c>
      <c r="E2268" s="14">
        <v>1</v>
      </c>
      <c r="F2268" s="14">
        <v>1105.0110762050999</v>
      </c>
      <c r="G2268" s="14">
        <v>368.33702540169901</v>
      </c>
      <c r="H2268" s="14">
        <v>891.69167644835704</v>
      </c>
      <c r="I2268" s="14">
        <v>890.45540070960601</v>
      </c>
      <c r="J2268" s="14">
        <v>838.20943273702198</v>
      </c>
      <c r="K2268" s="14">
        <v>945.08055895060204</v>
      </c>
      <c r="L2268" s="14">
        <v>54.625158240995901</v>
      </c>
      <c r="M2268" s="14">
        <v>52.245967972584502</v>
      </c>
      <c r="O2268" s="14"/>
      <c r="P2268" s="14"/>
      <c r="Q2268" s="14"/>
      <c r="R2268" s="14"/>
      <c r="S2268" s="14"/>
      <c r="T2268" s="14"/>
      <c r="U2268" s="14"/>
      <c r="V2268" s="14"/>
      <c r="W2268" s="14"/>
      <c r="X2268" s="14"/>
      <c r="Y2268" s="14"/>
    </row>
    <row r="2269" spans="1:25">
      <c r="A2269" s="14" t="s">
        <v>2497</v>
      </c>
      <c r="B2269" s="14" t="s">
        <v>60</v>
      </c>
      <c r="C2269" s="14" t="s">
        <v>128</v>
      </c>
      <c r="D2269" s="14" t="s">
        <v>56</v>
      </c>
      <c r="E2269" s="14">
        <v>1</v>
      </c>
      <c r="F2269" s="14">
        <v>1028.70669103931</v>
      </c>
      <c r="G2269" s="14">
        <v>342.902230346436</v>
      </c>
      <c r="H2269" s="14">
        <v>825.256264220925</v>
      </c>
      <c r="I2269" s="14">
        <v>814.10059845262799</v>
      </c>
      <c r="J2269" s="14">
        <v>764.67962489120805</v>
      </c>
      <c r="K2269" s="14">
        <v>865.85620310438196</v>
      </c>
      <c r="L2269" s="14">
        <v>51.755604651754098</v>
      </c>
      <c r="M2269" s="14">
        <v>49.4209735614197</v>
      </c>
      <c r="O2269" s="14"/>
      <c r="P2269" s="14"/>
      <c r="Q2269" s="14"/>
      <c r="R2269" s="14"/>
      <c r="S2269" s="14"/>
      <c r="T2269" s="14"/>
      <c r="U2269" s="14"/>
      <c r="V2269" s="14"/>
      <c r="W2269" s="14"/>
      <c r="X2269" s="14"/>
      <c r="Y2269" s="14"/>
    </row>
    <row r="2270" spans="1:25">
      <c r="A2270" s="14" t="s">
        <v>2498</v>
      </c>
      <c r="B2270" s="14" t="s">
        <v>60</v>
      </c>
      <c r="C2270" s="14" t="s">
        <v>129</v>
      </c>
      <c r="D2270" s="14" t="s">
        <v>56</v>
      </c>
      <c r="E2270" s="14">
        <v>1</v>
      </c>
      <c r="F2270" s="14">
        <v>927.22214927474397</v>
      </c>
      <c r="G2270" s="14">
        <v>309.07404975824801</v>
      </c>
      <c r="H2270" s="14">
        <v>740.22029591718501</v>
      </c>
      <c r="I2270" s="14">
        <v>719.96101598656003</v>
      </c>
      <c r="J2270" s="14">
        <v>673.98541026049304</v>
      </c>
      <c r="K2270" s="14">
        <v>768.22740804893897</v>
      </c>
      <c r="L2270" s="14">
        <v>48.266392062378799</v>
      </c>
      <c r="M2270" s="14">
        <v>45.975605726067599</v>
      </c>
      <c r="O2270" s="14"/>
      <c r="P2270" s="14"/>
      <c r="Q2270" s="14"/>
      <c r="R2270" s="14"/>
      <c r="S2270" s="14"/>
      <c r="T2270" s="14"/>
      <c r="U2270" s="14"/>
      <c r="V2270" s="14"/>
      <c r="W2270" s="14"/>
      <c r="X2270" s="14"/>
      <c r="Y2270" s="14"/>
    </row>
    <row r="2271" spans="1:25">
      <c r="A2271" s="14" t="s">
        <v>2499</v>
      </c>
      <c r="B2271" s="14" t="s">
        <v>60</v>
      </c>
      <c r="C2271" s="14" t="s">
        <v>130</v>
      </c>
      <c r="D2271" s="14" t="s">
        <v>56</v>
      </c>
      <c r="E2271" s="14">
        <v>1</v>
      </c>
      <c r="F2271" s="14">
        <v>909.28387821250396</v>
      </c>
      <c r="G2271" s="14">
        <v>303.09462607083498</v>
      </c>
      <c r="H2271" s="14">
        <v>723.16333156708401</v>
      </c>
      <c r="I2271" s="14">
        <v>698.21177824212498</v>
      </c>
      <c r="J2271" s="14">
        <v>653.19271653569001</v>
      </c>
      <c r="K2271" s="14">
        <v>745.49658682147901</v>
      </c>
      <c r="L2271" s="14">
        <v>47.284808579353097</v>
      </c>
      <c r="M2271" s="14">
        <v>45.019061706434996</v>
      </c>
      <c r="O2271" s="14"/>
      <c r="P2271" s="14"/>
      <c r="Q2271" s="14"/>
      <c r="R2271" s="14"/>
      <c r="S2271" s="14"/>
      <c r="T2271" s="14"/>
      <c r="U2271" s="14"/>
      <c r="V2271" s="14"/>
      <c r="W2271" s="14"/>
      <c r="X2271" s="14"/>
      <c r="Y2271" s="14"/>
    </row>
    <row r="2272" spans="1:25">
      <c r="A2272" s="14" t="s">
        <v>2500</v>
      </c>
      <c r="B2272" s="14" t="s">
        <v>60</v>
      </c>
      <c r="C2272" s="14" t="s">
        <v>131</v>
      </c>
      <c r="D2272" s="14" t="s">
        <v>56</v>
      </c>
      <c r="E2272" s="14">
        <v>1</v>
      </c>
      <c r="F2272" s="14">
        <v>892.51140888356304</v>
      </c>
      <c r="G2272" s="14">
        <v>297.503802961188</v>
      </c>
      <c r="H2272" s="14">
        <v>707.07974559997103</v>
      </c>
      <c r="I2272" s="14">
        <v>673.87117996519498</v>
      </c>
      <c r="J2272" s="14">
        <v>630.02232871835599</v>
      </c>
      <c r="K2272" s="14">
        <v>719.948093502029</v>
      </c>
      <c r="L2272" s="14">
        <v>46.076913536834198</v>
      </c>
      <c r="M2272" s="14">
        <v>43.848851246838898</v>
      </c>
      <c r="O2272" s="14"/>
      <c r="P2272" s="14"/>
      <c r="Q2272" s="14"/>
      <c r="R2272" s="14"/>
      <c r="S2272" s="14"/>
      <c r="T2272" s="14"/>
      <c r="U2272" s="14"/>
      <c r="V2272" s="14"/>
      <c r="W2272" s="14"/>
      <c r="X2272" s="14"/>
      <c r="Y2272" s="14"/>
    </row>
    <row r="2273" spans="1:25">
      <c r="A2273" s="14" t="s">
        <v>2501</v>
      </c>
      <c r="B2273" s="14" t="s">
        <v>60</v>
      </c>
      <c r="C2273" s="14" t="s">
        <v>132</v>
      </c>
      <c r="D2273" s="14" t="s">
        <v>56</v>
      </c>
      <c r="E2273" s="14">
        <v>1</v>
      </c>
      <c r="F2273" s="14">
        <v>917.44564105765505</v>
      </c>
      <c r="G2273" s="14">
        <v>305.815213685885</v>
      </c>
      <c r="H2273" s="14">
        <v>724.72067259457799</v>
      </c>
      <c r="I2273" s="14">
        <v>683.62163242699501</v>
      </c>
      <c r="J2273" s="14">
        <v>639.73231968885102</v>
      </c>
      <c r="K2273" s="14">
        <v>729.70971744800499</v>
      </c>
      <c r="L2273" s="14">
        <v>46.088085021010201</v>
      </c>
      <c r="M2273" s="14">
        <v>43.889312738143602</v>
      </c>
      <c r="O2273" s="14"/>
      <c r="P2273" s="14"/>
      <c r="Q2273" s="14"/>
      <c r="R2273" s="14"/>
      <c r="S2273" s="14"/>
      <c r="T2273" s="14"/>
      <c r="U2273" s="14"/>
      <c r="V2273" s="14"/>
      <c r="W2273" s="14"/>
      <c r="X2273" s="14"/>
      <c r="Y2273" s="14"/>
    </row>
    <row r="2274" spans="1:25">
      <c r="A2274" s="14" t="s">
        <v>2502</v>
      </c>
      <c r="B2274" s="14" t="s">
        <v>60</v>
      </c>
      <c r="C2274" s="14" t="s">
        <v>38</v>
      </c>
      <c r="D2274" s="14" t="s">
        <v>56</v>
      </c>
      <c r="E2274" s="14">
        <v>2</v>
      </c>
      <c r="F2274" s="14">
        <v>996.70854275425995</v>
      </c>
      <c r="G2274" s="14">
        <v>332.23618091808697</v>
      </c>
      <c r="H2274" s="14">
        <v>1085.26627042058</v>
      </c>
      <c r="I2274" s="14">
        <v>1225.33097130594</v>
      </c>
      <c r="J2274" s="14">
        <v>1149.4870058096701</v>
      </c>
      <c r="K2274" s="14">
        <v>1304.8163320116601</v>
      </c>
      <c r="L2274" s="14">
        <v>79.485360705724602</v>
      </c>
      <c r="M2274" s="14">
        <v>75.843965496267401</v>
      </c>
      <c r="O2274" s="14"/>
      <c r="P2274" s="14"/>
      <c r="Q2274" s="14"/>
      <c r="R2274" s="14"/>
      <c r="S2274" s="14"/>
      <c r="T2274" s="14"/>
      <c r="U2274" s="14"/>
      <c r="V2274" s="14"/>
      <c r="W2274" s="14"/>
      <c r="X2274" s="14"/>
      <c r="Y2274" s="14"/>
    </row>
    <row r="2275" spans="1:25">
      <c r="A2275" s="14" t="s">
        <v>2503</v>
      </c>
      <c r="B2275" s="14" t="s">
        <v>60</v>
      </c>
      <c r="C2275" s="14" t="s">
        <v>36</v>
      </c>
      <c r="D2275" s="14" t="s">
        <v>56</v>
      </c>
      <c r="E2275" s="14">
        <v>2</v>
      </c>
      <c r="F2275" s="14">
        <v>971.02470010885702</v>
      </c>
      <c r="G2275" s="14">
        <v>323.67490003628598</v>
      </c>
      <c r="H2275" s="14">
        <v>1039.77459642444</v>
      </c>
      <c r="I2275" s="14">
        <v>1171.7039059103699</v>
      </c>
      <c r="J2275" s="14">
        <v>1098.20546922219</v>
      </c>
      <c r="K2275" s="14">
        <v>1248.77871840737</v>
      </c>
      <c r="L2275" s="14">
        <v>77.074812496997097</v>
      </c>
      <c r="M2275" s="14">
        <v>73.498436688184</v>
      </c>
      <c r="O2275" s="14"/>
      <c r="P2275" s="14"/>
      <c r="Q2275" s="14"/>
      <c r="R2275" s="14"/>
      <c r="S2275" s="14"/>
      <c r="T2275" s="14"/>
      <c r="U2275" s="14"/>
      <c r="V2275" s="14"/>
      <c r="W2275" s="14"/>
      <c r="X2275" s="14"/>
      <c r="Y2275" s="14"/>
    </row>
    <row r="2276" spans="1:25">
      <c r="A2276" s="14" t="s">
        <v>2504</v>
      </c>
      <c r="B2276" s="14" t="s">
        <v>60</v>
      </c>
      <c r="C2276" s="14" t="s">
        <v>34</v>
      </c>
      <c r="D2276" s="14" t="s">
        <v>56</v>
      </c>
      <c r="E2276" s="14">
        <v>2</v>
      </c>
      <c r="F2276" s="14">
        <v>892.87465802598604</v>
      </c>
      <c r="G2276" s="14">
        <v>297.62488600866197</v>
      </c>
      <c r="H2276" s="14">
        <v>940.90801204066202</v>
      </c>
      <c r="I2276" s="14">
        <v>1053.7494721565699</v>
      </c>
      <c r="J2276" s="14">
        <v>984.94133433302102</v>
      </c>
      <c r="K2276" s="14">
        <v>1126.05318082704</v>
      </c>
      <c r="L2276" s="14">
        <v>72.3037086704785</v>
      </c>
      <c r="M2276" s="14">
        <v>68.808137823545295</v>
      </c>
      <c r="O2276" s="14"/>
      <c r="P2276" s="14"/>
      <c r="Q2276" s="14"/>
      <c r="R2276" s="14"/>
      <c r="S2276" s="14"/>
      <c r="T2276" s="14"/>
      <c r="U2276" s="14"/>
      <c r="V2276" s="14"/>
      <c r="W2276" s="14"/>
      <c r="X2276" s="14"/>
      <c r="Y2276" s="14"/>
    </row>
    <row r="2277" spans="1:25">
      <c r="A2277" s="14" t="s">
        <v>2505</v>
      </c>
      <c r="B2277" s="14" t="s">
        <v>60</v>
      </c>
      <c r="C2277" s="14" t="s">
        <v>128</v>
      </c>
      <c r="D2277" s="14" t="s">
        <v>56</v>
      </c>
      <c r="E2277" s="14">
        <v>2</v>
      </c>
      <c r="F2277" s="14">
        <v>814.671980693048</v>
      </c>
      <c r="G2277" s="14">
        <v>271.55732689768303</v>
      </c>
      <c r="H2277" s="14">
        <v>844.66607294326298</v>
      </c>
      <c r="I2277" s="14">
        <v>945.12291320056897</v>
      </c>
      <c r="J2277" s="14">
        <v>880.63922802864704</v>
      </c>
      <c r="K2277" s="14">
        <v>1013.04055893903</v>
      </c>
      <c r="L2277" s="14">
        <v>67.917645738462397</v>
      </c>
      <c r="M2277" s="14">
        <v>64.483685171921806</v>
      </c>
      <c r="O2277" s="14"/>
      <c r="P2277" s="14"/>
      <c r="Q2277" s="14"/>
      <c r="R2277" s="14"/>
      <c r="S2277" s="14"/>
      <c r="T2277" s="14"/>
      <c r="U2277" s="14"/>
      <c r="V2277" s="14"/>
      <c r="W2277" s="14"/>
      <c r="X2277" s="14"/>
      <c r="Y2277" s="14"/>
    </row>
    <row r="2278" spans="1:25">
      <c r="A2278" s="14" t="s">
        <v>2506</v>
      </c>
      <c r="B2278" s="14" t="s">
        <v>60</v>
      </c>
      <c r="C2278" s="14" t="s">
        <v>129</v>
      </c>
      <c r="D2278" s="14" t="s">
        <v>56</v>
      </c>
      <c r="E2278" s="14">
        <v>2</v>
      </c>
      <c r="F2278" s="14">
        <v>770.61468031588697</v>
      </c>
      <c r="G2278" s="14">
        <v>256.871560105296</v>
      </c>
      <c r="H2278" s="14">
        <v>788.43327226917097</v>
      </c>
      <c r="I2278" s="14">
        <v>870.00509983111704</v>
      </c>
      <c r="J2278" s="14">
        <v>809.08405437562396</v>
      </c>
      <c r="K2278" s="14">
        <v>934.26455846834403</v>
      </c>
      <c r="L2278" s="14">
        <v>64.259458637226999</v>
      </c>
      <c r="M2278" s="14">
        <v>60.921045455493001</v>
      </c>
      <c r="O2278" s="14"/>
      <c r="P2278" s="14"/>
      <c r="Q2278" s="14"/>
      <c r="R2278" s="14"/>
      <c r="S2278" s="14"/>
      <c r="T2278" s="14"/>
      <c r="U2278" s="14"/>
      <c r="V2278" s="14"/>
      <c r="W2278" s="14"/>
      <c r="X2278" s="14"/>
      <c r="Y2278" s="14"/>
    </row>
    <row r="2279" spans="1:25">
      <c r="A2279" s="14" t="s">
        <v>2507</v>
      </c>
      <c r="B2279" s="14" t="s">
        <v>60</v>
      </c>
      <c r="C2279" s="14" t="s">
        <v>130</v>
      </c>
      <c r="D2279" s="14" t="s">
        <v>56</v>
      </c>
      <c r="E2279" s="14">
        <v>2</v>
      </c>
      <c r="F2279" s="14">
        <v>793.51007879386304</v>
      </c>
      <c r="G2279" s="14">
        <v>264.50335959795399</v>
      </c>
      <c r="H2279" s="14">
        <v>802.59545939420502</v>
      </c>
      <c r="I2279" s="14">
        <v>874.317876662088</v>
      </c>
      <c r="J2279" s="14">
        <v>814.022545979303</v>
      </c>
      <c r="K2279" s="14">
        <v>937.86790687324697</v>
      </c>
      <c r="L2279" s="14">
        <v>63.550030211159701</v>
      </c>
      <c r="M2279" s="14">
        <v>60.295330682784702</v>
      </c>
      <c r="O2279" s="14"/>
      <c r="P2279" s="14"/>
      <c r="Q2279" s="14"/>
      <c r="R2279" s="14"/>
      <c r="S2279" s="14"/>
      <c r="T2279" s="14"/>
      <c r="U2279" s="14"/>
      <c r="V2279" s="14"/>
      <c r="W2279" s="14"/>
      <c r="X2279" s="14"/>
      <c r="Y2279" s="14"/>
    </row>
    <row r="2280" spans="1:25">
      <c r="A2280" s="14" t="s">
        <v>2508</v>
      </c>
      <c r="B2280" s="14" t="s">
        <v>60</v>
      </c>
      <c r="C2280" s="14" t="s">
        <v>131</v>
      </c>
      <c r="D2280" s="14" t="s">
        <v>56</v>
      </c>
      <c r="E2280" s="14">
        <v>2</v>
      </c>
      <c r="F2280" s="14">
        <v>840.66112074651505</v>
      </c>
      <c r="G2280" s="14">
        <v>280.22037358217199</v>
      </c>
      <c r="H2280" s="14">
        <v>842.06737325985898</v>
      </c>
      <c r="I2280" s="14">
        <v>909.34296456358595</v>
      </c>
      <c r="J2280" s="14">
        <v>848.43797477846999</v>
      </c>
      <c r="K2280" s="14">
        <v>973.43936965030002</v>
      </c>
      <c r="L2280" s="14">
        <v>64.096405086713403</v>
      </c>
      <c r="M2280" s="14">
        <v>60.904989785115802</v>
      </c>
      <c r="O2280" s="14"/>
      <c r="P2280" s="14"/>
      <c r="Q2280" s="14"/>
      <c r="R2280" s="14"/>
      <c r="S2280" s="14"/>
      <c r="T2280" s="14"/>
      <c r="U2280" s="14"/>
      <c r="V2280" s="14"/>
      <c r="W2280" s="14"/>
      <c r="X2280" s="14"/>
      <c r="Y2280" s="14"/>
    </row>
    <row r="2281" spans="1:25">
      <c r="A2281" s="14" t="s">
        <v>2509</v>
      </c>
      <c r="B2281" s="14" t="s">
        <v>60</v>
      </c>
      <c r="C2281" s="14" t="s">
        <v>132</v>
      </c>
      <c r="D2281" s="14" t="s">
        <v>56</v>
      </c>
      <c r="E2281" s="14">
        <v>2</v>
      </c>
      <c r="F2281" s="14">
        <v>871.19520401524198</v>
      </c>
      <c r="G2281" s="14">
        <v>290.39840133841398</v>
      </c>
      <c r="H2281" s="14">
        <v>864.07522416809695</v>
      </c>
      <c r="I2281" s="14">
        <v>926.29540331092699</v>
      </c>
      <c r="J2281" s="14">
        <v>865.38950250990001</v>
      </c>
      <c r="K2281" s="14">
        <v>990.33476084454799</v>
      </c>
      <c r="L2281" s="14">
        <v>64.039357533621001</v>
      </c>
      <c r="M2281" s="14">
        <v>60.905900801026597</v>
      </c>
      <c r="O2281" s="14"/>
      <c r="P2281" s="14"/>
      <c r="Q2281" s="14"/>
      <c r="R2281" s="14"/>
      <c r="S2281" s="14"/>
      <c r="T2281" s="14"/>
      <c r="U2281" s="14"/>
      <c r="V2281" s="14"/>
      <c r="W2281" s="14"/>
      <c r="X2281" s="14"/>
      <c r="Y2281" s="14"/>
    </row>
    <row r="2282" spans="1:25">
      <c r="A2282" s="14" t="s">
        <v>2510</v>
      </c>
      <c r="B2282" s="14" t="s">
        <v>60</v>
      </c>
      <c r="C2282" s="14" t="s">
        <v>38</v>
      </c>
      <c r="D2282" s="14" t="s">
        <v>56</v>
      </c>
      <c r="E2282" s="14">
        <v>3</v>
      </c>
      <c r="F2282" s="14">
        <v>1058.35371878965</v>
      </c>
      <c r="G2282" s="14">
        <v>352.78457292988401</v>
      </c>
      <c r="H2282" s="14">
        <v>1292.8826274000101</v>
      </c>
      <c r="I2282" s="14">
        <v>1513.0040703679299</v>
      </c>
      <c r="J2282" s="14">
        <v>1421.9846326849599</v>
      </c>
      <c r="K2282" s="14">
        <v>1608.26104713426</v>
      </c>
      <c r="L2282" s="14">
        <v>95.256976766327597</v>
      </c>
      <c r="M2282" s="14">
        <v>91.019437682968601</v>
      </c>
      <c r="O2282" s="14"/>
      <c r="P2282" s="14"/>
      <c r="Q2282" s="14"/>
      <c r="R2282" s="14"/>
      <c r="S2282" s="14"/>
      <c r="T2282" s="14"/>
      <c r="U2282" s="14"/>
      <c r="V2282" s="14"/>
      <c r="W2282" s="14"/>
      <c r="X2282" s="14"/>
      <c r="Y2282" s="14"/>
    </row>
    <row r="2283" spans="1:25">
      <c r="A2283" s="14" t="s">
        <v>2511</v>
      </c>
      <c r="B2283" s="14" t="s">
        <v>60</v>
      </c>
      <c r="C2283" s="14" t="s">
        <v>36</v>
      </c>
      <c r="D2283" s="14" t="s">
        <v>56</v>
      </c>
      <c r="E2283" s="14">
        <v>3</v>
      </c>
      <c r="F2283" s="14">
        <v>1046.46150485821</v>
      </c>
      <c r="G2283" s="14">
        <v>348.82050161940202</v>
      </c>
      <c r="H2283" s="14">
        <v>1262.2721793640801</v>
      </c>
      <c r="I2283" s="14">
        <v>1457.0692815047801</v>
      </c>
      <c r="J2283" s="14">
        <v>1368.82496201242</v>
      </c>
      <c r="K2283" s="14">
        <v>1549.44581299224</v>
      </c>
      <c r="L2283" s="14">
        <v>92.376531487462003</v>
      </c>
      <c r="M2283" s="14">
        <v>88.244319492359907</v>
      </c>
      <c r="O2283" s="14"/>
      <c r="P2283" s="14"/>
      <c r="Q2283" s="14"/>
      <c r="R2283" s="14"/>
      <c r="S2283" s="14"/>
      <c r="T2283" s="14"/>
      <c r="U2283" s="14"/>
      <c r="V2283" s="14"/>
      <c r="W2283" s="14"/>
      <c r="X2283" s="14"/>
      <c r="Y2283" s="14"/>
    </row>
    <row r="2284" spans="1:25">
      <c r="A2284" s="14" t="s">
        <v>2512</v>
      </c>
      <c r="B2284" s="14" t="s">
        <v>60</v>
      </c>
      <c r="C2284" s="14" t="s">
        <v>34</v>
      </c>
      <c r="D2284" s="14" t="s">
        <v>56</v>
      </c>
      <c r="E2284" s="14">
        <v>3</v>
      </c>
      <c r="F2284" s="14">
        <v>1003.42002633585</v>
      </c>
      <c r="G2284" s="14">
        <v>334.47334211194999</v>
      </c>
      <c r="H2284" s="14">
        <v>1193.51043299972</v>
      </c>
      <c r="I2284" s="14">
        <v>1364.37067791341</v>
      </c>
      <c r="J2284" s="14">
        <v>1279.98497692507</v>
      </c>
      <c r="K2284" s="14">
        <v>1452.7939509754899</v>
      </c>
      <c r="L2284" s="14">
        <v>88.423273062085897</v>
      </c>
      <c r="M2284" s="14">
        <v>84.385700988334307</v>
      </c>
      <c r="O2284" s="14"/>
      <c r="P2284" s="14"/>
      <c r="Q2284" s="14"/>
      <c r="R2284" s="14"/>
      <c r="S2284" s="14"/>
      <c r="T2284" s="14"/>
      <c r="U2284" s="14"/>
      <c r="V2284" s="14"/>
      <c r="W2284" s="14"/>
      <c r="X2284" s="14"/>
      <c r="Y2284" s="14"/>
    </row>
    <row r="2285" spans="1:25">
      <c r="A2285" s="14" t="s">
        <v>2513</v>
      </c>
      <c r="B2285" s="14" t="s">
        <v>60</v>
      </c>
      <c r="C2285" s="14" t="s">
        <v>128</v>
      </c>
      <c r="D2285" s="14" t="s">
        <v>56</v>
      </c>
      <c r="E2285" s="14">
        <v>3</v>
      </c>
      <c r="F2285" s="14">
        <v>899.32025874229896</v>
      </c>
      <c r="G2285" s="14">
        <v>299.77341958076602</v>
      </c>
      <c r="H2285" s="14">
        <v>1053.2902236329701</v>
      </c>
      <c r="I2285" s="14">
        <v>1206.94002754132</v>
      </c>
      <c r="J2285" s="14">
        <v>1128.0858487580999</v>
      </c>
      <c r="K2285" s="14">
        <v>1289.7853555147899</v>
      </c>
      <c r="L2285" s="14">
        <v>82.845327973468102</v>
      </c>
      <c r="M2285" s="14">
        <v>78.854178783225294</v>
      </c>
      <c r="O2285" s="14"/>
      <c r="P2285" s="14"/>
      <c r="Q2285" s="14"/>
      <c r="R2285" s="14"/>
      <c r="S2285" s="14"/>
      <c r="T2285" s="14"/>
      <c r="U2285" s="14"/>
      <c r="V2285" s="14"/>
      <c r="W2285" s="14"/>
      <c r="X2285" s="14"/>
      <c r="Y2285" s="14"/>
    </row>
    <row r="2286" spans="1:25">
      <c r="A2286" s="14" t="s">
        <v>2514</v>
      </c>
      <c r="B2286" s="14" t="s">
        <v>60</v>
      </c>
      <c r="C2286" s="14" t="s">
        <v>129</v>
      </c>
      <c r="D2286" s="14" t="s">
        <v>56</v>
      </c>
      <c r="E2286" s="14">
        <v>3</v>
      </c>
      <c r="F2286" s="14">
        <v>834.43185689757399</v>
      </c>
      <c r="G2286" s="14">
        <v>278.14395229919103</v>
      </c>
      <c r="H2286" s="14">
        <v>966.78467952447397</v>
      </c>
      <c r="I2286" s="14">
        <v>1104.4348934392401</v>
      </c>
      <c r="J2286" s="14">
        <v>1029.61056283372</v>
      </c>
      <c r="K2286" s="14">
        <v>1183.19503702113</v>
      </c>
      <c r="L2286" s="14">
        <v>78.760143581896301</v>
      </c>
      <c r="M2286" s="14">
        <v>74.824330605513097</v>
      </c>
      <c r="O2286" s="14"/>
      <c r="P2286" s="14"/>
      <c r="Q2286" s="14"/>
      <c r="R2286" s="14"/>
      <c r="S2286" s="14"/>
      <c r="T2286" s="14"/>
      <c r="U2286" s="14"/>
      <c r="V2286" s="14"/>
      <c r="W2286" s="14"/>
      <c r="X2286" s="14"/>
      <c r="Y2286" s="14"/>
    </row>
    <row r="2287" spans="1:25">
      <c r="A2287" s="14" t="s">
        <v>2515</v>
      </c>
      <c r="B2287" s="14" t="s">
        <v>60</v>
      </c>
      <c r="C2287" s="14" t="s">
        <v>130</v>
      </c>
      <c r="D2287" s="14" t="s">
        <v>56</v>
      </c>
      <c r="E2287" s="14">
        <v>3</v>
      </c>
      <c r="F2287" s="14">
        <v>818.75391487053605</v>
      </c>
      <c r="G2287" s="14">
        <v>272.91797162351202</v>
      </c>
      <c r="H2287" s="14">
        <v>939.90806436750802</v>
      </c>
      <c r="I2287" s="14">
        <v>1068.06464307493</v>
      </c>
      <c r="J2287" s="14">
        <v>995.11245247885699</v>
      </c>
      <c r="K2287" s="14">
        <v>1144.89179255364</v>
      </c>
      <c r="L2287" s="14">
        <v>76.827149478716095</v>
      </c>
      <c r="M2287" s="14">
        <v>72.952190596069997</v>
      </c>
      <c r="O2287" s="14"/>
      <c r="P2287" s="14"/>
      <c r="Q2287" s="14"/>
      <c r="R2287" s="14"/>
      <c r="S2287" s="14"/>
      <c r="T2287" s="14"/>
      <c r="U2287" s="14"/>
      <c r="V2287" s="14"/>
      <c r="W2287" s="14"/>
      <c r="X2287" s="14"/>
      <c r="Y2287" s="14"/>
    </row>
    <row r="2288" spans="1:25">
      <c r="A2288" s="14" t="s">
        <v>2516</v>
      </c>
      <c r="B2288" s="14" t="s">
        <v>60</v>
      </c>
      <c r="C2288" s="14" t="s">
        <v>131</v>
      </c>
      <c r="D2288" s="14" t="s">
        <v>56</v>
      </c>
      <c r="E2288" s="14">
        <v>3</v>
      </c>
      <c r="F2288" s="14">
        <v>845.74549433102004</v>
      </c>
      <c r="G2288" s="14">
        <v>281.91516477700702</v>
      </c>
      <c r="H2288" s="14">
        <v>964.63700522500096</v>
      </c>
      <c r="I2288" s="14">
        <v>1092.0933631073899</v>
      </c>
      <c r="J2288" s="14">
        <v>1018.72315441921</v>
      </c>
      <c r="K2288" s="14">
        <v>1169.29626071959</v>
      </c>
      <c r="L2288" s="14">
        <v>77.202897612203103</v>
      </c>
      <c r="M2288" s="14">
        <v>73.370208688171701</v>
      </c>
      <c r="O2288" s="14"/>
      <c r="P2288" s="14"/>
      <c r="Q2288" s="14"/>
      <c r="R2288" s="14"/>
      <c r="S2288" s="14"/>
      <c r="T2288" s="14"/>
      <c r="U2288" s="14"/>
      <c r="V2288" s="14"/>
      <c r="W2288" s="14"/>
      <c r="X2288" s="14"/>
      <c r="Y2288" s="14"/>
    </row>
    <row r="2289" spans="1:25">
      <c r="A2289" s="14" t="s">
        <v>2517</v>
      </c>
      <c r="B2289" s="14" t="s">
        <v>60</v>
      </c>
      <c r="C2289" s="14" t="s">
        <v>132</v>
      </c>
      <c r="D2289" s="14" t="s">
        <v>56</v>
      </c>
      <c r="E2289" s="14">
        <v>3</v>
      </c>
      <c r="F2289" s="14">
        <v>875.68716910884496</v>
      </c>
      <c r="G2289" s="14">
        <v>291.89572303628103</v>
      </c>
      <c r="H2289" s="14">
        <v>991.26915226267204</v>
      </c>
      <c r="I2289" s="14">
        <v>1114.8632888868001</v>
      </c>
      <c r="J2289" s="14">
        <v>1041.2768463360801</v>
      </c>
      <c r="K2289" s="14">
        <v>1192.22557644056</v>
      </c>
      <c r="L2289" s="14">
        <v>77.362287553761504</v>
      </c>
      <c r="M2289" s="14">
        <v>73.5864425507216</v>
      </c>
      <c r="O2289" s="14"/>
      <c r="P2289" s="14"/>
      <c r="Q2289" s="14"/>
      <c r="R2289" s="14"/>
      <c r="S2289" s="14"/>
      <c r="T2289" s="14"/>
      <c r="U2289" s="14"/>
      <c r="V2289" s="14"/>
      <c r="W2289" s="14"/>
      <c r="X2289" s="14"/>
      <c r="Y2289" s="14"/>
    </row>
    <row r="2290" spans="1:25">
      <c r="A2290" s="14" t="s">
        <v>2518</v>
      </c>
      <c r="B2290" s="14" t="s">
        <v>60</v>
      </c>
      <c r="C2290" s="14" t="s">
        <v>38</v>
      </c>
      <c r="D2290" s="14" t="s">
        <v>56</v>
      </c>
      <c r="E2290" s="14">
        <v>4</v>
      </c>
      <c r="F2290" s="14">
        <v>1679.83167844012</v>
      </c>
      <c r="G2290" s="14">
        <v>559.94389281337396</v>
      </c>
      <c r="H2290" s="14">
        <v>1814.5825808975801</v>
      </c>
      <c r="I2290" s="14">
        <v>2079.1646236332999</v>
      </c>
      <c r="J2290" s="14">
        <v>1979.82633882242</v>
      </c>
      <c r="K2290" s="14">
        <v>2182.1546982525101</v>
      </c>
      <c r="L2290" s="14">
        <v>102.99007461920699</v>
      </c>
      <c r="M2290" s="14">
        <v>99.338284810876999</v>
      </c>
      <c r="O2290" s="14"/>
      <c r="P2290" s="14"/>
      <c r="Q2290" s="14"/>
      <c r="R2290" s="14"/>
      <c r="S2290" s="14"/>
      <c r="T2290" s="14"/>
      <c r="U2290" s="14"/>
      <c r="V2290" s="14"/>
      <c r="W2290" s="14"/>
      <c r="X2290" s="14"/>
      <c r="Y2290" s="14"/>
    </row>
    <row r="2291" spans="1:25">
      <c r="A2291" s="14" t="s">
        <v>2519</v>
      </c>
      <c r="B2291" s="14" t="s">
        <v>60</v>
      </c>
      <c r="C2291" s="14" t="s">
        <v>36</v>
      </c>
      <c r="D2291" s="14" t="s">
        <v>56</v>
      </c>
      <c r="E2291" s="14">
        <v>4</v>
      </c>
      <c r="F2291" s="14">
        <v>1650.08500694433</v>
      </c>
      <c r="G2291" s="14">
        <v>550.02833564811203</v>
      </c>
      <c r="H2291" s="14">
        <v>1758.0091911915899</v>
      </c>
      <c r="I2291" s="14">
        <v>2030.6668519484799</v>
      </c>
      <c r="J2291" s="14">
        <v>1932.72990992514</v>
      </c>
      <c r="K2291" s="14">
        <v>2132.2370318603898</v>
      </c>
      <c r="L2291" s="14">
        <v>101.57017991191501</v>
      </c>
      <c r="M2291" s="14">
        <v>97.9369420233418</v>
      </c>
      <c r="O2291" s="14"/>
      <c r="P2291" s="14"/>
      <c r="Q2291" s="14"/>
      <c r="R2291" s="14"/>
      <c r="S2291" s="14"/>
      <c r="T2291" s="14"/>
      <c r="U2291" s="14"/>
      <c r="V2291" s="14"/>
      <c r="W2291" s="14"/>
      <c r="X2291" s="14"/>
      <c r="Y2291" s="14"/>
    </row>
    <row r="2292" spans="1:25">
      <c r="A2292" s="14" t="s">
        <v>2520</v>
      </c>
      <c r="B2292" s="14" t="s">
        <v>60</v>
      </c>
      <c r="C2292" s="14" t="s">
        <v>34</v>
      </c>
      <c r="D2292" s="14" t="s">
        <v>56</v>
      </c>
      <c r="E2292" s="14">
        <v>4</v>
      </c>
      <c r="F2292" s="14">
        <v>1621.0738048076601</v>
      </c>
      <c r="G2292" s="14">
        <v>540.35793493588596</v>
      </c>
      <c r="H2292" s="14">
        <v>1699.61291773625</v>
      </c>
      <c r="I2292" s="14">
        <v>1976.6648326744</v>
      </c>
      <c r="J2292" s="14">
        <v>1880.4578816536</v>
      </c>
      <c r="K2292" s="14">
        <v>2076.4732893472701</v>
      </c>
      <c r="L2292" s="14">
        <v>99.808456672870093</v>
      </c>
      <c r="M2292" s="14">
        <v>96.206951020800005</v>
      </c>
      <c r="O2292" s="14"/>
      <c r="P2292" s="14"/>
      <c r="Q2292" s="14"/>
      <c r="R2292" s="14"/>
      <c r="S2292" s="14"/>
      <c r="T2292" s="14"/>
      <c r="U2292" s="14"/>
      <c r="V2292" s="14"/>
      <c r="W2292" s="14"/>
      <c r="X2292" s="14"/>
      <c r="Y2292" s="14"/>
    </row>
    <row r="2293" spans="1:25">
      <c r="A2293" s="14" t="s">
        <v>2521</v>
      </c>
      <c r="B2293" s="14" t="s">
        <v>60</v>
      </c>
      <c r="C2293" s="14" t="s">
        <v>128</v>
      </c>
      <c r="D2293" s="14" t="s">
        <v>56</v>
      </c>
      <c r="E2293" s="14">
        <v>4</v>
      </c>
      <c r="F2293" s="14">
        <v>1426.1766782570801</v>
      </c>
      <c r="G2293" s="14">
        <v>475.39222608569202</v>
      </c>
      <c r="H2293" s="14">
        <v>1476.0983235598701</v>
      </c>
      <c r="I2293" s="14">
        <v>1702.5124756125199</v>
      </c>
      <c r="J2293" s="14">
        <v>1614.11925248535</v>
      </c>
      <c r="K2293" s="14">
        <v>1794.4383447795999</v>
      </c>
      <c r="L2293" s="14">
        <v>91.925869167079298</v>
      </c>
      <c r="M2293" s="14">
        <v>88.393223127169406</v>
      </c>
      <c r="O2293" s="14"/>
      <c r="P2293" s="14"/>
      <c r="Q2293" s="14"/>
      <c r="R2293" s="14"/>
      <c r="S2293" s="14"/>
      <c r="T2293" s="14"/>
      <c r="U2293" s="14"/>
      <c r="V2293" s="14"/>
      <c r="W2293" s="14"/>
      <c r="X2293" s="14"/>
      <c r="Y2293" s="14"/>
    </row>
    <row r="2294" spans="1:25">
      <c r="A2294" s="14" t="s">
        <v>2522</v>
      </c>
      <c r="B2294" s="14" t="s">
        <v>60</v>
      </c>
      <c r="C2294" s="14" t="s">
        <v>129</v>
      </c>
      <c r="D2294" s="14" t="s">
        <v>56</v>
      </c>
      <c r="E2294" s="14">
        <v>4</v>
      </c>
      <c r="F2294" s="14">
        <v>1366.0965910990401</v>
      </c>
      <c r="G2294" s="14">
        <v>455.36553036634803</v>
      </c>
      <c r="H2294" s="14">
        <v>1397.97031426427</v>
      </c>
      <c r="I2294" s="14">
        <v>1615.8808394550399</v>
      </c>
      <c r="J2294" s="14">
        <v>1530.1885014479799</v>
      </c>
      <c r="K2294" s="14">
        <v>1705.07404432413</v>
      </c>
      <c r="L2294" s="14">
        <v>89.193204869088305</v>
      </c>
      <c r="M2294" s="14">
        <v>85.692338007064805</v>
      </c>
      <c r="O2294" s="14"/>
      <c r="P2294" s="14"/>
      <c r="Q2294" s="14"/>
      <c r="R2294" s="14"/>
      <c r="S2294" s="14"/>
      <c r="T2294" s="14"/>
      <c r="U2294" s="14"/>
      <c r="V2294" s="14"/>
      <c r="W2294" s="14"/>
      <c r="X2294" s="14"/>
      <c r="Y2294" s="14"/>
    </row>
    <row r="2295" spans="1:25">
      <c r="A2295" s="14" t="s">
        <v>2523</v>
      </c>
      <c r="B2295" s="14" t="s">
        <v>60</v>
      </c>
      <c r="C2295" s="14" t="s">
        <v>130</v>
      </c>
      <c r="D2295" s="14" t="s">
        <v>56</v>
      </c>
      <c r="E2295" s="14">
        <v>4</v>
      </c>
      <c r="F2295" s="14">
        <v>1295.9195572127601</v>
      </c>
      <c r="G2295" s="14">
        <v>431.97318573758599</v>
      </c>
      <c r="H2295" s="14">
        <v>1314.5333494408401</v>
      </c>
      <c r="I2295" s="14">
        <v>1521.0031437386201</v>
      </c>
      <c r="J2295" s="14">
        <v>1438.18123516233</v>
      </c>
      <c r="K2295" s="14">
        <v>1607.3011317293301</v>
      </c>
      <c r="L2295" s="14">
        <v>86.297987990711803</v>
      </c>
      <c r="M2295" s="14">
        <v>82.821908576288706</v>
      </c>
      <c r="O2295" s="14"/>
      <c r="P2295" s="14"/>
      <c r="Q2295" s="14"/>
      <c r="R2295" s="14"/>
      <c r="S2295" s="14"/>
      <c r="T2295" s="14"/>
      <c r="U2295" s="14"/>
      <c r="V2295" s="14"/>
      <c r="W2295" s="14"/>
      <c r="X2295" s="14"/>
      <c r="Y2295" s="14"/>
    </row>
    <row r="2296" spans="1:25">
      <c r="A2296" s="14" t="s">
        <v>2524</v>
      </c>
      <c r="B2296" s="14" t="s">
        <v>60</v>
      </c>
      <c r="C2296" s="14" t="s">
        <v>131</v>
      </c>
      <c r="D2296" s="14" t="s">
        <v>56</v>
      </c>
      <c r="E2296" s="14">
        <v>4</v>
      </c>
      <c r="F2296" s="14">
        <v>1291.1109355497499</v>
      </c>
      <c r="G2296" s="14">
        <v>430.37031184991599</v>
      </c>
      <c r="H2296" s="14">
        <v>1296.0618919771</v>
      </c>
      <c r="I2296" s="14">
        <v>1493.77428918794</v>
      </c>
      <c r="J2296" s="14">
        <v>1412.2862195535699</v>
      </c>
      <c r="K2296" s="14">
        <v>1578.68896550246</v>
      </c>
      <c r="L2296" s="14">
        <v>84.914676314517493</v>
      </c>
      <c r="M2296" s="14">
        <v>81.488069634368898</v>
      </c>
      <c r="O2296" s="14"/>
      <c r="P2296" s="14"/>
      <c r="Q2296" s="14"/>
      <c r="R2296" s="14"/>
      <c r="S2296" s="14"/>
      <c r="T2296" s="14"/>
      <c r="U2296" s="14"/>
      <c r="V2296" s="14"/>
      <c r="W2296" s="14"/>
      <c r="X2296" s="14"/>
      <c r="Y2296" s="14"/>
    </row>
    <row r="2297" spans="1:25">
      <c r="A2297" s="14" t="s">
        <v>2525</v>
      </c>
      <c r="B2297" s="14" t="s">
        <v>60</v>
      </c>
      <c r="C2297" s="14" t="s">
        <v>132</v>
      </c>
      <c r="D2297" s="14" t="s">
        <v>56</v>
      </c>
      <c r="E2297" s="14">
        <v>4</v>
      </c>
      <c r="F2297" s="14">
        <v>1309.1010294944799</v>
      </c>
      <c r="G2297" s="14">
        <v>436.36700983149302</v>
      </c>
      <c r="H2297" s="14">
        <v>1299.9752035654501</v>
      </c>
      <c r="I2297" s="14">
        <v>1506.8658718502099</v>
      </c>
      <c r="J2297" s="14">
        <v>1425.1335520723201</v>
      </c>
      <c r="K2297" s="14">
        <v>1592.01083143705</v>
      </c>
      <c r="L2297" s="14">
        <v>85.144959586838496</v>
      </c>
      <c r="M2297" s="14">
        <v>81.732319777891504</v>
      </c>
      <c r="O2297" s="14"/>
      <c r="P2297" s="14"/>
      <c r="Q2297" s="14"/>
      <c r="R2297" s="14"/>
      <c r="S2297" s="14"/>
      <c r="T2297" s="14"/>
      <c r="U2297" s="14"/>
      <c r="V2297" s="14"/>
      <c r="W2297" s="14"/>
      <c r="X2297" s="14"/>
      <c r="Y2297" s="14"/>
    </row>
    <row r="2298" spans="1:25">
      <c r="A2298" s="14" t="s">
        <v>2526</v>
      </c>
      <c r="B2298" s="14" t="s">
        <v>60</v>
      </c>
      <c r="C2298" s="14" t="s">
        <v>38</v>
      </c>
      <c r="D2298" s="14" t="s">
        <v>56</v>
      </c>
      <c r="E2298" s="14">
        <v>5</v>
      </c>
      <c r="F2298" s="14">
        <v>1837.7342441462499</v>
      </c>
      <c r="G2298" s="14">
        <v>612.57808138208497</v>
      </c>
      <c r="H2298" s="14">
        <v>2017.42641492349</v>
      </c>
      <c r="I2298" s="14">
        <v>2301.1787080244799</v>
      </c>
      <c r="J2298" s="14">
        <v>2196.11620081515</v>
      </c>
      <c r="K2298" s="14">
        <v>2409.9305188390599</v>
      </c>
      <c r="L2298" s="14">
        <v>108.751810814582</v>
      </c>
      <c r="M2298" s="14">
        <v>105.062507209323</v>
      </c>
      <c r="O2298" s="14"/>
      <c r="P2298" s="14"/>
      <c r="Q2298" s="14"/>
      <c r="R2298" s="14"/>
      <c r="S2298" s="14"/>
      <c r="T2298" s="14"/>
      <c r="U2298" s="14"/>
      <c r="V2298" s="14"/>
      <c r="W2298" s="14"/>
      <c r="X2298" s="14"/>
      <c r="Y2298" s="14"/>
    </row>
    <row r="2299" spans="1:25">
      <c r="A2299" s="14" t="s">
        <v>2527</v>
      </c>
      <c r="B2299" s="14" t="s">
        <v>60</v>
      </c>
      <c r="C2299" s="14" t="s">
        <v>36</v>
      </c>
      <c r="D2299" s="14" t="s">
        <v>56</v>
      </c>
      <c r="E2299" s="14">
        <v>5</v>
      </c>
      <c r="F2299" s="14">
        <v>1882.56216851351</v>
      </c>
      <c r="G2299" s="14">
        <v>627.52072283783798</v>
      </c>
      <c r="H2299" s="14">
        <v>2052.1967520368798</v>
      </c>
      <c r="I2299" s="14">
        <v>2344.5281256098901</v>
      </c>
      <c r="J2299" s="14">
        <v>2238.6849131485601</v>
      </c>
      <c r="K2299" s="14">
        <v>2454.0426918590902</v>
      </c>
      <c r="L2299" s="14">
        <v>109.5145662492</v>
      </c>
      <c r="M2299" s="14">
        <v>105.84321246133401</v>
      </c>
      <c r="O2299" s="14"/>
      <c r="P2299" s="14"/>
      <c r="Q2299" s="14"/>
      <c r="R2299" s="14"/>
      <c r="S2299" s="14"/>
      <c r="T2299" s="14"/>
      <c r="U2299" s="14"/>
      <c r="V2299" s="14"/>
      <c r="W2299" s="14"/>
      <c r="X2299" s="14"/>
      <c r="Y2299" s="14"/>
    </row>
    <row r="2300" spans="1:25">
      <c r="A2300" s="14" t="s">
        <v>2528</v>
      </c>
      <c r="B2300" s="14" t="s">
        <v>60</v>
      </c>
      <c r="C2300" s="14" t="s">
        <v>34</v>
      </c>
      <c r="D2300" s="14" t="s">
        <v>56</v>
      </c>
      <c r="E2300" s="14">
        <v>5</v>
      </c>
      <c r="F2300" s="14">
        <v>1867.42541292738</v>
      </c>
      <c r="G2300" s="14">
        <v>622.475137642459</v>
      </c>
      <c r="H2300" s="14">
        <v>2021.59202040334</v>
      </c>
      <c r="I2300" s="14">
        <v>2315.69228729424</v>
      </c>
      <c r="J2300" s="14">
        <v>2210.71403527343</v>
      </c>
      <c r="K2300" s="14">
        <v>2424.3268996548099</v>
      </c>
      <c r="L2300" s="14">
        <v>108.634612360571</v>
      </c>
      <c r="M2300" s="14">
        <v>104.97825202081501</v>
      </c>
      <c r="O2300" s="14"/>
      <c r="P2300" s="14"/>
      <c r="Q2300" s="14"/>
      <c r="R2300" s="14"/>
      <c r="S2300" s="14"/>
      <c r="T2300" s="14"/>
      <c r="U2300" s="14"/>
      <c r="V2300" s="14"/>
      <c r="W2300" s="14"/>
      <c r="X2300" s="14"/>
      <c r="Y2300" s="14"/>
    </row>
    <row r="2301" spans="1:25">
      <c r="A2301" s="14" t="s">
        <v>2529</v>
      </c>
      <c r="B2301" s="14" t="s">
        <v>60</v>
      </c>
      <c r="C2301" s="14" t="s">
        <v>128</v>
      </c>
      <c r="D2301" s="14" t="s">
        <v>56</v>
      </c>
      <c r="E2301" s="14">
        <v>5</v>
      </c>
      <c r="F2301" s="14">
        <v>1735.04629947119</v>
      </c>
      <c r="G2301" s="14">
        <v>578.34876649039495</v>
      </c>
      <c r="H2301" s="14">
        <v>1866.2431961613299</v>
      </c>
      <c r="I2301" s="14">
        <v>2147.9564337250499</v>
      </c>
      <c r="J2301" s="14">
        <v>2047.0045856065999</v>
      </c>
      <c r="K2301" s="14">
        <v>2252.5586822493201</v>
      </c>
      <c r="L2301" s="14">
        <v>104.602248524267</v>
      </c>
      <c r="M2301" s="14">
        <v>100.951848118454</v>
      </c>
      <c r="O2301" s="14"/>
      <c r="P2301" s="14"/>
      <c r="Q2301" s="14"/>
      <c r="R2301" s="14"/>
      <c r="S2301" s="14"/>
      <c r="T2301" s="14"/>
      <c r="U2301" s="14"/>
      <c r="V2301" s="14"/>
      <c r="W2301" s="14"/>
      <c r="X2301" s="14"/>
      <c r="Y2301" s="14"/>
    </row>
    <row r="2302" spans="1:25">
      <c r="A2302" s="14" t="s">
        <v>2530</v>
      </c>
      <c r="B2302" s="14" t="s">
        <v>60</v>
      </c>
      <c r="C2302" s="14" t="s">
        <v>129</v>
      </c>
      <c r="D2302" s="14" t="s">
        <v>56</v>
      </c>
      <c r="E2302" s="14">
        <v>5</v>
      </c>
      <c r="F2302" s="14">
        <v>1583.7110110439</v>
      </c>
      <c r="G2302" s="14">
        <v>527.903670347966</v>
      </c>
      <c r="H2302" s="14">
        <v>1696.0397218200401</v>
      </c>
      <c r="I2302" s="14">
        <v>1953.5839101424499</v>
      </c>
      <c r="J2302" s="14">
        <v>1857.5521717708</v>
      </c>
      <c r="K2302" s="14">
        <v>2053.2536280157401</v>
      </c>
      <c r="L2302" s="14">
        <v>99.669717873298595</v>
      </c>
      <c r="M2302" s="14">
        <v>96.031738371650405</v>
      </c>
      <c r="O2302" s="14"/>
      <c r="P2302" s="14"/>
      <c r="Q2302" s="14"/>
      <c r="R2302" s="14"/>
      <c r="S2302" s="14"/>
      <c r="T2302" s="14"/>
      <c r="U2302" s="14"/>
      <c r="V2302" s="14"/>
      <c r="W2302" s="14"/>
      <c r="X2302" s="14"/>
      <c r="Y2302" s="14"/>
    </row>
    <row r="2303" spans="1:25">
      <c r="A2303" s="14" t="s">
        <v>2531</v>
      </c>
      <c r="B2303" s="14" t="s">
        <v>60</v>
      </c>
      <c r="C2303" s="14" t="s">
        <v>130</v>
      </c>
      <c r="D2303" s="14" t="s">
        <v>56</v>
      </c>
      <c r="E2303" s="14">
        <v>5</v>
      </c>
      <c r="F2303" s="14">
        <v>1547.3615062075301</v>
      </c>
      <c r="G2303" s="14">
        <v>515.78716873584199</v>
      </c>
      <c r="H2303" s="14">
        <v>1646.35694958614</v>
      </c>
      <c r="I2303" s="14">
        <v>1887.90913040436</v>
      </c>
      <c r="J2303" s="14">
        <v>1794.0314993152799</v>
      </c>
      <c r="K2303" s="14">
        <v>1985.3855374970301</v>
      </c>
      <c r="L2303" s="14">
        <v>97.476407092667401</v>
      </c>
      <c r="M2303" s="14">
        <v>93.877631089083906</v>
      </c>
      <c r="O2303" s="14"/>
      <c r="P2303" s="14"/>
      <c r="Q2303" s="14"/>
      <c r="R2303" s="14"/>
      <c r="S2303" s="14"/>
      <c r="T2303" s="14"/>
      <c r="U2303" s="14"/>
      <c r="V2303" s="14"/>
      <c r="W2303" s="14"/>
      <c r="X2303" s="14"/>
      <c r="Y2303" s="14"/>
    </row>
    <row r="2304" spans="1:25">
      <c r="A2304" s="14" t="s">
        <v>2532</v>
      </c>
      <c r="B2304" s="14" t="s">
        <v>60</v>
      </c>
      <c r="C2304" s="14" t="s">
        <v>131</v>
      </c>
      <c r="D2304" s="14" t="s">
        <v>56</v>
      </c>
      <c r="E2304" s="14">
        <v>5</v>
      </c>
      <c r="F2304" s="14">
        <v>1556.7171742610601</v>
      </c>
      <c r="G2304" s="14">
        <v>518.90572475368594</v>
      </c>
      <c r="H2304" s="14">
        <v>1643.6671674174399</v>
      </c>
      <c r="I2304" s="14">
        <v>1874.67619268722</v>
      </c>
      <c r="J2304" s="14">
        <v>1781.6996114828801</v>
      </c>
      <c r="K2304" s="14">
        <v>1971.2060575917601</v>
      </c>
      <c r="L2304" s="14">
        <v>96.529864904538698</v>
      </c>
      <c r="M2304" s="14">
        <v>92.976581204338999</v>
      </c>
      <c r="O2304" s="14"/>
      <c r="P2304" s="14"/>
      <c r="Q2304" s="14"/>
      <c r="R2304" s="14"/>
      <c r="S2304" s="14"/>
      <c r="T2304" s="14"/>
      <c r="U2304" s="14"/>
      <c r="V2304" s="14"/>
      <c r="W2304" s="14"/>
      <c r="X2304" s="14"/>
      <c r="Y2304" s="14"/>
    </row>
    <row r="2305" spans="1:25">
      <c r="A2305" s="14" t="s">
        <v>2533</v>
      </c>
      <c r="B2305" s="14" t="s">
        <v>60</v>
      </c>
      <c r="C2305" s="14" t="s">
        <v>132</v>
      </c>
      <c r="D2305" s="14" t="s">
        <v>56</v>
      </c>
      <c r="E2305" s="14">
        <v>5</v>
      </c>
      <c r="F2305" s="14">
        <v>1588.10123192983</v>
      </c>
      <c r="G2305" s="14">
        <v>529.36707730994499</v>
      </c>
      <c r="H2305" s="14">
        <v>1659.12852404417</v>
      </c>
      <c r="I2305" s="14">
        <v>1895.93679132888</v>
      </c>
      <c r="J2305" s="14">
        <v>1802.77195881274</v>
      </c>
      <c r="K2305" s="14">
        <v>1992.6260132370701</v>
      </c>
      <c r="L2305" s="14">
        <v>96.689221908189694</v>
      </c>
      <c r="M2305" s="14">
        <v>93.164832516138404</v>
      </c>
      <c r="O2305" s="14"/>
      <c r="P2305" s="14"/>
      <c r="Q2305" s="14"/>
      <c r="R2305" s="14"/>
      <c r="S2305" s="14"/>
      <c r="T2305" s="14"/>
      <c r="U2305" s="14"/>
      <c r="V2305" s="14"/>
      <c r="W2305" s="14"/>
      <c r="X2305" s="14"/>
      <c r="Y2305" s="14"/>
    </row>
    <row r="2306" spans="1:25">
      <c r="A2306" s="14" t="s">
        <v>2534</v>
      </c>
      <c r="B2306" s="14" t="s">
        <v>60</v>
      </c>
      <c r="C2306" s="14" t="s">
        <v>38</v>
      </c>
      <c r="D2306" s="14" t="s">
        <v>45</v>
      </c>
      <c r="E2306" s="14">
        <v>0</v>
      </c>
      <c r="F2306" s="14">
        <v>5287.9879005917901</v>
      </c>
      <c r="G2306" s="14">
        <v>1762.6626335306</v>
      </c>
      <c r="H2306" s="14">
        <v>1591.5833402835201</v>
      </c>
      <c r="I2306" s="14">
        <v>1561.0036516598</v>
      </c>
      <c r="J2306" s="14">
        <v>1518.9767958442201</v>
      </c>
      <c r="K2306" s="14">
        <v>1603.8936683249301</v>
      </c>
      <c r="L2306" s="14">
        <v>42.890016665127199</v>
      </c>
      <c r="M2306" s="14">
        <v>42.026855815580298</v>
      </c>
      <c r="O2306" s="14"/>
      <c r="P2306" s="14"/>
      <c r="Q2306" s="14"/>
      <c r="R2306" s="14"/>
      <c r="S2306" s="14"/>
      <c r="T2306" s="14"/>
      <c r="U2306" s="14"/>
      <c r="V2306" s="14"/>
      <c r="W2306" s="14"/>
      <c r="X2306" s="14"/>
      <c r="Y2306" s="14"/>
    </row>
    <row r="2307" spans="1:25">
      <c r="A2307" s="14" t="s">
        <v>2535</v>
      </c>
      <c r="B2307" s="14" t="s">
        <v>60</v>
      </c>
      <c r="C2307" s="14" t="s">
        <v>36</v>
      </c>
      <c r="D2307" s="14" t="s">
        <v>45</v>
      </c>
      <c r="E2307" s="14">
        <v>0</v>
      </c>
      <c r="F2307" s="14">
        <v>5104.4736357539796</v>
      </c>
      <c r="G2307" s="14">
        <v>1701.4912119179901</v>
      </c>
      <c r="H2307" s="14">
        <v>1525.8095054594</v>
      </c>
      <c r="I2307" s="14">
        <v>1489.0935226051799</v>
      </c>
      <c r="J2307" s="14">
        <v>1448.28776051314</v>
      </c>
      <c r="K2307" s="14">
        <v>1530.7524706934501</v>
      </c>
      <c r="L2307" s="14">
        <v>41.658948088278301</v>
      </c>
      <c r="M2307" s="14">
        <v>40.805762092031998</v>
      </c>
      <c r="O2307" s="14"/>
      <c r="P2307" s="14"/>
      <c r="Q2307" s="14"/>
      <c r="R2307" s="14"/>
      <c r="S2307" s="14"/>
      <c r="T2307" s="14"/>
      <c r="U2307" s="14"/>
      <c r="V2307" s="14"/>
      <c r="W2307" s="14"/>
      <c r="X2307" s="14"/>
      <c r="Y2307" s="14"/>
    </row>
    <row r="2308" spans="1:25">
      <c r="A2308" s="14" t="s">
        <v>2536</v>
      </c>
      <c r="B2308" s="14" t="s">
        <v>60</v>
      </c>
      <c r="C2308" s="14" t="s">
        <v>34</v>
      </c>
      <c r="D2308" s="14" t="s">
        <v>45</v>
      </c>
      <c r="E2308" s="14">
        <v>0</v>
      </c>
      <c r="F2308" s="14">
        <v>4857.0858879123198</v>
      </c>
      <c r="G2308" s="14">
        <v>1619.0286293041099</v>
      </c>
      <c r="H2308" s="14">
        <v>1446.17245619051</v>
      </c>
      <c r="I2308" s="14">
        <v>1404.82924109748</v>
      </c>
      <c r="J2308" s="14">
        <v>1365.37101472422</v>
      </c>
      <c r="K2308" s="14">
        <v>1445.13347321016</v>
      </c>
      <c r="L2308" s="14">
        <v>40.3042321126877</v>
      </c>
      <c r="M2308" s="14">
        <v>39.458226373256998</v>
      </c>
      <c r="O2308" s="14"/>
      <c r="P2308" s="14"/>
      <c r="Q2308" s="14"/>
      <c r="R2308" s="14"/>
      <c r="S2308" s="14"/>
      <c r="T2308" s="14"/>
      <c r="U2308" s="14"/>
      <c r="V2308" s="14"/>
      <c r="W2308" s="14"/>
      <c r="X2308" s="14"/>
      <c r="Y2308" s="14"/>
    </row>
    <row r="2309" spans="1:25">
      <c r="A2309" s="14" t="s">
        <v>2537</v>
      </c>
      <c r="B2309" s="14" t="s">
        <v>60</v>
      </c>
      <c r="C2309" s="14" t="s">
        <v>128</v>
      </c>
      <c r="D2309" s="14" t="s">
        <v>45</v>
      </c>
      <c r="E2309" s="14">
        <v>0</v>
      </c>
      <c r="F2309" s="14">
        <v>4672.5984807347704</v>
      </c>
      <c r="G2309" s="14">
        <v>1557.5328269115901</v>
      </c>
      <c r="H2309" s="14">
        <v>1388.2331649964001</v>
      </c>
      <c r="I2309" s="14">
        <v>1340.6889500755101</v>
      </c>
      <c r="J2309" s="14">
        <v>1302.3175783966301</v>
      </c>
      <c r="K2309" s="14">
        <v>1379.8993026912101</v>
      </c>
      <c r="L2309" s="14">
        <v>39.210352615699797</v>
      </c>
      <c r="M2309" s="14">
        <v>38.371371678885197</v>
      </c>
      <c r="O2309" s="14"/>
      <c r="P2309" s="14"/>
      <c r="Q2309" s="14"/>
      <c r="R2309" s="14"/>
      <c r="S2309" s="14"/>
      <c r="T2309" s="14"/>
      <c r="U2309" s="14"/>
      <c r="V2309" s="14"/>
      <c r="W2309" s="14"/>
      <c r="X2309" s="14"/>
      <c r="Y2309" s="14"/>
    </row>
    <row r="2310" spans="1:25">
      <c r="A2310" s="14" t="s">
        <v>2538</v>
      </c>
      <c r="B2310" s="14" t="s">
        <v>60</v>
      </c>
      <c r="C2310" s="14" t="s">
        <v>129</v>
      </c>
      <c r="D2310" s="14" t="s">
        <v>45</v>
      </c>
      <c r="E2310" s="14">
        <v>0</v>
      </c>
      <c r="F2310" s="14">
        <v>4671.4526834491899</v>
      </c>
      <c r="G2310" s="14">
        <v>1557.15089448306</v>
      </c>
      <c r="H2310" s="14">
        <v>1385.4600650249499</v>
      </c>
      <c r="I2310" s="14">
        <v>1327.6908895848001</v>
      </c>
      <c r="J2310" s="14">
        <v>1289.6913396492</v>
      </c>
      <c r="K2310" s="14">
        <v>1366.5213937789299</v>
      </c>
      <c r="L2310" s="14">
        <v>38.8305041941328</v>
      </c>
      <c r="M2310" s="14">
        <v>37.999549935602801</v>
      </c>
      <c r="O2310" s="14"/>
      <c r="P2310" s="14"/>
      <c r="Q2310" s="14"/>
      <c r="R2310" s="14"/>
      <c r="S2310" s="14"/>
      <c r="T2310" s="14"/>
      <c r="U2310" s="14"/>
      <c r="V2310" s="14"/>
      <c r="W2310" s="14"/>
      <c r="X2310" s="14"/>
      <c r="Y2310" s="14"/>
    </row>
    <row r="2311" spans="1:25">
      <c r="A2311" s="14" t="s">
        <v>2539</v>
      </c>
      <c r="B2311" s="14" t="s">
        <v>60</v>
      </c>
      <c r="C2311" s="14" t="s">
        <v>130</v>
      </c>
      <c r="D2311" s="14" t="s">
        <v>45</v>
      </c>
      <c r="E2311" s="14">
        <v>0</v>
      </c>
      <c r="F2311" s="14">
        <v>4892.8911156556696</v>
      </c>
      <c r="G2311" s="14">
        <v>1630.9637052185601</v>
      </c>
      <c r="H2311" s="14">
        <v>1448.36366952291</v>
      </c>
      <c r="I2311" s="14">
        <v>1377.97487316356</v>
      </c>
      <c r="J2311" s="14">
        <v>1339.42252060223</v>
      </c>
      <c r="K2311" s="14">
        <v>1417.35074341672</v>
      </c>
      <c r="L2311" s="14">
        <v>39.375870253159498</v>
      </c>
      <c r="M2311" s="14">
        <v>38.552352561335297</v>
      </c>
      <c r="O2311" s="14"/>
      <c r="P2311" s="14"/>
      <c r="Q2311" s="14"/>
      <c r="R2311" s="14"/>
      <c r="S2311" s="14"/>
      <c r="T2311" s="14"/>
      <c r="U2311" s="14"/>
      <c r="V2311" s="14"/>
      <c r="W2311" s="14"/>
      <c r="X2311" s="14"/>
      <c r="Y2311" s="14"/>
    </row>
    <row r="2312" spans="1:25">
      <c r="A2312" s="14" t="s">
        <v>2540</v>
      </c>
      <c r="B2312" s="14" t="s">
        <v>60</v>
      </c>
      <c r="C2312" s="14" t="s">
        <v>131</v>
      </c>
      <c r="D2312" s="14" t="s">
        <v>45</v>
      </c>
      <c r="E2312" s="14">
        <v>0</v>
      </c>
      <c r="F2312" s="14">
        <v>5018.8640602478299</v>
      </c>
      <c r="G2312" s="14">
        <v>1672.95468674928</v>
      </c>
      <c r="H2312" s="14">
        <v>1480.8665502894</v>
      </c>
      <c r="I2312" s="14">
        <v>1396.2864311936401</v>
      </c>
      <c r="J2312" s="14">
        <v>1357.6893624872801</v>
      </c>
      <c r="K2312" s="14">
        <v>1435.69743886285</v>
      </c>
      <c r="L2312" s="14">
        <v>39.411007669215003</v>
      </c>
      <c r="M2312" s="14">
        <v>38.5970687063596</v>
      </c>
      <c r="O2312" s="14"/>
      <c r="P2312" s="14"/>
      <c r="Q2312" s="14"/>
      <c r="R2312" s="14"/>
      <c r="S2312" s="14"/>
      <c r="T2312" s="14"/>
      <c r="U2312" s="14"/>
      <c r="V2312" s="14"/>
      <c r="W2312" s="14"/>
      <c r="X2312" s="14"/>
      <c r="Y2312" s="14"/>
    </row>
    <row r="2313" spans="1:25">
      <c r="A2313" s="14" t="s">
        <v>2541</v>
      </c>
      <c r="B2313" s="14" t="s">
        <v>60</v>
      </c>
      <c r="C2313" s="14" t="s">
        <v>132</v>
      </c>
      <c r="D2313" s="14" t="s">
        <v>45</v>
      </c>
      <c r="E2313" s="14">
        <v>0</v>
      </c>
      <c r="F2313" s="14">
        <v>4989.88208624047</v>
      </c>
      <c r="G2313" s="14">
        <v>1663.29402874682</v>
      </c>
      <c r="H2313" s="14">
        <v>1466.29271486264</v>
      </c>
      <c r="I2313" s="14">
        <v>1372.1659376171399</v>
      </c>
      <c r="J2313" s="14">
        <v>1334.10922693976</v>
      </c>
      <c r="K2313" s="14">
        <v>1411.0275465428099</v>
      </c>
      <c r="L2313" s="14">
        <v>38.861608925665898</v>
      </c>
      <c r="M2313" s="14">
        <v>38.056710677375598</v>
      </c>
      <c r="O2313" s="14"/>
      <c r="P2313" s="14"/>
      <c r="Q2313" s="14"/>
      <c r="R2313" s="14"/>
      <c r="S2313" s="14"/>
      <c r="T2313" s="14"/>
      <c r="U2313" s="14"/>
      <c r="V2313" s="14"/>
      <c r="W2313" s="14"/>
      <c r="X2313" s="14"/>
      <c r="Y2313" s="14"/>
    </row>
    <row r="2314" spans="1:25">
      <c r="A2314" s="14" t="s">
        <v>2542</v>
      </c>
      <c r="B2314" s="14" t="s">
        <v>60</v>
      </c>
      <c r="C2314" s="14" t="s">
        <v>38</v>
      </c>
      <c r="D2314" s="14" t="s">
        <v>45</v>
      </c>
      <c r="E2314" s="14">
        <v>1</v>
      </c>
      <c r="F2314" s="14">
        <v>919.70737021320599</v>
      </c>
      <c r="G2314" s="14">
        <v>306.56912340440198</v>
      </c>
      <c r="H2314" s="14">
        <v>1295.38073805716</v>
      </c>
      <c r="I2314" s="14">
        <v>1275.5327655823901</v>
      </c>
      <c r="J2314" s="14">
        <v>1193.6666263240099</v>
      </c>
      <c r="K2314" s="14">
        <v>1361.4950613753499</v>
      </c>
      <c r="L2314" s="14">
        <v>85.962295792953697</v>
      </c>
      <c r="M2314" s="14">
        <v>81.866139258379704</v>
      </c>
      <c r="O2314" s="14"/>
      <c r="P2314" s="14"/>
      <c r="Q2314" s="14"/>
      <c r="R2314" s="14"/>
      <c r="S2314" s="14"/>
      <c r="T2314" s="14"/>
      <c r="U2314" s="14"/>
      <c r="V2314" s="14"/>
      <c r="W2314" s="14"/>
      <c r="X2314" s="14"/>
      <c r="Y2314" s="14"/>
    </row>
    <row r="2315" spans="1:25">
      <c r="A2315" s="14" t="s">
        <v>2543</v>
      </c>
      <c r="B2315" s="14" t="s">
        <v>60</v>
      </c>
      <c r="C2315" s="14" t="s">
        <v>36</v>
      </c>
      <c r="D2315" s="14" t="s">
        <v>45</v>
      </c>
      <c r="E2315" s="14">
        <v>1</v>
      </c>
      <c r="F2315" s="14">
        <v>905.97965819978901</v>
      </c>
      <c r="G2315" s="14">
        <v>301.99321939993001</v>
      </c>
      <c r="H2315" s="14">
        <v>1264.8047720226</v>
      </c>
      <c r="I2315" s="14">
        <v>1232.3760919996901</v>
      </c>
      <c r="J2315" s="14">
        <v>1152.6601013923901</v>
      </c>
      <c r="K2315" s="14">
        <v>1316.1115878640601</v>
      </c>
      <c r="L2315" s="14">
        <v>83.735495864375693</v>
      </c>
      <c r="M2315" s="14">
        <v>79.715990607291403</v>
      </c>
      <c r="O2315" s="14"/>
      <c r="P2315" s="14"/>
      <c r="Q2315" s="14"/>
      <c r="R2315" s="14"/>
      <c r="S2315" s="14"/>
      <c r="T2315" s="14"/>
      <c r="U2315" s="14"/>
      <c r="V2315" s="14"/>
      <c r="W2315" s="14"/>
      <c r="X2315" s="14"/>
      <c r="Y2315" s="14"/>
    </row>
    <row r="2316" spans="1:25">
      <c r="A2316" s="14" t="s">
        <v>2544</v>
      </c>
      <c r="B2316" s="14" t="s">
        <v>60</v>
      </c>
      <c r="C2316" s="14" t="s">
        <v>34</v>
      </c>
      <c r="D2316" s="14" t="s">
        <v>45</v>
      </c>
      <c r="E2316" s="14">
        <v>1</v>
      </c>
      <c r="F2316" s="14">
        <v>857.33124764636295</v>
      </c>
      <c r="G2316" s="14">
        <v>285.77708254878797</v>
      </c>
      <c r="H2316" s="14">
        <v>1189.9115165112601</v>
      </c>
      <c r="I2316" s="14">
        <v>1144.5803006589699</v>
      </c>
      <c r="J2316" s="14">
        <v>1068.4824460397999</v>
      </c>
      <c r="K2316" s="14">
        <v>1224.6256183586299</v>
      </c>
      <c r="L2316" s="14">
        <v>80.045317699657502</v>
      </c>
      <c r="M2316" s="14">
        <v>76.097854619172907</v>
      </c>
      <c r="O2316" s="14"/>
      <c r="P2316" s="14"/>
      <c r="Q2316" s="14"/>
      <c r="R2316" s="14"/>
      <c r="S2316" s="14"/>
      <c r="T2316" s="14"/>
      <c r="U2316" s="14"/>
      <c r="V2316" s="14"/>
      <c r="W2316" s="14"/>
      <c r="X2316" s="14"/>
      <c r="Y2316" s="14"/>
    </row>
    <row r="2317" spans="1:25">
      <c r="A2317" s="14" t="s">
        <v>2545</v>
      </c>
      <c r="B2317" s="14" t="s">
        <v>60</v>
      </c>
      <c r="C2317" s="14" t="s">
        <v>128</v>
      </c>
      <c r="D2317" s="14" t="s">
        <v>45</v>
      </c>
      <c r="E2317" s="14">
        <v>1</v>
      </c>
      <c r="F2317" s="14">
        <v>803.84707815641195</v>
      </c>
      <c r="G2317" s="14">
        <v>267.94902605213701</v>
      </c>
      <c r="H2317" s="14">
        <v>1111.7909299278199</v>
      </c>
      <c r="I2317" s="14">
        <v>1060.69517254726</v>
      </c>
      <c r="J2317" s="14">
        <v>987.99926609740498</v>
      </c>
      <c r="K2317" s="14">
        <v>1137.2891027252001</v>
      </c>
      <c r="L2317" s="14">
        <v>76.593930177937196</v>
      </c>
      <c r="M2317" s="14">
        <v>72.695906449858896</v>
      </c>
      <c r="O2317" s="14"/>
      <c r="P2317" s="14"/>
      <c r="Q2317" s="14"/>
      <c r="R2317" s="14"/>
      <c r="S2317" s="14"/>
      <c r="T2317" s="14"/>
      <c r="U2317" s="14"/>
      <c r="V2317" s="14"/>
      <c r="W2317" s="14"/>
      <c r="X2317" s="14"/>
      <c r="Y2317" s="14"/>
    </row>
    <row r="2318" spans="1:25">
      <c r="A2318" s="14" t="s">
        <v>2546</v>
      </c>
      <c r="B2318" s="14" t="s">
        <v>60</v>
      </c>
      <c r="C2318" s="14" t="s">
        <v>129</v>
      </c>
      <c r="D2318" s="14" t="s">
        <v>45</v>
      </c>
      <c r="E2318" s="14">
        <v>1</v>
      </c>
      <c r="F2318" s="14">
        <v>790.84373492774398</v>
      </c>
      <c r="G2318" s="14">
        <v>263.61457830924797</v>
      </c>
      <c r="H2318" s="14">
        <v>1089.25642516631</v>
      </c>
      <c r="I2318" s="14">
        <v>1028.60998999196</v>
      </c>
      <c r="J2318" s="14">
        <v>957.59310510809701</v>
      </c>
      <c r="K2318" s="14">
        <v>1103.46696296852</v>
      </c>
      <c r="L2318" s="14">
        <v>74.856972976559504</v>
      </c>
      <c r="M2318" s="14">
        <v>71.016884883859504</v>
      </c>
      <c r="O2318" s="14"/>
      <c r="P2318" s="14"/>
      <c r="Q2318" s="14"/>
      <c r="R2318" s="14"/>
      <c r="S2318" s="14"/>
      <c r="T2318" s="14"/>
      <c r="U2318" s="14"/>
      <c r="V2318" s="14"/>
      <c r="W2318" s="14"/>
      <c r="X2318" s="14"/>
      <c r="Y2318" s="14"/>
    </row>
    <row r="2319" spans="1:25">
      <c r="A2319" s="14" t="s">
        <v>2547</v>
      </c>
      <c r="B2319" s="14" t="s">
        <v>60</v>
      </c>
      <c r="C2319" s="14" t="s">
        <v>130</v>
      </c>
      <c r="D2319" s="14" t="s">
        <v>45</v>
      </c>
      <c r="E2319" s="14">
        <v>1</v>
      </c>
      <c r="F2319" s="14">
        <v>848.89336229441199</v>
      </c>
      <c r="G2319" s="14">
        <v>282.96445409813703</v>
      </c>
      <c r="H2319" s="14">
        <v>1165.27798912053</v>
      </c>
      <c r="I2319" s="14">
        <v>1082.95738032687</v>
      </c>
      <c r="J2319" s="14">
        <v>1010.72595689344</v>
      </c>
      <c r="K2319" s="14">
        <v>1158.95480418186</v>
      </c>
      <c r="L2319" s="14">
        <v>75.997423854996697</v>
      </c>
      <c r="M2319" s="14">
        <v>72.231423433428503</v>
      </c>
      <c r="O2319" s="14"/>
      <c r="P2319" s="14"/>
      <c r="Q2319" s="14"/>
      <c r="R2319" s="14"/>
      <c r="S2319" s="14"/>
      <c r="T2319" s="14"/>
      <c r="U2319" s="14"/>
      <c r="V2319" s="14"/>
      <c r="W2319" s="14"/>
      <c r="X2319" s="14"/>
      <c r="Y2319" s="14"/>
    </row>
    <row r="2320" spans="1:25">
      <c r="A2320" s="14" t="s">
        <v>2548</v>
      </c>
      <c r="B2320" s="14" t="s">
        <v>60</v>
      </c>
      <c r="C2320" s="14" t="s">
        <v>131</v>
      </c>
      <c r="D2320" s="14" t="s">
        <v>45</v>
      </c>
      <c r="E2320" s="14">
        <v>1</v>
      </c>
      <c r="F2320" s="14">
        <v>890.912077789411</v>
      </c>
      <c r="G2320" s="14">
        <v>296.97069259646997</v>
      </c>
      <c r="H2320" s="14">
        <v>1218.0747840327699</v>
      </c>
      <c r="I2320" s="14">
        <v>1115.0818442580501</v>
      </c>
      <c r="J2320" s="14">
        <v>1042.3940248461699</v>
      </c>
      <c r="K2320" s="14">
        <v>1191.46650652993</v>
      </c>
      <c r="L2320" s="14">
        <v>76.3846622718752</v>
      </c>
      <c r="M2320" s="14">
        <v>72.6878194118799</v>
      </c>
      <c r="O2320" s="14"/>
      <c r="P2320" s="14"/>
      <c r="Q2320" s="14"/>
      <c r="R2320" s="14"/>
      <c r="S2320" s="14"/>
      <c r="T2320" s="14"/>
      <c r="U2320" s="14"/>
      <c r="V2320" s="14"/>
      <c r="W2320" s="14"/>
      <c r="X2320" s="14"/>
      <c r="Y2320" s="14"/>
    </row>
    <row r="2321" spans="1:25">
      <c r="A2321" s="14" t="s">
        <v>2549</v>
      </c>
      <c r="B2321" s="14" t="s">
        <v>60</v>
      </c>
      <c r="C2321" s="14" t="s">
        <v>132</v>
      </c>
      <c r="D2321" s="14" t="s">
        <v>45</v>
      </c>
      <c r="E2321" s="14">
        <v>1</v>
      </c>
      <c r="F2321" s="14">
        <v>887.48256543788796</v>
      </c>
      <c r="G2321" s="14">
        <v>295.82752181262902</v>
      </c>
      <c r="H2321" s="14">
        <v>1206.9173914268299</v>
      </c>
      <c r="I2321" s="14">
        <v>1095.2166542627299</v>
      </c>
      <c r="J2321" s="14">
        <v>1023.60719003794</v>
      </c>
      <c r="K2321" s="14">
        <v>1170.47534222275</v>
      </c>
      <c r="L2321" s="14">
        <v>75.258687960016701</v>
      </c>
      <c r="M2321" s="14">
        <v>71.609464224789207</v>
      </c>
      <c r="O2321" s="14"/>
      <c r="P2321" s="14"/>
      <c r="Q2321" s="14"/>
      <c r="R2321" s="14"/>
      <c r="S2321" s="14"/>
      <c r="T2321" s="14"/>
      <c r="U2321" s="14"/>
      <c r="V2321" s="14"/>
      <c r="W2321" s="14"/>
      <c r="X2321" s="14"/>
      <c r="Y2321" s="14"/>
    </row>
    <row r="2322" spans="1:25">
      <c r="A2322" s="14" t="s">
        <v>2550</v>
      </c>
      <c r="B2322" s="14" t="s">
        <v>60</v>
      </c>
      <c r="C2322" s="14" t="s">
        <v>38</v>
      </c>
      <c r="D2322" s="14" t="s">
        <v>45</v>
      </c>
      <c r="E2322" s="14">
        <v>2</v>
      </c>
      <c r="F2322" s="14">
        <v>988.12168208441904</v>
      </c>
      <c r="G2322" s="14">
        <v>329.37389402814</v>
      </c>
      <c r="H2322" s="14">
        <v>1441.7136217637201</v>
      </c>
      <c r="I2322" s="14">
        <v>1422.9839665137799</v>
      </c>
      <c r="J2322" s="14">
        <v>1335.2403312927099</v>
      </c>
      <c r="K2322" s="14">
        <v>1514.95906478746</v>
      </c>
      <c r="L2322" s="14">
        <v>91.975098273676807</v>
      </c>
      <c r="M2322" s="14">
        <v>87.743635221070903</v>
      </c>
      <c r="O2322" s="14"/>
      <c r="P2322" s="14"/>
      <c r="Q2322" s="14"/>
      <c r="R2322" s="14"/>
      <c r="S2322" s="14"/>
      <c r="T2322" s="14"/>
      <c r="U2322" s="14"/>
      <c r="V2322" s="14"/>
      <c r="W2322" s="14"/>
      <c r="X2322" s="14"/>
      <c r="Y2322" s="14"/>
    </row>
    <row r="2323" spans="1:25">
      <c r="A2323" s="14" t="s">
        <v>2551</v>
      </c>
      <c r="B2323" s="14" t="s">
        <v>60</v>
      </c>
      <c r="C2323" s="14" t="s">
        <v>36</v>
      </c>
      <c r="D2323" s="14" t="s">
        <v>45</v>
      </c>
      <c r="E2323" s="14">
        <v>2</v>
      </c>
      <c r="F2323" s="14">
        <v>971.30328891107399</v>
      </c>
      <c r="G2323" s="14">
        <v>323.76776297035798</v>
      </c>
      <c r="H2323" s="14">
        <v>1406.34073047675</v>
      </c>
      <c r="I2323" s="14">
        <v>1380.2426415467</v>
      </c>
      <c r="J2323" s="14">
        <v>1294.4085918634601</v>
      </c>
      <c r="K2323" s="14">
        <v>1470.2526933233801</v>
      </c>
      <c r="L2323" s="14">
        <v>90.010051776679106</v>
      </c>
      <c r="M2323" s="14">
        <v>85.834049683243194</v>
      </c>
      <c r="O2323" s="14"/>
      <c r="P2323" s="14"/>
      <c r="Q2323" s="14"/>
      <c r="R2323" s="14"/>
      <c r="S2323" s="14"/>
      <c r="T2323" s="14"/>
      <c r="U2323" s="14"/>
      <c r="V2323" s="14"/>
      <c r="W2323" s="14"/>
      <c r="X2323" s="14"/>
      <c r="Y2323" s="14"/>
    </row>
    <row r="2324" spans="1:25">
      <c r="A2324" s="14" t="s">
        <v>2552</v>
      </c>
      <c r="B2324" s="14" t="s">
        <v>60</v>
      </c>
      <c r="C2324" s="14" t="s">
        <v>34</v>
      </c>
      <c r="D2324" s="14" t="s">
        <v>45</v>
      </c>
      <c r="E2324" s="14">
        <v>2</v>
      </c>
      <c r="F2324" s="14">
        <v>961.19950191856606</v>
      </c>
      <c r="G2324" s="14">
        <v>320.39983397285499</v>
      </c>
      <c r="H2324" s="14">
        <v>1384.7343503019099</v>
      </c>
      <c r="I2324" s="14">
        <v>1351.2537447232301</v>
      </c>
      <c r="J2324" s="14">
        <v>1266.7692527085501</v>
      </c>
      <c r="K2324" s="14">
        <v>1439.8707010442799</v>
      </c>
      <c r="L2324" s="14">
        <v>88.616956321053095</v>
      </c>
      <c r="M2324" s="14">
        <v>84.484492014674103</v>
      </c>
      <c r="O2324" s="14"/>
      <c r="P2324" s="14"/>
      <c r="Q2324" s="14"/>
      <c r="R2324" s="14"/>
      <c r="S2324" s="14"/>
      <c r="T2324" s="14"/>
      <c r="U2324" s="14"/>
      <c r="V2324" s="14"/>
      <c r="W2324" s="14"/>
      <c r="X2324" s="14"/>
      <c r="Y2324" s="14"/>
    </row>
    <row r="2325" spans="1:25">
      <c r="A2325" s="14" t="s">
        <v>2553</v>
      </c>
      <c r="B2325" s="14" t="s">
        <v>60</v>
      </c>
      <c r="C2325" s="14" t="s">
        <v>128</v>
      </c>
      <c r="D2325" s="14" t="s">
        <v>45</v>
      </c>
      <c r="E2325" s="14">
        <v>2</v>
      </c>
      <c r="F2325" s="14">
        <v>942.95354749267506</v>
      </c>
      <c r="G2325" s="14">
        <v>314.31784916422498</v>
      </c>
      <c r="H2325" s="14">
        <v>1356.1822918059499</v>
      </c>
      <c r="I2325" s="14">
        <v>1314.55355468531</v>
      </c>
      <c r="J2325" s="14">
        <v>1231.6148626802899</v>
      </c>
      <c r="K2325" s="14">
        <v>1401.5892125703399</v>
      </c>
      <c r="L2325" s="14">
        <v>87.035657885026197</v>
      </c>
      <c r="M2325" s="14">
        <v>82.938692005026297</v>
      </c>
      <c r="O2325" s="14"/>
      <c r="P2325" s="14"/>
      <c r="Q2325" s="14"/>
      <c r="R2325" s="14"/>
      <c r="S2325" s="14"/>
      <c r="T2325" s="14"/>
      <c r="U2325" s="14"/>
      <c r="V2325" s="14"/>
      <c r="W2325" s="14"/>
      <c r="X2325" s="14"/>
      <c r="Y2325" s="14"/>
    </row>
    <row r="2326" spans="1:25">
      <c r="A2326" s="14" t="s">
        <v>2554</v>
      </c>
      <c r="B2326" s="14" t="s">
        <v>60</v>
      </c>
      <c r="C2326" s="14" t="s">
        <v>129</v>
      </c>
      <c r="D2326" s="14" t="s">
        <v>45</v>
      </c>
      <c r="E2326" s="14">
        <v>2</v>
      </c>
      <c r="F2326" s="14">
        <v>938.66872752576103</v>
      </c>
      <c r="G2326" s="14">
        <v>312.88957584192002</v>
      </c>
      <c r="H2326" s="14">
        <v>1348.7007206036999</v>
      </c>
      <c r="I2326" s="14">
        <v>1298.90477380221</v>
      </c>
      <c r="J2326" s="14">
        <v>1216.74406643167</v>
      </c>
      <c r="K2326" s="14">
        <v>1385.13351868214</v>
      </c>
      <c r="L2326" s="14">
        <v>86.228744879929096</v>
      </c>
      <c r="M2326" s="14">
        <v>82.160707370541999</v>
      </c>
      <c r="O2326" s="14"/>
      <c r="P2326" s="14"/>
      <c r="Q2326" s="14"/>
      <c r="R2326" s="14"/>
      <c r="S2326" s="14"/>
      <c r="T2326" s="14"/>
      <c r="U2326" s="14"/>
      <c r="V2326" s="14"/>
      <c r="W2326" s="14"/>
      <c r="X2326" s="14"/>
      <c r="Y2326" s="14"/>
    </row>
    <row r="2327" spans="1:25">
      <c r="A2327" s="14" t="s">
        <v>2555</v>
      </c>
      <c r="B2327" s="14" t="s">
        <v>60</v>
      </c>
      <c r="C2327" s="14" t="s">
        <v>130</v>
      </c>
      <c r="D2327" s="14" t="s">
        <v>45</v>
      </c>
      <c r="E2327" s="14">
        <v>2</v>
      </c>
      <c r="F2327" s="14">
        <v>950.36173956324797</v>
      </c>
      <c r="G2327" s="14">
        <v>316.78724652108298</v>
      </c>
      <c r="H2327" s="14">
        <v>1363.7967131567</v>
      </c>
      <c r="I2327" s="14">
        <v>1306.24565468846</v>
      </c>
      <c r="J2327" s="14">
        <v>1224.0866598801199</v>
      </c>
      <c r="K2327" s="14">
        <v>1392.4468265171099</v>
      </c>
      <c r="L2327" s="14">
        <v>86.201171828652605</v>
      </c>
      <c r="M2327" s="14">
        <v>82.158994808336502</v>
      </c>
      <c r="O2327" s="14"/>
      <c r="P2327" s="14"/>
      <c r="Q2327" s="14"/>
      <c r="R2327" s="14"/>
      <c r="S2327" s="14"/>
      <c r="T2327" s="14"/>
      <c r="U2327" s="14"/>
      <c r="V2327" s="14"/>
      <c r="W2327" s="14"/>
      <c r="X2327" s="14"/>
      <c r="Y2327" s="14"/>
    </row>
    <row r="2328" spans="1:25">
      <c r="A2328" s="14" t="s">
        <v>2556</v>
      </c>
      <c r="B2328" s="14" t="s">
        <v>60</v>
      </c>
      <c r="C2328" s="14" t="s">
        <v>131</v>
      </c>
      <c r="D2328" s="14" t="s">
        <v>45</v>
      </c>
      <c r="E2328" s="14">
        <v>2</v>
      </c>
      <c r="F2328" s="14">
        <v>949.787867956274</v>
      </c>
      <c r="G2328" s="14">
        <v>316.59595598542501</v>
      </c>
      <c r="H2328" s="14">
        <v>1358.43111638816</v>
      </c>
      <c r="I2328" s="14">
        <v>1290.0813275227099</v>
      </c>
      <c r="J2328" s="14">
        <v>1208.8494671942101</v>
      </c>
      <c r="K2328" s="14">
        <v>1375.31098993109</v>
      </c>
      <c r="L2328" s="14">
        <v>85.229662408386304</v>
      </c>
      <c r="M2328" s="14">
        <v>81.231860328501597</v>
      </c>
      <c r="O2328" s="14"/>
      <c r="P2328" s="14"/>
      <c r="Q2328" s="14"/>
      <c r="R2328" s="14"/>
      <c r="S2328" s="14"/>
      <c r="T2328" s="14"/>
      <c r="U2328" s="14"/>
      <c r="V2328" s="14"/>
      <c r="W2328" s="14"/>
      <c r="X2328" s="14"/>
      <c r="Y2328" s="14"/>
    </row>
    <row r="2329" spans="1:25">
      <c r="A2329" s="14" t="s">
        <v>2557</v>
      </c>
      <c r="B2329" s="14" t="s">
        <v>60</v>
      </c>
      <c r="C2329" s="14" t="s">
        <v>132</v>
      </c>
      <c r="D2329" s="14" t="s">
        <v>45</v>
      </c>
      <c r="E2329" s="14">
        <v>2</v>
      </c>
      <c r="F2329" s="14">
        <v>918.25289912390804</v>
      </c>
      <c r="G2329" s="14">
        <v>306.08429970796902</v>
      </c>
      <c r="H2329" s="14">
        <v>1306.6751559949701</v>
      </c>
      <c r="I2329" s="14">
        <v>1227.34909590658</v>
      </c>
      <c r="J2329" s="14">
        <v>1148.75939755181</v>
      </c>
      <c r="K2329" s="14">
        <v>1309.87421258474</v>
      </c>
      <c r="L2329" s="14">
        <v>82.525116678152898</v>
      </c>
      <c r="M2329" s="14">
        <v>78.589698354777994</v>
      </c>
      <c r="O2329" s="14"/>
      <c r="P2329" s="14"/>
      <c r="Q2329" s="14"/>
      <c r="R2329" s="14"/>
      <c r="S2329" s="14"/>
      <c r="T2329" s="14"/>
      <c r="U2329" s="14"/>
      <c r="V2329" s="14"/>
      <c r="W2329" s="14"/>
      <c r="X2329" s="14"/>
      <c r="Y2329" s="14"/>
    </row>
    <row r="2330" spans="1:25">
      <c r="A2330" s="14" t="s">
        <v>2558</v>
      </c>
      <c r="B2330" s="14" t="s">
        <v>60</v>
      </c>
      <c r="C2330" s="14" t="s">
        <v>38</v>
      </c>
      <c r="D2330" s="14" t="s">
        <v>45</v>
      </c>
      <c r="E2330" s="14">
        <v>3</v>
      </c>
      <c r="F2330" s="14">
        <v>1050.47814144624</v>
      </c>
      <c r="G2330" s="14">
        <v>350.15938048207897</v>
      </c>
      <c r="H2330" s="14">
        <v>1505.6948721404599</v>
      </c>
      <c r="I2330" s="14">
        <v>1484.52052897112</v>
      </c>
      <c r="J2330" s="14">
        <v>1395.46472251518</v>
      </c>
      <c r="K2330" s="14">
        <v>1577.7383632098399</v>
      </c>
      <c r="L2330" s="14">
        <v>93.2178342387149</v>
      </c>
      <c r="M2330" s="14">
        <v>89.0558064559484</v>
      </c>
      <c r="O2330" s="14"/>
      <c r="P2330" s="14"/>
      <c r="Q2330" s="14"/>
      <c r="R2330" s="14"/>
      <c r="S2330" s="14"/>
      <c r="T2330" s="14"/>
      <c r="U2330" s="14"/>
      <c r="V2330" s="14"/>
      <c r="W2330" s="14"/>
      <c r="X2330" s="14"/>
      <c r="Y2330" s="14"/>
    </row>
    <row r="2331" spans="1:25">
      <c r="A2331" s="14" t="s">
        <v>2559</v>
      </c>
      <c r="B2331" s="14" t="s">
        <v>60</v>
      </c>
      <c r="C2331" s="14" t="s">
        <v>36</v>
      </c>
      <c r="D2331" s="14" t="s">
        <v>45</v>
      </c>
      <c r="E2331" s="14">
        <v>3</v>
      </c>
      <c r="F2331" s="14">
        <v>1004.44106133832</v>
      </c>
      <c r="G2331" s="14">
        <v>334.81368711277503</v>
      </c>
      <c r="H2331" s="14">
        <v>1427.93929848217</v>
      </c>
      <c r="I2331" s="14">
        <v>1401.86615626751</v>
      </c>
      <c r="J2331" s="14">
        <v>1315.8629514038901</v>
      </c>
      <c r="K2331" s="14">
        <v>1491.98217879563</v>
      </c>
      <c r="L2331" s="14">
        <v>90.116022528118506</v>
      </c>
      <c r="M2331" s="14">
        <v>86.003204863614201</v>
      </c>
      <c r="O2331" s="14"/>
      <c r="P2331" s="14"/>
      <c r="Q2331" s="14"/>
      <c r="R2331" s="14"/>
      <c r="S2331" s="14"/>
      <c r="T2331" s="14"/>
      <c r="U2331" s="14"/>
      <c r="V2331" s="14"/>
      <c r="W2331" s="14"/>
      <c r="X2331" s="14"/>
      <c r="Y2331" s="14"/>
    </row>
    <row r="2332" spans="1:25">
      <c r="A2332" s="14" t="s">
        <v>2560</v>
      </c>
      <c r="B2332" s="14" t="s">
        <v>60</v>
      </c>
      <c r="C2332" s="14" t="s">
        <v>34</v>
      </c>
      <c r="D2332" s="14" t="s">
        <v>45</v>
      </c>
      <c r="E2332" s="14">
        <v>3</v>
      </c>
      <c r="F2332" s="14">
        <v>951.19865561334802</v>
      </c>
      <c r="G2332" s="14">
        <v>317.06621853778302</v>
      </c>
      <c r="H2332" s="14">
        <v>1344.45039662664</v>
      </c>
      <c r="I2332" s="14">
        <v>1313.8766323617201</v>
      </c>
      <c r="J2332" s="14">
        <v>1231.1018273590801</v>
      </c>
      <c r="K2332" s="14">
        <v>1400.72207191588</v>
      </c>
      <c r="L2332" s="14">
        <v>86.845439554159796</v>
      </c>
      <c r="M2332" s="14">
        <v>82.774805002638502</v>
      </c>
      <c r="O2332" s="14"/>
      <c r="P2332" s="14"/>
      <c r="Q2332" s="14"/>
      <c r="R2332" s="14"/>
      <c r="S2332" s="14"/>
      <c r="T2332" s="14"/>
      <c r="U2332" s="14"/>
      <c r="V2332" s="14"/>
      <c r="W2332" s="14"/>
      <c r="X2332" s="14"/>
      <c r="Y2332" s="14"/>
    </row>
    <row r="2333" spans="1:25">
      <c r="A2333" s="14" t="s">
        <v>2561</v>
      </c>
      <c r="B2333" s="14" t="s">
        <v>60</v>
      </c>
      <c r="C2333" s="14" t="s">
        <v>128</v>
      </c>
      <c r="D2333" s="14" t="s">
        <v>45</v>
      </c>
      <c r="E2333" s="14">
        <v>3</v>
      </c>
      <c r="F2333" s="14">
        <v>913.52291063847099</v>
      </c>
      <c r="G2333" s="14">
        <v>304.50763687949001</v>
      </c>
      <c r="H2333" s="14">
        <v>1286.6157441177299</v>
      </c>
      <c r="I2333" s="14">
        <v>1250.17370219398</v>
      </c>
      <c r="J2333" s="14">
        <v>1169.88967636968</v>
      </c>
      <c r="K2333" s="14">
        <v>1334.48866931211</v>
      </c>
      <c r="L2333" s="14">
        <v>84.314967118126802</v>
      </c>
      <c r="M2333" s="14">
        <v>80.284025824305402</v>
      </c>
      <c r="O2333" s="14"/>
      <c r="P2333" s="14"/>
      <c r="Q2333" s="14"/>
      <c r="R2333" s="14"/>
      <c r="S2333" s="14"/>
      <c r="T2333" s="14"/>
      <c r="U2333" s="14"/>
      <c r="V2333" s="14"/>
      <c r="W2333" s="14"/>
      <c r="X2333" s="14"/>
      <c r="Y2333" s="14"/>
    </row>
    <row r="2334" spans="1:25">
      <c r="A2334" s="14" t="s">
        <v>2562</v>
      </c>
      <c r="B2334" s="14" t="s">
        <v>60</v>
      </c>
      <c r="C2334" s="14" t="s">
        <v>129</v>
      </c>
      <c r="D2334" s="14" t="s">
        <v>45</v>
      </c>
      <c r="E2334" s="14">
        <v>3</v>
      </c>
      <c r="F2334" s="14">
        <v>922.28208057174902</v>
      </c>
      <c r="G2334" s="14">
        <v>307.42736019058299</v>
      </c>
      <c r="H2334" s="14">
        <v>1296.77884249624</v>
      </c>
      <c r="I2334" s="14">
        <v>1240.7394162610401</v>
      </c>
      <c r="J2334" s="14">
        <v>1161.43430372481</v>
      </c>
      <c r="K2334" s="14">
        <v>1324.0068514858699</v>
      </c>
      <c r="L2334" s="14">
        <v>83.267435224830294</v>
      </c>
      <c r="M2334" s="14">
        <v>79.305112536231505</v>
      </c>
      <c r="O2334" s="14"/>
      <c r="P2334" s="14"/>
      <c r="Q2334" s="14"/>
      <c r="R2334" s="14"/>
      <c r="S2334" s="14"/>
      <c r="T2334" s="14"/>
      <c r="U2334" s="14"/>
      <c r="V2334" s="14"/>
      <c r="W2334" s="14"/>
      <c r="X2334" s="14"/>
      <c r="Y2334" s="14"/>
    </row>
    <row r="2335" spans="1:25">
      <c r="A2335" s="14" t="s">
        <v>2563</v>
      </c>
      <c r="B2335" s="14" t="s">
        <v>60</v>
      </c>
      <c r="C2335" s="14" t="s">
        <v>130</v>
      </c>
      <c r="D2335" s="14" t="s">
        <v>45</v>
      </c>
      <c r="E2335" s="14">
        <v>3</v>
      </c>
      <c r="F2335" s="14">
        <v>962.591055480666</v>
      </c>
      <c r="G2335" s="14">
        <v>320.86368516022202</v>
      </c>
      <c r="H2335" s="14">
        <v>1350.89123088676</v>
      </c>
      <c r="I2335" s="14">
        <v>1280.39548275116</v>
      </c>
      <c r="J2335" s="14">
        <v>1200.16464725691</v>
      </c>
      <c r="K2335" s="14">
        <v>1364.54780649843</v>
      </c>
      <c r="L2335" s="14">
        <v>84.152323747275901</v>
      </c>
      <c r="M2335" s="14">
        <v>80.230835494246804</v>
      </c>
      <c r="O2335" s="14"/>
      <c r="P2335" s="14"/>
      <c r="Q2335" s="14"/>
      <c r="R2335" s="14"/>
      <c r="S2335" s="14"/>
      <c r="T2335" s="14"/>
      <c r="U2335" s="14"/>
      <c r="V2335" s="14"/>
      <c r="W2335" s="14"/>
      <c r="X2335" s="14"/>
      <c r="Y2335" s="14"/>
    </row>
    <row r="2336" spans="1:25">
      <c r="A2336" s="14" t="s">
        <v>2564</v>
      </c>
      <c r="B2336" s="14" t="s">
        <v>60</v>
      </c>
      <c r="C2336" s="14" t="s">
        <v>131</v>
      </c>
      <c r="D2336" s="14" t="s">
        <v>45</v>
      </c>
      <c r="E2336" s="14">
        <v>3</v>
      </c>
      <c r="F2336" s="14">
        <v>1000.47411204127</v>
      </c>
      <c r="G2336" s="14">
        <v>333.49137068042199</v>
      </c>
      <c r="H2336" s="14">
        <v>1399.7343332604901</v>
      </c>
      <c r="I2336" s="14">
        <v>1309.35044556704</v>
      </c>
      <c r="J2336" s="14">
        <v>1228.7814145474399</v>
      </c>
      <c r="K2336" s="14">
        <v>1393.78025327555</v>
      </c>
      <c r="L2336" s="14">
        <v>84.429807708504995</v>
      </c>
      <c r="M2336" s="14">
        <v>80.569031019602306</v>
      </c>
      <c r="O2336" s="14"/>
      <c r="P2336" s="14"/>
      <c r="Q2336" s="14"/>
      <c r="R2336" s="14"/>
      <c r="S2336" s="14"/>
      <c r="T2336" s="14"/>
      <c r="U2336" s="14"/>
      <c r="V2336" s="14"/>
      <c r="W2336" s="14"/>
      <c r="X2336" s="14"/>
      <c r="Y2336" s="14"/>
    </row>
    <row r="2337" spans="1:25">
      <c r="A2337" s="14" t="s">
        <v>2565</v>
      </c>
      <c r="B2337" s="14" t="s">
        <v>60</v>
      </c>
      <c r="C2337" s="14" t="s">
        <v>132</v>
      </c>
      <c r="D2337" s="14" t="s">
        <v>45</v>
      </c>
      <c r="E2337" s="14">
        <v>3</v>
      </c>
      <c r="F2337" s="14">
        <v>1003.64181414208</v>
      </c>
      <c r="G2337" s="14">
        <v>334.54727138069501</v>
      </c>
      <c r="H2337" s="14">
        <v>1396.7987615577399</v>
      </c>
      <c r="I2337" s="14">
        <v>1295.72735956363</v>
      </c>
      <c r="J2337" s="14">
        <v>1216.1059934387699</v>
      </c>
      <c r="K2337" s="14">
        <v>1379.1579084278401</v>
      </c>
      <c r="L2337" s="14">
        <v>83.430548864207594</v>
      </c>
      <c r="M2337" s="14">
        <v>79.621366124852997</v>
      </c>
      <c r="O2337" s="14"/>
      <c r="P2337" s="14"/>
      <c r="Q2337" s="14"/>
      <c r="R2337" s="14"/>
      <c r="S2337" s="14"/>
      <c r="T2337" s="14"/>
      <c r="U2337" s="14"/>
      <c r="V2337" s="14"/>
      <c r="W2337" s="14"/>
      <c r="X2337" s="14"/>
      <c r="Y2337" s="14"/>
    </row>
    <row r="2338" spans="1:25">
      <c r="A2338" s="14" t="s">
        <v>2566</v>
      </c>
      <c r="B2338" s="14" t="s">
        <v>60</v>
      </c>
      <c r="C2338" s="14" t="s">
        <v>38</v>
      </c>
      <c r="D2338" s="14" t="s">
        <v>45</v>
      </c>
      <c r="E2338" s="14">
        <v>4</v>
      </c>
      <c r="F2338" s="14">
        <v>1039.44939643562</v>
      </c>
      <c r="G2338" s="14">
        <v>346.48313214520499</v>
      </c>
      <c r="H2338" s="14">
        <v>1607.0646203395399</v>
      </c>
      <c r="I2338" s="14">
        <v>1564.2806995031899</v>
      </c>
      <c r="J2338" s="14">
        <v>1469.9728415718901</v>
      </c>
      <c r="K2338" s="14">
        <v>1663.0199580056701</v>
      </c>
      <c r="L2338" s="14">
        <v>98.739258502481604</v>
      </c>
      <c r="M2338" s="14">
        <v>94.307857931297605</v>
      </c>
      <c r="O2338" s="14"/>
      <c r="P2338" s="14"/>
      <c r="Q2338" s="14"/>
      <c r="R2338" s="14"/>
      <c r="S2338" s="14"/>
      <c r="T2338" s="14"/>
      <c r="U2338" s="14"/>
      <c r="V2338" s="14"/>
      <c r="W2338" s="14"/>
      <c r="X2338" s="14"/>
      <c r="Y2338" s="14"/>
    </row>
    <row r="2339" spans="1:25">
      <c r="A2339" s="14" t="s">
        <v>2567</v>
      </c>
      <c r="B2339" s="14" t="s">
        <v>60</v>
      </c>
      <c r="C2339" s="14" t="s">
        <v>36</v>
      </c>
      <c r="D2339" s="14" t="s">
        <v>45</v>
      </c>
      <c r="E2339" s="14">
        <v>4</v>
      </c>
      <c r="F2339" s="14">
        <v>986.351925693971</v>
      </c>
      <c r="G2339" s="14">
        <v>328.78397523132401</v>
      </c>
      <c r="H2339" s="14">
        <v>1516.0417541906399</v>
      </c>
      <c r="I2339" s="14">
        <v>1469.73379710878</v>
      </c>
      <c r="J2339" s="14">
        <v>1378.80001224378</v>
      </c>
      <c r="K2339" s="14">
        <v>1565.05692677918</v>
      </c>
      <c r="L2339" s="14">
        <v>95.3231296704068</v>
      </c>
      <c r="M2339" s="14">
        <v>90.933784864998898</v>
      </c>
      <c r="O2339" s="14"/>
      <c r="P2339" s="14"/>
      <c r="Q2339" s="14"/>
      <c r="R2339" s="14"/>
      <c r="S2339" s="14"/>
      <c r="T2339" s="14"/>
      <c r="U2339" s="14"/>
      <c r="V2339" s="14"/>
      <c r="W2339" s="14"/>
      <c r="X2339" s="14"/>
      <c r="Y2339" s="14"/>
    </row>
    <row r="2340" spans="1:25">
      <c r="A2340" s="14" t="s">
        <v>2568</v>
      </c>
      <c r="B2340" s="14" t="s">
        <v>60</v>
      </c>
      <c r="C2340" s="14" t="s">
        <v>34</v>
      </c>
      <c r="D2340" s="14" t="s">
        <v>45</v>
      </c>
      <c r="E2340" s="14">
        <v>4</v>
      </c>
      <c r="F2340" s="14">
        <v>967.50466862491203</v>
      </c>
      <c r="G2340" s="14">
        <v>322.50155620830401</v>
      </c>
      <c r="H2340" s="14">
        <v>1483.9256255846101</v>
      </c>
      <c r="I2340" s="14">
        <v>1436.2491978624801</v>
      </c>
      <c r="J2340" s="14">
        <v>1346.5615136706899</v>
      </c>
      <c r="K2340" s="14">
        <v>1530.3091562248701</v>
      </c>
      <c r="L2340" s="14">
        <v>94.059958362397097</v>
      </c>
      <c r="M2340" s="14">
        <v>89.687684191784001</v>
      </c>
      <c r="O2340" s="14"/>
      <c r="P2340" s="14"/>
      <c r="Q2340" s="14"/>
      <c r="R2340" s="14"/>
      <c r="S2340" s="14"/>
      <c r="T2340" s="14"/>
      <c r="U2340" s="14"/>
      <c r="V2340" s="14"/>
      <c r="W2340" s="14"/>
      <c r="X2340" s="14"/>
      <c r="Y2340" s="14"/>
    </row>
    <row r="2341" spans="1:25">
      <c r="A2341" s="14" t="s">
        <v>2569</v>
      </c>
      <c r="B2341" s="14" t="s">
        <v>60</v>
      </c>
      <c r="C2341" s="14" t="s">
        <v>128</v>
      </c>
      <c r="D2341" s="14" t="s">
        <v>45</v>
      </c>
      <c r="E2341" s="14">
        <v>4</v>
      </c>
      <c r="F2341" s="14">
        <v>957.17453307292601</v>
      </c>
      <c r="G2341" s="14">
        <v>319.05817769097501</v>
      </c>
      <c r="H2341" s="14">
        <v>1463.48011294864</v>
      </c>
      <c r="I2341" s="14">
        <v>1410.40781249888</v>
      </c>
      <c r="J2341" s="14">
        <v>1321.89183014491</v>
      </c>
      <c r="K2341" s="14">
        <v>1503.2627915069299</v>
      </c>
      <c r="L2341" s="14">
        <v>92.854979008052894</v>
      </c>
      <c r="M2341" s="14">
        <v>88.5159823539705</v>
      </c>
      <c r="O2341" s="14"/>
      <c r="P2341" s="14"/>
      <c r="Q2341" s="14"/>
      <c r="R2341" s="14"/>
      <c r="S2341" s="14"/>
      <c r="T2341" s="14"/>
      <c r="U2341" s="14"/>
      <c r="V2341" s="14"/>
      <c r="W2341" s="14"/>
      <c r="X2341" s="14"/>
      <c r="Y2341" s="14"/>
    </row>
    <row r="2342" spans="1:25">
      <c r="A2342" s="14" t="s">
        <v>2570</v>
      </c>
      <c r="B2342" s="14" t="s">
        <v>60</v>
      </c>
      <c r="C2342" s="14" t="s">
        <v>129</v>
      </c>
      <c r="D2342" s="14" t="s">
        <v>45</v>
      </c>
      <c r="E2342" s="14">
        <v>4</v>
      </c>
      <c r="F2342" s="14">
        <v>988.74496845578506</v>
      </c>
      <c r="G2342" s="14">
        <v>329.58165615192797</v>
      </c>
      <c r="H2342" s="14">
        <v>1504.4810840775799</v>
      </c>
      <c r="I2342" s="14">
        <v>1441.44395961798</v>
      </c>
      <c r="J2342" s="14">
        <v>1352.43148591919</v>
      </c>
      <c r="K2342" s="14">
        <v>1534.7476977158799</v>
      </c>
      <c r="L2342" s="14">
        <v>93.303738097899</v>
      </c>
      <c r="M2342" s="14">
        <v>89.012473698785698</v>
      </c>
      <c r="O2342" s="14"/>
      <c r="P2342" s="14"/>
      <c r="Q2342" s="14"/>
      <c r="R2342" s="14"/>
      <c r="S2342" s="14"/>
      <c r="T2342" s="14"/>
      <c r="U2342" s="14"/>
      <c r="V2342" s="14"/>
      <c r="W2342" s="14"/>
      <c r="X2342" s="14"/>
      <c r="Y2342" s="14"/>
    </row>
    <row r="2343" spans="1:25">
      <c r="A2343" s="14" t="s">
        <v>2571</v>
      </c>
      <c r="B2343" s="14" t="s">
        <v>60</v>
      </c>
      <c r="C2343" s="14" t="s">
        <v>130</v>
      </c>
      <c r="D2343" s="14" t="s">
        <v>45</v>
      </c>
      <c r="E2343" s="14">
        <v>4</v>
      </c>
      <c r="F2343" s="14">
        <v>1040.0011632215301</v>
      </c>
      <c r="G2343" s="14">
        <v>346.66705440717601</v>
      </c>
      <c r="H2343" s="14">
        <v>1576.5237133481801</v>
      </c>
      <c r="I2343" s="14">
        <v>1500.71483082699</v>
      </c>
      <c r="J2343" s="14">
        <v>1410.33071171093</v>
      </c>
      <c r="K2343" s="14">
        <v>1595.34482362822</v>
      </c>
      <c r="L2343" s="14">
        <v>94.629992801228795</v>
      </c>
      <c r="M2343" s="14">
        <v>90.384119116064298</v>
      </c>
      <c r="O2343" s="14"/>
      <c r="P2343" s="14"/>
      <c r="Q2343" s="14"/>
      <c r="R2343" s="14"/>
      <c r="S2343" s="14"/>
      <c r="T2343" s="14"/>
      <c r="U2343" s="14"/>
      <c r="V2343" s="14"/>
      <c r="W2343" s="14"/>
      <c r="X2343" s="14"/>
      <c r="Y2343" s="14"/>
    </row>
    <row r="2344" spans="1:25">
      <c r="A2344" s="14" t="s">
        <v>2572</v>
      </c>
      <c r="B2344" s="14" t="s">
        <v>60</v>
      </c>
      <c r="C2344" s="14" t="s">
        <v>131</v>
      </c>
      <c r="D2344" s="14" t="s">
        <v>45</v>
      </c>
      <c r="E2344" s="14">
        <v>4</v>
      </c>
      <c r="F2344" s="14">
        <v>1060.46199603689</v>
      </c>
      <c r="G2344" s="14">
        <v>353.48733201229601</v>
      </c>
      <c r="H2344" s="14">
        <v>1602.26939040098</v>
      </c>
      <c r="I2344" s="14">
        <v>1510.8399655954099</v>
      </c>
      <c r="J2344" s="14">
        <v>1420.7097113447701</v>
      </c>
      <c r="K2344" s="14">
        <v>1605.1620826922599</v>
      </c>
      <c r="L2344" s="14">
        <v>94.322117096851301</v>
      </c>
      <c r="M2344" s="14">
        <v>90.130254250639197</v>
      </c>
      <c r="O2344" s="14"/>
      <c r="P2344" s="14"/>
      <c r="Q2344" s="14"/>
      <c r="R2344" s="14"/>
      <c r="S2344" s="14"/>
      <c r="T2344" s="14"/>
      <c r="U2344" s="14"/>
      <c r="V2344" s="14"/>
      <c r="W2344" s="14"/>
      <c r="X2344" s="14"/>
      <c r="Y2344" s="14"/>
    </row>
    <row r="2345" spans="1:25">
      <c r="A2345" s="14" t="s">
        <v>2573</v>
      </c>
      <c r="B2345" s="14" t="s">
        <v>60</v>
      </c>
      <c r="C2345" s="14" t="s">
        <v>132</v>
      </c>
      <c r="D2345" s="14" t="s">
        <v>45</v>
      </c>
      <c r="E2345" s="14">
        <v>4</v>
      </c>
      <c r="F2345" s="14">
        <v>1072.55640367207</v>
      </c>
      <c r="G2345" s="14">
        <v>357.51880122402503</v>
      </c>
      <c r="H2345" s="14">
        <v>1620.0779464565201</v>
      </c>
      <c r="I2345" s="14">
        <v>1515.0426034664199</v>
      </c>
      <c r="J2345" s="14">
        <v>1425.1308946517499</v>
      </c>
      <c r="K2345" s="14">
        <v>1609.1117708018401</v>
      </c>
      <c r="L2345" s="14">
        <v>94.069167335420602</v>
      </c>
      <c r="M2345" s="14">
        <v>89.911708814672707</v>
      </c>
      <c r="O2345" s="14"/>
      <c r="P2345" s="14"/>
      <c r="Q2345" s="14"/>
      <c r="R2345" s="14"/>
      <c r="S2345" s="14"/>
      <c r="T2345" s="14"/>
      <c r="U2345" s="14"/>
      <c r="V2345" s="14"/>
      <c r="W2345" s="14"/>
      <c r="X2345" s="14"/>
      <c r="Y2345" s="14"/>
    </row>
    <row r="2346" spans="1:25">
      <c r="A2346" s="14" t="s">
        <v>2574</v>
      </c>
      <c r="B2346" s="14" t="s">
        <v>60</v>
      </c>
      <c r="C2346" s="14" t="s">
        <v>38</v>
      </c>
      <c r="D2346" s="14" t="s">
        <v>45</v>
      </c>
      <c r="E2346" s="14">
        <v>5</v>
      </c>
      <c r="F2346" s="14">
        <v>1290.23131041231</v>
      </c>
      <c r="G2346" s="14">
        <v>430.07710347077</v>
      </c>
      <c r="H2346" s="14">
        <v>2214.4951520043801</v>
      </c>
      <c r="I2346" s="14">
        <v>2188.6397970185299</v>
      </c>
      <c r="J2346" s="14">
        <v>2070.0942471793001</v>
      </c>
      <c r="K2346" s="14">
        <v>2312.1719737493199</v>
      </c>
      <c r="L2346" s="14">
        <v>123.53217673078601</v>
      </c>
      <c r="M2346" s="14">
        <v>118.54554983923001</v>
      </c>
      <c r="O2346" s="14"/>
      <c r="P2346" s="14"/>
      <c r="Q2346" s="14"/>
      <c r="R2346" s="14"/>
      <c r="S2346" s="14"/>
      <c r="T2346" s="14"/>
      <c r="U2346" s="14"/>
      <c r="V2346" s="14"/>
      <c r="W2346" s="14"/>
      <c r="X2346" s="14"/>
      <c r="Y2346" s="14"/>
    </row>
    <row r="2347" spans="1:25">
      <c r="A2347" s="14" t="s">
        <v>2575</v>
      </c>
      <c r="B2347" s="14" t="s">
        <v>60</v>
      </c>
      <c r="C2347" s="14" t="s">
        <v>36</v>
      </c>
      <c r="D2347" s="14" t="s">
        <v>45</v>
      </c>
      <c r="E2347" s="14">
        <v>5</v>
      </c>
      <c r="F2347" s="14">
        <v>1236.3977016108199</v>
      </c>
      <c r="G2347" s="14">
        <v>412.13256720360499</v>
      </c>
      <c r="H2347" s="14">
        <v>2115.5616611241999</v>
      </c>
      <c r="I2347" s="14">
        <v>2084.2598576266901</v>
      </c>
      <c r="J2347" s="14">
        <v>1968.9844301854</v>
      </c>
      <c r="K2347" s="14">
        <v>2204.4912480339899</v>
      </c>
      <c r="L2347" s="14">
        <v>120.23139040729799</v>
      </c>
      <c r="M2347" s="14">
        <v>115.275427441294</v>
      </c>
      <c r="O2347" s="14"/>
      <c r="P2347" s="14"/>
      <c r="Q2347" s="14"/>
      <c r="R2347" s="14"/>
      <c r="S2347" s="14"/>
      <c r="T2347" s="14"/>
      <c r="U2347" s="14"/>
      <c r="V2347" s="14"/>
      <c r="W2347" s="14"/>
      <c r="X2347" s="14"/>
      <c r="Y2347" s="14"/>
    </row>
    <row r="2348" spans="1:25">
      <c r="A2348" s="14" t="s">
        <v>2576</v>
      </c>
      <c r="B2348" s="14" t="s">
        <v>60</v>
      </c>
      <c r="C2348" s="14" t="s">
        <v>34</v>
      </c>
      <c r="D2348" s="14" t="s">
        <v>45</v>
      </c>
      <c r="E2348" s="14">
        <v>5</v>
      </c>
      <c r="F2348" s="14">
        <v>1119.8518141091299</v>
      </c>
      <c r="G2348" s="14">
        <v>373.283938036378</v>
      </c>
      <c r="H2348" s="14">
        <v>1916.0780462129101</v>
      </c>
      <c r="I2348" s="14">
        <v>1883.6435690270901</v>
      </c>
      <c r="J2348" s="14">
        <v>1774.2404780310101</v>
      </c>
      <c r="K2348" s="14">
        <v>1997.99474662546</v>
      </c>
      <c r="L2348" s="14">
        <v>114.351177598371</v>
      </c>
      <c r="M2348" s="14">
        <v>109.40309099607801</v>
      </c>
      <c r="O2348" s="14"/>
      <c r="P2348" s="14"/>
      <c r="Q2348" s="14"/>
      <c r="R2348" s="14"/>
      <c r="S2348" s="14"/>
      <c r="T2348" s="14"/>
      <c r="U2348" s="14"/>
      <c r="V2348" s="14"/>
      <c r="W2348" s="14"/>
      <c r="X2348" s="14"/>
      <c r="Y2348" s="14"/>
    </row>
    <row r="2349" spans="1:25">
      <c r="A2349" s="14" t="s">
        <v>2577</v>
      </c>
      <c r="B2349" s="14" t="s">
        <v>60</v>
      </c>
      <c r="C2349" s="14" t="s">
        <v>128</v>
      </c>
      <c r="D2349" s="14" t="s">
        <v>45</v>
      </c>
      <c r="E2349" s="14">
        <v>5</v>
      </c>
      <c r="F2349" s="14">
        <v>1055.1004113742799</v>
      </c>
      <c r="G2349" s="14">
        <v>351.700137124761</v>
      </c>
      <c r="H2349" s="14">
        <v>1808.2889068593299</v>
      </c>
      <c r="I2349" s="14">
        <v>1772.87028228534</v>
      </c>
      <c r="J2349" s="14">
        <v>1666.8200985798701</v>
      </c>
      <c r="K2349" s="14">
        <v>1883.86558222095</v>
      </c>
      <c r="L2349" s="14">
        <v>110.99529993561799</v>
      </c>
      <c r="M2349" s="14">
        <v>106.050183705469</v>
      </c>
      <c r="O2349" s="14"/>
      <c r="P2349" s="14"/>
      <c r="Q2349" s="14"/>
      <c r="R2349" s="14"/>
      <c r="S2349" s="14"/>
      <c r="T2349" s="14"/>
      <c r="U2349" s="14"/>
      <c r="V2349" s="14"/>
      <c r="W2349" s="14"/>
      <c r="X2349" s="14"/>
      <c r="Y2349" s="14"/>
    </row>
    <row r="2350" spans="1:25">
      <c r="A2350" s="14" t="s">
        <v>2578</v>
      </c>
      <c r="B2350" s="14" t="s">
        <v>60</v>
      </c>
      <c r="C2350" s="14" t="s">
        <v>129</v>
      </c>
      <c r="D2350" s="14" t="s">
        <v>45</v>
      </c>
      <c r="E2350" s="14">
        <v>5</v>
      </c>
      <c r="F2350" s="14">
        <v>1030.91317196815</v>
      </c>
      <c r="G2350" s="14">
        <v>343.63772398938301</v>
      </c>
      <c r="H2350" s="14">
        <v>1773.3394777035001</v>
      </c>
      <c r="I2350" s="14">
        <v>1734.99117782039</v>
      </c>
      <c r="J2350" s="14">
        <v>1630.0437914659799</v>
      </c>
      <c r="K2350" s="14">
        <v>1844.89080045795</v>
      </c>
      <c r="L2350" s="14">
        <v>109.899622637561</v>
      </c>
      <c r="M2350" s="14">
        <v>104.947386354407</v>
      </c>
      <c r="O2350" s="14"/>
      <c r="P2350" s="14"/>
      <c r="Q2350" s="14"/>
      <c r="R2350" s="14"/>
      <c r="S2350" s="14"/>
      <c r="T2350" s="14"/>
      <c r="U2350" s="14"/>
      <c r="V2350" s="14"/>
      <c r="W2350" s="14"/>
      <c r="X2350" s="14"/>
      <c r="Y2350" s="14"/>
    </row>
    <row r="2351" spans="1:25">
      <c r="A2351" s="14" t="s">
        <v>2579</v>
      </c>
      <c r="B2351" s="14" t="s">
        <v>60</v>
      </c>
      <c r="C2351" s="14" t="s">
        <v>130</v>
      </c>
      <c r="D2351" s="14" t="s">
        <v>45</v>
      </c>
      <c r="E2351" s="14">
        <v>5</v>
      </c>
      <c r="F2351" s="14">
        <v>1091.0437950958201</v>
      </c>
      <c r="G2351" s="14">
        <v>363.68126503193997</v>
      </c>
      <c r="H2351" s="14">
        <v>1879.0365718789999</v>
      </c>
      <c r="I2351" s="14">
        <v>1842.6344548278</v>
      </c>
      <c r="J2351" s="14">
        <v>1734.30754799597</v>
      </c>
      <c r="K2351" s="14">
        <v>1955.9266423678</v>
      </c>
      <c r="L2351" s="14">
        <v>113.292187540003</v>
      </c>
      <c r="M2351" s="14">
        <v>108.326906831828</v>
      </c>
      <c r="O2351" s="14"/>
      <c r="P2351" s="14"/>
      <c r="Q2351" s="14"/>
      <c r="R2351" s="14"/>
      <c r="S2351" s="14"/>
      <c r="T2351" s="14"/>
      <c r="U2351" s="14"/>
      <c r="V2351" s="14"/>
      <c r="W2351" s="14"/>
      <c r="X2351" s="14"/>
      <c r="Y2351" s="14"/>
    </row>
    <row r="2352" spans="1:25">
      <c r="A2352" s="14" t="s">
        <v>2580</v>
      </c>
      <c r="B2352" s="14" t="s">
        <v>60</v>
      </c>
      <c r="C2352" s="14" t="s">
        <v>131</v>
      </c>
      <c r="D2352" s="14" t="s">
        <v>45</v>
      </c>
      <c r="E2352" s="14">
        <v>5</v>
      </c>
      <c r="F2352" s="14">
        <v>1117.2280064239901</v>
      </c>
      <c r="G2352" s="14">
        <v>372.40933547466398</v>
      </c>
      <c r="H2352" s="14">
        <v>1919.8336708664001</v>
      </c>
      <c r="I2352" s="14">
        <v>1880.67645948679</v>
      </c>
      <c r="J2352" s="14">
        <v>1771.3843967621101</v>
      </c>
      <c r="K2352" s="14">
        <v>1994.91753153679</v>
      </c>
      <c r="L2352" s="14">
        <v>114.241072050002</v>
      </c>
      <c r="M2352" s="14">
        <v>109.292062724684</v>
      </c>
      <c r="O2352" s="14"/>
      <c r="P2352" s="14"/>
      <c r="Q2352" s="14"/>
      <c r="R2352" s="14"/>
      <c r="S2352" s="14"/>
      <c r="T2352" s="14"/>
      <c r="U2352" s="14"/>
      <c r="V2352" s="14"/>
      <c r="W2352" s="14"/>
      <c r="X2352" s="14"/>
      <c r="Y2352" s="14"/>
    </row>
    <row r="2353" spans="1:25">
      <c r="A2353" s="14" t="s">
        <v>2581</v>
      </c>
      <c r="B2353" s="14" t="s">
        <v>60</v>
      </c>
      <c r="C2353" s="14" t="s">
        <v>132</v>
      </c>
      <c r="D2353" s="14" t="s">
        <v>45</v>
      </c>
      <c r="E2353" s="14">
        <v>5</v>
      </c>
      <c r="F2353" s="14">
        <v>1107.9484038645201</v>
      </c>
      <c r="G2353" s="14">
        <v>369.316134621505</v>
      </c>
      <c r="H2353" s="14">
        <v>1895.80850050395</v>
      </c>
      <c r="I2353" s="14">
        <v>1858.5843651899099</v>
      </c>
      <c r="J2353" s="14">
        <v>1750.14691069431</v>
      </c>
      <c r="K2353" s="14">
        <v>1971.9531596628201</v>
      </c>
      <c r="L2353" s="14">
        <v>113.368794472902</v>
      </c>
      <c r="M2353" s="14">
        <v>108.437454495604</v>
      </c>
      <c r="O2353" s="14"/>
      <c r="P2353" s="14"/>
      <c r="Q2353" s="14"/>
      <c r="R2353" s="14"/>
      <c r="S2353" s="14"/>
      <c r="T2353" s="14"/>
      <c r="U2353" s="14"/>
      <c r="V2353" s="14"/>
      <c r="W2353" s="14"/>
      <c r="X2353" s="14"/>
      <c r="Y2353" s="14"/>
    </row>
    <row r="2354" spans="1:25">
      <c r="A2354" s="14" t="s">
        <v>2582</v>
      </c>
      <c r="B2354" s="14" t="s">
        <v>60</v>
      </c>
      <c r="C2354" s="14" t="s">
        <v>38</v>
      </c>
      <c r="D2354" s="14" t="s">
        <v>43</v>
      </c>
      <c r="E2354" s="14">
        <v>0</v>
      </c>
      <c r="F2354" s="14">
        <v>1490.46821565807</v>
      </c>
      <c r="G2354" s="14">
        <v>496.82273855268897</v>
      </c>
      <c r="H2354" s="14">
        <v>1125.88434655623</v>
      </c>
      <c r="I2354" s="14">
        <v>1074.54763732828</v>
      </c>
      <c r="J2354" s="14">
        <v>1020.30465744433</v>
      </c>
      <c r="K2354" s="14">
        <v>1130.9101641429099</v>
      </c>
      <c r="L2354" s="14">
        <v>56.3625268146357</v>
      </c>
      <c r="M2354" s="14">
        <v>54.242979883946198</v>
      </c>
      <c r="O2354" s="14"/>
      <c r="P2354" s="14"/>
      <c r="Q2354" s="14"/>
      <c r="R2354" s="14"/>
      <c r="S2354" s="14"/>
      <c r="T2354" s="14"/>
      <c r="U2354" s="14"/>
      <c r="V2354" s="14"/>
      <c r="W2354" s="14"/>
      <c r="X2354" s="14"/>
      <c r="Y2354" s="14"/>
    </row>
    <row r="2355" spans="1:25">
      <c r="A2355" s="14" t="s">
        <v>2583</v>
      </c>
      <c r="B2355" s="14" t="s">
        <v>60</v>
      </c>
      <c r="C2355" s="14" t="s">
        <v>36</v>
      </c>
      <c r="D2355" s="14" t="s">
        <v>43</v>
      </c>
      <c r="E2355" s="14">
        <v>0</v>
      </c>
      <c r="F2355" s="14">
        <v>1495.5059253638001</v>
      </c>
      <c r="G2355" s="14">
        <v>498.50197512126698</v>
      </c>
      <c r="H2355" s="14">
        <v>1129.98853420463</v>
      </c>
      <c r="I2355" s="14">
        <v>1070.20096223004</v>
      </c>
      <c r="J2355" s="14">
        <v>1016.24275410743</v>
      </c>
      <c r="K2355" s="14">
        <v>1126.2639597949401</v>
      </c>
      <c r="L2355" s="14">
        <v>56.062997564900797</v>
      </c>
      <c r="M2355" s="14">
        <v>53.958208122613797</v>
      </c>
      <c r="O2355" s="14"/>
      <c r="P2355" s="14"/>
      <c r="Q2355" s="14"/>
      <c r="R2355" s="14"/>
      <c r="S2355" s="14"/>
      <c r="T2355" s="14"/>
      <c r="U2355" s="14"/>
      <c r="V2355" s="14"/>
      <c r="W2355" s="14"/>
      <c r="X2355" s="14"/>
      <c r="Y2355" s="14"/>
    </row>
    <row r="2356" spans="1:25">
      <c r="A2356" s="14" t="s">
        <v>2584</v>
      </c>
      <c r="B2356" s="14" t="s">
        <v>60</v>
      </c>
      <c r="C2356" s="14" t="s">
        <v>34</v>
      </c>
      <c r="D2356" s="14" t="s">
        <v>43</v>
      </c>
      <c r="E2356" s="14">
        <v>0</v>
      </c>
      <c r="F2356" s="14">
        <v>1486.87132053967</v>
      </c>
      <c r="G2356" s="14">
        <v>495.62377351322499</v>
      </c>
      <c r="H2356" s="14">
        <v>1124.8582045646399</v>
      </c>
      <c r="I2356" s="14">
        <v>1056.37080586764</v>
      </c>
      <c r="J2356" s="14">
        <v>1002.9438048312099</v>
      </c>
      <c r="K2356" s="14">
        <v>1111.88804704783</v>
      </c>
      <c r="L2356" s="14">
        <v>55.517241180190901</v>
      </c>
      <c r="M2356" s="14">
        <v>53.427001036433602</v>
      </c>
      <c r="O2356" s="14"/>
      <c r="P2356" s="14"/>
      <c r="Q2356" s="14"/>
      <c r="R2356" s="14"/>
      <c r="S2356" s="14"/>
      <c r="T2356" s="14"/>
      <c r="U2356" s="14"/>
      <c r="V2356" s="14"/>
      <c r="W2356" s="14"/>
      <c r="X2356" s="14"/>
      <c r="Y2356" s="14"/>
    </row>
    <row r="2357" spans="1:25">
      <c r="A2357" s="14" t="s">
        <v>2585</v>
      </c>
      <c r="B2357" s="14" t="s">
        <v>60</v>
      </c>
      <c r="C2357" s="14" t="s">
        <v>128</v>
      </c>
      <c r="D2357" s="14" t="s">
        <v>43</v>
      </c>
      <c r="E2357" s="14">
        <v>0</v>
      </c>
      <c r="F2357" s="14">
        <v>1469.9753850068901</v>
      </c>
      <c r="G2357" s="14">
        <v>489.99179500229502</v>
      </c>
      <c r="H2357" s="14">
        <v>1117.0365246716401</v>
      </c>
      <c r="I2357" s="14">
        <v>1040.8518697751499</v>
      </c>
      <c r="J2357" s="14">
        <v>987.92479727041598</v>
      </c>
      <c r="K2357" s="14">
        <v>1095.8617452552201</v>
      </c>
      <c r="L2357" s="14">
        <v>55.009875480065098</v>
      </c>
      <c r="M2357" s="14">
        <v>52.927072504737303</v>
      </c>
      <c r="O2357" s="14"/>
      <c r="P2357" s="14"/>
      <c r="Q2357" s="14"/>
      <c r="R2357" s="14"/>
      <c r="S2357" s="14"/>
      <c r="T2357" s="14"/>
      <c r="U2357" s="14"/>
      <c r="V2357" s="14"/>
      <c r="W2357" s="14"/>
      <c r="X2357" s="14"/>
      <c r="Y2357" s="14"/>
    </row>
    <row r="2358" spans="1:25">
      <c r="A2358" s="14" t="s">
        <v>2586</v>
      </c>
      <c r="B2358" s="14" t="s">
        <v>60</v>
      </c>
      <c r="C2358" s="14" t="s">
        <v>129</v>
      </c>
      <c r="D2358" s="14" t="s">
        <v>43</v>
      </c>
      <c r="E2358" s="14">
        <v>0</v>
      </c>
      <c r="F2358" s="14">
        <v>1453.3121467568201</v>
      </c>
      <c r="G2358" s="14">
        <v>484.43738225227497</v>
      </c>
      <c r="H2358" s="14">
        <v>1108.07904080395</v>
      </c>
      <c r="I2358" s="14">
        <v>1025.3883001169499</v>
      </c>
      <c r="J2358" s="14">
        <v>972.94495073076598</v>
      </c>
      <c r="K2358" s="14">
        <v>1079.9074698273701</v>
      </c>
      <c r="L2358" s="14">
        <v>54.519169710420599</v>
      </c>
      <c r="M2358" s="14">
        <v>52.443349386180998</v>
      </c>
      <c r="O2358" s="14"/>
      <c r="P2358" s="14"/>
      <c r="Q2358" s="14"/>
      <c r="R2358" s="14"/>
      <c r="S2358" s="14"/>
      <c r="T2358" s="14"/>
      <c r="U2358" s="14"/>
      <c r="V2358" s="14"/>
      <c r="W2358" s="14"/>
      <c r="X2358" s="14"/>
      <c r="Y2358" s="14"/>
    </row>
    <row r="2359" spans="1:25">
      <c r="A2359" s="14" t="s">
        <v>2587</v>
      </c>
      <c r="B2359" s="14" t="s">
        <v>60</v>
      </c>
      <c r="C2359" s="14" t="s">
        <v>130</v>
      </c>
      <c r="D2359" s="14" t="s">
        <v>43</v>
      </c>
      <c r="E2359" s="14">
        <v>0</v>
      </c>
      <c r="F2359" s="14">
        <v>1470.22006720426</v>
      </c>
      <c r="G2359" s="14">
        <v>490.07335573475302</v>
      </c>
      <c r="H2359" s="14">
        <v>1125.1483268443601</v>
      </c>
      <c r="I2359" s="14">
        <v>1030.23966332907</v>
      </c>
      <c r="J2359" s="14">
        <v>977.80673402776995</v>
      </c>
      <c r="K2359" s="14">
        <v>1084.73577452463</v>
      </c>
      <c r="L2359" s="14">
        <v>54.496111195560403</v>
      </c>
      <c r="M2359" s="14">
        <v>52.432929301298898</v>
      </c>
      <c r="O2359" s="14"/>
      <c r="P2359" s="14"/>
      <c r="Q2359" s="14"/>
      <c r="R2359" s="14"/>
      <c r="S2359" s="14"/>
      <c r="T2359" s="14"/>
      <c r="U2359" s="14"/>
      <c r="V2359" s="14"/>
      <c r="W2359" s="14"/>
      <c r="X2359" s="14"/>
      <c r="Y2359" s="14"/>
    </row>
    <row r="2360" spans="1:25">
      <c r="A2360" s="14" t="s">
        <v>2588</v>
      </c>
      <c r="B2360" s="14" t="s">
        <v>60</v>
      </c>
      <c r="C2360" s="14" t="s">
        <v>131</v>
      </c>
      <c r="D2360" s="14" t="s">
        <v>43</v>
      </c>
      <c r="E2360" s="14">
        <v>0</v>
      </c>
      <c r="F2360" s="14">
        <v>1526.37575409653</v>
      </c>
      <c r="G2360" s="14">
        <v>508.79191803217799</v>
      </c>
      <c r="H2360" s="14">
        <v>1169.9324381617801</v>
      </c>
      <c r="I2360" s="14">
        <v>1058.1963060778901</v>
      </c>
      <c r="J2360" s="14">
        <v>1005.29651594446</v>
      </c>
      <c r="K2360" s="14">
        <v>1113.13818314996</v>
      </c>
      <c r="L2360" s="14">
        <v>54.941877072068998</v>
      </c>
      <c r="M2360" s="14">
        <v>52.899790133426698</v>
      </c>
      <c r="O2360" s="14"/>
      <c r="P2360" s="14"/>
      <c r="Q2360" s="14"/>
      <c r="R2360" s="14"/>
      <c r="S2360" s="14"/>
      <c r="T2360" s="14"/>
      <c r="U2360" s="14"/>
      <c r="V2360" s="14"/>
      <c r="W2360" s="14"/>
      <c r="X2360" s="14"/>
      <c r="Y2360" s="14"/>
    </row>
    <row r="2361" spans="1:25">
      <c r="A2361" s="14" t="s">
        <v>2589</v>
      </c>
      <c r="B2361" s="14" t="s">
        <v>60</v>
      </c>
      <c r="C2361" s="14" t="s">
        <v>132</v>
      </c>
      <c r="D2361" s="14" t="s">
        <v>43</v>
      </c>
      <c r="E2361" s="14">
        <v>0</v>
      </c>
      <c r="F2361" s="14">
        <v>1552.8547484983601</v>
      </c>
      <c r="G2361" s="14">
        <v>517.61824949945299</v>
      </c>
      <c r="H2361" s="14">
        <v>1192.3848764874399</v>
      </c>
      <c r="I2361" s="14">
        <v>1063.34798475752</v>
      </c>
      <c r="J2361" s="14">
        <v>1010.59394623158</v>
      </c>
      <c r="K2361" s="14">
        <v>1118.12068131405</v>
      </c>
      <c r="L2361" s="14">
        <v>54.772696556530697</v>
      </c>
      <c r="M2361" s="14">
        <v>52.754038525941802</v>
      </c>
      <c r="O2361" s="14"/>
      <c r="P2361" s="14"/>
      <c r="Q2361" s="14"/>
      <c r="R2361" s="14"/>
      <c r="S2361" s="14"/>
      <c r="T2361" s="14"/>
      <c r="U2361" s="14"/>
      <c r="V2361" s="14"/>
      <c r="W2361" s="14"/>
      <c r="X2361" s="14"/>
      <c r="Y2361" s="14"/>
    </row>
    <row r="2362" spans="1:25">
      <c r="A2362" s="14" t="s">
        <v>2590</v>
      </c>
      <c r="B2362" s="14" t="s">
        <v>60</v>
      </c>
      <c r="C2362" s="14" t="s">
        <v>38</v>
      </c>
      <c r="D2362" s="14" t="s">
        <v>43</v>
      </c>
      <c r="E2362" s="14">
        <v>1</v>
      </c>
      <c r="F2362" s="14">
        <v>248.98167802569799</v>
      </c>
      <c r="G2362" s="14">
        <v>82.993892675232502</v>
      </c>
      <c r="H2362" s="14">
        <v>1055.54382747879</v>
      </c>
      <c r="I2362" s="14">
        <v>981.70626361472102</v>
      </c>
      <c r="J2362" s="14">
        <v>861.73641312561801</v>
      </c>
      <c r="K2362" s="14">
        <v>1113.5071108734001</v>
      </c>
      <c r="L2362" s="14">
        <v>131.800847258678</v>
      </c>
      <c r="M2362" s="14">
        <v>119.969850489103</v>
      </c>
      <c r="O2362" s="14"/>
      <c r="P2362" s="14"/>
      <c r="Q2362" s="14"/>
      <c r="R2362" s="14"/>
      <c r="S2362" s="14"/>
      <c r="T2362" s="14"/>
      <c r="U2362" s="14"/>
      <c r="V2362" s="14"/>
      <c r="W2362" s="14"/>
      <c r="X2362" s="14"/>
      <c r="Y2362" s="14"/>
    </row>
    <row r="2363" spans="1:25">
      <c r="A2363" s="14" t="s">
        <v>2591</v>
      </c>
      <c r="B2363" s="14" t="s">
        <v>60</v>
      </c>
      <c r="C2363" s="14" t="s">
        <v>36</v>
      </c>
      <c r="D2363" s="14" t="s">
        <v>43</v>
      </c>
      <c r="E2363" s="14">
        <v>1</v>
      </c>
      <c r="F2363" s="14">
        <v>260.86233189075199</v>
      </c>
      <c r="G2363" s="14">
        <v>86.954110630250796</v>
      </c>
      <c r="H2363" s="14">
        <v>1098.1827561284499</v>
      </c>
      <c r="I2363" s="14">
        <v>1017.6685221281</v>
      </c>
      <c r="J2363" s="14">
        <v>895.976541328748</v>
      </c>
      <c r="K2363" s="14">
        <v>1151.07066086292</v>
      </c>
      <c r="L2363" s="14">
        <v>133.40213873482199</v>
      </c>
      <c r="M2363" s="14">
        <v>121.691980799349</v>
      </c>
      <c r="O2363" s="14"/>
      <c r="P2363" s="14"/>
      <c r="Q2363" s="14"/>
      <c r="R2363" s="14"/>
      <c r="S2363" s="14"/>
      <c r="T2363" s="14"/>
      <c r="U2363" s="14"/>
      <c r="V2363" s="14"/>
      <c r="W2363" s="14"/>
      <c r="X2363" s="14"/>
      <c r="Y2363" s="14"/>
    </row>
    <row r="2364" spans="1:25">
      <c r="A2364" s="14" t="s">
        <v>2592</v>
      </c>
      <c r="B2364" s="14" t="s">
        <v>60</v>
      </c>
      <c r="C2364" s="14" t="s">
        <v>34</v>
      </c>
      <c r="D2364" s="14" t="s">
        <v>43</v>
      </c>
      <c r="E2364" s="14">
        <v>1</v>
      </c>
      <c r="F2364" s="14">
        <v>262.11479305155899</v>
      </c>
      <c r="G2364" s="14">
        <v>87.371597683853196</v>
      </c>
      <c r="H2364" s="14">
        <v>1094.5164232986399</v>
      </c>
      <c r="I2364" s="14">
        <v>1025.63752901115</v>
      </c>
      <c r="J2364" s="14">
        <v>903.29953443919305</v>
      </c>
      <c r="K2364" s="14">
        <v>1159.7182427530199</v>
      </c>
      <c r="L2364" s="14">
        <v>134.08071374186801</v>
      </c>
      <c r="M2364" s="14">
        <v>122.337994571957</v>
      </c>
      <c r="O2364" s="14"/>
      <c r="P2364" s="14"/>
      <c r="Q2364" s="14"/>
      <c r="R2364" s="14"/>
      <c r="S2364" s="14"/>
      <c r="T2364" s="14"/>
      <c r="U2364" s="14"/>
      <c r="V2364" s="14"/>
      <c r="W2364" s="14"/>
      <c r="X2364" s="14"/>
      <c r="Y2364" s="14"/>
    </row>
    <row r="2365" spans="1:25">
      <c r="A2365" s="14" t="s">
        <v>2593</v>
      </c>
      <c r="B2365" s="14" t="s">
        <v>60</v>
      </c>
      <c r="C2365" s="14" t="s">
        <v>128</v>
      </c>
      <c r="D2365" s="14" t="s">
        <v>43</v>
      </c>
      <c r="E2365" s="14">
        <v>1</v>
      </c>
      <c r="F2365" s="14">
        <v>245.71525198003101</v>
      </c>
      <c r="G2365" s="14">
        <v>81.905083993343695</v>
      </c>
      <c r="H2365" s="14">
        <v>1025.56555774461</v>
      </c>
      <c r="I2365" s="14">
        <v>959.12210256986702</v>
      </c>
      <c r="J2365" s="14">
        <v>841.28943811516001</v>
      </c>
      <c r="K2365" s="14">
        <v>1088.6560629826199</v>
      </c>
      <c r="L2365" s="14">
        <v>129.53396041275099</v>
      </c>
      <c r="M2365" s="14">
        <v>117.832664454708</v>
      </c>
      <c r="O2365" s="14"/>
      <c r="P2365" s="14"/>
      <c r="Q2365" s="14"/>
      <c r="R2365" s="14"/>
      <c r="S2365" s="14"/>
      <c r="T2365" s="14"/>
      <c r="U2365" s="14"/>
      <c r="V2365" s="14"/>
      <c r="W2365" s="14"/>
      <c r="X2365" s="14"/>
      <c r="Y2365" s="14"/>
    </row>
    <row r="2366" spans="1:25">
      <c r="A2366" s="14" t="s">
        <v>2594</v>
      </c>
      <c r="B2366" s="14" t="s">
        <v>60</v>
      </c>
      <c r="C2366" s="14" t="s">
        <v>129</v>
      </c>
      <c r="D2366" s="14" t="s">
        <v>43</v>
      </c>
      <c r="E2366" s="14">
        <v>1</v>
      </c>
      <c r="F2366" s="14">
        <v>232.16407266778299</v>
      </c>
      <c r="G2366" s="14">
        <v>77.388024222594296</v>
      </c>
      <c r="H2366" s="14">
        <v>970.82910708280895</v>
      </c>
      <c r="I2366" s="14">
        <v>904.05081948871896</v>
      </c>
      <c r="J2366" s="14">
        <v>790.06672458410401</v>
      </c>
      <c r="K2366" s="14">
        <v>1029.6974531967001</v>
      </c>
      <c r="L2366" s="14">
        <v>125.64663370798201</v>
      </c>
      <c r="M2366" s="14">
        <v>113.98409490461501</v>
      </c>
      <c r="O2366" s="14"/>
      <c r="P2366" s="14"/>
      <c r="Q2366" s="14"/>
      <c r="R2366" s="14"/>
      <c r="S2366" s="14"/>
      <c r="T2366" s="14"/>
      <c r="U2366" s="14"/>
      <c r="V2366" s="14"/>
      <c r="W2366" s="14"/>
      <c r="X2366" s="14"/>
      <c r="Y2366" s="14"/>
    </row>
    <row r="2367" spans="1:25">
      <c r="A2367" s="14" t="s">
        <v>2595</v>
      </c>
      <c r="B2367" s="14" t="s">
        <v>60</v>
      </c>
      <c r="C2367" s="14" t="s">
        <v>130</v>
      </c>
      <c r="D2367" s="14" t="s">
        <v>43</v>
      </c>
      <c r="E2367" s="14">
        <v>1</v>
      </c>
      <c r="F2367" s="14">
        <v>221.74078723638999</v>
      </c>
      <c r="G2367" s="14">
        <v>73.913595745463397</v>
      </c>
      <c r="H2367" s="14">
        <v>931.72312801542205</v>
      </c>
      <c r="I2367" s="14">
        <v>853.65540953337404</v>
      </c>
      <c r="J2367" s="14">
        <v>743.55660965923698</v>
      </c>
      <c r="K2367" s="14">
        <v>975.29555098285596</v>
      </c>
      <c r="L2367" s="14">
        <v>121.640141449482</v>
      </c>
      <c r="M2367" s="14">
        <v>110.098799874137</v>
      </c>
      <c r="O2367" s="14"/>
      <c r="P2367" s="14"/>
      <c r="Q2367" s="14"/>
      <c r="R2367" s="14"/>
      <c r="S2367" s="14"/>
      <c r="T2367" s="14"/>
      <c r="U2367" s="14"/>
      <c r="V2367" s="14"/>
      <c r="W2367" s="14"/>
      <c r="X2367" s="14"/>
      <c r="Y2367" s="14"/>
    </row>
    <row r="2368" spans="1:25">
      <c r="A2368" s="14" t="s">
        <v>2596</v>
      </c>
      <c r="B2368" s="14" t="s">
        <v>60</v>
      </c>
      <c r="C2368" s="14" t="s">
        <v>131</v>
      </c>
      <c r="D2368" s="14" t="s">
        <v>43</v>
      </c>
      <c r="E2368" s="14">
        <v>1</v>
      </c>
      <c r="F2368" s="14">
        <v>247.59103975763099</v>
      </c>
      <c r="G2368" s="14">
        <v>82.530346585876998</v>
      </c>
      <c r="H2368" s="14">
        <v>1044.86427986846</v>
      </c>
      <c r="I2368" s="14">
        <v>941.43187055769999</v>
      </c>
      <c r="J2368" s="14">
        <v>826.11687115212703</v>
      </c>
      <c r="K2368" s="14">
        <v>1068.1523966642001</v>
      </c>
      <c r="L2368" s="14">
        <v>126.720526106495</v>
      </c>
      <c r="M2368" s="14">
        <v>115.314999405573</v>
      </c>
      <c r="O2368" s="14"/>
      <c r="P2368" s="14"/>
      <c r="Q2368" s="14"/>
      <c r="R2368" s="14"/>
      <c r="S2368" s="14"/>
      <c r="T2368" s="14"/>
      <c r="U2368" s="14"/>
      <c r="V2368" s="14"/>
      <c r="W2368" s="14"/>
      <c r="X2368" s="14"/>
      <c r="Y2368" s="14"/>
    </row>
    <row r="2369" spans="1:25">
      <c r="A2369" s="14" t="s">
        <v>2597</v>
      </c>
      <c r="B2369" s="14" t="s">
        <v>60</v>
      </c>
      <c r="C2369" s="14" t="s">
        <v>132</v>
      </c>
      <c r="D2369" s="14" t="s">
        <v>43</v>
      </c>
      <c r="E2369" s="14">
        <v>1</v>
      </c>
      <c r="F2369" s="14">
        <v>246.80862721848601</v>
      </c>
      <c r="G2369" s="14">
        <v>82.269542406161904</v>
      </c>
      <c r="H2369" s="14">
        <v>1042.8827314226601</v>
      </c>
      <c r="I2369" s="14">
        <v>916.95654437376095</v>
      </c>
      <c r="J2369" s="14">
        <v>804.20272396673397</v>
      </c>
      <c r="K2369" s="14">
        <v>1040.8811680486699</v>
      </c>
      <c r="L2369" s="14">
        <v>123.92462367490501</v>
      </c>
      <c r="M2369" s="14">
        <v>112.75382040702701</v>
      </c>
      <c r="O2369" s="14"/>
      <c r="P2369" s="14"/>
      <c r="Q2369" s="14"/>
      <c r="R2369" s="14"/>
      <c r="S2369" s="14"/>
      <c r="T2369" s="14"/>
      <c r="U2369" s="14"/>
      <c r="V2369" s="14"/>
      <c r="W2369" s="14"/>
      <c r="X2369" s="14"/>
      <c r="Y2369" s="14"/>
    </row>
    <row r="2370" spans="1:25">
      <c r="A2370" s="14" t="s">
        <v>2598</v>
      </c>
      <c r="B2370" s="14" t="s">
        <v>60</v>
      </c>
      <c r="C2370" s="14" t="s">
        <v>38</v>
      </c>
      <c r="D2370" s="14" t="s">
        <v>43</v>
      </c>
      <c r="E2370" s="14">
        <v>2</v>
      </c>
      <c r="F2370" s="14">
        <v>319.88967440207199</v>
      </c>
      <c r="G2370" s="14">
        <v>106.629891467357</v>
      </c>
      <c r="H2370" s="14">
        <v>1079.1406888711399</v>
      </c>
      <c r="I2370" s="14">
        <v>1058.4138663783899</v>
      </c>
      <c r="J2370" s="14">
        <v>944.72989920187194</v>
      </c>
      <c r="K2370" s="14">
        <v>1181.92757760123</v>
      </c>
      <c r="L2370" s="14">
        <v>123.513711222841</v>
      </c>
      <c r="M2370" s="14">
        <v>113.683967176514</v>
      </c>
      <c r="O2370" s="14"/>
      <c r="P2370" s="14"/>
      <c r="Q2370" s="14"/>
      <c r="R2370" s="14"/>
      <c r="S2370" s="14"/>
      <c r="T2370" s="14"/>
      <c r="U2370" s="14"/>
      <c r="V2370" s="14"/>
      <c r="W2370" s="14"/>
      <c r="X2370" s="14"/>
      <c r="Y2370" s="14"/>
    </row>
    <row r="2371" spans="1:25">
      <c r="A2371" s="14" t="s">
        <v>2599</v>
      </c>
      <c r="B2371" s="14" t="s">
        <v>60</v>
      </c>
      <c r="C2371" s="14" t="s">
        <v>36</v>
      </c>
      <c r="D2371" s="14" t="s">
        <v>43</v>
      </c>
      <c r="E2371" s="14">
        <v>2</v>
      </c>
      <c r="F2371" s="14">
        <v>313.61525738560999</v>
      </c>
      <c r="G2371" s="14">
        <v>104.538419128537</v>
      </c>
      <c r="H2371" s="14">
        <v>1062.23837347788</v>
      </c>
      <c r="I2371" s="14">
        <v>1029.54205398881</v>
      </c>
      <c r="J2371" s="14">
        <v>917.90828235888102</v>
      </c>
      <c r="K2371" s="14">
        <v>1150.9288782297899</v>
      </c>
      <c r="L2371" s="14">
        <v>121.386824240984</v>
      </c>
      <c r="M2371" s="14">
        <v>111.63377162992801</v>
      </c>
      <c r="O2371" s="14"/>
      <c r="P2371" s="14"/>
      <c r="Q2371" s="14"/>
      <c r="R2371" s="14"/>
      <c r="S2371" s="14"/>
      <c r="T2371" s="14"/>
      <c r="U2371" s="14"/>
      <c r="V2371" s="14"/>
      <c r="W2371" s="14"/>
      <c r="X2371" s="14"/>
      <c r="Y2371" s="14"/>
    </row>
    <row r="2372" spans="1:25">
      <c r="A2372" s="14" t="s">
        <v>2600</v>
      </c>
      <c r="B2372" s="14" t="s">
        <v>60</v>
      </c>
      <c r="C2372" s="14" t="s">
        <v>34</v>
      </c>
      <c r="D2372" s="14" t="s">
        <v>43</v>
      </c>
      <c r="E2372" s="14">
        <v>2</v>
      </c>
      <c r="F2372" s="14">
        <v>317.12981651834298</v>
      </c>
      <c r="G2372" s="14">
        <v>105.709938839448</v>
      </c>
      <c r="H2372" s="14">
        <v>1079.15002047961</v>
      </c>
      <c r="I2372" s="14">
        <v>1028.9973757212999</v>
      </c>
      <c r="J2372" s="14">
        <v>918.10503534518705</v>
      </c>
      <c r="K2372" s="14">
        <v>1149.52165125335</v>
      </c>
      <c r="L2372" s="14">
        <v>120.524275532049</v>
      </c>
      <c r="M2372" s="14">
        <v>110.89234037611</v>
      </c>
      <c r="O2372" s="14"/>
      <c r="P2372" s="14"/>
      <c r="Q2372" s="14"/>
      <c r="R2372" s="14"/>
      <c r="S2372" s="14"/>
      <c r="T2372" s="14"/>
      <c r="U2372" s="14"/>
      <c r="V2372" s="14"/>
      <c r="W2372" s="14"/>
      <c r="X2372" s="14"/>
      <c r="Y2372" s="14"/>
    </row>
    <row r="2373" spans="1:25">
      <c r="A2373" s="14" t="s">
        <v>2601</v>
      </c>
      <c r="B2373" s="14" t="s">
        <v>60</v>
      </c>
      <c r="C2373" s="14" t="s">
        <v>128</v>
      </c>
      <c r="D2373" s="14" t="s">
        <v>43</v>
      </c>
      <c r="E2373" s="14">
        <v>2</v>
      </c>
      <c r="F2373" s="14">
        <v>306.42395757520399</v>
      </c>
      <c r="G2373" s="14">
        <v>102.14131919173499</v>
      </c>
      <c r="H2373" s="14">
        <v>1053.1842501295901</v>
      </c>
      <c r="I2373" s="14">
        <v>993.02534980149005</v>
      </c>
      <c r="J2373" s="14">
        <v>884.24690108362404</v>
      </c>
      <c r="K2373" s="14">
        <v>1111.42351718035</v>
      </c>
      <c r="L2373" s="14">
        <v>118.39816737885999</v>
      </c>
      <c r="M2373" s="14">
        <v>108.778448717865</v>
      </c>
      <c r="O2373" s="14"/>
      <c r="P2373" s="14"/>
      <c r="Q2373" s="14"/>
      <c r="R2373" s="14"/>
      <c r="S2373" s="14"/>
      <c r="T2373" s="14"/>
      <c r="U2373" s="14"/>
      <c r="V2373" s="14"/>
      <c r="W2373" s="14"/>
      <c r="X2373" s="14"/>
      <c r="Y2373" s="14"/>
    </row>
    <row r="2374" spans="1:25">
      <c r="A2374" s="14" t="s">
        <v>2602</v>
      </c>
      <c r="B2374" s="14" t="s">
        <v>60</v>
      </c>
      <c r="C2374" s="14" t="s">
        <v>129</v>
      </c>
      <c r="D2374" s="14" t="s">
        <v>43</v>
      </c>
      <c r="E2374" s="14">
        <v>2</v>
      </c>
      <c r="F2374" s="14">
        <v>288.93785938769003</v>
      </c>
      <c r="G2374" s="14">
        <v>96.312619795896694</v>
      </c>
      <c r="H2374" s="14">
        <v>996.88745303508904</v>
      </c>
      <c r="I2374" s="14">
        <v>932.83250348819797</v>
      </c>
      <c r="J2374" s="14">
        <v>827.65886524675295</v>
      </c>
      <c r="K2374" s="14">
        <v>1047.5979218160601</v>
      </c>
      <c r="L2374" s="14">
        <v>114.765418327864</v>
      </c>
      <c r="M2374" s="14">
        <v>105.173638241446</v>
      </c>
      <c r="O2374" s="14"/>
      <c r="P2374" s="14"/>
      <c r="Q2374" s="14"/>
      <c r="R2374" s="14"/>
      <c r="S2374" s="14"/>
      <c r="T2374" s="14"/>
      <c r="U2374" s="14"/>
      <c r="V2374" s="14"/>
      <c r="W2374" s="14"/>
      <c r="X2374" s="14"/>
      <c r="Y2374" s="14"/>
    </row>
    <row r="2375" spans="1:25">
      <c r="A2375" s="14" t="s">
        <v>2603</v>
      </c>
      <c r="B2375" s="14" t="s">
        <v>60</v>
      </c>
      <c r="C2375" s="14" t="s">
        <v>130</v>
      </c>
      <c r="D2375" s="14" t="s">
        <v>43</v>
      </c>
      <c r="E2375" s="14">
        <v>2</v>
      </c>
      <c r="F2375" s="14">
        <v>293.579535229454</v>
      </c>
      <c r="G2375" s="14">
        <v>97.859845076484604</v>
      </c>
      <c r="H2375" s="14">
        <v>1018.24200620648</v>
      </c>
      <c r="I2375" s="14">
        <v>940.94061946571901</v>
      </c>
      <c r="J2375" s="14">
        <v>835.64639607773597</v>
      </c>
      <c r="K2375" s="14">
        <v>1055.7577148763501</v>
      </c>
      <c r="L2375" s="14">
        <v>114.81709541063501</v>
      </c>
      <c r="M2375" s="14">
        <v>105.294223387983</v>
      </c>
      <c r="O2375" s="14"/>
      <c r="P2375" s="14"/>
      <c r="Q2375" s="14"/>
      <c r="R2375" s="14"/>
      <c r="S2375" s="14"/>
      <c r="T2375" s="14"/>
      <c r="U2375" s="14"/>
      <c r="V2375" s="14"/>
      <c r="W2375" s="14"/>
      <c r="X2375" s="14"/>
      <c r="Y2375" s="14"/>
    </row>
    <row r="2376" spans="1:25">
      <c r="A2376" s="14" t="s">
        <v>2604</v>
      </c>
      <c r="B2376" s="14" t="s">
        <v>60</v>
      </c>
      <c r="C2376" s="14" t="s">
        <v>131</v>
      </c>
      <c r="D2376" s="14" t="s">
        <v>43</v>
      </c>
      <c r="E2376" s="14">
        <v>2</v>
      </c>
      <c r="F2376" s="14">
        <v>311.63522874230898</v>
      </c>
      <c r="G2376" s="14">
        <v>103.87840958077</v>
      </c>
      <c r="H2376" s="14">
        <v>1082.8563492209901</v>
      </c>
      <c r="I2376" s="14">
        <v>980.56656882802304</v>
      </c>
      <c r="J2376" s="14">
        <v>874.05633314753595</v>
      </c>
      <c r="K2376" s="14">
        <v>1096.4131335616</v>
      </c>
      <c r="L2376" s="14">
        <v>115.84656473358</v>
      </c>
      <c r="M2376" s="14">
        <v>106.510235680487</v>
      </c>
      <c r="O2376" s="14"/>
      <c r="P2376" s="14"/>
      <c r="Q2376" s="14"/>
      <c r="R2376" s="14"/>
      <c r="S2376" s="14"/>
      <c r="T2376" s="14"/>
      <c r="U2376" s="14"/>
      <c r="V2376" s="14"/>
      <c r="W2376" s="14"/>
      <c r="X2376" s="14"/>
      <c r="Y2376" s="14"/>
    </row>
    <row r="2377" spans="1:25">
      <c r="A2377" s="14" t="s">
        <v>2605</v>
      </c>
      <c r="B2377" s="14" t="s">
        <v>60</v>
      </c>
      <c r="C2377" s="14" t="s">
        <v>132</v>
      </c>
      <c r="D2377" s="14" t="s">
        <v>43</v>
      </c>
      <c r="E2377" s="14">
        <v>2</v>
      </c>
      <c r="F2377" s="14">
        <v>336.010512698605</v>
      </c>
      <c r="G2377" s="14">
        <v>112.003504232868</v>
      </c>
      <c r="H2377" s="14">
        <v>1170.31978230854</v>
      </c>
      <c r="I2377" s="14">
        <v>1040.7083847423401</v>
      </c>
      <c r="J2377" s="14">
        <v>931.79028166288299</v>
      </c>
      <c r="K2377" s="14">
        <v>1158.8051157991399</v>
      </c>
      <c r="L2377" s="14">
        <v>118.096731056797</v>
      </c>
      <c r="M2377" s="14">
        <v>108.918103079462</v>
      </c>
      <c r="O2377" s="14"/>
      <c r="P2377" s="14"/>
      <c r="Q2377" s="14"/>
      <c r="R2377" s="14"/>
      <c r="S2377" s="14"/>
      <c r="T2377" s="14"/>
      <c r="U2377" s="14"/>
      <c r="V2377" s="14"/>
      <c r="W2377" s="14"/>
      <c r="X2377" s="14"/>
      <c r="Y2377" s="14"/>
    </row>
    <row r="2378" spans="1:25">
      <c r="A2378" s="14" t="s">
        <v>2606</v>
      </c>
      <c r="B2378" s="14" t="s">
        <v>60</v>
      </c>
      <c r="C2378" s="14" t="s">
        <v>38</v>
      </c>
      <c r="D2378" s="14" t="s">
        <v>43</v>
      </c>
      <c r="E2378" s="14">
        <v>3</v>
      </c>
      <c r="F2378" s="14">
        <v>324.91431941018197</v>
      </c>
      <c r="G2378" s="14">
        <v>108.30477313672699</v>
      </c>
      <c r="H2378" s="14">
        <v>1132.10564254419</v>
      </c>
      <c r="I2378" s="14">
        <v>1081.3478878196199</v>
      </c>
      <c r="J2378" s="14">
        <v>965.91720535290597</v>
      </c>
      <c r="K2378" s="14">
        <v>1206.6783065080799</v>
      </c>
      <c r="L2378" s="14">
        <v>125.330418688457</v>
      </c>
      <c r="M2378" s="14">
        <v>115.430682466714</v>
      </c>
      <c r="O2378" s="14"/>
      <c r="P2378" s="14"/>
      <c r="Q2378" s="14"/>
      <c r="R2378" s="14"/>
      <c r="S2378" s="14"/>
      <c r="T2378" s="14"/>
      <c r="U2378" s="14"/>
      <c r="V2378" s="14"/>
      <c r="W2378" s="14"/>
      <c r="X2378" s="14"/>
      <c r="Y2378" s="14"/>
    </row>
    <row r="2379" spans="1:25">
      <c r="A2379" s="14" t="s">
        <v>2607</v>
      </c>
      <c r="B2379" s="14" t="s">
        <v>60</v>
      </c>
      <c r="C2379" s="14" t="s">
        <v>36</v>
      </c>
      <c r="D2379" s="14" t="s">
        <v>43</v>
      </c>
      <c r="E2379" s="14">
        <v>3</v>
      </c>
      <c r="F2379" s="14">
        <v>302.42828741983197</v>
      </c>
      <c r="G2379" s="14">
        <v>100.809429139944</v>
      </c>
      <c r="H2379" s="14">
        <v>1050.9375105807801</v>
      </c>
      <c r="I2379" s="14">
        <v>1000.28808614748</v>
      </c>
      <c r="J2379" s="14">
        <v>889.571143469052</v>
      </c>
      <c r="K2379" s="14">
        <v>1120.8637198716699</v>
      </c>
      <c r="L2379" s="14">
        <v>120.57563372419</v>
      </c>
      <c r="M2379" s="14">
        <v>110.716942678424</v>
      </c>
      <c r="O2379" s="14"/>
      <c r="P2379" s="14"/>
      <c r="Q2379" s="14"/>
      <c r="R2379" s="14"/>
      <c r="S2379" s="14"/>
      <c r="T2379" s="14"/>
      <c r="U2379" s="14"/>
      <c r="V2379" s="14"/>
      <c r="W2379" s="14"/>
      <c r="X2379" s="14"/>
      <c r="Y2379" s="14"/>
    </row>
    <row r="2380" spans="1:25">
      <c r="A2380" s="14" t="s">
        <v>2608</v>
      </c>
      <c r="B2380" s="14" t="s">
        <v>60</v>
      </c>
      <c r="C2380" s="14" t="s">
        <v>34</v>
      </c>
      <c r="D2380" s="14" t="s">
        <v>43</v>
      </c>
      <c r="E2380" s="14">
        <v>3</v>
      </c>
      <c r="F2380" s="14">
        <v>329.99622534063502</v>
      </c>
      <c r="G2380" s="14">
        <v>109.998741780212</v>
      </c>
      <c r="H2380" s="14">
        <v>1147.97267564404</v>
      </c>
      <c r="I2380" s="14">
        <v>1070.8751763642999</v>
      </c>
      <c r="J2380" s="14">
        <v>957.22285940568497</v>
      </c>
      <c r="K2380" s="14">
        <v>1194.19592769783</v>
      </c>
      <c r="L2380" s="14">
        <v>123.32075133352799</v>
      </c>
      <c r="M2380" s="14">
        <v>113.65231695861701</v>
      </c>
      <c r="O2380" s="14"/>
      <c r="P2380" s="14"/>
      <c r="Q2380" s="14"/>
      <c r="R2380" s="14"/>
      <c r="S2380" s="14"/>
      <c r="T2380" s="14"/>
      <c r="U2380" s="14"/>
      <c r="V2380" s="14"/>
      <c r="W2380" s="14"/>
      <c r="X2380" s="14"/>
      <c r="Y2380" s="14"/>
    </row>
    <row r="2381" spans="1:25">
      <c r="A2381" s="14" t="s">
        <v>2609</v>
      </c>
      <c r="B2381" s="14" t="s">
        <v>60</v>
      </c>
      <c r="C2381" s="14" t="s">
        <v>128</v>
      </c>
      <c r="D2381" s="14" t="s">
        <v>43</v>
      </c>
      <c r="E2381" s="14">
        <v>3</v>
      </c>
      <c r="F2381" s="14">
        <v>335.02593895268598</v>
      </c>
      <c r="G2381" s="14">
        <v>111.675312984229</v>
      </c>
      <c r="H2381" s="14">
        <v>1167.33776638567</v>
      </c>
      <c r="I2381" s="14">
        <v>1077.49160992152</v>
      </c>
      <c r="J2381" s="14">
        <v>964.11209134658498</v>
      </c>
      <c r="K2381" s="14">
        <v>1200.4403887968699</v>
      </c>
      <c r="L2381" s="14">
        <v>122.94877887534901</v>
      </c>
      <c r="M2381" s="14">
        <v>113.37951857493699</v>
      </c>
      <c r="O2381" s="14"/>
      <c r="P2381" s="14"/>
      <c r="Q2381" s="14"/>
      <c r="R2381" s="14"/>
      <c r="S2381" s="14"/>
      <c r="T2381" s="14"/>
      <c r="U2381" s="14"/>
      <c r="V2381" s="14"/>
      <c r="W2381" s="14"/>
      <c r="X2381" s="14"/>
      <c r="Y2381" s="14"/>
    </row>
    <row r="2382" spans="1:25">
      <c r="A2382" s="14" t="s">
        <v>2610</v>
      </c>
      <c r="B2382" s="14" t="s">
        <v>60</v>
      </c>
      <c r="C2382" s="14" t="s">
        <v>129</v>
      </c>
      <c r="D2382" s="14" t="s">
        <v>43</v>
      </c>
      <c r="E2382" s="14">
        <v>3</v>
      </c>
      <c r="F2382" s="14">
        <v>354.42069931230799</v>
      </c>
      <c r="G2382" s="14">
        <v>118.140233104103</v>
      </c>
      <c r="H2382" s="14">
        <v>1239.5365974619899</v>
      </c>
      <c r="I2382" s="14">
        <v>1129.70893269366</v>
      </c>
      <c r="J2382" s="14">
        <v>1014.12250318434</v>
      </c>
      <c r="K2382" s="14">
        <v>1254.7682955149</v>
      </c>
      <c r="L2382" s="14">
        <v>125.059362821241</v>
      </c>
      <c r="M2382" s="14">
        <v>115.586429509312</v>
      </c>
      <c r="O2382" s="14"/>
      <c r="P2382" s="14"/>
      <c r="Q2382" s="14"/>
      <c r="R2382" s="14"/>
      <c r="S2382" s="14"/>
      <c r="T2382" s="14"/>
      <c r="U2382" s="14"/>
      <c r="V2382" s="14"/>
      <c r="W2382" s="14"/>
      <c r="X2382" s="14"/>
      <c r="Y2382" s="14"/>
    </row>
    <row r="2383" spans="1:25">
      <c r="A2383" s="14" t="s">
        <v>2611</v>
      </c>
      <c r="B2383" s="14" t="s">
        <v>60</v>
      </c>
      <c r="C2383" s="14" t="s">
        <v>130</v>
      </c>
      <c r="D2383" s="14" t="s">
        <v>43</v>
      </c>
      <c r="E2383" s="14">
        <v>3</v>
      </c>
      <c r="F2383" s="14">
        <v>344.06252229661499</v>
      </c>
      <c r="G2383" s="14">
        <v>114.687507432205</v>
      </c>
      <c r="H2383" s="14">
        <v>1204.6163514341299</v>
      </c>
      <c r="I2383" s="14">
        <v>1094.2993052562399</v>
      </c>
      <c r="J2383" s="14">
        <v>980.70203669755495</v>
      </c>
      <c r="K2383" s="14">
        <v>1217.3518042258199</v>
      </c>
      <c r="L2383" s="14">
        <v>123.05249896957901</v>
      </c>
      <c r="M2383" s="14">
        <v>113.59726855868701</v>
      </c>
      <c r="O2383" s="14"/>
      <c r="P2383" s="14"/>
      <c r="Q2383" s="14"/>
      <c r="R2383" s="14"/>
      <c r="S2383" s="14"/>
      <c r="T2383" s="14"/>
      <c r="U2383" s="14"/>
      <c r="V2383" s="14"/>
      <c r="W2383" s="14"/>
      <c r="X2383" s="14"/>
      <c r="Y2383" s="14"/>
    </row>
    <row r="2384" spans="1:25">
      <c r="A2384" s="14" t="s">
        <v>2612</v>
      </c>
      <c r="B2384" s="14" t="s">
        <v>60</v>
      </c>
      <c r="C2384" s="14" t="s">
        <v>131</v>
      </c>
      <c r="D2384" s="14" t="s">
        <v>43</v>
      </c>
      <c r="E2384" s="14">
        <v>3</v>
      </c>
      <c r="F2384" s="14">
        <v>337.19516755310599</v>
      </c>
      <c r="G2384" s="14">
        <v>112.39838918436899</v>
      </c>
      <c r="H2384" s="14">
        <v>1178.9216402807699</v>
      </c>
      <c r="I2384" s="14">
        <v>1059.7788307267499</v>
      </c>
      <c r="J2384" s="14">
        <v>948.43630370052995</v>
      </c>
      <c r="K2384" s="14">
        <v>1180.48705242555</v>
      </c>
      <c r="L2384" s="14">
        <v>120.708221698798</v>
      </c>
      <c r="M2384" s="14">
        <v>111.342527026222</v>
      </c>
      <c r="O2384" s="14"/>
      <c r="P2384" s="14"/>
      <c r="Q2384" s="14"/>
      <c r="R2384" s="14"/>
      <c r="S2384" s="14"/>
      <c r="T2384" s="14"/>
      <c r="U2384" s="14"/>
      <c r="V2384" s="14"/>
      <c r="W2384" s="14"/>
      <c r="X2384" s="14"/>
      <c r="Y2384" s="14"/>
    </row>
    <row r="2385" spans="1:25">
      <c r="A2385" s="14" t="s">
        <v>2613</v>
      </c>
      <c r="B2385" s="14" t="s">
        <v>60</v>
      </c>
      <c r="C2385" s="14" t="s">
        <v>132</v>
      </c>
      <c r="D2385" s="14" t="s">
        <v>43</v>
      </c>
      <c r="E2385" s="14">
        <v>3</v>
      </c>
      <c r="F2385" s="14">
        <v>321.17379939161998</v>
      </c>
      <c r="G2385" s="14">
        <v>107.05793313053999</v>
      </c>
      <c r="H2385" s="14">
        <v>1118.6047624394701</v>
      </c>
      <c r="I2385" s="14">
        <v>973.23665022323701</v>
      </c>
      <c r="J2385" s="14">
        <v>868.30587264206804</v>
      </c>
      <c r="K2385" s="14">
        <v>1087.22132665097</v>
      </c>
      <c r="L2385" s="14">
        <v>113.98467642773301</v>
      </c>
      <c r="M2385" s="14">
        <v>104.930777581169</v>
      </c>
      <c r="O2385" s="14"/>
      <c r="P2385" s="14"/>
      <c r="Q2385" s="14"/>
      <c r="R2385" s="14"/>
      <c r="S2385" s="14"/>
      <c r="T2385" s="14"/>
      <c r="U2385" s="14"/>
      <c r="V2385" s="14"/>
      <c r="W2385" s="14"/>
      <c r="X2385" s="14"/>
      <c r="Y2385" s="14"/>
    </row>
    <row r="2386" spans="1:25">
      <c r="A2386" s="14" t="s">
        <v>2614</v>
      </c>
      <c r="B2386" s="14" t="s">
        <v>60</v>
      </c>
      <c r="C2386" s="14" t="s">
        <v>38</v>
      </c>
      <c r="D2386" s="14" t="s">
        <v>43</v>
      </c>
      <c r="E2386" s="14">
        <v>4</v>
      </c>
      <c r="F2386" s="14">
        <v>284.93885078730398</v>
      </c>
      <c r="G2386" s="14">
        <v>94.979616929101297</v>
      </c>
      <c r="H2386" s="14">
        <v>1128.38131944917</v>
      </c>
      <c r="I2386" s="14">
        <v>1043.7708535807301</v>
      </c>
      <c r="J2386" s="14">
        <v>924.94222387587604</v>
      </c>
      <c r="K2386" s="14">
        <v>1173.51609957234</v>
      </c>
      <c r="L2386" s="14">
        <v>129.74524599161001</v>
      </c>
      <c r="M2386" s="14">
        <v>118.828629704858</v>
      </c>
      <c r="O2386" s="14"/>
      <c r="P2386" s="14"/>
      <c r="Q2386" s="14"/>
      <c r="R2386" s="14"/>
      <c r="S2386" s="14"/>
      <c r="T2386" s="14"/>
      <c r="U2386" s="14"/>
      <c r="V2386" s="14"/>
      <c r="W2386" s="14"/>
      <c r="X2386" s="14"/>
      <c r="Y2386" s="14"/>
    </row>
    <row r="2387" spans="1:25">
      <c r="A2387" s="14" t="s">
        <v>2615</v>
      </c>
      <c r="B2387" s="14" t="s">
        <v>60</v>
      </c>
      <c r="C2387" s="14" t="s">
        <v>36</v>
      </c>
      <c r="D2387" s="14" t="s">
        <v>43</v>
      </c>
      <c r="E2387" s="14">
        <v>4</v>
      </c>
      <c r="F2387" s="14">
        <v>311.795693558317</v>
      </c>
      <c r="G2387" s="14">
        <v>103.931897852772</v>
      </c>
      <c r="H2387" s="14">
        <v>1241.81811995506</v>
      </c>
      <c r="I2387" s="14">
        <v>1146.56627750045</v>
      </c>
      <c r="J2387" s="14">
        <v>1021.76524819273</v>
      </c>
      <c r="K2387" s="14">
        <v>1282.30399767893</v>
      </c>
      <c r="L2387" s="14">
        <v>135.73772017848501</v>
      </c>
      <c r="M2387" s="14">
        <v>124.801029307722</v>
      </c>
      <c r="O2387" s="14"/>
      <c r="P2387" s="14"/>
      <c r="Q2387" s="14"/>
      <c r="R2387" s="14"/>
      <c r="S2387" s="14"/>
      <c r="T2387" s="14"/>
      <c r="U2387" s="14"/>
      <c r="V2387" s="14"/>
      <c r="W2387" s="14"/>
      <c r="X2387" s="14"/>
      <c r="Y2387" s="14"/>
    </row>
    <row r="2388" spans="1:25">
      <c r="A2388" s="14" t="s">
        <v>2616</v>
      </c>
      <c r="B2388" s="14" t="s">
        <v>60</v>
      </c>
      <c r="C2388" s="14" t="s">
        <v>34</v>
      </c>
      <c r="D2388" s="14" t="s">
        <v>43</v>
      </c>
      <c r="E2388" s="14">
        <v>4</v>
      </c>
      <c r="F2388" s="14">
        <v>287.22068984697898</v>
      </c>
      <c r="G2388" s="14">
        <v>95.740229948993104</v>
      </c>
      <c r="H2388" s="14">
        <v>1151.0928576746501</v>
      </c>
      <c r="I2388" s="14">
        <v>1066.2453998629301</v>
      </c>
      <c r="J2388" s="14">
        <v>945.26739735164006</v>
      </c>
      <c r="K2388" s="14">
        <v>1198.2910766066</v>
      </c>
      <c r="L2388" s="14">
        <v>132.04567674367499</v>
      </c>
      <c r="M2388" s="14">
        <v>120.978002511285</v>
      </c>
      <c r="O2388" s="14"/>
      <c r="P2388" s="14"/>
      <c r="Q2388" s="14"/>
      <c r="R2388" s="14"/>
      <c r="S2388" s="14"/>
      <c r="T2388" s="14"/>
      <c r="U2388" s="14"/>
      <c r="V2388" s="14"/>
      <c r="W2388" s="14"/>
      <c r="X2388" s="14"/>
      <c r="Y2388" s="14"/>
    </row>
    <row r="2389" spans="1:25">
      <c r="A2389" s="14" t="s">
        <v>2617</v>
      </c>
      <c r="B2389" s="14" t="s">
        <v>60</v>
      </c>
      <c r="C2389" s="14" t="s">
        <v>128</v>
      </c>
      <c r="D2389" s="14" t="s">
        <v>43</v>
      </c>
      <c r="E2389" s="14">
        <v>4</v>
      </c>
      <c r="F2389" s="14">
        <v>286.62769001985203</v>
      </c>
      <c r="G2389" s="14">
        <v>95.542563339950604</v>
      </c>
      <c r="H2389" s="14">
        <v>1157.8577661880499</v>
      </c>
      <c r="I2389" s="14">
        <v>1062.1102479480001</v>
      </c>
      <c r="J2389" s="14">
        <v>941.22375659838997</v>
      </c>
      <c r="K2389" s="14">
        <v>1194.06803635952</v>
      </c>
      <c r="L2389" s="14">
        <v>131.957788411525</v>
      </c>
      <c r="M2389" s="14">
        <v>120.886491349606</v>
      </c>
      <c r="O2389" s="14"/>
      <c r="P2389" s="14"/>
      <c r="Q2389" s="14"/>
      <c r="R2389" s="14"/>
      <c r="S2389" s="14"/>
      <c r="T2389" s="14"/>
      <c r="U2389" s="14"/>
      <c r="V2389" s="14"/>
      <c r="W2389" s="14"/>
      <c r="X2389" s="14"/>
      <c r="Y2389" s="14"/>
    </row>
    <row r="2390" spans="1:25">
      <c r="A2390" s="14" t="s">
        <v>2618</v>
      </c>
      <c r="B2390" s="14" t="s">
        <v>60</v>
      </c>
      <c r="C2390" s="14" t="s">
        <v>129</v>
      </c>
      <c r="D2390" s="14" t="s">
        <v>43</v>
      </c>
      <c r="E2390" s="14">
        <v>4</v>
      </c>
      <c r="F2390" s="14">
        <v>271.390993626441</v>
      </c>
      <c r="G2390" s="14">
        <v>90.463664542146901</v>
      </c>
      <c r="H2390" s="14">
        <v>1100.97766177055</v>
      </c>
      <c r="I2390" s="14">
        <v>996.71110138991696</v>
      </c>
      <c r="J2390" s="14">
        <v>880.03469281149705</v>
      </c>
      <c r="K2390" s="14">
        <v>1124.38401243162</v>
      </c>
      <c r="L2390" s="14">
        <v>127.67291104170801</v>
      </c>
      <c r="M2390" s="14">
        <v>116.67640857841999</v>
      </c>
      <c r="O2390" s="14"/>
      <c r="P2390" s="14"/>
      <c r="Q2390" s="14"/>
      <c r="R2390" s="14"/>
      <c r="S2390" s="14"/>
      <c r="T2390" s="14"/>
      <c r="U2390" s="14"/>
      <c r="V2390" s="14"/>
      <c r="W2390" s="14"/>
      <c r="X2390" s="14"/>
      <c r="Y2390" s="14"/>
    </row>
    <row r="2391" spans="1:25">
      <c r="A2391" s="14" t="s">
        <v>2619</v>
      </c>
      <c r="B2391" s="14" t="s">
        <v>60</v>
      </c>
      <c r="C2391" s="14" t="s">
        <v>130</v>
      </c>
      <c r="D2391" s="14" t="s">
        <v>43</v>
      </c>
      <c r="E2391" s="14">
        <v>4</v>
      </c>
      <c r="F2391" s="14">
        <v>293.39129544885998</v>
      </c>
      <c r="G2391" s="14">
        <v>97.797098482953402</v>
      </c>
      <c r="H2391" s="14">
        <v>1194.9792092247501</v>
      </c>
      <c r="I2391" s="14">
        <v>1070.90158008709</v>
      </c>
      <c r="J2391" s="14">
        <v>949.922604207728</v>
      </c>
      <c r="K2391" s="14">
        <v>1202.8256457401999</v>
      </c>
      <c r="L2391" s="14">
        <v>131.924065653106</v>
      </c>
      <c r="M2391" s="14">
        <v>120.97897587936301</v>
      </c>
      <c r="O2391" s="14"/>
      <c r="P2391" s="14"/>
      <c r="Q2391" s="14"/>
      <c r="R2391" s="14"/>
      <c r="S2391" s="14"/>
      <c r="T2391" s="14"/>
      <c r="U2391" s="14"/>
      <c r="V2391" s="14"/>
      <c r="W2391" s="14"/>
      <c r="X2391" s="14"/>
      <c r="Y2391" s="14"/>
    </row>
    <row r="2392" spans="1:25">
      <c r="A2392" s="14" t="s">
        <v>2620</v>
      </c>
      <c r="B2392" s="14" t="s">
        <v>60</v>
      </c>
      <c r="C2392" s="14" t="s">
        <v>131</v>
      </c>
      <c r="D2392" s="14" t="s">
        <v>43</v>
      </c>
      <c r="E2392" s="14">
        <v>4</v>
      </c>
      <c r="F2392" s="14">
        <v>307.773399891054</v>
      </c>
      <c r="G2392" s="14">
        <v>102.591133297018</v>
      </c>
      <c r="H2392" s="14">
        <v>1256.2692350343</v>
      </c>
      <c r="I2392" s="14">
        <v>1117.0703351426</v>
      </c>
      <c r="J2392" s="14">
        <v>993.67959263595299</v>
      </c>
      <c r="K2392" s="14">
        <v>1251.3479401821101</v>
      </c>
      <c r="L2392" s="14">
        <v>134.277605039506</v>
      </c>
      <c r="M2392" s="14">
        <v>123.39074250665</v>
      </c>
      <c r="O2392" s="14"/>
      <c r="P2392" s="14"/>
      <c r="Q2392" s="14"/>
      <c r="R2392" s="14"/>
      <c r="S2392" s="14"/>
      <c r="T2392" s="14"/>
      <c r="U2392" s="14"/>
      <c r="V2392" s="14"/>
      <c r="W2392" s="14"/>
      <c r="X2392" s="14"/>
      <c r="Y2392" s="14"/>
    </row>
    <row r="2393" spans="1:25">
      <c r="A2393" s="14" t="s">
        <v>2621</v>
      </c>
      <c r="B2393" s="14" t="s">
        <v>60</v>
      </c>
      <c r="C2393" s="14" t="s">
        <v>132</v>
      </c>
      <c r="D2393" s="14" t="s">
        <v>43</v>
      </c>
      <c r="E2393" s="14">
        <v>4</v>
      </c>
      <c r="F2393" s="14">
        <v>325.73531792903799</v>
      </c>
      <c r="G2393" s="14">
        <v>108.578439309679</v>
      </c>
      <c r="H2393" s="14">
        <v>1336.2951999058</v>
      </c>
      <c r="I2393" s="14">
        <v>1183.4274013976201</v>
      </c>
      <c r="J2393" s="14">
        <v>1056.03359724343</v>
      </c>
      <c r="K2393" s="14">
        <v>1321.7325300477301</v>
      </c>
      <c r="L2393" s="14">
        <v>138.305128650104</v>
      </c>
      <c r="M2393" s="14">
        <v>127.39380415419301</v>
      </c>
      <c r="O2393" s="14"/>
      <c r="P2393" s="14"/>
      <c r="Q2393" s="14"/>
      <c r="R2393" s="14"/>
      <c r="S2393" s="14"/>
      <c r="T2393" s="14"/>
      <c r="U2393" s="14"/>
      <c r="V2393" s="14"/>
      <c r="W2393" s="14"/>
      <c r="X2393" s="14"/>
      <c r="Y2393" s="14"/>
    </row>
    <row r="2394" spans="1:25">
      <c r="A2394" s="14" t="s">
        <v>2622</v>
      </c>
      <c r="B2394" s="14" t="s">
        <v>60</v>
      </c>
      <c r="C2394" s="14" t="s">
        <v>38</v>
      </c>
      <c r="D2394" s="14" t="s">
        <v>43</v>
      </c>
      <c r="E2394" s="14">
        <v>5</v>
      </c>
      <c r="F2394" s="14">
        <v>311.743693032811</v>
      </c>
      <c r="G2394" s="14">
        <v>103.91456434427</v>
      </c>
      <c r="H2394" s="14">
        <v>1237.12723930637</v>
      </c>
      <c r="I2394" s="14">
        <v>1212.27246624848</v>
      </c>
      <c r="J2394" s="14">
        <v>1080.7078672103801</v>
      </c>
      <c r="K2394" s="14">
        <v>1355.3674749003701</v>
      </c>
      <c r="L2394" s="14">
        <v>143.095008651885</v>
      </c>
      <c r="M2394" s="14">
        <v>131.56459903810099</v>
      </c>
      <c r="O2394" s="14"/>
      <c r="P2394" s="14"/>
      <c r="Q2394" s="14"/>
      <c r="R2394" s="14"/>
      <c r="S2394" s="14"/>
      <c r="T2394" s="14"/>
      <c r="U2394" s="14"/>
      <c r="V2394" s="14"/>
      <c r="W2394" s="14"/>
      <c r="X2394" s="14"/>
      <c r="Y2394" s="14"/>
    </row>
    <row r="2395" spans="1:25">
      <c r="A2395" s="14" t="s">
        <v>2623</v>
      </c>
      <c r="B2395" s="14" t="s">
        <v>60</v>
      </c>
      <c r="C2395" s="14" t="s">
        <v>36</v>
      </c>
      <c r="D2395" s="14" t="s">
        <v>43</v>
      </c>
      <c r="E2395" s="14">
        <v>5</v>
      </c>
      <c r="F2395" s="14">
        <v>306.804355109288</v>
      </c>
      <c r="G2395" s="14">
        <v>102.268118369763</v>
      </c>
      <c r="H2395" s="14">
        <v>1218.2510923971099</v>
      </c>
      <c r="I2395" s="14">
        <v>1173.13048238131</v>
      </c>
      <c r="J2395" s="14">
        <v>1044.7742245050399</v>
      </c>
      <c r="K2395" s="14">
        <v>1312.83043139816</v>
      </c>
      <c r="L2395" s="14">
        <v>139.699949016841</v>
      </c>
      <c r="M2395" s="14">
        <v>128.356257876276</v>
      </c>
      <c r="O2395" s="14"/>
      <c r="P2395" s="14"/>
      <c r="Q2395" s="14"/>
      <c r="R2395" s="14"/>
      <c r="S2395" s="14"/>
      <c r="T2395" s="14"/>
      <c r="U2395" s="14"/>
      <c r="V2395" s="14"/>
      <c r="W2395" s="14"/>
      <c r="X2395" s="14"/>
      <c r="Y2395" s="14"/>
    </row>
    <row r="2396" spans="1:25">
      <c r="A2396" s="14" t="s">
        <v>2624</v>
      </c>
      <c r="B2396" s="14" t="s">
        <v>60</v>
      </c>
      <c r="C2396" s="14" t="s">
        <v>34</v>
      </c>
      <c r="D2396" s="14" t="s">
        <v>43</v>
      </c>
      <c r="E2396" s="14">
        <v>5</v>
      </c>
      <c r="F2396" s="14">
        <v>290.409795782157</v>
      </c>
      <c r="G2396" s="14">
        <v>96.803265260719002</v>
      </c>
      <c r="H2396" s="14">
        <v>1154.7109176228901</v>
      </c>
      <c r="I2396" s="14">
        <v>1099.7292818164401</v>
      </c>
      <c r="J2396" s="14">
        <v>976.19374556204298</v>
      </c>
      <c r="K2396" s="14">
        <v>1234.5012137204101</v>
      </c>
      <c r="L2396" s="14">
        <v>134.77193190397401</v>
      </c>
      <c r="M2396" s="14">
        <v>123.535536254394</v>
      </c>
      <c r="O2396" s="14"/>
      <c r="P2396" s="14"/>
      <c r="Q2396" s="14"/>
      <c r="R2396" s="14"/>
      <c r="S2396" s="14"/>
      <c r="T2396" s="14"/>
      <c r="U2396" s="14"/>
      <c r="V2396" s="14"/>
      <c r="W2396" s="14"/>
      <c r="X2396" s="14"/>
      <c r="Y2396" s="14"/>
    </row>
    <row r="2397" spans="1:25">
      <c r="A2397" s="14" t="s">
        <v>2625</v>
      </c>
      <c r="B2397" s="14" t="s">
        <v>60</v>
      </c>
      <c r="C2397" s="14" t="s">
        <v>128</v>
      </c>
      <c r="D2397" s="14" t="s">
        <v>43</v>
      </c>
      <c r="E2397" s="14">
        <v>5</v>
      </c>
      <c r="F2397" s="14">
        <v>296.18254647911402</v>
      </c>
      <c r="G2397" s="14">
        <v>98.727515493037899</v>
      </c>
      <c r="H2397" s="14">
        <v>1180.6216226695601</v>
      </c>
      <c r="I2397" s="14">
        <v>1119.50160235109</v>
      </c>
      <c r="J2397" s="14">
        <v>995.01367945382196</v>
      </c>
      <c r="K2397" s="14">
        <v>1255.19631358006</v>
      </c>
      <c r="L2397" s="14">
        <v>135.69471122896201</v>
      </c>
      <c r="M2397" s="14">
        <v>124.48792289727101</v>
      </c>
      <c r="O2397" s="14"/>
      <c r="P2397" s="14"/>
      <c r="Q2397" s="14"/>
      <c r="R2397" s="14"/>
      <c r="S2397" s="14"/>
      <c r="T2397" s="14"/>
      <c r="U2397" s="14"/>
      <c r="V2397" s="14"/>
      <c r="W2397" s="14"/>
      <c r="X2397" s="14"/>
      <c r="Y2397" s="14"/>
    </row>
    <row r="2398" spans="1:25">
      <c r="A2398" s="14" t="s">
        <v>2626</v>
      </c>
      <c r="B2398" s="14" t="s">
        <v>60</v>
      </c>
      <c r="C2398" s="14" t="s">
        <v>129</v>
      </c>
      <c r="D2398" s="14" t="s">
        <v>43</v>
      </c>
      <c r="E2398" s="14">
        <v>5</v>
      </c>
      <c r="F2398" s="14">
        <v>306.39852176260302</v>
      </c>
      <c r="G2398" s="14">
        <v>102.13284058753401</v>
      </c>
      <c r="H2398" s="14">
        <v>1224.8591715474799</v>
      </c>
      <c r="I2398" s="14">
        <v>1160.8415982751301</v>
      </c>
      <c r="J2398" s="14">
        <v>1033.8622070476799</v>
      </c>
      <c r="K2398" s="14">
        <v>1299.05077938565</v>
      </c>
      <c r="L2398" s="14">
        <v>138.20918111051699</v>
      </c>
      <c r="M2398" s="14">
        <v>126.979391227448</v>
      </c>
      <c r="O2398" s="14"/>
      <c r="P2398" s="14"/>
      <c r="Q2398" s="14"/>
      <c r="R2398" s="14"/>
      <c r="S2398" s="14"/>
      <c r="T2398" s="14"/>
      <c r="U2398" s="14"/>
      <c r="V2398" s="14"/>
      <c r="W2398" s="14"/>
      <c r="X2398" s="14"/>
      <c r="Y2398" s="14"/>
    </row>
    <row r="2399" spans="1:25">
      <c r="A2399" s="14" t="s">
        <v>2627</v>
      </c>
      <c r="B2399" s="14" t="s">
        <v>60</v>
      </c>
      <c r="C2399" s="14" t="s">
        <v>130</v>
      </c>
      <c r="D2399" s="14" t="s">
        <v>43</v>
      </c>
      <c r="E2399" s="14">
        <v>5</v>
      </c>
      <c r="F2399" s="14">
        <v>317.44592699293997</v>
      </c>
      <c r="G2399" s="14">
        <v>105.81530899764699</v>
      </c>
      <c r="H2399" s="14">
        <v>1273.6556210597801</v>
      </c>
      <c r="I2399" s="14">
        <v>1202.79472597428</v>
      </c>
      <c r="J2399" s="14">
        <v>1073.3180161739101</v>
      </c>
      <c r="K2399" s="14">
        <v>1343.5117186531199</v>
      </c>
      <c r="L2399" s="14">
        <v>140.71699267884199</v>
      </c>
      <c r="M2399" s="14">
        <v>129.47670980036901</v>
      </c>
      <c r="O2399" s="14"/>
      <c r="P2399" s="14"/>
      <c r="Q2399" s="14"/>
      <c r="R2399" s="14"/>
      <c r="S2399" s="14"/>
      <c r="T2399" s="14"/>
      <c r="U2399" s="14"/>
      <c r="V2399" s="14"/>
      <c r="W2399" s="14"/>
      <c r="X2399" s="14"/>
      <c r="Y2399" s="14"/>
    </row>
    <row r="2400" spans="1:25">
      <c r="A2400" s="14" t="s">
        <v>2628</v>
      </c>
      <c r="B2400" s="14" t="s">
        <v>60</v>
      </c>
      <c r="C2400" s="14" t="s">
        <v>131</v>
      </c>
      <c r="D2400" s="14" t="s">
        <v>43</v>
      </c>
      <c r="E2400" s="14">
        <v>5</v>
      </c>
      <c r="F2400" s="14">
        <v>322.180918152434</v>
      </c>
      <c r="G2400" s="14">
        <v>107.393639384145</v>
      </c>
      <c r="H2400" s="14">
        <v>1294.3671132233901</v>
      </c>
      <c r="I2400" s="14">
        <v>1219.73414275761</v>
      </c>
      <c r="J2400" s="14">
        <v>1089.3312241327201</v>
      </c>
      <c r="K2400" s="14">
        <v>1361.37039791291</v>
      </c>
      <c r="L2400" s="14">
        <v>141.636255155302</v>
      </c>
      <c r="M2400" s="14">
        <v>130.40291862489099</v>
      </c>
      <c r="O2400" s="14"/>
      <c r="P2400" s="14"/>
      <c r="Q2400" s="14"/>
      <c r="R2400" s="14"/>
      <c r="S2400" s="14"/>
      <c r="T2400" s="14"/>
      <c r="U2400" s="14"/>
      <c r="V2400" s="14"/>
      <c r="W2400" s="14"/>
      <c r="X2400" s="14"/>
      <c r="Y2400" s="14"/>
    </row>
    <row r="2401" spans="1:25">
      <c r="A2401" s="14" t="s">
        <v>2629</v>
      </c>
      <c r="B2401" s="14" t="s">
        <v>60</v>
      </c>
      <c r="C2401" s="14" t="s">
        <v>132</v>
      </c>
      <c r="D2401" s="14" t="s">
        <v>43</v>
      </c>
      <c r="E2401" s="14">
        <v>5</v>
      </c>
      <c r="F2401" s="14">
        <v>323.12649126061001</v>
      </c>
      <c r="G2401" s="14">
        <v>107.708830420203</v>
      </c>
      <c r="H2401" s="14">
        <v>1304.71812670843</v>
      </c>
      <c r="I2401" s="14">
        <v>1228.3595682049299</v>
      </c>
      <c r="J2401" s="14">
        <v>1097.17227882306</v>
      </c>
      <c r="K2401" s="14">
        <v>1370.8304518412299</v>
      </c>
      <c r="L2401" s="14">
        <v>142.47088363630201</v>
      </c>
      <c r="M2401" s="14">
        <v>131.18728938186899</v>
      </c>
      <c r="O2401" s="14"/>
      <c r="P2401" s="14"/>
      <c r="Q2401" s="14"/>
      <c r="R2401" s="14"/>
      <c r="S2401" s="14"/>
      <c r="T2401" s="14"/>
      <c r="U2401" s="14"/>
      <c r="V2401" s="14"/>
      <c r="W2401" s="14"/>
      <c r="X2401" s="14"/>
      <c r="Y2401" s="14"/>
    </row>
    <row r="2402" spans="1:25">
      <c r="A2402" s="14" t="s">
        <v>2630</v>
      </c>
      <c r="B2402" s="14" t="s">
        <v>60</v>
      </c>
      <c r="C2402" s="14" t="s">
        <v>38</v>
      </c>
      <c r="D2402" s="14" t="s">
        <v>37</v>
      </c>
      <c r="E2402" s="14">
        <v>0</v>
      </c>
      <c r="F2402" s="14">
        <v>3562.3039614437498</v>
      </c>
      <c r="G2402" s="14">
        <v>1187.4346538145801</v>
      </c>
      <c r="H2402" s="14">
        <v>1628.65305218092</v>
      </c>
      <c r="I2402" s="14">
        <v>1508.0511339642301</v>
      </c>
      <c r="J2402" s="14">
        <v>1458.46351310099</v>
      </c>
      <c r="K2402" s="14">
        <v>1558.8826744583801</v>
      </c>
      <c r="L2402" s="14">
        <v>50.831540494151596</v>
      </c>
      <c r="M2402" s="14">
        <v>49.5876208632369</v>
      </c>
      <c r="O2402" s="14"/>
      <c r="P2402" s="14"/>
      <c r="Q2402" s="14"/>
      <c r="R2402" s="14"/>
      <c r="S2402" s="14"/>
      <c r="T2402" s="14"/>
      <c r="U2402" s="14"/>
      <c r="V2402" s="14"/>
      <c r="W2402" s="14"/>
      <c r="X2402" s="14"/>
      <c r="Y2402" s="14"/>
    </row>
    <row r="2403" spans="1:25">
      <c r="A2403" s="14" t="s">
        <v>2631</v>
      </c>
      <c r="B2403" s="14" t="s">
        <v>60</v>
      </c>
      <c r="C2403" s="14" t="s">
        <v>36</v>
      </c>
      <c r="D2403" s="14" t="s">
        <v>37</v>
      </c>
      <c r="E2403" s="14">
        <v>0</v>
      </c>
      <c r="F2403" s="14">
        <v>3628.1779010615701</v>
      </c>
      <c r="G2403" s="14">
        <v>1209.39263368719</v>
      </c>
      <c r="H2403" s="14">
        <v>1647.32227955957</v>
      </c>
      <c r="I2403" s="14">
        <v>1512.9424782542201</v>
      </c>
      <c r="J2403" s="14">
        <v>1463.59634389249</v>
      </c>
      <c r="K2403" s="14">
        <v>1563.5150311428299</v>
      </c>
      <c r="L2403" s="14">
        <v>50.572552888602601</v>
      </c>
      <c r="M2403" s="14">
        <v>49.346134361737803</v>
      </c>
      <c r="O2403" s="14"/>
      <c r="P2403" s="14"/>
      <c r="Q2403" s="14"/>
      <c r="R2403" s="14"/>
      <c r="S2403" s="14"/>
      <c r="T2403" s="14"/>
      <c r="U2403" s="14"/>
      <c r="V2403" s="14"/>
      <c r="W2403" s="14"/>
      <c r="X2403" s="14"/>
      <c r="Y2403" s="14"/>
    </row>
    <row r="2404" spans="1:25">
      <c r="A2404" s="14" t="s">
        <v>2632</v>
      </c>
      <c r="B2404" s="14" t="s">
        <v>60</v>
      </c>
      <c r="C2404" s="14" t="s">
        <v>34</v>
      </c>
      <c r="D2404" s="14" t="s">
        <v>37</v>
      </c>
      <c r="E2404" s="14">
        <v>0</v>
      </c>
      <c r="F2404" s="14">
        <v>3618.28632529779</v>
      </c>
      <c r="G2404" s="14">
        <v>1206.09544176593</v>
      </c>
      <c r="H2404" s="14">
        <v>1635.42800044195</v>
      </c>
      <c r="I2404" s="14">
        <v>1487.1985988454701</v>
      </c>
      <c r="J2404" s="14">
        <v>1438.57803189436</v>
      </c>
      <c r="K2404" s="14">
        <v>1537.0292247283601</v>
      </c>
      <c r="L2404" s="14">
        <v>49.830625882885897</v>
      </c>
      <c r="M2404" s="14">
        <v>48.620566951113702</v>
      </c>
      <c r="O2404" s="14"/>
      <c r="P2404" s="14"/>
      <c r="Q2404" s="14"/>
      <c r="R2404" s="14"/>
      <c r="S2404" s="14"/>
      <c r="T2404" s="14"/>
      <c r="U2404" s="14"/>
      <c r="V2404" s="14"/>
      <c r="W2404" s="14"/>
      <c r="X2404" s="14"/>
      <c r="Y2404" s="14"/>
    </row>
    <row r="2405" spans="1:25">
      <c r="A2405" s="14" t="s">
        <v>2633</v>
      </c>
      <c r="B2405" s="14" t="s">
        <v>60</v>
      </c>
      <c r="C2405" s="14" t="s">
        <v>128</v>
      </c>
      <c r="D2405" s="14" t="s">
        <v>37</v>
      </c>
      <c r="E2405" s="14">
        <v>0</v>
      </c>
      <c r="F2405" s="14">
        <v>3565.9181516277199</v>
      </c>
      <c r="G2405" s="14">
        <v>1188.63938387591</v>
      </c>
      <c r="H2405" s="14">
        <v>1605.64743010713</v>
      </c>
      <c r="I2405" s="14">
        <v>1444.7232038330601</v>
      </c>
      <c r="J2405" s="14">
        <v>1397.1106973476701</v>
      </c>
      <c r="K2405" s="14">
        <v>1493.529469862</v>
      </c>
      <c r="L2405" s="14">
        <v>48.806266028942197</v>
      </c>
      <c r="M2405" s="14">
        <v>47.612506485390703</v>
      </c>
      <c r="O2405" s="14"/>
      <c r="P2405" s="14"/>
      <c r="Q2405" s="14"/>
      <c r="R2405" s="14"/>
      <c r="S2405" s="14"/>
      <c r="T2405" s="14"/>
      <c r="U2405" s="14"/>
      <c r="V2405" s="14"/>
      <c r="W2405" s="14"/>
      <c r="X2405" s="14"/>
      <c r="Y2405" s="14"/>
    </row>
    <row r="2406" spans="1:25">
      <c r="A2406" s="14" t="s">
        <v>2634</v>
      </c>
      <c r="B2406" s="14" t="s">
        <v>60</v>
      </c>
      <c r="C2406" s="14" t="s">
        <v>129</v>
      </c>
      <c r="D2406" s="14" t="s">
        <v>37</v>
      </c>
      <c r="E2406" s="14">
        <v>0</v>
      </c>
      <c r="F2406" s="14">
        <v>3478.4132671549701</v>
      </c>
      <c r="G2406" s="14">
        <v>1159.4710890516601</v>
      </c>
      <c r="H2406" s="14">
        <v>1560.6733999860801</v>
      </c>
      <c r="I2406" s="14">
        <v>1396.5185763761101</v>
      </c>
      <c r="J2406" s="14">
        <v>1349.9169603896701</v>
      </c>
      <c r="K2406" s="14">
        <v>1444.3034159066899</v>
      </c>
      <c r="L2406" s="14">
        <v>47.784839530582097</v>
      </c>
      <c r="M2406" s="14">
        <v>46.601615986434602</v>
      </c>
      <c r="O2406" s="14"/>
      <c r="P2406" s="14"/>
      <c r="Q2406" s="14"/>
      <c r="R2406" s="14"/>
      <c r="S2406" s="14"/>
      <c r="T2406" s="14"/>
      <c r="U2406" s="14"/>
      <c r="V2406" s="14"/>
      <c r="W2406" s="14"/>
      <c r="X2406" s="14"/>
      <c r="Y2406" s="14"/>
    </row>
    <row r="2407" spans="1:25">
      <c r="A2407" s="14" t="s">
        <v>2635</v>
      </c>
      <c r="B2407" s="14" t="s">
        <v>60</v>
      </c>
      <c r="C2407" s="14" t="s">
        <v>130</v>
      </c>
      <c r="D2407" s="14" t="s">
        <v>37</v>
      </c>
      <c r="E2407" s="14">
        <v>0</v>
      </c>
      <c r="F2407" s="14">
        <v>3366.8186463687498</v>
      </c>
      <c r="G2407" s="14">
        <v>1122.27288212292</v>
      </c>
      <c r="H2407" s="14">
        <v>1506.74363229749</v>
      </c>
      <c r="I2407" s="14">
        <v>1333.7885798979</v>
      </c>
      <c r="J2407" s="14">
        <v>1288.5468472085099</v>
      </c>
      <c r="K2407" s="14">
        <v>1380.19815847415</v>
      </c>
      <c r="L2407" s="14">
        <v>46.409578576245401</v>
      </c>
      <c r="M2407" s="14">
        <v>45.241732689392201</v>
      </c>
      <c r="O2407" s="14"/>
      <c r="P2407" s="14"/>
      <c r="Q2407" s="14"/>
      <c r="R2407" s="14"/>
      <c r="S2407" s="14"/>
      <c r="T2407" s="14"/>
      <c r="U2407" s="14"/>
      <c r="V2407" s="14"/>
      <c r="W2407" s="14"/>
      <c r="X2407" s="14"/>
      <c r="Y2407" s="14"/>
    </row>
    <row r="2408" spans="1:25">
      <c r="A2408" s="14" t="s">
        <v>2636</v>
      </c>
      <c r="B2408" s="14" t="s">
        <v>60</v>
      </c>
      <c r="C2408" s="14" t="s">
        <v>131</v>
      </c>
      <c r="D2408" s="14" t="s">
        <v>37</v>
      </c>
      <c r="E2408" s="14">
        <v>0</v>
      </c>
      <c r="F2408" s="14">
        <v>3306.1370326889501</v>
      </c>
      <c r="G2408" s="14">
        <v>1102.04567756298</v>
      </c>
      <c r="H2408" s="14">
        <v>1475.5126960636601</v>
      </c>
      <c r="I2408" s="14">
        <v>1301.08109714681</v>
      </c>
      <c r="J2408" s="14">
        <v>1256.5437080504601</v>
      </c>
      <c r="K2408" s="14">
        <v>1346.7788037600201</v>
      </c>
      <c r="L2408" s="14">
        <v>45.697706613207401</v>
      </c>
      <c r="M2408" s="14">
        <v>44.537389096351298</v>
      </c>
      <c r="O2408" s="14"/>
      <c r="P2408" s="14"/>
      <c r="Q2408" s="14"/>
      <c r="R2408" s="14"/>
      <c r="S2408" s="14"/>
      <c r="T2408" s="14"/>
      <c r="U2408" s="14"/>
      <c r="V2408" s="14"/>
      <c r="W2408" s="14"/>
      <c r="X2408" s="14"/>
      <c r="Y2408" s="14"/>
    </row>
    <row r="2409" spans="1:25">
      <c r="A2409" s="14" t="s">
        <v>2637</v>
      </c>
      <c r="B2409" s="14" t="s">
        <v>60</v>
      </c>
      <c r="C2409" s="14" t="s">
        <v>132</v>
      </c>
      <c r="D2409" s="14" t="s">
        <v>37</v>
      </c>
      <c r="E2409" s="14">
        <v>0</v>
      </c>
      <c r="F2409" s="14">
        <v>3323.1227570698402</v>
      </c>
      <c r="G2409" s="14">
        <v>1107.7075856899501</v>
      </c>
      <c r="H2409" s="14">
        <v>1477.8564344505501</v>
      </c>
      <c r="I2409" s="14">
        <v>1293.9352631993299</v>
      </c>
      <c r="J2409" s="14">
        <v>1249.7172248039701</v>
      </c>
      <c r="K2409" s="14">
        <v>1339.30230911373</v>
      </c>
      <c r="L2409" s="14">
        <v>45.367045914399803</v>
      </c>
      <c r="M2409" s="14">
        <v>44.218038395361397</v>
      </c>
      <c r="O2409" s="14"/>
      <c r="P2409" s="14"/>
      <c r="Q2409" s="14"/>
      <c r="R2409" s="14"/>
      <c r="S2409" s="14"/>
      <c r="T2409" s="14"/>
      <c r="U2409" s="14"/>
      <c r="V2409" s="14"/>
      <c r="W2409" s="14"/>
      <c r="X2409" s="14"/>
      <c r="Y2409" s="14"/>
    </row>
    <row r="2410" spans="1:25">
      <c r="A2410" s="14" t="s">
        <v>2638</v>
      </c>
      <c r="B2410" s="14" t="s">
        <v>60</v>
      </c>
      <c r="C2410" s="14" t="s">
        <v>38</v>
      </c>
      <c r="D2410" s="14" t="s">
        <v>37</v>
      </c>
      <c r="E2410" s="14">
        <v>1</v>
      </c>
      <c r="F2410" s="14">
        <v>796.42087241462298</v>
      </c>
      <c r="G2410" s="14">
        <v>265.47362413820798</v>
      </c>
      <c r="H2410" s="14">
        <v>1487.6639066304699</v>
      </c>
      <c r="I2410" s="14">
        <v>1246.20966453906</v>
      </c>
      <c r="J2410" s="14">
        <v>1158.5587460951599</v>
      </c>
      <c r="K2410" s="14">
        <v>1338.5830103646099</v>
      </c>
      <c r="L2410" s="14">
        <v>92.373345825553798</v>
      </c>
      <c r="M2410" s="14">
        <v>87.650918443902597</v>
      </c>
      <c r="O2410" s="14"/>
      <c r="P2410" s="14"/>
      <c r="Q2410" s="14"/>
      <c r="R2410" s="14"/>
      <c r="S2410" s="14"/>
      <c r="T2410" s="14"/>
      <c r="U2410" s="14"/>
      <c r="V2410" s="14"/>
      <c r="W2410" s="14"/>
      <c r="X2410" s="14"/>
      <c r="Y2410" s="14"/>
    </row>
    <row r="2411" spans="1:25">
      <c r="A2411" s="14" t="s">
        <v>2639</v>
      </c>
      <c r="B2411" s="14" t="s">
        <v>60</v>
      </c>
      <c r="C2411" s="14" t="s">
        <v>36</v>
      </c>
      <c r="D2411" s="14" t="s">
        <v>37</v>
      </c>
      <c r="E2411" s="14">
        <v>1</v>
      </c>
      <c r="F2411" s="14">
        <v>807.82424340355499</v>
      </c>
      <c r="G2411" s="14">
        <v>269.27474780118501</v>
      </c>
      <c r="H2411" s="14">
        <v>1499.72012142125</v>
      </c>
      <c r="I2411" s="14">
        <v>1231.5043307041101</v>
      </c>
      <c r="J2411" s="14">
        <v>1145.3020790196599</v>
      </c>
      <c r="K2411" s="14">
        <v>1322.3171055115299</v>
      </c>
      <c r="L2411" s="14">
        <v>90.812774807413206</v>
      </c>
      <c r="M2411" s="14">
        <v>86.202251684455902</v>
      </c>
      <c r="O2411" s="14"/>
      <c r="P2411" s="14"/>
      <c r="Q2411" s="14"/>
      <c r="R2411" s="14"/>
      <c r="S2411" s="14"/>
      <c r="T2411" s="14"/>
      <c r="U2411" s="14"/>
      <c r="V2411" s="14"/>
      <c r="W2411" s="14"/>
      <c r="X2411" s="14"/>
      <c r="Y2411" s="14"/>
    </row>
    <row r="2412" spans="1:25">
      <c r="A2412" s="14" t="s">
        <v>2640</v>
      </c>
      <c r="B2412" s="14" t="s">
        <v>60</v>
      </c>
      <c r="C2412" s="14" t="s">
        <v>34</v>
      </c>
      <c r="D2412" s="14" t="s">
        <v>37</v>
      </c>
      <c r="E2412" s="14">
        <v>1</v>
      </c>
      <c r="F2412" s="14">
        <v>813.65371174381403</v>
      </c>
      <c r="G2412" s="14">
        <v>271.21790391460502</v>
      </c>
      <c r="H2412" s="14">
        <v>1504.5371888754</v>
      </c>
      <c r="I2412" s="14">
        <v>1215.7132527449901</v>
      </c>
      <c r="J2412" s="14">
        <v>1130.7176106348199</v>
      </c>
      <c r="K2412" s="14">
        <v>1305.23809555512</v>
      </c>
      <c r="L2412" s="14">
        <v>89.524842810126799</v>
      </c>
      <c r="M2412" s="14">
        <v>84.995642110166997</v>
      </c>
      <c r="O2412" s="14"/>
      <c r="P2412" s="14"/>
      <c r="Q2412" s="14"/>
      <c r="R2412" s="14"/>
      <c r="S2412" s="14"/>
      <c r="T2412" s="14"/>
      <c r="U2412" s="14"/>
      <c r="V2412" s="14"/>
      <c r="W2412" s="14"/>
      <c r="X2412" s="14"/>
      <c r="Y2412" s="14"/>
    </row>
    <row r="2413" spans="1:25">
      <c r="A2413" s="14" t="s">
        <v>2641</v>
      </c>
      <c r="B2413" s="14" t="s">
        <v>60</v>
      </c>
      <c r="C2413" s="14" t="s">
        <v>128</v>
      </c>
      <c r="D2413" s="14" t="s">
        <v>37</v>
      </c>
      <c r="E2413" s="14">
        <v>1</v>
      </c>
      <c r="F2413" s="14">
        <v>815.98442764610604</v>
      </c>
      <c r="G2413" s="14">
        <v>271.994809215369</v>
      </c>
      <c r="H2413" s="14">
        <v>1505.9230924538299</v>
      </c>
      <c r="I2413" s="14">
        <v>1205.9496232957099</v>
      </c>
      <c r="J2413" s="14">
        <v>1121.6445373522499</v>
      </c>
      <c r="K2413" s="14">
        <v>1294.7405057286101</v>
      </c>
      <c r="L2413" s="14">
        <v>88.790882432897007</v>
      </c>
      <c r="M2413" s="14">
        <v>84.3050859434654</v>
      </c>
      <c r="O2413" s="14"/>
      <c r="P2413" s="14"/>
      <c r="Q2413" s="14"/>
      <c r="R2413" s="14"/>
      <c r="S2413" s="14"/>
      <c r="T2413" s="14"/>
      <c r="U2413" s="14"/>
      <c r="V2413" s="14"/>
      <c r="W2413" s="14"/>
      <c r="X2413" s="14"/>
      <c r="Y2413" s="14"/>
    </row>
    <row r="2414" spans="1:25">
      <c r="A2414" s="14" t="s">
        <v>2642</v>
      </c>
      <c r="B2414" s="14" t="s">
        <v>60</v>
      </c>
      <c r="C2414" s="14" t="s">
        <v>129</v>
      </c>
      <c r="D2414" s="14" t="s">
        <v>37</v>
      </c>
      <c r="E2414" s="14">
        <v>1</v>
      </c>
      <c r="F2414" s="14">
        <v>781.87503025556805</v>
      </c>
      <c r="G2414" s="14">
        <v>260.62501008518899</v>
      </c>
      <c r="H2414" s="14">
        <v>1442.3875703425199</v>
      </c>
      <c r="I2414" s="14">
        <v>1156.4586768178001</v>
      </c>
      <c r="J2414" s="14">
        <v>1073.7333078582401</v>
      </c>
      <c r="K2414" s="14">
        <v>1243.6835841079101</v>
      </c>
      <c r="L2414" s="14">
        <v>87.224907290117699</v>
      </c>
      <c r="M2414" s="14">
        <v>82.725368959552696</v>
      </c>
      <c r="O2414" s="14"/>
      <c r="P2414" s="14"/>
      <c r="Q2414" s="14"/>
      <c r="R2414" s="14"/>
      <c r="S2414" s="14"/>
      <c r="T2414" s="14"/>
      <c r="U2414" s="14"/>
      <c r="V2414" s="14"/>
      <c r="W2414" s="14"/>
      <c r="X2414" s="14"/>
      <c r="Y2414" s="14"/>
    </row>
    <row r="2415" spans="1:25">
      <c r="A2415" s="14" t="s">
        <v>2643</v>
      </c>
      <c r="B2415" s="14" t="s">
        <v>60</v>
      </c>
      <c r="C2415" s="14" t="s">
        <v>130</v>
      </c>
      <c r="D2415" s="14" t="s">
        <v>37</v>
      </c>
      <c r="E2415" s="14">
        <v>1</v>
      </c>
      <c r="F2415" s="14">
        <v>726.78570846353603</v>
      </c>
      <c r="G2415" s="14">
        <v>242.26190282117901</v>
      </c>
      <c r="H2415" s="14">
        <v>1342.7415309615101</v>
      </c>
      <c r="I2415" s="14">
        <v>1046.88830951302</v>
      </c>
      <c r="J2415" s="14">
        <v>969.27426963367702</v>
      </c>
      <c r="K2415" s="14">
        <v>1128.8857661228001</v>
      </c>
      <c r="L2415" s="14">
        <v>81.997456609779604</v>
      </c>
      <c r="M2415" s="14">
        <v>77.614039879343295</v>
      </c>
      <c r="O2415" s="14"/>
      <c r="P2415" s="14"/>
      <c r="Q2415" s="14"/>
      <c r="R2415" s="14"/>
      <c r="S2415" s="14"/>
      <c r="T2415" s="14"/>
      <c r="U2415" s="14"/>
      <c r="V2415" s="14"/>
      <c r="W2415" s="14"/>
      <c r="X2415" s="14"/>
      <c r="Y2415" s="14"/>
    </row>
    <row r="2416" spans="1:25">
      <c r="A2416" s="14" t="s">
        <v>2644</v>
      </c>
      <c r="B2416" s="14" t="s">
        <v>60</v>
      </c>
      <c r="C2416" s="14" t="s">
        <v>131</v>
      </c>
      <c r="D2416" s="14" t="s">
        <v>37</v>
      </c>
      <c r="E2416" s="14">
        <v>1</v>
      </c>
      <c r="F2416" s="14">
        <v>662.24966078364696</v>
      </c>
      <c r="G2416" s="14">
        <v>220.74988692788199</v>
      </c>
      <c r="H2416" s="14">
        <v>1224.27977886907</v>
      </c>
      <c r="I2416" s="14">
        <v>948.33885304902606</v>
      </c>
      <c r="J2416" s="14">
        <v>874.74958519865095</v>
      </c>
      <c r="K2416" s="14">
        <v>1026.28838968283</v>
      </c>
      <c r="L2416" s="14">
        <v>77.949536633802495</v>
      </c>
      <c r="M2416" s="14">
        <v>73.589267850374796</v>
      </c>
      <c r="O2416" s="14"/>
      <c r="P2416" s="14"/>
      <c r="Q2416" s="14"/>
      <c r="R2416" s="14"/>
      <c r="S2416" s="14"/>
      <c r="T2416" s="14"/>
      <c r="U2416" s="14"/>
      <c r="V2416" s="14"/>
      <c r="W2416" s="14"/>
      <c r="X2416" s="14"/>
      <c r="Y2416" s="14"/>
    </row>
    <row r="2417" spans="1:25">
      <c r="A2417" s="14" t="s">
        <v>2645</v>
      </c>
      <c r="B2417" s="14" t="s">
        <v>60</v>
      </c>
      <c r="C2417" s="14" t="s">
        <v>132</v>
      </c>
      <c r="D2417" s="14" t="s">
        <v>37</v>
      </c>
      <c r="E2417" s="14">
        <v>1</v>
      </c>
      <c r="F2417" s="14">
        <v>670.72002850347496</v>
      </c>
      <c r="G2417" s="14">
        <v>223.573342834492</v>
      </c>
      <c r="H2417" s="14">
        <v>1240.35141655751</v>
      </c>
      <c r="I2417" s="14">
        <v>963.56107511606695</v>
      </c>
      <c r="J2417" s="14">
        <v>889.11494591771805</v>
      </c>
      <c r="K2417" s="14">
        <v>1042.3894096782501</v>
      </c>
      <c r="L2417" s="14">
        <v>78.828334562184395</v>
      </c>
      <c r="M2417" s="14">
        <v>74.446129198349098</v>
      </c>
      <c r="O2417" s="14"/>
      <c r="P2417" s="14"/>
      <c r="Q2417" s="14"/>
      <c r="R2417" s="14"/>
      <c r="S2417" s="14"/>
      <c r="T2417" s="14"/>
      <c r="U2417" s="14"/>
      <c r="V2417" s="14"/>
      <c r="W2417" s="14"/>
      <c r="X2417" s="14"/>
      <c r="Y2417" s="14"/>
    </row>
    <row r="2418" spans="1:25">
      <c r="A2418" s="14" t="s">
        <v>2646</v>
      </c>
      <c r="B2418" s="14" t="s">
        <v>60</v>
      </c>
      <c r="C2418" s="14" t="s">
        <v>38</v>
      </c>
      <c r="D2418" s="14" t="s">
        <v>37</v>
      </c>
      <c r="E2418" s="14">
        <v>2</v>
      </c>
      <c r="F2418" s="14">
        <v>603.61519561707996</v>
      </c>
      <c r="G2418" s="14">
        <v>201.20506520569299</v>
      </c>
      <c r="H2418" s="14">
        <v>1395.8679916219501</v>
      </c>
      <c r="I2418" s="14">
        <v>1282.1968842265501</v>
      </c>
      <c r="J2418" s="14">
        <v>1180.65092336927</v>
      </c>
      <c r="K2418" s="14">
        <v>1390.05466370868</v>
      </c>
      <c r="L2418" s="14">
        <v>107.85777948213</v>
      </c>
      <c r="M2418" s="14">
        <v>101.545960857278</v>
      </c>
      <c r="O2418" s="14"/>
      <c r="P2418" s="14"/>
      <c r="Q2418" s="14"/>
      <c r="R2418" s="14"/>
      <c r="S2418" s="14"/>
      <c r="T2418" s="14"/>
      <c r="U2418" s="14"/>
      <c r="V2418" s="14"/>
      <c r="W2418" s="14"/>
      <c r="X2418" s="14"/>
      <c r="Y2418" s="14"/>
    </row>
    <row r="2419" spans="1:25">
      <c r="A2419" s="14" t="s">
        <v>2647</v>
      </c>
      <c r="B2419" s="14" t="s">
        <v>60</v>
      </c>
      <c r="C2419" s="14" t="s">
        <v>36</v>
      </c>
      <c r="D2419" s="14" t="s">
        <v>37</v>
      </c>
      <c r="E2419" s="14">
        <v>2</v>
      </c>
      <c r="F2419" s="14">
        <v>644.00569450893101</v>
      </c>
      <c r="G2419" s="14">
        <v>214.66856483631</v>
      </c>
      <c r="H2419" s="14">
        <v>1478.6373111744699</v>
      </c>
      <c r="I2419" s="14">
        <v>1350.5675328642001</v>
      </c>
      <c r="J2419" s="14">
        <v>1246.81939908759</v>
      </c>
      <c r="K2419" s="14">
        <v>1460.55217367519</v>
      </c>
      <c r="L2419" s="14">
        <v>109.984640810996</v>
      </c>
      <c r="M2419" s="14">
        <v>103.74813377661</v>
      </c>
      <c r="O2419" s="14"/>
      <c r="P2419" s="14"/>
      <c r="Q2419" s="14"/>
      <c r="R2419" s="14"/>
      <c r="S2419" s="14"/>
      <c r="T2419" s="14"/>
      <c r="U2419" s="14"/>
      <c r="V2419" s="14"/>
      <c r="W2419" s="14"/>
      <c r="X2419" s="14"/>
      <c r="Y2419" s="14"/>
    </row>
    <row r="2420" spans="1:25">
      <c r="A2420" s="14" t="s">
        <v>2648</v>
      </c>
      <c r="B2420" s="14" t="s">
        <v>60</v>
      </c>
      <c r="C2420" s="14" t="s">
        <v>34</v>
      </c>
      <c r="D2420" s="14" t="s">
        <v>37</v>
      </c>
      <c r="E2420" s="14">
        <v>2</v>
      </c>
      <c r="F2420" s="14">
        <v>647.54914915212805</v>
      </c>
      <c r="G2420" s="14">
        <v>215.84971638404301</v>
      </c>
      <c r="H2420" s="14">
        <v>1478.3552101550799</v>
      </c>
      <c r="I2420" s="14">
        <v>1335.5309130335399</v>
      </c>
      <c r="J2420" s="14">
        <v>1233.10579666582</v>
      </c>
      <c r="K2420" s="14">
        <v>1444.09559004215</v>
      </c>
      <c r="L2420" s="14">
        <v>108.56467700861801</v>
      </c>
      <c r="M2420" s="14">
        <v>102.425116367719</v>
      </c>
      <c r="O2420" s="14"/>
      <c r="P2420" s="14"/>
      <c r="Q2420" s="14"/>
      <c r="R2420" s="14"/>
      <c r="S2420" s="14"/>
      <c r="T2420" s="14"/>
      <c r="U2420" s="14"/>
      <c r="V2420" s="14"/>
      <c r="W2420" s="14"/>
      <c r="X2420" s="14"/>
      <c r="Y2420" s="14"/>
    </row>
    <row r="2421" spans="1:25">
      <c r="A2421" s="14" t="s">
        <v>2649</v>
      </c>
      <c r="B2421" s="14" t="s">
        <v>60</v>
      </c>
      <c r="C2421" s="14" t="s">
        <v>128</v>
      </c>
      <c r="D2421" s="14" t="s">
        <v>37</v>
      </c>
      <c r="E2421" s="14">
        <v>2</v>
      </c>
      <c r="F2421" s="14">
        <v>644.85971504194094</v>
      </c>
      <c r="G2421" s="14">
        <v>214.953238347314</v>
      </c>
      <c r="H2421" s="14">
        <v>1465.5569533463799</v>
      </c>
      <c r="I2421" s="14">
        <v>1308.7003424693401</v>
      </c>
      <c r="J2421" s="14">
        <v>1207.9974969305499</v>
      </c>
      <c r="K2421" s="14">
        <v>1415.4524963245999</v>
      </c>
      <c r="L2421" s="14">
        <v>106.752153855256</v>
      </c>
      <c r="M2421" s="14">
        <v>100.702845538792</v>
      </c>
      <c r="O2421" s="14"/>
      <c r="P2421" s="14"/>
      <c r="Q2421" s="14"/>
      <c r="R2421" s="14"/>
      <c r="S2421" s="14"/>
      <c r="T2421" s="14"/>
      <c r="U2421" s="14"/>
      <c r="V2421" s="14"/>
      <c r="W2421" s="14"/>
      <c r="X2421" s="14"/>
      <c r="Y2421" s="14"/>
    </row>
    <row r="2422" spans="1:25">
      <c r="A2422" s="14" t="s">
        <v>2650</v>
      </c>
      <c r="B2422" s="14" t="s">
        <v>60</v>
      </c>
      <c r="C2422" s="14" t="s">
        <v>129</v>
      </c>
      <c r="D2422" s="14" t="s">
        <v>37</v>
      </c>
      <c r="E2422" s="14">
        <v>2</v>
      </c>
      <c r="F2422" s="14">
        <v>627.54273374663603</v>
      </c>
      <c r="G2422" s="14">
        <v>209.180911248879</v>
      </c>
      <c r="H2422" s="14">
        <v>1421.0337939508499</v>
      </c>
      <c r="I2422" s="14">
        <v>1254.2243706465599</v>
      </c>
      <c r="J2422" s="14">
        <v>1156.2987983973201</v>
      </c>
      <c r="K2422" s="14">
        <v>1358.1156910751799</v>
      </c>
      <c r="L2422" s="14">
        <v>103.891320428626</v>
      </c>
      <c r="M2422" s="14">
        <v>97.925572249235501</v>
      </c>
      <c r="O2422" s="14"/>
      <c r="P2422" s="14"/>
      <c r="Q2422" s="14"/>
      <c r="R2422" s="14"/>
      <c r="S2422" s="14"/>
      <c r="T2422" s="14"/>
      <c r="U2422" s="14"/>
      <c r="V2422" s="14"/>
      <c r="W2422" s="14"/>
      <c r="X2422" s="14"/>
      <c r="Y2422" s="14"/>
    </row>
    <row r="2423" spans="1:25">
      <c r="A2423" s="14" t="s">
        <v>2651</v>
      </c>
      <c r="B2423" s="14" t="s">
        <v>60</v>
      </c>
      <c r="C2423" s="14" t="s">
        <v>130</v>
      </c>
      <c r="D2423" s="14" t="s">
        <v>37</v>
      </c>
      <c r="E2423" s="14">
        <v>2</v>
      </c>
      <c r="F2423" s="14">
        <v>609.49853510327796</v>
      </c>
      <c r="G2423" s="14">
        <v>203.16617836775899</v>
      </c>
      <c r="H2423" s="14">
        <v>1376.80664822625</v>
      </c>
      <c r="I2423" s="14">
        <v>1188.2603558455</v>
      </c>
      <c r="J2423" s="14">
        <v>1094.2275583108101</v>
      </c>
      <c r="K2423" s="14">
        <v>1288.10874916223</v>
      </c>
      <c r="L2423" s="14">
        <v>99.848393316730395</v>
      </c>
      <c r="M2423" s="14">
        <v>94.032797534686296</v>
      </c>
      <c r="O2423" s="14"/>
      <c r="P2423" s="14"/>
      <c r="Q2423" s="14"/>
      <c r="R2423" s="14"/>
      <c r="S2423" s="14"/>
      <c r="T2423" s="14"/>
      <c r="U2423" s="14"/>
      <c r="V2423" s="14"/>
      <c r="W2423" s="14"/>
      <c r="X2423" s="14"/>
      <c r="Y2423" s="14"/>
    </row>
    <row r="2424" spans="1:25">
      <c r="A2424" s="14" t="s">
        <v>2652</v>
      </c>
      <c r="B2424" s="14" t="s">
        <v>60</v>
      </c>
      <c r="C2424" s="14" t="s">
        <v>131</v>
      </c>
      <c r="D2424" s="14" t="s">
        <v>37</v>
      </c>
      <c r="E2424" s="14">
        <v>2</v>
      </c>
      <c r="F2424" s="14">
        <v>614.78490486620296</v>
      </c>
      <c r="G2424" s="14">
        <v>204.92830162206801</v>
      </c>
      <c r="H2424" s="14">
        <v>1386.0867224291001</v>
      </c>
      <c r="I2424" s="14">
        <v>1182.3699681360599</v>
      </c>
      <c r="J2424" s="14">
        <v>1089.2329385534799</v>
      </c>
      <c r="K2424" s="14">
        <v>1281.24154678429</v>
      </c>
      <c r="L2424" s="14">
        <v>98.871578648223704</v>
      </c>
      <c r="M2424" s="14">
        <v>93.137029582589804</v>
      </c>
      <c r="O2424" s="14"/>
      <c r="P2424" s="14"/>
      <c r="Q2424" s="14"/>
      <c r="R2424" s="14"/>
      <c r="S2424" s="14"/>
      <c r="T2424" s="14"/>
      <c r="U2424" s="14"/>
      <c r="V2424" s="14"/>
      <c r="W2424" s="14"/>
      <c r="X2424" s="14"/>
      <c r="Y2424" s="14"/>
    </row>
    <row r="2425" spans="1:25">
      <c r="A2425" s="14" t="s">
        <v>2653</v>
      </c>
      <c r="B2425" s="14" t="s">
        <v>60</v>
      </c>
      <c r="C2425" s="14" t="s">
        <v>132</v>
      </c>
      <c r="D2425" s="14" t="s">
        <v>37</v>
      </c>
      <c r="E2425" s="14">
        <v>2</v>
      </c>
      <c r="F2425" s="14">
        <v>623.00914547024399</v>
      </c>
      <c r="G2425" s="14">
        <v>207.669715156748</v>
      </c>
      <c r="H2425" s="14">
        <v>1362.93046634343</v>
      </c>
      <c r="I2425" s="14">
        <v>1158.15465496345</v>
      </c>
      <c r="J2425" s="14">
        <v>1067.38699368524</v>
      </c>
      <c r="K2425" s="14">
        <v>1254.4727441975999</v>
      </c>
      <c r="L2425" s="14">
        <v>96.318089234140601</v>
      </c>
      <c r="M2425" s="14">
        <v>90.767661278218597</v>
      </c>
      <c r="O2425" s="14"/>
      <c r="P2425" s="14"/>
      <c r="Q2425" s="14"/>
      <c r="R2425" s="14"/>
      <c r="S2425" s="14"/>
      <c r="T2425" s="14"/>
      <c r="U2425" s="14"/>
      <c r="V2425" s="14"/>
      <c r="W2425" s="14"/>
      <c r="X2425" s="14"/>
      <c r="Y2425" s="14"/>
    </row>
    <row r="2426" spans="1:25">
      <c r="A2426" s="14" t="s">
        <v>2654</v>
      </c>
      <c r="B2426" s="14" t="s">
        <v>60</v>
      </c>
      <c r="C2426" s="14" t="s">
        <v>38</v>
      </c>
      <c r="D2426" s="14" t="s">
        <v>37</v>
      </c>
      <c r="E2426" s="14">
        <v>3</v>
      </c>
      <c r="F2426" s="14">
        <v>592.56585707146496</v>
      </c>
      <c r="G2426" s="14">
        <v>197.52195235715499</v>
      </c>
      <c r="H2426" s="14">
        <v>1393.6167852104099</v>
      </c>
      <c r="I2426" s="14">
        <v>1384.5456477964001</v>
      </c>
      <c r="J2426" s="14">
        <v>1274.60360195317</v>
      </c>
      <c r="K2426" s="14">
        <v>1501.3869639131501</v>
      </c>
      <c r="L2426" s="14">
        <v>116.84131611675799</v>
      </c>
      <c r="M2426" s="14">
        <v>109.942045843229</v>
      </c>
      <c r="O2426" s="14"/>
      <c r="P2426" s="14"/>
      <c r="Q2426" s="14"/>
      <c r="R2426" s="14"/>
      <c r="S2426" s="14"/>
      <c r="T2426" s="14"/>
      <c r="U2426" s="14"/>
      <c r="V2426" s="14"/>
      <c r="W2426" s="14"/>
      <c r="X2426" s="14"/>
      <c r="Y2426" s="14"/>
    </row>
    <row r="2427" spans="1:25">
      <c r="A2427" s="14" t="s">
        <v>2655</v>
      </c>
      <c r="B2427" s="14" t="s">
        <v>60</v>
      </c>
      <c r="C2427" s="14" t="s">
        <v>36</v>
      </c>
      <c r="D2427" s="14" t="s">
        <v>37</v>
      </c>
      <c r="E2427" s="14">
        <v>3</v>
      </c>
      <c r="F2427" s="14">
        <v>581.43320605229405</v>
      </c>
      <c r="G2427" s="14">
        <v>193.81106868409799</v>
      </c>
      <c r="H2427" s="14">
        <v>1359.5688305015501</v>
      </c>
      <c r="I2427" s="14">
        <v>1333.76535809447</v>
      </c>
      <c r="J2427" s="14">
        <v>1226.8906700924099</v>
      </c>
      <c r="K2427" s="14">
        <v>1447.4129239604799</v>
      </c>
      <c r="L2427" s="14">
        <v>113.64756586601401</v>
      </c>
      <c r="M2427" s="14">
        <v>106.874688002063</v>
      </c>
      <c r="O2427" s="14"/>
      <c r="P2427" s="14"/>
      <c r="Q2427" s="14"/>
      <c r="R2427" s="14"/>
      <c r="S2427" s="14"/>
      <c r="T2427" s="14"/>
      <c r="U2427" s="14"/>
      <c r="V2427" s="14"/>
      <c r="W2427" s="14"/>
      <c r="X2427" s="14"/>
      <c r="Y2427" s="14"/>
    </row>
    <row r="2428" spans="1:25">
      <c r="A2428" s="14" t="s">
        <v>2656</v>
      </c>
      <c r="B2428" s="14" t="s">
        <v>60</v>
      </c>
      <c r="C2428" s="14" t="s">
        <v>34</v>
      </c>
      <c r="D2428" s="14" t="s">
        <v>37</v>
      </c>
      <c r="E2428" s="14">
        <v>3</v>
      </c>
      <c r="F2428" s="14">
        <v>578.25935768867396</v>
      </c>
      <c r="G2428" s="14">
        <v>192.753119229558</v>
      </c>
      <c r="H2428" s="14">
        <v>1350.4737562499699</v>
      </c>
      <c r="I2428" s="14">
        <v>1307.4827740389001</v>
      </c>
      <c r="J2428" s="14">
        <v>1202.4907488380099</v>
      </c>
      <c r="K2428" s="14">
        <v>1419.14723065008</v>
      </c>
      <c r="L2428" s="14">
        <v>111.664456611172</v>
      </c>
      <c r="M2428" s="14">
        <v>104.992025200893</v>
      </c>
      <c r="O2428" s="14"/>
      <c r="P2428" s="14"/>
      <c r="Q2428" s="14"/>
      <c r="R2428" s="14"/>
      <c r="S2428" s="14"/>
      <c r="T2428" s="14"/>
      <c r="U2428" s="14"/>
      <c r="V2428" s="14"/>
      <c r="W2428" s="14"/>
      <c r="X2428" s="14"/>
      <c r="Y2428" s="14"/>
    </row>
    <row r="2429" spans="1:25">
      <c r="A2429" s="14" t="s">
        <v>2657</v>
      </c>
      <c r="B2429" s="14" t="s">
        <v>60</v>
      </c>
      <c r="C2429" s="14" t="s">
        <v>128</v>
      </c>
      <c r="D2429" s="14" t="s">
        <v>37</v>
      </c>
      <c r="E2429" s="14">
        <v>3</v>
      </c>
      <c r="F2429" s="14">
        <v>590.45379658463298</v>
      </c>
      <c r="G2429" s="14">
        <v>196.81793219487801</v>
      </c>
      <c r="H2429" s="14">
        <v>1372.5737983742499</v>
      </c>
      <c r="I2429" s="14">
        <v>1316.2495820046499</v>
      </c>
      <c r="J2429" s="14">
        <v>1211.60902429155</v>
      </c>
      <c r="K2429" s="14">
        <v>1427.4688554089701</v>
      </c>
      <c r="L2429" s="14">
        <v>111.219273404321</v>
      </c>
      <c r="M2429" s="14">
        <v>104.640557713101</v>
      </c>
      <c r="O2429" s="14"/>
      <c r="P2429" s="14"/>
      <c r="Q2429" s="14"/>
      <c r="R2429" s="14"/>
      <c r="S2429" s="14"/>
      <c r="T2429" s="14"/>
      <c r="U2429" s="14"/>
      <c r="V2429" s="14"/>
      <c r="W2429" s="14"/>
      <c r="X2429" s="14"/>
      <c r="Y2429" s="14"/>
    </row>
    <row r="2430" spans="1:25">
      <c r="A2430" s="14" t="s">
        <v>2658</v>
      </c>
      <c r="B2430" s="14" t="s">
        <v>60</v>
      </c>
      <c r="C2430" s="14" t="s">
        <v>129</v>
      </c>
      <c r="D2430" s="14" t="s">
        <v>37</v>
      </c>
      <c r="E2430" s="14">
        <v>3</v>
      </c>
      <c r="F2430" s="14">
        <v>591.01229948749904</v>
      </c>
      <c r="G2430" s="14">
        <v>197.00409982916599</v>
      </c>
      <c r="H2430" s="14">
        <v>1365.9970865980199</v>
      </c>
      <c r="I2430" s="14">
        <v>1289.2647264514301</v>
      </c>
      <c r="J2430" s="14">
        <v>1186.83184510093</v>
      </c>
      <c r="K2430" s="14">
        <v>1398.1343805039501</v>
      </c>
      <c r="L2430" s="14">
        <v>108.869654052526</v>
      </c>
      <c r="M2430" s="14">
        <v>102.43288135049301</v>
      </c>
      <c r="O2430" s="14"/>
      <c r="P2430" s="14"/>
      <c r="Q2430" s="14"/>
      <c r="R2430" s="14"/>
      <c r="S2430" s="14"/>
      <c r="T2430" s="14"/>
      <c r="U2430" s="14"/>
      <c r="V2430" s="14"/>
      <c r="W2430" s="14"/>
      <c r="X2430" s="14"/>
      <c r="Y2430" s="14"/>
    </row>
    <row r="2431" spans="1:25">
      <c r="A2431" s="14" t="s">
        <v>2659</v>
      </c>
      <c r="B2431" s="14" t="s">
        <v>60</v>
      </c>
      <c r="C2431" s="14" t="s">
        <v>130</v>
      </c>
      <c r="D2431" s="14" t="s">
        <v>37</v>
      </c>
      <c r="E2431" s="14">
        <v>3</v>
      </c>
      <c r="F2431" s="14">
        <v>591.27383557941596</v>
      </c>
      <c r="G2431" s="14">
        <v>197.091278526472</v>
      </c>
      <c r="H2431" s="14">
        <v>1359.93798146054</v>
      </c>
      <c r="I2431" s="14">
        <v>1268.9699747693201</v>
      </c>
      <c r="J2431" s="14">
        <v>1168.12157392568</v>
      </c>
      <c r="K2431" s="14">
        <v>1376.1541318501099</v>
      </c>
      <c r="L2431" s="14">
        <v>107.184157080782</v>
      </c>
      <c r="M2431" s="14">
        <v>100.848400843644</v>
      </c>
      <c r="O2431" s="14"/>
      <c r="P2431" s="14"/>
      <c r="Q2431" s="14"/>
      <c r="R2431" s="14"/>
      <c r="S2431" s="14"/>
      <c r="T2431" s="14"/>
      <c r="U2431" s="14"/>
      <c r="V2431" s="14"/>
      <c r="W2431" s="14"/>
      <c r="X2431" s="14"/>
      <c r="Y2431" s="14"/>
    </row>
    <row r="2432" spans="1:25">
      <c r="A2432" s="14" t="s">
        <v>2660</v>
      </c>
      <c r="B2432" s="14" t="s">
        <v>60</v>
      </c>
      <c r="C2432" s="14" t="s">
        <v>131</v>
      </c>
      <c r="D2432" s="14" t="s">
        <v>37</v>
      </c>
      <c r="E2432" s="14">
        <v>3</v>
      </c>
      <c r="F2432" s="14">
        <v>574.07916192854805</v>
      </c>
      <c r="G2432" s="14">
        <v>191.359720642849</v>
      </c>
      <c r="H2432" s="14">
        <v>1319.3582504333301</v>
      </c>
      <c r="I2432" s="14">
        <v>1217.7311071863601</v>
      </c>
      <c r="J2432" s="14">
        <v>1119.56696086445</v>
      </c>
      <c r="K2432" s="14">
        <v>1322.15721581915</v>
      </c>
      <c r="L2432" s="14">
        <v>104.42610863279199</v>
      </c>
      <c r="M2432" s="14">
        <v>98.164146321909996</v>
      </c>
      <c r="O2432" s="14"/>
      <c r="P2432" s="14"/>
      <c r="Q2432" s="14"/>
      <c r="R2432" s="14"/>
      <c r="S2432" s="14"/>
      <c r="T2432" s="14"/>
      <c r="U2432" s="14"/>
      <c r="V2432" s="14"/>
      <c r="W2432" s="14"/>
      <c r="X2432" s="14"/>
      <c r="Y2432" s="14"/>
    </row>
    <row r="2433" spans="1:25">
      <c r="A2433" s="14" t="s">
        <v>2661</v>
      </c>
      <c r="B2433" s="14" t="s">
        <v>60</v>
      </c>
      <c r="C2433" s="14" t="s">
        <v>132</v>
      </c>
      <c r="D2433" s="14" t="s">
        <v>37</v>
      </c>
      <c r="E2433" s="14">
        <v>3</v>
      </c>
      <c r="F2433" s="14">
        <v>604.36152074043196</v>
      </c>
      <c r="G2433" s="14">
        <v>201.45384024681101</v>
      </c>
      <c r="H2433" s="14">
        <v>1392.50598083093</v>
      </c>
      <c r="I2433" s="14">
        <v>1274.8193701161899</v>
      </c>
      <c r="J2433" s="14">
        <v>1174.5894865745199</v>
      </c>
      <c r="K2433" s="14">
        <v>1381.2752911298101</v>
      </c>
      <c r="L2433" s="14">
        <v>106.45592101362401</v>
      </c>
      <c r="M2433" s="14">
        <v>100.22988354166699</v>
      </c>
      <c r="O2433" s="14"/>
      <c r="P2433" s="14"/>
      <c r="Q2433" s="14"/>
      <c r="R2433" s="14"/>
      <c r="S2433" s="14"/>
      <c r="T2433" s="14"/>
      <c r="U2433" s="14"/>
      <c r="V2433" s="14"/>
      <c r="W2433" s="14"/>
      <c r="X2433" s="14"/>
      <c r="Y2433" s="14"/>
    </row>
    <row r="2434" spans="1:25">
      <c r="A2434" s="14" t="s">
        <v>2662</v>
      </c>
      <c r="B2434" s="14" t="s">
        <v>60</v>
      </c>
      <c r="C2434" s="14" t="s">
        <v>38</v>
      </c>
      <c r="D2434" s="14" t="s">
        <v>37</v>
      </c>
      <c r="E2434" s="14">
        <v>4</v>
      </c>
      <c r="F2434" s="14">
        <v>721.43447095471299</v>
      </c>
      <c r="G2434" s="14">
        <v>240.47815698490399</v>
      </c>
      <c r="H2434" s="14">
        <v>1821.3902672491399</v>
      </c>
      <c r="I2434" s="14">
        <v>1759.5381805100801</v>
      </c>
      <c r="J2434" s="14">
        <v>1632.9384703164801</v>
      </c>
      <c r="K2434" s="14">
        <v>1893.3151598917</v>
      </c>
      <c r="L2434" s="14">
        <v>133.77697938162601</v>
      </c>
      <c r="M2434" s="14">
        <v>126.59971019359701</v>
      </c>
      <c r="O2434" s="14"/>
      <c r="P2434" s="14"/>
      <c r="Q2434" s="14"/>
      <c r="R2434" s="14"/>
      <c r="S2434" s="14"/>
      <c r="T2434" s="14"/>
      <c r="U2434" s="14"/>
      <c r="V2434" s="14"/>
      <c r="W2434" s="14"/>
      <c r="X2434" s="14"/>
      <c r="Y2434" s="14"/>
    </row>
    <row r="2435" spans="1:25">
      <c r="A2435" s="14" t="s">
        <v>2663</v>
      </c>
      <c r="B2435" s="14" t="s">
        <v>60</v>
      </c>
      <c r="C2435" s="14" t="s">
        <v>36</v>
      </c>
      <c r="D2435" s="14" t="s">
        <v>37</v>
      </c>
      <c r="E2435" s="14">
        <v>4</v>
      </c>
      <c r="F2435" s="14">
        <v>703.56019826907902</v>
      </c>
      <c r="G2435" s="14">
        <v>234.52006608969299</v>
      </c>
      <c r="H2435" s="14">
        <v>1765.0782696163601</v>
      </c>
      <c r="I2435" s="14">
        <v>1691.67606304375</v>
      </c>
      <c r="J2435" s="14">
        <v>1568.3764533334299</v>
      </c>
      <c r="K2435" s="14">
        <v>1822.0568391981999</v>
      </c>
      <c r="L2435" s="14">
        <v>130.380776154448</v>
      </c>
      <c r="M2435" s="14">
        <v>123.299609710323</v>
      </c>
      <c r="O2435" s="14"/>
      <c r="P2435" s="14"/>
      <c r="Q2435" s="14"/>
      <c r="R2435" s="14"/>
      <c r="S2435" s="14"/>
      <c r="T2435" s="14"/>
      <c r="U2435" s="14"/>
      <c r="V2435" s="14"/>
      <c r="W2435" s="14"/>
      <c r="X2435" s="14"/>
      <c r="Y2435" s="14"/>
    </row>
    <row r="2436" spans="1:25">
      <c r="A2436" s="14" t="s">
        <v>2664</v>
      </c>
      <c r="B2436" s="14" t="s">
        <v>60</v>
      </c>
      <c r="C2436" s="14" t="s">
        <v>34</v>
      </c>
      <c r="D2436" s="14" t="s">
        <v>37</v>
      </c>
      <c r="E2436" s="14">
        <v>4</v>
      </c>
      <c r="F2436" s="14">
        <v>701.57487113847196</v>
      </c>
      <c r="G2436" s="14">
        <v>233.858290379491</v>
      </c>
      <c r="H2436" s="14">
        <v>1754.6829180863699</v>
      </c>
      <c r="I2436" s="14">
        <v>1677.66740594717</v>
      </c>
      <c r="J2436" s="14">
        <v>1555.1335013195101</v>
      </c>
      <c r="K2436" s="14">
        <v>1807.24876271118</v>
      </c>
      <c r="L2436" s="14">
        <v>129.581356764015</v>
      </c>
      <c r="M2436" s="14">
        <v>122.533904627654</v>
      </c>
      <c r="O2436" s="14"/>
      <c r="P2436" s="14"/>
      <c r="Q2436" s="14"/>
      <c r="R2436" s="14"/>
      <c r="S2436" s="14"/>
      <c r="T2436" s="14"/>
      <c r="U2436" s="14"/>
      <c r="V2436" s="14"/>
      <c r="W2436" s="14"/>
      <c r="X2436" s="14"/>
      <c r="Y2436" s="14"/>
    </row>
    <row r="2437" spans="1:25">
      <c r="A2437" s="14" t="s">
        <v>2665</v>
      </c>
      <c r="B2437" s="14" t="s">
        <v>60</v>
      </c>
      <c r="C2437" s="14" t="s">
        <v>128</v>
      </c>
      <c r="D2437" s="14" t="s">
        <v>37</v>
      </c>
      <c r="E2437" s="14">
        <v>4</v>
      </c>
      <c r="F2437" s="14">
        <v>673.61962299763195</v>
      </c>
      <c r="G2437" s="14">
        <v>224.539874332544</v>
      </c>
      <c r="H2437" s="14">
        <v>1683.5439942957901</v>
      </c>
      <c r="I2437" s="14">
        <v>1596.91778913706</v>
      </c>
      <c r="J2437" s="14">
        <v>1477.91279110405</v>
      </c>
      <c r="K2437" s="14">
        <v>1722.9123368878099</v>
      </c>
      <c r="L2437" s="14">
        <v>125.99454775074599</v>
      </c>
      <c r="M2437" s="14">
        <v>119.004998033012</v>
      </c>
      <c r="O2437" s="14"/>
      <c r="P2437" s="14"/>
      <c r="Q2437" s="14"/>
      <c r="R2437" s="14"/>
      <c r="S2437" s="14"/>
      <c r="T2437" s="14"/>
      <c r="U2437" s="14"/>
      <c r="V2437" s="14"/>
      <c r="W2437" s="14"/>
      <c r="X2437" s="14"/>
      <c r="Y2437" s="14"/>
    </row>
    <row r="2438" spans="1:25">
      <c r="A2438" s="14" t="s">
        <v>2666</v>
      </c>
      <c r="B2438" s="14" t="s">
        <v>60</v>
      </c>
      <c r="C2438" s="14" t="s">
        <v>129</v>
      </c>
      <c r="D2438" s="14" t="s">
        <v>37</v>
      </c>
      <c r="E2438" s="14">
        <v>4</v>
      </c>
      <c r="F2438" s="14">
        <v>687.53333058352405</v>
      </c>
      <c r="G2438" s="14">
        <v>229.177776861175</v>
      </c>
      <c r="H2438" s="14">
        <v>1716.55888593495</v>
      </c>
      <c r="I2438" s="14">
        <v>1633.71838879078</v>
      </c>
      <c r="J2438" s="14">
        <v>1513.24866003856</v>
      </c>
      <c r="K2438" s="14">
        <v>1761.1894658149899</v>
      </c>
      <c r="L2438" s="14">
        <v>127.471077024216</v>
      </c>
      <c r="M2438" s="14">
        <v>120.469728752218</v>
      </c>
      <c r="O2438" s="14"/>
      <c r="P2438" s="14"/>
      <c r="Q2438" s="14"/>
      <c r="R2438" s="14"/>
      <c r="S2438" s="14"/>
      <c r="T2438" s="14"/>
      <c r="U2438" s="14"/>
      <c r="V2438" s="14"/>
      <c r="W2438" s="14"/>
      <c r="X2438" s="14"/>
      <c r="Y2438" s="14"/>
    </row>
    <row r="2439" spans="1:25">
      <c r="A2439" s="14" t="s">
        <v>2667</v>
      </c>
      <c r="B2439" s="14" t="s">
        <v>60</v>
      </c>
      <c r="C2439" s="14" t="s">
        <v>130</v>
      </c>
      <c r="D2439" s="14" t="s">
        <v>37</v>
      </c>
      <c r="E2439" s="14">
        <v>4</v>
      </c>
      <c r="F2439" s="14">
        <v>653.95197776166503</v>
      </c>
      <c r="G2439" s="14">
        <v>217.98399258722199</v>
      </c>
      <c r="H2439" s="14">
        <v>1627.67747159237</v>
      </c>
      <c r="I2439" s="14">
        <v>1545.5885173397601</v>
      </c>
      <c r="J2439" s="14">
        <v>1428.8147190014799</v>
      </c>
      <c r="K2439" s="14">
        <v>1669.3265023092899</v>
      </c>
      <c r="L2439" s="14">
        <v>123.73798496952899</v>
      </c>
      <c r="M2439" s="14">
        <v>116.77379833828201</v>
      </c>
      <c r="O2439" s="14"/>
      <c r="P2439" s="14"/>
      <c r="Q2439" s="14"/>
      <c r="R2439" s="14"/>
      <c r="S2439" s="14"/>
      <c r="T2439" s="14"/>
      <c r="U2439" s="14"/>
      <c r="V2439" s="14"/>
      <c r="W2439" s="14"/>
      <c r="X2439" s="14"/>
      <c r="Y2439" s="14"/>
    </row>
    <row r="2440" spans="1:25">
      <c r="A2440" s="14" t="s">
        <v>2668</v>
      </c>
      <c r="B2440" s="14" t="s">
        <v>60</v>
      </c>
      <c r="C2440" s="14" t="s">
        <v>131</v>
      </c>
      <c r="D2440" s="14" t="s">
        <v>37</v>
      </c>
      <c r="E2440" s="14">
        <v>4</v>
      </c>
      <c r="F2440" s="14">
        <v>670.65163515611198</v>
      </c>
      <c r="G2440" s="14">
        <v>223.55054505203699</v>
      </c>
      <c r="H2440" s="14">
        <v>1657.68997987026</v>
      </c>
      <c r="I2440" s="14">
        <v>1567.5285988825201</v>
      </c>
      <c r="J2440" s="14">
        <v>1450.58585429956</v>
      </c>
      <c r="K2440" s="14">
        <v>1691.3554366035901</v>
      </c>
      <c r="L2440" s="14">
        <v>123.82683772107499</v>
      </c>
      <c r="M2440" s="14">
        <v>116.942744582955</v>
      </c>
      <c r="O2440" s="14"/>
      <c r="P2440" s="14"/>
      <c r="Q2440" s="14"/>
      <c r="R2440" s="14"/>
      <c r="S2440" s="14"/>
      <c r="T2440" s="14"/>
      <c r="U2440" s="14"/>
      <c r="V2440" s="14"/>
      <c r="W2440" s="14"/>
      <c r="X2440" s="14"/>
      <c r="Y2440" s="14"/>
    </row>
    <row r="2441" spans="1:25">
      <c r="A2441" s="14" t="s">
        <v>2669</v>
      </c>
      <c r="B2441" s="14" t="s">
        <v>60</v>
      </c>
      <c r="C2441" s="14" t="s">
        <v>132</v>
      </c>
      <c r="D2441" s="14" t="s">
        <v>37</v>
      </c>
      <c r="E2441" s="14">
        <v>4</v>
      </c>
      <c r="F2441" s="14">
        <v>640.37874689556702</v>
      </c>
      <c r="G2441" s="14">
        <v>213.45958229852201</v>
      </c>
      <c r="H2441" s="14">
        <v>1587.37481259126</v>
      </c>
      <c r="I2441" s="14">
        <v>1484.6021201193601</v>
      </c>
      <c r="J2441" s="14">
        <v>1371.3364005634801</v>
      </c>
      <c r="K2441" s="14">
        <v>1604.69635107627</v>
      </c>
      <c r="L2441" s="14">
        <v>120.094230956915</v>
      </c>
      <c r="M2441" s="14">
        <v>113.26571955588101</v>
      </c>
      <c r="O2441" s="14"/>
      <c r="P2441" s="14"/>
      <c r="Q2441" s="14"/>
      <c r="R2441" s="14"/>
      <c r="S2441" s="14"/>
      <c r="T2441" s="14"/>
      <c r="U2441" s="14"/>
      <c r="V2441" s="14"/>
      <c r="W2441" s="14"/>
      <c r="X2441" s="14"/>
      <c r="Y2441" s="14"/>
    </row>
    <row r="2442" spans="1:25">
      <c r="A2442" s="14" t="s">
        <v>2670</v>
      </c>
      <c r="B2442" s="14" t="s">
        <v>60</v>
      </c>
      <c r="C2442" s="14" t="s">
        <v>38</v>
      </c>
      <c r="D2442" s="14" t="s">
        <v>37</v>
      </c>
      <c r="E2442" s="14">
        <v>5</v>
      </c>
      <c r="F2442" s="14">
        <v>848.26756538587301</v>
      </c>
      <c r="G2442" s="14">
        <v>282.75585512862398</v>
      </c>
      <c r="H2442" s="14">
        <v>2130.2550612402601</v>
      </c>
      <c r="I2442" s="14">
        <v>2031.7728345391099</v>
      </c>
      <c r="J2442" s="14">
        <v>1896.4169481411</v>
      </c>
      <c r="K2442" s="14">
        <v>2174.1885798073399</v>
      </c>
      <c r="L2442" s="14">
        <v>142.41574526823399</v>
      </c>
      <c r="M2442" s="14">
        <v>135.35588639800599</v>
      </c>
      <c r="O2442" s="14"/>
      <c r="P2442" s="14"/>
      <c r="Q2442" s="14"/>
      <c r="R2442" s="14"/>
      <c r="S2442" s="14"/>
      <c r="T2442" s="14"/>
      <c r="U2442" s="14"/>
      <c r="V2442" s="14"/>
      <c r="W2442" s="14"/>
      <c r="X2442" s="14"/>
      <c r="Y2442" s="14"/>
    </row>
    <row r="2443" spans="1:25">
      <c r="A2443" s="14" t="s">
        <v>2671</v>
      </c>
      <c r="B2443" s="14" t="s">
        <v>60</v>
      </c>
      <c r="C2443" s="14" t="s">
        <v>36</v>
      </c>
      <c r="D2443" s="14" t="s">
        <v>37</v>
      </c>
      <c r="E2443" s="14">
        <v>5</v>
      </c>
      <c r="F2443" s="14">
        <v>891.35455882770805</v>
      </c>
      <c r="G2443" s="14">
        <v>297.11818627590299</v>
      </c>
      <c r="H2443" s="14">
        <v>2217.1895896415799</v>
      </c>
      <c r="I2443" s="14">
        <v>2115.4372875045601</v>
      </c>
      <c r="J2443" s="14">
        <v>1977.8265939461401</v>
      </c>
      <c r="K2443" s="14">
        <v>2260.04496259297</v>
      </c>
      <c r="L2443" s="14">
        <v>144.60767508840601</v>
      </c>
      <c r="M2443" s="14">
        <v>137.610693558424</v>
      </c>
      <c r="O2443" s="14"/>
      <c r="P2443" s="14"/>
      <c r="Q2443" s="14"/>
      <c r="R2443" s="14"/>
      <c r="S2443" s="14"/>
      <c r="T2443" s="14"/>
      <c r="U2443" s="14"/>
      <c r="V2443" s="14"/>
      <c r="W2443" s="14"/>
      <c r="X2443" s="14"/>
      <c r="Y2443" s="14"/>
    </row>
    <row r="2444" spans="1:25">
      <c r="A2444" s="14" t="s">
        <v>2672</v>
      </c>
      <c r="B2444" s="14" t="s">
        <v>60</v>
      </c>
      <c r="C2444" s="14" t="s">
        <v>34</v>
      </c>
      <c r="D2444" s="14" t="s">
        <v>37</v>
      </c>
      <c r="E2444" s="14">
        <v>5</v>
      </c>
      <c r="F2444" s="14">
        <v>877.24923557469799</v>
      </c>
      <c r="G2444" s="14">
        <v>292.416411858233</v>
      </c>
      <c r="H2444" s="14">
        <v>2162.84328297509</v>
      </c>
      <c r="I2444" s="14">
        <v>2047.9042609467399</v>
      </c>
      <c r="J2444" s="14">
        <v>1913.5835115908999</v>
      </c>
      <c r="K2444" s="14">
        <v>2189.1109251523499</v>
      </c>
      <c r="L2444" s="14">
        <v>141.20666420561301</v>
      </c>
      <c r="M2444" s="14">
        <v>134.32074935583299</v>
      </c>
      <c r="O2444" s="14"/>
      <c r="P2444" s="14"/>
      <c r="Q2444" s="14"/>
      <c r="R2444" s="14"/>
      <c r="S2444" s="14"/>
      <c r="T2444" s="14"/>
      <c r="U2444" s="14"/>
      <c r="V2444" s="14"/>
      <c r="W2444" s="14"/>
      <c r="X2444" s="14"/>
      <c r="Y2444" s="14"/>
    </row>
    <row r="2445" spans="1:25">
      <c r="A2445" s="14" t="s">
        <v>2673</v>
      </c>
      <c r="B2445" s="14" t="s">
        <v>60</v>
      </c>
      <c r="C2445" s="14" t="s">
        <v>128</v>
      </c>
      <c r="D2445" s="14" t="s">
        <v>37</v>
      </c>
      <c r="E2445" s="14">
        <v>5</v>
      </c>
      <c r="F2445" s="14">
        <v>841.00058935740901</v>
      </c>
      <c r="G2445" s="14">
        <v>280.33352978580302</v>
      </c>
      <c r="H2445" s="14">
        <v>2057.7455085818701</v>
      </c>
      <c r="I2445" s="14">
        <v>1925.28716852925</v>
      </c>
      <c r="J2445" s="14">
        <v>1796.34004399218</v>
      </c>
      <c r="K2445" s="14">
        <v>2060.9897066498602</v>
      </c>
      <c r="L2445" s="14">
        <v>135.702538120605</v>
      </c>
      <c r="M2445" s="14">
        <v>128.94712453707501</v>
      </c>
      <c r="O2445" s="14"/>
      <c r="P2445" s="14"/>
      <c r="Q2445" s="14"/>
      <c r="R2445" s="14"/>
      <c r="S2445" s="14"/>
      <c r="T2445" s="14"/>
      <c r="U2445" s="14"/>
      <c r="V2445" s="14"/>
      <c r="W2445" s="14"/>
      <c r="X2445" s="14"/>
      <c r="Y2445" s="14"/>
    </row>
    <row r="2446" spans="1:25">
      <c r="A2446" s="14" t="s">
        <v>2674</v>
      </c>
      <c r="B2446" s="14" t="s">
        <v>60</v>
      </c>
      <c r="C2446" s="14" t="s">
        <v>129</v>
      </c>
      <c r="D2446" s="14" t="s">
        <v>37</v>
      </c>
      <c r="E2446" s="14">
        <v>5</v>
      </c>
      <c r="F2446" s="14">
        <v>790.449873081742</v>
      </c>
      <c r="G2446" s="14">
        <v>263.48329102724699</v>
      </c>
      <c r="H2446" s="14">
        <v>1918.9402628708101</v>
      </c>
      <c r="I2446" s="14">
        <v>1783.20049090267</v>
      </c>
      <c r="J2446" s="14">
        <v>1660.1299974650401</v>
      </c>
      <c r="K2446" s="14">
        <v>1912.9274678895299</v>
      </c>
      <c r="L2446" s="14">
        <v>129.726976986854</v>
      </c>
      <c r="M2446" s="14">
        <v>123.070493437633</v>
      </c>
      <c r="O2446" s="14"/>
      <c r="P2446" s="14"/>
      <c r="Q2446" s="14"/>
      <c r="R2446" s="14"/>
      <c r="S2446" s="14"/>
      <c r="T2446" s="14"/>
      <c r="U2446" s="14"/>
      <c r="V2446" s="14"/>
      <c r="W2446" s="14"/>
      <c r="X2446" s="14"/>
      <c r="Y2446" s="14"/>
    </row>
    <row r="2447" spans="1:25">
      <c r="A2447" s="14" t="s">
        <v>2675</v>
      </c>
      <c r="B2447" s="14" t="s">
        <v>60</v>
      </c>
      <c r="C2447" s="14" t="s">
        <v>130</v>
      </c>
      <c r="D2447" s="14" t="s">
        <v>37</v>
      </c>
      <c r="E2447" s="14">
        <v>5</v>
      </c>
      <c r="F2447" s="14">
        <v>785.308589460853</v>
      </c>
      <c r="G2447" s="14">
        <v>261.76952982028399</v>
      </c>
      <c r="H2447" s="14">
        <v>1896.9264703515901</v>
      </c>
      <c r="I2447" s="14">
        <v>1754.54902265337</v>
      </c>
      <c r="J2447" s="14">
        <v>1633.0563527076199</v>
      </c>
      <c r="K2447" s="14">
        <v>1882.63494527482</v>
      </c>
      <c r="L2447" s="14">
        <v>128.08592262145299</v>
      </c>
      <c r="M2447" s="14">
        <v>121.492669945747</v>
      </c>
      <c r="O2447" s="14"/>
      <c r="P2447" s="14"/>
      <c r="Q2447" s="14"/>
      <c r="R2447" s="14"/>
      <c r="S2447" s="14"/>
      <c r="T2447" s="14"/>
      <c r="U2447" s="14"/>
      <c r="V2447" s="14"/>
      <c r="W2447" s="14"/>
      <c r="X2447" s="14"/>
      <c r="Y2447" s="14"/>
    </row>
    <row r="2448" spans="1:25">
      <c r="A2448" s="14" t="s">
        <v>2676</v>
      </c>
      <c r="B2448" s="14" t="s">
        <v>60</v>
      </c>
      <c r="C2448" s="14" t="s">
        <v>131</v>
      </c>
      <c r="D2448" s="14" t="s">
        <v>37</v>
      </c>
      <c r="E2448" s="14">
        <v>5</v>
      </c>
      <c r="F2448" s="14">
        <v>784.37166995444204</v>
      </c>
      <c r="G2448" s="14">
        <v>261.45722331814699</v>
      </c>
      <c r="H2448" s="14">
        <v>1883.2000911249199</v>
      </c>
      <c r="I2448" s="14">
        <v>1747.0957919902801</v>
      </c>
      <c r="J2448" s="14">
        <v>1625.97827069491</v>
      </c>
      <c r="K2448" s="14">
        <v>1874.7902473890999</v>
      </c>
      <c r="L2448" s="14">
        <v>127.694455398816</v>
      </c>
      <c r="M2448" s="14">
        <v>121.11752129536799</v>
      </c>
      <c r="O2448" s="14"/>
      <c r="P2448" s="14"/>
      <c r="Q2448" s="14"/>
      <c r="R2448" s="14"/>
      <c r="S2448" s="14"/>
      <c r="T2448" s="14"/>
      <c r="U2448" s="14"/>
      <c r="V2448" s="14"/>
      <c r="W2448" s="14"/>
      <c r="X2448" s="14"/>
      <c r="Y2448" s="14"/>
    </row>
    <row r="2449" spans="1:25">
      <c r="A2449" s="14" t="s">
        <v>2677</v>
      </c>
      <c r="B2449" s="14" t="s">
        <v>60</v>
      </c>
      <c r="C2449" s="14" t="s">
        <v>132</v>
      </c>
      <c r="D2449" s="14" t="s">
        <v>37</v>
      </c>
      <c r="E2449" s="14">
        <v>5</v>
      </c>
      <c r="F2449" s="14">
        <v>784.65331546012203</v>
      </c>
      <c r="G2449" s="14">
        <v>261.55110515337401</v>
      </c>
      <c r="H2449" s="14">
        <v>1898.41603469496</v>
      </c>
      <c r="I2449" s="14">
        <v>1749.4372844172501</v>
      </c>
      <c r="J2449" s="14">
        <v>1628.0768578688901</v>
      </c>
      <c r="K2449" s="14">
        <v>1877.3866175814101</v>
      </c>
      <c r="L2449" s="14">
        <v>127.949333164157</v>
      </c>
      <c r="M2449" s="14">
        <v>121.360426548367</v>
      </c>
      <c r="O2449" s="14"/>
      <c r="P2449" s="14"/>
      <c r="Q2449" s="14"/>
      <c r="R2449" s="14"/>
      <c r="S2449" s="14"/>
      <c r="T2449" s="14"/>
      <c r="U2449" s="14"/>
      <c r="V2449" s="14"/>
      <c r="W2449" s="14"/>
      <c r="X2449" s="14"/>
      <c r="Y2449" s="14"/>
    </row>
    <row r="2450" spans="1:25">
      <c r="A2450" s="14" t="s">
        <v>2678</v>
      </c>
      <c r="B2450" s="14" t="s">
        <v>60</v>
      </c>
      <c r="C2450" s="14" t="s">
        <v>38</v>
      </c>
      <c r="D2450" s="14" t="s">
        <v>39</v>
      </c>
      <c r="E2450" s="14">
        <v>0</v>
      </c>
      <c r="F2450" s="14">
        <v>3333.03689980427</v>
      </c>
      <c r="G2450" s="14">
        <v>1111.01229993476</v>
      </c>
      <c r="H2450" s="14">
        <v>1911.4738199256001</v>
      </c>
      <c r="I2450" s="14">
        <v>1878.6424892405901</v>
      </c>
      <c r="J2450" s="14">
        <v>1815.1128962349601</v>
      </c>
      <c r="K2450" s="14">
        <v>1943.82040920448</v>
      </c>
      <c r="L2450" s="14">
        <v>65.177919963890602</v>
      </c>
      <c r="M2450" s="14">
        <v>63.529593005629103</v>
      </c>
      <c r="O2450" s="14"/>
      <c r="P2450" s="14"/>
      <c r="Q2450" s="14"/>
      <c r="R2450" s="14"/>
      <c r="S2450" s="14"/>
      <c r="T2450" s="14"/>
      <c r="U2450" s="14"/>
      <c r="V2450" s="14"/>
      <c r="W2450" s="14"/>
      <c r="X2450" s="14"/>
      <c r="Y2450" s="14"/>
    </row>
    <row r="2451" spans="1:25">
      <c r="A2451" s="14" t="s">
        <v>2679</v>
      </c>
      <c r="B2451" s="14" t="s">
        <v>60</v>
      </c>
      <c r="C2451" s="14" t="s">
        <v>36</v>
      </c>
      <c r="D2451" s="14" t="s">
        <v>39</v>
      </c>
      <c r="E2451" s="14">
        <v>0</v>
      </c>
      <c r="F2451" s="14">
        <v>3388.2530513936999</v>
      </c>
      <c r="G2451" s="14">
        <v>1129.4176837979001</v>
      </c>
      <c r="H2451" s="14">
        <v>1937.92749409096</v>
      </c>
      <c r="I2451" s="14">
        <v>1895.0003286783101</v>
      </c>
      <c r="J2451" s="14">
        <v>1831.4340138750399</v>
      </c>
      <c r="K2451" s="14">
        <v>1960.20223835756</v>
      </c>
      <c r="L2451" s="14">
        <v>65.201909679250804</v>
      </c>
      <c r="M2451" s="14">
        <v>63.566314803272</v>
      </c>
      <c r="O2451" s="14"/>
      <c r="P2451" s="14"/>
      <c r="Q2451" s="14"/>
      <c r="R2451" s="14"/>
      <c r="S2451" s="14"/>
      <c r="T2451" s="14"/>
      <c r="U2451" s="14"/>
      <c r="V2451" s="14"/>
      <c r="W2451" s="14"/>
      <c r="X2451" s="14"/>
      <c r="Y2451" s="14"/>
    </row>
    <row r="2452" spans="1:25">
      <c r="A2452" s="14" t="s">
        <v>2680</v>
      </c>
      <c r="B2452" s="14" t="s">
        <v>60</v>
      </c>
      <c r="C2452" s="14" t="s">
        <v>34</v>
      </c>
      <c r="D2452" s="14" t="s">
        <v>39</v>
      </c>
      <c r="E2452" s="14">
        <v>0</v>
      </c>
      <c r="F2452" s="14">
        <v>3297.82494516927</v>
      </c>
      <c r="G2452" s="14">
        <v>1099.2749817230899</v>
      </c>
      <c r="H2452" s="14">
        <v>1888.7886283901901</v>
      </c>
      <c r="I2452" s="14">
        <v>1832.8111992611</v>
      </c>
      <c r="J2452" s="14">
        <v>1770.4984788033501</v>
      </c>
      <c r="K2452" s="14">
        <v>1896.74940586598</v>
      </c>
      <c r="L2452" s="14">
        <v>63.938206604881501</v>
      </c>
      <c r="M2452" s="14">
        <v>62.312720457747403</v>
      </c>
      <c r="O2452" s="14"/>
      <c r="P2452" s="14"/>
      <c r="Q2452" s="14"/>
      <c r="R2452" s="14"/>
      <c r="S2452" s="14"/>
      <c r="T2452" s="14"/>
      <c r="U2452" s="14"/>
      <c r="V2452" s="14"/>
      <c r="W2452" s="14"/>
      <c r="X2452" s="14"/>
      <c r="Y2452" s="14"/>
    </row>
    <row r="2453" spans="1:25">
      <c r="A2453" s="14" t="s">
        <v>2681</v>
      </c>
      <c r="B2453" s="14" t="s">
        <v>60</v>
      </c>
      <c r="C2453" s="14" t="s">
        <v>128</v>
      </c>
      <c r="D2453" s="14" t="s">
        <v>39</v>
      </c>
      <c r="E2453" s="14">
        <v>0</v>
      </c>
      <c r="F2453" s="14">
        <v>3270.2171135855801</v>
      </c>
      <c r="G2453" s="14">
        <v>1090.07237119519</v>
      </c>
      <c r="H2453" s="14">
        <v>1878.4742939448099</v>
      </c>
      <c r="I2453" s="14">
        <v>1813.05478451063</v>
      </c>
      <c r="J2453" s="14">
        <v>1751.16504555395</v>
      </c>
      <c r="K2453" s="14">
        <v>1876.5658741976299</v>
      </c>
      <c r="L2453" s="14">
        <v>63.511089686999</v>
      </c>
      <c r="M2453" s="14">
        <v>61.889738956676403</v>
      </c>
      <c r="O2453" s="14"/>
      <c r="P2453" s="14"/>
      <c r="Q2453" s="14"/>
      <c r="R2453" s="14"/>
      <c r="S2453" s="14"/>
      <c r="T2453" s="14"/>
      <c r="U2453" s="14"/>
      <c r="V2453" s="14"/>
      <c r="W2453" s="14"/>
      <c r="X2453" s="14"/>
      <c r="Y2453" s="14"/>
    </row>
    <row r="2454" spans="1:25">
      <c r="A2454" s="14" t="s">
        <v>2682</v>
      </c>
      <c r="B2454" s="14" t="s">
        <v>60</v>
      </c>
      <c r="C2454" s="14" t="s">
        <v>129</v>
      </c>
      <c r="D2454" s="14" t="s">
        <v>39</v>
      </c>
      <c r="E2454" s="14">
        <v>0</v>
      </c>
      <c r="F2454" s="14">
        <v>3232.4822956787302</v>
      </c>
      <c r="G2454" s="14">
        <v>1077.4940985595799</v>
      </c>
      <c r="H2454" s="14">
        <v>1858.34653433216</v>
      </c>
      <c r="I2454" s="14">
        <v>1779.8163147873699</v>
      </c>
      <c r="J2454" s="14">
        <v>1718.7039854406401</v>
      </c>
      <c r="K2454" s="14">
        <v>1842.5390813639899</v>
      </c>
      <c r="L2454" s="14">
        <v>62.722766576621098</v>
      </c>
      <c r="M2454" s="14">
        <v>61.112329346723499</v>
      </c>
      <c r="O2454" s="14"/>
      <c r="P2454" s="14"/>
      <c r="Q2454" s="14"/>
      <c r="R2454" s="14"/>
      <c r="S2454" s="14"/>
      <c r="T2454" s="14"/>
      <c r="U2454" s="14"/>
      <c r="V2454" s="14"/>
      <c r="W2454" s="14"/>
      <c r="X2454" s="14"/>
      <c r="Y2454" s="14"/>
    </row>
    <row r="2455" spans="1:25">
      <c r="A2455" s="14" t="s">
        <v>2683</v>
      </c>
      <c r="B2455" s="14" t="s">
        <v>60</v>
      </c>
      <c r="C2455" s="14" t="s">
        <v>130</v>
      </c>
      <c r="D2455" s="14" t="s">
        <v>39</v>
      </c>
      <c r="E2455" s="14">
        <v>0</v>
      </c>
      <c r="F2455" s="14">
        <v>3155.5891594930099</v>
      </c>
      <c r="G2455" s="14">
        <v>1051.86305316434</v>
      </c>
      <c r="H2455" s="14">
        <v>1812.78603323472</v>
      </c>
      <c r="I2455" s="14">
        <v>1717.64873850151</v>
      </c>
      <c r="J2455" s="14">
        <v>1657.94141624044</v>
      </c>
      <c r="K2455" s="14">
        <v>1778.9488072377301</v>
      </c>
      <c r="L2455" s="14">
        <v>61.300068736220098</v>
      </c>
      <c r="M2455" s="14">
        <v>59.707322261075703</v>
      </c>
      <c r="O2455" s="14"/>
      <c r="P2455" s="14"/>
      <c r="Q2455" s="14"/>
      <c r="R2455" s="14"/>
      <c r="S2455" s="14"/>
      <c r="T2455" s="14"/>
      <c r="U2455" s="14"/>
      <c r="V2455" s="14"/>
      <c r="W2455" s="14"/>
      <c r="X2455" s="14"/>
      <c r="Y2455" s="14"/>
    </row>
    <row r="2456" spans="1:25">
      <c r="A2456" s="14" t="s">
        <v>2684</v>
      </c>
      <c r="B2456" s="14" t="s">
        <v>60</v>
      </c>
      <c r="C2456" s="14" t="s">
        <v>131</v>
      </c>
      <c r="D2456" s="14" t="s">
        <v>39</v>
      </c>
      <c r="E2456" s="14">
        <v>0</v>
      </c>
      <c r="F2456" s="14">
        <v>3137.85835370113</v>
      </c>
      <c r="G2456" s="14">
        <v>1045.95278456704</v>
      </c>
      <c r="H2456" s="14">
        <v>1796.66551408891</v>
      </c>
      <c r="I2456" s="14">
        <v>1677.53482107992</v>
      </c>
      <c r="J2456" s="14">
        <v>1619.03477891598</v>
      </c>
      <c r="K2456" s="14">
        <v>1737.5998720129301</v>
      </c>
      <c r="L2456" s="14">
        <v>60.065050933005999</v>
      </c>
      <c r="M2456" s="14">
        <v>58.500042163944698</v>
      </c>
      <c r="O2456" s="14"/>
      <c r="P2456" s="14"/>
      <c r="Q2456" s="14"/>
      <c r="R2456" s="14"/>
      <c r="S2456" s="14"/>
      <c r="T2456" s="14"/>
      <c r="U2456" s="14"/>
      <c r="V2456" s="14"/>
      <c r="W2456" s="14"/>
      <c r="X2456" s="14"/>
      <c r="Y2456" s="14"/>
    </row>
    <row r="2457" spans="1:25">
      <c r="A2457" s="14" t="s">
        <v>2685</v>
      </c>
      <c r="B2457" s="14" t="s">
        <v>60</v>
      </c>
      <c r="C2457" s="14" t="s">
        <v>132</v>
      </c>
      <c r="D2457" s="14" t="s">
        <v>39</v>
      </c>
      <c r="E2457" s="14">
        <v>0</v>
      </c>
      <c r="F2457" s="14">
        <v>3068.34708676532</v>
      </c>
      <c r="G2457" s="14">
        <v>1022.78236225511</v>
      </c>
      <c r="H2457" s="14">
        <v>1752.7202286991601</v>
      </c>
      <c r="I2457" s="14">
        <v>1617.3366325521399</v>
      </c>
      <c r="J2457" s="14">
        <v>1560.25063574706</v>
      </c>
      <c r="K2457" s="14">
        <v>1675.9672669081799</v>
      </c>
      <c r="L2457" s="14">
        <v>58.630634356039998</v>
      </c>
      <c r="M2457" s="14">
        <v>57.085996805080001</v>
      </c>
      <c r="O2457" s="14"/>
      <c r="P2457" s="14"/>
      <c r="Q2457" s="14"/>
      <c r="R2457" s="14"/>
      <c r="S2457" s="14"/>
      <c r="T2457" s="14"/>
      <c r="U2457" s="14"/>
      <c r="V2457" s="14"/>
      <c r="W2457" s="14"/>
      <c r="X2457" s="14"/>
      <c r="Y2457" s="14"/>
    </row>
    <row r="2458" spans="1:25">
      <c r="A2458" s="14" t="s">
        <v>2686</v>
      </c>
      <c r="B2458" s="14" t="s">
        <v>60</v>
      </c>
      <c r="C2458" s="14" t="s">
        <v>38</v>
      </c>
      <c r="D2458" s="14" t="s">
        <v>39</v>
      </c>
      <c r="E2458" s="14">
        <v>1</v>
      </c>
      <c r="F2458" s="14">
        <v>600.79352600470895</v>
      </c>
      <c r="G2458" s="14">
        <v>200.264508668236</v>
      </c>
      <c r="H2458" s="14">
        <v>1562.89775501342</v>
      </c>
      <c r="I2458" s="14">
        <v>1516.5890066576001</v>
      </c>
      <c r="J2458" s="14">
        <v>1396.7135432503901</v>
      </c>
      <c r="K2458" s="14">
        <v>1643.93366712073</v>
      </c>
      <c r="L2458" s="14">
        <v>127.34466046313401</v>
      </c>
      <c r="M2458" s="14">
        <v>119.875463407208</v>
      </c>
      <c r="O2458" s="14"/>
      <c r="P2458" s="14"/>
      <c r="Q2458" s="14"/>
      <c r="R2458" s="14"/>
      <c r="S2458" s="14"/>
      <c r="T2458" s="14"/>
      <c r="U2458" s="14"/>
      <c r="V2458" s="14"/>
      <c r="W2458" s="14"/>
      <c r="X2458" s="14"/>
      <c r="Y2458" s="14"/>
    </row>
    <row r="2459" spans="1:25">
      <c r="A2459" s="14" t="s">
        <v>2687</v>
      </c>
      <c r="B2459" s="14" t="s">
        <v>60</v>
      </c>
      <c r="C2459" s="14" t="s">
        <v>36</v>
      </c>
      <c r="D2459" s="14" t="s">
        <v>39</v>
      </c>
      <c r="E2459" s="14">
        <v>1</v>
      </c>
      <c r="F2459" s="14">
        <v>594.338120451495</v>
      </c>
      <c r="G2459" s="14">
        <v>198.11270681716499</v>
      </c>
      <c r="H2459" s="14">
        <v>1538.9785350513901</v>
      </c>
      <c r="I2459" s="14">
        <v>1480.8585374530601</v>
      </c>
      <c r="J2459" s="14">
        <v>1363.2326314229099</v>
      </c>
      <c r="K2459" s="14">
        <v>1605.85451702156</v>
      </c>
      <c r="L2459" s="14">
        <v>124.995979568504</v>
      </c>
      <c r="M2459" s="14">
        <v>117.625906030152</v>
      </c>
      <c r="O2459" s="14"/>
      <c r="P2459" s="14"/>
      <c r="Q2459" s="14"/>
      <c r="R2459" s="14"/>
      <c r="S2459" s="14"/>
      <c r="T2459" s="14"/>
      <c r="U2459" s="14"/>
      <c r="V2459" s="14"/>
      <c r="W2459" s="14"/>
      <c r="X2459" s="14"/>
      <c r="Y2459" s="14"/>
    </row>
    <row r="2460" spans="1:25">
      <c r="A2460" s="14" t="s">
        <v>2688</v>
      </c>
      <c r="B2460" s="14" t="s">
        <v>60</v>
      </c>
      <c r="C2460" s="14" t="s">
        <v>34</v>
      </c>
      <c r="D2460" s="14" t="s">
        <v>39</v>
      </c>
      <c r="E2460" s="14">
        <v>1</v>
      </c>
      <c r="F2460" s="14">
        <v>560.10309096061599</v>
      </c>
      <c r="G2460" s="14">
        <v>186.70103032020501</v>
      </c>
      <c r="H2460" s="14">
        <v>1448.56745192318</v>
      </c>
      <c r="I2460" s="14">
        <v>1374.1098213791499</v>
      </c>
      <c r="J2460" s="14">
        <v>1261.81970571805</v>
      </c>
      <c r="K2460" s="14">
        <v>1493.6549294838801</v>
      </c>
      <c r="L2460" s="14">
        <v>119.545108104726</v>
      </c>
      <c r="M2460" s="14">
        <v>112.290115661103</v>
      </c>
      <c r="O2460" s="14"/>
      <c r="P2460" s="14"/>
      <c r="Q2460" s="14"/>
      <c r="R2460" s="14"/>
      <c r="S2460" s="14"/>
      <c r="T2460" s="14"/>
      <c r="U2460" s="14"/>
      <c r="V2460" s="14"/>
      <c r="W2460" s="14"/>
      <c r="X2460" s="14"/>
      <c r="Y2460" s="14"/>
    </row>
    <row r="2461" spans="1:25">
      <c r="A2461" s="14" t="s">
        <v>2689</v>
      </c>
      <c r="B2461" s="14" t="s">
        <v>60</v>
      </c>
      <c r="C2461" s="14" t="s">
        <v>128</v>
      </c>
      <c r="D2461" s="14" t="s">
        <v>39</v>
      </c>
      <c r="E2461" s="14">
        <v>1</v>
      </c>
      <c r="F2461" s="14">
        <v>542.55980058275395</v>
      </c>
      <c r="G2461" s="14">
        <v>180.85326686091801</v>
      </c>
      <c r="H2461" s="14">
        <v>1397.1257160806399</v>
      </c>
      <c r="I2461" s="14">
        <v>1317.24780488344</v>
      </c>
      <c r="J2461" s="14">
        <v>1207.8967725827699</v>
      </c>
      <c r="K2461" s="14">
        <v>1433.7812780802101</v>
      </c>
      <c r="L2461" s="14">
        <v>116.533473196771</v>
      </c>
      <c r="M2461" s="14">
        <v>109.35103230067099</v>
      </c>
      <c r="O2461" s="14"/>
      <c r="P2461" s="14"/>
      <c r="Q2461" s="14"/>
      <c r="R2461" s="14"/>
      <c r="S2461" s="14"/>
      <c r="T2461" s="14"/>
      <c r="U2461" s="14"/>
      <c r="V2461" s="14"/>
      <c r="W2461" s="14"/>
      <c r="X2461" s="14"/>
      <c r="Y2461" s="14"/>
    </row>
    <row r="2462" spans="1:25">
      <c r="A2462" s="14" t="s">
        <v>2690</v>
      </c>
      <c r="B2462" s="14" t="s">
        <v>60</v>
      </c>
      <c r="C2462" s="14" t="s">
        <v>129</v>
      </c>
      <c r="D2462" s="14" t="s">
        <v>39</v>
      </c>
      <c r="E2462" s="14">
        <v>1</v>
      </c>
      <c r="F2462" s="14">
        <v>520.34564134315303</v>
      </c>
      <c r="G2462" s="14">
        <v>173.44854711438401</v>
      </c>
      <c r="H2462" s="14">
        <v>1335.00690495203</v>
      </c>
      <c r="I2462" s="14">
        <v>1253.98570405437</v>
      </c>
      <c r="J2462" s="14">
        <v>1147.63749459723</v>
      </c>
      <c r="K2462" s="14">
        <v>1367.47202214921</v>
      </c>
      <c r="L2462" s="14">
        <v>113.486318094835</v>
      </c>
      <c r="M2462" s="14">
        <v>106.348209457138</v>
      </c>
      <c r="O2462" s="14"/>
      <c r="P2462" s="14"/>
      <c r="Q2462" s="14"/>
      <c r="R2462" s="14"/>
      <c r="S2462" s="14"/>
      <c r="T2462" s="14"/>
      <c r="U2462" s="14"/>
      <c r="V2462" s="14"/>
      <c r="W2462" s="14"/>
      <c r="X2462" s="14"/>
      <c r="Y2462" s="14"/>
    </row>
    <row r="2463" spans="1:25">
      <c r="A2463" s="14" t="s">
        <v>2691</v>
      </c>
      <c r="B2463" s="14" t="s">
        <v>60</v>
      </c>
      <c r="C2463" s="14" t="s">
        <v>130</v>
      </c>
      <c r="D2463" s="14" t="s">
        <v>39</v>
      </c>
      <c r="E2463" s="14">
        <v>1</v>
      </c>
      <c r="F2463" s="14">
        <v>509.61801210723797</v>
      </c>
      <c r="G2463" s="14">
        <v>169.87267070241299</v>
      </c>
      <c r="H2463" s="14">
        <v>1303.43754695186</v>
      </c>
      <c r="I2463" s="14">
        <v>1211.7065280638899</v>
      </c>
      <c r="J2463" s="14">
        <v>1107.7939168451801</v>
      </c>
      <c r="K2463" s="14">
        <v>1322.66947519768</v>
      </c>
      <c r="L2463" s="14">
        <v>110.962947133782</v>
      </c>
      <c r="M2463" s="14">
        <v>103.91261121871</v>
      </c>
      <c r="O2463" s="14"/>
      <c r="P2463" s="14"/>
      <c r="Q2463" s="14"/>
      <c r="R2463" s="14"/>
      <c r="S2463" s="14"/>
      <c r="T2463" s="14"/>
      <c r="U2463" s="14"/>
      <c r="V2463" s="14"/>
      <c r="W2463" s="14"/>
      <c r="X2463" s="14"/>
      <c r="Y2463" s="14"/>
    </row>
    <row r="2464" spans="1:25">
      <c r="A2464" s="14" t="s">
        <v>2692</v>
      </c>
      <c r="B2464" s="14" t="s">
        <v>60</v>
      </c>
      <c r="C2464" s="14" t="s">
        <v>131</v>
      </c>
      <c r="D2464" s="14" t="s">
        <v>39</v>
      </c>
      <c r="E2464" s="14">
        <v>1</v>
      </c>
      <c r="F2464" s="14">
        <v>507.13862962486598</v>
      </c>
      <c r="G2464" s="14">
        <v>169.046209874955</v>
      </c>
      <c r="H2464" s="14">
        <v>1290.1336325647201</v>
      </c>
      <c r="I2464" s="14">
        <v>1179.1931424826601</v>
      </c>
      <c r="J2464" s="14">
        <v>1077.7795757725301</v>
      </c>
      <c r="K2464" s="14">
        <v>1287.5049051528899</v>
      </c>
      <c r="L2464" s="14">
        <v>108.311762670223</v>
      </c>
      <c r="M2464" s="14">
        <v>101.41356671013401</v>
      </c>
      <c r="O2464" s="14"/>
      <c r="P2464" s="14"/>
      <c r="Q2464" s="14"/>
      <c r="R2464" s="14"/>
      <c r="S2464" s="14"/>
      <c r="T2464" s="14"/>
      <c r="U2464" s="14"/>
      <c r="V2464" s="14"/>
      <c r="W2464" s="14"/>
      <c r="X2464" s="14"/>
      <c r="Y2464" s="14"/>
    </row>
    <row r="2465" spans="1:25">
      <c r="A2465" s="14" t="s">
        <v>2693</v>
      </c>
      <c r="B2465" s="14" t="s">
        <v>60</v>
      </c>
      <c r="C2465" s="14" t="s">
        <v>132</v>
      </c>
      <c r="D2465" s="14" t="s">
        <v>39</v>
      </c>
      <c r="E2465" s="14">
        <v>1</v>
      </c>
      <c r="F2465" s="14">
        <v>499.048494102912</v>
      </c>
      <c r="G2465" s="14">
        <v>166.34949803430399</v>
      </c>
      <c r="H2465" s="14">
        <v>1266.62054340841</v>
      </c>
      <c r="I2465" s="14">
        <v>1138.23061607357</v>
      </c>
      <c r="J2465" s="14">
        <v>1039.5962360762701</v>
      </c>
      <c r="K2465" s="14">
        <v>1243.63032070911</v>
      </c>
      <c r="L2465" s="14">
        <v>105.399704635539</v>
      </c>
      <c r="M2465" s="14">
        <v>98.634379997303995</v>
      </c>
      <c r="O2465" s="14"/>
      <c r="P2465" s="14"/>
      <c r="Q2465" s="14"/>
      <c r="R2465" s="14"/>
      <c r="S2465" s="14"/>
      <c r="T2465" s="14"/>
      <c r="U2465" s="14"/>
      <c r="V2465" s="14"/>
      <c r="W2465" s="14"/>
      <c r="X2465" s="14"/>
      <c r="Y2465" s="14"/>
    </row>
    <row r="2466" spans="1:25">
      <c r="A2466" s="14" t="s">
        <v>2694</v>
      </c>
      <c r="B2466" s="14" t="s">
        <v>60</v>
      </c>
      <c r="C2466" s="14" t="s">
        <v>38</v>
      </c>
      <c r="D2466" s="14" t="s">
        <v>39</v>
      </c>
      <c r="E2466" s="14">
        <v>2</v>
      </c>
      <c r="F2466" s="14">
        <v>620.41328596246399</v>
      </c>
      <c r="G2466" s="14">
        <v>206.804428654155</v>
      </c>
      <c r="H2466" s="14">
        <v>1683.8923188645699</v>
      </c>
      <c r="I2466" s="14">
        <v>1675.29850649185</v>
      </c>
      <c r="J2466" s="14">
        <v>1545.4585175600801</v>
      </c>
      <c r="K2466" s="14">
        <v>1813.0953338593199</v>
      </c>
      <c r="L2466" s="14">
        <v>137.796827367471</v>
      </c>
      <c r="M2466" s="14">
        <v>129.83998893176999</v>
      </c>
      <c r="O2466" s="14"/>
      <c r="P2466" s="14"/>
      <c r="Q2466" s="14"/>
      <c r="R2466" s="14"/>
      <c r="S2466" s="14"/>
      <c r="T2466" s="14"/>
      <c r="U2466" s="14"/>
      <c r="V2466" s="14"/>
      <c r="W2466" s="14"/>
      <c r="X2466" s="14"/>
      <c r="Y2466" s="14"/>
    </row>
    <row r="2467" spans="1:25">
      <c r="A2467" s="14" t="s">
        <v>2695</v>
      </c>
      <c r="B2467" s="14" t="s">
        <v>60</v>
      </c>
      <c r="C2467" s="14" t="s">
        <v>36</v>
      </c>
      <c r="D2467" s="14" t="s">
        <v>39</v>
      </c>
      <c r="E2467" s="14">
        <v>2</v>
      </c>
      <c r="F2467" s="14">
        <v>612.02617958812095</v>
      </c>
      <c r="G2467" s="14">
        <v>204.008726529374</v>
      </c>
      <c r="H2467" s="14">
        <v>1656.49763062798</v>
      </c>
      <c r="I2467" s="14">
        <v>1635.96813314927</v>
      </c>
      <c r="J2467" s="14">
        <v>1508.26850583342</v>
      </c>
      <c r="K2467" s="14">
        <v>1771.5486590227899</v>
      </c>
      <c r="L2467" s="14">
        <v>135.58052587352299</v>
      </c>
      <c r="M2467" s="14">
        <v>127.699627315852</v>
      </c>
      <c r="O2467" s="14"/>
      <c r="P2467" s="14"/>
      <c r="Q2467" s="14"/>
      <c r="R2467" s="14"/>
      <c r="S2467" s="14"/>
      <c r="T2467" s="14"/>
      <c r="U2467" s="14"/>
      <c r="V2467" s="14"/>
      <c r="W2467" s="14"/>
      <c r="X2467" s="14"/>
      <c r="Y2467" s="14"/>
    </row>
    <row r="2468" spans="1:25">
      <c r="A2468" s="14" t="s">
        <v>2696</v>
      </c>
      <c r="B2468" s="14" t="s">
        <v>60</v>
      </c>
      <c r="C2468" s="14" t="s">
        <v>34</v>
      </c>
      <c r="D2468" s="14" t="s">
        <v>39</v>
      </c>
      <c r="E2468" s="14">
        <v>2</v>
      </c>
      <c r="F2468" s="14">
        <v>577.77838088510805</v>
      </c>
      <c r="G2468" s="14">
        <v>192.59279362836901</v>
      </c>
      <c r="H2468" s="14">
        <v>1568.3877979454001</v>
      </c>
      <c r="I2468" s="14">
        <v>1528.9818403674101</v>
      </c>
      <c r="J2468" s="14">
        <v>1406.0782590138599</v>
      </c>
      <c r="K2468" s="14">
        <v>1659.6995269048</v>
      </c>
      <c r="L2468" s="14">
        <v>130.717686537388</v>
      </c>
      <c r="M2468" s="14">
        <v>122.903581353552</v>
      </c>
      <c r="O2468" s="14"/>
      <c r="P2468" s="14"/>
      <c r="Q2468" s="14"/>
      <c r="R2468" s="14"/>
      <c r="S2468" s="14"/>
      <c r="T2468" s="14"/>
      <c r="U2468" s="14"/>
      <c r="V2468" s="14"/>
      <c r="W2468" s="14"/>
      <c r="X2468" s="14"/>
      <c r="Y2468" s="14"/>
    </row>
    <row r="2469" spans="1:25">
      <c r="A2469" s="14" t="s">
        <v>2697</v>
      </c>
      <c r="B2469" s="14" t="s">
        <v>60</v>
      </c>
      <c r="C2469" s="14" t="s">
        <v>128</v>
      </c>
      <c r="D2469" s="14" t="s">
        <v>39</v>
      </c>
      <c r="E2469" s="14">
        <v>2</v>
      </c>
      <c r="F2469" s="14">
        <v>566.66198626547498</v>
      </c>
      <c r="G2469" s="14">
        <v>188.88732875515799</v>
      </c>
      <c r="H2469" s="14">
        <v>1544.79577521802</v>
      </c>
      <c r="I2469" s="14">
        <v>1498.89856123146</v>
      </c>
      <c r="J2469" s="14">
        <v>1377.18288361809</v>
      </c>
      <c r="K2469" s="14">
        <v>1628.43098064126</v>
      </c>
      <c r="L2469" s="14">
        <v>129.53241940980001</v>
      </c>
      <c r="M2469" s="14">
        <v>121.715677613371</v>
      </c>
      <c r="O2469" s="14"/>
      <c r="P2469" s="14"/>
      <c r="Q2469" s="14"/>
      <c r="R2469" s="14"/>
      <c r="S2469" s="14"/>
      <c r="T2469" s="14"/>
      <c r="U2469" s="14"/>
      <c r="V2469" s="14"/>
      <c r="W2469" s="14"/>
      <c r="X2469" s="14"/>
      <c r="Y2469" s="14"/>
    </row>
    <row r="2470" spans="1:25">
      <c r="A2470" s="14" t="s">
        <v>2698</v>
      </c>
      <c r="B2470" s="14" t="s">
        <v>60</v>
      </c>
      <c r="C2470" s="14" t="s">
        <v>129</v>
      </c>
      <c r="D2470" s="14" t="s">
        <v>39</v>
      </c>
      <c r="E2470" s="14">
        <v>2</v>
      </c>
      <c r="F2470" s="14">
        <v>557.96487223080896</v>
      </c>
      <c r="G2470" s="14">
        <v>185.98829074360299</v>
      </c>
      <c r="H2470" s="14">
        <v>1521.9575904389101</v>
      </c>
      <c r="I2470" s="14">
        <v>1461.61762905662</v>
      </c>
      <c r="J2470" s="14">
        <v>1341.85642709596</v>
      </c>
      <c r="K2470" s="14">
        <v>1589.1318563924499</v>
      </c>
      <c r="L2470" s="14">
        <v>127.51422733583</v>
      </c>
      <c r="M2470" s="14">
        <v>119.76120196065899</v>
      </c>
      <c r="O2470" s="14"/>
      <c r="P2470" s="14"/>
      <c r="Q2470" s="14"/>
      <c r="R2470" s="14"/>
      <c r="S2470" s="14"/>
      <c r="T2470" s="14"/>
      <c r="U2470" s="14"/>
      <c r="V2470" s="14"/>
      <c r="W2470" s="14"/>
      <c r="X2470" s="14"/>
      <c r="Y2470" s="14"/>
    </row>
    <row r="2471" spans="1:25">
      <c r="A2471" s="14" t="s">
        <v>2699</v>
      </c>
      <c r="B2471" s="14" t="s">
        <v>60</v>
      </c>
      <c r="C2471" s="14" t="s">
        <v>130</v>
      </c>
      <c r="D2471" s="14" t="s">
        <v>39</v>
      </c>
      <c r="E2471" s="14">
        <v>2</v>
      </c>
      <c r="F2471" s="14">
        <v>545.75906477650597</v>
      </c>
      <c r="G2471" s="14">
        <v>181.91968825883501</v>
      </c>
      <c r="H2471" s="14">
        <v>1487.1224414194</v>
      </c>
      <c r="I2471" s="14">
        <v>1405.6344166142901</v>
      </c>
      <c r="J2471" s="14">
        <v>1289.0342595397599</v>
      </c>
      <c r="K2471" s="14">
        <v>1529.8698778770799</v>
      </c>
      <c r="L2471" s="14">
        <v>124.23546126278301</v>
      </c>
      <c r="M2471" s="14">
        <v>116.60015707453201</v>
      </c>
      <c r="O2471" s="14"/>
      <c r="P2471" s="14"/>
      <c r="Q2471" s="14"/>
      <c r="R2471" s="14"/>
      <c r="S2471" s="14"/>
      <c r="T2471" s="14"/>
      <c r="U2471" s="14"/>
      <c r="V2471" s="14"/>
      <c r="W2471" s="14"/>
      <c r="X2471" s="14"/>
      <c r="Y2471" s="14"/>
    </row>
    <row r="2472" spans="1:25">
      <c r="A2472" s="14" t="s">
        <v>2700</v>
      </c>
      <c r="B2472" s="14" t="s">
        <v>60</v>
      </c>
      <c r="C2472" s="14" t="s">
        <v>131</v>
      </c>
      <c r="D2472" s="14" t="s">
        <v>39</v>
      </c>
      <c r="E2472" s="14">
        <v>2</v>
      </c>
      <c r="F2472" s="14">
        <v>541.45367266786502</v>
      </c>
      <c r="G2472" s="14">
        <v>180.48455755595501</v>
      </c>
      <c r="H2472" s="14">
        <v>1472.30169857479</v>
      </c>
      <c r="I2472" s="14">
        <v>1368.7820538393501</v>
      </c>
      <c r="J2472" s="14">
        <v>1254.56709803895</v>
      </c>
      <c r="K2472" s="14">
        <v>1490.5068560913201</v>
      </c>
      <c r="L2472" s="14">
        <v>121.72480225197</v>
      </c>
      <c r="M2472" s="14">
        <v>114.214955800401</v>
      </c>
      <c r="O2472" s="14"/>
      <c r="P2472" s="14"/>
      <c r="Q2472" s="14"/>
      <c r="R2472" s="14"/>
      <c r="S2472" s="14"/>
      <c r="T2472" s="14"/>
      <c r="U2472" s="14"/>
      <c r="V2472" s="14"/>
      <c r="W2472" s="14"/>
      <c r="X2472" s="14"/>
      <c r="Y2472" s="14"/>
    </row>
    <row r="2473" spans="1:25">
      <c r="A2473" s="14" t="s">
        <v>2701</v>
      </c>
      <c r="B2473" s="14" t="s">
        <v>60</v>
      </c>
      <c r="C2473" s="14" t="s">
        <v>132</v>
      </c>
      <c r="D2473" s="14" t="s">
        <v>39</v>
      </c>
      <c r="E2473" s="14">
        <v>2</v>
      </c>
      <c r="F2473" s="14">
        <v>521.71720264597798</v>
      </c>
      <c r="G2473" s="14">
        <v>173.90573421532599</v>
      </c>
      <c r="H2473" s="14">
        <v>1422.23155861292</v>
      </c>
      <c r="I2473" s="14">
        <v>1312.4116280545099</v>
      </c>
      <c r="J2473" s="14">
        <v>1200.49320619378</v>
      </c>
      <c r="K2473" s="14">
        <v>1431.83179328405</v>
      </c>
      <c r="L2473" s="14">
        <v>119.420165229533</v>
      </c>
      <c r="M2473" s="14">
        <v>111.91842186073499</v>
      </c>
      <c r="O2473" s="14"/>
      <c r="P2473" s="14"/>
      <c r="Q2473" s="14"/>
      <c r="R2473" s="14"/>
      <c r="S2473" s="14"/>
      <c r="T2473" s="14"/>
      <c r="U2473" s="14"/>
      <c r="V2473" s="14"/>
      <c r="W2473" s="14"/>
      <c r="X2473" s="14"/>
      <c r="Y2473" s="14"/>
    </row>
    <row r="2474" spans="1:25">
      <c r="A2474" s="14" t="s">
        <v>2702</v>
      </c>
      <c r="B2474" s="14" t="s">
        <v>60</v>
      </c>
      <c r="C2474" s="14" t="s">
        <v>38</v>
      </c>
      <c r="D2474" s="14" t="s">
        <v>39</v>
      </c>
      <c r="E2474" s="14">
        <v>3</v>
      </c>
      <c r="F2474" s="14">
        <v>641.39710520973597</v>
      </c>
      <c r="G2474" s="14">
        <v>213.79903506991201</v>
      </c>
      <c r="H2474" s="14">
        <v>1763.7273970459701</v>
      </c>
      <c r="I2474" s="14">
        <v>1701.9734291605</v>
      </c>
      <c r="J2474" s="14">
        <v>1572.0755313111799</v>
      </c>
      <c r="K2474" s="14">
        <v>1839.6961290163999</v>
      </c>
      <c r="L2474" s="14">
        <v>137.72269985589901</v>
      </c>
      <c r="M2474" s="14">
        <v>129.89789784932799</v>
      </c>
      <c r="O2474" s="14"/>
      <c r="P2474" s="14"/>
      <c r="Q2474" s="14"/>
      <c r="R2474" s="14"/>
      <c r="S2474" s="14"/>
      <c r="T2474" s="14"/>
      <c r="U2474" s="14"/>
      <c r="V2474" s="14"/>
      <c r="W2474" s="14"/>
      <c r="X2474" s="14"/>
      <c r="Y2474" s="14"/>
    </row>
    <row r="2475" spans="1:25">
      <c r="A2475" s="14" t="s">
        <v>2703</v>
      </c>
      <c r="B2475" s="14" t="s">
        <v>60</v>
      </c>
      <c r="C2475" s="14" t="s">
        <v>36</v>
      </c>
      <c r="D2475" s="14" t="s">
        <v>39</v>
      </c>
      <c r="E2475" s="14">
        <v>3</v>
      </c>
      <c r="F2475" s="14">
        <v>645.58204848804905</v>
      </c>
      <c r="G2475" s="14">
        <v>215.194016162683</v>
      </c>
      <c r="H2475" s="14">
        <v>1756.54245500517</v>
      </c>
      <c r="I2475" s="14">
        <v>1677.8477241826499</v>
      </c>
      <c r="J2475" s="14">
        <v>1550.2433613170599</v>
      </c>
      <c r="K2475" s="14">
        <v>1813.11296398121</v>
      </c>
      <c r="L2475" s="14">
        <v>135.265239798556</v>
      </c>
      <c r="M2475" s="14">
        <v>127.604362865588</v>
      </c>
      <c r="O2475" s="14"/>
      <c r="P2475" s="14"/>
      <c r="Q2475" s="14"/>
      <c r="R2475" s="14"/>
      <c r="S2475" s="14"/>
      <c r="T2475" s="14"/>
      <c r="U2475" s="14"/>
      <c r="V2475" s="14"/>
      <c r="W2475" s="14"/>
      <c r="X2475" s="14"/>
      <c r="Y2475" s="14"/>
    </row>
    <row r="2476" spans="1:25">
      <c r="A2476" s="14" t="s">
        <v>2704</v>
      </c>
      <c r="B2476" s="14" t="s">
        <v>60</v>
      </c>
      <c r="C2476" s="14" t="s">
        <v>34</v>
      </c>
      <c r="D2476" s="14" t="s">
        <v>39</v>
      </c>
      <c r="E2476" s="14">
        <v>3</v>
      </c>
      <c r="F2476" s="14">
        <v>608.78468546526699</v>
      </c>
      <c r="G2476" s="14">
        <v>202.92822848842201</v>
      </c>
      <c r="H2476" s="14">
        <v>1647.32299346592</v>
      </c>
      <c r="I2476" s="14">
        <v>1564.8665621048499</v>
      </c>
      <c r="J2476" s="14">
        <v>1442.36651694384</v>
      </c>
      <c r="K2476" s="14">
        <v>1694.9473910162001</v>
      </c>
      <c r="L2476" s="14">
        <v>130.08082891135601</v>
      </c>
      <c r="M2476" s="14">
        <v>122.50004516100999</v>
      </c>
      <c r="O2476" s="14"/>
      <c r="P2476" s="14"/>
      <c r="Q2476" s="14"/>
      <c r="R2476" s="14"/>
      <c r="S2476" s="14"/>
      <c r="T2476" s="14"/>
      <c r="U2476" s="14"/>
      <c r="V2476" s="14"/>
      <c r="W2476" s="14"/>
      <c r="X2476" s="14"/>
      <c r="Y2476" s="14"/>
    </row>
    <row r="2477" spans="1:25">
      <c r="A2477" s="14" t="s">
        <v>2705</v>
      </c>
      <c r="B2477" s="14" t="s">
        <v>60</v>
      </c>
      <c r="C2477" s="14" t="s">
        <v>128</v>
      </c>
      <c r="D2477" s="14" t="s">
        <v>39</v>
      </c>
      <c r="E2477" s="14">
        <v>3</v>
      </c>
      <c r="F2477" s="14">
        <v>617.70008255440803</v>
      </c>
      <c r="G2477" s="14">
        <v>205.900027518136</v>
      </c>
      <c r="H2477" s="14">
        <v>1674.8917639761601</v>
      </c>
      <c r="I2477" s="14">
        <v>1585.80300887202</v>
      </c>
      <c r="J2477" s="14">
        <v>1462.51965319534</v>
      </c>
      <c r="K2477" s="14">
        <v>1716.6585261529599</v>
      </c>
      <c r="L2477" s="14">
        <v>130.85551728093401</v>
      </c>
      <c r="M2477" s="14">
        <v>123.28335567668</v>
      </c>
      <c r="O2477" s="14"/>
      <c r="P2477" s="14"/>
      <c r="Q2477" s="14"/>
      <c r="R2477" s="14"/>
      <c r="S2477" s="14"/>
      <c r="T2477" s="14"/>
      <c r="U2477" s="14"/>
      <c r="V2477" s="14"/>
      <c r="W2477" s="14"/>
      <c r="X2477" s="14"/>
      <c r="Y2477" s="14"/>
    </row>
    <row r="2478" spans="1:25">
      <c r="A2478" s="14" t="s">
        <v>2706</v>
      </c>
      <c r="B2478" s="14" t="s">
        <v>60</v>
      </c>
      <c r="C2478" s="14" t="s">
        <v>129</v>
      </c>
      <c r="D2478" s="14" t="s">
        <v>39</v>
      </c>
      <c r="E2478" s="14">
        <v>3</v>
      </c>
      <c r="F2478" s="14">
        <v>616.63862824326498</v>
      </c>
      <c r="G2478" s="14">
        <v>205.54620941442101</v>
      </c>
      <c r="H2478" s="14">
        <v>1674.69277923811</v>
      </c>
      <c r="I2478" s="14">
        <v>1572.6593918000599</v>
      </c>
      <c r="J2478" s="14">
        <v>1450.27677630886</v>
      </c>
      <c r="K2478" s="14">
        <v>1702.5655269408601</v>
      </c>
      <c r="L2478" s="14">
        <v>129.90613514080101</v>
      </c>
      <c r="M2478" s="14">
        <v>122.38261549119601</v>
      </c>
      <c r="O2478" s="14"/>
      <c r="P2478" s="14"/>
      <c r="Q2478" s="14"/>
      <c r="R2478" s="14"/>
      <c r="S2478" s="14"/>
      <c r="T2478" s="14"/>
      <c r="U2478" s="14"/>
      <c r="V2478" s="14"/>
      <c r="W2478" s="14"/>
      <c r="X2478" s="14"/>
      <c r="Y2478" s="14"/>
    </row>
    <row r="2479" spans="1:25">
      <c r="A2479" s="14" t="s">
        <v>2707</v>
      </c>
      <c r="B2479" s="14" t="s">
        <v>60</v>
      </c>
      <c r="C2479" s="14" t="s">
        <v>130</v>
      </c>
      <c r="D2479" s="14" t="s">
        <v>39</v>
      </c>
      <c r="E2479" s="14">
        <v>3</v>
      </c>
      <c r="F2479" s="14">
        <v>610.8513290894</v>
      </c>
      <c r="G2479" s="14">
        <v>203.617109696467</v>
      </c>
      <c r="H2479" s="14">
        <v>1661.50232310458</v>
      </c>
      <c r="I2479" s="14">
        <v>1545.9087395608301</v>
      </c>
      <c r="J2479" s="14">
        <v>1425.06544032586</v>
      </c>
      <c r="K2479" s="14">
        <v>1674.2172118241899</v>
      </c>
      <c r="L2479" s="14">
        <v>128.30847226335101</v>
      </c>
      <c r="M2479" s="14">
        <v>120.843299234976</v>
      </c>
      <c r="O2479" s="14"/>
      <c r="P2479" s="14"/>
      <c r="Q2479" s="14"/>
      <c r="R2479" s="14"/>
      <c r="S2479" s="14"/>
      <c r="T2479" s="14"/>
      <c r="U2479" s="14"/>
      <c r="V2479" s="14"/>
      <c r="W2479" s="14"/>
      <c r="X2479" s="14"/>
      <c r="Y2479" s="14"/>
    </row>
    <row r="2480" spans="1:25">
      <c r="A2480" s="14" t="s">
        <v>2708</v>
      </c>
      <c r="B2480" s="14" t="s">
        <v>60</v>
      </c>
      <c r="C2480" s="14" t="s">
        <v>131</v>
      </c>
      <c r="D2480" s="14" t="s">
        <v>39</v>
      </c>
      <c r="E2480" s="14">
        <v>3</v>
      </c>
      <c r="F2480" s="14">
        <v>611.80061188544403</v>
      </c>
      <c r="G2480" s="14">
        <v>203.933537295148</v>
      </c>
      <c r="H2480" s="14">
        <v>1656.9185675588899</v>
      </c>
      <c r="I2480" s="14">
        <v>1515.13627202423</v>
      </c>
      <c r="J2480" s="14">
        <v>1396.73984127165</v>
      </c>
      <c r="K2480" s="14">
        <v>1640.8408525775901</v>
      </c>
      <c r="L2480" s="14">
        <v>125.704580553366</v>
      </c>
      <c r="M2480" s="14">
        <v>118.396430752572</v>
      </c>
      <c r="O2480" s="14"/>
      <c r="P2480" s="14"/>
      <c r="Q2480" s="14"/>
      <c r="R2480" s="14"/>
      <c r="S2480" s="14"/>
      <c r="T2480" s="14"/>
      <c r="U2480" s="14"/>
      <c r="V2480" s="14"/>
      <c r="W2480" s="14"/>
      <c r="X2480" s="14"/>
      <c r="Y2480" s="14"/>
    </row>
    <row r="2481" spans="1:25">
      <c r="A2481" s="14" t="s">
        <v>2709</v>
      </c>
      <c r="B2481" s="14" t="s">
        <v>60</v>
      </c>
      <c r="C2481" s="14" t="s">
        <v>132</v>
      </c>
      <c r="D2481" s="14" t="s">
        <v>39</v>
      </c>
      <c r="E2481" s="14">
        <v>3</v>
      </c>
      <c r="F2481" s="14">
        <v>601.36099030982302</v>
      </c>
      <c r="G2481" s="14">
        <v>200.453663436608</v>
      </c>
      <c r="H2481" s="14">
        <v>1624.6852280483699</v>
      </c>
      <c r="I2481" s="14">
        <v>1471.9535547636201</v>
      </c>
      <c r="J2481" s="14">
        <v>1355.79597406364</v>
      </c>
      <c r="K2481" s="14">
        <v>1595.3451479586199</v>
      </c>
      <c r="L2481" s="14">
        <v>123.391593195</v>
      </c>
      <c r="M2481" s="14">
        <v>116.15758069998</v>
      </c>
      <c r="O2481" s="14"/>
      <c r="P2481" s="14"/>
      <c r="Q2481" s="14"/>
      <c r="R2481" s="14"/>
      <c r="S2481" s="14"/>
      <c r="T2481" s="14"/>
      <c r="U2481" s="14"/>
      <c r="V2481" s="14"/>
      <c r="W2481" s="14"/>
      <c r="X2481" s="14"/>
      <c r="Y2481" s="14"/>
    </row>
    <row r="2482" spans="1:25">
      <c r="A2482" s="14" t="s">
        <v>2710</v>
      </c>
      <c r="B2482" s="14" t="s">
        <v>60</v>
      </c>
      <c r="C2482" s="14" t="s">
        <v>38</v>
      </c>
      <c r="D2482" s="14" t="s">
        <v>39</v>
      </c>
      <c r="E2482" s="14">
        <v>4</v>
      </c>
      <c r="F2482" s="14">
        <v>633.15603862051705</v>
      </c>
      <c r="G2482" s="14">
        <v>211.05201287350599</v>
      </c>
      <c r="H2482" s="14">
        <v>1909.45456322723</v>
      </c>
      <c r="I2482" s="14">
        <v>1872.8315725597899</v>
      </c>
      <c r="J2482" s="14">
        <v>1729.2250835416601</v>
      </c>
      <c r="K2482" s="14">
        <v>2025.1466031724999</v>
      </c>
      <c r="L2482" s="14">
        <v>152.31503061271201</v>
      </c>
      <c r="M2482" s="14">
        <v>143.60648901813201</v>
      </c>
      <c r="O2482" s="14"/>
      <c r="P2482" s="14"/>
      <c r="Q2482" s="14"/>
      <c r="R2482" s="14"/>
      <c r="S2482" s="14"/>
      <c r="T2482" s="14"/>
      <c r="U2482" s="14"/>
      <c r="V2482" s="14"/>
      <c r="W2482" s="14"/>
      <c r="X2482" s="14"/>
      <c r="Y2482" s="14"/>
    </row>
    <row r="2483" spans="1:25">
      <c r="A2483" s="14" t="s">
        <v>2711</v>
      </c>
      <c r="B2483" s="14" t="s">
        <v>60</v>
      </c>
      <c r="C2483" s="14" t="s">
        <v>36</v>
      </c>
      <c r="D2483" s="14" t="s">
        <v>39</v>
      </c>
      <c r="E2483" s="14">
        <v>4</v>
      </c>
      <c r="F2483" s="14">
        <v>651.20461921617095</v>
      </c>
      <c r="G2483" s="14">
        <v>217.06820640538999</v>
      </c>
      <c r="H2483" s="14">
        <v>1967.9206407064501</v>
      </c>
      <c r="I2483" s="14">
        <v>1910.06046189576</v>
      </c>
      <c r="J2483" s="14">
        <v>1765.6537021706399</v>
      </c>
      <c r="K2483" s="14">
        <v>2063.09812606585</v>
      </c>
      <c r="L2483" s="14">
        <v>153.03766417008899</v>
      </c>
      <c r="M2483" s="14">
        <v>144.40675972512</v>
      </c>
      <c r="O2483" s="14"/>
      <c r="P2483" s="14"/>
      <c r="Q2483" s="14"/>
      <c r="R2483" s="14"/>
      <c r="S2483" s="14"/>
      <c r="T2483" s="14"/>
      <c r="U2483" s="14"/>
      <c r="V2483" s="14"/>
      <c r="W2483" s="14"/>
      <c r="X2483" s="14"/>
      <c r="Y2483" s="14"/>
    </row>
    <row r="2484" spans="1:25">
      <c r="A2484" s="14" t="s">
        <v>2712</v>
      </c>
      <c r="B2484" s="14" t="s">
        <v>60</v>
      </c>
      <c r="C2484" s="14" t="s">
        <v>34</v>
      </c>
      <c r="D2484" s="14" t="s">
        <v>39</v>
      </c>
      <c r="E2484" s="14">
        <v>4</v>
      </c>
      <c r="F2484" s="14">
        <v>686.66629399904195</v>
      </c>
      <c r="G2484" s="14">
        <v>228.88876466634699</v>
      </c>
      <c r="H2484" s="14">
        <v>2088.7187650161</v>
      </c>
      <c r="I2484" s="14">
        <v>2015.5163317429301</v>
      </c>
      <c r="J2484" s="14">
        <v>1867.0746079598</v>
      </c>
      <c r="K2484" s="14">
        <v>2172.5906709923402</v>
      </c>
      <c r="L2484" s="14">
        <v>157.07433924940801</v>
      </c>
      <c r="M2484" s="14">
        <v>148.44172378312999</v>
      </c>
      <c r="O2484" s="14"/>
      <c r="P2484" s="14"/>
      <c r="Q2484" s="14"/>
      <c r="R2484" s="14"/>
      <c r="S2484" s="14"/>
      <c r="T2484" s="14"/>
      <c r="U2484" s="14"/>
      <c r="V2484" s="14"/>
      <c r="W2484" s="14"/>
      <c r="X2484" s="14"/>
      <c r="Y2484" s="14"/>
    </row>
    <row r="2485" spans="1:25">
      <c r="A2485" s="14" t="s">
        <v>2713</v>
      </c>
      <c r="B2485" s="14" t="s">
        <v>60</v>
      </c>
      <c r="C2485" s="14" t="s">
        <v>128</v>
      </c>
      <c r="D2485" s="14" t="s">
        <v>39</v>
      </c>
      <c r="E2485" s="14">
        <v>4</v>
      </c>
      <c r="F2485" s="14">
        <v>680.580407746476</v>
      </c>
      <c r="G2485" s="14">
        <v>226.86013591549201</v>
      </c>
      <c r="H2485" s="14">
        <v>2087.4778632226398</v>
      </c>
      <c r="I2485" s="14">
        <v>2006.88496175813</v>
      </c>
      <c r="J2485" s="14">
        <v>1858.4746486727399</v>
      </c>
      <c r="K2485" s="14">
        <v>2163.9657874559002</v>
      </c>
      <c r="L2485" s="14">
        <v>157.08082569776801</v>
      </c>
      <c r="M2485" s="14">
        <v>148.410313085383</v>
      </c>
      <c r="O2485" s="14"/>
      <c r="P2485" s="14"/>
      <c r="Q2485" s="14"/>
      <c r="R2485" s="14"/>
      <c r="S2485" s="14"/>
      <c r="T2485" s="14"/>
      <c r="U2485" s="14"/>
      <c r="V2485" s="14"/>
      <c r="W2485" s="14"/>
      <c r="X2485" s="14"/>
      <c r="Y2485" s="14"/>
    </row>
    <row r="2486" spans="1:25">
      <c r="A2486" s="14" t="s">
        <v>2714</v>
      </c>
      <c r="B2486" s="14" t="s">
        <v>60</v>
      </c>
      <c r="C2486" s="14" t="s">
        <v>129</v>
      </c>
      <c r="D2486" s="14" t="s">
        <v>39</v>
      </c>
      <c r="E2486" s="14">
        <v>4</v>
      </c>
      <c r="F2486" s="14">
        <v>727.76587481123795</v>
      </c>
      <c r="G2486" s="14">
        <v>242.588624937079</v>
      </c>
      <c r="H2486" s="14">
        <v>2239.6241723687899</v>
      </c>
      <c r="I2486" s="14">
        <v>2138.6136182256901</v>
      </c>
      <c r="J2486" s="14">
        <v>1985.55058650456</v>
      </c>
      <c r="K2486" s="14">
        <v>2300.3152060049201</v>
      </c>
      <c r="L2486" s="14">
        <v>161.701587779238</v>
      </c>
      <c r="M2486" s="14">
        <v>153.06303172112899</v>
      </c>
      <c r="O2486" s="14"/>
      <c r="P2486" s="14"/>
      <c r="Q2486" s="14"/>
      <c r="R2486" s="14"/>
      <c r="S2486" s="14"/>
      <c r="T2486" s="14"/>
      <c r="U2486" s="14"/>
      <c r="V2486" s="14"/>
      <c r="W2486" s="14"/>
      <c r="X2486" s="14"/>
      <c r="Y2486" s="14"/>
    </row>
    <row r="2487" spans="1:25">
      <c r="A2487" s="14" t="s">
        <v>2715</v>
      </c>
      <c r="B2487" s="14" t="s">
        <v>60</v>
      </c>
      <c r="C2487" s="14" t="s">
        <v>130</v>
      </c>
      <c r="D2487" s="14" t="s">
        <v>39</v>
      </c>
      <c r="E2487" s="14">
        <v>4</v>
      </c>
      <c r="F2487" s="14">
        <v>685.021104528195</v>
      </c>
      <c r="G2487" s="14">
        <v>228.340368176065</v>
      </c>
      <c r="H2487" s="14">
        <v>2106.9792831206801</v>
      </c>
      <c r="I2487" s="14">
        <v>1989.72960162098</v>
      </c>
      <c r="J2487" s="14">
        <v>1842.97866577636</v>
      </c>
      <c r="K2487" s="14">
        <v>2145.0253910126598</v>
      </c>
      <c r="L2487" s="14">
        <v>155.295789391678</v>
      </c>
      <c r="M2487" s="14">
        <v>146.75093584462601</v>
      </c>
      <c r="O2487" s="14"/>
      <c r="P2487" s="14"/>
      <c r="Q2487" s="14"/>
      <c r="R2487" s="14"/>
      <c r="S2487" s="14"/>
      <c r="T2487" s="14"/>
      <c r="U2487" s="14"/>
      <c r="V2487" s="14"/>
      <c r="W2487" s="14"/>
      <c r="X2487" s="14"/>
      <c r="Y2487" s="14"/>
    </row>
    <row r="2488" spans="1:25">
      <c r="A2488" s="14" t="s">
        <v>2716</v>
      </c>
      <c r="B2488" s="14" t="s">
        <v>60</v>
      </c>
      <c r="C2488" s="14" t="s">
        <v>131</v>
      </c>
      <c r="D2488" s="14" t="s">
        <v>39</v>
      </c>
      <c r="E2488" s="14">
        <v>4</v>
      </c>
      <c r="F2488" s="14">
        <v>678.64935523286397</v>
      </c>
      <c r="G2488" s="14">
        <v>226.21645174428801</v>
      </c>
      <c r="H2488" s="14">
        <v>2083.0244175348798</v>
      </c>
      <c r="I2488" s="14">
        <v>1948.2912852360901</v>
      </c>
      <c r="J2488" s="14">
        <v>1803.79793686425</v>
      </c>
      <c r="K2488" s="14">
        <v>2101.2386896344301</v>
      </c>
      <c r="L2488" s="14">
        <v>152.94740439834001</v>
      </c>
      <c r="M2488" s="14">
        <v>144.49334837183599</v>
      </c>
      <c r="O2488" s="14"/>
      <c r="P2488" s="14"/>
      <c r="Q2488" s="14"/>
      <c r="R2488" s="14"/>
      <c r="S2488" s="14"/>
      <c r="T2488" s="14"/>
      <c r="U2488" s="14"/>
      <c r="V2488" s="14"/>
      <c r="W2488" s="14"/>
      <c r="X2488" s="14"/>
      <c r="Y2488" s="14"/>
    </row>
    <row r="2489" spans="1:25">
      <c r="A2489" s="14" t="s">
        <v>2717</v>
      </c>
      <c r="B2489" s="14" t="s">
        <v>60</v>
      </c>
      <c r="C2489" s="14" t="s">
        <v>132</v>
      </c>
      <c r="D2489" s="14" t="s">
        <v>39</v>
      </c>
      <c r="E2489" s="14">
        <v>4</v>
      </c>
      <c r="F2489" s="14">
        <v>623.12404994382302</v>
      </c>
      <c r="G2489" s="14">
        <v>207.70801664794101</v>
      </c>
      <c r="H2489" s="14">
        <v>1908.49632448338</v>
      </c>
      <c r="I2489" s="14">
        <v>1768.8461817994801</v>
      </c>
      <c r="J2489" s="14">
        <v>1631.89461425168</v>
      </c>
      <c r="K2489" s="14">
        <v>1914.1715180164199</v>
      </c>
      <c r="L2489" s="14">
        <v>145.32533621693599</v>
      </c>
      <c r="M2489" s="14">
        <v>136.95156754780299</v>
      </c>
      <c r="O2489" s="14"/>
      <c r="P2489" s="14"/>
      <c r="Q2489" s="14"/>
      <c r="R2489" s="14"/>
      <c r="S2489" s="14"/>
      <c r="T2489" s="14"/>
      <c r="U2489" s="14"/>
      <c r="V2489" s="14"/>
      <c r="W2489" s="14"/>
      <c r="X2489" s="14"/>
      <c r="Y2489" s="14"/>
    </row>
    <row r="2490" spans="1:25">
      <c r="A2490" s="14" t="s">
        <v>2718</v>
      </c>
      <c r="B2490" s="14" t="s">
        <v>60</v>
      </c>
      <c r="C2490" s="14" t="s">
        <v>38</v>
      </c>
      <c r="D2490" s="14" t="s">
        <v>39</v>
      </c>
      <c r="E2490" s="14">
        <v>5</v>
      </c>
      <c r="F2490" s="14">
        <v>837.27694400684004</v>
      </c>
      <c r="G2490" s="14">
        <v>279.09231466894698</v>
      </c>
      <c r="H2490" s="14">
        <v>2832.4659810786202</v>
      </c>
      <c r="I2490" s="14">
        <v>2854.8969855762102</v>
      </c>
      <c r="J2490" s="14">
        <v>2663.59562326169</v>
      </c>
      <c r="K2490" s="14">
        <v>3056.24333580858</v>
      </c>
      <c r="L2490" s="14">
        <v>201.34635023237601</v>
      </c>
      <c r="M2490" s="14">
        <v>191.30136231451399</v>
      </c>
      <c r="O2490" s="14"/>
      <c r="P2490" s="14"/>
      <c r="Q2490" s="14"/>
      <c r="R2490" s="14"/>
      <c r="S2490" s="14"/>
      <c r="T2490" s="14"/>
      <c r="U2490" s="14"/>
      <c r="V2490" s="14"/>
      <c r="W2490" s="14"/>
      <c r="X2490" s="14"/>
      <c r="Y2490" s="14"/>
    </row>
    <row r="2491" spans="1:25">
      <c r="A2491" s="14" t="s">
        <v>2719</v>
      </c>
      <c r="B2491" s="14" t="s">
        <v>60</v>
      </c>
      <c r="C2491" s="14" t="s">
        <v>36</v>
      </c>
      <c r="D2491" s="14" t="s">
        <v>39</v>
      </c>
      <c r="E2491" s="14">
        <v>5</v>
      </c>
      <c r="F2491" s="14">
        <v>885.10208364986295</v>
      </c>
      <c r="G2491" s="14">
        <v>295.03402788328799</v>
      </c>
      <c r="H2491" s="14">
        <v>3007.58463981061</v>
      </c>
      <c r="I2491" s="14">
        <v>3050.05582457848</v>
      </c>
      <c r="J2491" s="14">
        <v>2851.1838143383002</v>
      </c>
      <c r="K2491" s="14">
        <v>3259.07636510971</v>
      </c>
      <c r="L2491" s="14">
        <v>209.02054053122899</v>
      </c>
      <c r="M2491" s="14">
        <v>198.87201024017901</v>
      </c>
      <c r="O2491" s="14"/>
      <c r="P2491" s="14"/>
      <c r="Q2491" s="14"/>
      <c r="R2491" s="14"/>
      <c r="S2491" s="14"/>
      <c r="T2491" s="14"/>
      <c r="U2491" s="14"/>
      <c r="V2491" s="14"/>
      <c r="W2491" s="14"/>
      <c r="X2491" s="14"/>
      <c r="Y2491" s="14"/>
    </row>
    <row r="2492" spans="1:25">
      <c r="A2492" s="14" t="s">
        <v>2720</v>
      </c>
      <c r="B2492" s="14" t="s">
        <v>60</v>
      </c>
      <c r="C2492" s="14" t="s">
        <v>34</v>
      </c>
      <c r="D2492" s="14" t="s">
        <v>39</v>
      </c>
      <c r="E2492" s="14">
        <v>5</v>
      </c>
      <c r="F2492" s="14">
        <v>864.49249385923395</v>
      </c>
      <c r="G2492" s="14">
        <v>288.16416461974501</v>
      </c>
      <c r="H2492" s="14">
        <v>2954.1159576928399</v>
      </c>
      <c r="I2492" s="14">
        <v>3010.0147939555</v>
      </c>
      <c r="J2492" s="14">
        <v>2811.1420021219901</v>
      </c>
      <c r="K2492" s="14">
        <v>3219.15979540222</v>
      </c>
      <c r="L2492" s="14">
        <v>209.14500144671899</v>
      </c>
      <c r="M2492" s="14">
        <v>198.87279183350401</v>
      </c>
      <c r="O2492" s="14"/>
      <c r="P2492" s="14"/>
      <c r="Q2492" s="14"/>
      <c r="R2492" s="14"/>
      <c r="S2492" s="14"/>
      <c r="T2492" s="14"/>
      <c r="U2492" s="14"/>
      <c r="V2492" s="14"/>
      <c r="W2492" s="14"/>
      <c r="X2492" s="14"/>
      <c r="Y2492" s="14"/>
    </row>
    <row r="2493" spans="1:25">
      <c r="A2493" s="14" t="s">
        <v>2721</v>
      </c>
      <c r="B2493" s="14" t="s">
        <v>60</v>
      </c>
      <c r="C2493" s="14" t="s">
        <v>128</v>
      </c>
      <c r="D2493" s="14" t="s">
        <v>39</v>
      </c>
      <c r="E2493" s="14">
        <v>5</v>
      </c>
      <c r="F2493" s="14">
        <v>862.71483643647105</v>
      </c>
      <c r="G2493" s="14">
        <v>287.57161214549001</v>
      </c>
      <c r="H2493" s="14">
        <v>2965.6749275918601</v>
      </c>
      <c r="I2493" s="14">
        <v>3012.56559525496</v>
      </c>
      <c r="J2493" s="14">
        <v>2812.7984293546101</v>
      </c>
      <c r="K2493" s="14">
        <v>3222.6620913399402</v>
      </c>
      <c r="L2493" s="14">
        <v>210.09649608497401</v>
      </c>
      <c r="M2493" s="14">
        <v>199.76716590035599</v>
      </c>
      <c r="O2493" s="14"/>
      <c r="P2493" s="14"/>
      <c r="Q2493" s="14"/>
      <c r="R2493" s="14"/>
      <c r="S2493" s="14"/>
      <c r="T2493" s="14"/>
      <c r="U2493" s="14"/>
      <c r="V2493" s="14"/>
      <c r="W2493" s="14"/>
      <c r="X2493" s="14"/>
      <c r="Y2493" s="14"/>
    </row>
    <row r="2494" spans="1:25">
      <c r="A2494" s="14" t="s">
        <v>2722</v>
      </c>
      <c r="B2494" s="14" t="s">
        <v>60</v>
      </c>
      <c r="C2494" s="14" t="s">
        <v>129</v>
      </c>
      <c r="D2494" s="14" t="s">
        <v>39</v>
      </c>
      <c r="E2494" s="14">
        <v>5</v>
      </c>
      <c r="F2494" s="14">
        <v>809.76727905026496</v>
      </c>
      <c r="G2494" s="14">
        <v>269.92242635008802</v>
      </c>
      <c r="H2494" s="14">
        <v>2793.2641567791102</v>
      </c>
      <c r="I2494" s="14">
        <v>2816.4298285423401</v>
      </c>
      <c r="J2494" s="14">
        <v>2623.5461545841599</v>
      </c>
      <c r="K2494" s="14">
        <v>3019.6171319514201</v>
      </c>
      <c r="L2494" s="14">
        <v>203.18730340908601</v>
      </c>
      <c r="M2494" s="14">
        <v>192.88367395818</v>
      </c>
      <c r="O2494" s="14"/>
      <c r="P2494" s="14"/>
      <c r="Q2494" s="14"/>
      <c r="R2494" s="14"/>
      <c r="S2494" s="14"/>
      <c r="T2494" s="14"/>
      <c r="U2494" s="14"/>
      <c r="V2494" s="14"/>
      <c r="W2494" s="14"/>
      <c r="X2494" s="14"/>
      <c r="Y2494" s="14"/>
    </row>
    <row r="2495" spans="1:25">
      <c r="A2495" s="14" t="s">
        <v>2723</v>
      </c>
      <c r="B2495" s="14" t="s">
        <v>60</v>
      </c>
      <c r="C2495" s="14" t="s">
        <v>130</v>
      </c>
      <c r="D2495" s="14" t="s">
        <v>39</v>
      </c>
      <c r="E2495" s="14">
        <v>5</v>
      </c>
      <c r="F2495" s="14">
        <v>804.33964899166904</v>
      </c>
      <c r="G2495" s="14">
        <v>268.11321633055599</v>
      </c>
      <c r="H2495" s="14">
        <v>2773.584996523</v>
      </c>
      <c r="I2495" s="14">
        <v>2751.6423461715099</v>
      </c>
      <c r="J2495" s="14">
        <v>2563.1518570183698</v>
      </c>
      <c r="K2495" s="14">
        <v>2950.2366894278198</v>
      </c>
      <c r="L2495" s="14">
        <v>198.59434325630099</v>
      </c>
      <c r="M2495" s="14">
        <v>188.490489153141</v>
      </c>
      <c r="O2495" s="14"/>
      <c r="P2495" s="14"/>
      <c r="Q2495" s="14"/>
      <c r="R2495" s="14"/>
      <c r="S2495" s="14"/>
      <c r="T2495" s="14"/>
      <c r="U2495" s="14"/>
      <c r="V2495" s="14"/>
      <c r="W2495" s="14"/>
      <c r="X2495" s="14"/>
      <c r="Y2495" s="14"/>
    </row>
    <row r="2496" spans="1:25">
      <c r="A2496" s="14" t="s">
        <v>2724</v>
      </c>
      <c r="B2496" s="14" t="s">
        <v>60</v>
      </c>
      <c r="C2496" s="14" t="s">
        <v>131</v>
      </c>
      <c r="D2496" s="14" t="s">
        <v>39</v>
      </c>
      <c r="E2496" s="14">
        <v>5</v>
      </c>
      <c r="F2496" s="14">
        <v>798.81608429009395</v>
      </c>
      <c r="G2496" s="14">
        <v>266.27202809669802</v>
      </c>
      <c r="H2496" s="14">
        <v>2748.8509438750698</v>
      </c>
      <c r="I2496" s="14">
        <v>2695.0298635096901</v>
      </c>
      <c r="J2496" s="14">
        <v>2509.9893570572699</v>
      </c>
      <c r="K2496" s="14">
        <v>2890.0245262902299</v>
      </c>
      <c r="L2496" s="14">
        <v>194.994662780548</v>
      </c>
      <c r="M2496" s="14">
        <v>185.04050645241199</v>
      </c>
      <c r="O2496" s="14"/>
      <c r="P2496" s="14"/>
      <c r="Q2496" s="14"/>
      <c r="R2496" s="14"/>
      <c r="S2496" s="14"/>
      <c r="T2496" s="14"/>
      <c r="U2496" s="14"/>
      <c r="V2496" s="14"/>
      <c r="W2496" s="14"/>
      <c r="X2496" s="14"/>
      <c r="Y2496" s="14"/>
    </row>
    <row r="2497" spans="1:25">
      <c r="A2497" s="14" t="s">
        <v>2725</v>
      </c>
      <c r="B2497" s="14" t="s">
        <v>60</v>
      </c>
      <c r="C2497" s="14" t="s">
        <v>132</v>
      </c>
      <c r="D2497" s="14" t="s">
        <v>39</v>
      </c>
      <c r="E2497" s="14">
        <v>5</v>
      </c>
      <c r="F2497" s="14">
        <v>823.09634976278699</v>
      </c>
      <c r="G2497" s="14">
        <v>274.365449920929</v>
      </c>
      <c r="H2497" s="14">
        <v>2807.76513649254</v>
      </c>
      <c r="I2497" s="14">
        <v>2711.0833212379598</v>
      </c>
      <c r="J2497" s="14">
        <v>2527.7631935971799</v>
      </c>
      <c r="K2497" s="14">
        <v>2904.1142963903199</v>
      </c>
      <c r="L2497" s="14">
        <v>193.030975152362</v>
      </c>
      <c r="M2497" s="14">
        <v>183.32012764077899</v>
      </c>
      <c r="O2497" s="14"/>
      <c r="P2497" s="14"/>
      <c r="Q2497" s="14"/>
      <c r="R2497" s="14"/>
      <c r="S2497" s="14"/>
      <c r="T2497" s="14"/>
      <c r="U2497" s="14"/>
      <c r="V2497" s="14"/>
      <c r="W2497" s="14"/>
      <c r="X2497" s="14"/>
      <c r="Y2497" s="14"/>
    </row>
    <row r="2498" spans="1:25">
      <c r="A2498" s="14" t="s">
        <v>2726</v>
      </c>
      <c r="B2498" s="14" t="s">
        <v>60</v>
      </c>
      <c r="C2498" s="14" t="s">
        <v>38</v>
      </c>
      <c r="D2498" s="14" t="s">
        <v>40</v>
      </c>
      <c r="E2498" s="14">
        <v>0</v>
      </c>
      <c r="F2498" s="14">
        <v>4211.9885107878099</v>
      </c>
      <c r="G2498" s="14">
        <v>1403.9961702625999</v>
      </c>
      <c r="H2498" s="14">
        <v>1586.49610561144</v>
      </c>
      <c r="I2498" s="14">
        <v>1732.8818358355099</v>
      </c>
      <c r="J2498" s="14">
        <v>1680.4109202771399</v>
      </c>
      <c r="K2498" s="14">
        <v>1786.56189484429</v>
      </c>
      <c r="L2498" s="14">
        <v>53.680059008771899</v>
      </c>
      <c r="M2498" s="14">
        <v>52.470915558369398</v>
      </c>
      <c r="O2498" s="14"/>
      <c r="P2498" s="14"/>
      <c r="Q2498" s="14"/>
      <c r="R2498" s="14"/>
      <c r="S2498" s="14"/>
      <c r="T2498" s="14"/>
      <c r="U2498" s="14"/>
      <c r="V2498" s="14"/>
      <c r="W2498" s="14"/>
      <c r="X2498" s="14"/>
      <c r="Y2498" s="14"/>
    </row>
    <row r="2499" spans="1:25">
      <c r="A2499" s="14" t="s">
        <v>2727</v>
      </c>
      <c r="B2499" s="14" t="s">
        <v>60</v>
      </c>
      <c r="C2499" s="14" t="s">
        <v>36</v>
      </c>
      <c r="D2499" s="14" t="s">
        <v>40</v>
      </c>
      <c r="E2499" s="14">
        <v>0</v>
      </c>
      <c r="F2499" s="14">
        <v>4187.4036169809997</v>
      </c>
      <c r="G2499" s="14">
        <v>1395.80120566033</v>
      </c>
      <c r="H2499" s="14">
        <v>1565.0627411115499</v>
      </c>
      <c r="I2499" s="14">
        <v>1682.82559253101</v>
      </c>
      <c r="J2499" s="14">
        <v>1631.7296303988001</v>
      </c>
      <c r="K2499" s="14">
        <v>1735.1025089990901</v>
      </c>
      <c r="L2499" s="14">
        <v>52.276916468079399</v>
      </c>
      <c r="M2499" s="14">
        <v>51.095962132209898</v>
      </c>
      <c r="O2499" s="14"/>
      <c r="P2499" s="14"/>
      <c r="Q2499" s="14"/>
      <c r="R2499" s="14"/>
      <c r="S2499" s="14"/>
      <c r="T2499" s="14"/>
      <c r="U2499" s="14"/>
      <c r="V2499" s="14"/>
      <c r="W2499" s="14"/>
      <c r="X2499" s="14"/>
      <c r="Y2499" s="14"/>
    </row>
    <row r="2500" spans="1:25">
      <c r="A2500" s="14" t="s">
        <v>2728</v>
      </c>
      <c r="B2500" s="14" t="s">
        <v>60</v>
      </c>
      <c r="C2500" s="14" t="s">
        <v>34</v>
      </c>
      <c r="D2500" s="14" t="s">
        <v>40</v>
      </c>
      <c r="E2500" s="14">
        <v>0</v>
      </c>
      <c r="F2500" s="14">
        <v>4093.1402965705802</v>
      </c>
      <c r="G2500" s="14">
        <v>1364.3800988568601</v>
      </c>
      <c r="H2500" s="14">
        <v>1520.6637849115</v>
      </c>
      <c r="I2500" s="14">
        <v>1614.8060013651</v>
      </c>
      <c r="J2500" s="14">
        <v>1565.2309217141899</v>
      </c>
      <c r="K2500" s="14">
        <v>1665.5401715277201</v>
      </c>
      <c r="L2500" s="14">
        <v>50.734170162619598</v>
      </c>
      <c r="M2500" s="14">
        <v>49.575079650912599</v>
      </c>
      <c r="O2500" s="14"/>
      <c r="P2500" s="14"/>
      <c r="Q2500" s="14"/>
      <c r="R2500" s="14"/>
      <c r="S2500" s="14"/>
      <c r="T2500" s="14"/>
      <c r="U2500" s="14"/>
      <c r="V2500" s="14"/>
      <c r="W2500" s="14"/>
      <c r="X2500" s="14"/>
      <c r="Y2500" s="14"/>
    </row>
    <row r="2501" spans="1:25">
      <c r="A2501" s="14" t="s">
        <v>2729</v>
      </c>
      <c r="B2501" s="14" t="s">
        <v>60</v>
      </c>
      <c r="C2501" s="14" t="s">
        <v>128</v>
      </c>
      <c r="D2501" s="14" t="s">
        <v>40</v>
      </c>
      <c r="E2501" s="14">
        <v>0</v>
      </c>
      <c r="F2501" s="14">
        <v>4056.1012161249801</v>
      </c>
      <c r="G2501" s="14">
        <v>1352.03373870833</v>
      </c>
      <c r="H2501" s="14">
        <v>1499.7102023319501</v>
      </c>
      <c r="I2501" s="14">
        <v>1573.9219469084501</v>
      </c>
      <c r="J2501" s="14">
        <v>1525.4283222696899</v>
      </c>
      <c r="K2501" s="14">
        <v>1623.5546089332199</v>
      </c>
      <c r="L2501" s="14">
        <v>49.632662024769203</v>
      </c>
      <c r="M2501" s="14">
        <v>48.493624638769703</v>
      </c>
      <c r="O2501" s="14"/>
      <c r="P2501" s="14"/>
      <c r="Q2501" s="14"/>
      <c r="R2501" s="14"/>
      <c r="S2501" s="14"/>
      <c r="T2501" s="14"/>
      <c r="U2501" s="14"/>
      <c r="V2501" s="14"/>
      <c r="W2501" s="14"/>
      <c r="X2501" s="14"/>
      <c r="Y2501" s="14"/>
    </row>
    <row r="2502" spans="1:25">
      <c r="A2502" s="14" t="s">
        <v>2730</v>
      </c>
      <c r="B2502" s="14" t="s">
        <v>60</v>
      </c>
      <c r="C2502" s="14" t="s">
        <v>129</v>
      </c>
      <c r="D2502" s="14" t="s">
        <v>40</v>
      </c>
      <c r="E2502" s="14">
        <v>0</v>
      </c>
      <c r="F2502" s="14">
        <v>4023.2471631937301</v>
      </c>
      <c r="G2502" s="14">
        <v>1341.08238773124</v>
      </c>
      <c r="H2502" s="14">
        <v>1482.56887761865</v>
      </c>
      <c r="I2502" s="14">
        <v>1544.07681563235</v>
      </c>
      <c r="J2502" s="14">
        <v>1496.37179009386</v>
      </c>
      <c r="K2502" s="14">
        <v>1592.90698072951</v>
      </c>
      <c r="L2502" s="14">
        <v>48.830165097159799</v>
      </c>
      <c r="M2502" s="14">
        <v>47.705025538487</v>
      </c>
      <c r="O2502" s="14"/>
      <c r="P2502" s="14"/>
      <c r="Q2502" s="14"/>
      <c r="R2502" s="14"/>
      <c r="S2502" s="14"/>
      <c r="T2502" s="14"/>
      <c r="U2502" s="14"/>
      <c r="V2502" s="14"/>
      <c r="W2502" s="14"/>
      <c r="X2502" s="14"/>
      <c r="Y2502" s="14"/>
    </row>
    <row r="2503" spans="1:25">
      <c r="A2503" s="14" t="s">
        <v>2731</v>
      </c>
      <c r="B2503" s="14" t="s">
        <v>60</v>
      </c>
      <c r="C2503" s="14" t="s">
        <v>130</v>
      </c>
      <c r="D2503" s="14" t="s">
        <v>40</v>
      </c>
      <c r="E2503" s="14">
        <v>0</v>
      </c>
      <c r="F2503" s="14">
        <v>3935.5022492747098</v>
      </c>
      <c r="G2503" s="14">
        <v>1311.8340830915699</v>
      </c>
      <c r="H2503" s="14">
        <v>1445.38792760199</v>
      </c>
      <c r="I2503" s="14">
        <v>1489.22454990337</v>
      </c>
      <c r="J2503" s="14">
        <v>1442.7397790034099</v>
      </c>
      <c r="K2503" s="14">
        <v>1536.8179945807999</v>
      </c>
      <c r="L2503" s="14">
        <v>47.5934446774354</v>
      </c>
      <c r="M2503" s="14">
        <v>46.484770899960502</v>
      </c>
      <c r="O2503" s="14"/>
      <c r="P2503" s="14"/>
      <c r="Q2503" s="14"/>
      <c r="R2503" s="14"/>
      <c r="S2503" s="14"/>
      <c r="T2503" s="14"/>
      <c r="U2503" s="14"/>
      <c r="V2503" s="14"/>
      <c r="W2503" s="14"/>
      <c r="X2503" s="14"/>
      <c r="Y2503" s="14"/>
    </row>
    <row r="2504" spans="1:25">
      <c r="A2504" s="14" t="s">
        <v>2732</v>
      </c>
      <c r="B2504" s="14" t="s">
        <v>60</v>
      </c>
      <c r="C2504" s="14" t="s">
        <v>131</v>
      </c>
      <c r="D2504" s="14" t="s">
        <v>40</v>
      </c>
      <c r="E2504" s="14">
        <v>0</v>
      </c>
      <c r="F2504" s="14">
        <v>4002.0075279221001</v>
      </c>
      <c r="G2504" s="14">
        <v>1334.00250930737</v>
      </c>
      <c r="H2504" s="14">
        <v>1464.63313897231</v>
      </c>
      <c r="I2504" s="14">
        <v>1492.17063227322</v>
      </c>
      <c r="J2504" s="14">
        <v>1446.00156974687</v>
      </c>
      <c r="K2504" s="14">
        <v>1539.4315314655501</v>
      </c>
      <c r="L2504" s="14">
        <v>47.260899192333703</v>
      </c>
      <c r="M2504" s="14">
        <v>46.169062526350402</v>
      </c>
      <c r="O2504" s="14"/>
      <c r="P2504" s="14"/>
      <c r="Q2504" s="14"/>
      <c r="R2504" s="14"/>
      <c r="S2504" s="14"/>
      <c r="T2504" s="14"/>
      <c r="U2504" s="14"/>
      <c r="V2504" s="14"/>
      <c r="W2504" s="14"/>
      <c r="X2504" s="14"/>
      <c r="Y2504" s="14"/>
    </row>
    <row r="2505" spans="1:25">
      <c r="A2505" s="14" t="s">
        <v>2733</v>
      </c>
      <c r="B2505" s="14" t="s">
        <v>60</v>
      </c>
      <c r="C2505" s="14" t="s">
        <v>132</v>
      </c>
      <c r="D2505" s="14" t="s">
        <v>40</v>
      </c>
      <c r="E2505" s="14">
        <v>0</v>
      </c>
      <c r="F2505" s="14">
        <v>4057.4413387474801</v>
      </c>
      <c r="G2505" s="14">
        <v>1352.48044624916</v>
      </c>
      <c r="H2505" s="14">
        <v>1478.4492505611399</v>
      </c>
      <c r="I2505" s="14">
        <v>1488.7648752518</v>
      </c>
      <c r="J2505" s="14">
        <v>1443.0394835927</v>
      </c>
      <c r="K2505" s="14">
        <v>1535.56410327243</v>
      </c>
      <c r="L2505" s="14">
        <v>46.799228020633599</v>
      </c>
      <c r="M2505" s="14">
        <v>45.725391659093702</v>
      </c>
      <c r="O2505" s="14"/>
      <c r="P2505" s="14"/>
      <c r="Q2505" s="14"/>
      <c r="R2505" s="14"/>
      <c r="S2505" s="14"/>
      <c r="T2505" s="14"/>
      <c r="U2505" s="14"/>
      <c r="V2505" s="14"/>
      <c r="W2505" s="14"/>
      <c r="X2505" s="14"/>
      <c r="Y2505" s="14"/>
    </row>
    <row r="2506" spans="1:25">
      <c r="A2506" s="14" t="s">
        <v>2734</v>
      </c>
      <c r="B2506" s="14" t="s">
        <v>60</v>
      </c>
      <c r="C2506" s="14" t="s">
        <v>38</v>
      </c>
      <c r="D2506" s="14" t="s">
        <v>40</v>
      </c>
      <c r="E2506" s="14">
        <v>1</v>
      </c>
      <c r="F2506" s="14">
        <v>640.27777475204198</v>
      </c>
      <c r="G2506" s="14">
        <v>213.425924917347</v>
      </c>
      <c r="H2506" s="14">
        <v>1116.88693765947</v>
      </c>
      <c r="I2506" s="14">
        <v>1313.91188865509</v>
      </c>
      <c r="J2506" s="14">
        <v>1211.7045742968401</v>
      </c>
      <c r="K2506" s="14">
        <v>1422.2815321118001</v>
      </c>
      <c r="L2506" s="14">
        <v>108.36964345670999</v>
      </c>
      <c r="M2506" s="14">
        <v>102.20731435825</v>
      </c>
      <c r="O2506" s="14"/>
      <c r="P2506" s="14"/>
      <c r="Q2506" s="14"/>
      <c r="R2506" s="14"/>
      <c r="S2506" s="14"/>
      <c r="T2506" s="14"/>
      <c r="U2506" s="14"/>
      <c r="V2506" s="14"/>
      <c r="W2506" s="14"/>
      <c r="X2506" s="14"/>
      <c r="Y2506" s="14"/>
    </row>
    <row r="2507" spans="1:25">
      <c r="A2507" s="14" t="s">
        <v>2735</v>
      </c>
      <c r="B2507" s="14" t="s">
        <v>60</v>
      </c>
      <c r="C2507" s="14" t="s">
        <v>36</v>
      </c>
      <c r="D2507" s="14" t="s">
        <v>40</v>
      </c>
      <c r="E2507" s="14">
        <v>1</v>
      </c>
      <c r="F2507" s="14">
        <v>643.19045921003897</v>
      </c>
      <c r="G2507" s="14">
        <v>214.39681973667999</v>
      </c>
      <c r="H2507" s="14">
        <v>1108.6050177704101</v>
      </c>
      <c r="I2507" s="14">
        <v>1266.8328658988</v>
      </c>
      <c r="J2507" s="14">
        <v>1168.52204677588</v>
      </c>
      <c r="K2507" s="14">
        <v>1371.0572103664299</v>
      </c>
      <c r="L2507" s="14">
        <v>104.224344467626</v>
      </c>
      <c r="M2507" s="14">
        <v>98.310819122917593</v>
      </c>
      <c r="O2507" s="14"/>
      <c r="P2507" s="14"/>
      <c r="Q2507" s="14"/>
      <c r="R2507" s="14"/>
      <c r="S2507" s="14"/>
      <c r="T2507" s="14"/>
      <c r="U2507" s="14"/>
      <c r="V2507" s="14"/>
      <c r="W2507" s="14"/>
      <c r="X2507" s="14"/>
      <c r="Y2507" s="14"/>
    </row>
    <row r="2508" spans="1:25">
      <c r="A2508" s="14" t="s">
        <v>2736</v>
      </c>
      <c r="B2508" s="14" t="s">
        <v>60</v>
      </c>
      <c r="C2508" s="14" t="s">
        <v>34</v>
      </c>
      <c r="D2508" s="14" t="s">
        <v>40</v>
      </c>
      <c r="E2508" s="14">
        <v>1</v>
      </c>
      <c r="F2508" s="14">
        <v>646.56577432138397</v>
      </c>
      <c r="G2508" s="14">
        <v>215.52192477379501</v>
      </c>
      <c r="H2508" s="14">
        <v>1103.05338870169</v>
      </c>
      <c r="I2508" s="14">
        <v>1235.08908469887</v>
      </c>
      <c r="J2508" s="14">
        <v>1139.5742030502399</v>
      </c>
      <c r="K2508" s="14">
        <v>1336.3338078962299</v>
      </c>
      <c r="L2508" s="14">
        <v>101.244723197361</v>
      </c>
      <c r="M2508" s="14">
        <v>95.514881648629597</v>
      </c>
      <c r="O2508" s="14"/>
      <c r="P2508" s="14"/>
      <c r="Q2508" s="14"/>
      <c r="R2508" s="14"/>
      <c r="S2508" s="14"/>
      <c r="T2508" s="14"/>
      <c r="U2508" s="14"/>
      <c r="V2508" s="14"/>
      <c r="W2508" s="14"/>
      <c r="X2508" s="14"/>
      <c r="Y2508" s="14"/>
    </row>
    <row r="2509" spans="1:25">
      <c r="A2509" s="14" t="s">
        <v>2737</v>
      </c>
      <c r="B2509" s="14" t="s">
        <v>60</v>
      </c>
      <c r="C2509" s="14" t="s">
        <v>128</v>
      </c>
      <c r="D2509" s="14" t="s">
        <v>40</v>
      </c>
      <c r="E2509" s="14">
        <v>1</v>
      </c>
      <c r="F2509" s="14">
        <v>639.49584710750696</v>
      </c>
      <c r="G2509" s="14">
        <v>213.16528236916901</v>
      </c>
      <c r="H2509" s="14">
        <v>1082.7351253873101</v>
      </c>
      <c r="I2509" s="14">
        <v>1187.5997831970999</v>
      </c>
      <c r="J2509" s="14">
        <v>1095.4004899604699</v>
      </c>
      <c r="K2509" s="14">
        <v>1285.3615060520201</v>
      </c>
      <c r="L2509" s="14">
        <v>97.761722854920706</v>
      </c>
      <c r="M2509" s="14">
        <v>92.199293236624001</v>
      </c>
      <c r="O2509" s="14"/>
      <c r="P2509" s="14"/>
      <c r="Q2509" s="14"/>
      <c r="R2509" s="14"/>
      <c r="S2509" s="14"/>
      <c r="T2509" s="14"/>
      <c r="U2509" s="14"/>
      <c r="V2509" s="14"/>
      <c r="W2509" s="14"/>
      <c r="X2509" s="14"/>
      <c r="Y2509" s="14"/>
    </row>
    <row r="2510" spans="1:25">
      <c r="A2510" s="14" t="s">
        <v>2738</v>
      </c>
      <c r="B2510" s="14" t="s">
        <v>60</v>
      </c>
      <c r="C2510" s="14" t="s">
        <v>129</v>
      </c>
      <c r="D2510" s="14" t="s">
        <v>40</v>
      </c>
      <c r="E2510" s="14">
        <v>1</v>
      </c>
      <c r="F2510" s="14">
        <v>610.65902451986199</v>
      </c>
      <c r="G2510" s="14">
        <v>203.553008173287</v>
      </c>
      <c r="H2510" s="14">
        <v>1027.9243599573499</v>
      </c>
      <c r="I2510" s="14">
        <v>1132.3417075468501</v>
      </c>
      <c r="J2510" s="14">
        <v>1042.68188310812</v>
      </c>
      <c r="K2510" s="14">
        <v>1227.5412269185899</v>
      </c>
      <c r="L2510" s="14">
        <v>95.1995193717364</v>
      </c>
      <c r="M2510" s="14">
        <v>89.659824438736507</v>
      </c>
      <c r="O2510" s="14"/>
      <c r="P2510" s="14"/>
      <c r="Q2510" s="14"/>
      <c r="R2510" s="14"/>
      <c r="S2510" s="14"/>
      <c r="T2510" s="14"/>
      <c r="U2510" s="14"/>
      <c r="V2510" s="14"/>
      <c r="W2510" s="14"/>
      <c r="X2510" s="14"/>
      <c r="Y2510" s="14"/>
    </row>
    <row r="2511" spans="1:25">
      <c r="A2511" s="14" t="s">
        <v>2739</v>
      </c>
      <c r="B2511" s="14" t="s">
        <v>60</v>
      </c>
      <c r="C2511" s="14" t="s">
        <v>130</v>
      </c>
      <c r="D2511" s="14" t="s">
        <v>40</v>
      </c>
      <c r="E2511" s="14">
        <v>1</v>
      </c>
      <c r="F2511" s="14">
        <v>613.31308341940701</v>
      </c>
      <c r="G2511" s="14">
        <v>204.43769447313599</v>
      </c>
      <c r="H2511" s="14">
        <v>1027.2734760722401</v>
      </c>
      <c r="I2511" s="14">
        <v>1121.1492433987701</v>
      </c>
      <c r="J2511" s="14">
        <v>1032.68045050008</v>
      </c>
      <c r="K2511" s="14">
        <v>1215.0719071590599</v>
      </c>
      <c r="L2511" s="14">
        <v>93.922663760291897</v>
      </c>
      <c r="M2511" s="14">
        <v>88.468792898689102</v>
      </c>
      <c r="O2511" s="14"/>
      <c r="P2511" s="14"/>
      <c r="Q2511" s="14"/>
      <c r="R2511" s="14"/>
      <c r="S2511" s="14"/>
      <c r="T2511" s="14"/>
      <c r="U2511" s="14"/>
      <c r="V2511" s="14"/>
      <c r="W2511" s="14"/>
      <c r="X2511" s="14"/>
      <c r="Y2511" s="14"/>
    </row>
    <row r="2512" spans="1:25">
      <c r="A2512" s="14" t="s">
        <v>2740</v>
      </c>
      <c r="B2512" s="14" t="s">
        <v>60</v>
      </c>
      <c r="C2512" s="14" t="s">
        <v>131</v>
      </c>
      <c r="D2512" s="14" t="s">
        <v>40</v>
      </c>
      <c r="E2512" s="14">
        <v>1</v>
      </c>
      <c r="F2512" s="14">
        <v>623.436189078903</v>
      </c>
      <c r="G2512" s="14">
        <v>207.81206302630099</v>
      </c>
      <c r="H2512" s="14">
        <v>1040.89923711708</v>
      </c>
      <c r="I2512" s="14">
        <v>1120.4206830661501</v>
      </c>
      <c r="J2512" s="14">
        <v>1032.8905637832199</v>
      </c>
      <c r="K2512" s="14">
        <v>1213.30136090263</v>
      </c>
      <c r="L2512" s="14">
        <v>92.880677836485802</v>
      </c>
      <c r="M2512" s="14">
        <v>87.5301192829277</v>
      </c>
      <c r="O2512" s="14"/>
      <c r="P2512" s="14"/>
      <c r="Q2512" s="14"/>
      <c r="R2512" s="14"/>
      <c r="S2512" s="14"/>
      <c r="T2512" s="14"/>
      <c r="U2512" s="14"/>
      <c r="V2512" s="14"/>
      <c r="W2512" s="14"/>
      <c r="X2512" s="14"/>
      <c r="Y2512" s="14"/>
    </row>
    <row r="2513" spans="1:25">
      <c r="A2513" s="14" t="s">
        <v>2741</v>
      </c>
      <c r="B2513" s="14" t="s">
        <v>60</v>
      </c>
      <c r="C2513" s="14" t="s">
        <v>132</v>
      </c>
      <c r="D2513" s="14" t="s">
        <v>40</v>
      </c>
      <c r="E2513" s="14">
        <v>1</v>
      </c>
      <c r="F2513" s="14">
        <v>638.15132250719898</v>
      </c>
      <c r="G2513" s="14">
        <v>212.71710750240001</v>
      </c>
      <c r="H2513" s="14">
        <v>1061.7275143618699</v>
      </c>
      <c r="I2513" s="14">
        <v>1112.0573240405099</v>
      </c>
      <c r="J2513" s="14">
        <v>1026.30624061499</v>
      </c>
      <c r="K2513" s="14">
        <v>1202.98743877784</v>
      </c>
      <c r="L2513" s="14">
        <v>90.930114737330996</v>
      </c>
      <c r="M2513" s="14">
        <v>85.751083425519695</v>
      </c>
      <c r="O2513" s="14"/>
      <c r="P2513" s="14"/>
      <c r="Q2513" s="14"/>
      <c r="R2513" s="14"/>
      <c r="S2513" s="14"/>
      <c r="T2513" s="14"/>
      <c r="U2513" s="14"/>
      <c r="V2513" s="14"/>
      <c r="W2513" s="14"/>
      <c r="X2513" s="14"/>
      <c r="Y2513" s="14"/>
    </row>
    <row r="2514" spans="1:25">
      <c r="A2514" s="14" t="s">
        <v>2742</v>
      </c>
      <c r="B2514" s="14" t="s">
        <v>60</v>
      </c>
      <c r="C2514" s="14" t="s">
        <v>38</v>
      </c>
      <c r="D2514" s="14" t="s">
        <v>40</v>
      </c>
      <c r="E2514" s="14">
        <v>2</v>
      </c>
      <c r="F2514" s="14">
        <v>750.66613847148597</v>
      </c>
      <c r="G2514" s="14">
        <v>250.222046157162</v>
      </c>
      <c r="H2514" s="14">
        <v>1446.0637215069801</v>
      </c>
      <c r="I2514" s="14">
        <v>1650.21189983659</v>
      </c>
      <c r="J2514" s="14">
        <v>1530.63705529754</v>
      </c>
      <c r="K2514" s="14">
        <v>1776.4284329959501</v>
      </c>
      <c r="L2514" s="14">
        <v>126.216533159357</v>
      </c>
      <c r="M2514" s="14">
        <v>119.574844539048</v>
      </c>
      <c r="O2514" s="14"/>
      <c r="P2514" s="14"/>
      <c r="Q2514" s="14"/>
      <c r="R2514" s="14"/>
      <c r="S2514" s="14"/>
      <c r="T2514" s="14"/>
      <c r="U2514" s="14"/>
      <c r="V2514" s="14"/>
      <c r="W2514" s="14"/>
      <c r="X2514" s="14"/>
      <c r="Y2514" s="14"/>
    </row>
    <row r="2515" spans="1:25">
      <c r="A2515" s="14" t="s">
        <v>2743</v>
      </c>
      <c r="B2515" s="14" t="s">
        <v>60</v>
      </c>
      <c r="C2515" s="14" t="s">
        <v>36</v>
      </c>
      <c r="D2515" s="14" t="s">
        <v>40</v>
      </c>
      <c r="E2515" s="14">
        <v>2</v>
      </c>
      <c r="F2515" s="14">
        <v>735.60455246545803</v>
      </c>
      <c r="G2515" s="14">
        <v>245.20151748848599</v>
      </c>
      <c r="H2515" s="14">
        <v>1399.6585593756299</v>
      </c>
      <c r="I2515" s="14">
        <v>1573.75851966562</v>
      </c>
      <c r="J2515" s="14">
        <v>1458.7202869026901</v>
      </c>
      <c r="K2515" s="14">
        <v>1695.25352632774</v>
      </c>
      <c r="L2515" s="14">
        <v>121.495006662116</v>
      </c>
      <c r="M2515" s="14">
        <v>115.03823276292999</v>
      </c>
      <c r="O2515" s="14"/>
      <c r="P2515" s="14"/>
      <c r="Q2515" s="14"/>
      <c r="R2515" s="14"/>
      <c r="S2515" s="14"/>
      <c r="T2515" s="14"/>
      <c r="U2515" s="14"/>
      <c r="V2515" s="14"/>
      <c r="W2515" s="14"/>
      <c r="X2515" s="14"/>
      <c r="Y2515" s="14"/>
    </row>
    <row r="2516" spans="1:25">
      <c r="A2516" s="14" t="s">
        <v>2744</v>
      </c>
      <c r="B2516" s="14" t="s">
        <v>60</v>
      </c>
      <c r="C2516" s="14" t="s">
        <v>34</v>
      </c>
      <c r="D2516" s="14" t="s">
        <v>40</v>
      </c>
      <c r="E2516" s="14">
        <v>2</v>
      </c>
      <c r="F2516" s="14">
        <v>737.544589210921</v>
      </c>
      <c r="G2516" s="14">
        <v>245.84819640364</v>
      </c>
      <c r="H2516" s="14">
        <v>1389.70566251681</v>
      </c>
      <c r="I2516" s="14">
        <v>1536.08108763942</v>
      </c>
      <c r="J2516" s="14">
        <v>1424.1357589685899</v>
      </c>
      <c r="K2516" s="14">
        <v>1654.3010733559499</v>
      </c>
      <c r="L2516" s="14">
        <v>118.219985716531</v>
      </c>
      <c r="M2516" s="14">
        <v>111.94532867082199</v>
      </c>
      <c r="O2516" s="14"/>
      <c r="P2516" s="14"/>
      <c r="Q2516" s="14"/>
      <c r="R2516" s="14"/>
      <c r="S2516" s="14"/>
      <c r="T2516" s="14"/>
      <c r="U2516" s="14"/>
      <c r="V2516" s="14"/>
      <c r="W2516" s="14"/>
      <c r="X2516" s="14"/>
      <c r="Y2516" s="14"/>
    </row>
    <row r="2517" spans="1:25">
      <c r="A2517" s="14" t="s">
        <v>2745</v>
      </c>
      <c r="B2517" s="14" t="s">
        <v>60</v>
      </c>
      <c r="C2517" s="14" t="s">
        <v>128</v>
      </c>
      <c r="D2517" s="14" t="s">
        <v>40</v>
      </c>
      <c r="E2517" s="14">
        <v>2</v>
      </c>
      <c r="F2517" s="14">
        <v>713.34799376960302</v>
      </c>
      <c r="G2517" s="14">
        <v>237.78266458986801</v>
      </c>
      <c r="H2517" s="14">
        <v>1333.8344342282401</v>
      </c>
      <c r="I2517" s="14">
        <v>1464.08630184597</v>
      </c>
      <c r="J2517" s="14">
        <v>1356.31672657442</v>
      </c>
      <c r="K2517" s="14">
        <v>1578.00121802838</v>
      </c>
      <c r="L2517" s="14">
        <v>113.91491618241</v>
      </c>
      <c r="M2517" s="14">
        <v>107.76957527155599</v>
      </c>
      <c r="O2517" s="14"/>
      <c r="P2517" s="14"/>
      <c r="Q2517" s="14"/>
      <c r="R2517" s="14"/>
      <c r="S2517" s="14"/>
      <c r="T2517" s="14"/>
      <c r="U2517" s="14"/>
      <c r="V2517" s="14"/>
      <c r="W2517" s="14"/>
      <c r="X2517" s="14"/>
      <c r="Y2517" s="14"/>
    </row>
    <row r="2518" spans="1:25">
      <c r="A2518" s="14" t="s">
        <v>2746</v>
      </c>
      <c r="B2518" s="14" t="s">
        <v>60</v>
      </c>
      <c r="C2518" s="14" t="s">
        <v>129</v>
      </c>
      <c r="D2518" s="14" t="s">
        <v>40</v>
      </c>
      <c r="E2518" s="14">
        <v>2</v>
      </c>
      <c r="F2518" s="14">
        <v>699.73480875134896</v>
      </c>
      <c r="G2518" s="14">
        <v>233.24493625045</v>
      </c>
      <c r="H2518" s="14">
        <v>1300.8641174035099</v>
      </c>
      <c r="I2518" s="14">
        <v>1408.1012675132899</v>
      </c>
      <c r="J2518" s="14">
        <v>1303.7973523447499</v>
      </c>
      <c r="K2518" s="14">
        <v>1518.4122785187999</v>
      </c>
      <c r="L2518" s="14">
        <v>110.31101100551</v>
      </c>
      <c r="M2518" s="14">
        <v>104.30391516854201</v>
      </c>
      <c r="O2518" s="14"/>
      <c r="P2518" s="14"/>
      <c r="Q2518" s="14"/>
      <c r="R2518" s="14"/>
      <c r="S2518" s="14"/>
      <c r="T2518" s="14"/>
      <c r="U2518" s="14"/>
      <c r="V2518" s="14"/>
      <c r="W2518" s="14"/>
      <c r="X2518" s="14"/>
      <c r="Y2518" s="14"/>
    </row>
    <row r="2519" spans="1:25">
      <c r="A2519" s="14" t="s">
        <v>2747</v>
      </c>
      <c r="B2519" s="14" t="s">
        <v>60</v>
      </c>
      <c r="C2519" s="14" t="s">
        <v>130</v>
      </c>
      <c r="D2519" s="14" t="s">
        <v>40</v>
      </c>
      <c r="E2519" s="14">
        <v>2</v>
      </c>
      <c r="F2519" s="14">
        <v>675.40617069982204</v>
      </c>
      <c r="G2519" s="14">
        <v>225.13539023327399</v>
      </c>
      <c r="H2519" s="14">
        <v>1249.80324327792</v>
      </c>
      <c r="I2519" s="14">
        <v>1323.3925093207499</v>
      </c>
      <c r="J2519" s="14">
        <v>1223.86985199438</v>
      </c>
      <c r="K2519" s="14">
        <v>1428.7524731705901</v>
      </c>
      <c r="L2519" s="14">
        <v>105.35996384984099</v>
      </c>
      <c r="M2519" s="14">
        <v>99.522657326369895</v>
      </c>
      <c r="O2519" s="14"/>
      <c r="P2519" s="14"/>
      <c r="Q2519" s="14"/>
      <c r="R2519" s="14"/>
      <c r="S2519" s="14"/>
      <c r="T2519" s="14"/>
      <c r="U2519" s="14"/>
      <c r="V2519" s="14"/>
      <c r="W2519" s="14"/>
      <c r="X2519" s="14"/>
      <c r="Y2519" s="14"/>
    </row>
    <row r="2520" spans="1:25">
      <c r="A2520" s="14" t="s">
        <v>2748</v>
      </c>
      <c r="B2520" s="14" t="s">
        <v>60</v>
      </c>
      <c r="C2520" s="14" t="s">
        <v>131</v>
      </c>
      <c r="D2520" s="14" t="s">
        <v>40</v>
      </c>
      <c r="E2520" s="14">
        <v>2</v>
      </c>
      <c r="F2520" s="14">
        <v>679.03390008536905</v>
      </c>
      <c r="G2520" s="14">
        <v>226.34463336178999</v>
      </c>
      <c r="H2520" s="14">
        <v>1251.5831092368601</v>
      </c>
      <c r="I2520" s="14">
        <v>1296.2747641993899</v>
      </c>
      <c r="J2520" s="14">
        <v>1199.1920070932599</v>
      </c>
      <c r="K2520" s="14">
        <v>1399.0360059526399</v>
      </c>
      <c r="L2520" s="14">
        <v>102.76124175324399</v>
      </c>
      <c r="M2520" s="14">
        <v>97.082757106134807</v>
      </c>
      <c r="O2520" s="14"/>
      <c r="P2520" s="14"/>
      <c r="Q2520" s="14"/>
      <c r="R2520" s="14"/>
      <c r="S2520" s="14"/>
      <c r="T2520" s="14"/>
      <c r="U2520" s="14"/>
      <c r="V2520" s="14"/>
      <c r="W2520" s="14"/>
      <c r="X2520" s="14"/>
      <c r="Y2520" s="14"/>
    </row>
    <row r="2521" spans="1:25">
      <c r="A2521" s="14" t="s">
        <v>2749</v>
      </c>
      <c r="B2521" s="14" t="s">
        <v>60</v>
      </c>
      <c r="C2521" s="14" t="s">
        <v>132</v>
      </c>
      <c r="D2521" s="14" t="s">
        <v>40</v>
      </c>
      <c r="E2521" s="14">
        <v>2</v>
      </c>
      <c r="F2521" s="14">
        <v>690.87626815952103</v>
      </c>
      <c r="G2521" s="14">
        <v>230.292089386507</v>
      </c>
      <c r="H2521" s="14">
        <v>1266.80284606693</v>
      </c>
      <c r="I2521" s="14">
        <v>1286.0384502085301</v>
      </c>
      <c r="J2521" s="14">
        <v>1190.58480893093</v>
      </c>
      <c r="K2521" s="14">
        <v>1387.0257176162099</v>
      </c>
      <c r="L2521" s="14">
        <v>100.987267407682</v>
      </c>
      <c r="M2521" s="14">
        <v>95.453641277599004</v>
      </c>
      <c r="O2521" s="14"/>
      <c r="P2521" s="14"/>
      <c r="Q2521" s="14"/>
      <c r="R2521" s="14"/>
      <c r="S2521" s="14"/>
      <c r="T2521" s="14"/>
      <c r="U2521" s="14"/>
      <c r="V2521" s="14"/>
      <c r="W2521" s="14"/>
      <c r="X2521" s="14"/>
      <c r="Y2521" s="14"/>
    </row>
    <row r="2522" spans="1:25">
      <c r="A2522" s="14" t="s">
        <v>2750</v>
      </c>
      <c r="B2522" s="14" t="s">
        <v>60</v>
      </c>
      <c r="C2522" s="14" t="s">
        <v>38</v>
      </c>
      <c r="D2522" s="14" t="s">
        <v>40</v>
      </c>
      <c r="E2522" s="14">
        <v>3</v>
      </c>
      <c r="F2522" s="14">
        <v>766.38127724138303</v>
      </c>
      <c r="G2522" s="14">
        <v>255.460425747128</v>
      </c>
      <c r="H2522" s="14">
        <v>1475.2570352487701</v>
      </c>
      <c r="I2522" s="14">
        <v>1598.57416759896</v>
      </c>
      <c r="J2522" s="14">
        <v>1486.33581387442</v>
      </c>
      <c r="K2522" s="14">
        <v>1716.98054303202</v>
      </c>
      <c r="L2522" s="14">
        <v>118.406375433063</v>
      </c>
      <c r="M2522" s="14">
        <v>112.23835372454199</v>
      </c>
      <c r="O2522" s="14"/>
      <c r="P2522" s="14"/>
      <c r="Q2522" s="14"/>
      <c r="R2522" s="14"/>
      <c r="S2522" s="14"/>
      <c r="T2522" s="14"/>
      <c r="U2522" s="14"/>
      <c r="V2522" s="14"/>
      <c r="W2522" s="14"/>
      <c r="X2522" s="14"/>
      <c r="Y2522" s="14"/>
    </row>
    <row r="2523" spans="1:25">
      <c r="A2523" s="14" t="s">
        <v>2751</v>
      </c>
      <c r="B2523" s="14" t="s">
        <v>60</v>
      </c>
      <c r="C2523" s="14" t="s">
        <v>36</v>
      </c>
      <c r="D2523" s="14" t="s">
        <v>40</v>
      </c>
      <c r="E2523" s="14">
        <v>3</v>
      </c>
      <c r="F2523" s="14">
        <v>788.32504771105698</v>
      </c>
      <c r="G2523" s="14">
        <v>262.77501590368598</v>
      </c>
      <c r="H2523" s="14">
        <v>1508.64057815872</v>
      </c>
      <c r="I2523" s="14">
        <v>1602.00404607686</v>
      </c>
      <c r="J2523" s="14">
        <v>1491.10587571357</v>
      </c>
      <c r="K2523" s="14">
        <v>1718.90865449989</v>
      </c>
      <c r="L2523" s="14">
        <v>116.904608423029</v>
      </c>
      <c r="M2523" s="14">
        <v>110.898170363296</v>
      </c>
      <c r="O2523" s="14"/>
      <c r="P2523" s="14"/>
      <c r="Q2523" s="14"/>
      <c r="R2523" s="14"/>
      <c r="S2523" s="14"/>
      <c r="T2523" s="14"/>
      <c r="U2523" s="14"/>
      <c r="V2523" s="14"/>
      <c r="W2523" s="14"/>
      <c r="X2523" s="14"/>
      <c r="Y2523" s="14"/>
    </row>
    <row r="2524" spans="1:25">
      <c r="A2524" s="14" t="s">
        <v>2752</v>
      </c>
      <c r="B2524" s="14" t="s">
        <v>60</v>
      </c>
      <c r="C2524" s="14" t="s">
        <v>34</v>
      </c>
      <c r="D2524" s="14" t="s">
        <v>40</v>
      </c>
      <c r="E2524" s="14">
        <v>3</v>
      </c>
      <c r="F2524" s="14">
        <v>800.05312881954603</v>
      </c>
      <c r="G2524" s="14">
        <v>266.68437627318201</v>
      </c>
      <c r="H2524" s="14">
        <v>1525.8871086732299</v>
      </c>
      <c r="I2524" s="14">
        <v>1604.5872900434899</v>
      </c>
      <c r="J2524" s="14">
        <v>1494.32641233758</v>
      </c>
      <c r="K2524" s="14">
        <v>1720.77487201689</v>
      </c>
      <c r="L2524" s="14">
        <v>116.18758197339901</v>
      </c>
      <c r="M2524" s="14">
        <v>110.260877705917</v>
      </c>
      <c r="O2524" s="14"/>
      <c r="P2524" s="14"/>
      <c r="Q2524" s="14"/>
      <c r="R2524" s="14"/>
      <c r="S2524" s="14"/>
      <c r="T2524" s="14"/>
      <c r="U2524" s="14"/>
      <c r="V2524" s="14"/>
      <c r="W2524" s="14"/>
      <c r="X2524" s="14"/>
      <c r="Y2524" s="14"/>
    </row>
    <row r="2525" spans="1:25">
      <c r="A2525" s="14" t="s">
        <v>2753</v>
      </c>
      <c r="B2525" s="14" t="s">
        <v>60</v>
      </c>
      <c r="C2525" s="14" t="s">
        <v>128</v>
      </c>
      <c r="D2525" s="14" t="s">
        <v>40</v>
      </c>
      <c r="E2525" s="14">
        <v>3</v>
      </c>
      <c r="F2525" s="14">
        <v>820.75058396245902</v>
      </c>
      <c r="G2525" s="14">
        <v>273.58352798748598</v>
      </c>
      <c r="H2525" s="14">
        <v>1560.3623269248301</v>
      </c>
      <c r="I2525" s="14">
        <v>1626.71317996686</v>
      </c>
      <c r="J2525" s="14">
        <v>1516.47198489729</v>
      </c>
      <c r="K2525" s="14">
        <v>1742.8026596539801</v>
      </c>
      <c r="L2525" s="14">
        <v>116.08947968712199</v>
      </c>
      <c r="M2525" s="14">
        <v>110.241195069567</v>
      </c>
      <c r="O2525" s="14"/>
      <c r="P2525" s="14"/>
      <c r="Q2525" s="14"/>
      <c r="R2525" s="14"/>
      <c r="S2525" s="14"/>
      <c r="T2525" s="14"/>
      <c r="U2525" s="14"/>
      <c r="V2525" s="14"/>
      <c r="W2525" s="14"/>
      <c r="X2525" s="14"/>
      <c r="Y2525" s="14"/>
    </row>
    <row r="2526" spans="1:25">
      <c r="A2526" s="14" t="s">
        <v>2754</v>
      </c>
      <c r="B2526" s="14" t="s">
        <v>60</v>
      </c>
      <c r="C2526" s="14" t="s">
        <v>129</v>
      </c>
      <c r="D2526" s="14" t="s">
        <v>40</v>
      </c>
      <c r="E2526" s="14">
        <v>3</v>
      </c>
      <c r="F2526" s="14">
        <v>811.881598622973</v>
      </c>
      <c r="G2526" s="14">
        <v>270.627199540991</v>
      </c>
      <c r="H2526" s="14">
        <v>1541.8596145225099</v>
      </c>
      <c r="I2526" s="14">
        <v>1586.16031828826</v>
      </c>
      <c r="J2526" s="14">
        <v>1478.25567531564</v>
      </c>
      <c r="K2526" s="14">
        <v>1699.82137791486</v>
      </c>
      <c r="L2526" s="14">
        <v>113.661059626594</v>
      </c>
      <c r="M2526" s="14">
        <v>107.904642972622</v>
      </c>
      <c r="O2526" s="14"/>
      <c r="P2526" s="14"/>
      <c r="Q2526" s="14"/>
      <c r="R2526" s="14"/>
      <c r="S2526" s="14"/>
      <c r="T2526" s="14"/>
      <c r="U2526" s="14"/>
      <c r="V2526" s="14"/>
      <c r="W2526" s="14"/>
      <c r="X2526" s="14"/>
      <c r="Y2526" s="14"/>
    </row>
    <row r="2527" spans="1:25">
      <c r="A2527" s="14" t="s">
        <v>2755</v>
      </c>
      <c r="B2527" s="14" t="s">
        <v>60</v>
      </c>
      <c r="C2527" s="14" t="s">
        <v>130</v>
      </c>
      <c r="D2527" s="14" t="s">
        <v>40</v>
      </c>
      <c r="E2527" s="14">
        <v>3</v>
      </c>
      <c r="F2527" s="14">
        <v>765.846615687027</v>
      </c>
      <c r="G2527" s="14">
        <v>255.28220522900901</v>
      </c>
      <c r="H2527" s="14">
        <v>1451.3191754382799</v>
      </c>
      <c r="I2527" s="14">
        <v>1461.7076045460001</v>
      </c>
      <c r="J2527" s="14">
        <v>1359.4171454300599</v>
      </c>
      <c r="K2527" s="14">
        <v>1569.62142258275</v>
      </c>
      <c r="L2527" s="14">
        <v>107.913818036747</v>
      </c>
      <c r="M2527" s="14">
        <v>102.290459115937</v>
      </c>
      <c r="O2527" s="14"/>
      <c r="P2527" s="14"/>
      <c r="Q2527" s="14"/>
      <c r="R2527" s="14"/>
      <c r="S2527" s="14"/>
      <c r="T2527" s="14"/>
      <c r="U2527" s="14"/>
      <c r="V2527" s="14"/>
      <c r="W2527" s="14"/>
      <c r="X2527" s="14"/>
      <c r="Y2527" s="14"/>
    </row>
    <row r="2528" spans="1:25">
      <c r="A2528" s="14" t="s">
        <v>2756</v>
      </c>
      <c r="B2528" s="14" t="s">
        <v>60</v>
      </c>
      <c r="C2528" s="14" t="s">
        <v>131</v>
      </c>
      <c r="D2528" s="14" t="s">
        <v>40</v>
      </c>
      <c r="E2528" s="14">
        <v>3</v>
      </c>
      <c r="F2528" s="14">
        <v>758.48329441308897</v>
      </c>
      <c r="G2528" s="14">
        <v>252.827764804363</v>
      </c>
      <c r="H2528" s="14">
        <v>1429.61699069473</v>
      </c>
      <c r="I2528" s="14">
        <v>1422.1629353333101</v>
      </c>
      <c r="J2528" s="14">
        <v>1322.16657352432</v>
      </c>
      <c r="K2528" s="14">
        <v>1527.6839575117399</v>
      </c>
      <c r="L2528" s="14">
        <v>105.521022178425</v>
      </c>
      <c r="M2528" s="14">
        <v>99.996361808995502</v>
      </c>
      <c r="O2528" s="14"/>
      <c r="P2528" s="14"/>
      <c r="Q2528" s="14"/>
      <c r="R2528" s="14"/>
      <c r="S2528" s="14"/>
      <c r="T2528" s="14"/>
      <c r="U2528" s="14"/>
      <c r="V2528" s="14"/>
      <c r="W2528" s="14"/>
      <c r="X2528" s="14"/>
      <c r="Y2528" s="14"/>
    </row>
    <row r="2529" spans="1:25">
      <c r="A2529" s="14" t="s">
        <v>2757</v>
      </c>
      <c r="B2529" s="14" t="s">
        <v>60</v>
      </c>
      <c r="C2529" s="14" t="s">
        <v>132</v>
      </c>
      <c r="D2529" s="14" t="s">
        <v>40</v>
      </c>
      <c r="E2529" s="14">
        <v>3</v>
      </c>
      <c r="F2529" s="14">
        <v>757.41757940872105</v>
      </c>
      <c r="G2529" s="14">
        <v>252.47252646957401</v>
      </c>
      <c r="H2529" s="14">
        <v>1415.91905372426</v>
      </c>
      <c r="I2529" s="14">
        <v>1401.52854801885</v>
      </c>
      <c r="J2529" s="14">
        <v>1302.9251261110701</v>
      </c>
      <c r="K2529" s="14">
        <v>1505.5836185969899</v>
      </c>
      <c r="L2529" s="14">
        <v>104.05507057814</v>
      </c>
      <c r="M2529" s="14">
        <v>98.603421907786</v>
      </c>
      <c r="O2529" s="14"/>
      <c r="P2529" s="14"/>
      <c r="Q2529" s="14"/>
      <c r="R2529" s="14"/>
      <c r="S2529" s="14"/>
      <c r="T2529" s="14"/>
      <c r="U2529" s="14"/>
      <c r="V2529" s="14"/>
      <c r="W2529" s="14"/>
      <c r="X2529" s="14"/>
      <c r="Y2529" s="14"/>
    </row>
    <row r="2530" spans="1:25">
      <c r="A2530" s="14" t="s">
        <v>2758</v>
      </c>
      <c r="B2530" s="14" t="s">
        <v>60</v>
      </c>
      <c r="C2530" s="14" t="s">
        <v>38</v>
      </c>
      <c r="D2530" s="14" t="s">
        <v>40</v>
      </c>
      <c r="E2530" s="14">
        <v>4</v>
      </c>
      <c r="F2530" s="14">
        <v>861.094478747567</v>
      </c>
      <c r="G2530" s="14">
        <v>287.03149291585601</v>
      </c>
      <c r="H2530" s="14">
        <v>1621.46363640185</v>
      </c>
      <c r="I2530" s="14">
        <v>1718.8102251448199</v>
      </c>
      <c r="J2530" s="14">
        <v>1605.2511445053999</v>
      </c>
      <c r="K2530" s="14">
        <v>1838.2467652416999</v>
      </c>
      <c r="L2530" s="14">
        <v>119.43654009687999</v>
      </c>
      <c r="M2530" s="14">
        <v>113.559080639423</v>
      </c>
      <c r="O2530" s="14"/>
      <c r="P2530" s="14"/>
      <c r="Q2530" s="14"/>
      <c r="R2530" s="14"/>
      <c r="S2530" s="14"/>
      <c r="T2530" s="14"/>
      <c r="U2530" s="14"/>
      <c r="V2530" s="14"/>
      <c r="W2530" s="14"/>
      <c r="X2530" s="14"/>
      <c r="Y2530" s="14"/>
    </row>
    <row r="2531" spans="1:25">
      <c r="A2531" s="14" t="s">
        <v>2759</v>
      </c>
      <c r="B2531" s="14" t="s">
        <v>60</v>
      </c>
      <c r="C2531" s="14" t="s">
        <v>36</v>
      </c>
      <c r="D2531" s="14" t="s">
        <v>40</v>
      </c>
      <c r="E2531" s="14">
        <v>4</v>
      </c>
      <c r="F2531" s="14">
        <v>867.65048888691604</v>
      </c>
      <c r="G2531" s="14">
        <v>289.21682962897199</v>
      </c>
      <c r="H2531" s="14">
        <v>1616.30835656362</v>
      </c>
      <c r="I2531" s="14">
        <v>1700.7038796603999</v>
      </c>
      <c r="J2531" s="14">
        <v>1588.8020378839101</v>
      </c>
      <c r="K2531" s="14">
        <v>1818.37486980981</v>
      </c>
      <c r="L2531" s="14">
        <v>117.670990149405</v>
      </c>
      <c r="M2531" s="14">
        <v>111.901841776491</v>
      </c>
      <c r="O2531" s="14"/>
      <c r="P2531" s="14"/>
      <c r="Q2531" s="14"/>
      <c r="R2531" s="14"/>
      <c r="S2531" s="14"/>
      <c r="T2531" s="14"/>
      <c r="U2531" s="14"/>
      <c r="V2531" s="14"/>
      <c r="W2531" s="14"/>
      <c r="X2531" s="14"/>
      <c r="Y2531" s="14"/>
    </row>
    <row r="2532" spans="1:25">
      <c r="A2532" s="14" t="s">
        <v>2760</v>
      </c>
      <c r="B2532" s="14" t="s">
        <v>60</v>
      </c>
      <c r="C2532" s="14" t="s">
        <v>34</v>
      </c>
      <c r="D2532" s="14" t="s">
        <v>40</v>
      </c>
      <c r="E2532" s="14">
        <v>4</v>
      </c>
      <c r="F2532" s="14">
        <v>794.29886640680695</v>
      </c>
      <c r="G2532" s="14">
        <v>264.766288802269</v>
      </c>
      <c r="H2532" s="14">
        <v>1466.8763345709201</v>
      </c>
      <c r="I2532" s="14">
        <v>1531.31933452096</v>
      </c>
      <c r="J2532" s="14">
        <v>1426.15933917857</v>
      </c>
      <c r="K2532" s="14">
        <v>1642.15289050158</v>
      </c>
      <c r="L2532" s="14">
        <v>110.83355598062499</v>
      </c>
      <c r="M2532" s="14">
        <v>105.159995342388</v>
      </c>
      <c r="O2532" s="14"/>
      <c r="P2532" s="14"/>
      <c r="Q2532" s="14"/>
      <c r="R2532" s="14"/>
      <c r="S2532" s="14"/>
      <c r="T2532" s="14"/>
      <c r="U2532" s="14"/>
      <c r="V2532" s="14"/>
      <c r="W2532" s="14"/>
      <c r="X2532" s="14"/>
      <c r="Y2532" s="14"/>
    </row>
    <row r="2533" spans="1:25">
      <c r="A2533" s="14" t="s">
        <v>2761</v>
      </c>
      <c r="B2533" s="14" t="s">
        <v>60</v>
      </c>
      <c r="C2533" s="14" t="s">
        <v>128</v>
      </c>
      <c r="D2533" s="14" t="s">
        <v>40</v>
      </c>
      <c r="E2533" s="14">
        <v>4</v>
      </c>
      <c r="F2533" s="14">
        <v>799.26477534752701</v>
      </c>
      <c r="G2533" s="14">
        <v>266.42159178250898</v>
      </c>
      <c r="H2533" s="14">
        <v>1465.19665508254</v>
      </c>
      <c r="I2533" s="14">
        <v>1517.29118910903</v>
      </c>
      <c r="J2533" s="14">
        <v>1413.4159477641599</v>
      </c>
      <c r="K2533" s="14">
        <v>1626.75272965252</v>
      </c>
      <c r="L2533" s="14">
        <v>109.46154054348401</v>
      </c>
      <c r="M2533" s="14">
        <v>103.87524134487499</v>
      </c>
      <c r="O2533" s="14"/>
      <c r="P2533" s="14"/>
      <c r="Q2533" s="14"/>
      <c r="R2533" s="14"/>
      <c r="S2533" s="14"/>
      <c r="T2533" s="14"/>
      <c r="U2533" s="14"/>
      <c r="V2533" s="14"/>
      <c r="W2533" s="14"/>
      <c r="X2533" s="14"/>
      <c r="Y2533" s="14"/>
    </row>
    <row r="2534" spans="1:25">
      <c r="A2534" s="14" t="s">
        <v>2762</v>
      </c>
      <c r="B2534" s="14" t="s">
        <v>60</v>
      </c>
      <c r="C2534" s="14" t="s">
        <v>129</v>
      </c>
      <c r="D2534" s="14" t="s">
        <v>40</v>
      </c>
      <c r="E2534" s="14">
        <v>4</v>
      </c>
      <c r="F2534" s="14">
        <v>791.14175963250796</v>
      </c>
      <c r="G2534" s="14">
        <v>263.71391987750297</v>
      </c>
      <c r="H2534" s="14">
        <v>1443.34694257294</v>
      </c>
      <c r="I2534" s="14">
        <v>1496.64150073476</v>
      </c>
      <c r="J2534" s="14">
        <v>1393.6610904417701</v>
      </c>
      <c r="K2534" s="14">
        <v>1605.18927951656</v>
      </c>
      <c r="L2534" s="14">
        <v>108.54777878179701</v>
      </c>
      <c r="M2534" s="14">
        <v>102.980410292992</v>
      </c>
      <c r="O2534" s="14"/>
      <c r="P2534" s="14"/>
      <c r="Q2534" s="14"/>
      <c r="R2534" s="14"/>
      <c r="S2534" s="14"/>
      <c r="T2534" s="14"/>
      <c r="U2534" s="14"/>
      <c r="V2534" s="14"/>
      <c r="W2534" s="14"/>
      <c r="X2534" s="14"/>
      <c r="Y2534" s="14"/>
    </row>
    <row r="2535" spans="1:25">
      <c r="A2535" s="14" t="s">
        <v>2763</v>
      </c>
      <c r="B2535" s="14" t="s">
        <v>60</v>
      </c>
      <c r="C2535" s="14" t="s">
        <v>130</v>
      </c>
      <c r="D2535" s="14" t="s">
        <v>40</v>
      </c>
      <c r="E2535" s="14">
        <v>4</v>
      </c>
      <c r="F2535" s="14">
        <v>842.32146524330199</v>
      </c>
      <c r="G2535" s="14">
        <v>280.77382174776699</v>
      </c>
      <c r="H2535" s="14">
        <v>1529.46355790188</v>
      </c>
      <c r="I2535" s="14">
        <v>1579.4057243603199</v>
      </c>
      <c r="J2535" s="14">
        <v>1473.9802260931699</v>
      </c>
      <c r="K2535" s="14">
        <v>1690.3499056620401</v>
      </c>
      <c r="L2535" s="14">
        <v>110.944181301721</v>
      </c>
      <c r="M2535" s="14">
        <v>105.425498267149</v>
      </c>
      <c r="O2535" s="14"/>
      <c r="P2535" s="14"/>
      <c r="Q2535" s="14"/>
      <c r="R2535" s="14"/>
      <c r="S2535" s="14"/>
      <c r="T2535" s="14"/>
      <c r="U2535" s="14"/>
      <c r="V2535" s="14"/>
      <c r="W2535" s="14"/>
      <c r="X2535" s="14"/>
      <c r="Y2535" s="14"/>
    </row>
    <row r="2536" spans="1:25">
      <c r="A2536" s="14" t="s">
        <v>2764</v>
      </c>
      <c r="B2536" s="14" t="s">
        <v>60</v>
      </c>
      <c r="C2536" s="14" t="s">
        <v>131</v>
      </c>
      <c r="D2536" s="14" t="s">
        <v>40</v>
      </c>
      <c r="E2536" s="14">
        <v>4</v>
      </c>
      <c r="F2536" s="14">
        <v>870.32545429102504</v>
      </c>
      <c r="G2536" s="14">
        <v>290.10848476367499</v>
      </c>
      <c r="H2536" s="14">
        <v>1575.90572417663</v>
      </c>
      <c r="I2536" s="14">
        <v>1611.24164592742</v>
      </c>
      <c r="J2536" s="14">
        <v>1505.4034162856599</v>
      </c>
      <c r="K2536" s="14">
        <v>1722.52778485559</v>
      </c>
      <c r="L2536" s="14">
        <v>111.28613892816701</v>
      </c>
      <c r="M2536" s="14">
        <v>105.83822964175501</v>
      </c>
      <c r="O2536" s="14"/>
      <c r="P2536" s="14"/>
      <c r="Q2536" s="14"/>
      <c r="R2536" s="14"/>
      <c r="S2536" s="14"/>
      <c r="T2536" s="14"/>
      <c r="U2536" s="14"/>
      <c r="V2536" s="14"/>
      <c r="W2536" s="14"/>
      <c r="X2536" s="14"/>
      <c r="Y2536" s="14"/>
    </row>
    <row r="2537" spans="1:25">
      <c r="A2537" s="14" t="s">
        <v>2765</v>
      </c>
      <c r="B2537" s="14" t="s">
        <v>60</v>
      </c>
      <c r="C2537" s="14" t="s">
        <v>132</v>
      </c>
      <c r="D2537" s="14" t="s">
        <v>40</v>
      </c>
      <c r="E2537" s="14">
        <v>4</v>
      </c>
      <c r="F2537" s="14">
        <v>907.19366765032896</v>
      </c>
      <c r="G2537" s="14">
        <v>302.39788921677598</v>
      </c>
      <c r="H2537" s="14">
        <v>1641.6229373716601</v>
      </c>
      <c r="I2537" s="14">
        <v>1655.4170883762299</v>
      </c>
      <c r="J2537" s="14">
        <v>1548.9809036348299</v>
      </c>
      <c r="K2537" s="14">
        <v>1767.2163952961</v>
      </c>
      <c r="L2537" s="14">
        <v>111.799306919862</v>
      </c>
      <c r="M2537" s="14">
        <v>106.43618474140099</v>
      </c>
      <c r="O2537" s="14"/>
      <c r="P2537" s="14"/>
      <c r="Q2537" s="14"/>
      <c r="R2537" s="14"/>
      <c r="S2537" s="14"/>
      <c r="T2537" s="14"/>
      <c r="U2537" s="14"/>
      <c r="V2537" s="14"/>
      <c r="W2537" s="14"/>
      <c r="X2537" s="14"/>
      <c r="Y2537" s="14"/>
    </row>
    <row r="2538" spans="1:25">
      <c r="A2538" s="14" t="s">
        <v>2766</v>
      </c>
      <c r="B2538" s="14" t="s">
        <v>60</v>
      </c>
      <c r="C2538" s="14" t="s">
        <v>38</v>
      </c>
      <c r="D2538" s="14" t="s">
        <v>40</v>
      </c>
      <c r="E2538" s="14">
        <v>5</v>
      </c>
      <c r="F2538" s="14">
        <v>1193.56884157533</v>
      </c>
      <c r="G2538" s="14">
        <v>397.85628052510998</v>
      </c>
      <c r="H2538" s="14">
        <v>2331.32574481968</v>
      </c>
      <c r="I2538" s="14">
        <v>2366.9972967701801</v>
      </c>
      <c r="J2538" s="14">
        <v>2233.8157534156799</v>
      </c>
      <c r="K2538" s="14">
        <v>2506.0088872782298</v>
      </c>
      <c r="L2538" s="14">
        <v>139.011590508056</v>
      </c>
      <c r="M2538" s="14">
        <v>133.18154335449299</v>
      </c>
      <c r="O2538" s="14"/>
      <c r="P2538" s="14"/>
      <c r="Q2538" s="14"/>
      <c r="R2538" s="14"/>
      <c r="S2538" s="14"/>
      <c r="T2538" s="14"/>
      <c r="U2538" s="14"/>
      <c r="V2538" s="14"/>
      <c r="W2538" s="14"/>
      <c r="X2538" s="14"/>
      <c r="Y2538" s="14"/>
    </row>
    <row r="2539" spans="1:25">
      <c r="A2539" s="14" t="s">
        <v>2767</v>
      </c>
      <c r="B2539" s="14" t="s">
        <v>60</v>
      </c>
      <c r="C2539" s="14" t="s">
        <v>36</v>
      </c>
      <c r="D2539" s="14" t="s">
        <v>40</v>
      </c>
      <c r="E2539" s="14">
        <v>5</v>
      </c>
      <c r="F2539" s="14">
        <v>1152.6330687075299</v>
      </c>
      <c r="G2539" s="14">
        <v>384.21102290251099</v>
      </c>
      <c r="H2539" s="14">
        <v>2258.0281877277998</v>
      </c>
      <c r="I2539" s="14">
        <v>2274.73039339867</v>
      </c>
      <c r="J2539" s="14">
        <v>2144.5070837334501</v>
      </c>
      <c r="K2539" s="14">
        <v>2410.75703845012</v>
      </c>
      <c r="L2539" s="14">
        <v>136.02664505145299</v>
      </c>
      <c r="M2539" s="14">
        <v>130.22330966522301</v>
      </c>
      <c r="O2539" s="14"/>
      <c r="P2539" s="14"/>
      <c r="Q2539" s="14"/>
      <c r="R2539" s="14"/>
      <c r="S2539" s="14"/>
      <c r="T2539" s="14"/>
      <c r="U2539" s="14"/>
      <c r="V2539" s="14"/>
      <c r="W2539" s="14"/>
      <c r="X2539" s="14"/>
      <c r="Y2539" s="14"/>
    </row>
    <row r="2540" spans="1:25">
      <c r="A2540" s="14" t="s">
        <v>2768</v>
      </c>
      <c r="B2540" s="14" t="s">
        <v>60</v>
      </c>
      <c r="C2540" s="14" t="s">
        <v>34</v>
      </c>
      <c r="D2540" s="14" t="s">
        <v>40</v>
      </c>
      <c r="E2540" s="14">
        <v>5</v>
      </c>
      <c r="F2540" s="14">
        <v>1114.6779378119199</v>
      </c>
      <c r="G2540" s="14">
        <v>371.559312603975</v>
      </c>
      <c r="H2540" s="14">
        <v>2189.98003460171</v>
      </c>
      <c r="I2540" s="14">
        <v>2188.1108084283501</v>
      </c>
      <c r="J2540" s="14">
        <v>2060.73710732363</v>
      </c>
      <c r="K2540" s="14">
        <v>2321.25905611301</v>
      </c>
      <c r="L2540" s="14">
        <v>133.14824768466499</v>
      </c>
      <c r="M2540" s="14">
        <v>127.37370110472</v>
      </c>
      <c r="O2540" s="14"/>
      <c r="P2540" s="14"/>
      <c r="Q2540" s="14"/>
      <c r="R2540" s="14"/>
      <c r="S2540" s="14"/>
      <c r="T2540" s="14"/>
      <c r="U2540" s="14"/>
      <c r="V2540" s="14"/>
      <c r="W2540" s="14"/>
      <c r="X2540" s="14"/>
      <c r="Y2540" s="14"/>
    </row>
    <row r="2541" spans="1:25">
      <c r="A2541" s="14" t="s">
        <v>2769</v>
      </c>
      <c r="B2541" s="14" t="s">
        <v>60</v>
      </c>
      <c r="C2541" s="14" t="s">
        <v>128</v>
      </c>
      <c r="D2541" s="14" t="s">
        <v>40</v>
      </c>
      <c r="E2541" s="14">
        <v>5</v>
      </c>
      <c r="F2541" s="14">
        <v>1083.2420159378901</v>
      </c>
      <c r="G2541" s="14">
        <v>361.080671979295</v>
      </c>
      <c r="H2541" s="14">
        <v>2133.83633593595</v>
      </c>
      <c r="I2541" s="14">
        <v>2127.57642340437</v>
      </c>
      <c r="J2541" s="14">
        <v>2002.0063831697701</v>
      </c>
      <c r="K2541" s="14">
        <v>2258.92331076354</v>
      </c>
      <c r="L2541" s="14">
        <v>131.346887359166</v>
      </c>
      <c r="M2541" s="14">
        <v>125.570040234598</v>
      </c>
      <c r="O2541" s="14"/>
      <c r="P2541" s="14"/>
      <c r="Q2541" s="14"/>
      <c r="R2541" s="14"/>
      <c r="S2541" s="14"/>
      <c r="T2541" s="14"/>
      <c r="U2541" s="14"/>
      <c r="V2541" s="14"/>
      <c r="W2541" s="14"/>
      <c r="X2541" s="14"/>
      <c r="Y2541" s="14"/>
    </row>
    <row r="2542" spans="1:25">
      <c r="A2542" s="14" t="s">
        <v>2770</v>
      </c>
      <c r="B2542" s="14" t="s">
        <v>60</v>
      </c>
      <c r="C2542" s="14" t="s">
        <v>129</v>
      </c>
      <c r="D2542" s="14" t="s">
        <v>40</v>
      </c>
      <c r="E2542" s="14">
        <v>5</v>
      </c>
      <c r="F2542" s="14">
        <v>1109.8299716670399</v>
      </c>
      <c r="G2542" s="14">
        <v>369.94332388901302</v>
      </c>
      <c r="H2542" s="14">
        <v>2188.8410611924901</v>
      </c>
      <c r="I2542" s="14">
        <v>2180.0670591048702</v>
      </c>
      <c r="J2542" s="14">
        <v>2053.03600190311</v>
      </c>
      <c r="K2542" s="14">
        <v>2312.8700050164898</v>
      </c>
      <c r="L2542" s="14">
        <v>132.802945911617</v>
      </c>
      <c r="M2542" s="14">
        <v>127.031057201762</v>
      </c>
      <c r="O2542" s="14"/>
      <c r="P2542" s="14"/>
      <c r="Q2542" s="14"/>
      <c r="R2542" s="14"/>
      <c r="S2542" s="14"/>
      <c r="T2542" s="14"/>
      <c r="U2542" s="14"/>
      <c r="V2542" s="14"/>
      <c r="W2542" s="14"/>
      <c r="X2542" s="14"/>
      <c r="Y2542" s="14"/>
    </row>
    <row r="2543" spans="1:25">
      <c r="A2543" s="14" t="s">
        <v>2771</v>
      </c>
      <c r="B2543" s="14" t="s">
        <v>60</v>
      </c>
      <c r="C2543" s="14" t="s">
        <v>130</v>
      </c>
      <c r="D2543" s="14" t="s">
        <v>40</v>
      </c>
      <c r="E2543" s="14">
        <v>5</v>
      </c>
      <c r="F2543" s="14">
        <v>1038.61491422515</v>
      </c>
      <c r="G2543" s="14">
        <v>346.20497140838302</v>
      </c>
      <c r="H2543" s="14">
        <v>2048.79258733804</v>
      </c>
      <c r="I2543" s="14">
        <v>2037.56445709896</v>
      </c>
      <c r="J2543" s="14">
        <v>1915.0064764768799</v>
      </c>
      <c r="K2543" s="14">
        <v>2165.8836462181898</v>
      </c>
      <c r="L2543" s="14">
        <v>128.31918911922199</v>
      </c>
      <c r="M2543" s="14">
        <v>122.55798062208</v>
      </c>
      <c r="O2543" s="14"/>
      <c r="P2543" s="14"/>
      <c r="Q2543" s="14"/>
      <c r="R2543" s="14"/>
      <c r="S2543" s="14"/>
      <c r="T2543" s="14"/>
      <c r="U2543" s="14"/>
      <c r="V2543" s="14"/>
      <c r="W2543" s="14"/>
      <c r="X2543" s="14"/>
      <c r="Y2543" s="14"/>
    </row>
    <row r="2544" spans="1:25">
      <c r="A2544" s="14" t="s">
        <v>2772</v>
      </c>
      <c r="B2544" s="14" t="s">
        <v>60</v>
      </c>
      <c r="C2544" s="14" t="s">
        <v>131</v>
      </c>
      <c r="D2544" s="14" t="s">
        <v>40</v>
      </c>
      <c r="E2544" s="14">
        <v>5</v>
      </c>
      <c r="F2544" s="14">
        <v>1070.7286900537199</v>
      </c>
      <c r="G2544" s="14">
        <v>356.909563351239</v>
      </c>
      <c r="H2544" s="14">
        <v>2107.1943991768198</v>
      </c>
      <c r="I2544" s="14">
        <v>2089.8794871872201</v>
      </c>
      <c r="J2544" s="14">
        <v>1966.1158267159001</v>
      </c>
      <c r="K2544" s="14">
        <v>2219.3709037127701</v>
      </c>
      <c r="L2544" s="14">
        <v>129.49141652555301</v>
      </c>
      <c r="M2544" s="14">
        <v>123.763660471318</v>
      </c>
      <c r="O2544" s="14"/>
      <c r="P2544" s="14"/>
      <c r="Q2544" s="14"/>
      <c r="R2544" s="14"/>
      <c r="S2544" s="14"/>
      <c r="T2544" s="14"/>
      <c r="U2544" s="14"/>
      <c r="V2544" s="14"/>
      <c r="W2544" s="14"/>
      <c r="X2544" s="14"/>
      <c r="Y2544" s="14"/>
    </row>
    <row r="2545" spans="1:25">
      <c r="A2545" s="14" t="s">
        <v>2773</v>
      </c>
      <c r="B2545" s="14" t="s">
        <v>60</v>
      </c>
      <c r="C2545" s="14" t="s">
        <v>132</v>
      </c>
      <c r="D2545" s="14" t="s">
        <v>40</v>
      </c>
      <c r="E2545" s="14">
        <v>5</v>
      </c>
      <c r="F2545" s="14">
        <v>1063.80250102171</v>
      </c>
      <c r="G2545" s="14">
        <v>354.60083367390303</v>
      </c>
      <c r="H2545" s="14">
        <v>2084.1708808857602</v>
      </c>
      <c r="I2545" s="14">
        <v>2067.9509079161198</v>
      </c>
      <c r="J2545" s="14">
        <v>1945.1509619773501</v>
      </c>
      <c r="K2545" s="14">
        <v>2196.4529480453698</v>
      </c>
      <c r="L2545" s="14">
        <v>128.502040129253</v>
      </c>
      <c r="M2545" s="14">
        <v>122.79994593877301</v>
      </c>
      <c r="O2545" s="14"/>
      <c r="P2545" s="14"/>
      <c r="Q2545" s="14"/>
      <c r="R2545" s="14"/>
      <c r="S2545" s="14"/>
      <c r="T2545" s="14"/>
      <c r="U2545" s="14"/>
      <c r="V2545" s="14"/>
      <c r="W2545" s="14"/>
      <c r="X2545" s="14"/>
      <c r="Y2545" s="14"/>
    </row>
    <row r="2546" spans="1:25">
      <c r="A2546" s="14" t="s">
        <v>2774</v>
      </c>
      <c r="B2546" s="14" t="s">
        <v>60</v>
      </c>
      <c r="C2546" s="14" t="s">
        <v>38</v>
      </c>
      <c r="D2546" s="14" t="s">
        <v>35</v>
      </c>
      <c r="E2546" s="14">
        <v>0</v>
      </c>
      <c r="F2546" s="14">
        <v>3246.2679018655799</v>
      </c>
      <c r="G2546" s="14">
        <v>1082.08930062186</v>
      </c>
      <c r="H2546" s="14">
        <v>1529.23869505633</v>
      </c>
      <c r="I2546" s="14">
        <v>1480.22001606048</v>
      </c>
      <c r="J2546" s="14">
        <v>1429.4532415866699</v>
      </c>
      <c r="K2546" s="14">
        <v>1532.32171610517</v>
      </c>
      <c r="L2546" s="14">
        <v>52.101700044682303</v>
      </c>
      <c r="M2546" s="14">
        <v>50.7667744738119</v>
      </c>
      <c r="O2546" s="14"/>
      <c r="P2546" s="14"/>
      <c r="Q2546" s="14"/>
      <c r="R2546" s="14"/>
      <c r="S2546" s="14"/>
      <c r="T2546" s="14"/>
      <c r="U2546" s="14"/>
      <c r="V2546" s="14"/>
      <c r="W2546" s="14"/>
      <c r="X2546" s="14"/>
      <c r="Y2546" s="14"/>
    </row>
    <row r="2547" spans="1:25">
      <c r="A2547" s="14" t="s">
        <v>2775</v>
      </c>
      <c r="B2547" s="14" t="s">
        <v>60</v>
      </c>
      <c r="C2547" s="14" t="s">
        <v>36</v>
      </c>
      <c r="D2547" s="14" t="s">
        <v>35</v>
      </c>
      <c r="E2547" s="14">
        <v>0</v>
      </c>
      <c r="F2547" s="14">
        <v>3290.0385861176201</v>
      </c>
      <c r="G2547" s="14">
        <v>1096.6795287058701</v>
      </c>
      <c r="H2547" s="14">
        <v>1539.8476954589601</v>
      </c>
      <c r="I2547" s="14">
        <v>1482.67694711952</v>
      </c>
      <c r="J2547" s="14">
        <v>1432.1196828587399</v>
      </c>
      <c r="K2547" s="14">
        <v>1534.5546274488199</v>
      </c>
      <c r="L2547" s="14">
        <v>51.877680329295998</v>
      </c>
      <c r="M2547" s="14">
        <v>50.557264260784699</v>
      </c>
      <c r="O2547" s="14"/>
      <c r="P2547" s="14"/>
      <c r="Q2547" s="14"/>
      <c r="R2547" s="14"/>
      <c r="S2547" s="14"/>
      <c r="T2547" s="14"/>
      <c r="U2547" s="14"/>
      <c r="V2547" s="14"/>
      <c r="W2547" s="14"/>
      <c r="X2547" s="14"/>
      <c r="Y2547" s="14"/>
    </row>
    <row r="2548" spans="1:25">
      <c r="A2548" s="14" t="s">
        <v>2776</v>
      </c>
      <c r="B2548" s="14" t="s">
        <v>60</v>
      </c>
      <c r="C2548" s="14" t="s">
        <v>34</v>
      </c>
      <c r="D2548" s="14" t="s">
        <v>35</v>
      </c>
      <c r="E2548" s="14">
        <v>0</v>
      </c>
      <c r="F2548" s="14">
        <v>3405.9672792288102</v>
      </c>
      <c r="G2548" s="14">
        <v>1135.3224264096</v>
      </c>
      <c r="H2548" s="14">
        <v>1587.4712911163299</v>
      </c>
      <c r="I2548" s="14">
        <v>1520.04594933212</v>
      </c>
      <c r="J2548" s="14">
        <v>1469.0706242507199</v>
      </c>
      <c r="K2548" s="14">
        <v>1572.32943296239</v>
      </c>
      <c r="L2548" s="14">
        <v>52.283483630263397</v>
      </c>
      <c r="M2548" s="14">
        <v>50.975325081403803</v>
      </c>
      <c r="O2548" s="14"/>
      <c r="P2548" s="14"/>
      <c r="Q2548" s="14"/>
      <c r="R2548" s="14"/>
      <c r="S2548" s="14"/>
      <c r="T2548" s="14"/>
      <c r="U2548" s="14"/>
      <c r="V2548" s="14"/>
      <c r="W2548" s="14"/>
      <c r="X2548" s="14"/>
      <c r="Y2548" s="14"/>
    </row>
    <row r="2549" spans="1:25">
      <c r="A2549" s="14" t="s">
        <v>2777</v>
      </c>
      <c r="B2549" s="14" t="s">
        <v>60</v>
      </c>
      <c r="C2549" s="14" t="s">
        <v>128</v>
      </c>
      <c r="D2549" s="14" t="s">
        <v>35</v>
      </c>
      <c r="E2549" s="14">
        <v>0</v>
      </c>
      <c r="F2549" s="14">
        <v>3312.12052956055</v>
      </c>
      <c r="G2549" s="14">
        <v>1104.04017652018</v>
      </c>
      <c r="H2549" s="14">
        <v>1541.53213482356</v>
      </c>
      <c r="I2549" s="14">
        <v>1465.3914843704999</v>
      </c>
      <c r="J2549" s="14">
        <v>1415.5767494311399</v>
      </c>
      <c r="K2549" s="14">
        <v>1516.5028361327199</v>
      </c>
      <c r="L2549" s="14">
        <v>51.111351762220202</v>
      </c>
      <c r="M2549" s="14">
        <v>49.814734939359397</v>
      </c>
      <c r="O2549" s="14"/>
      <c r="P2549" s="14"/>
      <c r="Q2549" s="14"/>
      <c r="R2549" s="14"/>
      <c r="S2549" s="14"/>
      <c r="T2549" s="14"/>
      <c r="U2549" s="14"/>
      <c r="V2549" s="14"/>
      <c r="W2549" s="14"/>
      <c r="X2549" s="14"/>
      <c r="Y2549" s="14"/>
    </row>
    <row r="2550" spans="1:25">
      <c r="A2550" s="14" t="s">
        <v>2778</v>
      </c>
      <c r="B2550" s="14" t="s">
        <v>60</v>
      </c>
      <c r="C2550" s="14" t="s">
        <v>129</v>
      </c>
      <c r="D2550" s="14" t="s">
        <v>35</v>
      </c>
      <c r="E2550" s="14">
        <v>0</v>
      </c>
      <c r="F2550" s="14">
        <v>3239.7184722618899</v>
      </c>
      <c r="G2550" s="14">
        <v>1079.9061574206301</v>
      </c>
      <c r="H2550" s="14">
        <v>1508.0311837034201</v>
      </c>
      <c r="I2550" s="14">
        <v>1422.5988990355199</v>
      </c>
      <c r="J2550" s="14">
        <v>1373.6894582658099</v>
      </c>
      <c r="K2550" s="14">
        <v>1472.7957444393301</v>
      </c>
      <c r="L2550" s="14">
        <v>50.196845403817903</v>
      </c>
      <c r="M2550" s="14">
        <v>48.909440769710997</v>
      </c>
      <c r="O2550" s="14"/>
      <c r="P2550" s="14"/>
      <c r="Q2550" s="14"/>
      <c r="R2550" s="14"/>
      <c r="S2550" s="14"/>
      <c r="T2550" s="14"/>
      <c r="U2550" s="14"/>
      <c r="V2550" s="14"/>
      <c r="W2550" s="14"/>
      <c r="X2550" s="14"/>
      <c r="Y2550" s="14"/>
    </row>
    <row r="2551" spans="1:25">
      <c r="A2551" s="14" t="s">
        <v>2779</v>
      </c>
      <c r="B2551" s="14" t="s">
        <v>60</v>
      </c>
      <c r="C2551" s="14" t="s">
        <v>130</v>
      </c>
      <c r="D2551" s="14" t="s">
        <v>35</v>
      </c>
      <c r="E2551" s="14">
        <v>0</v>
      </c>
      <c r="F2551" s="14">
        <v>3128.6745295982801</v>
      </c>
      <c r="G2551" s="14">
        <v>1042.89150986609</v>
      </c>
      <c r="H2551" s="14">
        <v>1458.3719583084501</v>
      </c>
      <c r="I2551" s="14">
        <v>1356.8078534906799</v>
      </c>
      <c r="J2551" s="14">
        <v>1309.3149775684401</v>
      </c>
      <c r="K2551" s="14">
        <v>1405.5731623765901</v>
      </c>
      <c r="L2551" s="14">
        <v>48.765308885910599</v>
      </c>
      <c r="M2551" s="14">
        <v>47.492875922243897</v>
      </c>
      <c r="O2551" s="14"/>
      <c r="P2551" s="14"/>
      <c r="Q2551" s="14"/>
      <c r="R2551" s="14"/>
      <c r="S2551" s="14"/>
      <c r="T2551" s="14"/>
      <c r="U2551" s="14"/>
      <c r="V2551" s="14"/>
      <c r="W2551" s="14"/>
      <c r="X2551" s="14"/>
      <c r="Y2551" s="14"/>
    </row>
    <row r="2552" spans="1:25">
      <c r="A2552" s="14" t="s">
        <v>2780</v>
      </c>
      <c r="B2552" s="14" t="s">
        <v>60</v>
      </c>
      <c r="C2552" s="14" t="s">
        <v>131</v>
      </c>
      <c r="D2552" s="14" t="s">
        <v>35</v>
      </c>
      <c r="E2552" s="14">
        <v>0</v>
      </c>
      <c r="F2552" s="14">
        <v>3131.00133554076</v>
      </c>
      <c r="G2552" s="14">
        <v>1043.6671118469201</v>
      </c>
      <c r="H2552" s="14">
        <v>1460.55265662835</v>
      </c>
      <c r="I2552" s="14">
        <v>1340.6677808306199</v>
      </c>
      <c r="J2552" s="14">
        <v>1293.7246483777899</v>
      </c>
      <c r="K2552" s="14">
        <v>1388.8681431718801</v>
      </c>
      <c r="L2552" s="14">
        <v>48.200362341256799</v>
      </c>
      <c r="M2552" s="14">
        <v>46.943132452826802</v>
      </c>
      <c r="O2552" s="14"/>
      <c r="P2552" s="14"/>
      <c r="Q2552" s="14"/>
      <c r="R2552" s="14"/>
      <c r="S2552" s="14"/>
      <c r="T2552" s="14"/>
      <c r="U2552" s="14"/>
      <c r="V2552" s="14"/>
      <c r="W2552" s="14"/>
      <c r="X2552" s="14"/>
      <c r="Y2552" s="14"/>
    </row>
    <row r="2553" spans="1:25">
      <c r="A2553" s="14" t="s">
        <v>2781</v>
      </c>
      <c r="B2553" s="14" t="s">
        <v>60</v>
      </c>
      <c r="C2553" s="14" t="s">
        <v>132</v>
      </c>
      <c r="D2553" s="14" t="s">
        <v>35</v>
      </c>
      <c r="E2553" s="14">
        <v>0</v>
      </c>
      <c r="F2553" s="14">
        <v>3216.2581818624199</v>
      </c>
      <c r="G2553" s="14">
        <v>1072.08606062081</v>
      </c>
      <c r="H2553" s="14">
        <v>1500.4493437751801</v>
      </c>
      <c r="I2553" s="14">
        <v>1362.3008201263499</v>
      </c>
      <c r="J2553" s="14">
        <v>1315.21758717643</v>
      </c>
      <c r="K2553" s="14">
        <v>1410.6279652691001</v>
      </c>
      <c r="L2553" s="14">
        <v>48.327145142747398</v>
      </c>
      <c r="M2553" s="14">
        <v>47.083232949921502</v>
      </c>
      <c r="O2553" s="14"/>
      <c r="P2553" s="14"/>
      <c r="Q2553" s="14"/>
      <c r="R2553" s="14"/>
      <c r="S2553" s="14"/>
      <c r="T2553" s="14"/>
      <c r="U2553" s="14"/>
      <c r="V2553" s="14"/>
      <c r="W2553" s="14"/>
      <c r="X2553" s="14"/>
      <c r="Y2553" s="14"/>
    </row>
    <row r="2554" spans="1:25">
      <c r="A2554" s="14" t="s">
        <v>2782</v>
      </c>
      <c r="B2554" s="14" t="s">
        <v>60</v>
      </c>
      <c r="C2554" s="14" t="s">
        <v>38</v>
      </c>
      <c r="D2554" s="14" t="s">
        <v>35</v>
      </c>
      <c r="E2554" s="14">
        <v>1</v>
      </c>
      <c r="F2554" s="14">
        <v>651.52298336175602</v>
      </c>
      <c r="G2554" s="14">
        <v>217.174327787252</v>
      </c>
      <c r="H2554" s="14">
        <v>1524.52963160276</v>
      </c>
      <c r="I2554" s="14">
        <v>1394.0388474215499</v>
      </c>
      <c r="J2554" s="14">
        <v>1287.71644019357</v>
      </c>
      <c r="K2554" s="14">
        <v>1506.7143300914299</v>
      </c>
      <c r="L2554" s="14">
        <v>112.675482669872</v>
      </c>
      <c r="M2554" s="14">
        <v>106.322407227987</v>
      </c>
      <c r="O2554" s="14"/>
      <c r="P2554" s="14"/>
      <c r="Q2554" s="14"/>
      <c r="R2554" s="14"/>
      <c r="S2554" s="14"/>
      <c r="T2554" s="14"/>
      <c r="U2554" s="14"/>
      <c r="V2554" s="14"/>
      <c r="W2554" s="14"/>
      <c r="X2554" s="14"/>
      <c r="Y2554" s="14"/>
    </row>
    <row r="2555" spans="1:25">
      <c r="A2555" s="14" t="s">
        <v>2783</v>
      </c>
      <c r="B2555" s="14" t="s">
        <v>60</v>
      </c>
      <c r="C2555" s="14" t="s">
        <v>36</v>
      </c>
      <c r="D2555" s="14" t="s">
        <v>35</v>
      </c>
      <c r="E2555" s="14">
        <v>1</v>
      </c>
      <c r="F2555" s="14">
        <v>671.48455229629099</v>
      </c>
      <c r="G2555" s="14">
        <v>223.82818409876401</v>
      </c>
      <c r="H2555" s="14">
        <v>1562.9732142272001</v>
      </c>
      <c r="I2555" s="14">
        <v>1412.73464828448</v>
      </c>
      <c r="J2555" s="14">
        <v>1306.34073006622</v>
      </c>
      <c r="K2555" s="14">
        <v>1525.38767002944</v>
      </c>
      <c r="L2555" s="14">
        <v>112.653021744968</v>
      </c>
      <c r="M2555" s="14">
        <v>106.393918218256</v>
      </c>
      <c r="O2555" s="14"/>
      <c r="P2555" s="14"/>
      <c r="Q2555" s="14"/>
      <c r="R2555" s="14"/>
      <c r="S2555" s="14"/>
      <c r="T2555" s="14"/>
      <c r="U2555" s="14"/>
      <c r="V2555" s="14"/>
      <c r="W2555" s="14"/>
      <c r="X2555" s="14"/>
      <c r="Y2555" s="14"/>
    </row>
    <row r="2556" spans="1:25">
      <c r="A2556" s="14" t="s">
        <v>2784</v>
      </c>
      <c r="B2556" s="14" t="s">
        <v>60</v>
      </c>
      <c r="C2556" s="14" t="s">
        <v>34</v>
      </c>
      <c r="D2556" s="14" t="s">
        <v>35</v>
      </c>
      <c r="E2556" s="14">
        <v>1</v>
      </c>
      <c r="F2556" s="14">
        <v>673.52216716838598</v>
      </c>
      <c r="G2556" s="14">
        <v>224.507389056129</v>
      </c>
      <c r="H2556" s="14">
        <v>1561.53706567835</v>
      </c>
      <c r="I2556" s="14">
        <v>1398.6286202388101</v>
      </c>
      <c r="J2556" s="14">
        <v>1293.2232698806899</v>
      </c>
      <c r="K2556" s="14">
        <v>1510.2252310215499</v>
      </c>
      <c r="L2556" s="14">
        <v>111.596610782746</v>
      </c>
      <c r="M2556" s="14">
        <v>105.405350358113</v>
      </c>
      <c r="O2556" s="14"/>
      <c r="P2556" s="14"/>
      <c r="Q2556" s="14"/>
      <c r="R2556" s="14"/>
      <c r="S2556" s="14"/>
      <c r="T2556" s="14"/>
      <c r="U2556" s="14"/>
      <c r="V2556" s="14"/>
      <c r="W2556" s="14"/>
      <c r="X2556" s="14"/>
      <c r="Y2556" s="14"/>
    </row>
    <row r="2557" spans="1:25">
      <c r="A2557" s="14" t="s">
        <v>2785</v>
      </c>
      <c r="B2557" s="14" t="s">
        <v>60</v>
      </c>
      <c r="C2557" s="14" t="s">
        <v>128</v>
      </c>
      <c r="D2557" s="14" t="s">
        <v>35</v>
      </c>
      <c r="E2557" s="14">
        <v>1</v>
      </c>
      <c r="F2557" s="14">
        <v>632.96421119431295</v>
      </c>
      <c r="G2557" s="14">
        <v>210.98807039810401</v>
      </c>
      <c r="H2557" s="14">
        <v>1464.27975847112</v>
      </c>
      <c r="I2557" s="14">
        <v>1291.17652041732</v>
      </c>
      <c r="J2557" s="14">
        <v>1190.5216570569601</v>
      </c>
      <c r="K2557" s="14">
        <v>1397.93622104831</v>
      </c>
      <c r="L2557" s="14">
        <v>106.759700630993</v>
      </c>
      <c r="M2557" s="14">
        <v>100.654863360356</v>
      </c>
      <c r="O2557" s="14"/>
      <c r="P2557" s="14"/>
      <c r="Q2557" s="14"/>
      <c r="R2557" s="14"/>
      <c r="S2557" s="14"/>
      <c r="T2557" s="14"/>
      <c r="U2557" s="14"/>
      <c r="V2557" s="14"/>
      <c r="W2557" s="14"/>
      <c r="X2557" s="14"/>
      <c r="Y2557" s="14"/>
    </row>
    <row r="2558" spans="1:25">
      <c r="A2558" s="14" t="s">
        <v>2786</v>
      </c>
      <c r="B2558" s="14" t="s">
        <v>60</v>
      </c>
      <c r="C2558" s="14" t="s">
        <v>129</v>
      </c>
      <c r="D2558" s="14" t="s">
        <v>35</v>
      </c>
      <c r="E2558" s="14">
        <v>1</v>
      </c>
      <c r="F2558" s="14">
        <v>599.43566791706405</v>
      </c>
      <c r="G2558" s="14">
        <v>199.811889305688</v>
      </c>
      <c r="H2558" s="14">
        <v>1385.75413902273</v>
      </c>
      <c r="I2558" s="14">
        <v>1212.24941212108</v>
      </c>
      <c r="J2558" s="14">
        <v>1115.0326721046599</v>
      </c>
      <c r="K2558" s="14">
        <v>1315.5306185706399</v>
      </c>
      <c r="L2558" s="14">
        <v>103.28120644955899</v>
      </c>
      <c r="M2558" s="14">
        <v>97.2167400164128</v>
      </c>
      <c r="O2558" s="14"/>
      <c r="P2558" s="14"/>
      <c r="Q2558" s="14"/>
      <c r="R2558" s="14"/>
      <c r="S2558" s="14"/>
      <c r="T2558" s="14"/>
      <c r="U2558" s="14"/>
      <c r="V2558" s="14"/>
      <c r="W2558" s="14"/>
      <c r="X2558" s="14"/>
      <c r="Y2558" s="14"/>
    </row>
    <row r="2559" spans="1:25">
      <c r="A2559" s="14" t="s">
        <v>2787</v>
      </c>
      <c r="B2559" s="14" t="s">
        <v>60</v>
      </c>
      <c r="C2559" s="14" t="s">
        <v>130</v>
      </c>
      <c r="D2559" s="14" t="s">
        <v>35</v>
      </c>
      <c r="E2559" s="14">
        <v>1</v>
      </c>
      <c r="F2559" s="14">
        <v>582.83119119058301</v>
      </c>
      <c r="G2559" s="14">
        <v>194.27706373019399</v>
      </c>
      <c r="H2559" s="14">
        <v>1348.8964802596399</v>
      </c>
      <c r="I2559" s="14">
        <v>1172.6440872783401</v>
      </c>
      <c r="J2559" s="14">
        <v>1077.30323551847</v>
      </c>
      <c r="K2559" s="14">
        <v>1274.01939401666</v>
      </c>
      <c r="L2559" s="14">
        <v>101.375306738321</v>
      </c>
      <c r="M2559" s="14">
        <v>95.3408517598712</v>
      </c>
      <c r="O2559" s="14"/>
      <c r="P2559" s="14"/>
      <c r="Q2559" s="14"/>
      <c r="R2559" s="14"/>
      <c r="S2559" s="14"/>
      <c r="T2559" s="14"/>
      <c r="U2559" s="14"/>
      <c r="V2559" s="14"/>
      <c r="W2559" s="14"/>
      <c r="X2559" s="14"/>
      <c r="Y2559" s="14"/>
    </row>
    <row r="2560" spans="1:25">
      <c r="A2560" s="14" t="s">
        <v>2788</v>
      </c>
      <c r="B2560" s="14" t="s">
        <v>60</v>
      </c>
      <c r="C2560" s="14" t="s">
        <v>131</v>
      </c>
      <c r="D2560" s="14" t="s">
        <v>35</v>
      </c>
      <c r="E2560" s="14">
        <v>1</v>
      </c>
      <c r="F2560" s="14">
        <v>579.86566758968297</v>
      </c>
      <c r="G2560" s="14">
        <v>193.288555863228</v>
      </c>
      <c r="H2560" s="14">
        <v>1342.93445329832</v>
      </c>
      <c r="I2560" s="14">
        <v>1159.1249716714699</v>
      </c>
      <c r="J2560" s="14">
        <v>1064.5307343541799</v>
      </c>
      <c r="K2560" s="14">
        <v>1259.72222373617</v>
      </c>
      <c r="L2560" s="14">
        <v>100.597252064695</v>
      </c>
      <c r="M2560" s="14">
        <v>94.594237317291601</v>
      </c>
      <c r="O2560" s="14"/>
      <c r="P2560" s="14"/>
      <c r="Q2560" s="14"/>
      <c r="R2560" s="14"/>
      <c r="S2560" s="14"/>
      <c r="T2560" s="14"/>
      <c r="U2560" s="14"/>
      <c r="V2560" s="14"/>
      <c r="W2560" s="14"/>
      <c r="X2560" s="14"/>
      <c r="Y2560" s="14"/>
    </row>
    <row r="2561" spans="1:25">
      <c r="A2561" s="14" t="s">
        <v>2789</v>
      </c>
      <c r="B2561" s="14" t="s">
        <v>60</v>
      </c>
      <c r="C2561" s="14" t="s">
        <v>132</v>
      </c>
      <c r="D2561" s="14" t="s">
        <v>35</v>
      </c>
      <c r="E2561" s="14">
        <v>1</v>
      </c>
      <c r="F2561" s="14">
        <v>625.96339136310201</v>
      </c>
      <c r="G2561" s="14">
        <v>208.65446378770099</v>
      </c>
      <c r="H2561" s="14">
        <v>1450.66834614856</v>
      </c>
      <c r="I2561" s="14">
        <v>1254.6036422014799</v>
      </c>
      <c r="J2561" s="14">
        <v>1155.9766894496399</v>
      </c>
      <c r="K2561" s="14">
        <v>1359.2468976574401</v>
      </c>
      <c r="L2561" s="14">
        <v>104.643255455955</v>
      </c>
      <c r="M2561" s="14">
        <v>98.626952751847497</v>
      </c>
      <c r="O2561" s="14"/>
      <c r="P2561" s="14"/>
      <c r="Q2561" s="14"/>
      <c r="R2561" s="14"/>
      <c r="S2561" s="14"/>
      <c r="T2561" s="14"/>
      <c r="U2561" s="14"/>
      <c r="V2561" s="14"/>
      <c r="W2561" s="14"/>
      <c r="X2561" s="14"/>
      <c r="Y2561" s="14"/>
    </row>
    <row r="2562" spans="1:25">
      <c r="A2562" s="14" t="s">
        <v>2790</v>
      </c>
      <c r="B2562" s="14" t="s">
        <v>60</v>
      </c>
      <c r="C2562" s="14" t="s">
        <v>38</v>
      </c>
      <c r="D2562" s="14" t="s">
        <v>35</v>
      </c>
      <c r="E2562" s="14">
        <v>2</v>
      </c>
      <c r="F2562" s="14">
        <v>566.89891550634502</v>
      </c>
      <c r="G2562" s="14">
        <v>188.96630516878199</v>
      </c>
      <c r="H2562" s="14">
        <v>1324.87068056357</v>
      </c>
      <c r="I2562" s="14">
        <v>1289.0039107554301</v>
      </c>
      <c r="J2562" s="14">
        <v>1184.12573027081</v>
      </c>
      <c r="K2562" s="14">
        <v>1400.6160501376301</v>
      </c>
      <c r="L2562" s="14">
        <v>111.612139382194</v>
      </c>
      <c r="M2562" s="14">
        <v>104.87818048461899</v>
      </c>
      <c r="O2562" s="14"/>
      <c r="P2562" s="14"/>
      <c r="Q2562" s="14"/>
      <c r="R2562" s="14"/>
      <c r="S2562" s="14"/>
      <c r="T2562" s="14"/>
      <c r="U2562" s="14"/>
      <c r="V2562" s="14"/>
      <c r="W2562" s="14"/>
      <c r="X2562" s="14"/>
      <c r="Y2562" s="14"/>
    </row>
    <row r="2563" spans="1:25">
      <c r="A2563" s="14" t="s">
        <v>2791</v>
      </c>
      <c r="B2563" s="14" t="s">
        <v>60</v>
      </c>
      <c r="C2563" s="14" t="s">
        <v>36</v>
      </c>
      <c r="D2563" s="14" t="s">
        <v>35</v>
      </c>
      <c r="E2563" s="14">
        <v>2</v>
      </c>
      <c r="F2563" s="14">
        <v>539.46435981019397</v>
      </c>
      <c r="G2563" s="14">
        <v>179.82145327006501</v>
      </c>
      <c r="H2563" s="14">
        <v>1251.1349316067401</v>
      </c>
      <c r="I2563" s="14">
        <v>1210.68388971387</v>
      </c>
      <c r="J2563" s="14">
        <v>1109.5758474514</v>
      </c>
      <c r="K2563" s="14">
        <v>1318.45265706386</v>
      </c>
      <c r="L2563" s="14">
        <v>107.768767349992</v>
      </c>
      <c r="M2563" s="14">
        <v>101.108042262476</v>
      </c>
      <c r="O2563" s="14"/>
      <c r="P2563" s="14"/>
      <c r="Q2563" s="14"/>
      <c r="R2563" s="14"/>
      <c r="S2563" s="14"/>
      <c r="T2563" s="14"/>
      <c r="U2563" s="14"/>
      <c r="V2563" s="14"/>
      <c r="W2563" s="14"/>
      <c r="X2563" s="14"/>
      <c r="Y2563" s="14"/>
    </row>
    <row r="2564" spans="1:25">
      <c r="A2564" s="14" t="s">
        <v>2792</v>
      </c>
      <c r="B2564" s="14" t="s">
        <v>60</v>
      </c>
      <c r="C2564" s="14" t="s">
        <v>34</v>
      </c>
      <c r="D2564" s="14" t="s">
        <v>35</v>
      </c>
      <c r="E2564" s="14">
        <v>2</v>
      </c>
      <c r="F2564" s="14">
        <v>545.092289848468</v>
      </c>
      <c r="G2564" s="14">
        <v>181.69742994948899</v>
      </c>
      <c r="H2564" s="14">
        <v>1260.7662538417201</v>
      </c>
      <c r="I2564" s="14">
        <v>1208.0690446014</v>
      </c>
      <c r="J2564" s="14">
        <v>1107.8194954087201</v>
      </c>
      <c r="K2564" s="14">
        <v>1314.8873705574999</v>
      </c>
      <c r="L2564" s="14">
        <v>106.81832595610101</v>
      </c>
      <c r="M2564" s="14">
        <v>100.249549192686</v>
      </c>
      <c r="O2564" s="14"/>
      <c r="P2564" s="14"/>
      <c r="Q2564" s="14"/>
      <c r="R2564" s="14"/>
      <c r="S2564" s="14"/>
      <c r="T2564" s="14"/>
      <c r="U2564" s="14"/>
      <c r="V2564" s="14"/>
      <c r="W2564" s="14"/>
      <c r="X2564" s="14"/>
      <c r="Y2564" s="14"/>
    </row>
    <row r="2565" spans="1:25">
      <c r="A2565" s="14" t="s">
        <v>2793</v>
      </c>
      <c r="B2565" s="14" t="s">
        <v>60</v>
      </c>
      <c r="C2565" s="14" t="s">
        <v>128</v>
      </c>
      <c r="D2565" s="14" t="s">
        <v>35</v>
      </c>
      <c r="E2565" s="14">
        <v>2</v>
      </c>
      <c r="F2565" s="14">
        <v>523.24504734442701</v>
      </c>
      <c r="G2565" s="14">
        <v>174.415015781476</v>
      </c>
      <c r="H2565" s="14">
        <v>1207.5814616765001</v>
      </c>
      <c r="I2565" s="14">
        <v>1142.3072817575601</v>
      </c>
      <c r="J2565" s="14">
        <v>1045.73931615724</v>
      </c>
      <c r="K2565" s="14">
        <v>1245.3382707780299</v>
      </c>
      <c r="L2565" s="14">
        <v>103.03098902047699</v>
      </c>
      <c r="M2565" s="14">
        <v>96.567965600317805</v>
      </c>
      <c r="O2565" s="14"/>
      <c r="P2565" s="14"/>
      <c r="Q2565" s="14"/>
      <c r="R2565" s="14"/>
      <c r="S2565" s="14"/>
      <c r="T2565" s="14"/>
      <c r="U2565" s="14"/>
      <c r="V2565" s="14"/>
      <c r="W2565" s="14"/>
      <c r="X2565" s="14"/>
      <c r="Y2565" s="14"/>
    </row>
    <row r="2566" spans="1:25">
      <c r="A2566" s="14" t="s">
        <v>2794</v>
      </c>
      <c r="B2566" s="14" t="s">
        <v>60</v>
      </c>
      <c r="C2566" s="14" t="s">
        <v>129</v>
      </c>
      <c r="D2566" s="14" t="s">
        <v>35</v>
      </c>
      <c r="E2566" s="14">
        <v>2</v>
      </c>
      <c r="F2566" s="14">
        <v>518.58287707546503</v>
      </c>
      <c r="G2566" s="14">
        <v>172.86095902515501</v>
      </c>
      <c r="H2566" s="14">
        <v>1193.57134292825</v>
      </c>
      <c r="I2566" s="14">
        <v>1121.70431498782</v>
      </c>
      <c r="J2566" s="14">
        <v>1026.4831769106399</v>
      </c>
      <c r="K2566" s="14">
        <v>1223.3279587649199</v>
      </c>
      <c r="L2566" s="14">
        <v>101.623643777102</v>
      </c>
      <c r="M2566" s="14">
        <v>95.221138077188002</v>
      </c>
      <c r="O2566" s="14"/>
      <c r="P2566" s="14"/>
      <c r="Q2566" s="14"/>
      <c r="R2566" s="14"/>
      <c r="S2566" s="14"/>
      <c r="T2566" s="14"/>
      <c r="U2566" s="14"/>
      <c r="V2566" s="14"/>
      <c r="W2566" s="14"/>
      <c r="X2566" s="14"/>
      <c r="Y2566" s="14"/>
    </row>
    <row r="2567" spans="1:25">
      <c r="A2567" s="14" t="s">
        <v>2795</v>
      </c>
      <c r="B2567" s="14" t="s">
        <v>60</v>
      </c>
      <c r="C2567" s="14" t="s">
        <v>130</v>
      </c>
      <c r="D2567" s="14" t="s">
        <v>35</v>
      </c>
      <c r="E2567" s="14">
        <v>2</v>
      </c>
      <c r="F2567" s="14">
        <v>512.36665304880103</v>
      </c>
      <c r="G2567" s="14">
        <v>170.78888434960001</v>
      </c>
      <c r="H2567" s="14">
        <v>1177.66486553612</v>
      </c>
      <c r="I2567" s="14">
        <v>1088.9869133907</v>
      </c>
      <c r="J2567" s="14">
        <v>995.95123045739899</v>
      </c>
      <c r="K2567" s="14">
        <v>1188.3173724012399</v>
      </c>
      <c r="L2567" s="14">
        <v>99.330459010541304</v>
      </c>
      <c r="M2567" s="14">
        <v>93.035682933300095</v>
      </c>
      <c r="O2567" s="14"/>
      <c r="P2567" s="14"/>
      <c r="Q2567" s="14"/>
      <c r="R2567" s="14"/>
      <c r="S2567" s="14"/>
      <c r="T2567" s="14"/>
      <c r="U2567" s="14"/>
      <c r="V2567" s="14"/>
      <c r="W2567" s="14"/>
      <c r="X2567" s="14"/>
      <c r="Y2567" s="14"/>
    </row>
    <row r="2568" spans="1:25">
      <c r="A2568" s="14" t="s">
        <v>2796</v>
      </c>
      <c r="B2568" s="14" t="s">
        <v>60</v>
      </c>
      <c r="C2568" s="14" t="s">
        <v>131</v>
      </c>
      <c r="D2568" s="14" t="s">
        <v>35</v>
      </c>
      <c r="E2568" s="14">
        <v>2</v>
      </c>
      <c r="F2568" s="14">
        <v>519.55296077876994</v>
      </c>
      <c r="G2568" s="14">
        <v>173.18432025959001</v>
      </c>
      <c r="H2568" s="14">
        <v>1192.7842434886099</v>
      </c>
      <c r="I2568" s="14">
        <v>1089.69883738662</v>
      </c>
      <c r="J2568" s="14">
        <v>997.18099526784897</v>
      </c>
      <c r="K2568" s="14">
        <v>1188.4313989997399</v>
      </c>
      <c r="L2568" s="14">
        <v>98.732561613116999</v>
      </c>
      <c r="M2568" s="14">
        <v>92.517842118771995</v>
      </c>
      <c r="O2568" s="14"/>
      <c r="P2568" s="14"/>
      <c r="Q2568" s="14"/>
      <c r="R2568" s="14"/>
      <c r="S2568" s="14"/>
      <c r="T2568" s="14"/>
      <c r="U2568" s="14"/>
      <c r="V2568" s="14"/>
      <c r="W2568" s="14"/>
      <c r="X2568" s="14"/>
      <c r="Y2568" s="14"/>
    </row>
    <row r="2569" spans="1:25">
      <c r="A2569" s="14" t="s">
        <v>2797</v>
      </c>
      <c r="B2569" s="14" t="s">
        <v>60</v>
      </c>
      <c r="C2569" s="14" t="s">
        <v>132</v>
      </c>
      <c r="D2569" s="14" t="s">
        <v>35</v>
      </c>
      <c r="E2569" s="14">
        <v>2</v>
      </c>
      <c r="F2569" s="14">
        <v>532.90198591187902</v>
      </c>
      <c r="G2569" s="14">
        <v>177.63399530396001</v>
      </c>
      <c r="H2569" s="14">
        <v>1221.69185215928</v>
      </c>
      <c r="I2569" s="14">
        <v>1106.1304925857</v>
      </c>
      <c r="J2569" s="14">
        <v>1013.34057855845</v>
      </c>
      <c r="K2569" s="14">
        <v>1205.0720235241699</v>
      </c>
      <c r="L2569" s="14">
        <v>98.941530938466897</v>
      </c>
      <c r="M2569" s="14">
        <v>92.789914027250603</v>
      </c>
      <c r="O2569" s="14"/>
      <c r="P2569" s="14"/>
      <c r="Q2569" s="14"/>
      <c r="R2569" s="14"/>
      <c r="S2569" s="14"/>
      <c r="T2569" s="14"/>
      <c r="U2569" s="14"/>
      <c r="V2569" s="14"/>
      <c r="W2569" s="14"/>
      <c r="X2569" s="14"/>
      <c r="Y2569" s="14"/>
    </row>
    <row r="2570" spans="1:25">
      <c r="A2570" s="14" t="s">
        <v>2798</v>
      </c>
      <c r="B2570" s="14" t="s">
        <v>60</v>
      </c>
      <c r="C2570" s="14" t="s">
        <v>38</v>
      </c>
      <c r="D2570" s="14" t="s">
        <v>35</v>
      </c>
      <c r="E2570" s="14">
        <v>3</v>
      </c>
      <c r="F2570" s="14">
        <v>577.76400572423699</v>
      </c>
      <c r="G2570" s="14">
        <v>192.58800190807901</v>
      </c>
      <c r="H2570" s="14">
        <v>1363.1975219409601</v>
      </c>
      <c r="I2570" s="14">
        <v>1333.5343506075201</v>
      </c>
      <c r="J2570" s="14">
        <v>1226.3174048949199</v>
      </c>
      <c r="K2570" s="14">
        <v>1447.5681462714599</v>
      </c>
      <c r="L2570" s="14">
        <v>114.033795663931</v>
      </c>
      <c r="M2570" s="14">
        <v>107.216945712609</v>
      </c>
      <c r="O2570" s="14"/>
      <c r="P2570" s="14"/>
      <c r="Q2570" s="14"/>
      <c r="R2570" s="14"/>
      <c r="S2570" s="14"/>
      <c r="T2570" s="14"/>
      <c r="U2570" s="14"/>
      <c r="V2570" s="14"/>
      <c r="W2570" s="14"/>
      <c r="X2570" s="14"/>
      <c r="Y2570" s="14"/>
    </row>
    <row r="2571" spans="1:25">
      <c r="A2571" s="14" t="s">
        <v>2799</v>
      </c>
      <c r="B2571" s="14" t="s">
        <v>60</v>
      </c>
      <c r="C2571" s="14" t="s">
        <v>36</v>
      </c>
      <c r="D2571" s="14" t="s">
        <v>35</v>
      </c>
      <c r="E2571" s="14">
        <v>3</v>
      </c>
      <c r="F2571" s="14">
        <v>581.62269606073801</v>
      </c>
      <c r="G2571" s="14">
        <v>193.87423202024601</v>
      </c>
      <c r="H2571" s="14">
        <v>1361.82700615968</v>
      </c>
      <c r="I2571" s="14">
        <v>1325.5480577304299</v>
      </c>
      <c r="J2571" s="14">
        <v>1219.39059981843</v>
      </c>
      <c r="K2571" s="14">
        <v>1438.43180752798</v>
      </c>
      <c r="L2571" s="14">
        <v>112.883749797541</v>
      </c>
      <c r="M2571" s="14">
        <v>106.15745791200099</v>
      </c>
      <c r="O2571" s="14"/>
      <c r="P2571" s="14"/>
      <c r="Q2571" s="14"/>
      <c r="R2571" s="14"/>
      <c r="S2571" s="14"/>
      <c r="T2571" s="14"/>
      <c r="U2571" s="14"/>
      <c r="V2571" s="14"/>
      <c r="W2571" s="14"/>
      <c r="X2571" s="14"/>
      <c r="Y2571" s="14"/>
    </row>
    <row r="2572" spans="1:25">
      <c r="A2572" s="14" t="s">
        <v>2800</v>
      </c>
      <c r="B2572" s="14" t="s">
        <v>60</v>
      </c>
      <c r="C2572" s="14" t="s">
        <v>34</v>
      </c>
      <c r="D2572" s="14" t="s">
        <v>35</v>
      </c>
      <c r="E2572" s="14">
        <v>3</v>
      </c>
      <c r="F2572" s="14">
        <v>604.83535992794805</v>
      </c>
      <c r="G2572" s="14">
        <v>201.61178664264901</v>
      </c>
      <c r="H2572" s="14">
        <v>1407.5103786836701</v>
      </c>
      <c r="I2572" s="14">
        <v>1364.1586787609201</v>
      </c>
      <c r="J2572" s="14">
        <v>1256.90049638389</v>
      </c>
      <c r="K2572" s="14">
        <v>1478.07678137428</v>
      </c>
      <c r="L2572" s="14">
        <v>113.918102613359</v>
      </c>
      <c r="M2572" s="14">
        <v>107.258182377032</v>
      </c>
      <c r="O2572" s="14"/>
      <c r="P2572" s="14"/>
      <c r="Q2572" s="14"/>
      <c r="R2572" s="14"/>
      <c r="S2572" s="14"/>
      <c r="T2572" s="14"/>
      <c r="U2572" s="14"/>
      <c r="V2572" s="14"/>
      <c r="W2572" s="14"/>
      <c r="X2572" s="14"/>
      <c r="Y2572" s="14"/>
    </row>
    <row r="2573" spans="1:25">
      <c r="A2573" s="14" t="s">
        <v>2801</v>
      </c>
      <c r="B2573" s="14" t="s">
        <v>60</v>
      </c>
      <c r="C2573" s="14" t="s">
        <v>128</v>
      </c>
      <c r="D2573" s="14" t="s">
        <v>35</v>
      </c>
      <c r="E2573" s="14">
        <v>3</v>
      </c>
      <c r="F2573" s="14">
        <v>596.01655478775797</v>
      </c>
      <c r="G2573" s="14">
        <v>198.67218492925301</v>
      </c>
      <c r="H2573" s="14">
        <v>1386.53644160368</v>
      </c>
      <c r="I2573" s="14">
        <v>1327.4462889305</v>
      </c>
      <c r="J2573" s="14">
        <v>1222.35593196219</v>
      </c>
      <c r="K2573" s="14">
        <v>1439.1116885143999</v>
      </c>
      <c r="L2573" s="14">
        <v>111.66539958390101</v>
      </c>
      <c r="M2573" s="14">
        <v>105.09035696830701</v>
      </c>
      <c r="O2573" s="14"/>
      <c r="P2573" s="14"/>
      <c r="Q2573" s="14"/>
      <c r="R2573" s="14"/>
      <c r="S2573" s="14"/>
      <c r="T2573" s="14"/>
      <c r="U2573" s="14"/>
      <c r="V2573" s="14"/>
      <c r="W2573" s="14"/>
      <c r="X2573" s="14"/>
      <c r="Y2573" s="14"/>
    </row>
    <row r="2574" spans="1:25">
      <c r="A2574" s="14" t="s">
        <v>2802</v>
      </c>
      <c r="B2574" s="14" t="s">
        <v>60</v>
      </c>
      <c r="C2574" s="14" t="s">
        <v>129</v>
      </c>
      <c r="D2574" s="14" t="s">
        <v>35</v>
      </c>
      <c r="E2574" s="14">
        <v>3</v>
      </c>
      <c r="F2574" s="14">
        <v>603.61710508368196</v>
      </c>
      <c r="G2574" s="14">
        <v>201.20570169456099</v>
      </c>
      <c r="H2574" s="14">
        <v>1407.3937491750401</v>
      </c>
      <c r="I2574" s="14">
        <v>1334.2382412837701</v>
      </c>
      <c r="J2574" s="14">
        <v>1229.2086587087001</v>
      </c>
      <c r="K2574" s="14">
        <v>1445.79616418876</v>
      </c>
      <c r="L2574" s="14">
        <v>111.55792290499301</v>
      </c>
      <c r="M2574" s="14">
        <v>105.029582575067</v>
      </c>
      <c r="O2574" s="14"/>
      <c r="P2574" s="14"/>
      <c r="Q2574" s="14"/>
      <c r="R2574" s="14"/>
      <c r="S2574" s="14"/>
      <c r="T2574" s="14"/>
      <c r="U2574" s="14"/>
      <c r="V2574" s="14"/>
      <c r="W2574" s="14"/>
      <c r="X2574" s="14"/>
      <c r="Y2574" s="14"/>
    </row>
    <row r="2575" spans="1:25">
      <c r="A2575" s="14" t="s">
        <v>2803</v>
      </c>
      <c r="B2575" s="14" t="s">
        <v>60</v>
      </c>
      <c r="C2575" s="14" t="s">
        <v>130</v>
      </c>
      <c r="D2575" s="14" t="s">
        <v>35</v>
      </c>
      <c r="E2575" s="14">
        <v>3</v>
      </c>
      <c r="F2575" s="14">
        <v>597.59261517536299</v>
      </c>
      <c r="G2575" s="14">
        <v>199.19753839178799</v>
      </c>
      <c r="H2575" s="14">
        <v>1398.7608903292401</v>
      </c>
      <c r="I2575" s="14">
        <v>1305.4327590702001</v>
      </c>
      <c r="J2575" s="14">
        <v>1202.1161812268001</v>
      </c>
      <c r="K2575" s="14">
        <v>1415.20458366154</v>
      </c>
      <c r="L2575" s="14">
        <v>109.77182459133201</v>
      </c>
      <c r="M2575" s="14">
        <v>103.316577843407</v>
      </c>
      <c r="O2575" s="14"/>
      <c r="P2575" s="14"/>
      <c r="Q2575" s="14"/>
      <c r="R2575" s="14"/>
      <c r="S2575" s="14"/>
      <c r="T2575" s="14"/>
      <c r="U2575" s="14"/>
      <c r="V2575" s="14"/>
      <c r="W2575" s="14"/>
      <c r="X2575" s="14"/>
      <c r="Y2575" s="14"/>
    </row>
    <row r="2576" spans="1:25">
      <c r="A2576" s="14" t="s">
        <v>2804</v>
      </c>
      <c r="B2576" s="14" t="s">
        <v>60</v>
      </c>
      <c r="C2576" s="14" t="s">
        <v>131</v>
      </c>
      <c r="D2576" s="14" t="s">
        <v>35</v>
      </c>
      <c r="E2576" s="14">
        <v>3</v>
      </c>
      <c r="F2576" s="14">
        <v>574.56153815018899</v>
      </c>
      <c r="G2576" s="14">
        <v>191.52051271673</v>
      </c>
      <c r="H2576" s="14">
        <v>1347.8184760378799</v>
      </c>
      <c r="I2576" s="14">
        <v>1239.64863300821</v>
      </c>
      <c r="J2576" s="14">
        <v>1139.53926615356</v>
      </c>
      <c r="K2576" s="14">
        <v>1346.1412753674999</v>
      </c>
      <c r="L2576" s="14">
        <v>106.49264235930001</v>
      </c>
      <c r="M2576" s="14">
        <v>100.109366854643</v>
      </c>
      <c r="O2576" s="14"/>
      <c r="P2576" s="14"/>
      <c r="Q2576" s="14"/>
      <c r="R2576" s="14"/>
      <c r="S2576" s="14"/>
      <c r="T2576" s="14"/>
      <c r="U2576" s="14"/>
      <c r="V2576" s="14"/>
      <c r="W2576" s="14"/>
      <c r="X2576" s="14"/>
      <c r="Y2576" s="14"/>
    </row>
    <row r="2577" spans="1:25">
      <c r="A2577" s="14" t="s">
        <v>2805</v>
      </c>
      <c r="B2577" s="14" t="s">
        <v>60</v>
      </c>
      <c r="C2577" s="14" t="s">
        <v>132</v>
      </c>
      <c r="D2577" s="14" t="s">
        <v>35</v>
      </c>
      <c r="E2577" s="14">
        <v>3</v>
      </c>
      <c r="F2577" s="14">
        <v>587.47167340783301</v>
      </c>
      <c r="G2577" s="14">
        <v>195.823891135944</v>
      </c>
      <c r="H2577" s="14">
        <v>1379.1062336443799</v>
      </c>
      <c r="I2577" s="14">
        <v>1250.2233412972801</v>
      </c>
      <c r="J2577" s="14">
        <v>1150.3085233038801</v>
      </c>
      <c r="K2577" s="14">
        <v>1356.4362360898299</v>
      </c>
      <c r="L2577" s="14">
        <v>106.212894792553</v>
      </c>
      <c r="M2577" s="14">
        <v>99.914817993397904</v>
      </c>
      <c r="O2577" s="14"/>
      <c r="P2577" s="14"/>
      <c r="Q2577" s="14"/>
      <c r="R2577" s="14"/>
      <c r="S2577" s="14"/>
      <c r="T2577" s="14"/>
      <c r="U2577" s="14"/>
      <c r="V2577" s="14"/>
      <c r="W2577" s="14"/>
      <c r="X2577" s="14"/>
      <c r="Y2577" s="14"/>
    </row>
    <row r="2578" spans="1:25">
      <c r="A2578" s="14" t="s">
        <v>2806</v>
      </c>
      <c r="B2578" s="14" t="s">
        <v>60</v>
      </c>
      <c r="C2578" s="14" t="s">
        <v>38</v>
      </c>
      <c r="D2578" s="14" t="s">
        <v>35</v>
      </c>
      <c r="E2578" s="14">
        <v>4</v>
      </c>
      <c r="F2578" s="14">
        <v>595.49629348709095</v>
      </c>
      <c r="G2578" s="14">
        <v>198.498764495697</v>
      </c>
      <c r="H2578" s="14">
        <v>1463.9271682164599</v>
      </c>
      <c r="I2578" s="14">
        <v>1454.50535243694</v>
      </c>
      <c r="J2578" s="14">
        <v>1339.405700131</v>
      </c>
      <c r="K2578" s="14">
        <v>1576.8095367337</v>
      </c>
      <c r="L2578" s="14">
        <v>122.30418429676</v>
      </c>
      <c r="M2578" s="14">
        <v>115.09965230594</v>
      </c>
      <c r="O2578" s="14"/>
      <c r="P2578" s="14"/>
      <c r="Q2578" s="14"/>
      <c r="R2578" s="14"/>
      <c r="S2578" s="14"/>
      <c r="T2578" s="14"/>
      <c r="U2578" s="14"/>
      <c r="V2578" s="14"/>
      <c r="W2578" s="14"/>
      <c r="X2578" s="14"/>
      <c r="Y2578" s="14"/>
    </row>
    <row r="2579" spans="1:25">
      <c r="A2579" s="14" t="s">
        <v>2807</v>
      </c>
      <c r="B2579" s="14" t="s">
        <v>60</v>
      </c>
      <c r="C2579" s="14" t="s">
        <v>36</v>
      </c>
      <c r="D2579" s="14" t="s">
        <v>35</v>
      </c>
      <c r="E2579" s="14">
        <v>4</v>
      </c>
      <c r="F2579" s="14">
        <v>629.52614165219904</v>
      </c>
      <c r="G2579" s="14">
        <v>209.84204721739999</v>
      </c>
      <c r="H2579" s="14">
        <v>1534.7558185484399</v>
      </c>
      <c r="I2579" s="14">
        <v>1523.58309173613</v>
      </c>
      <c r="J2579" s="14">
        <v>1406.0093817878301</v>
      </c>
      <c r="K2579" s="14">
        <v>1648.30787418159</v>
      </c>
      <c r="L2579" s="14">
        <v>124.724782445454</v>
      </c>
      <c r="M2579" s="14">
        <v>117.57370994830001</v>
      </c>
      <c r="O2579" s="14"/>
      <c r="P2579" s="14"/>
      <c r="Q2579" s="14"/>
      <c r="R2579" s="14"/>
      <c r="S2579" s="14"/>
      <c r="T2579" s="14"/>
      <c r="U2579" s="14"/>
      <c r="V2579" s="14"/>
      <c r="W2579" s="14"/>
      <c r="X2579" s="14"/>
      <c r="Y2579" s="14"/>
    </row>
    <row r="2580" spans="1:25">
      <c r="A2580" s="14" t="s">
        <v>2808</v>
      </c>
      <c r="B2580" s="14" t="s">
        <v>60</v>
      </c>
      <c r="C2580" s="14" t="s">
        <v>34</v>
      </c>
      <c r="D2580" s="14" t="s">
        <v>35</v>
      </c>
      <c r="E2580" s="14">
        <v>4</v>
      </c>
      <c r="F2580" s="14">
        <v>658.019931434093</v>
      </c>
      <c r="G2580" s="14">
        <v>219.339977144698</v>
      </c>
      <c r="H2580" s="14">
        <v>1592.5744988481799</v>
      </c>
      <c r="I2580" s="14">
        <v>1577.79268391101</v>
      </c>
      <c r="J2580" s="14">
        <v>1458.5649639662299</v>
      </c>
      <c r="K2580" s="14">
        <v>1704.1082152635399</v>
      </c>
      <c r="L2580" s="14">
        <v>126.31553135253201</v>
      </c>
      <c r="M2580" s="14">
        <v>119.227719944782</v>
      </c>
      <c r="O2580" s="14"/>
      <c r="P2580" s="14"/>
      <c r="Q2580" s="14"/>
      <c r="R2580" s="14"/>
      <c r="S2580" s="14"/>
      <c r="T2580" s="14"/>
      <c r="U2580" s="14"/>
      <c r="V2580" s="14"/>
      <c r="W2580" s="14"/>
      <c r="X2580" s="14"/>
      <c r="Y2580" s="14"/>
    </row>
    <row r="2581" spans="1:25">
      <c r="A2581" s="14" t="s">
        <v>2809</v>
      </c>
      <c r="B2581" s="14" t="s">
        <v>60</v>
      </c>
      <c r="C2581" s="14" t="s">
        <v>128</v>
      </c>
      <c r="D2581" s="14" t="s">
        <v>35</v>
      </c>
      <c r="E2581" s="14">
        <v>4</v>
      </c>
      <c r="F2581" s="14">
        <v>669.62528973508404</v>
      </c>
      <c r="G2581" s="14">
        <v>223.20842991169499</v>
      </c>
      <c r="H2581" s="14">
        <v>1617.0227469394199</v>
      </c>
      <c r="I2581" s="14">
        <v>1594.3742824785299</v>
      </c>
      <c r="J2581" s="14">
        <v>1475.0570845171301</v>
      </c>
      <c r="K2581" s="14">
        <v>1720.7209037288501</v>
      </c>
      <c r="L2581" s="14">
        <v>126.34662125032099</v>
      </c>
      <c r="M2581" s="14">
        <v>119.31719796140401</v>
      </c>
      <c r="O2581" s="14"/>
      <c r="P2581" s="14"/>
      <c r="Q2581" s="14"/>
      <c r="R2581" s="14"/>
      <c r="S2581" s="14"/>
      <c r="T2581" s="14"/>
      <c r="U2581" s="14"/>
      <c r="V2581" s="14"/>
      <c r="W2581" s="14"/>
      <c r="X2581" s="14"/>
      <c r="Y2581" s="14"/>
    </row>
    <row r="2582" spans="1:25">
      <c r="A2582" s="14" t="s">
        <v>2810</v>
      </c>
      <c r="B2582" s="14" t="s">
        <v>60</v>
      </c>
      <c r="C2582" s="14" t="s">
        <v>129</v>
      </c>
      <c r="D2582" s="14" t="s">
        <v>35</v>
      </c>
      <c r="E2582" s="14">
        <v>4</v>
      </c>
      <c r="F2582" s="14">
        <v>669.688486230134</v>
      </c>
      <c r="G2582" s="14">
        <v>223.22949541004499</v>
      </c>
      <c r="H2582" s="14">
        <v>1620.6584536811699</v>
      </c>
      <c r="I2582" s="14">
        <v>1579.10304859753</v>
      </c>
      <c r="J2582" s="14">
        <v>1461.00948940085</v>
      </c>
      <c r="K2582" s="14">
        <v>1704.1536031675701</v>
      </c>
      <c r="L2582" s="14">
        <v>125.05055457004801</v>
      </c>
      <c r="M2582" s="14">
        <v>118.09355919667701</v>
      </c>
      <c r="O2582" s="14"/>
      <c r="P2582" s="14"/>
      <c r="Q2582" s="14"/>
      <c r="R2582" s="14"/>
      <c r="S2582" s="14"/>
      <c r="T2582" s="14"/>
      <c r="U2582" s="14"/>
      <c r="V2582" s="14"/>
      <c r="W2582" s="14"/>
      <c r="X2582" s="14"/>
      <c r="Y2582" s="14"/>
    </row>
    <row r="2583" spans="1:25">
      <c r="A2583" s="14" t="s">
        <v>2811</v>
      </c>
      <c r="B2583" s="14" t="s">
        <v>60</v>
      </c>
      <c r="C2583" s="14" t="s">
        <v>130</v>
      </c>
      <c r="D2583" s="14" t="s">
        <v>35</v>
      </c>
      <c r="E2583" s="14">
        <v>4</v>
      </c>
      <c r="F2583" s="14">
        <v>638.52484839604199</v>
      </c>
      <c r="G2583" s="14">
        <v>212.841616132014</v>
      </c>
      <c r="H2583" s="14">
        <v>1553.17274791672</v>
      </c>
      <c r="I2583" s="14">
        <v>1497.2191315371001</v>
      </c>
      <c r="J2583" s="14">
        <v>1382.5644269525001</v>
      </c>
      <c r="K2583" s="14">
        <v>1618.7964415116401</v>
      </c>
      <c r="L2583" s="14">
        <v>121.577309974532</v>
      </c>
      <c r="M2583" s="14">
        <v>114.654704584608</v>
      </c>
      <c r="O2583" s="14"/>
      <c r="P2583" s="14"/>
      <c r="Q2583" s="14"/>
      <c r="R2583" s="14"/>
      <c r="S2583" s="14"/>
      <c r="T2583" s="14"/>
      <c r="U2583" s="14"/>
      <c r="V2583" s="14"/>
      <c r="W2583" s="14"/>
      <c r="X2583" s="14"/>
      <c r="Y2583" s="14"/>
    </row>
    <row r="2584" spans="1:25">
      <c r="A2584" s="14" t="s">
        <v>2812</v>
      </c>
      <c r="B2584" s="14" t="s">
        <v>60</v>
      </c>
      <c r="C2584" s="14" t="s">
        <v>131</v>
      </c>
      <c r="D2584" s="14" t="s">
        <v>35</v>
      </c>
      <c r="E2584" s="14">
        <v>4</v>
      </c>
      <c r="F2584" s="14">
        <v>642.39654637572198</v>
      </c>
      <c r="G2584" s="14">
        <v>214.132182125241</v>
      </c>
      <c r="H2584" s="14">
        <v>1565.75155107664</v>
      </c>
      <c r="I2584" s="14">
        <v>1486.27494348497</v>
      </c>
      <c r="J2584" s="14">
        <v>1372.7536795363201</v>
      </c>
      <c r="K2584" s="14">
        <v>1606.62901694622</v>
      </c>
      <c r="L2584" s="14">
        <v>120.354073461252</v>
      </c>
      <c r="M2584" s="14">
        <v>113.52126394864401</v>
      </c>
      <c r="O2584" s="14"/>
      <c r="P2584" s="14"/>
      <c r="Q2584" s="14"/>
      <c r="R2584" s="14"/>
      <c r="S2584" s="14"/>
      <c r="T2584" s="14"/>
      <c r="U2584" s="14"/>
      <c r="V2584" s="14"/>
      <c r="W2584" s="14"/>
      <c r="X2584" s="14"/>
      <c r="Y2584" s="14"/>
    </row>
    <row r="2585" spans="1:25">
      <c r="A2585" s="14" t="s">
        <v>2813</v>
      </c>
      <c r="B2585" s="14" t="s">
        <v>60</v>
      </c>
      <c r="C2585" s="14" t="s">
        <v>132</v>
      </c>
      <c r="D2585" s="14" t="s">
        <v>35</v>
      </c>
      <c r="E2585" s="14">
        <v>4</v>
      </c>
      <c r="F2585" s="14">
        <v>657.694889813484</v>
      </c>
      <c r="G2585" s="14">
        <v>219.23162993782799</v>
      </c>
      <c r="H2585" s="14">
        <v>1605.7004145837</v>
      </c>
      <c r="I2585" s="14">
        <v>1497.72604702539</v>
      </c>
      <c r="J2585" s="14">
        <v>1384.5969837067501</v>
      </c>
      <c r="K2585" s="14">
        <v>1617.58208600028</v>
      </c>
      <c r="L2585" s="14">
        <v>119.856038974892</v>
      </c>
      <c r="M2585" s="14">
        <v>113.129063318642</v>
      </c>
      <c r="O2585" s="14"/>
      <c r="P2585" s="14"/>
      <c r="Q2585" s="14"/>
      <c r="R2585" s="14"/>
      <c r="S2585" s="14"/>
      <c r="T2585" s="14"/>
      <c r="U2585" s="14"/>
      <c r="V2585" s="14"/>
      <c r="W2585" s="14"/>
      <c r="X2585" s="14"/>
      <c r="Y2585" s="14"/>
    </row>
    <row r="2586" spans="1:25">
      <c r="A2586" s="14" t="s">
        <v>2814</v>
      </c>
      <c r="B2586" s="14" t="s">
        <v>60</v>
      </c>
      <c r="C2586" s="14" t="s">
        <v>38</v>
      </c>
      <c r="D2586" s="14" t="s">
        <v>35</v>
      </c>
      <c r="E2586" s="14">
        <v>5</v>
      </c>
      <c r="F2586" s="14">
        <v>854.585703786154</v>
      </c>
      <c r="G2586" s="14">
        <v>284.86190126205099</v>
      </c>
      <c r="H2586" s="14">
        <v>1955.84222956505</v>
      </c>
      <c r="I2586" s="14">
        <v>1939.8696497682699</v>
      </c>
      <c r="J2586" s="14">
        <v>1811.34831931094</v>
      </c>
      <c r="K2586" s="14">
        <v>2075.06883647017</v>
      </c>
      <c r="L2586" s="14">
        <v>135.19918670190299</v>
      </c>
      <c r="M2586" s="14">
        <v>128.521330457331</v>
      </c>
      <c r="O2586" s="14"/>
      <c r="P2586" s="14"/>
      <c r="Q2586" s="14"/>
      <c r="R2586" s="14"/>
      <c r="S2586" s="14"/>
      <c r="T2586" s="14"/>
      <c r="U2586" s="14"/>
      <c r="V2586" s="14"/>
      <c r="W2586" s="14"/>
      <c r="X2586" s="14"/>
      <c r="Y2586" s="14"/>
    </row>
    <row r="2587" spans="1:25">
      <c r="A2587" s="14" t="s">
        <v>2815</v>
      </c>
      <c r="B2587" s="14" t="s">
        <v>60</v>
      </c>
      <c r="C2587" s="14" t="s">
        <v>36</v>
      </c>
      <c r="D2587" s="14" t="s">
        <v>35</v>
      </c>
      <c r="E2587" s="14">
        <v>5</v>
      </c>
      <c r="F2587" s="14">
        <v>867.94083629820102</v>
      </c>
      <c r="G2587" s="14">
        <v>289.31361209940002</v>
      </c>
      <c r="H2587" s="14">
        <v>1979.2051542612801</v>
      </c>
      <c r="I2587" s="14">
        <v>1957.45365395312</v>
      </c>
      <c r="J2587" s="14">
        <v>1828.6209301717699</v>
      </c>
      <c r="K2587" s="14">
        <v>2092.9272629125599</v>
      </c>
      <c r="L2587" s="14">
        <v>135.473608959437</v>
      </c>
      <c r="M2587" s="14">
        <v>128.83272378134899</v>
      </c>
      <c r="O2587" s="14"/>
      <c r="P2587" s="14"/>
      <c r="Q2587" s="14"/>
      <c r="R2587" s="14"/>
      <c r="S2587" s="14"/>
      <c r="T2587" s="14"/>
      <c r="U2587" s="14"/>
      <c r="V2587" s="14"/>
      <c r="W2587" s="14"/>
      <c r="X2587" s="14"/>
      <c r="Y2587" s="14"/>
    </row>
    <row r="2588" spans="1:25">
      <c r="A2588" s="14" t="s">
        <v>2816</v>
      </c>
      <c r="B2588" s="14" t="s">
        <v>60</v>
      </c>
      <c r="C2588" s="14" t="s">
        <v>34</v>
      </c>
      <c r="D2588" s="14" t="s">
        <v>35</v>
      </c>
      <c r="E2588" s="14">
        <v>5</v>
      </c>
      <c r="F2588" s="14">
        <v>924.49753084991698</v>
      </c>
      <c r="G2588" s="14">
        <v>308.16584361663899</v>
      </c>
      <c r="H2588" s="14">
        <v>2106.1088273417099</v>
      </c>
      <c r="I2588" s="14">
        <v>2075.0245323703898</v>
      </c>
      <c r="J2588" s="14">
        <v>1942.5097070361701</v>
      </c>
      <c r="K2588" s="14">
        <v>2214.1520446883301</v>
      </c>
      <c r="L2588" s="14">
        <v>139.12751231793499</v>
      </c>
      <c r="M2588" s="14">
        <v>132.514825334226</v>
      </c>
      <c r="O2588" s="14"/>
      <c r="P2588" s="14"/>
      <c r="Q2588" s="14"/>
      <c r="R2588" s="14"/>
      <c r="S2588" s="14"/>
      <c r="T2588" s="14"/>
      <c r="U2588" s="14"/>
      <c r="V2588" s="14"/>
      <c r="W2588" s="14"/>
      <c r="X2588" s="14"/>
      <c r="Y2588" s="14"/>
    </row>
    <row r="2589" spans="1:25">
      <c r="A2589" s="14" t="s">
        <v>2817</v>
      </c>
      <c r="B2589" s="14" t="s">
        <v>60</v>
      </c>
      <c r="C2589" s="14" t="s">
        <v>128</v>
      </c>
      <c r="D2589" s="14" t="s">
        <v>35</v>
      </c>
      <c r="E2589" s="14">
        <v>5</v>
      </c>
      <c r="F2589" s="14">
        <v>890.26942649896796</v>
      </c>
      <c r="G2589" s="14">
        <v>296.75647549965601</v>
      </c>
      <c r="H2589" s="14">
        <v>2027.71763238576</v>
      </c>
      <c r="I2589" s="14">
        <v>2002.0805556600701</v>
      </c>
      <c r="J2589" s="14">
        <v>1871.92391303303</v>
      </c>
      <c r="K2589" s="14">
        <v>2138.8593133111799</v>
      </c>
      <c r="L2589" s="14">
        <v>136.77875765111301</v>
      </c>
      <c r="M2589" s="14">
        <v>130.15664262704399</v>
      </c>
      <c r="O2589" s="14"/>
      <c r="P2589" s="14"/>
      <c r="Q2589" s="14"/>
      <c r="R2589" s="14"/>
      <c r="S2589" s="14"/>
      <c r="T2589" s="14"/>
      <c r="U2589" s="14"/>
      <c r="V2589" s="14"/>
      <c r="W2589" s="14"/>
      <c r="X2589" s="14"/>
      <c r="Y2589" s="14"/>
    </row>
    <row r="2590" spans="1:25">
      <c r="A2590" s="14" t="s">
        <v>2818</v>
      </c>
      <c r="B2590" s="14" t="s">
        <v>60</v>
      </c>
      <c r="C2590" s="14" t="s">
        <v>129</v>
      </c>
      <c r="D2590" s="14" t="s">
        <v>35</v>
      </c>
      <c r="E2590" s="14">
        <v>5</v>
      </c>
      <c r="F2590" s="14">
        <v>848.39433595554101</v>
      </c>
      <c r="G2590" s="14">
        <v>282.79811198518001</v>
      </c>
      <c r="H2590" s="14">
        <v>1931.9010268827101</v>
      </c>
      <c r="I2590" s="14">
        <v>1892.22634564902</v>
      </c>
      <c r="J2590" s="14">
        <v>1766.3365390475301</v>
      </c>
      <c r="K2590" s="14">
        <v>2024.68177716332</v>
      </c>
      <c r="L2590" s="14">
        <v>132.45543151430201</v>
      </c>
      <c r="M2590" s="14">
        <v>125.889806601489</v>
      </c>
      <c r="O2590" s="14"/>
      <c r="P2590" s="14"/>
      <c r="Q2590" s="14"/>
      <c r="R2590" s="14"/>
      <c r="S2590" s="14"/>
      <c r="T2590" s="14"/>
      <c r="U2590" s="14"/>
      <c r="V2590" s="14"/>
      <c r="W2590" s="14"/>
      <c r="X2590" s="14"/>
      <c r="Y2590" s="14"/>
    </row>
    <row r="2591" spans="1:25">
      <c r="A2591" s="14" t="s">
        <v>2819</v>
      </c>
      <c r="B2591" s="14" t="s">
        <v>60</v>
      </c>
      <c r="C2591" s="14" t="s">
        <v>130</v>
      </c>
      <c r="D2591" s="14" t="s">
        <v>35</v>
      </c>
      <c r="E2591" s="14">
        <v>5</v>
      </c>
      <c r="F2591" s="14">
        <v>797.35922178749001</v>
      </c>
      <c r="G2591" s="14">
        <v>265.78640726249699</v>
      </c>
      <c r="H2591" s="14">
        <v>1812.8804806118101</v>
      </c>
      <c r="I2591" s="14">
        <v>1755.6435718678699</v>
      </c>
      <c r="J2591" s="14">
        <v>1635.26004966663</v>
      </c>
      <c r="K2591" s="14">
        <v>1882.50914862676</v>
      </c>
      <c r="L2591" s="14">
        <v>126.86557675889</v>
      </c>
      <c r="M2591" s="14">
        <v>120.383522201235</v>
      </c>
      <c r="O2591" s="14"/>
      <c r="P2591" s="14"/>
      <c r="Q2591" s="14"/>
      <c r="R2591" s="14"/>
      <c r="S2591" s="14"/>
      <c r="T2591" s="14"/>
      <c r="U2591" s="14"/>
      <c r="V2591" s="14"/>
      <c r="W2591" s="14"/>
      <c r="X2591" s="14"/>
      <c r="Y2591" s="14"/>
    </row>
    <row r="2592" spans="1:25">
      <c r="A2592" s="14" t="s">
        <v>2820</v>
      </c>
      <c r="B2592" s="14" t="s">
        <v>60</v>
      </c>
      <c r="C2592" s="14" t="s">
        <v>131</v>
      </c>
      <c r="D2592" s="14" t="s">
        <v>35</v>
      </c>
      <c r="E2592" s="14">
        <v>5</v>
      </c>
      <c r="F2592" s="14">
        <v>814.62462264639498</v>
      </c>
      <c r="G2592" s="14">
        <v>271.54154088213198</v>
      </c>
      <c r="H2592" s="14">
        <v>1852.3878905937099</v>
      </c>
      <c r="I2592" s="14">
        <v>1771.2767793329001</v>
      </c>
      <c r="J2592" s="14">
        <v>1651.0507513739201</v>
      </c>
      <c r="K2592" s="14">
        <v>1897.90541573215</v>
      </c>
      <c r="L2592" s="14">
        <v>126.628636399258</v>
      </c>
      <c r="M2592" s="14">
        <v>120.226027958976</v>
      </c>
      <c r="O2592" s="14"/>
      <c r="P2592" s="14"/>
      <c r="Q2592" s="14"/>
      <c r="R2592" s="14"/>
      <c r="S2592" s="14"/>
      <c r="T2592" s="14"/>
      <c r="U2592" s="14"/>
      <c r="V2592" s="14"/>
      <c r="W2592" s="14"/>
      <c r="X2592" s="14"/>
      <c r="Y2592" s="14"/>
    </row>
    <row r="2593" spans="1:25">
      <c r="A2593" s="14" t="s">
        <v>2821</v>
      </c>
      <c r="B2593" s="14" t="s">
        <v>60</v>
      </c>
      <c r="C2593" s="14" t="s">
        <v>132</v>
      </c>
      <c r="D2593" s="14" t="s">
        <v>35</v>
      </c>
      <c r="E2593" s="14">
        <v>5</v>
      </c>
      <c r="F2593" s="14">
        <v>812.22624136612296</v>
      </c>
      <c r="G2593" s="14">
        <v>270.74208045537398</v>
      </c>
      <c r="H2593" s="14">
        <v>1844.9204801047699</v>
      </c>
      <c r="I2593" s="14">
        <v>1754.0461226181101</v>
      </c>
      <c r="J2593" s="14">
        <v>1634.8092121616501</v>
      </c>
      <c r="K2593" s="14">
        <v>1879.6426062840001</v>
      </c>
      <c r="L2593" s="14">
        <v>125.596483665897</v>
      </c>
      <c r="M2593" s="14">
        <v>119.23691045645801</v>
      </c>
      <c r="O2593" s="14"/>
      <c r="P2593" s="14"/>
      <c r="Q2593" s="14"/>
      <c r="R2593" s="14"/>
      <c r="S2593" s="14"/>
      <c r="T2593" s="14"/>
      <c r="U2593" s="14"/>
      <c r="V2593" s="14"/>
      <c r="W2593" s="14"/>
      <c r="X2593" s="14"/>
      <c r="Y2593" s="14"/>
    </row>
    <row r="2594" spans="1:25">
      <c r="A2594" s="14" t="s">
        <v>2822</v>
      </c>
      <c r="B2594" s="14" t="s">
        <v>60</v>
      </c>
      <c r="C2594" s="14" t="s">
        <v>38</v>
      </c>
      <c r="D2594" s="14" t="s">
        <v>33</v>
      </c>
      <c r="E2594" s="14">
        <v>0</v>
      </c>
      <c r="F2594" s="14">
        <v>2075.9640938019602</v>
      </c>
      <c r="G2594" s="14">
        <v>691.98803126732003</v>
      </c>
      <c r="H2594" s="14">
        <v>1596.74806464169</v>
      </c>
      <c r="I2594" s="14">
        <v>1540.88675614972</v>
      </c>
      <c r="J2594" s="14">
        <v>1474.98475918861</v>
      </c>
      <c r="K2594" s="14">
        <v>1608.96361938017</v>
      </c>
      <c r="L2594" s="14">
        <v>68.076863230452304</v>
      </c>
      <c r="M2594" s="14">
        <v>65.901996961111493</v>
      </c>
      <c r="O2594" s="14"/>
      <c r="P2594" s="14"/>
      <c r="Q2594" s="14"/>
      <c r="R2594" s="14"/>
      <c r="S2594" s="14"/>
      <c r="T2594" s="14"/>
      <c r="U2594" s="14"/>
      <c r="V2594" s="14"/>
      <c r="W2594" s="14"/>
      <c r="X2594" s="14"/>
      <c r="Y2594" s="14"/>
    </row>
    <row r="2595" spans="1:25">
      <c r="A2595" s="14" t="s">
        <v>2823</v>
      </c>
      <c r="B2595" s="14" t="s">
        <v>60</v>
      </c>
      <c r="C2595" s="14" t="s">
        <v>36</v>
      </c>
      <c r="D2595" s="14" t="s">
        <v>33</v>
      </c>
      <c r="E2595" s="14">
        <v>0</v>
      </c>
      <c r="F2595" s="14">
        <v>2147.5383083893598</v>
      </c>
      <c r="G2595" s="14">
        <v>715.84610279645403</v>
      </c>
      <c r="H2595" s="14">
        <v>1641.4096445059499</v>
      </c>
      <c r="I2595" s="14">
        <v>1568.1102421681701</v>
      </c>
      <c r="J2595" s="14">
        <v>1502.13349002476</v>
      </c>
      <c r="K2595" s="14">
        <v>1636.2270854148501</v>
      </c>
      <c r="L2595" s="14">
        <v>68.116843246674094</v>
      </c>
      <c r="M2595" s="14">
        <v>65.976752143418494</v>
      </c>
      <c r="O2595" s="14"/>
      <c r="P2595" s="14"/>
      <c r="Q2595" s="14"/>
      <c r="R2595" s="14"/>
      <c r="S2595" s="14"/>
      <c r="T2595" s="14"/>
      <c r="U2595" s="14"/>
      <c r="V2595" s="14"/>
      <c r="W2595" s="14"/>
      <c r="X2595" s="14"/>
      <c r="Y2595" s="14"/>
    </row>
    <row r="2596" spans="1:25">
      <c r="A2596" s="14" t="s">
        <v>2824</v>
      </c>
      <c r="B2596" s="14" t="s">
        <v>60</v>
      </c>
      <c r="C2596" s="14" t="s">
        <v>34</v>
      </c>
      <c r="D2596" s="14" t="s">
        <v>33</v>
      </c>
      <c r="E2596" s="14">
        <v>0</v>
      </c>
      <c r="F2596" s="14">
        <v>2143.0787194293198</v>
      </c>
      <c r="G2596" s="14">
        <v>714.35957314310804</v>
      </c>
      <c r="H2596" s="14">
        <v>1633.4316959697901</v>
      </c>
      <c r="I2596" s="14">
        <v>1543.5727598543799</v>
      </c>
      <c r="J2596" s="14">
        <v>1478.56010533007</v>
      </c>
      <c r="K2596" s="14">
        <v>1610.69646507775</v>
      </c>
      <c r="L2596" s="14">
        <v>67.123705223366002</v>
      </c>
      <c r="M2596" s="14">
        <v>65.012654524306498</v>
      </c>
      <c r="O2596" s="14"/>
      <c r="P2596" s="14"/>
      <c r="Q2596" s="14"/>
      <c r="R2596" s="14"/>
      <c r="S2596" s="14"/>
      <c r="T2596" s="14"/>
      <c r="U2596" s="14"/>
      <c r="V2596" s="14"/>
      <c r="W2596" s="14"/>
      <c r="X2596" s="14"/>
      <c r="Y2596" s="14"/>
    </row>
    <row r="2597" spans="1:25">
      <c r="A2597" s="14" t="s">
        <v>2825</v>
      </c>
      <c r="B2597" s="14" t="s">
        <v>60</v>
      </c>
      <c r="C2597" s="14" t="s">
        <v>128</v>
      </c>
      <c r="D2597" s="14" t="s">
        <v>33</v>
      </c>
      <c r="E2597" s="14">
        <v>0</v>
      </c>
      <c r="F2597" s="14">
        <v>2128.5768806517599</v>
      </c>
      <c r="G2597" s="14">
        <v>709.52562688392197</v>
      </c>
      <c r="H2597" s="14">
        <v>1620.57517922127</v>
      </c>
      <c r="I2597" s="14">
        <v>1520.8967587616701</v>
      </c>
      <c r="J2597" s="14">
        <v>1456.5867521535599</v>
      </c>
      <c r="K2597" s="14">
        <v>1587.30222848884</v>
      </c>
      <c r="L2597" s="14">
        <v>66.405469727172004</v>
      </c>
      <c r="M2597" s="14">
        <v>64.310006608102597</v>
      </c>
      <c r="O2597" s="14"/>
      <c r="P2597" s="14"/>
      <c r="Q2597" s="14"/>
      <c r="R2597" s="14"/>
      <c r="S2597" s="14"/>
      <c r="T2597" s="14"/>
      <c r="U2597" s="14"/>
      <c r="V2597" s="14"/>
      <c r="W2597" s="14"/>
      <c r="X2597" s="14"/>
      <c r="Y2597" s="14"/>
    </row>
    <row r="2598" spans="1:25">
      <c r="A2598" s="14" t="s">
        <v>2826</v>
      </c>
      <c r="B2598" s="14" t="s">
        <v>60</v>
      </c>
      <c r="C2598" s="14" t="s">
        <v>129</v>
      </c>
      <c r="D2598" s="14" t="s">
        <v>33</v>
      </c>
      <c r="E2598" s="14">
        <v>0</v>
      </c>
      <c r="F2598" s="14">
        <v>2129.7085503394601</v>
      </c>
      <c r="G2598" s="14">
        <v>709.90285011315302</v>
      </c>
      <c r="H2598" s="14">
        <v>1619.21776543178</v>
      </c>
      <c r="I2598" s="14">
        <v>1504.2013861565799</v>
      </c>
      <c r="J2598" s="14">
        <v>1440.5970509266499</v>
      </c>
      <c r="K2598" s="14">
        <v>1569.8776305224401</v>
      </c>
      <c r="L2598" s="14">
        <v>65.676244365857002</v>
      </c>
      <c r="M2598" s="14">
        <v>63.604335229933703</v>
      </c>
      <c r="O2598" s="14"/>
      <c r="P2598" s="14"/>
      <c r="Q2598" s="14"/>
      <c r="R2598" s="14"/>
      <c r="S2598" s="14"/>
      <c r="T2598" s="14"/>
      <c r="U2598" s="14"/>
      <c r="V2598" s="14"/>
      <c r="W2598" s="14"/>
      <c r="X2598" s="14"/>
      <c r="Y2598" s="14"/>
    </row>
    <row r="2599" spans="1:25">
      <c r="A2599" s="14" t="s">
        <v>2827</v>
      </c>
      <c r="B2599" s="14" t="s">
        <v>60</v>
      </c>
      <c r="C2599" s="14" t="s">
        <v>130</v>
      </c>
      <c r="D2599" s="14" t="s">
        <v>33</v>
      </c>
      <c r="E2599" s="14">
        <v>0</v>
      </c>
      <c r="F2599" s="14">
        <v>2144.2457701911799</v>
      </c>
      <c r="G2599" s="14">
        <v>714.74859006372799</v>
      </c>
      <c r="H2599" s="14">
        <v>1629.1556335360799</v>
      </c>
      <c r="I2599" s="14">
        <v>1503.25519363182</v>
      </c>
      <c r="J2599" s="14">
        <v>1439.86706307024</v>
      </c>
      <c r="K2599" s="14">
        <v>1568.70105416502</v>
      </c>
      <c r="L2599" s="14">
        <v>65.445860533193397</v>
      </c>
      <c r="M2599" s="14">
        <v>63.388130561588</v>
      </c>
      <c r="O2599" s="14"/>
      <c r="P2599" s="14"/>
      <c r="Q2599" s="14"/>
      <c r="R2599" s="14"/>
      <c r="S2599" s="14"/>
      <c r="T2599" s="14"/>
      <c r="U2599" s="14"/>
      <c r="V2599" s="14"/>
      <c r="W2599" s="14"/>
      <c r="X2599" s="14"/>
      <c r="Y2599" s="14"/>
    </row>
    <row r="2600" spans="1:25">
      <c r="A2600" s="14" t="s">
        <v>2828</v>
      </c>
      <c r="B2600" s="14" t="s">
        <v>60</v>
      </c>
      <c r="C2600" s="14" t="s">
        <v>131</v>
      </c>
      <c r="D2600" s="14" t="s">
        <v>33</v>
      </c>
      <c r="E2600" s="14">
        <v>0</v>
      </c>
      <c r="F2600" s="14">
        <v>2172.4856148619101</v>
      </c>
      <c r="G2600" s="14">
        <v>724.16187162063704</v>
      </c>
      <c r="H2600" s="14">
        <v>1648.4949955700199</v>
      </c>
      <c r="I2600" s="14">
        <v>1508.13015134027</v>
      </c>
      <c r="J2600" s="14">
        <v>1444.91768727556</v>
      </c>
      <c r="K2600" s="14">
        <v>1573.38102544202</v>
      </c>
      <c r="L2600" s="14">
        <v>65.250874101744799</v>
      </c>
      <c r="M2600" s="14">
        <v>63.212464064709103</v>
      </c>
      <c r="O2600" s="14"/>
      <c r="P2600" s="14"/>
      <c r="Q2600" s="14"/>
      <c r="R2600" s="14"/>
      <c r="S2600" s="14"/>
      <c r="T2600" s="14"/>
      <c r="U2600" s="14"/>
      <c r="V2600" s="14"/>
      <c r="W2600" s="14"/>
      <c r="X2600" s="14"/>
      <c r="Y2600" s="14"/>
    </row>
    <row r="2601" spans="1:25">
      <c r="A2601" s="14" t="s">
        <v>2829</v>
      </c>
      <c r="B2601" s="14" t="s">
        <v>60</v>
      </c>
      <c r="C2601" s="14" t="s">
        <v>132</v>
      </c>
      <c r="D2601" s="14" t="s">
        <v>33</v>
      </c>
      <c r="E2601" s="14">
        <v>0</v>
      </c>
      <c r="F2601" s="14">
        <v>2134.4183148911702</v>
      </c>
      <c r="G2601" s="14">
        <v>711.47277163038996</v>
      </c>
      <c r="H2601" s="14">
        <v>1616.87333052381</v>
      </c>
      <c r="I2601" s="14">
        <v>1466.60295240245</v>
      </c>
      <c r="J2601" s="14">
        <v>1404.5359566551599</v>
      </c>
      <c r="K2601" s="14">
        <v>1530.6895067631999</v>
      </c>
      <c r="L2601" s="14">
        <v>64.086554360747598</v>
      </c>
      <c r="M2601" s="14">
        <v>62.066995747293497</v>
      </c>
      <c r="O2601" s="14"/>
      <c r="P2601" s="14"/>
      <c r="Q2601" s="14"/>
      <c r="R2601" s="14"/>
      <c r="S2601" s="14"/>
      <c r="T2601" s="14"/>
      <c r="U2601" s="14"/>
      <c r="V2601" s="14"/>
      <c r="W2601" s="14"/>
      <c r="X2601" s="14"/>
      <c r="Y2601" s="14"/>
    </row>
    <row r="2602" spans="1:25">
      <c r="A2602" s="14" t="s">
        <v>2830</v>
      </c>
      <c r="B2602" s="14" t="s">
        <v>60</v>
      </c>
      <c r="C2602" s="14" t="s">
        <v>38</v>
      </c>
      <c r="D2602" s="14" t="s">
        <v>33</v>
      </c>
      <c r="E2602" s="14">
        <v>1</v>
      </c>
      <c r="F2602" s="14">
        <v>367.832723519914</v>
      </c>
      <c r="G2602" s="14">
        <v>122.61090783997101</v>
      </c>
      <c r="H2602" s="14">
        <v>1312.84432693238</v>
      </c>
      <c r="I2602" s="14">
        <v>1238.3066124362199</v>
      </c>
      <c r="J2602" s="14">
        <v>1114.00156664873</v>
      </c>
      <c r="K2602" s="14">
        <v>1372.60357709602</v>
      </c>
      <c r="L2602" s="14">
        <v>134.296964659791</v>
      </c>
      <c r="M2602" s="14">
        <v>124.30504578749699</v>
      </c>
      <c r="O2602" s="14"/>
      <c r="P2602" s="14"/>
      <c r="Q2602" s="14"/>
      <c r="R2602" s="14"/>
      <c r="S2602" s="14"/>
      <c r="T2602" s="14"/>
      <c r="U2602" s="14"/>
      <c r="V2602" s="14"/>
      <c r="W2602" s="14"/>
      <c r="X2602" s="14"/>
      <c r="Y2602" s="14"/>
    </row>
    <row r="2603" spans="1:25">
      <c r="A2603" s="14" t="s">
        <v>2831</v>
      </c>
      <c r="B2603" s="14" t="s">
        <v>60</v>
      </c>
      <c r="C2603" s="14" t="s">
        <v>36</v>
      </c>
      <c r="D2603" s="14" t="s">
        <v>33</v>
      </c>
      <c r="E2603" s="14">
        <v>1</v>
      </c>
      <c r="F2603" s="14">
        <v>403.33701663833699</v>
      </c>
      <c r="G2603" s="14">
        <v>134.44567221277899</v>
      </c>
      <c r="H2603" s="14">
        <v>1432.81355821789</v>
      </c>
      <c r="I2603" s="14">
        <v>1337.1181653347101</v>
      </c>
      <c r="J2603" s="14">
        <v>1208.6365959556599</v>
      </c>
      <c r="K2603" s="14">
        <v>1475.4431814423001</v>
      </c>
      <c r="L2603" s="14">
        <v>138.32501610759499</v>
      </c>
      <c r="M2603" s="14">
        <v>128.48156937904301</v>
      </c>
      <c r="O2603" s="14"/>
      <c r="P2603" s="14"/>
      <c r="Q2603" s="14"/>
      <c r="R2603" s="14"/>
      <c r="S2603" s="14"/>
      <c r="T2603" s="14"/>
      <c r="U2603" s="14"/>
      <c r="V2603" s="14"/>
      <c r="W2603" s="14"/>
      <c r="X2603" s="14"/>
      <c r="Y2603" s="14"/>
    </row>
    <row r="2604" spans="1:25">
      <c r="A2604" s="14" t="s">
        <v>2832</v>
      </c>
      <c r="B2604" s="14" t="s">
        <v>60</v>
      </c>
      <c r="C2604" s="14" t="s">
        <v>34</v>
      </c>
      <c r="D2604" s="14" t="s">
        <v>33</v>
      </c>
      <c r="E2604" s="14">
        <v>1</v>
      </c>
      <c r="F2604" s="14">
        <v>384.06695924908598</v>
      </c>
      <c r="G2604" s="14">
        <v>128.02231974969499</v>
      </c>
      <c r="H2604" s="14">
        <v>1361.3602695628999</v>
      </c>
      <c r="I2604" s="14">
        <v>1252.06194770197</v>
      </c>
      <c r="J2604" s="14">
        <v>1128.73978135731</v>
      </c>
      <c r="K2604" s="14">
        <v>1385.07630775652</v>
      </c>
      <c r="L2604" s="14">
        <v>133.01436005455</v>
      </c>
      <c r="M2604" s="14">
        <v>123.322166344667</v>
      </c>
      <c r="O2604" s="14"/>
      <c r="P2604" s="14"/>
      <c r="Q2604" s="14"/>
      <c r="R2604" s="14"/>
      <c r="S2604" s="14"/>
      <c r="T2604" s="14"/>
      <c r="U2604" s="14"/>
      <c r="V2604" s="14"/>
      <c r="W2604" s="14"/>
      <c r="X2604" s="14"/>
      <c r="Y2604" s="14"/>
    </row>
    <row r="2605" spans="1:25">
      <c r="A2605" s="14" t="s">
        <v>2833</v>
      </c>
      <c r="B2605" s="14" t="s">
        <v>60</v>
      </c>
      <c r="C2605" s="14" t="s">
        <v>128</v>
      </c>
      <c r="D2605" s="14" t="s">
        <v>33</v>
      </c>
      <c r="E2605" s="14">
        <v>1</v>
      </c>
      <c r="F2605" s="14">
        <v>368.15988018543101</v>
      </c>
      <c r="G2605" s="14">
        <v>122.71996006181</v>
      </c>
      <c r="H2605" s="14">
        <v>1299.3572393076599</v>
      </c>
      <c r="I2605" s="14">
        <v>1188.3956702133701</v>
      </c>
      <c r="J2605" s="14">
        <v>1068.7219186324401</v>
      </c>
      <c r="K2605" s="14">
        <v>1317.68460707945</v>
      </c>
      <c r="L2605" s="14">
        <v>129.28893686607901</v>
      </c>
      <c r="M2605" s="14">
        <v>119.67375158093</v>
      </c>
      <c r="O2605" s="14"/>
      <c r="P2605" s="14"/>
      <c r="Q2605" s="14"/>
      <c r="R2605" s="14"/>
      <c r="S2605" s="14"/>
      <c r="T2605" s="14"/>
      <c r="U2605" s="14"/>
      <c r="V2605" s="14"/>
      <c r="W2605" s="14"/>
      <c r="X2605" s="14"/>
      <c r="Y2605" s="14"/>
    </row>
    <row r="2606" spans="1:25">
      <c r="A2606" s="14" t="s">
        <v>2834</v>
      </c>
      <c r="B2606" s="14" t="s">
        <v>60</v>
      </c>
      <c r="C2606" s="14" t="s">
        <v>129</v>
      </c>
      <c r="D2606" s="14" t="s">
        <v>33</v>
      </c>
      <c r="E2606" s="14">
        <v>1</v>
      </c>
      <c r="F2606" s="14">
        <v>364.56327750456302</v>
      </c>
      <c r="G2606" s="14">
        <v>121.521092501521</v>
      </c>
      <c r="H2606" s="14">
        <v>1280.2924583127799</v>
      </c>
      <c r="I2606" s="14">
        <v>1162.4031163034099</v>
      </c>
      <c r="J2606" s="14">
        <v>1044.8076660162501</v>
      </c>
      <c r="K2606" s="14">
        <v>1289.49528048603</v>
      </c>
      <c r="L2606" s="14">
        <v>127.092164182616</v>
      </c>
      <c r="M2606" s="14">
        <v>117.59545028716001</v>
      </c>
      <c r="O2606" s="14"/>
      <c r="P2606" s="14"/>
      <c r="Q2606" s="14"/>
      <c r="R2606" s="14"/>
      <c r="S2606" s="14"/>
      <c r="T2606" s="14"/>
      <c r="U2606" s="14"/>
      <c r="V2606" s="14"/>
      <c r="W2606" s="14"/>
      <c r="X2606" s="14"/>
      <c r="Y2606" s="14"/>
    </row>
    <row r="2607" spans="1:25">
      <c r="A2607" s="14" t="s">
        <v>2835</v>
      </c>
      <c r="B2607" s="14" t="s">
        <v>60</v>
      </c>
      <c r="C2607" s="14" t="s">
        <v>130</v>
      </c>
      <c r="D2607" s="14" t="s">
        <v>33</v>
      </c>
      <c r="E2607" s="14">
        <v>1</v>
      </c>
      <c r="F2607" s="14">
        <v>376.276380128082</v>
      </c>
      <c r="G2607" s="14">
        <v>125.425460042694</v>
      </c>
      <c r="H2607" s="14">
        <v>1319.85120533194</v>
      </c>
      <c r="I2607" s="14">
        <v>1195.70946869966</v>
      </c>
      <c r="J2607" s="14">
        <v>1076.27480488631</v>
      </c>
      <c r="K2607" s="14">
        <v>1324.6316036872799</v>
      </c>
      <c r="L2607" s="14">
        <v>128.92213498761299</v>
      </c>
      <c r="M2607" s="14">
        <v>119.43466381335701</v>
      </c>
      <c r="O2607" s="14"/>
      <c r="P2607" s="14"/>
      <c r="Q2607" s="14"/>
      <c r="R2607" s="14"/>
      <c r="S2607" s="14"/>
      <c r="T2607" s="14"/>
      <c r="U2607" s="14"/>
      <c r="V2607" s="14"/>
      <c r="W2607" s="14"/>
      <c r="X2607" s="14"/>
      <c r="Y2607" s="14"/>
    </row>
    <row r="2608" spans="1:25">
      <c r="A2608" s="14" t="s">
        <v>2836</v>
      </c>
      <c r="B2608" s="14" t="s">
        <v>60</v>
      </c>
      <c r="C2608" s="14" t="s">
        <v>131</v>
      </c>
      <c r="D2608" s="14" t="s">
        <v>33</v>
      </c>
      <c r="E2608" s="14">
        <v>1</v>
      </c>
      <c r="F2608" s="14">
        <v>383.83854290335699</v>
      </c>
      <c r="G2608" s="14">
        <v>127.94618096778601</v>
      </c>
      <c r="H2608" s="14">
        <v>1346.28228719918</v>
      </c>
      <c r="I2608" s="14">
        <v>1205.6400711855699</v>
      </c>
      <c r="J2608" s="14">
        <v>1086.25758496515</v>
      </c>
      <c r="K2608" s="14">
        <v>1334.40803128163</v>
      </c>
      <c r="L2608" s="14">
        <v>128.76796009606301</v>
      </c>
      <c r="M2608" s="14">
        <v>119.382486220416</v>
      </c>
      <c r="O2608" s="14"/>
      <c r="P2608" s="14"/>
      <c r="Q2608" s="14"/>
      <c r="R2608" s="14"/>
      <c r="S2608" s="14"/>
      <c r="T2608" s="14"/>
      <c r="U2608" s="14"/>
      <c r="V2608" s="14"/>
      <c r="W2608" s="14"/>
      <c r="X2608" s="14"/>
      <c r="Y2608" s="14"/>
    </row>
    <row r="2609" spans="1:25">
      <c r="A2609" s="14" t="s">
        <v>2837</v>
      </c>
      <c r="B2609" s="14" t="s">
        <v>60</v>
      </c>
      <c r="C2609" s="14" t="s">
        <v>132</v>
      </c>
      <c r="D2609" s="14" t="s">
        <v>33</v>
      </c>
      <c r="E2609" s="14">
        <v>1</v>
      </c>
      <c r="F2609" s="14">
        <v>362.00187599088298</v>
      </c>
      <c r="G2609" s="14">
        <v>120.667291996961</v>
      </c>
      <c r="H2609" s="14">
        <v>1261.3745286974599</v>
      </c>
      <c r="I2609" s="14">
        <v>1115.5927109024601</v>
      </c>
      <c r="J2609" s="14">
        <v>1001.83743757715</v>
      </c>
      <c r="K2609" s="14">
        <v>1238.5684318462399</v>
      </c>
      <c r="L2609" s="14">
        <v>122.97572094378199</v>
      </c>
      <c r="M2609" s="14">
        <v>113.755273325312</v>
      </c>
      <c r="O2609" s="14"/>
      <c r="P2609" s="14"/>
      <c r="Q2609" s="14"/>
      <c r="R2609" s="14"/>
      <c r="S2609" s="14"/>
      <c r="T2609" s="14"/>
      <c r="U2609" s="14"/>
      <c r="V2609" s="14"/>
      <c r="W2609" s="14"/>
      <c r="X2609" s="14"/>
      <c r="Y2609" s="14"/>
    </row>
    <row r="2610" spans="1:25">
      <c r="A2610" s="14" t="s">
        <v>2838</v>
      </c>
      <c r="B2610" s="14" t="s">
        <v>60</v>
      </c>
      <c r="C2610" s="14" t="s">
        <v>38</v>
      </c>
      <c r="D2610" s="14" t="s">
        <v>33</v>
      </c>
      <c r="E2610" s="14">
        <v>2</v>
      </c>
      <c r="F2610" s="14">
        <v>448.643763547687</v>
      </c>
      <c r="G2610" s="14">
        <v>149.54792118256199</v>
      </c>
      <c r="H2610" s="14">
        <v>1684.9837134668601</v>
      </c>
      <c r="I2610" s="14">
        <v>1537.1159615699601</v>
      </c>
      <c r="J2610" s="14">
        <v>1396.91402077166</v>
      </c>
      <c r="K2610" s="14">
        <v>1687.48074221971</v>
      </c>
      <c r="L2610" s="14">
        <v>150.36478064974801</v>
      </c>
      <c r="M2610" s="14">
        <v>140.20194079830699</v>
      </c>
      <c r="O2610" s="14"/>
      <c r="P2610" s="14"/>
      <c r="Q2610" s="14"/>
      <c r="R2610" s="14"/>
      <c r="S2610" s="14"/>
      <c r="T2610" s="14"/>
      <c r="U2610" s="14"/>
      <c r="V2610" s="14"/>
      <c r="W2610" s="14"/>
      <c r="X2610" s="14"/>
      <c r="Y2610" s="14"/>
    </row>
    <row r="2611" spans="1:25">
      <c r="A2611" s="14" t="s">
        <v>2839</v>
      </c>
      <c r="B2611" s="14" t="s">
        <v>60</v>
      </c>
      <c r="C2611" s="14" t="s">
        <v>36</v>
      </c>
      <c r="D2611" s="14" t="s">
        <v>33</v>
      </c>
      <c r="E2611" s="14">
        <v>2</v>
      </c>
      <c r="F2611" s="14">
        <v>432.51366740092101</v>
      </c>
      <c r="G2611" s="14">
        <v>144.171222466974</v>
      </c>
      <c r="H2611" s="14">
        <v>1615.66554875204</v>
      </c>
      <c r="I2611" s="14">
        <v>1453.4377463958899</v>
      </c>
      <c r="J2611" s="14">
        <v>1318.4213488645601</v>
      </c>
      <c r="K2611" s="14">
        <v>1598.42912846171</v>
      </c>
      <c r="L2611" s="14">
        <v>144.99138206581301</v>
      </c>
      <c r="M2611" s="14">
        <v>135.016397531335</v>
      </c>
      <c r="O2611" s="14"/>
      <c r="P2611" s="14"/>
      <c r="Q2611" s="14"/>
      <c r="R2611" s="14"/>
      <c r="S2611" s="14"/>
      <c r="T2611" s="14"/>
      <c r="U2611" s="14"/>
      <c r="V2611" s="14"/>
      <c r="W2611" s="14"/>
      <c r="X2611" s="14"/>
      <c r="Y2611" s="14"/>
    </row>
    <row r="2612" spans="1:25">
      <c r="A2612" s="14" t="s">
        <v>2840</v>
      </c>
      <c r="B2612" s="14" t="s">
        <v>60</v>
      </c>
      <c r="C2612" s="14" t="s">
        <v>34</v>
      </c>
      <c r="D2612" s="14" t="s">
        <v>33</v>
      </c>
      <c r="E2612" s="14">
        <v>2</v>
      </c>
      <c r="F2612" s="14">
        <v>415.01595710665703</v>
      </c>
      <c r="G2612" s="14">
        <v>138.33865236888599</v>
      </c>
      <c r="H2612" s="14">
        <v>1545.9135703891</v>
      </c>
      <c r="I2612" s="14">
        <v>1365.34068078216</v>
      </c>
      <c r="J2612" s="14">
        <v>1235.9015577724499</v>
      </c>
      <c r="K2612" s="14">
        <v>1504.55036906941</v>
      </c>
      <c r="L2612" s="14">
        <v>139.20968828725501</v>
      </c>
      <c r="M2612" s="14">
        <v>129.43912300970999</v>
      </c>
      <c r="O2612" s="14"/>
      <c r="P2612" s="14"/>
      <c r="Q2612" s="14"/>
      <c r="R2612" s="14"/>
      <c r="S2612" s="14"/>
      <c r="T2612" s="14"/>
      <c r="U2612" s="14"/>
      <c r="V2612" s="14"/>
      <c r="W2612" s="14"/>
      <c r="X2612" s="14"/>
      <c r="Y2612" s="14"/>
    </row>
    <row r="2613" spans="1:25">
      <c r="A2613" s="14" t="s">
        <v>2841</v>
      </c>
      <c r="B2613" s="14" t="s">
        <v>60</v>
      </c>
      <c r="C2613" s="14" t="s">
        <v>128</v>
      </c>
      <c r="D2613" s="14" t="s">
        <v>33</v>
      </c>
      <c r="E2613" s="14">
        <v>2</v>
      </c>
      <c r="F2613" s="14">
        <v>398.44022842802298</v>
      </c>
      <c r="G2613" s="14">
        <v>132.81340947600799</v>
      </c>
      <c r="H2613" s="14">
        <v>1482.12710050226</v>
      </c>
      <c r="I2613" s="14">
        <v>1300.86564540068</v>
      </c>
      <c r="J2613" s="14">
        <v>1174.64497124122</v>
      </c>
      <c r="K2613" s="14">
        <v>1436.81825166824</v>
      </c>
      <c r="L2613" s="14">
        <v>135.95260626756701</v>
      </c>
      <c r="M2613" s="14">
        <v>126.22067415946201</v>
      </c>
      <c r="O2613" s="14"/>
      <c r="P2613" s="14"/>
      <c r="Q2613" s="14"/>
      <c r="R2613" s="14"/>
      <c r="S2613" s="14"/>
      <c r="T2613" s="14"/>
      <c r="U2613" s="14"/>
      <c r="V2613" s="14"/>
      <c r="W2613" s="14"/>
      <c r="X2613" s="14"/>
      <c r="Y2613" s="14"/>
    </row>
    <row r="2614" spans="1:25">
      <c r="A2614" s="14" t="s">
        <v>2842</v>
      </c>
      <c r="B2614" s="14" t="s">
        <v>60</v>
      </c>
      <c r="C2614" s="14" t="s">
        <v>129</v>
      </c>
      <c r="D2614" s="14" t="s">
        <v>33</v>
      </c>
      <c r="E2614" s="14">
        <v>2</v>
      </c>
      <c r="F2614" s="14">
        <v>416.46549022469901</v>
      </c>
      <c r="G2614" s="14">
        <v>138.82183007489999</v>
      </c>
      <c r="H2614" s="14">
        <v>1549.6966965271199</v>
      </c>
      <c r="I2614" s="14">
        <v>1352.38710971604</v>
      </c>
      <c r="J2614" s="14">
        <v>1223.71894306336</v>
      </c>
      <c r="K2614" s="14">
        <v>1490.75004320569</v>
      </c>
      <c r="L2614" s="14">
        <v>138.36293348965</v>
      </c>
      <c r="M2614" s="14">
        <v>128.66816665267899</v>
      </c>
      <c r="O2614" s="14"/>
      <c r="P2614" s="14"/>
      <c r="Q2614" s="14"/>
      <c r="R2614" s="14"/>
      <c r="S2614" s="14"/>
      <c r="T2614" s="14"/>
      <c r="U2614" s="14"/>
      <c r="V2614" s="14"/>
      <c r="W2614" s="14"/>
      <c r="X2614" s="14"/>
      <c r="Y2614" s="14"/>
    </row>
    <row r="2615" spans="1:25">
      <c r="A2615" s="14" t="s">
        <v>2843</v>
      </c>
      <c r="B2615" s="14" t="s">
        <v>60</v>
      </c>
      <c r="C2615" s="14" t="s">
        <v>130</v>
      </c>
      <c r="D2615" s="14" t="s">
        <v>33</v>
      </c>
      <c r="E2615" s="14">
        <v>2</v>
      </c>
      <c r="F2615" s="14">
        <v>442.60513982469598</v>
      </c>
      <c r="G2615" s="14">
        <v>147.53504660823199</v>
      </c>
      <c r="H2615" s="14">
        <v>1649.9110557843001</v>
      </c>
      <c r="I2615" s="14">
        <v>1436.63299828193</v>
      </c>
      <c r="J2615" s="14">
        <v>1303.7377408325999</v>
      </c>
      <c r="K2615" s="14">
        <v>1579.22952539581</v>
      </c>
      <c r="L2615" s="14">
        <v>142.596527113881</v>
      </c>
      <c r="M2615" s="14">
        <v>132.89525744933599</v>
      </c>
      <c r="O2615" s="14"/>
      <c r="P2615" s="14"/>
      <c r="Q2615" s="14"/>
      <c r="R2615" s="14"/>
      <c r="S2615" s="14"/>
      <c r="T2615" s="14"/>
      <c r="U2615" s="14"/>
      <c r="V2615" s="14"/>
      <c r="W2615" s="14"/>
      <c r="X2615" s="14"/>
      <c r="Y2615" s="14"/>
    </row>
    <row r="2616" spans="1:25">
      <c r="A2616" s="14" t="s">
        <v>2844</v>
      </c>
      <c r="B2616" s="14" t="s">
        <v>60</v>
      </c>
      <c r="C2616" s="14" t="s">
        <v>131</v>
      </c>
      <c r="D2616" s="14" t="s">
        <v>33</v>
      </c>
      <c r="E2616" s="14">
        <v>2</v>
      </c>
      <c r="F2616" s="14">
        <v>467.300876231058</v>
      </c>
      <c r="G2616" s="14">
        <v>155.76695874368599</v>
      </c>
      <c r="H2616" s="14">
        <v>1746.135850202</v>
      </c>
      <c r="I2616" s="14">
        <v>1498.4605188663199</v>
      </c>
      <c r="J2616" s="14">
        <v>1363.4302627081199</v>
      </c>
      <c r="K2616" s="14">
        <v>1643.07379217172</v>
      </c>
      <c r="L2616" s="14">
        <v>144.613273305403</v>
      </c>
      <c r="M2616" s="14">
        <v>135.03025615819399</v>
      </c>
      <c r="O2616" s="14"/>
      <c r="P2616" s="14"/>
      <c r="Q2616" s="14"/>
      <c r="R2616" s="14"/>
      <c r="S2616" s="14"/>
      <c r="T2616" s="14"/>
      <c r="U2616" s="14"/>
      <c r="V2616" s="14"/>
      <c r="W2616" s="14"/>
      <c r="X2616" s="14"/>
      <c r="Y2616" s="14"/>
    </row>
    <row r="2617" spans="1:25">
      <c r="A2617" s="14" t="s">
        <v>2845</v>
      </c>
      <c r="B2617" s="14" t="s">
        <v>60</v>
      </c>
      <c r="C2617" s="14" t="s">
        <v>132</v>
      </c>
      <c r="D2617" s="14" t="s">
        <v>33</v>
      </c>
      <c r="E2617" s="14">
        <v>2</v>
      </c>
      <c r="F2617" s="14">
        <v>460.47008620751097</v>
      </c>
      <c r="G2617" s="14">
        <v>153.490028735837</v>
      </c>
      <c r="H2617" s="14">
        <v>1729.4001585199101</v>
      </c>
      <c r="I2617" s="14">
        <v>1460.48575913015</v>
      </c>
      <c r="J2617" s="14">
        <v>1327.6229318729199</v>
      </c>
      <c r="K2617" s="14">
        <v>1602.8501523621101</v>
      </c>
      <c r="L2617" s="14">
        <v>142.364393231957</v>
      </c>
      <c r="M2617" s="14">
        <v>132.86282725723501</v>
      </c>
      <c r="O2617" s="14"/>
      <c r="P2617" s="14"/>
      <c r="Q2617" s="14"/>
      <c r="R2617" s="14"/>
      <c r="S2617" s="14"/>
      <c r="T2617" s="14"/>
      <c r="U2617" s="14"/>
      <c r="V2617" s="14"/>
      <c r="W2617" s="14"/>
      <c r="X2617" s="14"/>
      <c r="Y2617" s="14"/>
    </row>
    <row r="2618" spans="1:25">
      <c r="A2618" s="14" t="s">
        <v>2846</v>
      </c>
      <c r="B2618" s="14" t="s">
        <v>60</v>
      </c>
      <c r="C2618" s="14" t="s">
        <v>38</v>
      </c>
      <c r="D2618" s="14" t="s">
        <v>33</v>
      </c>
      <c r="E2618" s="14">
        <v>3</v>
      </c>
      <c r="F2618" s="14">
        <v>376.54713609180402</v>
      </c>
      <c r="G2618" s="14">
        <v>125.51571203060099</v>
      </c>
      <c r="H2618" s="14">
        <v>1540.00710028957</v>
      </c>
      <c r="I2618" s="14">
        <v>1490.6080319983801</v>
      </c>
      <c r="J2618" s="14">
        <v>1342.88304272346</v>
      </c>
      <c r="K2618" s="14">
        <v>1650.0633768597199</v>
      </c>
      <c r="L2618" s="14">
        <v>159.45534486134099</v>
      </c>
      <c r="M2618" s="14">
        <v>147.72498927491901</v>
      </c>
      <c r="O2618" s="14"/>
      <c r="P2618" s="14"/>
      <c r="Q2618" s="14"/>
      <c r="R2618" s="14"/>
      <c r="S2618" s="14"/>
      <c r="T2618" s="14"/>
      <c r="U2618" s="14"/>
      <c r="V2618" s="14"/>
      <c r="W2618" s="14"/>
      <c r="X2618" s="14"/>
      <c r="Y2618" s="14"/>
    </row>
    <row r="2619" spans="1:25">
      <c r="A2619" s="14" t="s">
        <v>2847</v>
      </c>
      <c r="B2619" s="14" t="s">
        <v>60</v>
      </c>
      <c r="C2619" s="14" t="s">
        <v>36</v>
      </c>
      <c r="D2619" s="14" t="s">
        <v>33</v>
      </c>
      <c r="E2619" s="14">
        <v>3</v>
      </c>
      <c r="F2619" s="14">
        <v>401.51072251557201</v>
      </c>
      <c r="G2619" s="14">
        <v>133.83690750519099</v>
      </c>
      <c r="H2619" s="14">
        <v>1629.9046947940701</v>
      </c>
      <c r="I2619" s="14">
        <v>1555.8243196493399</v>
      </c>
      <c r="J2619" s="14">
        <v>1406.3424983208199</v>
      </c>
      <c r="K2619" s="14">
        <v>1716.78558649714</v>
      </c>
      <c r="L2619" s="14">
        <v>160.96126684780299</v>
      </c>
      <c r="M2619" s="14">
        <v>149.48182132851699</v>
      </c>
      <c r="O2619" s="14"/>
      <c r="P2619" s="14"/>
      <c r="Q2619" s="14"/>
      <c r="R2619" s="14"/>
      <c r="S2619" s="14"/>
      <c r="T2619" s="14"/>
      <c r="U2619" s="14"/>
      <c r="V2619" s="14"/>
      <c r="W2619" s="14"/>
      <c r="X2619" s="14"/>
      <c r="Y2619" s="14"/>
    </row>
    <row r="2620" spans="1:25">
      <c r="A2620" s="14" t="s">
        <v>2848</v>
      </c>
      <c r="B2620" s="14" t="s">
        <v>60</v>
      </c>
      <c r="C2620" s="14" t="s">
        <v>34</v>
      </c>
      <c r="D2620" s="14" t="s">
        <v>33</v>
      </c>
      <c r="E2620" s="14">
        <v>3</v>
      </c>
      <c r="F2620" s="14">
        <v>422.60544813480902</v>
      </c>
      <c r="G2620" s="14">
        <v>140.86848271160301</v>
      </c>
      <c r="H2620" s="14">
        <v>1711.92355235684</v>
      </c>
      <c r="I2620" s="14">
        <v>1617.7313903551501</v>
      </c>
      <c r="J2620" s="14">
        <v>1466.0133868347</v>
      </c>
      <c r="K2620" s="14">
        <v>1780.7941928934099</v>
      </c>
      <c r="L2620" s="14">
        <v>163.06280253825801</v>
      </c>
      <c r="M2620" s="14">
        <v>151.71800352045801</v>
      </c>
      <c r="O2620" s="14"/>
      <c r="P2620" s="14"/>
      <c r="Q2620" s="14"/>
      <c r="R2620" s="14"/>
      <c r="S2620" s="14"/>
      <c r="T2620" s="14"/>
      <c r="U2620" s="14"/>
      <c r="V2620" s="14"/>
      <c r="W2620" s="14"/>
      <c r="X2620" s="14"/>
      <c r="Y2620" s="14"/>
    </row>
    <row r="2621" spans="1:25">
      <c r="A2621" s="14" t="s">
        <v>2849</v>
      </c>
      <c r="B2621" s="14" t="s">
        <v>60</v>
      </c>
      <c r="C2621" s="14" t="s">
        <v>128</v>
      </c>
      <c r="D2621" s="14" t="s">
        <v>33</v>
      </c>
      <c r="E2621" s="14">
        <v>3</v>
      </c>
      <c r="F2621" s="14">
        <v>419.89054976771001</v>
      </c>
      <c r="G2621" s="14">
        <v>139.963516589237</v>
      </c>
      <c r="H2621" s="14">
        <v>1705.07004697356</v>
      </c>
      <c r="I2621" s="14">
        <v>1599.4242351866201</v>
      </c>
      <c r="J2621" s="14">
        <v>1448.8883723178101</v>
      </c>
      <c r="K2621" s="14">
        <v>1761.2543024666199</v>
      </c>
      <c r="L2621" s="14">
        <v>161.830067280002</v>
      </c>
      <c r="M2621" s="14">
        <v>150.53586286880901</v>
      </c>
      <c r="O2621" s="14"/>
      <c r="P2621" s="14"/>
      <c r="Q2621" s="14"/>
      <c r="R2621" s="14"/>
      <c r="S2621" s="14"/>
      <c r="T2621" s="14"/>
      <c r="U2621" s="14"/>
      <c r="V2621" s="14"/>
      <c r="W2621" s="14"/>
      <c r="X2621" s="14"/>
      <c r="Y2621" s="14"/>
    </row>
    <row r="2622" spans="1:25">
      <c r="A2622" s="14" t="s">
        <v>2850</v>
      </c>
      <c r="B2622" s="14" t="s">
        <v>60</v>
      </c>
      <c r="C2622" s="14" t="s">
        <v>129</v>
      </c>
      <c r="D2622" s="14" t="s">
        <v>33</v>
      </c>
      <c r="E2622" s="14">
        <v>3</v>
      </c>
      <c r="F2622" s="14">
        <v>408.703298255937</v>
      </c>
      <c r="G2622" s="14">
        <v>136.234432751979</v>
      </c>
      <c r="H2622" s="14">
        <v>1658.96776366268</v>
      </c>
      <c r="I2622" s="14">
        <v>1535.9821986366501</v>
      </c>
      <c r="J2622" s="14">
        <v>1389.4851785082201</v>
      </c>
      <c r="K2622" s="14">
        <v>1693.62593938032</v>
      </c>
      <c r="L2622" s="14">
        <v>157.64374074366199</v>
      </c>
      <c r="M2622" s="14">
        <v>146.497020128429</v>
      </c>
      <c r="O2622" s="14"/>
      <c r="P2622" s="14"/>
      <c r="Q2622" s="14"/>
      <c r="R2622" s="14"/>
      <c r="S2622" s="14"/>
      <c r="T2622" s="14"/>
      <c r="U2622" s="14"/>
      <c r="V2622" s="14"/>
      <c r="W2622" s="14"/>
      <c r="X2622" s="14"/>
      <c r="Y2622" s="14"/>
    </row>
    <row r="2623" spans="1:25">
      <c r="A2623" s="14" t="s">
        <v>2851</v>
      </c>
      <c r="B2623" s="14" t="s">
        <v>60</v>
      </c>
      <c r="C2623" s="14" t="s">
        <v>130</v>
      </c>
      <c r="D2623" s="14" t="s">
        <v>33</v>
      </c>
      <c r="E2623" s="14">
        <v>3</v>
      </c>
      <c r="F2623" s="14">
        <v>407.18247428238402</v>
      </c>
      <c r="G2623" s="14">
        <v>135.72749142746099</v>
      </c>
      <c r="H2623" s="14">
        <v>1650.98517731981</v>
      </c>
      <c r="I2623" s="14">
        <v>1504.66839017028</v>
      </c>
      <c r="J2623" s="14">
        <v>1360.89648424456</v>
      </c>
      <c r="K2623" s="14">
        <v>1659.4009154051801</v>
      </c>
      <c r="L2623" s="14">
        <v>154.732525234897</v>
      </c>
      <c r="M2623" s="14">
        <v>143.771905925716</v>
      </c>
      <c r="O2623" s="14"/>
      <c r="P2623" s="14"/>
      <c r="Q2623" s="14"/>
      <c r="R2623" s="14"/>
      <c r="S2623" s="14"/>
      <c r="T2623" s="14"/>
      <c r="U2623" s="14"/>
      <c r="V2623" s="14"/>
      <c r="W2623" s="14"/>
      <c r="X2623" s="14"/>
      <c r="Y2623" s="14"/>
    </row>
    <row r="2624" spans="1:25">
      <c r="A2624" s="14" t="s">
        <v>2852</v>
      </c>
      <c r="B2624" s="14" t="s">
        <v>60</v>
      </c>
      <c r="C2624" s="14" t="s">
        <v>131</v>
      </c>
      <c r="D2624" s="14" t="s">
        <v>33</v>
      </c>
      <c r="E2624" s="14">
        <v>3</v>
      </c>
      <c r="F2624" s="14">
        <v>437.30796917154601</v>
      </c>
      <c r="G2624" s="14">
        <v>145.76932305718199</v>
      </c>
      <c r="H2624" s="14">
        <v>1763.48080156281</v>
      </c>
      <c r="I2624" s="14">
        <v>1591.69794151671</v>
      </c>
      <c r="J2624" s="14">
        <v>1444.7743108649199</v>
      </c>
      <c r="K2624" s="14">
        <v>1749.4142326582501</v>
      </c>
      <c r="L2624" s="14">
        <v>157.71629114153799</v>
      </c>
      <c r="M2624" s="14">
        <v>146.92363065179299</v>
      </c>
      <c r="O2624" s="14"/>
      <c r="P2624" s="14"/>
      <c r="Q2624" s="14"/>
      <c r="R2624" s="14"/>
      <c r="S2624" s="14"/>
      <c r="T2624" s="14"/>
      <c r="U2624" s="14"/>
      <c r="V2624" s="14"/>
      <c r="W2624" s="14"/>
      <c r="X2624" s="14"/>
      <c r="Y2624" s="14"/>
    </row>
    <row r="2625" spans="1:25">
      <c r="A2625" s="14" t="s">
        <v>2853</v>
      </c>
      <c r="B2625" s="14" t="s">
        <v>60</v>
      </c>
      <c r="C2625" s="14" t="s">
        <v>132</v>
      </c>
      <c r="D2625" s="14" t="s">
        <v>33</v>
      </c>
      <c r="E2625" s="14">
        <v>3</v>
      </c>
      <c r="F2625" s="14">
        <v>447.32273672593601</v>
      </c>
      <c r="G2625" s="14">
        <v>149.107578908645</v>
      </c>
      <c r="H2625" s="14">
        <v>1796.90984464504</v>
      </c>
      <c r="I2625" s="14">
        <v>1609.58875546027</v>
      </c>
      <c r="J2625" s="14">
        <v>1462.5053684320301</v>
      </c>
      <c r="K2625" s="14">
        <v>1767.35014612743</v>
      </c>
      <c r="L2625" s="14">
        <v>157.76139066715999</v>
      </c>
      <c r="M2625" s="14">
        <v>147.08338702824199</v>
      </c>
      <c r="O2625" s="14"/>
      <c r="P2625" s="14"/>
      <c r="Q2625" s="14"/>
      <c r="R2625" s="14"/>
      <c r="S2625" s="14"/>
      <c r="T2625" s="14"/>
      <c r="U2625" s="14"/>
      <c r="V2625" s="14"/>
      <c r="W2625" s="14"/>
      <c r="X2625" s="14"/>
      <c r="Y2625" s="14"/>
    </row>
    <row r="2626" spans="1:25">
      <c r="A2626" s="14" t="s">
        <v>2854</v>
      </c>
      <c r="B2626" s="14" t="s">
        <v>60</v>
      </c>
      <c r="C2626" s="14" t="s">
        <v>38</v>
      </c>
      <c r="D2626" s="14" t="s">
        <v>33</v>
      </c>
      <c r="E2626" s="14">
        <v>4</v>
      </c>
      <c r="F2626" s="14">
        <v>450.783736768371</v>
      </c>
      <c r="G2626" s="14">
        <v>150.26124558945699</v>
      </c>
      <c r="H2626" s="14">
        <v>1737.6599212411199</v>
      </c>
      <c r="I2626" s="14">
        <v>1722.3032792886399</v>
      </c>
      <c r="J2626" s="14">
        <v>1565.8451819453201</v>
      </c>
      <c r="K2626" s="14">
        <v>1890.0745761408</v>
      </c>
      <c r="L2626" s="14">
        <v>167.77129685216201</v>
      </c>
      <c r="M2626" s="14">
        <v>156.458097343323</v>
      </c>
      <c r="O2626" s="14"/>
      <c r="P2626" s="14"/>
      <c r="Q2626" s="14"/>
      <c r="R2626" s="14"/>
      <c r="S2626" s="14"/>
      <c r="T2626" s="14"/>
      <c r="U2626" s="14"/>
      <c r="V2626" s="14"/>
      <c r="W2626" s="14"/>
      <c r="X2626" s="14"/>
      <c r="Y2626" s="14"/>
    </row>
    <row r="2627" spans="1:25">
      <c r="A2627" s="14" t="s">
        <v>2855</v>
      </c>
      <c r="B2627" s="14" t="s">
        <v>60</v>
      </c>
      <c r="C2627" s="14" t="s">
        <v>36</v>
      </c>
      <c r="D2627" s="14" t="s">
        <v>33</v>
      </c>
      <c r="E2627" s="14">
        <v>4</v>
      </c>
      <c r="F2627" s="14">
        <v>438.88766378417699</v>
      </c>
      <c r="G2627" s="14">
        <v>146.29588792805899</v>
      </c>
      <c r="H2627" s="14">
        <v>1676.6796446522701</v>
      </c>
      <c r="I2627" s="14">
        <v>1649.2582923862001</v>
      </c>
      <c r="J2627" s="14">
        <v>1497.55841686128</v>
      </c>
      <c r="K2627" s="14">
        <v>1812.08081387075</v>
      </c>
      <c r="L2627" s="14">
        <v>162.82252148454501</v>
      </c>
      <c r="M2627" s="14">
        <v>151.699875524921</v>
      </c>
      <c r="O2627" s="14"/>
      <c r="P2627" s="14"/>
      <c r="Q2627" s="14"/>
      <c r="R2627" s="14"/>
      <c r="S2627" s="14"/>
      <c r="T2627" s="14"/>
      <c r="U2627" s="14"/>
      <c r="V2627" s="14"/>
      <c r="W2627" s="14"/>
      <c r="X2627" s="14"/>
      <c r="Y2627" s="14"/>
    </row>
    <row r="2628" spans="1:25">
      <c r="A2628" s="14" t="s">
        <v>2856</v>
      </c>
      <c r="B2628" s="14" t="s">
        <v>60</v>
      </c>
      <c r="C2628" s="14" t="s">
        <v>34</v>
      </c>
      <c r="D2628" s="14" t="s">
        <v>33</v>
      </c>
      <c r="E2628" s="14">
        <v>4</v>
      </c>
      <c r="F2628" s="14">
        <v>425.536126227512</v>
      </c>
      <c r="G2628" s="14">
        <v>141.845375409171</v>
      </c>
      <c r="H2628" s="14">
        <v>1620.10251362031</v>
      </c>
      <c r="I2628" s="14">
        <v>1583.3166072451399</v>
      </c>
      <c r="J2628" s="14">
        <v>1435.4890956264501</v>
      </c>
      <c r="K2628" s="14">
        <v>1742.15834318159</v>
      </c>
      <c r="L2628" s="14">
        <v>158.841735936448</v>
      </c>
      <c r="M2628" s="14">
        <v>147.82751161869399</v>
      </c>
      <c r="O2628" s="14"/>
      <c r="P2628" s="14"/>
      <c r="Q2628" s="14"/>
      <c r="R2628" s="14"/>
      <c r="S2628" s="14"/>
      <c r="T2628" s="14"/>
      <c r="U2628" s="14"/>
      <c r="V2628" s="14"/>
      <c r="W2628" s="14"/>
      <c r="X2628" s="14"/>
      <c r="Y2628" s="14"/>
    </row>
    <row r="2629" spans="1:25">
      <c r="A2629" s="14" t="s">
        <v>2857</v>
      </c>
      <c r="B2629" s="14" t="s">
        <v>60</v>
      </c>
      <c r="C2629" s="14" t="s">
        <v>128</v>
      </c>
      <c r="D2629" s="14" t="s">
        <v>33</v>
      </c>
      <c r="E2629" s="14">
        <v>4</v>
      </c>
      <c r="F2629" s="14">
        <v>442.03173006349499</v>
      </c>
      <c r="G2629" s="14">
        <v>147.34391002116499</v>
      </c>
      <c r="H2629" s="14">
        <v>1680.47342633628</v>
      </c>
      <c r="I2629" s="14">
        <v>1632.02874196896</v>
      </c>
      <c r="J2629" s="14">
        <v>1482.3779804334399</v>
      </c>
      <c r="K2629" s="14">
        <v>1792.6112767489799</v>
      </c>
      <c r="L2629" s="14">
        <v>160.58253478001799</v>
      </c>
      <c r="M2629" s="14">
        <v>149.65076153552101</v>
      </c>
      <c r="O2629" s="14"/>
      <c r="P2629" s="14"/>
      <c r="Q2629" s="14"/>
      <c r="R2629" s="14"/>
      <c r="S2629" s="14"/>
      <c r="T2629" s="14"/>
      <c r="U2629" s="14"/>
      <c r="V2629" s="14"/>
      <c r="W2629" s="14"/>
      <c r="X2629" s="14"/>
      <c r="Y2629" s="14"/>
    </row>
    <row r="2630" spans="1:25">
      <c r="A2630" s="14" t="s">
        <v>2858</v>
      </c>
      <c r="B2630" s="14" t="s">
        <v>60</v>
      </c>
      <c r="C2630" s="14" t="s">
        <v>129</v>
      </c>
      <c r="D2630" s="14" t="s">
        <v>33</v>
      </c>
      <c r="E2630" s="14">
        <v>4</v>
      </c>
      <c r="F2630" s="14">
        <v>446.18719470495699</v>
      </c>
      <c r="G2630" s="14">
        <v>148.72906490165201</v>
      </c>
      <c r="H2630" s="14">
        <v>1695.69108313365</v>
      </c>
      <c r="I2630" s="14">
        <v>1626.7316102472</v>
      </c>
      <c r="J2630" s="14">
        <v>1478.1491156622701</v>
      </c>
      <c r="K2630" s="14">
        <v>1786.1151964410701</v>
      </c>
      <c r="L2630" s="14">
        <v>159.38358619387</v>
      </c>
      <c r="M2630" s="14">
        <v>148.582494584937</v>
      </c>
      <c r="O2630" s="14"/>
      <c r="P2630" s="14"/>
      <c r="Q2630" s="14"/>
      <c r="R2630" s="14"/>
      <c r="S2630" s="14"/>
      <c r="T2630" s="14"/>
      <c r="U2630" s="14"/>
      <c r="V2630" s="14"/>
      <c r="W2630" s="14"/>
      <c r="X2630" s="14"/>
      <c r="Y2630" s="14"/>
    </row>
    <row r="2631" spans="1:25">
      <c r="A2631" s="14" t="s">
        <v>2859</v>
      </c>
      <c r="B2631" s="14" t="s">
        <v>60</v>
      </c>
      <c r="C2631" s="14" t="s">
        <v>130</v>
      </c>
      <c r="D2631" s="14" t="s">
        <v>33</v>
      </c>
      <c r="E2631" s="14">
        <v>4</v>
      </c>
      <c r="F2631" s="14">
        <v>456.93197080657598</v>
      </c>
      <c r="G2631" s="14">
        <v>152.310656935525</v>
      </c>
      <c r="H2631" s="14">
        <v>1734.54796646766</v>
      </c>
      <c r="I2631" s="14">
        <v>1653.93993681354</v>
      </c>
      <c r="J2631" s="14">
        <v>1504.53847555992</v>
      </c>
      <c r="K2631" s="14">
        <v>1814.06859474467</v>
      </c>
      <c r="L2631" s="14">
        <v>160.128657931128</v>
      </c>
      <c r="M2631" s="14">
        <v>149.40146125362099</v>
      </c>
      <c r="O2631" s="14"/>
      <c r="P2631" s="14"/>
      <c r="Q2631" s="14"/>
      <c r="R2631" s="14"/>
      <c r="S2631" s="14"/>
      <c r="T2631" s="14"/>
      <c r="U2631" s="14"/>
      <c r="V2631" s="14"/>
      <c r="W2631" s="14"/>
      <c r="X2631" s="14"/>
      <c r="Y2631" s="14"/>
    </row>
    <row r="2632" spans="1:25">
      <c r="A2632" s="14" t="s">
        <v>2860</v>
      </c>
      <c r="B2632" s="14" t="s">
        <v>60</v>
      </c>
      <c r="C2632" s="14" t="s">
        <v>131</v>
      </c>
      <c r="D2632" s="14" t="s">
        <v>33</v>
      </c>
      <c r="E2632" s="14">
        <v>4</v>
      </c>
      <c r="F2632" s="14">
        <v>437.925485539276</v>
      </c>
      <c r="G2632" s="14">
        <v>145.97516184642501</v>
      </c>
      <c r="H2632" s="14">
        <v>1661.89323190496</v>
      </c>
      <c r="I2632" s="14">
        <v>1567.0566517329601</v>
      </c>
      <c r="J2632" s="14">
        <v>1422.5343757808</v>
      </c>
      <c r="K2632" s="14">
        <v>1722.1874064172</v>
      </c>
      <c r="L2632" s="14">
        <v>155.13075468423199</v>
      </c>
      <c r="M2632" s="14">
        <v>144.522275952169</v>
      </c>
      <c r="O2632" s="14"/>
      <c r="P2632" s="14"/>
      <c r="Q2632" s="14"/>
      <c r="R2632" s="14"/>
      <c r="S2632" s="14"/>
      <c r="T2632" s="14"/>
      <c r="U2632" s="14"/>
      <c r="V2632" s="14"/>
      <c r="W2632" s="14"/>
      <c r="X2632" s="14"/>
      <c r="Y2632" s="14"/>
    </row>
    <row r="2633" spans="1:25">
      <c r="A2633" s="14" t="s">
        <v>2861</v>
      </c>
      <c r="B2633" s="14" t="s">
        <v>60</v>
      </c>
      <c r="C2633" s="14" t="s">
        <v>132</v>
      </c>
      <c r="D2633" s="14" t="s">
        <v>33</v>
      </c>
      <c r="E2633" s="14">
        <v>4</v>
      </c>
      <c r="F2633" s="14">
        <v>435.479035596887</v>
      </c>
      <c r="G2633" s="14">
        <v>145.159678532296</v>
      </c>
      <c r="H2633" s="14">
        <v>1651.3557908190301</v>
      </c>
      <c r="I2633" s="14">
        <v>1542.2729161571499</v>
      </c>
      <c r="J2633" s="14">
        <v>1399.49934503135</v>
      </c>
      <c r="K2633" s="14">
        <v>1695.55716787661</v>
      </c>
      <c r="L2633" s="14">
        <v>153.284251719461</v>
      </c>
      <c r="M2633" s="14">
        <v>142.77357112579901</v>
      </c>
      <c r="O2633" s="14"/>
      <c r="P2633" s="14"/>
      <c r="Q2633" s="14"/>
      <c r="R2633" s="14"/>
      <c r="S2633" s="14"/>
      <c r="T2633" s="14"/>
      <c r="U2633" s="14"/>
      <c r="V2633" s="14"/>
      <c r="W2633" s="14"/>
      <c r="X2633" s="14"/>
      <c r="Y2633" s="14"/>
    </row>
    <row r="2634" spans="1:25">
      <c r="A2634" s="14" t="s">
        <v>2862</v>
      </c>
      <c r="B2634" s="14" t="s">
        <v>60</v>
      </c>
      <c r="C2634" s="14" t="s">
        <v>38</v>
      </c>
      <c r="D2634" s="14" t="s">
        <v>33</v>
      </c>
      <c r="E2634" s="14">
        <v>5</v>
      </c>
      <c r="F2634" s="14">
        <v>432.156733874184</v>
      </c>
      <c r="G2634" s="14">
        <v>144.05224462472799</v>
      </c>
      <c r="H2634" s="14">
        <v>1730.35729278952</v>
      </c>
      <c r="I2634" s="14">
        <v>1783.1042459989801</v>
      </c>
      <c r="J2634" s="14">
        <v>1618.0029009821001</v>
      </c>
      <c r="K2634" s="14">
        <v>1960.40848233311</v>
      </c>
      <c r="L2634" s="14">
        <v>177.30423633413</v>
      </c>
      <c r="M2634" s="14">
        <v>165.10134501687099</v>
      </c>
      <c r="O2634" s="14"/>
      <c r="P2634" s="14"/>
      <c r="Q2634" s="14"/>
      <c r="R2634" s="14"/>
      <c r="S2634" s="14"/>
      <c r="T2634" s="14"/>
      <c r="U2634" s="14"/>
      <c r="V2634" s="14"/>
      <c r="W2634" s="14"/>
      <c r="X2634" s="14"/>
      <c r="Y2634" s="14"/>
    </row>
    <row r="2635" spans="1:25">
      <c r="A2635" s="14" t="s">
        <v>2863</v>
      </c>
      <c r="B2635" s="14" t="s">
        <v>60</v>
      </c>
      <c r="C2635" s="14" t="s">
        <v>36</v>
      </c>
      <c r="D2635" s="14" t="s">
        <v>33</v>
      </c>
      <c r="E2635" s="14">
        <v>5</v>
      </c>
      <c r="F2635" s="14">
        <v>471.28923805035299</v>
      </c>
      <c r="G2635" s="14">
        <v>157.09641268345101</v>
      </c>
      <c r="H2635" s="14">
        <v>1877.27240808745</v>
      </c>
      <c r="I2635" s="14">
        <v>1913.19513550181</v>
      </c>
      <c r="J2635" s="14">
        <v>1743.3996937611701</v>
      </c>
      <c r="K2635" s="14">
        <v>2094.9878131403598</v>
      </c>
      <c r="L2635" s="14">
        <v>181.79267763854801</v>
      </c>
      <c r="M2635" s="14">
        <v>169.79544174063901</v>
      </c>
      <c r="O2635" s="14"/>
      <c r="P2635" s="14"/>
      <c r="Q2635" s="14"/>
      <c r="R2635" s="14"/>
      <c r="S2635" s="14"/>
      <c r="T2635" s="14"/>
      <c r="U2635" s="14"/>
      <c r="V2635" s="14"/>
      <c r="W2635" s="14"/>
      <c r="X2635" s="14"/>
      <c r="Y2635" s="14"/>
    </row>
    <row r="2636" spans="1:25">
      <c r="A2636" s="14" t="s">
        <v>2864</v>
      </c>
      <c r="B2636" s="14" t="s">
        <v>60</v>
      </c>
      <c r="C2636" s="14" t="s">
        <v>34</v>
      </c>
      <c r="D2636" s="14" t="s">
        <v>33</v>
      </c>
      <c r="E2636" s="14">
        <v>5</v>
      </c>
      <c r="F2636" s="14">
        <v>495.85422871126099</v>
      </c>
      <c r="G2636" s="14">
        <v>165.28474290375399</v>
      </c>
      <c r="H2636" s="14">
        <v>1968.3785030815</v>
      </c>
      <c r="I2636" s="14">
        <v>2002.1816225954899</v>
      </c>
      <c r="J2636" s="14">
        <v>1828.85375713349</v>
      </c>
      <c r="K2636" s="14">
        <v>2187.4376857980601</v>
      </c>
      <c r="L2636" s="14">
        <v>185.256063202571</v>
      </c>
      <c r="M2636" s="14">
        <v>173.32786546200501</v>
      </c>
      <c r="O2636" s="14"/>
      <c r="P2636" s="14"/>
      <c r="Q2636" s="14"/>
      <c r="R2636" s="14"/>
      <c r="S2636" s="14"/>
      <c r="T2636" s="14"/>
      <c r="U2636" s="14"/>
      <c r="V2636" s="14"/>
      <c r="W2636" s="14"/>
      <c r="X2636" s="14"/>
      <c r="Y2636" s="14"/>
    </row>
    <row r="2637" spans="1:25">
      <c r="A2637" s="14" t="s">
        <v>2865</v>
      </c>
      <c r="B2637" s="14" t="s">
        <v>60</v>
      </c>
      <c r="C2637" s="14" t="s">
        <v>128</v>
      </c>
      <c r="D2637" s="14" t="s">
        <v>33</v>
      </c>
      <c r="E2637" s="14">
        <v>5</v>
      </c>
      <c r="F2637" s="14">
        <v>500.05449220710602</v>
      </c>
      <c r="G2637" s="14">
        <v>166.68483073570201</v>
      </c>
      <c r="H2637" s="14">
        <v>1984.3432230440701</v>
      </c>
      <c r="I2637" s="14">
        <v>2006.14845897736</v>
      </c>
      <c r="J2637" s="14">
        <v>1833.3106008358</v>
      </c>
      <c r="K2637" s="14">
        <v>2190.8288802786901</v>
      </c>
      <c r="L2637" s="14">
        <v>184.68042130133</v>
      </c>
      <c r="M2637" s="14">
        <v>172.837858141564</v>
      </c>
      <c r="O2637" s="14"/>
      <c r="P2637" s="14"/>
      <c r="Q2637" s="14"/>
      <c r="R2637" s="14"/>
      <c r="S2637" s="14"/>
      <c r="T2637" s="14"/>
      <c r="U2637" s="14"/>
      <c r="V2637" s="14"/>
      <c r="W2637" s="14"/>
      <c r="X2637" s="14"/>
      <c r="Y2637" s="14"/>
    </row>
    <row r="2638" spans="1:25">
      <c r="A2638" s="14" t="s">
        <v>2866</v>
      </c>
      <c r="B2638" s="14" t="s">
        <v>60</v>
      </c>
      <c r="C2638" s="14" t="s">
        <v>129</v>
      </c>
      <c r="D2638" s="14" t="s">
        <v>33</v>
      </c>
      <c r="E2638" s="14">
        <v>5</v>
      </c>
      <c r="F2638" s="14">
        <v>493.78928964930299</v>
      </c>
      <c r="G2638" s="14">
        <v>164.596429883101</v>
      </c>
      <c r="H2638" s="14">
        <v>1957.2289414931299</v>
      </c>
      <c r="I2638" s="14">
        <v>1955.87693906664</v>
      </c>
      <c r="J2638" s="14">
        <v>1786.30180997978</v>
      </c>
      <c r="K2638" s="14">
        <v>2137.14729096356</v>
      </c>
      <c r="L2638" s="14">
        <v>181.27035189692401</v>
      </c>
      <c r="M2638" s="14">
        <v>169.575129086857</v>
      </c>
      <c r="O2638" s="14"/>
      <c r="P2638" s="14"/>
      <c r="Q2638" s="14"/>
      <c r="R2638" s="14"/>
      <c r="S2638" s="14"/>
      <c r="T2638" s="14"/>
      <c r="U2638" s="14"/>
      <c r="V2638" s="14"/>
      <c r="W2638" s="14"/>
      <c r="X2638" s="14"/>
      <c r="Y2638" s="14"/>
    </row>
    <row r="2639" spans="1:25">
      <c r="A2639" s="14" t="s">
        <v>2867</v>
      </c>
      <c r="B2639" s="14" t="s">
        <v>60</v>
      </c>
      <c r="C2639" s="14" t="s">
        <v>130</v>
      </c>
      <c r="D2639" s="14" t="s">
        <v>33</v>
      </c>
      <c r="E2639" s="14">
        <v>5</v>
      </c>
      <c r="F2639" s="14">
        <v>461.249805149444</v>
      </c>
      <c r="G2639" s="14">
        <v>153.74993504981501</v>
      </c>
      <c r="H2639" s="14">
        <v>1824.8528451869099</v>
      </c>
      <c r="I2639" s="14">
        <v>1818.0692501957701</v>
      </c>
      <c r="J2639" s="14">
        <v>1655.1682961996801</v>
      </c>
      <c r="K2639" s="14">
        <v>1992.6096892717701</v>
      </c>
      <c r="L2639" s="14">
        <v>174.540439075997</v>
      </c>
      <c r="M2639" s="14">
        <v>162.900953996097</v>
      </c>
      <c r="O2639" s="14"/>
      <c r="P2639" s="14"/>
      <c r="Q2639" s="14"/>
      <c r="R2639" s="14"/>
      <c r="S2639" s="14"/>
      <c r="T2639" s="14"/>
      <c r="U2639" s="14"/>
      <c r="V2639" s="14"/>
      <c r="W2639" s="14"/>
      <c r="X2639" s="14"/>
      <c r="Y2639" s="14"/>
    </row>
    <row r="2640" spans="1:25">
      <c r="A2640" s="14" t="s">
        <v>2868</v>
      </c>
      <c r="B2640" s="14" t="s">
        <v>60</v>
      </c>
      <c r="C2640" s="14" t="s">
        <v>131</v>
      </c>
      <c r="D2640" s="14" t="s">
        <v>33</v>
      </c>
      <c r="E2640" s="14">
        <v>5</v>
      </c>
      <c r="F2640" s="14">
        <v>446.112741016673</v>
      </c>
      <c r="G2640" s="14">
        <v>148.70424700555799</v>
      </c>
      <c r="H2640" s="14">
        <v>1758.84222132421</v>
      </c>
      <c r="I2640" s="14">
        <v>1751.4928351644901</v>
      </c>
      <c r="J2640" s="14">
        <v>1592.1036699829499</v>
      </c>
      <c r="K2640" s="14">
        <v>1922.46967941249</v>
      </c>
      <c r="L2640" s="14">
        <v>170.97684424799399</v>
      </c>
      <c r="M2640" s="14">
        <v>159.389165181545</v>
      </c>
      <c r="O2640" s="14"/>
      <c r="P2640" s="14"/>
      <c r="Q2640" s="14"/>
      <c r="R2640" s="14"/>
      <c r="S2640" s="14"/>
      <c r="T2640" s="14"/>
      <c r="U2640" s="14"/>
      <c r="V2640" s="14"/>
      <c r="W2640" s="14"/>
      <c r="X2640" s="14"/>
      <c r="Y2640" s="14"/>
    </row>
    <row r="2641" spans="1:25">
      <c r="A2641" s="14" t="s">
        <v>2869</v>
      </c>
      <c r="B2641" s="14" t="s">
        <v>60</v>
      </c>
      <c r="C2641" s="14" t="s">
        <v>132</v>
      </c>
      <c r="D2641" s="14" t="s">
        <v>33</v>
      </c>
      <c r="E2641" s="14">
        <v>5</v>
      </c>
      <c r="F2641" s="14">
        <v>429.14458036995302</v>
      </c>
      <c r="G2641" s="14">
        <v>143.04819345665101</v>
      </c>
      <c r="H2641" s="14">
        <v>1688.2827033713099</v>
      </c>
      <c r="I2641" s="14">
        <v>1683.0076942180999</v>
      </c>
      <c r="J2641" s="14">
        <v>1527.0102603370899</v>
      </c>
      <c r="K2641" s="14">
        <v>1850.5771443572501</v>
      </c>
      <c r="L2641" s="14">
        <v>167.56945013915399</v>
      </c>
      <c r="M2641" s="14">
        <v>155.99743388101399</v>
      </c>
      <c r="O2641" s="14"/>
      <c r="P2641" s="14"/>
      <c r="Q2641" s="14"/>
      <c r="R2641" s="14"/>
      <c r="S2641" s="14"/>
      <c r="T2641" s="14"/>
      <c r="U2641" s="14"/>
      <c r="V2641" s="14"/>
      <c r="W2641" s="14"/>
      <c r="X2641" s="14"/>
      <c r="Y2641" s="14"/>
    </row>
    <row r="2642" spans="1:25">
      <c r="A2642" s="14" t="s">
        <v>2870</v>
      </c>
      <c r="B2642" s="14" t="s">
        <v>60</v>
      </c>
      <c r="C2642" s="14" t="s">
        <v>38</v>
      </c>
      <c r="D2642" s="14" t="s">
        <v>58</v>
      </c>
      <c r="E2642" s="14">
        <v>0</v>
      </c>
      <c r="F2642" s="14">
        <v>1973.67025811801</v>
      </c>
      <c r="G2642" s="14">
        <v>657.89008603933701</v>
      </c>
      <c r="H2642" s="14">
        <v>2028.6674322050901</v>
      </c>
      <c r="I2642" s="14">
        <v>2171.8545089510299</v>
      </c>
      <c r="J2642" s="14">
        <v>2076.2982766168202</v>
      </c>
      <c r="K2642" s="14">
        <v>2270.6464303845701</v>
      </c>
      <c r="L2642" s="14">
        <v>98.791921433543394</v>
      </c>
      <c r="M2642" s="14">
        <v>95.556232334208701</v>
      </c>
      <c r="O2642" s="14"/>
      <c r="P2642" s="14"/>
      <c r="Q2642" s="14"/>
      <c r="R2642" s="14"/>
      <c r="S2642" s="14"/>
      <c r="T2642" s="14"/>
      <c r="U2642" s="14"/>
      <c r="V2642" s="14"/>
      <c r="W2642" s="14"/>
      <c r="X2642" s="14"/>
      <c r="Y2642" s="14"/>
    </row>
    <row r="2643" spans="1:25">
      <c r="A2643" s="14" t="s">
        <v>2871</v>
      </c>
      <c r="B2643" s="14" t="s">
        <v>60</v>
      </c>
      <c r="C2643" s="14" t="s">
        <v>36</v>
      </c>
      <c r="D2643" s="14" t="s">
        <v>58</v>
      </c>
      <c r="E2643" s="14">
        <v>0</v>
      </c>
      <c r="F2643" s="14">
        <v>1904.3445128440001</v>
      </c>
      <c r="G2643" s="14">
        <v>634.78150428133404</v>
      </c>
      <c r="H2643" s="14">
        <v>1944.2601742207501</v>
      </c>
      <c r="I2643" s="14">
        <v>2070.2205280778599</v>
      </c>
      <c r="J2643" s="14">
        <v>1977.5033723362601</v>
      </c>
      <c r="K2643" s="14">
        <v>2166.1349432049501</v>
      </c>
      <c r="L2643" s="14">
        <v>95.914415127097499</v>
      </c>
      <c r="M2643" s="14">
        <v>92.717155741594297</v>
      </c>
      <c r="O2643" s="14"/>
      <c r="P2643" s="14"/>
      <c r="Q2643" s="14"/>
      <c r="R2643" s="14"/>
      <c r="S2643" s="14"/>
      <c r="T2643" s="14"/>
      <c r="U2643" s="14"/>
      <c r="V2643" s="14"/>
      <c r="W2643" s="14"/>
      <c r="X2643" s="14"/>
      <c r="Y2643" s="14"/>
    </row>
    <row r="2644" spans="1:25">
      <c r="A2644" s="14" t="s">
        <v>2872</v>
      </c>
      <c r="B2644" s="14" t="s">
        <v>60</v>
      </c>
      <c r="C2644" s="14" t="s">
        <v>34</v>
      </c>
      <c r="D2644" s="14" t="s">
        <v>58</v>
      </c>
      <c r="E2644" s="14">
        <v>0</v>
      </c>
      <c r="F2644" s="14">
        <v>1864.87306111047</v>
      </c>
      <c r="G2644" s="14">
        <v>621.62435370348999</v>
      </c>
      <c r="H2644" s="14">
        <v>1892.63806147227</v>
      </c>
      <c r="I2644" s="14">
        <v>2001.07128822558</v>
      </c>
      <c r="J2644" s="14">
        <v>1910.56904287927</v>
      </c>
      <c r="K2644" s="14">
        <v>2094.7278965913001</v>
      </c>
      <c r="L2644" s="14">
        <v>93.656608365719904</v>
      </c>
      <c r="M2644" s="14">
        <v>90.502245346311597</v>
      </c>
      <c r="O2644" s="14"/>
      <c r="P2644" s="14"/>
      <c r="Q2644" s="14"/>
      <c r="R2644" s="14"/>
      <c r="S2644" s="14"/>
      <c r="T2644" s="14"/>
      <c r="U2644" s="14"/>
      <c r="V2644" s="14"/>
      <c r="W2644" s="14"/>
      <c r="X2644" s="14"/>
      <c r="Y2644" s="14"/>
    </row>
    <row r="2645" spans="1:25">
      <c r="A2645" s="14" t="s">
        <v>2873</v>
      </c>
      <c r="B2645" s="14" t="s">
        <v>60</v>
      </c>
      <c r="C2645" s="14" t="s">
        <v>128</v>
      </c>
      <c r="D2645" s="14" t="s">
        <v>58</v>
      </c>
      <c r="E2645" s="14">
        <v>0</v>
      </c>
      <c r="F2645" s="14">
        <v>1845.13928064372</v>
      </c>
      <c r="G2645" s="14">
        <v>615.04642688124102</v>
      </c>
      <c r="H2645" s="14">
        <v>1862.23459421865</v>
      </c>
      <c r="I2645" s="14">
        <v>1952.11624427314</v>
      </c>
      <c r="J2645" s="14">
        <v>1863.50506050131</v>
      </c>
      <c r="K2645" s="14">
        <v>2043.8326679864399</v>
      </c>
      <c r="L2645" s="14">
        <v>91.716423713304494</v>
      </c>
      <c r="M2645" s="14">
        <v>88.611183771828806</v>
      </c>
      <c r="O2645" s="14"/>
      <c r="P2645" s="14"/>
      <c r="Q2645" s="14"/>
      <c r="R2645" s="14"/>
      <c r="S2645" s="14"/>
      <c r="T2645" s="14"/>
      <c r="U2645" s="14"/>
      <c r="V2645" s="14"/>
      <c r="W2645" s="14"/>
      <c r="X2645" s="14"/>
      <c r="Y2645" s="14"/>
    </row>
    <row r="2646" spans="1:25">
      <c r="A2646" s="14" t="s">
        <v>2874</v>
      </c>
      <c r="B2646" s="14" t="s">
        <v>60</v>
      </c>
      <c r="C2646" s="14" t="s">
        <v>129</v>
      </c>
      <c r="D2646" s="14" t="s">
        <v>58</v>
      </c>
      <c r="E2646" s="14">
        <v>0</v>
      </c>
      <c r="F2646" s="14">
        <v>1897.3821208320701</v>
      </c>
      <c r="G2646" s="14">
        <v>632.46070694402295</v>
      </c>
      <c r="H2646" s="14">
        <v>1907.2617366278</v>
      </c>
      <c r="I2646" s="14">
        <v>1984.1554409042701</v>
      </c>
      <c r="J2646" s="14">
        <v>1895.4078370233501</v>
      </c>
      <c r="K2646" s="14">
        <v>2075.9691341777002</v>
      </c>
      <c r="L2646" s="14">
        <v>91.813693273426907</v>
      </c>
      <c r="M2646" s="14">
        <v>88.747603880917296</v>
      </c>
      <c r="O2646" s="14"/>
      <c r="P2646" s="14"/>
      <c r="Q2646" s="14"/>
      <c r="R2646" s="14"/>
      <c r="S2646" s="14"/>
      <c r="T2646" s="14"/>
      <c r="U2646" s="14"/>
      <c r="V2646" s="14"/>
      <c r="W2646" s="14"/>
      <c r="X2646" s="14"/>
      <c r="Y2646" s="14"/>
    </row>
    <row r="2647" spans="1:25">
      <c r="A2647" s="14" t="s">
        <v>2875</v>
      </c>
      <c r="B2647" s="14" t="s">
        <v>60</v>
      </c>
      <c r="C2647" s="14" t="s">
        <v>130</v>
      </c>
      <c r="D2647" s="14" t="s">
        <v>58</v>
      </c>
      <c r="E2647" s="14">
        <v>0</v>
      </c>
      <c r="F2647" s="14">
        <v>1942.08654532283</v>
      </c>
      <c r="G2647" s="14">
        <v>647.36218177427804</v>
      </c>
      <c r="H2647" s="14">
        <v>1949.5141944035099</v>
      </c>
      <c r="I2647" s="14">
        <v>2008.4523875811999</v>
      </c>
      <c r="J2647" s="14">
        <v>1919.69806442762</v>
      </c>
      <c r="K2647" s="14">
        <v>2100.2368709831999</v>
      </c>
      <c r="L2647" s="14">
        <v>91.784483402007496</v>
      </c>
      <c r="M2647" s="14">
        <v>88.754323153576706</v>
      </c>
      <c r="O2647" s="14"/>
      <c r="P2647" s="14"/>
      <c r="Q2647" s="14"/>
      <c r="R2647" s="14"/>
      <c r="S2647" s="14"/>
      <c r="T2647" s="14"/>
      <c r="U2647" s="14"/>
      <c r="V2647" s="14"/>
      <c r="W2647" s="14"/>
      <c r="X2647" s="14"/>
      <c r="Y2647" s="14"/>
    </row>
    <row r="2648" spans="1:25">
      <c r="A2648" s="14" t="s">
        <v>2876</v>
      </c>
      <c r="B2648" s="14" t="s">
        <v>60</v>
      </c>
      <c r="C2648" s="14" t="s">
        <v>131</v>
      </c>
      <c r="D2648" s="14" t="s">
        <v>58</v>
      </c>
      <c r="E2648" s="14">
        <v>0</v>
      </c>
      <c r="F2648" s="14">
        <v>1899.5655428022701</v>
      </c>
      <c r="G2648" s="14">
        <v>633.18851426742503</v>
      </c>
      <c r="H2648" s="14">
        <v>1905.30049729915</v>
      </c>
      <c r="I2648" s="14">
        <v>1947.2975734317999</v>
      </c>
      <c r="J2648" s="14">
        <v>1860.3348240325599</v>
      </c>
      <c r="K2648" s="14">
        <v>2037.26298844502</v>
      </c>
      <c r="L2648" s="14">
        <v>89.965415013220294</v>
      </c>
      <c r="M2648" s="14">
        <v>86.962749399235904</v>
      </c>
      <c r="O2648" s="14"/>
      <c r="P2648" s="14"/>
      <c r="Q2648" s="14"/>
      <c r="R2648" s="14"/>
      <c r="S2648" s="14"/>
      <c r="T2648" s="14"/>
      <c r="U2648" s="14"/>
      <c r="V2648" s="14"/>
      <c r="W2648" s="14"/>
      <c r="X2648" s="14"/>
      <c r="Y2648" s="14"/>
    </row>
    <row r="2649" spans="1:25">
      <c r="A2649" s="14" t="s">
        <v>2877</v>
      </c>
      <c r="B2649" s="14" t="s">
        <v>60</v>
      </c>
      <c r="C2649" s="14" t="s">
        <v>132</v>
      </c>
      <c r="D2649" s="14" t="s">
        <v>58</v>
      </c>
      <c r="E2649" s="14">
        <v>0</v>
      </c>
      <c r="F2649" s="14">
        <v>1889.33054638606</v>
      </c>
      <c r="G2649" s="14">
        <v>629.776848795354</v>
      </c>
      <c r="H2649" s="14">
        <v>1891.5815284048599</v>
      </c>
      <c r="I2649" s="14">
        <v>1911.1463959325299</v>
      </c>
      <c r="J2649" s="14">
        <v>1825.61408788783</v>
      </c>
      <c r="K2649" s="14">
        <v>1999.6401191892701</v>
      </c>
      <c r="L2649" s="14">
        <v>88.493723256739003</v>
      </c>
      <c r="M2649" s="14">
        <v>85.532308044699406</v>
      </c>
      <c r="O2649" s="14"/>
      <c r="P2649" s="14"/>
      <c r="Q2649" s="14"/>
      <c r="R2649" s="14"/>
      <c r="S2649" s="14"/>
      <c r="T2649" s="14"/>
      <c r="U2649" s="14"/>
      <c r="V2649" s="14"/>
      <c r="W2649" s="14"/>
      <c r="X2649" s="14"/>
      <c r="Y2649" s="14"/>
    </row>
    <row r="2650" spans="1:25">
      <c r="A2650" s="14" t="s">
        <v>2878</v>
      </c>
      <c r="B2650" s="14" t="s">
        <v>60</v>
      </c>
      <c r="C2650" s="14" t="s">
        <v>38</v>
      </c>
      <c r="D2650" s="14" t="s">
        <v>58</v>
      </c>
      <c r="E2650" s="14">
        <v>1</v>
      </c>
      <c r="F2650" s="14">
        <v>333.74239727717497</v>
      </c>
      <c r="G2650" s="14">
        <v>111.247465759058</v>
      </c>
      <c r="H2650" s="14">
        <v>1365.61396651735</v>
      </c>
      <c r="I2650" s="14">
        <v>1498.73930889195</v>
      </c>
      <c r="J2650" s="14">
        <v>1341.2394302530899</v>
      </c>
      <c r="K2650" s="14">
        <v>1669.5589139593801</v>
      </c>
      <c r="L2650" s="14">
        <v>170.81960506742701</v>
      </c>
      <c r="M2650" s="14">
        <v>157.49987863886301</v>
      </c>
      <c r="O2650" s="14"/>
      <c r="P2650" s="14"/>
      <c r="Q2650" s="14"/>
      <c r="R2650" s="14"/>
      <c r="S2650" s="14"/>
      <c r="T2650" s="14"/>
      <c r="U2650" s="14"/>
      <c r="V2650" s="14"/>
      <c r="W2650" s="14"/>
      <c r="X2650" s="14"/>
      <c r="Y2650" s="14"/>
    </row>
    <row r="2651" spans="1:25">
      <c r="A2651" s="14" t="s">
        <v>2879</v>
      </c>
      <c r="B2651" s="14" t="s">
        <v>60</v>
      </c>
      <c r="C2651" s="14" t="s">
        <v>36</v>
      </c>
      <c r="D2651" s="14" t="s">
        <v>58</v>
      </c>
      <c r="E2651" s="14">
        <v>1</v>
      </c>
      <c r="F2651" s="14">
        <v>317.93387878175901</v>
      </c>
      <c r="G2651" s="14">
        <v>105.97795959392</v>
      </c>
      <c r="H2651" s="14">
        <v>1289.687971693</v>
      </c>
      <c r="I2651" s="14">
        <v>1403.74344636712</v>
      </c>
      <c r="J2651" s="14">
        <v>1252.50254111356</v>
      </c>
      <c r="K2651" s="14">
        <v>1568.10350502593</v>
      </c>
      <c r="L2651" s="14">
        <v>164.36005865880901</v>
      </c>
      <c r="M2651" s="14">
        <v>151.240905253569</v>
      </c>
      <c r="O2651" s="14"/>
      <c r="P2651" s="14"/>
      <c r="Q2651" s="14"/>
      <c r="R2651" s="14"/>
      <c r="S2651" s="14"/>
      <c r="T2651" s="14"/>
      <c r="U2651" s="14"/>
      <c r="V2651" s="14"/>
      <c r="W2651" s="14"/>
      <c r="X2651" s="14"/>
      <c r="Y2651" s="14"/>
    </row>
    <row r="2652" spans="1:25">
      <c r="A2652" s="14" t="s">
        <v>2880</v>
      </c>
      <c r="B2652" s="14" t="s">
        <v>60</v>
      </c>
      <c r="C2652" s="14" t="s">
        <v>34</v>
      </c>
      <c r="D2652" s="14" t="s">
        <v>58</v>
      </c>
      <c r="E2652" s="14">
        <v>1</v>
      </c>
      <c r="F2652" s="14">
        <v>329.82618619923301</v>
      </c>
      <c r="G2652" s="14">
        <v>109.942062066411</v>
      </c>
      <c r="H2652" s="14">
        <v>1323.5931867219099</v>
      </c>
      <c r="I2652" s="14">
        <v>1430.25333127048</v>
      </c>
      <c r="J2652" s="14">
        <v>1278.83093434118</v>
      </c>
      <c r="K2652" s="14">
        <v>1594.5607454885001</v>
      </c>
      <c r="L2652" s="14">
        <v>164.30741421802199</v>
      </c>
      <c r="M2652" s="14">
        <v>151.422396929299</v>
      </c>
      <c r="O2652" s="14"/>
      <c r="P2652" s="14"/>
      <c r="Q2652" s="14"/>
      <c r="R2652" s="14"/>
      <c r="S2652" s="14"/>
      <c r="T2652" s="14"/>
      <c r="U2652" s="14"/>
      <c r="V2652" s="14"/>
      <c r="W2652" s="14"/>
      <c r="X2652" s="14"/>
      <c r="Y2652" s="14"/>
    </row>
    <row r="2653" spans="1:25">
      <c r="A2653" s="14" t="s">
        <v>2881</v>
      </c>
      <c r="B2653" s="14" t="s">
        <v>60</v>
      </c>
      <c r="C2653" s="14" t="s">
        <v>128</v>
      </c>
      <c r="D2653" s="14" t="s">
        <v>58</v>
      </c>
      <c r="E2653" s="14">
        <v>1</v>
      </c>
      <c r="F2653" s="14">
        <v>326.81729286448501</v>
      </c>
      <c r="G2653" s="14">
        <v>108.93909762149499</v>
      </c>
      <c r="H2653" s="14">
        <v>1300.24783315888</v>
      </c>
      <c r="I2653" s="14">
        <v>1393.30867674352</v>
      </c>
      <c r="J2653" s="14">
        <v>1245.32794694839</v>
      </c>
      <c r="K2653" s="14">
        <v>1553.9420474185799</v>
      </c>
      <c r="L2653" s="14">
        <v>160.63337067506799</v>
      </c>
      <c r="M2653" s="14">
        <v>147.98072979512901</v>
      </c>
      <c r="O2653" s="14"/>
      <c r="P2653" s="14"/>
      <c r="Q2653" s="14"/>
      <c r="R2653" s="14"/>
      <c r="S2653" s="14"/>
      <c r="T2653" s="14"/>
      <c r="U2653" s="14"/>
      <c r="V2653" s="14"/>
      <c r="W2653" s="14"/>
      <c r="X2653" s="14"/>
      <c r="Y2653" s="14"/>
    </row>
    <row r="2654" spans="1:25">
      <c r="A2654" s="14" t="s">
        <v>2882</v>
      </c>
      <c r="B2654" s="14" t="s">
        <v>60</v>
      </c>
      <c r="C2654" s="14" t="s">
        <v>129</v>
      </c>
      <c r="D2654" s="14" t="s">
        <v>58</v>
      </c>
      <c r="E2654" s="14">
        <v>1</v>
      </c>
      <c r="F2654" s="14">
        <v>326.13566011635299</v>
      </c>
      <c r="G2654" s="14">
        <v>108.71188670545099</v>
      </c>
      <c r="H2654" s="14">
        <v>1288.8190480788501</v>
      </c>
      <c r="I2654" s="14">
        <v>1362.15262795374</v>
      </c>
      <c r="J2654" s="14">
        <v>1217.3900511311599</v>
      </c>
      <c r="K2654" s="14">
        <v>1519.3062088505701</v>
      </c>
      <c r="L2654" s="14">
        <v>157.15358089683701</v>
      </c>
      <c r="M2654" s="14">
        <v>144.76257682258</v>
      </c>
      <c r="O2654" s="14"/>
      <c r="P2654" s="14"/>
      <c r="Q2654" s="14"/>
      <c r="R2654" s="14"/>
      <c r="S2654" s="14"/>
      <c r="T2654" s="14"/>
      <c r="U2654" s="14"/>
      <c r="V2654" s="14"/>
      <c r="W2654" s="14"/>
      <c r="X2654" s="14"/>
      <c r="Y2654" s="14"/>
    </row>
    <row r="2655" spans="1:25">
      <c r="A2655" s="14" t="s">
        <v>2883</v>
      </c>
      <c r="B2655" s="14" t="s">
        <v>60</v>
      </c>
      <c r="C2655" s="14" t="s">
        <v>130</v>
      </c>
      <c r="D2655" s="14" t="s">
        <v>58</v>
      </c>
      <c r="E2655" s="14">
        <v>1</v>
      </c>
      <c r="F2655" s="14">
        <v>340.47606719845697</v>
      </c>
      <c r="G2655" s="14">
        <v>113.492022399486</v>
      </c>
      <c r="H2655" s="14">
        <v>1336.1434235870699</v>
      </c>
      <c r="I2655" s="14">
        <v>1380.44139228888</v>
      </c>
      <c r="J2655" s="14">
        <v>1236.8204295795599</v>
      </c>
      <c r="K2655" s="14">
        <v>1536.08221534838</v>
      </c>
      <c r="L2655" s="14">
        <v>155.64082305949799</v>
      </c>
      <c r="M2655" s="14">
        <v>143.62096270932801</v>
      </c>
      <c r="O2655" s="14"/>
      <c r="P2655" s="14"/>
      <c r="Q2655" s="14"/>
      <c r="R2655" s="14"/>
      <c r="S2655" s="14"/>
      <c r="T2655" s="14"/>
      <c r="U2655" s="14"/>
      <c r="V2655" s="14"/>
      <c r="W2655" s="14"/>
      <c r="X2655" s="14"/>
      <c r="Y2655" s="14"/>
    </row>
    <row r="2656" spans="1:25">
      <c r="A2656" s="14" t="s">
        <v>2884</v>
      </c>
      <c r="B2656" s="14" t="s">
        <v>60</v>
      </c>
      <c r="C2656" s="14" t="s">
        <v>131</v>
      </c>
      <c r="D2656" s="14" t="s">
        <v>58</v>
      </c>
      <c r="E2656" s="14">
        <v>1</v>
      </c>
      <c r="F2656" s="14">
        <v>349.933894020254</v>
      </c>
      <c r="G2656" s="14">
        <v>116.644631340085</v>
      </c>
      <c r="H2656" s="14">
        <v>1365.5423945221801</v>
      </c>
      <c r="I2656" s="14">
        <v>1391.8077525976901</v>
      </c>
      <c r="J2656" s="14">
        <v>1248.97683086708</v>
      </c>
      <c r="K2656" s="14">
        <v>1546.4225625776401</v>
      </c>
      <c r="L2656" s="14">
        <v>154.61480997995201</v>
      </c>
      <c r="M2656" s="14">
        <v>142.83092173060899</v>
      </c>
      <c r="O2656" s="14"/>
      <c r="P2656" s="14"/>
      <c r="Q2656" s="14"/>
      <c r="R2656" s="14"/>
      <c r="S2656" s="14"/>
      <c r="T2656" s="14"/>
      <c r="U2656" s="14"/>
      <c r="V2656" s="14"/>
      <c r="W2656" s="14"/>
      <c r="X2656" s="14"/>
      <c r="Y2656" s="14"/>
    </row>
    <row r="2657" spans="1:25">
      <c r="A2657" s="14" t="s">
        <v>2885</v>
      </c>
      <c r="B2657" s="14" t="s">
        <v>60</v>
      </c>
      <c r="C2657" s="14" t="s">
        <v>132</v>
      </c>
      <c r="D2657" s="14" t="s">
        <v>58</v>
      </c>
      <c r="E2657" s="14">
        <v>1</v>
      </c>
      <c r="F2657" s="14">
        <v>365.90476929361199</v>
      </c>
      <c r="G2657" s="14">
        <v>121.968256431204</v>
      </c>
      <c r="H2657" s="14">
        <v>1414.3433546968099</v>
      </c>
      <c r="I2657" s="14">
        <v>1416.0780944302301</v>
      </c>
      <c r="J2657" s="14">
        <v>1274.01040965017</v>
      </c>
      <c r="K2657" s="14">
        <v>1569.5968466264801</v>
      </c>
      <c r="L2657" s="14">
        <v>153.518752196245</v>
      </c>
      <c r="M2657" s="14">
        <v>142.06768478006501</v>
      </c>
      <c r="O2657" s="14"/>
      <c r="P2657" s="14"/>
      <c r="Q2657" s="14"/>
      <c r="R2657" s="14"/>
      <c r="S2657" s="14"/>
      <c r="T2657" s="14"/>
      <c r="U2657" s="14"/>
      <c r="V2657" s="14"/>
      <c r="W2657" s="14"/>
      <c r="X2657" s="14"/>
      <c r="Y2657" s="14"/>
    </row>
    <row r="2658" spans="1:25">
      <c r="A2658" s="14" t="s">
        <v>2886</v>
      </c>
      <c r="B2658" s="14" t="s">
        <v>60</v>
      </c>
      <c r="C2658" s="14" t="s">
        <v>38</v>
      </c>
      <c r="D2658" s="14" t="s">
        <v>58</v>
      </c>
      <c r="E2658" s="14">
        <v>2</v>
      </c>
      <c r="F2658" s="14">
        <v>320.24885534142697</v>
      </c>
      <c r="G2658" s="14">
        <v>106.749618447142</v>
      </c>
      <c r="H2658" s="14">
        <v>1594.86481743739</v>
      </c>
      <c r="I2658" s="14">
        <v>1810.5106556269</v>
      </c>
      <c r="J2658" s="14">
        <v>1612.6368246039699</v>
      </c>
      <c r="K2658" s="14">
        <v>2025.4837095138801</v>
      </c>
      <c r="L2658" s="14">
        <v>214.973053886987</v>
      </c>
      <c r="M2658" s="14">
        <v>197.873831022931</v>
      </c>
      <c r="O2658" s="14"/>
      <c r="P2658" s="14"/>
      <c r="Q2658" s="14"/>
      <c r="R2658" s="14"/>
      <c r="S2658" s="14"/>
      <c r="T2658" s="14"/>
      <c r="U2658" s="14"/>
      <c r="V2658" s="14"/>
      <c r="W2658" s="14"/>
      <c r="X2658" s="14"/>
      <c r="Y2658" s="14"/>
    </row>
    <row r="2659" spans="1:25">
      <c r="A2659" s="14" t="s">
        <v>2887</v>
      </c>
      <c r="B2659" s="14" t="s">
        <v>60</v>
      </c>
      <c r="C2659" s="14" t="s">
        <v>36</v>
      </c>
      <c r="D2659" s="14" t="s">
        <v>58</v>
      </c>
      <c r="E2659" s="14">
        <v>2</v>
      </c>
      <c r="F2659" s="14">
        <v>353.14657372924802</v>
      </c>
      <c r="G2659" s="14">
        <v>117.715524576416</v>
      </c>
      <c r="H2659" s="14">
        <v>1735.2787269876101</v>
      </c>
      <c r="I2659" s="14">
        <v>1930.91883537995</v>
      </c>
      <c r="J2659" s="14">
        <v>1730.7324070765101</v>
      </c>
      <c r="K2659" s="14">
        <v>2147.5424988959098</v>
      </c>
      <c r="L2659" s="14">
        <v>216.62366351595799</v>
      </c>
      <c r="M2659" s="14">
        <v>200.186428303447</v>
      </c>
      <c r="O2659" s="14"/>
      <c r="P2659" s="14"/>
      <c r="Q2659" s="14"/>
      <c r="R2659" s="14"/>
      <c r="S2659" s="14"/>
      <c r="T2659" s="14"/>
      <c r="U2659" s="14"/>
      <c r="V2659" s="14"/>
      <c r="W2659" s="14"/>
      <c r="X2659" s="14"/>
      <c r="Y2659" s="14"/>
    </row>
    <row r="2660" spans="1:25">
      <c r="A2660" s="14" t="s">
        <v>2888</v>
      </c>
      <c r="B2660" s="14" t="s">
        <v>60</v>
      </c>
      <c r="C2660" s="14" t="s">
        <v>34</v>
      </c>
      <c r="D2660" s="14" t="s">
        <v>58</v>
      </c>
      <c r="E2660" s="14">
        <v>2</v>
      </c>
      <c r="F2660" s="14">
        <v>368.47230991202798</v>
      </c>
      <c r="G2660" s="14">
        <v>122.824103304009</v>
      </c>
      <c r="H2660" s="14">
        <v>1792.4420387801199</v>
      </c>
      <c r="I2660" s="14">
        <v>1961.5197928080599</v>
      </c>
      <c r="J2660" s="14">
        <v>1762.90586912872</v>
      </c>
      <c r="K2660" s="14">
        <v>2176.0842895042701</v>
      </c>
      <c r="L2660" s="14">
        <v>214.564496696205</v>
      </c>
      <c r="M2660" s="14">
        <v>198.613923679338</v>
      </c>
      <c r="O2660" s="14"/>
      <c r="P2660" s="14"/>
      <c r="Q2660" s="14"/>
      <c r="R2660" s="14"/>
      <c r="S2660" s="14"/>
      <c r="T2660" s="14"/>
      <c r="U2660" s="14"/>
      <c r="V2660" s="14"/>
      <c r="W2660" s="14"/>
      <c r="X2660" s="14"/>
      <c r="Y2660" s="14"/>
    </row>
    <row r="2661" spans="1:25">
      <c r="A2661" s="14" t="s">
        <v>2889</v>
      </c>
      <c r="B2661" s="14" t="s">
        <v>60</v>
      </c>
      <c r="C2661" s="14" t="s">
        <v>128</v>
      </c>
      <c r="D2661" s="14" t="s">
        <v>58</v>
      </c>
      <c r="E2661" s="14">
        <v>2</v>
      </c>
      <c r="F2661" s="14">
        <v>383.07407190376398</v>
      </c>
      <c r="G2661" s="14">
        <v>127.691357301255</v>
      </c>
      <c r="H2661" s="14">
        <v>1856.0689563630201</v>
      </c>
      <c r="I2661" s="14">
        <v>2027.4818767599199</v>
      </c>
      <c r="J2661" s="14">
        <v>1826.3463822052099</v>
      </c>
      <c r="K2661" s="14">
        <v>2244.4464462850101</v>
      </c>
      <c r="L2661" s="14">
        <v>216.96456952508601</v>
      </c>
      <c r="M2661" s="14">
        <v>201.13549455470999</v>
      </c>
      <c r="O2661" s="14"/>
      <c r="P2661" s="14"/>
      <c r="Q2661" s="14"/>
      <c r="R2661" s="14"/>
      <c r="S2661" s="14"/>
      <c r="T2661" s="14"/>
      <c r="U2661" s="14"/>
      <c r="V2661" s="14"/>
      <c r="W2661" s="14"/>
      <c r="X2661" s="14"/>
      <c r="Y2661" s="14"/>
    </row>
    <row r="2662" spans="1:25">
      <c r="A2662" s="14" t="s">
        <v>2890</v>
      </c>
      <c r="B2662" s="14" t="s">
        <v>60</v>
      </c>
      <c r="C2662" s="14" t="s">
        <v>129</v>
      </c>
      <c r="D2662" s="14" t="s">
        <v>58</v>
      </c>
      <c r="E2662" s="14">
        <v>2</v>
      </c>
      <c r="F2662" s="14">
        <v>391.03565337646302</v>
      </c>
      <c r="G2662" s="14">
        <v>130.34521779215399</v>
      </c>
      <c r="H2662" s="14">
        <v>1888.0578116771901</v>
      </c>
      <c r="I2662" s="14">
        <v>2052.0107442782701</v>
      </c>
      <c r="J2662" s="14">
        <v>1850.6093068720299</v>
      </c>
      <c r="K2662" s="14">
        <v>2269.0932063310802</v>
      </c>
      <c r="L2662" s="14">
        <v>217.08246205281199</v>
      </c>
      <c r="M2662" s="14">
        <v>201.40143740624001</v>
      </c>
      <c r="O2662" s="14"/>
      <c r="P2662" s="14"/>
      <c r="Q2662" s="14"/>
      <c r="R2662" s="14"/>
      <c r="S2662" s="14"/>
      <c r="T2662" s="14"/>
      <c r="U2662" s="14"/>
      <c r="V2662" s="14"/>
      <c r="W2662" s="14"/>
      <c r="X2662" s="14"/>
      <c r="Y2662" s="14"/>
    </row>
    <row r="2663" spans="1:25">
      <c r="A2663" s="14" t="s">
        <v>2891</v>
      </c>
      <c r="B2663" s="14" t="s">
        <v>60</v>
      </c>
      <c r="C2663" s="14" t="s">
        <v>130</v>
      </c>
      <c r="D2663" s="14" t="s">
        <v>58</v>
      </c>
      <c r="E2663" s="14">
        <v>2</v>
      </c>
      <c r="F2663" s="14">
        <v>399.16748233632097</v>
      </c>
      <c r="G2663" s="14">
        <v>133.05582744544</v>
      </c>
      <c r="H2663" s="14">
        <v>1925.18318865786</v>
      </c>
      <c r="I2663" s="14">
        <v>2099.07813963238</v>
      </c>
      <c r="J2663" s="14">
        <v>1895.5409202144799</v>
      </c>
      <c r="K2663" s="14">
        <v>2318.2936960659699</v>
      </c>
      <c r="L2663" s="14">
        <v>219.21555643358499</v>
      </c>
      <c r="M2663" s="14">
        <v>203.537219417904</v>
      </c>
      <c r="O2663" s="14"/>
      <c r="P2663" s="14"/>
      <c r="Q2663" s="14"/>
      <c r="R2663" s="14"/>
      <c r="S2663" s="14"/>
      <c r="T2663" s="14"/>
      <c r="U2663" s="14"/>
      <c r="V2663" s="14"/>
      <c r="W2663" s="14"/>
      <c r="X2663" s="14"/>
      <c r="Y2663" s="14"/>
    </row>
    <row r="2664" spans="1:25">
      <c r="A2664" s="14" t="s">
        <v>2892</v>
      </c>
      <c r="B2664" s="14" t="s">
        <v>60</v>
      </c>
      <c r="C2664" s="14" t="s">
        <v>131</v>
      </c>
      <c r="D2664" s="14" t="s">
        <v>58</v>
      </c>
      <c r="E2664" s="14">
        <v>2</v>
      </c>
      <c r="F2664" s="14">
        <v>371.47372214978299</v>
      </c>
      <c r="G2664" s="14">
        <v>123.824574049928</v>
      </c>
      <c r="H2664" s="14">
        <v>1789.3724573689001</v>
      </c>
      <c r="I2664" s="14">
        <v>1944.1036560861</v>
      </c>
      <c r="J2664" s="14">
        <v>1748.99614521028</v>
      </c>
      <c r="K2664" s="14">
        <v>2154.8139855394002</v>
      </c>
      <c r="L2664" s="14">
        <v>210.71032945329901</v>
      </c>
      <c r="M2664" s="14">
        <v>195.10751087582</v>
      </c>
      <c r="O2664" s="14"/>
      <c r="P2664" s="14"/>
      <c r="Q2664" s="14"/>
      <c r="R2664" s="14"/>
      <c r="S2664" s="14"/>
      <c r="T2664" s="14"/>
      <c r="U2664" s="14"/>
      <c r="V2664" s="14"/>
      <c r="W2664" s="14"/>
      <c r="X2664" s="14"/>
      <c r="Y2664" s="14"/>
    </row>
    <row r="2665" spans="1:25">
      <c r="A2665" s="14" t="s">
        <v>2893</v>
      </c>
      <c r="B2665" s="14" t="s">
        <v>60</v>
      </c>
      <c r="C2665" s="14" t="s">
        <v>132</v>
      </c>
      <c r="D2665" s="14" t="s">
        <v>58</v>
      </c>
      <c r="E2665" s="14">
        <v>2</v>
      </c>
      <c r="F2665" s="14">
        <v>344.302246231514</v>
      </c>
      <c r="G2665" s="14">
        <v>114.767415410505</v>
      </c>
      <c r="H2665" s="14">
        <v>1662.0112291538601</v>
      </c>
      <c r="I2665" s="14">
        <v>1775.82152472044</v>
      </c>
      <c r="J2665" s="14">
        <v>1591.2210901563501</v>
      </c>
      <c r="K2665" s="14">
        <v>1975.7815252723501</v>
      </c>
      <c r="L2665" s="14">
        <v>199.96000055190601</v>
      </c>
      <c r="M2665" s="14">
        <v>184.600434564094</v>
      </c>
      <c r="O2665" s="14"/>
      <c r="P2665" s="14"/>
      <c r="Q2665" s="14"/>
      <c r="R2665" s="14"/>
      <c r="S2665" s="14"/>
      <c r="T2665" s="14"/>
      <c r="U2665" s="14"/>
      <c r="V2665" s="14"/>
      <c r="W2665" s="14"/>
      <c r="X2665" s="14"/>
      <c r="Y2665" s="14"/>
    </row>
    <row r="2666" spans="1:25">
      <c r="A2666" s="14" t="s">
        <v>2894</v>
      </c>
      <c r="B2666" s="14" t="s">
        <v>60</v>
      </c>
      <c r="C2666" s="14" t="s">
        <v>38</v>
      </c>
      <c r="D2666" s="14" t="s">
        <v>58</v>
      </c>
      <c r="E2666" s="14">
        <v>3</v>
      </c>
      <c r="F2666" s="14">
        <v>389.417689622956</v>
      </c>
      <c r="G2666" s="14">
        <v>129.805896540985</v>
      </c>
      <c r="H2666" s="14">
        <v>2279.6961106600902</v>
      </c>
      <c r="I2666" s="14">
        <v>2301.6847868130699</v>
      </c>
      <c r="J2666" s="14">
        <v>2076.4881789629399</v>
      </c>
      <c r="K2666" s="14">
        <v>2544.4530154905401</v>
      </c>
      <c r="L2666" s="14">
        <v>242.76822867747899</v>
      </c>
      <c r="M2666" s="14">
        <v>225.19660785012499</v>
      </c>
      <c r="O2666" s="14"/>
      <c r="P2666" s="14"/>
      <c r="Q2666" s="14"/>
      <c r="R2666" s="14"/>
      <c r="S2666" s="14"/>
      <c r="T2666" s="14"/>
      <c r="U2666" s="14"/>
      <c r="V2666" s="14"/>
      <c r="W2666" s="14"/>
      <c r="X2666" s="14"/>
      <c r="Y2666" s="14"/>
    </row>
    <row r="2667" spans="1:25">
      <c r="A2667" s="14" t="s">
        <v>2895</v>
      </c>
      <c r="B2667" s="14" t="s">
        <v>60</v>
      </c>
      <c r="C2667" s="14" t="s">
        <v>36</v>
      </c>
      <c r="D2667" s="14" t="s">
        <v>58</v>
      </c>
      <c r="E2667" s="14">
        <v>3</v>
      </c>
      <c r="F2667" s="14">
        <v>362.263789403793</v>
      </c>
      <c r="G2667" s="14">
        <v>120.75459646793099</v>
      </c>
      <c r="H2667" s="14">
        <v>2098.62002898733</v>
      </c>
      <c r="I2667" s="14">
        <v>2113.7824559650599</v>
      </c>
      <c r="J2667" s="14">
        <v>1899.6737671165999</v>
      </c>
      <c r="K2667" s="14">
        <v>2345.23920281855</v>
      </c>
      <c r="L2667" s="14">
        <v>231.456746853499</v>
      </c>
      <c r="M2667" s="14">
        <v>214.10868884844999</v>
      </c>
      <c r="O2667" s="14"/>
      <c r="P2667" s="14"/>
      <c r="Q2667" s="14"/>
      <c r="R2667" s="14"/>
      <c r="S2667" s="14"/>
      <c r="T2667" s="14"/>
      <c r="U2667" s="14"/>
      <c r="V2667" s="14"/>
      <c r="W2667" s="14"/>
      <c r="X2667" s="14"/>
      <c r="Y2667" s="14"/>
    </row>
    <row r="2668" spans="1:25">
      <c r="A2668" s="14" t="s">
        <v>2896</v>
      </c>
      <c r="B2668" s="14" t="s">
        <v>60</v>
      </c>
      <c r="C2668" s="14" t="s">
        <v>34</v>
      </c>
      <c r="D2668" s="14" t="s">
        <v>58</v>
      </c>
      <c r="E2668" s="14">
        <v>3</v>
      </c>
      <c r="F2668" s="14">
        <v>344.18984035726101</v>
      </c>
      <c r="G2668" s="14">
        <v>114.729946785754</v>
      </c>
      <c r="H2668" s="14">
        <v>1972.32158820275</v>
      </c>
      <c r="I2668" s="14">
        <v>1964.19072178125</v>
      </c>
      <c r="J2668" s="14">
        <v>1760.5339972471199</v>
      </c>
      <c r="K2668" s="14">
        <v>2184.7954696229699</v>
      </c>
      <c r="L2668" s="14">
        <v>220.60474784171399</v>
      </c>
      <c r="M2668" s="14">
        <v>203.65672453412901</v>
      </c>
      <c r="O2668" s="14"/>
      <c r="P2668" s="14"/>
      <c r="Q2668" s="14"/>
      <c r="R2668" s="14"/>
      <c r="S2668" s="14"/>
      <c r="T2668" s="14"/>
      <c r="U2668" s="14"/>
      <c r="V2668" s="14"/>
      <c r="W2668" s="14"/>
      <c r="X2668" s="14"/>
      <c r="Y2668" s="14"/>
    </row>
    <row r="2669" spans="1:25">
      <c r="A2669" s="14" t="s">
        <v>2897</v>
      </c>
      <c r="B2669" s="14" t="s">
        <v>60</v>
      </c>
      <c r="C2669" s="14" t="s">
        <v>128</v>
      </c>
      <c r="D2669" s="14" t="s">
        <v>58</v>
      </c>
      <c r="E2669" s="14">
        <v>3</v>
      </c>
      <c r="F2669" s="14">
        <v>334.19193728775201</v>
      </c>
      <c r="G2669" s="14">
        <v>111.397312429251</v>
      </c>
      <c r="H2669" s="14">
        <v>1891.93805076852</v>
      </c>
      <c r="I2669" s="14">
        <v>1863.4703251166</v>
      </c>
      <c r="J2669" s="14">
        <v>1667.90971138499</v>
      </c>
      <c r="K2669" s="14">
        <v>2075.5578205125798</v>
      </c>
      <c r="L2669" s="14">
        <v>212.08749539597699</v>
      </c>
      <c r="M2669" s="14">
        <v>195.560613731606</v>
      </c>
      <c r="O2669" s="14"/>
      <c r="P2669" s="14"/>
      <c r="Q2669" s="14"/>
      <c r="R2669" s="14"/>
      <c r="S2669" s="14"/>
      <c r="T2669" s="14"/>
      <c r="U2669" s="14"/>
      <c r="V2669" s="14"/>
      <c r="W2669" s="14"/>
      <c r="X2669" s="14"/>
      <c r="Y2669" s="14"/>
    </row>
    <row r="2670" spans="1:25">
      <c r="A2670" s="14" t="s">
        <v>2898</v>
      </c>
      <c r="B2670" s="14" t="s">
        <v>60</v>
      </c>
      <c r="C2670" s="14" t="s">
        <v>129</v>
      </c>
      <c r="D2670" s="14" t="s">
        <v>58</v>
      </c>
      <c r="E2670" s="14">
        <v>3</v>
      </c>
      <c r="F2670" s="14">
        <v>338.53457725272102</v>
      </c>
      <c r="G2670" s="14">
        <v>112.84485908424</v>
      </c>
      <c r="H2670" s="14">
        <v>1905.84122756697</v>
      </c>
      <c r="I2670" s="14">
        <v>1860.0952643816399</v>
      </c>
      <c r="J2670" s="14">
        <v>1666.53738939598</v>
      </c>
      <c r="K2670" s="14">
        <v>2069.9007719708302</v>
      </c>
      <c r="L2670" s="14">
        <v>209.80550758918699</v>
      </c>
      <c r="M2670" s="14">
        <v>193.55787498565999</v>
      </c>
      <c r="O2670" s="14"/>
      <c r="P2670" s="14"/>
      <c r="Q2670" s="14"/>
      <c r="R2670" s="14"/>
      <c r="S2670" s="14"/>
      <c r="T2670" s="14"/>
      <c r="U2670" s="14"/>
      <c r="V2670" s="14"/>
      <c r="W2670" s="14"/>
      <c r="X2670" s="14"/>
      <c r="Y2670" s="14"/>
    </row>
    <row r="2671" spans="1:25">
      <c r="A2671" s="14" t="s">
        <v>2899</v>
      </c>
      <c r="B2671" s="14" t="s">
        <v>60</v>
      </c>
      <c r="C2671" s="14" t="s">
        <v>130</v>
      </c>
      <c r="D2671" s="14" t="s">
        <v>58</v>
      </c>
      <c r="E2671" s="14">
        <v>3</v>
      </c>
      <c r="F2671" s="14">
        <v>335.24565716465798</v>
      </c>
      <c r="G2671" s="14">
        <v>111.748552388219</v>
      </c>
      <c r="H2671" s="14">
        <v>1883.2967651517199</v>
      </c>
      <c r="I2671" s="14">
        <v>1830.9089612984801</v>
      </c>
      <c r="J2671" s="14">
        <v>1639.6082967533</v>
      </c>
      <c r="K2671" s="14">
        <v>2038.34991929527</v>
      </c>
      <c r="L2671" s="14">
        <v>207.440957996789</v>
      </c>
      <c r="M2671" s="14">
        <v>191.30066454518399</v>
      </c>
      <c r="O2671" s="14"/>
      <c r="P2671" s="14"/>
      <c r="Q2671" s="14"/>
      <c r="R2671" s="14"/>
      <c r="S2671" s="14"/>
      <c r="T2671" s="14"/>
      <c r="U2671" s="14"/>
      <c r="V2671" s="14"/>
      <c r="W2671" s="14"/>
      <c r="X2671" s="14"/>
      <c r="Y2671" s="14"/>
    </row>
    <row r="2672" spans="1:25">
      <c r="A2672" s="14" t="s">
        <v>2900</v>
      </c>
      <c r="B2672" s="14" t="s">
        <v>60</v>
      </c>
      <c r="C2672" s="14" t="s">
        <v>131</v>
      </c>
      <c r="D2672" s="14" t="s">
        <v>58</v>
      </c>
      <c r="E2672" s="14">
        <v>3</v>
      </c>
      <c r="F2672" s="14">
        <v>343.32728819955099</v>
      </c>
      <c r="G2672" s="14">
        <v>114.44242939985</v>
      </c>
      <c r="H2672" s="14">
        <v>1921.78722753737</v>
      </c>
      <c r="I2672" s="14">
        <v>1853.1230452781001</v>
      </c>
      <c r="J2672" s="14">
        <v>1661.69676949015</v>
      </c>
      <c r="K2672" s="14">
        <v>2060.5004371026798</v>
      </c>
      <c r="L2672" s="14">
        <v>207.37739182458401</v>
      </c>
      <c r="M2672" s="14">
        <v>191.42627578794901</v>
      </c>
      <c r="O2672" s="14"/>
      <c r="P2672" s="14"/>
      <c r="Q2672" s="14"/>
      <c r="R2672" s="14"/>
      <c r="S2672" s="14"/>
      <c r="T2672" s="14"/>
      <c r="U2672" s="14"/>
      <c r="V2672" s="14"/>
      <c r="W2672" s="14"/>
      <c r="X2672" s="14"/>
      <c r="Y2672" s="14"/>
    </row>
    <row r="2673" spans="1:25">
      <c r="A2673" s="14" t="s">
        <v>2901</v>
      </c>
      <c r="B2673" s="14" t="s">
        <v>60</v>
      </c>
      <c r="C2673" s="14" t="s">
        <v>132</v>
      </c>
      <c r="D2673" s="14" t="s">
        <v>58</v>
      </c>
      <c r="E2673" s="14">
        <v>3</v>
      </c>
      <c r="F2673" s="14">
        <v>355.575419303665</v>
      </c>
      <c r="G2673" s="14">
        <v>118.52513976788801</v>
      </c>
      <c r="H2673" s="14">
        <v>1981.25268459166</v>
      </c>
      <c r="I2673" s="14">
        <v>1885.4100385152301</v>
      </c>
      <c r="J2673" s="14">
        <v>1693.7595006930201</v>
      </c>
      <c r="K2673" s="14">
        <v>2092.7407284471401</v>
      </c>
      <c r="L2673" s="14">
        <v>207.33068993190901</v>
      </c>
      <c r="M2673" s="14">
        <v>191.65053782221</v>
      </c>
      <c r="O2673" s="14"/>
      <c r="P2673" s="14"/>
      <c r="Q2673" s="14"/>
      <c r="R2673" s="14"/>
      <c r="S2673" s="14"/>
      <c r="T2673" s="14"/>
      <c r="U2673" s="14"/>
      <c r="V2673" s="14"/>
      <c r="W2673" s="14"/>
      <c r="X2673" s="14"/>
      <c r="Y2673" s="14"/>
    </row>
    <row r="2674" spans="1:25">
      <c r="A2674" s="14" t="s">
        <v>2902</v>
      </c>
      <c r="B2674" s="14" t="s">
        <v>60</v>
      </c>
      <c r="C2674" s="14" t="s">
        <v>38</v>
      </c>
      <c r="D2674" s="14" t="s">
        <v>58</v>
      </c>
      <c r="E2674" s="14">
        <v>4</v>
      </c>
      <c r="F2674" s="14">
        <v>485.07828220892497</v>
      </c>
      <c r="G2674" s="14">
        <v>161.692760736308</v>
      </c>
      <c r="H2674" s="14">
        <v>2563.56771064858</v>
      </c>
      <c r="I2674" s="14">
        <v>2641.0592657901302</v>
      </c>
      <c r="J2674" s="14">
        <v>2409.61045654807</v>
      </c>
      <c r="K2674" s="14">
        <v>2888.61864290528</v>
      </c>
      <c r="L2674" s="14">
        <v>247.559377115156</v>
      </c>
      <c r="M2674" s="14">
        <v>231.448809242062</v>
      </c>
      <c r="O2674" s="14"/>
      <c r="P2674" s="14"/>
      <c r="Q2674" s="14"/>
      <c r="R2674" s="14"/>
      <c r="S2674" s="14"/>
      <c r="T2674" s="14"/>
      <c r="U2674" s="14"/>
      <c r="V2674" s="14"/>
      <c r="W2674" s="14"/>
      <c r="X2674" s="14"/>
      <c r="Y2674" s="14"/>
    </row>
    <row r="2675" spans="1:25">
      <c r="A2675" s="14" t="s">
        <v>2903</v>
      </c>
      <c r="B2675" s="14" t="s">
        <v>60</v>
      </c>
      <c r="C2675" s="14" t="s">
        <v>36</v>
      </c>
      <c r="D2675" s="14" t="s">
        <v>58</v>
      </c>
      <c r="E2675" s="14">
        <v>4</v>
      </c>
      <c r="F2675" s="14">
        <v>426.47111322329602</v>
      </c>
      <c r="G2675" s="14">
        <v>142.157037741099</v>
      </c>
      <c r="H2675" s="14">
        <v>2251.9332201040002</v>
      </c>
      <c r="I2675" s="14">
        <v>2302.6177425608298</v>
      </c>
      <c r="J2675" s="14">
        <v>2087.7369476999402</v>
      </c>
      <c r="K2675" s="14">
        <v>2533.4904546583102</v>
      </c>
      <c r="L2675" s="14">
        <v>230.872712097479</v>
      </c>
      <c r="M2675" s="14">
        <v>214.88079486089001</v>
      </c>
      <c r="O2675" s="14"/>
      <c r="P2675" s="14"/>
      <c r="Q2675" s="14"/>
      <c r="R2675" s="14"/>
      <c r="S2675" s="14"/>
      <c r="T2675" s="14"/>
      <c r="U2675" s="14"/>
      <c r="V2675" s="14"/>
      <c r="W2675" s="14"/>
      <c r="X2675" s="14"/>
      <c r="Y2675" s="14"/>
    </row>
    <row r="2676" spans="1:25">
      <c r="A2676" s="14" t="s">
        <v>2904</v>
      </c>
      <c r="B2676" s="14" t="s">
        <v>60</v>
      </c>
      <c r="C2676" s="14" t="s">
        <v>34</v>
      </c>
      <c r="D2676" s="14" t="s">
        <v>58</v>
      </c>
      <c r="E2676" s="14">
        <v>4</v>
      </c>
      <c r="F2676" s="14">
        <v>403.83823273494602</v>
      </c>
      <c r="G2676" s="14">
        <v>134.612744244982</v>
      </c>
      <c r="H2676" s="14">
        <v>2134.7900445892401</v>
      </c>
      <c r="I2676" s="14">
        <v>2157.80840513982</v>
      </c>
      <c r="J2676" s="14">
        <v>1950.83105168312</v>
      </c>
      <c r="K2676" s="14">
        <v>2380.6328073747</v>
      </c>
      <c r="L2676" s="14">
        <v>222.82440223487899</v>
      </c>
      <c r="M2676" s="14">
        <v>206.97735345670199</v>
      </c>
      <c r="O2676" s="14"/>
      <c r="P2676" s="14"/>
      <c r="Q2676" s="14"/>
      <c r="R2676" s="14"/>
      <c r="S2676" s="14"/>
      <c r="T2676" s="14"/>
      <c r="U2676" s="14"/>
      <c r="V2676" s="14"/>
      <c r="W2676" s="14"/>
      <c r="X2676" s="14"/>
      <c r="Y2676" s="14"/>
    </row>
    <row r="2677" spans="1:25">
      <c r="A2677" s="14" t="s">
        <v>2905</v>
      </c>
      <c r="B2677" s="14" t="s">
        <v>60</v>
      </c>
      <c r="C2677" s="14" t="s">
        <v>128</v>
      </c>
      <c r="D2677" s="14" t="s">
        <v>58</v>
      </c>
      <c r="E2677" s="14">
        <v>4</v>
      </c>
      <c r="F2677" s="14">
        <v>385.73891597024198</v>
      </c>
      <c r="G2677" s="14">
        <v>128.57963865674699</v>
      </c>
      <c r="H2677" s="14">
        <v>2031.70186437503</v>
      </c>
      <c r="I2677" s="14">
        <v>2042.39925894822</v>
      </c>
      <c r="J2677" s="14">
        <v>1842.36606657636</v>
      </c>
      <c r="K2677" s="14">
        <v>2258.1180070537198</v>
      </c>
      <c r="L2677" s="14">
        <v>215.71874810550099</v>
      </c>
      <c r="M2677" s="14">
        <v>200.03319237186</v>
      </c>
      <c r="O2677" s="14"/>
      <c r="P2677" s="14"/>
      <c r="Q2677" s="14"/>
      <c r="R2677" s="14"/>
      <c r="S2677" s="14"/>
      <c r="T2677" s="14"/>
      <c r="U2677" s="14"/>
      <c r="V2677" s="14"/>
      <c r="W2677" s="14"/>
      <c r="X2677" s="14"/>
      <c r="Y2677" s="14"/>
    </row>
    <row r="2678" spans="1:25">
      <c r="A2678" s="14" t="s">
        <v>2906</v>
      </c>
      <c r="B2678" s="14" t="s">
        <v>60</v>
      </c>
      <c r="C2678" s="14" t="s">
        <v>129</v>
      </c>
      <c r="D2678" s="14" t="s">
        <v>58</v>
      </c>
      <c r="E2678" s="14">
        <v>4</v>
      </c>
      <c r="F2678" s="14">
        <v>420.84561216685898</v>
      </c>
      <c r="G2678" s="14">
        <v>140.28187072228599</v>
      </c>
      <c r="H2678" s="14">
        <v>2209.1633184612001</v>
      </c>
      <c r="I2678" s="14">
        <v>2204.4444607662299</v>
      </c>
      <c r="J2678" s="14">
        <v>1997.6439908858799</v>
      </c>
      <c r="K2678" s="14">
        <v>2426.7421544199801</v>
      </c>
      <c r="L2678" s="14">
        <v>222.29769365375</v>
      </c>
      <c r="M2678" s="14">
        <v>206.80046988035301</v>
      </c>
      <c r="O2678" s="14"/>
      <c r="P2678" s="14"/>
      <c r="Q2678" s="14"/>
      <c r="R2678" s="14"/>
      <c r="S2678" s="14"/>
      <c r="T2678" s="14"/>
      <c r="U2678" s="14"/>
      <c r="V2678" s="14"/>
      <c r="W2678" s="14"/>
      <c r="X2678" s="14"/>
      <c r="Y2678" s="14"/>
    </row>
    <row r="2679" spans="1:25">
      <c r="A2679" s="14" t="s">
        <v>2907</v>
      </c>
      <c r="B2679" s="14" t="s">
        <v>60</v>
      </c>
      <c r="C2679" s="14" t="s">
        <v>130</v>
      </c>
      <c r="D2679" s="14" t="s">
        <v>58</v>
      </c>
      <c r="E2679" s="14">
        <v>4</v>
      </c>
      <c r="F2679" s="14">
        <v>442.22505027672202</v>
      </c>
      <c r="G2679" s="14">
        <v>147.40835009224099</v>
      </c>
      <c r="H2679" s="14">
        <v>2322.1227172690701</v>
      </c>
      <c r="I2679" s="14">
        <v>2308.2588334185102</v>
      </c>
      <c r="J2679" s="14">
        <v>2096.9718711158098</v>
      </c>
      <c r="K2679" s="14">
        <v>2534.9764981210901</v>
      </c>
      <c r="L2679" s="14">
        <v>226.71766470258601</v>
      </c>
      <c r="M2679" s="14">
        <v>211.286962302701</v>
      </c>
      <c r="O2679" s="14"/>
      <c r="P2679" s="14"/>
      <c r="Q2679" s="14"/>
      <c r="R2679" s="14"/>
      <c r="S2679" s="14"/>
      <c r="T2679" s="14"/>
      <c r="U2679" s="14"/>
      <c r="V2679" s="14"/>
      <c r="W2679" s="14"/>
      <c r="X2679" s="14"/>
      <c r="Y2679" s="14"/>
    </row>
    <row r="2680" spans="1:25">
      <c r="A2680" s="14" t="s">
        <v>2908</v>
      </c>
      <c r="B2680" s="14" t="s">
        <v>60</v>
      </c>
      <c r="C2680" s="14" t="s">
        <v>131</v>
      </c>
      <c r="D2680" s="14" t="s">
        <v>58</v>
      </c>
      <c r="E2680" s="14">
        <v>4</v>
      </c>
      <c r="F2680" s="14">
        <v>415.33793824405001</v>
      </c>
      <c r="G2680" s="14">
        <v>138.44597941468299</v>
      </c>
      <c r="H2680" s="14">
        <v>2188.1773259788702</v>
      </c>
      <c r="I2680" s="14">
        <v>2167.7004029131399</v>
      </c>
      <c r="J2680" s="14">
        <v>1963.2369660092299</v>
      </c>
      <c r="K2680" s="14">
        <v>2387.59130358529</v>
      </c>
      <c r="L2680" s="14">
        <v>219.89090067215301</v>
      </c>
      <c r="M2680" s="14">
        <v>204.46343690391399</v>
      </c>
      <c r="O2680" s="14"/>
      <c r="P2680" s="14"/>
      <c r="Q2680" s="14"/>
      <c r="R2680" s="14"/>
      <c r="S2680" s="14"/>
      <c r="T2680" s="14"/>
      <c r="U2680" s="14"/>
      <c r="V2680" s="14"/>
      <c r="W2680" s="14"/>
      <c r="X2680" s="14"/>
      <c r="Y2680" s="14"/>
    </row>
    <row r="2681" spans="1:25">
      <c r="A2681" s="14" t="s">
        <v>2909</v>
      </c>
      <c r="B2681" s="14" t="s">
        <v>60</v>
      </c>
      <c r="C2681" s="14" t="s">
        <v>132</v>
      </c>
      <c r="D2681" s="14" t="s">
        <v>58</v>
      </c>
      <c r="E2681" s="14">
        <v>4</v>
      </c>
      <c r="F2681" s="14">
        <v>403.13896199708898</v>
      </c>
      <c r="G2681" s="14">
        <v>134.37965399903001</v>
      </c>
      <c r="H2681" s="14">
        <v>2132.8975292158598</v>
      </c>
      <c r="I2681" s="14">
        <v>2110.2882359034402</v>
      </c>
      <c r="J2681" s="14">
        <v>1908.41252163272</v>
      </c>
      <c r="K2681" s="14">
        <v>2327.63434841245</v>
      </c>
      <c r="L2681" s="14">
        <v>217.34611250901199</v>
      </c>
      <c r="M2681" s="14">
        <v>201.875714270717</v>
      </c>
      <c r="O2681" s="14"/>
      <c r="P2681" s="14"/>
      <c r="Q2681" s="14"/>
      <c r="R2681" s="14"/>
      <c r="S2681" s="14"/>
      <c r="T2681" s="14"/>
      <c r="U2681" s="14"/>
      <c r="V2681" s="14"/>
      <c r="W2681" s="14"/>
      <c r="X2681" s="14"/>
      <c r="Y2681" s="14"/>
    </row>
    <row r="2682" spans="1:25">
      <c r="A2682" s="14" t="s">
        <v>2910</v>
      </c>
      <c r="B2682" s="14" t="s">
        <v>60</v>
      </c>
      <c r="C2682" s="14" t="s">
        <v>38</v>
      </c>
      <c r="D2682" s="14" t="s">
        <v>58</v>
      </c>
      <c r="E2682" s="14">
        <v>5</v>
      </c>
      <c r="F2682" s="14">
        <v>445.18303366753003</v>
      </c>
      <c r="G2682" s="14">
        <v>148.39434455584299</v>
      </c>
      <c r="H2682" s="14">
        <v>2655.2727762586801</v>
      </c>
      <c r="I2682" s="14">
        <v>2855.2712852662598</v>
      </c>
      <c r="J2682" s="14">
        <v>2590.6562455134699</v>
      </c>
      <c r="K2682" s="14">
        <v>3139.1448477326899</v>
      </c>
      <c r="L2682" s="14">
        <v>283.87356246643702</v>
      </c>
      <c r="M2682" s="14">
        <v>264.61503975278902</v>
      </c>
      <c r="O2682" s="14"/>
      <c r="P2682" s="14"/>
      <c r="Q2682" s="14"/>
      <c r="R2682" s="14"/>
      <c r="S2682" s="14"/>
      <c r="T2682" s="14"/>
      <c r="U2682" s="14"/>
      <c r="V2682" s="14"/>
      <c r="W2682" s="14"/>
      <c r="X2682" s="14"/>
      <c r="Y2682" s="14"/>
    </row>
    <row r="2683" spans="1:25">
      <c r="A2683" s="14" t="s">
        <v>2911</v>
      </c>
      <c r="B2683" s="14" t="s">
        <v>60</v>
      </c>
      <c r="C2683" s="14" t="s">
        <v>36</v>
      </c>
      <c r="D2683" s="14" t="s">
        <v>58</v>
      </c>
      <c r="E2683" s="14">
        <v>5</v>
      </c>
      <c r="F2683" s="14">
        <v>444.52915770590499</v>
      </c>
      <c r="G2683" s="14">
        <v>148.17638590196799</v>
      </c>
      <c r="H2683" s="14">
        <v>2654.8564124815198</v>
      </c>
      <c r="I2683" s="14">
        <v>2863.35803785086</v>
      </c>
      <c r="J2683" s="14">
        <v>2594.9301925712002</v>
      </c>
      <c r="K2683" s="14">
        <v>3151.3368266022098</v>
      </c>
      <c r="L2683" s="14">
        <v>287.97878875135501</v>
      </c>
      <c r="M2683" s="14">
        <v>268.42784527965898</v>
      </c>
      <c r="O2683" s="14"/>
      <c r="P2683" s="14"/>
      <c r="Q2683" s="14"/>
      <c r="R2683" s="14"/>
      <c r="S2683" s="14"/>
      <c r="T2683" s="14"/>
      <c r="U2683" s="14"/>
      <c r="V2683" s="14"/>
      <c r="W2683" s="14"/>
      <c r="X2683" s="14"/>
      <c r="Y2683" s="14"/>
    </row>
    <row r="2684" spans="1:25">
      <c r="A2684" s="14" t="s">
        <v>2912</v>
      </c>
      <c r="B2684" s="14" t="s">
        <v>60</v>
      </c>
      <c r="C2684" s="14" t="s">
        <v>34</v>
      </c>
      <c r="D2684" s="14" t="s">
        <v>58</v>
      </c>
      <c r="E2684" s="14">
        <v>5</v>
      </c>
      <c r="F2684" s="14">
        <v>418.54649190700201</v>
      </c>
      <c r="G2684" s="14">
        <v>139.51549730233401</v>
      </c>
      <c r="H2684" s="14">
        <v>2507.9183408652498</v>
      </c>
      <c r="I2684" s="14">
        <v>2720.38208535592</v>
      </c>
      <c r="J2684" s="14">
        <v>2455.1177945981999</v>
      </c>
      <c r="K2684" s="14">
        <v>3005.5814946345299</v>
      </c>
      <c r="L2684" s="14">
        <v>285.19940927860699</v>
      </c>
      <c r="M2684" s="14">
        <v>265.26429075772</v>
      </c>
      <c r="O2684" s="14"/>
      <c r="P2684" s="14"/>
      <c r="Q2684" s="14"/>
      <c r="R2684" s="14"/>
      <c r="S2684" s="14"/>
      <c r="T2684" s="14"/>
      <c r="U2684" s="14"/>
      <c r="V2684" s="14"/>
      <c r="W2684" s="14"/>
      <c r="X2684" s="14"/>
      <c r="Y2684" s="14"/>
    </row>
    <row r="2685" spans="1:25">
      <c r="A2685" s="14" t="s">
        <v>2913</v>
      </c>
      <c r="B2685" s="14" t="s">
        <v>60</v>
      </c>
      <c r="C2685" s="14" t="s">
        <v>128</v>
      </c>
      <c r="D2685" s="14" t="s">
        <v>58</v>
      </c>
      <c r="E2685" s="14">
        <v>5</v>
      </c>
      <c r="F2685" s="14">
        <v>415.31706261748002</v>
      </c>
      <c r="G2685" s="14">
        <v>138.43902087249299</v>
      </c>
      <c r="H2685" s="14">
        <v>2493.1988391012101</v>
      </c>
      <c r="I2685" s="14">
        <v>2740.7415865223302</v>
      </c>
      <c r="J2685" s="14">
        <v>2471.1626430803399</v>
      </c>
      <c r="K2685" s="14">
        <v>3030.66171279726</v>
      </c>
      <c r="L2685" s="14">
        <v>289.92012627493301</v>
      </c>
      <c r="M2685" s="14">
        <v>269.57894344198701</v>
      </c>
      <c r="O2685" s="14"/>
      <c r="P2685" s="14"/>
      <c r="Q2685" s="14"/>
      <c r="R2685" s="14"/>
      <c r="S2685" s="14"/>
      <c r="T2685" s="14"/>
      <c r="U2685" s="14"/>
      <c r="V2685" s="14"/>
      <c r="W2685" s="14"/>
      <c r="X2685" s="14"/>
      <c r="Y2685" s="14"/>
    </row>
    <row r="2686" spans="1:25">
      <c r="A2686" s="14" t="s">
        <v>2914</v>
      </c>
      <c r="B2686" s="14" t="s">
        <v>60</v>
      </c>
      <c r="C2686" s="14" t="s">
        <v>129</v>
      </c>
      <c r="D2686" s="14" t="s">
        <v>58</v>
      </c>
      <c r="E2686" s="14">
        <v>5</v>
      </c>
      <c r="F2686" s="14">
        <v>420.83061791967299</v>
      </c>
      <c r="G2686" s="14">
        <v>140.276872639891</v>
      </c>
      <c r="H2686" s="14">
        <v>2527.0558933505799</v>
      </c>
      <c r="I2686" s="14">
        <v>2788.8815622122402</v>
      </c>
      <c r="J2686" s="14">
        <v>2517.9208538483599</v>
      </c>
      <c r="K2686" s="14">
        <v>3080.1479137971401</v>
      </c>
      <c r="L2686" s="14">
        <v>291.26635158489802</v>
      </c>
      <c r="M2686" s="14">
        <v>270.96070836387997</v>
      </c>
      <c r="O2686" s="14"/>
      <c r="P2686" s="14"/>
      <c r="Q2686" s="14"/>
      <c r="R2686" s="14"/>
      <c r="S2686" s="14"/>
      <c r="T2686" s="14"/>
      <c r="U2686" s="14"/>
      <c r="V2686" s="14"/>
      <c r="W2686" s="14"/>
      <c r="X2686" s="14"/>
      <c r="Y2686" s="14"/>
    </row>
    <row r="2687" spans="1:25">
      <c r="A2687" s="14" t="s">
        <v>2915</v>
      </c>
      <c r="B2687" s="14" t="s">
        <v>60</v>
      </c>
      <c r="C2687" s="14" t="s">
        <v>130</v>
      </c>
      <c r="D2687" s="14" t="s">
        <v>58</v>
      </c>
      <c r="E2687" s="14">
        <v>5</v>
      </c>
      <c r="F2687" s="14">
        <v>424.97228834667402</v>
      </c>
      <c r="G2687" s="14">
        <v>141.65742944889101</v>
      </c>
      <c r="H2687" s="14">
        <v>2566.56775182192</v>
      </c>
      <c r="I2687" s="14">
        <v>2761.5431689362199</v>
      </c>
      <c r="J2687" s="14">
        <v>2498.4290969326298</v>
      </c>
      <c r="K2687" s="14">
        <v>3044.2746750986398</v>
      </c>
      <c r="L2687" s="14">
        <v>282.73150616242202</v>
      </c>
      <c r="M2687" s="14">
        <v>263.11407200359503</v>
      </c>
      <c r="O2687" s="14"/>
      <c r="P2687" s="14"/>
      <c r="Q2687" s="14"/>
      <c r="R2687" s="14"/>
      <c r="S2687" s="14"/>
      <c r="T2687" s="14"/>
      <c r="U2687" s="14"/>
      <c r="V2687" s="14"/>
      <c r="W2687" s="14"/>
      <c r="X2687" s="14"/>
      <c r="Y2687" s="14"/>
    </row>
    <row r="2688" spans="1:25">
      <c r="A2688" s="14" t="s">
        <v>2916</v>
      </c>
      <c r="B2688" s="14" t="s">
        <v>60</v>
      </c>
      <c r="C2688" s="14" t="s">
        <v>131</v>
      </c>
      <c r="D2688" s="14" t="s">
        <v>58</v>
      </c>
      <c r="E2688" s="14">
        <v>5</v>
      </c>
      <c r="F2688" s="14">
        <v>419.49270018863598</v>
      </c>
      <c r="G2688" s="14">
        <v>139.83090006287901</v>
      </c>
      <c r="H2688" s="14">
        <v>2547.4749510453398</v>
      </c>
      <c r="I2688" s="14">
        <v>2696.7479118054398</v>
      </c>
      <c r="J2688" s="14">
        <v>2441.4355053617801</v>
      </c>
      <c r="K2688" s="14">
        <v>2971.22500637744</v>
      </c>
      <c r="L2688" s="14">
        <v>274.47709457199898</v>
      </c>
      <c r="M2688" s="14">
        <v>255.31240644366</v>
      </c>
      <c r="O2688" s="14"/>
      <c r="P2688" s="14"/>
      <c r="Q2688" s="14"/>
      <c r="R2688" s="14"/>
      <c r="S2688" s="14"/>
      <c r="T2688" s="14"/>
      <c r="U2688" s="14"/>
      <c r="V2688" s="14"/>
      <c r="W2688" s="14"/>
      <c r="X2688" s="14"/>
      <c r="Y2688" s="14"/>
    </row>
    <row r="2689" spans="1:25">
      <c r="A2689" s="14" t="s">
        <v>2917</v>
      </c>
      <c r="B2689" s="14" t="s">
        <v>60</v>
      </c>
      <c r="C2689" s="14" t="s">
        <v>132</v>
      </c>
      <c r="D2689" s="14" t="s">
        <v>58</v>
      </c>
      <c r="E2689" s="14">
        <v>5</v>
      </c>
      <c r="F2689" s="14">
        <v>420.40914956018202</v>
      </c>
      <c r="G2689" s="14">
        <v>140.13638318672699</v>
      </c>
      <c r="H2689" s="14">
        <v>2556.3003135119902</v>
      </c>
      <c r="I2689" s="14">
        <v>2677.1650111323602</v>
      </c>
      <c r="J2689" s="14">
        <v>2425.5712331601198</v>
      </c>
      <c r="K2689" s="14">
        <v>2947.6229157108501</v>
      </c>
      <c r="L2689" s="14">
        <v>270.45790457849301</v>
      </c>
      <c r="M2689" s="14">
        <v>251.59377797223701</v>
      </c>
      <c r="O2689" s="14"/>
      <c r="P2689" s="14"/>
      <c r="Q2689" s="14"/>
      <c r="R2689" s="14"/>
      <c r="S2689" s="14"/>
      <c r="T2689" s="14"/>
      <c r="U2689" s="14"/>
      <c r="V2689" s="14"/>
      <c r="W2689" s="14"/>
      <c r="X2689" s="14"/>
      <c r="Y2689" s="14"/>
    </row>
    <row r="2690" spans="1:25">
      <c r="A2690" s="14" t="s">
        <v>2918</v>
      </c>
      <c r="B2690" s="14" t="s">
        <v>60</v>
      </c>
      <c r="C2690" s="14" t="s">
        <v>38</v>
      </c>
      <c r="D2690" s="14" t="s">
        <v>71</v>
      </c>
      <c r="E2690" s="14">
        <v>0</v>
      </c>
      <c r="F2690" s="14">
        <v>2067.4085499196399</v>
      </c>
      <c r="G2690" s="14">
        <v>689.13618330654697</v>
      </c>
      <c r="H2690" s="14">
        <v>1217.94242569465</v>
      </c>
      <c r="I2690" s="14">
        <v>1239.7633958381</v>
      </c>
      <c r="J2690" s="14">
        <v>1186.6335199556099</v>
      </c>
      <c r="K2690" s="14">
        <v>1294.65032851248</v>
      </c>
      <c r="L2690" s="14">
        <v>54.886932674373803</v>
      </c>
      <c r="M2690" s="14">
        <v>53.1298758824937</v>
      </c>
      <c r="O2690" s="14"/>
      <c r="P2690" s="14"/>
      <c r="Q2690" s="14"/>
      <c r="R2690" s="14"/>
      <c r="S2690" s="14"/>
      <c r="T2690" s="14"/>
      <c r="U2690" s="14"/>
      <c r="V2690" s="14"/>
      <c r="W2690" s="14"/>
      <c r="X2690" s="14"/>
      <c r="Y2690" s="14"/>
    </row>
    <row r="2691" spans="1:25">
      <c r="A2691" s="14" t="s">
        <v>2919</v>
      </c>
      <c r="B2691" s="14" t="s">
        <v>60</v>
      </c>
      <c r="C2691" s="14" t="s">
        <v>36</v>
      </c>
      <c r="D2691" s="14" t="s">
        <v>71</v>
      </c>
      <c r="E2691" s="14">
        <v>0</v>
      </c>
      <c r="F2691" s="14">
        <v>2023.73122337207</v>
      </c>
      <c r="G2691" s="14">
        <v>674.57707445735798</v>
      </c>
      <c r="H2691" s="14">
        <v>1181.5821661161301</v>
      </c>
      <c r="I2691" s="14">
        <v>1193.59021855368</v>
      </c>
      <c r="J2691" s="14">
        <v>1141.91714876269</v>
      </c>
      <c r="K2691" s="14">
        <v>1246.99084603196</v>
      </c>
      <c r="L2691" s="14">
        <v>53.400627478279603</v>
      </c>
      <c r="M2691" s="14">
        <v>51.673069790996998</v>
      </c>
      <c r="O2691" s="14"/>
      <c r="P2691" s="14"/>
      <c r="Q2691" s="14"/>
      <c r="R2691" s="14"/>
      <c r="S2691" s="14"/>
      <c r="T2691" s="14"/>
      <c r="U2691" s="14"/>
      <c r="V2691" s="14"/>
      <c r="W2691" s="14"/>
      <c r="X2691" s="14"/>
      <c r="Y2691" s="14"/>
    </row>
    <row r="2692" spans="1:25">
      <c r="A2692" s="14" t="s">
        <v>2920</v>
      </c>
      <c r="B2692" s="14" t="s">
        <v>60</v>
      </c>
      <c r="C2692" s="14" t="s">
        <v>34</v>
      </c>
      <c r="D2692" s="14" t="s">
        <v>71</v>
      </c>
      <c r="E2692" s="14">
        <v>0</v>
      </c>
      <c r="F2692" s="14">
        <v>1985.7570723127501</v>
      </c>
      <c r="G2692" s="14">
        <v>661.91902410424996</v>
      </c>
      <c r="H2692" s="14">
        <v>1150.19002601436</v>
      </c>
      <c r="I2692" s="14">
        <v>1152.58866403097</v>
      </c>
      <c r="J2692" s="14">
        <v>1102.2264242865599</v>
      </c>
      <c r="K2692" s="14">
        <v>1204.6509567958301</v>
      </c>
      <c r="L2692" s="14">
        <v>52.0622927648581</v>
      </c>
      <c r="M2692" s="14">
        <v>50.362239744409003</v>
      </c>
      <c r="O2692" s="14"/>
      <c r="P2692" s="14"/>
      <c r="Q2692" s="14"/>
      <c r="R2692" s="14"/>
      <c r="S2692" s="14"/>
      <c r="T2692" s="14"/>
      <c r="U2692" s="14"/>
      <c r="V2692" s="14"/>
      <c r="W2692" s="14"/>
      <c r="X2692" s="14"/>
      <c r="Y2692" s="14"/>
    </row>
    <row r="2693" spans="1:25">
      <c r="A2693" s="14" t="s">
        <v>2921</v>
      </c>
      <c r="B2693" s="14" t="s">
        <v>60</v>
      </c>
      <c r="C2693" s="14" t="s">
        <v>128</v>
      </c>
      <c r="D2693" s="14" t="s">
        <v>71</v>
      </c>
      <c r="E2693" s="14">
        <v>0</v>
      </c>
      <c r="F2693" s="14">
        <v>1947.53126290099</v>
      </c>
      <c r="G2693" s="14">
        <v>649.17708763366204</v>
      </c>
      <c r="H2693" s="14">
        <v>1119.7728078684599</v>
      </c>
      <c r="I2693" s="14">
        <v>1112.55968475383</v>
      </c>
      <c r="J2693" s="14">
        <v>1063.4687399987399</v>
      </c>
      <c r="K2693" s="14">
        <v>1163.3242545686901</v>
      </c>
      <c r="L2693" s="14">
        <v>50.764569814860103</v>
      </c>
      <c r="M2693" s="14">
        <v>49.090944755086198</v>
      </c>
      <c r="O2693" s="14"/>
      <c r="P2693" s="14"/>
      <c r="Q2693" s="14"/>
      <c r="R2693" s="14"/>
      <c r="S2693" s="14"/>
      <c r="T2693" s="14"/>
      <c r="U2693" s="14"/>
      <c r="V2693" s="14"/>
      <c r="W2693" s="14"/>
      <c r="X2693" s="14"/>
      <c r="Y2693" s="14"/>
    </row>
    <row r="2694" spans="1:25">
      <c r="A2694" s="14" t="s">
        <v>2922</v>
      </c>
      <c r="B2694" s="14" t="s">
        <v>60</v>
      </c>
      <c r="C2694" s="14" t="s">
        <v>129</v>
      </c>
      <c r="D2694" s="14" t="s">
        <v>71</v>
      </c>
      <c r="E2694" s="14">
        <v>0</v>
      </c>
      <c r="F2694" s="14">
        <v>1936.15143103982</v>
      </c>
      <c r="G2694" s="14">
        <v>645.38381034660597</v>
      </c>
      <c r="H2694" s="14">
        <v>1106.00568442449</v>
      </c>
      <c r="I2694" s="14">
        <v>1085.5953015576699</v>
      </c>
      <c r="J2694" s="14">
        <v>1037.5232803158599</v>
      </c>
      <c r="K2694" s="14">
        <v>1135.31110980118</v>
      </c>
      <c r="L2694" s="14">
        <v>49.715808243505798</v>
      </c>
      <c r="M2694" s="14">
        <v>48.072021241814802</v>
      </c>
      <c r="O2694" s="14"/>
      <c r="P2694" s="14"/>
      <c r="Q2694" s="14"/>
      <c r="R2694" s="14"/>
      <c r="S2694" s="14"/>
      <c r="T2694" s="14"/>
      <c r="U2694" s="14"/>
      <c r="V2694" s="14"/>
      <c r="W2694" s="14"/>
      <c r="X2694" s="14"/>
      <c r="Y2694" s="14"/>
    </row>
    <row r="2695" spans="1:25">
      <c r="A2695" s="14" t="s">
        <v>2923</v>
      </c>
      <c r="B2695" s="14" t="s">
        <v>60</v>
      </c>
      <c r="C2695" s="14" t="s">
        <v>130</v>
      </c>
      <c r="D2695" s="14" t="s">
        <v>71</v>
      </c>
      <c r="E2695" s="14">
        <v>0</v>
      </c>
      <c r="F2695" s="14">
        <v>1897.4845915513999</v>
      </c>
      <c r="G2695" s="14">
        <v>632.49486385046703</v>
      </c>
      <c r="H2695" s="14">
        <v>1076.8497230821699</v>
      </c>
      <c r="I2695" s="14">
        <v>1045.02630490673</v>
      </c>
      <c r="J2695" s="14">
        <v>998.24474246000204</v>
      </c>
      <c r="K2695" s="14">
        <v>1093.4240519002101</v>
      </c>
      <c r="L2695" s="14">
        <v>48.397746993480503</v>
      </c>
      <c r="M2695" s="14">
        <v>46.7815624467299</v>
      </c>
      <c r="O2695" s="14"/>
      <c r="P2695" s="14"/>
      <c r="Q2695" s="14"/>
      <c r="R2695" s="14"/>
      <c r="S2695" s="14"/>
      <c r="T2695" s="14"/>
      <c r="U2695" s="14"/>
      <c r="V2695" s="14"/>
      <c r="W2695" s="14"/>
      <c r="X2695" s="14"/>
      <c r="Y2695" s="14"/>
    </row>
    <row r="2696" spans="1:25">
      <c r="A2696" s="14" t="s">
        <v>2924</v>
      </c>
      <c r="B2696" s="14" t="s">
        <v>60</v>
      </c>
      <c r="C2696" s="14" t="s">
        <v>131</v>
      </c>
      <c r="D2696" s="14" t="s">
        <v>71</v>
      </c>
      <c r="E2696" s="14">
        <v>0</v>
      </c>
      <c r="F2696" s="14">
        <v>1894.80306307143</v>
      </c>
      <c r="G2696" s="14">
        <v>631.60102102380995</v>
      </c>
      <c r="H2696" s="14">
        <v>1068.4819005004199</v>
      </c>
      <c r="I2696" s="14">
        <v>1023.80192224144</v>
      </c>
      <c r="J2696" s="14">
        <v>977.89015726376203</v>
      </c>
      <c r="K2696" s="14">
        <v>1071.30096568104</v>
      </c>
      <c r="L2696" s="14">
        <v>47.499043439600399</v>
      </c>
      <c r="M2696" s="14">
        <v>45.911764977675098</v>
      </c>
      <c r="O2696" s="14"/>
      <c r="P2696" s="14"/>
      <c r="Q2696" s="14"/>
      <c r="R2696" s="14"/>
      <c r="S2696" s="14"/>
      <c r="T2696" s="14"/>
      <c r="U2696" s="14"/>
      <c r="V2696" s="14"/>
      <c r="W2696" s="14"/>
      <c r="X2696" s="14"/>
      <c r="Y2696" s="14"/>
    </row>
    <row r="2697" spans="1:25">
      <c r="A2697" s="14" t="s">
        <v>2925</v>
      </c>
      <c r="B2697" s="14" t="s">
        <v>60</v>
      </c>
      <c r="C2697" s="14" t="s">
        <v>132</v>
      </c>
      <c r="D2697" s="14" t="s">
        <v>71</v>
      </c>
      <c r="E2697" s="14">
        <v>0</v>
      </c>
      <c r="F2697" s="14">
        <v>1887.7613704344899</v>
      </c>
      <c r="G2697" s="14">
        <v>629.25379014482996</v>
      </c>
      <c r="H2697" s="14">
        <v>1057.35022456661</v>
      </c>
      <c r="I2697" s="14">
        <v>996.84641087355897</v>
      </c>
      <c r="J2697" s="14">
        <v>952.05490694542902</v>
      </c>
      <c r="K2697" s="14">
        <v>1043.18940346566</v>
      </c>
      <c r="L2697" s="14">
        <v>46.3429925921048</v>
      </c>
      <c r="M2697" s="14">
        <v>44.791503928130403</v>
      </c>
      <c r="O2697" s="14"/>
      <c r="P2697" s="14"/>
      <c r="Q2697" s="14"/>
      <c r="R2697" s="14"/>
      <c r="S2697" s="14"/>
      <c r="T2697" s="14"/>
      <c r="U2697" s="14"/>
      <c r="V2697" s="14"/>
      <c r="W2697" s="14"/>
      <c r="X2697" s="14"/>
      <c r="Y2697" s="14"/>
    </row>
    <row r="2698" spans="1:25">
      <c r="A2698" s="14" t="s">
        <v>2926</v>
      </c>
      <c r="B2698" s="14" t="s">
        <v>60</v>
      </c>
      <c r="C2698" s="14" t="s">
        <v>38</v>
      </c>
      <c r="D2698" s="14" t="s">
        <v>71</v>
      </c>
      <c r="E2698" s="14">
        <v>1</v>
      </c>
      <c r="F2698" s="14">
        <v>294.68034521846897</v>
      </c>
      <c r="G2698" s="14">
        <v>98.226781739489795</v>
      </c>
      <c r="H2698" s="14">
        <v>808.02968334330399</v>
      </c>
      <c r="I2698" s="14">
        <v>861.16244590894996</v>
      </c>
      <c r="J2698" s="14">
        <v>764.90264501651802</v>
      </c>
      <c r="K2698" s="14">
        <v>966.11097776514703</v>
      </c>
      <c r="L2698" s="14">
        <v>104.94853185619699</v>
      </c>
      <c r="M2698" s="14">
        <v>96.259800892432196</v>
      </c>
      <c r="O2698" s="14"/>
      <c r="P2698" s="14"/>
      <c r="Q2698" s="14"/>
      <c r="R2698" s="14"/>
      <c r="S2698" s="14"/>
      <c r="T2698" s="14"/>
      <c r="U2698" s="14"/>
      <c r="V2698" s="14"/>
      <c r="W2698" s="14"/>
      <c r="X2698" s="14"/>
      <c r="Y2698" s="14"/>
    </row>
    <row r="2699" spans="1:25">
      <c r="A2699" s="14" t="s">
        <v>2927</v>
      </c>
      <c r="B2699" s="14" t="s">
        <v>60</v>
      </c>
      <c r="C2699" s="14" t="s">
        <v>36</v>
      </c>
      <c r="D2699" s="14" t="s">
        <v>71</v>
      </c>
      <c r="E2699" s="14">
        <v>1</v>
      </c>
      <c r="F2699" s="14">
        <v>300.401963023809</v>
      </c>
      <c r="G2699" s="14">
        <v>100.13398767460301</v>
      </c>
      <c r="H2699" s="14">
        <v>814.09746076912995</v>
      </c>
      <c r="I2699" s="14">
        <v>853.18514879641396</v>
      </c>
      <c r="J2699" s="14">
        <v>758.81702793932095</v>
      </c>
      <c r="K2699" s="14">
        <v>955.98584160978999</v>
      </c>
      <c r="L2699" s="14">
        <v>102.80069281337499</v>
      </c>
      <c r="M2699" s="14">
        <v>94.3681208570937</v>
      </c>
      <c r="O2699" s="14"/>
      <c r="P2699" s="14"/>
      <c r="Q2699" s="14"/>
      <c r="R2699" s="14"/>
      <c r="S2699" s="14"/>
      <c r="T2699" s="14"/>
      <c r="U2699" s="14"/>
      <c r="V2699" s="14"/>
      <c r="W2699" s="14"/>
      <c r="X2699" s="14"/>
      <c r="Y2699" s="14"/>
    </row>
    <row r="2700" spans="1:25">
      <c r="A2700" s="14" t="s">
        <v>2928</v>
      </c>
      <c r="B2700" s="14" t="s">
        <v>60</v>
      </c>
      <c r="C2700" s="14" t="s">
        <v>34</v>
      </c>
      <c r="D2700" s="14" t="s">
        <v>71</v>
      </c>
      <c r="E2700" s="14">
        <v>1</v>
      </c>
      <c r="F2700" s="14">
        <v>288.92379219929097</v>
      </c>
      <c r="G2700" s="14">
        <v>96.307930733096896</v>
      </c>
      <c r="H2700" s="14">
        <v>773.95138678120304</v>
      </c>
      <c r="I2700" s="14">
        <v>802.76617938522497</v>
      </c>
      <c r="J2700" s="14">
        <v>712.27112335452603</v>
      </c>
      <c r="K2700" s="14">
        <v>901.51454730093201</v>
      </c>
      <c r="L2700" s="14">
        <v>98.748367915706496</v>
      </c>
      <c r="M2700" s="14">
        <v>90.495056030699502</v>
      </c>
      <c r="O2700" s="14"/>
      <c r="P2700" s="14"/>
      <c r="Q2700" s="14"/>
      <c r="R2700" s="14"/>
      <c r="S2700" s="14"/>
      <c r="T2700" s="14"/>
      <c r="U2700" s="14"/>
      <c r="V2700" s="14"/>
      <c r="W2700" s="14"/>
      <c r="X2700" s="14"/>
      <c r="Y2700" s="14"/>
    </row>
    <row r="2701" spans="1:25">
      <c r="A2701" s="14" t="s">
        <v>2929</v>
      </c>
      <c r="B2701" s="14" t="s">
        <v>60</v>
      </c>
      <c r="C2701" s="14" t="s">
        <v>128</v>
      </c>
      <c r="D2701" s="14" t="s">
        <v>71</v>
      </c>
      <c r="E2701" s="14">
        <v>1</v>
      </c>
      <c r="F2701" s="14">
        <v>290.49903473268898</v>
      </c>
      <c r="G2701" s="14">
        <v>96.833011577562999</v>
      </c>
      <c r="H2701" s="14">
        <v>768.393997600087</v>
      </c>
      <c r="I2701" s="14">
        <v>785.63454463308597</v>
      </c>
      <c r="J2701" s="14">
        <v>697.36772980210503</v>
      </c>
      <c r="K2701" s="14">
        <v>881.92853220732002</v>
      </c>
      <c r="L2701" s="14">
        <v>96.293987574234094</v>
      </c>
      <c r="M2701" s="14">
        <v>88.266814830980607</v>
      </c>
      <c r="O2701" s="14"/>
      <c r="P2701" s="14"/>
      <c r="Q2701" s="14"/>
      <c r="R2701" s="14"/>
      <c r="S2701" s="14"/>
      <c r="T2701" s="14"/>
      <c r="U2701" s="14"/>
      <c r="V2701" s="14"/>
      <c r="W2701" s="14"/>
      <c r="X2701" s="14"/>
      <c r="Y2701" s="14"/>
    </row>
    <row r="2702" spans="1:25">
      <c r="A2702" s="14" t="s">
        <v>2930</v>
      </c>
      <c r="B2702" s="14" t="s">
        <v>60</v>
      </c>
      <c r="C2702" s="14" t="s">
        <v>129</v>
      </c>
      <c r="D2702" s="14" t="s">
        <v>71</v>
      </c>
      <c r="E2702" s="14">
        <v>1</v>
      </c>
      <c r="F2702" s="14">
        <v>313.74234866168501</v>
      </c>
      <c r="G2702" s="14">
        <v>104.580782887228</v>
      </c>
      <c r="H2702" s="14">
        <v>823.01709992309998</v>
      </c>
      <c r="I2702" s="14">
        <v>822.42445681062395</v>
      </c>
      <c r="J2702" s="14">
        <v>733.35055721239996</v>
      </c>
      <c r="K2702" s="14">
        <v>919.27878165669699</v>
      </c>
      <c r="L2702" s="14">
        <v>96.854324846073794</v>
      </c>
      <c r="M2702" s="14">
        <v>89.073899598223605</v>
      </c>
      <c r="O2702" s="14"/>
      <c r="P2702" s="14"/>
      <c r="Q2702" s="14"/>
      <c r="R2702" s="14"/>
      <c r="S2702" s="14"/>
      <c r="T2702" s="14"/>
      <c r="U2702" s="14"/>
      <c r="V2702" s="14"/>
      <c r="W2702" s="14"/>
      <c r="X2702" s="14"/>
      <c r="Y2702" s="14"/>
    </row>
    <row r="2703" spans="1:25">
      <c r="A2703" s="14" t="s">
        <v>2931</v>
      </c>
      <c r="B2703" s="14" t="s">
        <v>60</v>
      </c>
      <c r="C2703" s="14" t="s">
        <v>130</v>
      </c>
      <c r="D2703" s="14" t="s">
        <v>71</v>
      </c>
      <c r="E2703" s="14">
        <v>1</v>
      </c>
      <c r="F2703" s="14">
        <v>316.90062246450998</v>
      </c>
      <c r="G2703" s="14">
        <v>105.633540821503</v>
      </c>
      <c r="H2703" s="14">
        <v>825.49850859493699</v>
      </c>
      <c r="I2703" s="14">
        <v>806.38773412489502</v>
      </c>
      <c r="J2703" s="14">
        <v>719.42377777769195</v>
      </c>
      <c r="K2703" s="14">
        <v>900.90810188225601</v>
      </c>
      <c r="L2703" s="14">
        <v>94.520367757360802</v>
      </c>
      <c r="M2703" s="14">
        <v>86.963956347202696</v>
      </c>
      <c r="O2703" s="14"/>
      <c r="P2703" s="14"/>
      <c r="Q2703" s="14"/>
      <c r="R2703" s="14"/>
      <c r="S2703" s="14"/>
      <c r="T2703" s="14"/>
      <c r="U2703" s="14"/>
      <c r="V2703" s="14"/>
      <c r="W2703" s="14"/>
      <c r="X2703" s="14"/>
      <c r="Y2703" s="14"/>
    </row>
    <row r="2704" spans="1:25">
      <c r="A2704" s="14" t="s">
        <v>2932</v>
      </c>
      <c r="B2704" s="14" t="s">
        <v>60</v>
      </c>
      <c r="C2704" s="14" t="s">
        <v>131</v>
      </c>
      <c r="D2704" s="14" t="s">
        <v>71</v>
      </c>
      <c r="E2704" s="14">
        <v>1</v>
      </c>
      <c r="F2704" s="14">
        <v>334.18116170200801</v>
      </c>
      <c r="G2704" s="14">
        <v>111.393720567336</v>
      </c>
      <c r="H2704" s="14">
        <v>865.193946154066</v>
      </c>
      <c r="I2704" s="14">
        <v>837.44151745746399</v>
      </c>
      <c r="J2704" s="14">
        <v>749.27527512689596</v>
      </c>
      <c r="K2704" s="14">
        <v>933.05883893669795</v>
      </c>
      <c r="L2704" s="14">
        <v>95.617321479233695</v>
      </c>
      <c r="M2704" s="14">
        <v>88.166242330568295</v>
      </c>
      <c r="O2704" s="14"/>
      <c r="P2704" s="14"/>
      <c r="Q2704" s="14"/>
      <c r="R2704" s="14"/>
      <c r="S2704" s="14"/>
      <c r="T2704" s="14"/>
      <c r="U2704" s="14"/>
      <c r="V2704" s="14"/>
      <c r="W2704" s="14"/>
      <c r="X2704" s="14"/>
      <c r="Y2704" s="14"/>
    </row>
    <row r="2705" spans="1:25">
      <c r="A2705" s="14" t="s">
        <v>2933</v>
      </c>
      <c r="B2705" s="14" t="s">
        <v>60</v>
      </c>
      <c r="C2705" s="14" t="s">
        <v>132</v>
      </c>
      <c r="D2705" s="14" t="s">
        <v>71</v>
      </c>
      <c r="E2705" s="14">
        <v>1</v>
      </c>
      <c r="F2705" s="14">
        <v>316.04533206806298</v>
      </c>
      <c r="G2705" s="14">
        <v>105.348444022688</v>
      </c>
      <c r="H2705" s="14">
        <v>813.29215663423304</v>
      </c>
      <c r="I2705" s="14">
        <v>773.99565223850595</v>
      </c>
      <c r="J2705" s="14">
        <v>690.28549097456005</v>
      </c>
      <c r="K2705" s="14">
        <v>864.98979276291698</v>
      </c>
      <c r="L2705" s="14">
        <v>90.994140524410895</v>
      </c>
      <c r="M2705" s="14">
        <v>83.710161263945807</v>
      </c>
      <c r="O2705" s="14"/>
      <c r="P2705" s="14"/>
      <c r="Q2705" s="14"/>
      <c r="R2705" s="14"/>
      <c r="S2705" s="14"/>
      <c r="T2705" s="14"/>
      <c r="U2705" s="14"/>
      <c r="V2705" s="14"/>
      <c r="W2705" s="14"/>
      <c r="X2705" s="14"/>
      <c r="Y2705" s="14"/>
    </row>
    <row r="2706" spans="1:25">
      <c r="A2706" s="14" t="s">
        <v>2934</v>
      </c>
      <c r="B2706" s="14" t="s">
        <v>60</v>
      </c>
      <c r="C2706" s="14" t="s">
        <v>38</v>
      </c>
      <c r="D2706" s="14" t="s">
        <v>71</v>
      </c>
      <c r="E2706" s="14">
        <v>2</v>
      </c>
      <c r="F2706" s="14">
        <v>355.25871235293198</v>
      </c>
      <c r="G2706" s="14">
        <v>118.41957078431101</v>
      </c>
      <c r="H2706" s="14">
        <v>1034.53323340982</v>
      </c>
      <c r="I2706" s="14">
        <v>1018.67680435717</v>
      </c>
      <c r="J2706" s="14">
        <v>914.91918105491402</v>
      </c>
      <c r="K2706" s="14">
        <v>1130.9274496595001</v>
      </c>
      <c r="L2706" s="14">
        <v>112.250645302327</v>
      </c>
      <c r="M2706" s="14">
        <v>103.757623302255</v>
      </c>
      <c r="O2706" s="14"/>
      <c r="P2706" s="14"/>
      <c r="Q2706" s="14"/>
      <c r="R2706" s="14"/>
      <c r="S2706" s="14"/>
      <c r="T2706" s="14"/>
      <c r="U2706" s="14"/>
      <c r="V2706" s="14"/>
      <c r="W2706" s="14"/>
      <c r="X2706" s="14"/>
      <c r="Y2706" s="14"/>
    </row>
    <row r="2707" spans="1:25">
      <c r="A2707" s="14" t="s">
        <v>2935</v>
      </c>
      <c r="B2707" s="14" t="s">
        <v>60</v>
      </c>
      <c r="C2707" s="14" t="s">
        <v>36</v>
      </c>
      <c r="D2707" s="14" t="s">
        <v>71</v>
      </c>
      <c r="E2707" s="14">
        <v>2</v>
      </c>
      <c r="F2707" s="14">
        <v>362.85146894858298</v>
      </c>
      <c r="G2707" s="14">
        <v>120.950489649528</v>
      </c>
      <c r="H2707" s="14">
        <v>1048.2492241761699</v>
      </c>
      <c r="I2707" s="14">
        <v>1029.01649662511</v>
      </c>
      <c r="J2707" s="14">
        <v>925.26832596905103</v>
      </c>
      <c r="K2707" s="14">
        <v>1141.163708626</v>
      </c>
      <c r="L2707" s="14">
        <v>112.147212000891</v>
      </c>
      <c r="M2707" s="14">
        <v>103.74817065606101</v>
      </c>
      <c r="O2707" s="14"/>
      <c r="P2707" s="14"/>
      <c r="Q2707" s="14"/>
      <c r="R2707" s="14"/>
      <c r="S2707" s="14"/>
      <c r="T2707" s="14"/>
      <c r="U2707" s="14"/>
      <c r="V2707" s="14"/>
      <c r="W2707" s="14"/>
      <c r="X2707" s="14"/>
      <c r="Y2707" s="14"/>
    </row>
    <row r="2708" spans="1:25">
      <c r="A2708" s="14" t="s">
        <v>2936</v>
      </c>
      <c r="B2708" s="14" t="s">
        <v>60</v>
      </c>
      <c r="C2708" s="14" t="s">
        <v>34</v>
      </c>
      <c r="D2708" s="14" t="s">
        <v>71</v>
      </c>
      <c r="E2708" s="14">
        <v>2</v>
      </c>
      <c r="F2708" s="14">
        <v>381.25440055406602</v>
      </c>
      <c r="G2708" s="14">
        <v>127.084800184689</v>
      </c>
      <c r="H2708" s="14">
        <v>1097.4507787969701</v>
      </c>
      <c r="I2708" s="14">
        <v>1070.4641876692599</v>
      </c>
      <c r="J2708" s="14">
        <v>965.068444531816</v>
      </c>
      <c r="K2708" s="14">
        <v>1184.17503441755</v>
      </c>
      <c r="L2708" s="14">
        <v>113.71084674829299</v>
      </c>
      <c r="M2708" s="14">
        <v>105.39574313744301</v>
      </c>
      <c r="O2708" s="14"/>
      <c r="P2708" s="14"/>
      <c r="Q2708" s="14"/>
      <c r="R2708" s="14"/>
      <c r="S2708" s="14"/>
      <c r="T2708" s="14"/>
      <c r="U2708" s="14"/>
      <c r="V2708" s="14"/>
      <c r="W2708" s="14"/>
      <c r="X2708" s="14"/>
      <c r="Y2708" s="14"/>
    </row>
    <row r="2709" spans="1:25">
      <c r="A2709" s="14" t="s">
        <v>2937</v>
      </c>
      <c r="B2709" s="14" t="s">
        <v>60</v>
      </c>
      <c r="C2709" s="14" t="s">
        <v>128</v>
      </c>
      <c r="D2709" s="14" t="s">
        <v>71</v>
      </c>
      <c r="E2709" s="14">
        <v>2</v>
      </c>
      <c r="F2709" s="14">
        <v>395.52935433049799</v>
      </c>
      <c r="G2709" s="14">
        <v>131.84311811016599</v>
      </c>
      <c r="H2709" s="14">
        <v>1136.1868158407999</v>
      </c>
      <c r="I2709" s="14">
        <v>1105.9561888297001</v>
      </c>
      <c r="J2709" s="14">
        <v>998.89392477099602</v>
      </c>
      <c r="K2709" s="14">
        <v>1221.30480611643</v>
      </c>
      <c r="L2709" s="14">
        <v>115.34861728672701</v>
      </c>
      <c r="M2709" s="14">
        <v>107.062264058704</v>
      </c>
      <c r="O2709" s="14"/>
      <c r="P2709" s="14"/>
      <c r="Q2709" s="14"/>
      <c r="R2709" s="14"/>
      <c r="S2709" s="14"/>
      <c r="T2709" s="14"/>
      <c r="U2709" s="14"/>
      <c r="V2709" s="14"/>
      <c r="W2709" s="14"/>
      <c r="X2709" s="14"/>
      <c r="Y2709" s="14"/>
    </row>
    <row r="2710" spans="1:25">
      <c r="A2710" s="14" t="s">
        <v>2938</v>
      </c>
      <c r="B2710" s="14" t="s">
        <v>60</v>
      </c>
      <c r="C2710" s="14" t="s">
        <v>129</v>
      </c>
      <c r="D2710" s="14" t="s">
        <v>71</v>
      </c>
      <c r="E2710" s="14">
        <v>2</v>
      </c>
      <c r="F2710" s="14">
        <v>371.91890296558898</v>
      </c>
      <c r="G2710" s="14">
        <v>123.972967655196</v>
      </c>
      <c r="H2710" s="14">
        <v>1063.6587055013099</v>
      </c>
      <c r="I2710" s="14">
        <v>1022.08882421991</v>
      </c>
      <c r="J2710" s="14">
        <v>920.05373254518202</v>
      </c>
      <c r="K2710" s="14">
        <v>1132.2786043107001</v>
      </c>
      <c r="L2710" s="14">
        <v>110.18978009078999</v>
      </c>
      <c r="M2710" s="14">
        <v>102.03509167473</v>
      </c>
      <c r="O2710" s="14"/>
      <c r="P2710" s="14"/>
      <c r="Q2710" s="14"/>
      <c r="R2710" s="14"/>
      <c r="S2710" s="14"/>
      <c r="T2710" s="14"/>
      <c r="U2710" s="14"/>
      <c r="V2710" s="14"/>
      <c r="W2710" s="14"/>
      <c r="X2710" s="14"/>
      <c r="Y2710" s="14"/>
    </row>
    <row r="2711" spans="1:25">
      <c r="A2711" s="14" t="s">
        <v>2939</v>
      </c>
      <c r="B2711" s="14" t="s">
        <v>60</v>
      </c>
      <c r="C2711" s="14" t="s">
        <v>130</v>
      </c>
      <c r="D2711" s="14" t="s">
        <v>71</v>
      </c>
      <c r="E2711" s="14">
        <v>2</v>
      </c>
      <c r="F2711" s="14">
        <v>344.85377101766301</v>
      </c>
      <c r="G2711" s="14">
        <v>114.951257005888</v>
      </c>
      <c r="H2711" s="14">
        <v>977.53209087154301</v>
      </c>
      <c r="I2711" s="14">
        <v>927.09282395785601</v>
      </c>
      <c r="J2711" s="14">
        <v>830.89651767954899</v>
      </c>
      <c r="K2711" s="14">
        <v>1031.28639614795</v>
      </c>
      <c r="L2711" s="14">
        <v>104.193572190095</v>
      </c>
      <c r="M2711" s="14">
        <v>96.196306278307404</v>
      </c>
      <c r="O2711" s="14"/>
      <c r="P2711" s="14"/>
      <c r="Q2711" s="14"/>
      <c r="R2711" s="14"/>
      <c r="S2711" s="14"/>
      <c r="T2711" s="14"/>
      <c r="U2711" s="14"/>
      <c r="V2711" s="14"/>
      <c r="W2711" s="14"/>
      <c r="X2711" s="14"/>
      <c r="Y2711" s="14"/>
    </row>
    <row r="2712" spans="1:25">
      <c r="A2712" s="14" t="s">
        <v>2940</v>
      </c>
      <c r="B2712" s="14" t="s">
        <v>60</v>
      </c>
      <c r="C2712" s="14" t="s">
        <v>131</v>
      </c>
      <c r="D2712" s="14" t="s">
        <v>71</v>
      </c>
      <c r="E2712" s="14">
        <v>2</v>
      </c>
      <c r="F2712" s="14">
        <v>328.77545683738902</v>
      </c>
      <c r="G2712" s="14">
        <v>109.59181894579601</v>
      </c>
      <c r="H2712" s="14">
        <v>924.82547633583295</v>
      </c>
      <c r="I2712" s="14">
        <v>859.10270220731798</v>
      </c>
      <c r="J2712" s="14">
        <v>767.82143918963197</v>
      </c>
      <c r="K2712" s="14">
        <v>958.16434977802305</v>
      </c>
      <c r="L2712" s="14">
        <v>99.061647570705304</v>
      </c>
      <c r="M2712" s="14">
        <v>91.2812630176862</v>
      </c>
      <c r="O2712" s="14"/>
      <c r="P2712" s="14"/>
      <c r="Q2712" s="14"/>
      <c r="R2712" s="14"/>
      <c r="S2712" s="14"/>
      <c r="T2712" s="14"/>
      <c r="U2712" s="14"/>
      <c r="V2712" s="14"/>
      <c r="W2712" s="14"/>
      <c r="X2712" s="14"/>
      <c r="Y2712" s="14"/>
    </row>
    <row r="2713" spans="1:25">
      <c r="A2713" s="14" t="s">
        <v>2941</v>
      </c>
      <c r="B2713" s="14" t="s">
        <v>60</v>
      </c>
      <c r="C2713" s="14" t="s">
        <v>132</v>
      </c>
      <c r="D2713" s="14" t="s">
        <v>71</v>
      </c>
      <c r="E2713" s="14">
        <v>2</v>
      </c>
      <c r="F2713" s="14">
        <v>326.37513942368003</v>
      </c>
      <c r="G2713" s="14">
        <v>108.79171314122701</v>
      </c>
      <c r="H2713" s="14">
        <v>909.579007367705</v>
      </c>
      <c r="I2713" s="14">
        <v>838.15588780941596</v>
      </c>
      <c r="J2713" s="14">
        <v>748.624691135783</v>
      </c>
      <c r="K2713" s="14">
        <v>935.34759785268</v>
      </c>
      <c r="L2713" s="14">
        <v>97.191710043263399</v>
      </c>
      <c r="M2713" s="14">
        <v>89.531196673633602</v>
      </c>
      <c r="O2713" s="14"/>
      <c r="P2713" s="14"/>
      <c r="Q2713" s="14"/>
      <c r="R2713" s="14"/>
      <c r="S2713" s="14"/>
      <c r="T2713" s="14"/>
      <c r="U2713" s="14"/>
      <c r="V2713" s="14"/>
      <c r="W2713" s="14"/>
      <c r="X2713" s="14"/>
      <c r="Y2713" s="14"/>
    </row>
    <row r="2714" spans="1:25">
      <c r="A2714" s="14" t="s">
        <v>2942</v>
      </c>
      <c r="B2714" s="14" t="s">
        <v>60</v>
      </c>
      <c r="C2714" s="14" t="s">
        <v>38</v>
      </c>
      <c r="D2714" s="14" t="s">
        <v>71</v>
      </c>
      <c r="E2714" s="14">
        <v>3</v>
      </c>
      <c r="F2714" s="14">
        <v>458.791727036407</v>
      </c>
      <c r="G2714" s="14">
        <v>152.930575678802</v>
      </c>
      <c r="H2714" s="14">
        <v>1403.03280439268</v>
      </c>
      <c r="I2714" s="14">
        <v>1418.6277769160999</v>
      </c>
      <c r="J2714" s="14">
        <v>1291.2547452993999</v>
      </c>
      <c r="K2714" s="14">
        <v>1555.12706634243</v>
      </c>
      <c r="L2714" s="14">
        <v>136.49928942633301</v>
      </c>
      <c r="M2714" s="14">
        <v>127.373031616704</v>
      </c>
      <c r="O2714" s="14"/>
      <c r="P2714" s="14"/>
      <c r="Q2714" s="14"/>
      <c r="R2714" s="14"/>
      <c r="S2714" s="14"/>
      <c r="T2714" s="14"/>
      <c r="U2714" s="14"/>
      <c r="V2714" s="14"/>
      <c r="W2714" s="14"/>
      <c r="X2714" s="14"/>
      <c r="Y2714" s="14"/>
    </row>
    <row r="2715" spans="1:25">
      <c r="A2715" s="14" t="s">
        <v>2943</v>
      </c>
      <c r="B2715" s="14" t="s">
        <v>60</v>
      </c>
      <c r="C2715" s="14" t="s">
        <v>36</v>
      </c>
      <c r="D2715" s="14" t="s">
        <v>71</v>
      </c>
      <c r="E2715" s="14">
        <v>3</v>
      </c>
      <c r="F2715" s="14">
        <v>413.29150747923501</v>
      </c>
      <c r="G2715" s="14">
        <v>137.76383582641199</v>
      </c>
      <c r="H2715" s="14">
        <v>1250.50380477832</v>
      </c>
      <c r="I2715" s="14">
        <v>1261.97840801595</v>
      </c>
      <c r="J2715" s="14">
        <v>1142.7941272994001</v>
      </c>
      <c r="K2715" s="14">
        <v>1390.17869223345</v>
      </c>
      <c r="L2715" s="14">
        <v>128.20028421750001</v>
      </c>
      <c r="M2715" s="14">
        <v>119.184280716557</v>
      </c>
      <c r="O2715" s="14"/>
      <c r="P2715" s="14"/>
      <c r="Q2715" s="14"/>
      <c r="R2715" s="14"/>
      <c r="S2715" s="14"/>
      <c r="T2715" s="14"/>
      <c r="U2715" s="14"/>
      <c r="V2715" s="14"/>
      <c r="W2715" s="14"/>
      <c r="X2715" s="14"/>
      <c r="Y2715" s="14"/>
    </row>
    <row r="2716" spans="1:25">
      <c r="A2716" s="14" t="s">
        <v>2944</v>
      </c>
      <c r="B2716" s="14" t="s">
        <v>60</v>
      </c>
      <c r="C2716" s="14" t="s">
        <v>34</v>
      </c>
      <c r="D2716" s="14" t="s">
        <v>71</v>
      </c>
      <c r="E2716" s="14">
        <v>3</v>
      </c>
      <c r="F2716" s="14">
        <v>371.667176616863</v>
      </c>
      <c r="G2716" s="14">
        <v>123.889058872288</v>
      </c>
      <c r="H2716" s="14">
        <v>1112.80929553838</v>
      </c>
      <c r="I2716" s="14">
        <v>1115.4032491903399</v>
      </c>
      <c r="J2716" s="14">
        <v>1004.4903040512399</v>
      </c>
      <c r="K2716" s="14">
        <v>1235.1835349523501</v>
      </c>
      <c r="L2716" s="14">
        <v>119.780285762012</v>
      </c>
      <c r="M2716" s="14">
        <v>110.912945139104</v>
      </c>
      <c r="O2716" s="14"/>
      <c r="P2716" s="14"/>
      <c r="Q2716" s="14"/>
      <c r="R2716" s="14"/>
      <c r="S2716" s="14"/>
      <c r="T2716" s="14"/>
      <c r="U2716" s="14"/>
      <c r="V2716" s="14"/>
      <c r="W2716" s="14"/>
      <c r="X2716" s="14"/>
      <c r="Y2716" s="14"/>
    </row>
    <row r="2717" spans="1:25">
      <c r="A2717" s="14" t="s">
        <v>2945</v>
      </c>
      <c r="B2717" s="14" t="s">
        <v>60</v>
      </c>
      <c r="C2717" s="14" t="s">
        <v>128</v>
      </c>
      <c r="D2717" s="14" t="s">
        <v>71</v>
      </c>
      <c r="E2717" s="14">
        <v>3</v>
      </c>
      <c r="F2717" s="14">
        <v>314.13837374683499</v>
      </c>
      <c r="G2717" s="14">
        <v>104.712791248945</v>
      </c>
      <c r="H2717" s="14">
        <v>934.96346244482004</v>
      </c>
      <c r="I2717" s="14">
        <v>932.30135012381402</v>
      </c>
      <c r="J2717" s="14">
        <v>831.70921624158996</v>
      </c>
      <c r="K2717" s="14">
        <v>1041.6742042993701</v>
      </c>
      <c r="L2717" s="14">
        <v>109.372854175553</v>
      </c>
      <c r="M2717" s="14">
        <v>100.592133882224</v>
      </c>
      <c r="O2717" s="14"/>
      <c r="P2717" s="14"/>
      <c r="Q2717" s="14"/>
      <c r="R2717" s="14"/>
      <c r="S2717" s="14"/>
      <c r="T2717" s="14"/>
      <c r="U2717" s="14"/>
      <c r="V2717" s="14"/>
      <c r="W2717" s="14"/>
      <c r="X2717" s="14"/>
      <c r="Y2717" s="14"/>
    </row>
    <row r="2718" spans="1:25">
      <c r="A2718" s="14" t="s">
        <v>2946</v>
      </c>
      <c r="B2718" s="14" t="s">
        <v>60</v>
      </c>
      <c r="C2718" s="14" t="s">
        <v>129</v>
      </c>
      <c r="D2718" s="14" t="s">
        <v>71</v>
      </c>
      <c r="E2718" s="14">
        <v>3</v>
      </c>
      <c r="F2718" s="14">
        <v>309.06556618018197</v>
      </c>
      <c r="G2718" s="14">
        <v>103.02185539339401</v>
      </c>
      <c r="H2718" s="14">
        <v>913.989549549554</v>
      </c>
      <c r="I2718" s="14">
        <v>896.784416995269</v>
      </c>
      <c r="J2718" s="14">
        <v>799.28213291695295</v>
      </c>
      <c r="K2718" s="14">
        <v>1002.87055287183</v>
      </c>
      <c r="L2718" s="14">
        <v>106.08613587655699</v>
      </c>
      <c r="M2718" s="14">
        <v>97.502284078315398</v>
      </c>
      <c r="O2718" s="14"/>
      <c r="P2718" s="14"/>
      <c r="Q2718" s="14"/>
      <c r="R2718" s="14"/>
      <c r="S2718" s="14"/>
      <c r="T2718" s="14"/>
      <c r="U2718" s="14"/>
      <c r="V2718" s="14"/>
      <c r="W2718" s="14"/>
      <c r="X2718" s="14"/>
      <c r="Y2718" s="14"/>
    </row>
    <row r="2719" spans="1:25">
      <c r="A2719" s="14" t="s">
        <v>2947</v>
      </c>
      <c r="B2719" s="14" t="s">
        <v>60</v>
      </c>
      <c r="C2719" s="14" t="s">
        <v>130</v>
      </c>
      <c r="D2719" s="14" t="s">
        <v>71</v>
      </c>
      <c r="E2719" s="14">
        <v>3</v>
      </c>
      <c r="F2719" s="14">
        <v>319.257003783627</v>
      </c>
      <c r="G2719" s="14">
        <v>106.419001261209</v>
      </c>
      <c r="H2719" s="14">
        <v>940.67887617085501</v>
      </c>
      <c r="I2719" s="14">
        <v>912.709409879698</v>
      </c>
      <c r="J2719" s="14">
        <v>814.963521130819</v>
      </c>
      <c r="K2719" s="14">
        <v>1018.9157070131</v>
      </c>
      <c r="L2719" s="14">
        <v>106.206297133405</v>
      </c>
      <c r="M2719" s="14">
        <v>97.745888748879096</v>
      </c>
      <c r="O2719" s="14"/>
      <c r="P2719" s="14"/>
      <c r="Q2719" s="14"/>
      <c r="R2719" s="14"/>
      <c r="S2719" s="14"/>
      <c r="T2719" s="14"/>
      <c r="U2719" s="14"/>
      <c r="V2719" s="14"/>
      <c r="W2719" s="14"/>
      <c r="X2719" s="14"/>
      <c r="Y2719" s="14"/>
    </row>
    <row r="2720" spans="1:25">
      <c r="A2720" s="14" t="s">
        <v>2948</v>
      </c>
      <c r="B2720" s="14" t="s">
        <v>60</v>
      </c>
      <c r="C2720" s="14" t="s">
        <v>131</v>
      </c>
      <c r="D2720" s="14" t="s">
        <v>71</v>
      </c>
      <c r="E2720" s="14">
        <v>3</v>
      </c>
      <c r="F2720" s="14">
        <v>339.54574151902398</v>
      </c>
      <c r="G2720" s="14">
        <v>113.181913839675</v>
      </c>
      <c r="H2720" s="14">
        <v>994.19009023811805</v>
      </c>
      <c r="I2720" s="14">
        <v>948.53049666626396</v>
      </c>
      <c r="J2720" s="14">
        <v>849.792024365982</v>
      </c>
      <c r="K2720" s="14">
        <v>1055.5443663639201</v>
      </c>
      <c r="L2720" s="14">
        <v>107.013869697652</v>
      </c>
      <c r="M2720" s="14">
        <v>98.738472300282496</v>
      </c>
      <c r="O2720" s="14"/>
      <c r="P2720" s="14"/>
      <c r="Q2720" s="14"/>
      <c r="R2720" s="14"/>
      <c r="S2720" s="14"/>
      <c r="T2720" s="14"/>
      <c r="U2720" s="14"/>
      <c r="V2720" s="14"/>
      <c r="W2720" s="14"/>
      <c r="X2720" s="14"/>
      <c r="Y2720" s="14"/>
    </row>
    <row r="2721" spans="1:25">
      <c r="A2721" s="14" t="s">
        <v>2949</v>
      </c>
      <c r="B2721" s="14" t="s">
        <v>60</v>
      </c>
      <c r="C2721" s="14" t="s">
        <v>132</v>
      </c>
      <c r="D2721" s="14" t="s">
        <v>71</v>
      </c>
      <c r="E2721" s="14">
        <v>3</v>
      </c>
      <c r="F2721" s="14">
        <v>364.75838438762298</v>
      </c>
      <c r="G2721" s="14">
        <v>121.58612812920801</v>
      </c>
      <c r="H2721" s="14">
        <v>1060.9609784398599</v>
      </c>
      <c r="I2721" s="14">
        <v>1001.32348095203</v>
      </c>
      <c r="J2721" s="14">
        <v>900.46247858987499</v>
      </c>
      <c r="K2721" s="14">
        <v>1110.32749185382</v>
      </c>
      <c r="L2721" s="14">
        <v>109.004010901795</v>
      </c>
      <c r="M2721" s="14">
        <v>100.86100236215501</v>
      </c>
      <c r="O2721" s="14"/>
      <c r="P2721" s="14"/>
      <c r="Q2721" s="14"/>
      <c r="R2721" s="14"/>
      <c r="S2721" s="14"/>
      <c r="T2721" s="14"/>
      <c r="U2721" s="14"/>
      <c r="V2721" s="14"/>
      <c r="W2721" s="14"/>
      <c r="X2721" s="14"/>
      <c r="Y2721" s="14"/>
    </row>
    <row r="2722" spans="1:25">
      <c r="A2722" s="14" t="s">
        <v>2950</v>
      </c>
      <c r="B2722" s="14" t="s">
        <v>60</v>
      </c>
      <c r="C2722" s="14" t="s">
        <v>38</v>
      </c>
      <c r="D2722" s="14" t="s">
        <v>71</v>
      </c>
      <c r="E2722" s="14">
        <v>4</v>
      </c>
      <c r="F2722" s="14">
        <v>513.60042255581004</v>
      </c>
      <c r="G2722" s="14">
        <v>171.20014085193699</v>
      </c>
      <c r="H2722" s="14">
        <v>1426.7074711959001</v>
      </c>
      <c r="I2722" s="14">
        <v>1442.50269600858</v>
      </c>
      <c r="J2722" s="14">
        <v>1319.8758866401699</v>
      </c>
      <c r="K2722" s="14">
        <v>1573.4160756804999</v>
      </c>
      <c r="L2722" s="14">
        <v>130.91337967191799</v>
      </c>
      <c r="M2722" s="14">
        <v>122.62680936841301</v>
      </c>
      <c r="O2722" s="14"/>
      <c r="P2722" s="14"/>
      <c r="Q2722" s="14"/>
      <c r="R2722" s="14"/>
      <c r="S2722" s="14"/>
      <c r="T2722" s="14"/>
      <c r="U2722" s="14"/>
      <c r="V2722" s="14"/>
      <c r="W2722" s="14"/>
      <c r="X2722" s="14"/>
      <c r="Y2722" s="14"/>
    </row>
    <row r="2723" spans="1:25">
      <c r="A2723" s="14" t="s">
        <v>2951</v>
      </c>
      <c r="B2723" s="14" t="s">
        <v>60</v>
      </c>
      <c r="C2723" s="14" t="s">
        <v>36</v>
      </c>
      <c r="D2723" s="14" t="s">
        <v>71</v>
      </c>
      <c r="E2723" s="14">
        <v>4</v>
      </c>
      <c r="F2723" s="14">
        <v>509.731288230541</v>
      </c>
      <c r="G2723" s="14">
        <v>169.91042941018</v>
      </c>
      <c r="H2723" s="14">
        <v>1407.90301955681</v>
      </c>
      <c r="I2723" s="14">
        <v>1409.11149091587</v>
      </c>
      <c r="J2723" s="14">
        <v>1288.90846983861</v>
      </c>
      <c r="K2723" s="14">
        <v>1537.4691916142999</v>
      </c>
      <c r="L2723" s="14">
        <v>128.357700698424</v>
      </c>
      <c r="M2723" s="14">
        <v>120.203021077266</v>
      </c>
      <c r="O2723" s="14"/>
      <c r="P2723" s="14"/>
      <c r="Q2723" s="14"/>
      <c r="R2723" s="14"/>
      <c r="S2723" s="14"/>
      <c r="T2723" s="14"/>
      <c r="U2723" s="14"/>
      <c r="V2723" s="14"/>
      <c r="W2723" s="14"/>
      <c r="X2723" s="14"/>
      <c r="Y2723" s="14"/>
    </row>
    <row r="2724" spans="1:25">
      <c r="A2724" s="14" t="s">
        <v>2952</v>
      </c>
      <c r="B2724" s="14" t="s">
        <v>60</v>
      </c>
      <c r="C2724" s="14" t="s">
        <v>34</v>
      </c>
      <c r="D2724" s="14" t="s">
        <v>71</v>
      </c>
      <c r="E2724" s="14">
        <v>4</v>
      </c>
      <c r="F2724" s="14">
        <v>490.68840685096501</v>
      </c>
      <c r="G2724" s="14">
        <v>163.562802283655</v>
      </c>
      <c r="H2724" s="14">
        <v>1347.60080976317</v>
      </c>
      <c r="I2724" s="14">
        <v>1334.81327234074</v>
      </c>
      <c r="J2724" s="14">
        <v>1218.8114556780899</v>
      </c>
      <c r="K2724" s="14">
        <v>1458.84166113162</v>
      </c>
      <c r="L2724" s="14">
        <v>124.028388790883</v>
      </c>
      <c r="M2724" s="14">
        <v>116.001816662645</v>
      </c>
      <c r="O2724" s="14"/>
      <c r="P2724" s="14"/>
      <c r="Q2724" s="14"/>
      <c r="R2724" s="14"/>
      <c r="S2724" s="14"/>
      <c r="T2724" s="14"/>
      <c r="U2724" s="14"/>
      <c r="V2724" s="14"/>
      <c r="W2724" s="14"/>
      <c r="X2724" s="14"/>
      <c r="Y2724" s="14"/>
    </row>
    <row r="2725" spans="1:25">
      <c r="A2725" s="14" t="s">
        <v>2953</v>
      </c>
      <c r="B2725" s="14" t="s">
        <v>60</v>
      </c>
      <c r="C2725" s="14" t="s">
        <v>128</v>
      </c>
      <c r="D2725" s="14" t="s">
        <v>71</v>
      </c>
      <c r="E2725" s="14">
        <v>4</v>
      </c>
      <c r="F2725" s="14">
        <v>468.30446716117899</v>
      </c>
      <c r="G2725" s="14">
        <v>156.101489053726</v>
      </c>
      <c r="H2725" s="14">
        <v>1274.8182037870699</v>
      </c>
      <c r="I2725" s="14">
        <v>1252.8777128437</v>
      </c>
      <c r="J2725" s="14">
        <v>1141.4074574799499</v>
      </c>
      <c r="K2725" s="14">
        <v>1372.2501402815501</v>
      </c>
      <c r="L2725" s="14">
        <v>119.372427437852</v>
      </c>
      <c r="M2725" s="14">
        <v>111.470255363755</v>
      </c>
      <c r="O2725" s="14"/>
      <c r="P2725" s="14"/>
      <c r="Q2725" s="14"/>
      <c r="R2725" s="14"/>
      <c r="S2725" s="14"/>
      <c r="T2725" s="14"/>
      <c r="U2725" s="14"/>
      <c r="V2725" s="14"/>
      <c r="W2725" s="14"/>
      <c r="X2725" s="14"/>
      <c r="Y2725" s="14"/>
    </row>
    <row r="2726" spans="1:25">
      <c r="A2726" s="14" t="s">
        <v>2954</v>
      </c>
      <c r="B2726" s="14" t="s">
        <v>60</v>
      </c>
      <c r="C2726" s="14" t="s">
        <v>129</v>
      </c>
      <c r="D2726" s="14" t="s">
        <v>71</v>
      </c>
      <c r="E2726" s="14">
        <v>4</v>
      </c>
      <c r="F2726" s="14">
        <v>446.821550752581</v>
      </c>
      <c r="G2726" s="14">
        <v>148.94051691752699</v>
      </c>
      <c r="H2726" s="14">
        <v>1208.6711500556701</v>
      </c>
      <c r="I2726" s="14">
        <v>1183.6493948422101</v>
      </c>
      <c r="J2726" s="14">
        <v>1075.8202865173901</v>
      </c>
      <c r="K2726" s="14">
        <v>1299.31127402679</v>
      </c>
      <c r="L2726" s="14">
        <v>115.661879184581</v>
      </c>
      <c r="M2726" s="14">
        <v>107.82910832482</v>
      </c>
      <c r="O2726" s="14"/>
      <c r="P2726" s="14"/>
      <c r="Q2726" s="14"/>
      <c r="R2726" s="14"/>
      <c r="S2726" s="14"/>
      <c r="T2726" s="14"/>
      <c r="U2726" s="14"/>
      <c r="V2726" s="14"/>
      <c r="W2726" s="14"/>
      <c r="X2726" s="14"/>
      <c r="Y2726" s="14"/>
    </row>
    <row r="2727" spans="1:25">
      <c r="A2727" s="14" t="s">
        <v>2955</v>
      </c>
      <c r="B2727" s="14" t="s">
        <v>60</v>
      </c>
      <c r="C2727" s="14" t="s">
        <v>130</v>
      </c>
      <c r="D2727" s="14" t="s">
        <v>71</v>
      </c>
      <c r="E2727" s="14">
        <v>4</v>
      </c>
      <c r="F2727" s="14">
        <v>440.05794353490103</v>
      </c>
      <c r="G2727" s="14">
        <v>146.68598117830001</v>
      </c>
      <c r="H2727" s="14">
        <v>1179.49541272857</v>
      </c>
      <c r="I2727" s="14">
        <v>1148.0777596438299</v>
      </c>
      <c r="J2727" s="14">
        <v>1042.6033963857501</v>
      </c>
      <c r="K2727" s="14">
        <v>1261.2748148315</v>
      </c>
      <c r="L2727" s="14">
        <v>113.197055187667</v>
      </c>
      <c r="M2727" s="14">
        <v>105.474363258081</v>
      </c>
      <c r="O2727" s="14"/>
      <c r="P2727" s="14"/>
      <c r="Q2727" s="14"/>
      <c r="R2727" s="14"/>
      <c r="S2727" s="14"/>
      <c r="T2727" s="14"/>
      <c r="U2727" s="14"/>
      <c r="V2727" s="14"/>
      <c r="W2727" s="14"/>
      <c r="X2727" s="14"/>
      <c r="Y2727" s="14"/>
    </row>
    <row r="2728" spans="1:25">
      <c r="A2728" s="14" t="s">
        <v>2956</v>
      </c>
      <c r="B2728" s="14" t="s">
        <v>60</v>
      </c>
      <c r="C2728" s="14" t="s">
        <v>131</v>
      </c>
      <c r="D2728" s="14" t="s">
        <v>71</v>
      </c>
      <c r="E2728" s="14">
        <v>4</v>
      </c>
      <c r="F2728" s="14">
        <v>426.31285169378401</v>
      </c>
      <c r="G2728" s="14">
        <v>142.10428389792801</v>
      </c>
      <c r="H2728" s="14">
        <v>1134.68593248459</v>
      </c>
      <c r="I2728" s="14">
        <v>1091.11902831671</v>
      </c>
      <c r="J2728" s="14">
        <v>989.17884957128797</v>
      </c>
      <c r="K2728" s="14">
        <v>1200.6472914640501</v>
      </c>
      <c r="L2728" s="14">
        <v>109.52826314734</v>
      </c>
      <c r="M2728" s="14">
        <v>101.94017874542099</v>
      </c>
      <c r="O2728" s="14"/>
      <c r="P2728" s="14"/>
      <c r="Q2728" s="14"/>
      <c r="R2728" s="14"/>
      <c r="S2728" s="14"/>
      <c r="T2728" s="14"/>
      <c r="U2728" s="14"/>
      <c r="V2728" s="14"/>
      <c r="W2728" s="14"/>
      <c r="X2728" s="14"/>
      <c r="Y2728" s="14"/>
    </row>
    <row r="2729" spans="1:25">
      <c r="A2729" s="14" t="s">
        <v>2957</v>
      </c>
      <c r="B2729" s="14" t="s">
        <v>60</v>
      </c>
      <c r="C2729" s="14" t="s">
        <v>132</v>
      </c>
      <c r="D2729" s="14" t="s">
        <v>71</v>
      </c>
      <c r="E2729" s="14">
        <v>4</v>
      </c>
      <c r="F2729" s="14">
        <v>422.42078688799</v>
      </c>
      <c r="G2729" s="14">
        <v>140.80692896266299</v>
      </c>
      <c r="H2729" s="14">
        <v>1111.7214171855401</v>
      </c>
      <c r="I2729" s="14">
        <v>1049.08778465718</v>
      </c>
      <c r="J2729" s="14">
        <v>950.61793007740903</v>
      </c>
      <c r="K2729" s="14">
        <v>1154.9224520590001</v>
      </c>
      <c r="L2729" s="14">
        <v>105.834667401823</v>
      </c>
      <c r="M2729" s="14">
        <v>98.469854579769503</v>
      </c>
      <c r="O2729" s="14"/>
      <c r="P2729" s="14"/>
      <c r="Q2729" s="14"/>
      <c r="R2729" s="14"/>
      <c r="S2729" s="14"/>
      <c r="T2729" s="14"/>
      <c r="U2729" s="14"/>
      <c r="V2729" s="14"/>
      <c r="W2729" s="14"/>
      <c r="X2729" s="14"/>
      <c r="Y2729" s="14"/>
    </row>
    <row r="2730" spans="1:25">
      <c r="A2730" s="14" t="s">
        <v>2958</v>
      </c>
      <c r="B2730" s="14" t="s">
        <v>60</v>
      </c>
      <c r="C2730" s="14" t="s">
        <v>38</v>
      </c>
      <c r="D2730" s="14" t="s">
        <v>71</v>
      </c>
      <c r="E2730" s="14">
        <v>5</v>
      </c>
      <c r="F2730" s="14">
        <v>445.07734275602098</v>
      </c>
      <c r="G2730" s="14">
        <v>148.359114252007</v>
      </c>
      <c r="H2730" s="14">
        <v>1471.9139584497</v>
      </c>
      <c r="I2730" s="14">
        <v>1506.4196856409101</v>
      </c>
      <c r="J2730" s="14">
        <v>1368.59954287491</v>
      </c>
      <c r="K2730" s="14">
        <v>1654.27153275566</v>
      </c>
      <c r="L2730" s="14">
        <v>147.851847114755</v>
      </c>
      <c r="M2730" s="14">
        <v>137.82014276599699</v>
      </c>
      <c r="O2730" s="14"/>
      <c r="P2730" s="14"/>
      <c r="Q2730" s="14"/>
      <c r="R2730" s="14"/>
      <c r="S2730" s="14"/>
      <c r="T2730" s="14"/>
      <c r="U2730" s="14"/>
      <c r="V2730" s="14"/>
      <c r="W2730" s="14"/>
      <c r="X2730" s="14"/>
      <c r="Y2730" s="14"/>
    </row>
    <row r="2731" spans="1:25">
      <c r="A2731" s="14" t="s">
        <v>2959</v>
      </c>
      <c r="B2731" s="14" t="s">
        <v>60</v>
      </c>
      <c r="C2731" s="14" t="s">
        <v>36</v>
      </c>
      <c r="D2731" s="14" t="s">
        <v>71</v>
      </c>
      <c r="E2731" s="14">
        <v>5</v>
      </c>
      <c r="F2731" s="14">
        <v>437.45499568990601</v>
      </c>
      <c r="G2731" s="14">
        <v>145.81833189663499</v>
      </c>
      <c r="H2731" s="14">
        <v>1434.1376116772301</v>
      </c>
      <c r="I2731" s="14">
        <v>1452.35075716748</v>
      </c>
      <c r="J2731" s="14">
        <v>1318.4181656043199</v>
      </c>
      <c r="K2731" s="14">
        <v>1596.1199994549099</v>
      </c>
      <c r="L2731" s="14">
        <v>143.76924228743599</v>
      </c>
      <c r="M2731" s="14">
        <v>133.93259156315199</v>
      </c>
      <c r="O2731" s="14"/>
      <c r="P2731" s="14"/>
      <c r="Q2731" s="14"/>
      <c r="R2731" s="14"/>
      <c r="S2731" s="14"/>
      <c r="T2731" s="14"/>
      <c r="U2731" s="14"/>
      <c r="V2731" s="14"/>
      <c r="W2731" s="14"/>
      <c r="X2731" s="14"/>
      <c r="Y2731" s="14"/>
    </row>
    <row r="2732" spans="1:25">
      <c r="A2732" s="14" t="s">
        <v>2960</v>
      </c>
      <c r="B2732" s="14" t="s">
        <v>60</v>
      </c>
      <c r="C2732" s="14" t="s">
        <v>34</v>
      </c>
      <c r="D2732" s="14" t="s">
        <v>71</v>
      </c>
      <c r="E2732" s="14">
        <v>5</v>
      </c>
      <c r="F2732" s="14">
        <v>453.22329609156401</v>
      </c>
      <c r="G2732" s="14">
        <v>151.074432030521</v>
      </c>
      <c r="H2732" s="14">
        <v>1473.22616074491</v>
      </c>
      <c r="I2732" s="14">
        <v>1486.02447821493</v>
      </c>
      <c r="J2732" s="14">
        <v>1351.3962298455599</v>
      </c>
      <c r="K2732" s="14">
        <v>1630.3601942318201</v>
      </c>
      <c r="L2732" s="14">
        <v>144.33571601689499</v>
      </c>
      <c r="M2732" s="14">
        <v>134.62824836936301</v>
      </c>
      <c r="O2732" s="14"/>
      <c r="P2732" s="14"/>
      <c r="Q2732" s="14"/>
      <c r="R2732" s="14"/>
      <c r="S2732" s="14"/>
      <c r="T2732" s="14"/>
      <c r="U2732" s="14"/>
      <c r="V2732" s="14"/>
      <c r="W2732" s="14"/>
      <c r="X2732" s="14"/>
      <c r="Y2732" s="14"/>
    </row>
    <row r="2733" spans="1:25">
      <c r="A2733" s="14" t="s">
        <v>2961</v>
      </c>
      <c r="B2733" s="14" t="s">
        <v>60</v>
      </c>
      <c r="C2733" s="14" t="s">
        <v>128</v>
      </c>
      <c r="D2733" s="14" t="s">
        <v>71</v>
      </c>
      <c r="E2733" s="14">
        <v>5</v>
      </c>
      <c r="F2733" s="14">
        <v>479.06003292978397</v>
      </c>
      <c r="G2733" s="14">
        <v>159.68667764326199</v>
      </c>
      <c r="H2733" s="14">
        <v>1546.8518983848401</v>
      </c>
      <c r="I2733" s="14">
        <v>1548.19366887413</v>
      </c>
      <c r="J2733" s="14">
        <v>1411.77709461109</v>
      </c>
      <c r="K2733" s="14">
        <v>1694.1675649802501</v>
      </c>
      <c r="L2733" s="14">
        <v>145.973896106116</v>
      </c>
      <c r="M2733" s="14">
        <v>136.41657426304499</v>
      </c>
      <c r="O2733" s="14"/>
      <c r="P2733" s="14"/>
      <c r="Q2733" s="14"/>
      <c r="R2733" s="14"/>
      <c r="S2733" s="14"/>
      <c r="T2733" s="14"/>
      <c r="U2733" s="14"/>
      <c r="V2733" s="14"/>
      <c r="W2733" s="14"/>
      <c r="X2733" s="14"/>
      <c r="Y2733" s="14"/>
    </row>
    <row r="2734" spans="1:25">
      <c r="A2734" s="14" t="s">
        <v>2962</v>
      </c>
      <c r="B2734" s="14" t="s">
        <v>60</v>
      </c>
      <c r="C2734" s="14" t="s">
        <v>129</v>
      </c>
      <c r="D2734" s="14" t="s">
        <v>71</v>
      </c>
      <c r="E2734" s="14">
        <v>5</v>
      </c>
      <c r="F2734" s="14">
        <v>494.60306247978002</v>
      </c>
      <c r="G2734" s="14">
        <v>164.86768749326001</v>
      </c>
      <c r="H2734" s="14">
        <v>1585.87617827299</v>
      </c>
      <c r="I2734" s="14">
        <v>1570.84835062194</v>
      </c>
      <c r="J2734" s="14">
        <v>1434.5712545445599</v>
      </c>
      <c r="K2734" s="14">
        <v>1716.5161545774799</v>
      </c>
      <c r="L2734" s="14">
        <v>145.667803955545</v>
      </c>
      <c r="M2734" s="14">
        <v>136.27709607738399</v>
      </c>
      <c r="O2734" s="14"/>
      <c r="P2734" s="14"/>
      <c r="Q2734" s="14"/>
      <c r="R2734" s="14"/>
      <c r="S2734" s="14"/>
      <c r="T2734" s="14"/>
      <c r="U2734" s="14"/>
      <c r="V2734" s="14"/>
      <c r="W2734" s="14"/>
      <c r="X2734" s="14"/>
      <c r="Y2734" s="14"/>
    </row>
    <row r="2735" spans="1:25">
      <c r="A2735" s="14" t="s">
        <v>2963</v>
      </c>
      <c r="B2735" s="14" t="s">
        <v>60</v>
      </c>
      <c r="C2735" s="14" t="s">
        <v>130</v>
      </c>
      <c r="D2735" s="14" t="s">
        <v>71</v>
      </c>
      <c r="E2735" s="14">
        <v>5</v>
      </c>
      <c r="F2735" s="14">
        <v>476.41525075070001</v>
      </c>
      <c r="G2735" s="14">
        <v>158.80508358356701</v>
      </c>
      <c r="H2735" s="14">
        <v>1522.48258580692</v>
      </c>
      <c r="I2735" s="14">
        <v>1497.8960158592899</v>
      </c>
      <c r="J2735" s="14">
        <v>1365.4428189216901</v>
      </c>
      <c r="K2735" s="14">
        <v>1639.65555885</v>
      </c>
      <c r="L2735" s="14">
        <v>141.75954299070301</v>
      </c>
      <c r="M2735" s="14">
        <v>132.45319693760601</v>
      </c>
      <c r="O2735" s="14"/>
      <c r="P2735" s="14"/>
      <c r="Q2735" s="14"/>
      <c r="R2735" s="14"/>
      <c r="S2735" s="14"/>
      <c r="T2735" s="14"/>
      <c r="U2735" s="14"/>
      <c r="V2735" s="14"/>
      <c r="W2735" s="14"/>
      <c r="X2735" s="14"/>
      <c r="Y2735" s="14"/>
    </row>
    <row r="2736" spans="1:25">
      <c r="A2736" s="14" t="s">
        <v>2964</v>
      </c>
      <c r="B2736" s="14" t="s">
        <v>60</v>
      </c>
      <c r="C2736" s="14" t="s">
        <v>131</v>
      </c>
      <c r="D2736" s="14" t="s">
        <v>71</v>
      </c>
      <c r="E2736" s="14">
        <v>5</v>
      </c>
      <c r="F2736" s="14">
        <v>465.98785131922602</v>
      </c>
      <c r="G2736" s="14">
        <v>155.32928377307499</v>
      </c>
      <c r="H2736" s="14">
        <v>1482.2910943131501</v>
      </c>
      <c r="I2736" s="14">
        <v>1442.87375195199</v>
      </c>
      <c r="J2736" s="14">
        <v>1313.94660595746</v>
      </c>
      <c r="K2736" s="14">
        <v>1580.96415698594</v>
      </c>
      <c r="L2736" s="14">
        <v>138.09040503394601</v>
      </c>
      <c r="M2736" s="14">
        <v>128.92714599453299</v>
      </c>
      <c r="O2736" s="14"/>
      <c r="P2736" s="14"/>
      <c r="Q2736" s="14"/>
      <c r="R2736" s="14"/>
      <c r="S2736" s="14"/>
      <c r="T2736" s="14"/>
      <c r="U2736" s="14"/>
      <c r="V2736" s="14"/>
      <c r="W2736" s="14"/>
      <c r="X2736" s="14"/>
      <c r="Y2736" s="14"/>
    </row>
    <row r="2737" spans="1:25">
      <c r="A2737" s="14" t="s">
        <v>2965</v>
      </c>
      <c r="B2737" s="14" t="s">
        <v>60</v>
      </c>
      <c r="C2737" s="14" t="s">
        <v>132</v>
      </c>
      <c r="D2737" s="14" t="s">
        <v>71</v>
      </c>
      <c r="E2737" s="14">
        <v>5</v>
      </c>
      <c r="F2737" s="14">
        <v>458.16172766713299</v>
      </c>
      <c r="G2737" s="14">
        <v>152.720575889044</v>
      </c>
      <c r="H2737" s="14">
        <v>1458.27782693721</v>
      </c>
      <c r="I2737" s="14">
        <v>1399.88400836458</v>
      </c>
      <c r="J2737" s="14">
        <v>1273.8730557152801</v>
      </c>
      <c r="K2737" s="14">
        <v>1534.93007149253</v>
      </c>
      <c r="L2737" s="14">
        <v>135.04606312795701</v>
      </c>
      <c r="M2737" s="14">
        <v>126.010952649297</v>
      </c>
      <c r="O2737" s="14"/>
      <c r="P2737" s="14"/>
      <c r="Q2737" s="14"/>
      <c r="R2737" s="14"/>
      <c r="S2737" s="14"/>
      <c r="T2737" s="14"/>
      <c r="U2737" s="14"/>
      <c r="V2737" s="14"/>
      <c r="W2737" s="14"/>
      <c r="X2737" s="14"/>
      <c r="Y2737" s="14"/>
    </row>
    <row r="2738" spans="1:25">
      <c r="A2738" s="14" t="s">
        <v>2966</v>
      </c>
      <c r="B2738" s="14" t="s">
        <v>60</v>
      </c>
      <c r="C2738" s="14" t="s">
        <v>38</v>
      </c>
      <c r="D2738" s="14" t="s">
        <v>54</v>
      </c>
      <c r="E2738" s="14">
        <v>0</v>
      </c>
      <c r="F2738" s="14">
        <v>5605.5390393061298</v>
      </c>
      <c r="G2738" s="14">
        <v>1868.5130131020401</v>
      </c>
      <c r="H2738" s="14">
        <v>2265.0472924301498</v>
      </c>
      <c r="I2738" s="14">
        <v>2312.1555451314498</v>
      </c>
      <c r="J2738" s="14">
        <v>2251.7838685984402</v>
      </c>
      <c r="K2738" s="14">
        <v>2373.7311295074201</v>
      </c>
      <c r="L2738" s="14">
        <v>61.575584375973897</v>
      </c>
      <c r="M2738" s="14">
        <v>60.371676533007303</v>
      </c>
      <c r="O2738" s="14"/>
      <c r="P2738" s="14"/>
      <c r="Q2738" s="14"/>
      <c r="R2738" s="14"/>
      <c r="S2738" s="14"/>
      <c r="T2738" s="14"/>
      <c r="U2738" s="14"/>
      <c r="V2738" s="14"/>
      <c r="W2738" s="14"/>
      <c r="X2738" s="14"/>
      <c r="Y2738" s="14"/>
    </row>
    <row r="2739" spans="1:25">
      <c r="A2739" s="14" t="s">
        <v>2967</v>
      </c>
      <c r="B2739" s="14" t="s">
        <v>60</v>
      </c>
      <c r="C2739" s="14" t="s">
        <v>36</v>
      </c>
      <c r="D2739" s="14" t="s">
        <v>54</v>
      </c>
      <c r="E2739" s="14">
        <v>0</v>
      </c>
      <c r="F2739" s="14">
        <v>5166.7348683304099</v>
      </c>
      <c r="G2739" s="14">
        <v>1722.24495611014</v>
      </c>
      <c r="H2739" s="14">
        <v>2080.6090607303299</v>
      </c>
      <c r="I2739" s="14">
        <v>2113.4916228932502</v>
      </c>
      <c r="J2739" s="14">
        <v>2056.0206414598301</v>
      </c>
      <c r="K2739" s="14">
        <v>2172.15688931573</v>
      </c>
      <c r="L2739" s="14">
        <v>58.665266422476599</v>
      </c>
      <c r="M2739" s="14">
        <v>57.470981433420498</v>
      </c>
      <c r="O2739" s="14"/>
      <c r="P2739" s="14"/>
      <c r="Q2739" s="14"/>
      <c r="R2739" s="14"/>
      <c r="S2739" s="14"/>
      <c r="T2739" s="14"/>
      <c r="U2739" s="14"/>
      <c r="V2739" s="14"/>
      <c r="W2739" s="14"/>
      <c r="X2739" s="14"/>
      <c r="Y2739" s="14"/>
    </row>
    <row r="2740" spans="1:25">
      <c r="A2740" s="14" t="s">
        <v>2968</v>
      </c>
      <c r="B2740" s="14" t="s">
        <v>60</v>
      </c>
      <c r="C2740" s="14" t="s">
        <v>34</v>
      </c>
      <c r="D2740" s="14" t="s">
        <v>54</v>
      </c>
      <c r="E2740" s="14">
        <v>0</v>
      </c>
      <c r="F2740" s="14">
        <v>4742.9639699303198</v>
      </c>
      <c r="G2740" s="14">
        <v>1580.98798997677</v>
      </c>
      <c r="H2740" s="14">
        <v>1905.74619990209</v>
      </c>
      <c r="I2740" s="14">
        <v>1924.2007098991201</v>
      </c>
      <c r="J2740" s="14">
        <v>1869.5901682875799</v>
      </c>
      <c r="K2740" s="14">
        <v>1979.9963013134</v>
      </c>
      <c r="L2740" s="14">
        <v>55.795591414280103</v>
      </c>
      <c r="M2740" s="14">
        <v>54.610541611532703</v>
      </c>
      <c r="O2740" s="14"/>
      <c r="P2740" s="14"/>
      <c r="Q2740" s="14"/>
      <c r="R2740" s="14"/>
      <c r="S2740" s="14"/>
      <c r="T2740" s="14"/>
      <c r="U2740" s="14"/>
      <c r="V2740" s="14"/>
      <c r="W2740" s="14"/>
      <c r="X2740" s="14"/>
      <c r="Y2740" s="14"/>
    </row>
    <row r="2741" spans="1:25">
      <c r="A2741" s="14" t="s">
        <v>2969</v>
      </c>
      <c r="B2741" s="14" t="s">
        <v>60</v>
      </c>
      <c r="C2741" s="14" t="s">
        <v>128</v>
      </c>
      <c r="D2741" s="14" t="s">
        <v>54</v>
      </c>
      <c r="E2741" s="14">
        <v>0</v>
      </c>
      <c r="F2741" s="14">
        <v>4363.19283667117</v>
      </c>
      <c r="G2741" s="14">
        <v>1454.39761222372</v>
      </c>
      <c r="H2741" s="14">
        <v>1750.0302167371201</v>
      </c>
      <c r="I2741" s="14">
        <v>1756.71003766787</v>
      </c>
      <c r="J2741" s="14">
        <v>1704.7376768787999</v>
      </c>
      <c r="K2741" s="14">
        <v>1809.8588570448801</v>
      </c>
      <c r="L2741" s="14">
        <v>53.148819377016899</v>
      </c>
      <c r="M2741" s="14">
        <v>51.972360789064403</v>
      </c>
      <c r="O2741" s="14"/>
      <c r="P2741" s="14"/>
      <c r="Q2741" s="14"/>
      <c r="R2741" s="14"/>
      <c r="S2741" s="14"/>
      <c r="T2741" s="14"/>
      <c r="U2741" s="14"/>
      <c r="V2741" s="14"/>
      <c r="W2741" s="14"/>
      <c r="X2741" s="14"/>
      <c r="Y2741" s="14"/>
    </row>
    <row r="2742" spans="1:25">
      <c r="A2742" s="14" t="s">
        <v>2970</v>
      </c>
      <c r="B2742" s="14" t="s">
        <v>60</v>
      </c>
      <c r="C2742" s="14" t="s">
        <v>129</v>
      </c>
      <c r="D2742" s="14" t="s">
        <v>54</v>
      </c>
      <c r="E2742" s="14">
        <v>0</v>
      </c>
      <c r="F2742" s="14">
        <v>4193.5625176006597</v>
      </c>
      <c r="G2742" s="14">
        <v>1397.8541725335499</v>
      </c>
      <c r="H2742" s="14">
        <v>1678.21040951192</v>
      </c>
      <c r="I2742" s="14">
        <v>1674.5915108015299</v>
      </c>
      <c r="J2742" s="14">
        <v>1624.0787248312699</v>
      </c>
      <c r="K2742" s="14">
        <v>1726.2709039245999</v>
      </c>
      <c r="L2742" s="14">
        <v>51.679393123067698</v>
      </c>
      <c r="M2742" s="14">
        <v>50.512785970261604</v>
      </c>
      <c r="O2742" s="14"/>
      <c r="P2742" s="14"/>
      <c r="Q2742" s="14"/>
      <c r="R2742" s="14"/>
      <c r="S2742" s="14"/>
      <c r="T2742" s="14"/>
      <c r="U2742" s="14"/>
      <c r="V2742" s="14"/>
      <c r="W2742" s="14"/>
      <c r="X2742" s="14"/>
      <c r="Y2742" s="14"/>
    </row>
    <row r="2743" spans="1:25">
      <c r="A2743" s="14" t="s">
        <v>2971</v>
      </c>
      <c r="B2743" s="14" t="s">
        <v>60</v>
      </c>
      <c r="C2743" s="14" t="s">
        <v>130</v>
      </c>
      <c r="D2743" s="14" t="s">
        <v>54</v>
      </c>
      <c r="E2743" s="14">
        <v>0</v>
      </c>
      <c r="F2743" s="14">
        <v>4126.7054207438396</v>
      </c>
      <c r="G2743" s="14">
        <v>1375.5684735812799</v>
      </c>
      <c r="H2743" s="14">
        <v>1648.40736613227</v>
      </c>
      <c r="I2743" s="14">
        <v>1634.0860609661499</v>
      </c>
      <c r="J2743" s="14">
        <v>1584.42275792138</v>
      </c>
      <c r="K2743" s="14">
        <v>1684.90572470144</v>
      </c>
      <c r="L2743" s="14">
        <v>50.819663735285303</v>
      </c>
      <c r="M2743" s="14">
        <v>49.663303044767197</v>
      </c>
      <c r="O2743" s="14"/>
      <c r="P2743" s="14"/>
      <c r="Q2743" s="14"/>
      <c r="R2743" s="14"/>
      <c r="S2743" s="14"/>
      <c r="T2743" s="14"/>
      <c r="U2743" s="14"/>
      <c r="V2743" s="14"/>
      <c r="W2743" s="14"/>
      <c r="X2743" s="14"/>
      <c r="Y2743" s="14"/>
    </row>
    <row r="2744" spans="1:25">
      <c r="A2744" s="14" t="s">
        <v>2972</v>
      </c>
      <c r="B2744" s="14" t="s">
        <v>60</v>
      </c>
      <c r="C2744" s="14" t="s">
        <v>131</v>
      </c>
      <c r="D2744" s="14" t="s">
        <v>54</v>
      </c>
      <c r="E2744" s="14">
        <v>0</v>
      </c>
      <c r="F2744" s="14">
        <v>4193.4820061391401</v>
      </c>
      <c r="G2744" s="14">
        <v>1397.8273353797099</v>
      </c>
      <c r="H2744" s="14">
        <v>1669.81185662657</v>
      </c>
      <c r="I2744" s="14">
        <v>1640.34518380022</v>
      </c>
      <c r="J2744" s="14">
        <v>1590.91165782857</v>
      </c>
      <c r="K2744" s="14">
        <v>1690.9204022072499</v>
      </c>
      <c r="L2744" s="14">
        <v>50.575218407025702</v>
      </c>
      <c r="M2744" s="14">
        <v>49.433525971656302</v>
      </c>
      <c r="O2744" s="14"/>
      <c r="P2744" s="14"/>
      <c r="Q2744" s="14"/>
      <c r="R2744" s="14"/>
      <c r="S2744" s="14"/>
      <c r="T2744" s="14"/>
      <c r="U2744" s="14"/>
      <c r="V2744" s="14"/>
      <c r="W2744" s="14"/>
      <c r="X2744" s="14"/>
      <c r="Y2744" s="14"/>
    </row>
    <row r="2745" spans="1:25">
      <c r="A2745" s="14" t="s">
        <v>2973</v>
      </c>
      <c r="B2745" s="14" t="s">
        <v>60</v>
      </c>
      <c r="C2745" s="14" t="s">
        <v>132</v>
      </c>
      <c r="D2745" s="14" t="s">
        <v>54</v>
      </c>
      <c r="E2745" s="14">
        <v>0</v>
      </c>
      <c r="F2745" s="14">
        <v>4197.1898334889602</v>
      </c>
      <c r="G2745" s="14">
        <v>1399.0632778296499</v>
      </c>
      <c r="H2745" s="14">
        <v>1664.20430821437</v>
      </c>
      <c r="I2745" s="14">
        <v>1621.2120732703099</v>
      </c>
      <c r="J2745" s="14">
        <v>1572.3907721361099</v>
      </c>
      <c r="K2745" s="14">
        <v>1671.1604227064599</v>
      </c>
      <c r="L2745" s="14">
        <v>49.948349436145897</v>
      </c>
      <c r="M2745" s="14">
        <v>48.821301134200901</v>
      </c>
      <c r="O2745" s="14"/>
      <c r="P2745" s="14"/>
      <c r="Q2745" s="14"/>
      <c r="R2745" s="14"/>
      <c r="S2745" s="14"/>
      <c r="T2745" s="14"/>
      <c r="U2745" s="14"/>
      <c r="V2745" s="14"/>
      <c r="W2745" s="14"/>
      <c r="X2745" s="14"/>
      <c r="Y2745" s="14"/>
    </row>
    <row r="2746" spans="1:25">
      <c r="A2746" s="14" t="s">
        <v>2974</v>
      </c>
      <c r="B2746" s="14" t="s">
        <v>60</v>
      </c>
      <c r="C2746" s="14" t="s">
        <v>38</v>
      </c>
      <c r="D2746" s="14" t="s">
        <v>54</v>
      </c>
      <c r="E2746" s="14">
        <v>1</v>
      </c>
      <c r="F2746" s="14">
        <v>888.47858761586997</v>
      </c>
      <c r="G2746" s="14">
        <v>296.15952920529003</v>
      </c>
      <c r="H2746" s="14">
        <v>1628.5327045399699</v>
      </c>
      <c r="I2746" s="14">
        <v>1686.09899457699</v>
      </c>
      <c r="J2746" s="14">
        <v>1575.7193832985099</v>
      </c>
      <c r="K2746" s="14">
        <v>1802.1003180095099</v>
      </c>
      <c r="L2746" s="14">
        <v>116.001323432525</v>
      </c>
      <c r="M2746" s="14">
        <v>110.379611278477</v>
      </c>
      <c r="O2746" s="14"/>
      <c r="P2746" s="14"/>
      <c r="Q2746" s="14"/>
      <c r="R2746" s="14"/>
      <c r="S2746" s="14"/>
      <c r="T2746" s="14"/>
      <c r="U2746" s="14"/>
      <c r="V2746" s="14"/>
      <c r="W2746" s="14"/>
      <c r="X2746" s="14"/>
      <c r="Y2746" s="14"/>
    </row>
    <row r="2747" spans="1:25">
      <c r="A2747" s="14" t="s">
        <v>2975</v>
      </c>
      <c r="B2747" s="14" t="s">
        <v>60</v>
      </c>
      <c r="C2747" s="14" t="s">
        <v>36</v>
      </c>
      <c r="D2747" s="14" t="s">
        <v>54</v>
      </c>
      <c r="E2747" s="14">
        <v>1</v>
      </c>
      <c r="F2747" s="14">
        <v>815.61849353563605</v>
      </c>
      <c r="G2747" s="14">
        <v>271.87283117854503</v>
      </c>
      <c r="H2747" s="14">
        <v>1484.69735785134</v>
      </c>
      <c r="I2747" s="14">
        <v>1520.1425669182099</v>
      </c>
      <c r="J2747" s="14">
        <v>1416.6003097863299</v>
      </c>
      <c r="K2747" s="14">
        <v>1629.1954843605999</v>
      </c>
      <c r="L2747" s="14">
        <v>109.05291744239</v>
      </c>
      <c r="M2747" s="14">
        <v>103.542257131882</v>
      </c>
      <c r="O2747" s="14"/>
      <c r="P2747" s="14"/>
      <c r="Q2747" s="14"/>
      <c r="R2747" s="14"/>
      <c r="S2747" s="14"/>
      <c r="T2747" s="14"/>
      <c r="U2747" s="14"/>
      <c r="V2747" s="14"/>
      <c r="W2747" s="14"/>
      <c r="X2747" s="14"/>
      <c r="Y2747" s="14"/>
    </row>
    <row r="2748" spans="1:25">
      <c r="A2748" s="14" t="s">
        <v>2976</v>
      </c>
      <c r="B2748" s="14" t="s">
        <v>60</v>
      </c>
      <c r="C2748" s="14" t="s">
        <v>34</v>
      </c>
      <c r="D2748" s="14" t="s">
        <v>54</v>
      </c>
      <c r="E2748" s="14">
        <v>1</v>
      </c>
      <c r="F2748" s="14">
        <v>715.585821744025</v>
      </c>
      <c r="G2748" s="14">
        <v>238.528607248008</v>
      </c>
      <c r="H2748" s="14">
        <v>1298.3975137336499</v>
      </c>
      <c r="I2748" s="14">
        <v>1319.9560893728999</v>
      </c>
      <c r="J2748" s="14">
        <v>1224.07471745268</v>
      </c>
      <c r="K2748" s="14">
        <v>1421.29608136254</v>
      </c>
      <c r="L2748" s="14">
        <v>101.33999198964</v>
      </c>
      <c r="M2748" s="14">
        <v>95.881371920218498</v>
      </c>
      <c r="O2748" s="14"/>
      <c r="P2748" s="14"/>
      <c r="Q2748" s="14"/>
      <c r="R2748" s="14"/>
      <c r="S2748" s="14"/>
      <c r="T2748" s="14"/>
      <c r="U2748" s="14"/>
      <c r="V2748" s="14"/>
      <c r="W2748" s="14"/>
      <c r="X2748" s="14"/>
      <c r="Y2748" s="14"/>
    </row>
    <row r="2749" spans="1:25">
      <c r="A2749" s="14" t="s">
        <v>2977</v>
      </c>
      <c r="B2749" s="14" t="s">
        <v>60</v>
      </c>
      <c r="C2749" s="14" t="s">
        <v>128</v>
      </c>
      <c r="D2749" s="14" t="s">
        <v>54</v>
      </c>
      <c r="E2749" s="14">
        <v>1</v>
      </c>
      <c r="F2749" s="14">
        <v>678.96851721306803</v>
      </c>
      <c r="G2749" s="14">
        <v>226.322839071023</v>
      </c>
      <c r="H2749" s="14">
        <v>1228.9912703418699</v>
      </c>
      <c r="I2749" s="14">
        <v>1230.76728715473</v>
      </c>
      <c r="J2749" s="14">
        <v>1139.02983612093</v>
      </c>
      <c r="K2749" s="14">
        <v>1327.87083614741</v>
      </c>
      <c r="L2749" s="14">
        <v>97.103548992675101</v>
      </c>
      <c r="M2749" s="14">
        <v>91.737451033804305</v>
      </c>
      <c r="O2749" s="14"/>
      <c r="P2749" s="14"/>
      <c r="Q2749" s="14"/>
      <c r="R2749" s="14"/>
      <c r="S2749" s="14"/>
      <c r="T2749" s="14"/>
      <c r="U2749" s="14"/>
      <c r="V2749" s="14"/>
      <c r="W2749" s="14"/>
      <c r="X2749" s="14"/>
      <c r="Y2749" s="14"/>
    </row>
    <row r="2750" spans="1:25">
      <c r="A2750" s="14" t="s">
        <v>2978</v>
      </c>
      <c r="B2750" s="14" t="s">
        <v>60</v>
      </c>
      <c r="C2750" s="14" t="s">
        <v>129</v>
      </c>
      <c r="D2750" s="14" t="s">
        <v>54</v>
      </c>
      <c r="E2750" s="14">
        <v>1</v>
      </c>
      <c r="F2750" s="14">
        <v>689.59645355049201</v>
      </c>
      <c r="G2750" s="14">
        <v>229.865484516831</v>
      </c>
      <c r="H2750" s="14">
        <v>1244.5792187960101</v>
      </c>
      <c r="I2750" s="14">
        <v>1235.04436952487</v>
      </c>
      <c r="J2750" s="14">
        <v>1143.57198871164</v>
      </c>
      <c r="K2750" s="14">
        <v>1331.8246486834601</v>
      </c>
      <c r="L2750" s="14">
        <v>96.780279158585898</v>
      </c>
      <c r="M2750" s="14">
        <v>91.472380813235304</v>
      </c>
      <c r="O2750" s="14"/>
      <c r="P2750" s="14"/>
      <c r="Q2750" s="14"/>
      <c r="R2750" s="14"/>
      <c r="S2750" s="14"/>
      <c r="T2750" s="14"/>
      <c r="U2750" s="14"/>
      <c r="V2750" s="14"/>
      <c r="W2750" s="14"/>
      <c r="X2750" s="14"/>
      <c r="Y2750" s="14"/>
    </row>
    <row r="2751" spans="1:25">
      <c r="A2751" s="14" t="s">
        <v>2979</v>
      </c>
      <c r="B2751" s="14" t="s">
        <v>60</v>
      </c>
      <c r="C2751" s="14" t="s">
        <v>130</v>
      </c>
      <c r="D2751" s="14" t="s">
        <v>54</v>
      </c>
      <c r="E2751" s="14">
        <v>1</v>
      </c>
      <c r="F2751" s="14">
        <v>690.00175845211299</v>
      </c>
      <c r="G2751" s="14">
        <v>230.00058615070401</v>
      </c>
      <c r="H2751" s="14">
        <v>1239.3608478861099</v>
      </c>
      <c r="I2751" s="14">
        <v>1215.52548517899</v>
      </c>
      <c r="J2751" s="14">
        <v>1125.6116880674399</v>
      </c>
      <c r="K2751" s="14">
        <v>1310.6551593484</v>
      </c>
      <c r="L2751" s="14">
        <v>95.129674169412098</v>
      </c>
      <c r="M2751" s="14">
        <v>89.913797111552896</v>
      </c>
      <c r="O2751" s="14"/>
      <c r="P2751" s="14"/>
      <c r="Q2751" s="14"/>
      <c r="R2751" s="14"/>
      <c r="S2751" s="14"/>
      <c r="T2751" s="14"/>
      <c r="U2751" s="14"/>
      <c r="V2751" s="14"/>
      <c r="W2751" s="14"/>
      <c r="X2751" s="14"/>
      <c r="Y2751" s="14"/>
    </row>
    <row r="2752" spans="1:25">
      <c r="A2752" s="14" t="s">
        <v>2980</v>
      </c>
      <c r="B2752" s="14" t="s">
        <v>60</v>
      </c>
      <c r="C2752" s="14" t="s">
        <v>131</v>
      </c>
      <c r="D2752" s="14" t="s">
        <v>54</v>
      </c>
      <c r="E2752" s="14">
        <v>1</v>
      </c>
      <c r="F2752" s="14">
        <v>676.79169641159604</v>
      </c>
      <c r="G2752" s="14">
        <v>225.597232137199</v>
      </c>
      <c r="H2752" s="14">
        <v>1207.1554381728299</v>
      </c>
      <c r="I2752" s="14">
        <v>1172.7184109396401</v>
      </c>
      <c r="J2752" s="14">
        <v>1085.23156182343</v>
      </c>
      <c r="K2752" s="14">
        <v>1265.3312076203699</v>
      </c>
      <c r="L2752" s="14">
        <v>92.612796680730298</v>
      </c>
      <c r="M2752" s="14">
        <v>87.486849116203302</v>
      </c>
      <c r="O2752" s="14"/>
      <c r="P2752" s="14"/>
      <c r="Q2752" s="14"/>
      <c r="R2752" s="14"/>
      <c r="S2752" s="14"/>
      <c r="T2752" s="14"/>
      <c r="U2752" s="14"/>
      <c r="V2752" s="14"/>
      <c r="W2752" s="14"/>
      <c r="X2752" s="14"/>
      <c r="Y2752" s="14"/>
    </row>
    <row r="2753" spans="1:25">
      <c r="A2753" s="14" t="s">
        <v>2981</v>
      </c>
      <c r="B2753" s="14" t="s">
        <v>60</v>
      </c>
      <c r="C2753" s="14" t="s">
        <v>132</v>
      </c>
      <c r="D2753" s="14" t="s">
        <v>54</v>
      </c>
      <c r="E2753" s="14">
        <v>1</v>
      </c>
      <c r="F2753" s="14">
        <v>659.02843217127997</v>
      </c>
      <c r="G2753" s="14">
        <v>219.67614405709301</v>
      </c>
      <c r="H2753" s="14">
        <v>1165.8442403256399</v>
      </c>
      <c r="I2753" s="14">
        <v>1113.89231468247</v>
      </c>
      <c r="J2753" s="14">
        <v>1029.7107760235001</v>
      </c>
      <c r="K2753" s="14">
        <v>1203.0742966125199</v>
      </c>
      <c r="L2753" s="14">
        <v>89.181981930046305</v>
      </c>
      <c r="M2753" s="14">
        <v>84.1815386589724</v>
      </c>
      <c r="O2753" s="14"/>
      <c r="P2753" s="14"/>
      <c r="Q2753" s="14"/>
      <c r="R2753" s="14"/>
      <c r="S2753" s="14"/>
      <c r="T2753" s="14"/>
      <c r="U2753" s="14"/>
      <c r="V2753" s="14"/>
      <c r="W2753" s="14"/>
      <c r="X2753" s="14"/>
      <c r="Y2753" s="14"/>
    </row>
    <row r="2754" spans="1:25">
      <c r="A2754" s="14" t="s">
        <v>2982</v>
      </c>
      <c r="B2754" s="14" t="s">
        <v>60</v>
      </c>
      <c r="C2754" s="14" t="s">
        <v>38</v>
      </c>
      <c r="D2754" s="14" t="s">
        <v>54</v>
      </c>
      <c r="E2754" s="14">
        <v>2</v>
      </c>
      <c r="F2754" s="14">
        <v>977.233392500641</v>
      </c>
      <c r="G2754" s="14">
        <v>325.74446416687999</v>
      </c>
      <c r="H2754" s="14">
        <v>1921.79624877215</v>
      </c>
      <c r="I2754" s="14">
        <v>1966.7488105264599</v>
      </c>
      <c r="J2754" s="14">
        <v>1844.7775348483799</v>
      </c>
      <c r="K2754" s="14">
        <v>2094.63572936333</v>
      </c>
      <c r="L2754" s="14">
        <v>127.886918836871</v>
      </c>
      <c r="M2754" s="14">
        <v>121.971275678079</v>
      </c>
      <c r="O2754" s="14"/>
      <c r="P2754" s="14"/>
      <c r="Q2754" s="14"/>
      <c r="R2754" s="14"/>
      <c r="S2754" s="14"/>
      <c r="T2754" s="14"/>
      <c r="U2754" s="14"/>
      <c r="V2754" s="14"/>
      <c r="W2754" s="14"/>
      <c r="X2754" s="14"/>
      <c r="Y2754" s="14"/>
    </row>
    <row r="2755" spans="1:25">
      <c r="A2755" s="14" t="s">
        <v>2983</v>
      </c>
      <c r="B2755" s="14" t="s">
        <v>60</v>
      </c>
      <c r="C2755" s="14" t="s">
        <v>36</v>
      </c>
      <c r="D2755" s="14" t="s">
        <v>54</v>
      </c>
      <c r="E2755" s="14">
        <v>2</v>
      </c>
      <c r="F2755" s="14">
        <v>896.18074689203195</v>
      </c>
      <c r="G2755" s="14">
        <v>298.72691563067701</v>
      </c>
      <c r="H2755" s="14">
        <v>1751.79003653785</v>
      </c>
      <c r="I2755" s="14">
        <v>1784.4148043525299</v>
      </c>
      <c r="J2755" s="14">
        <v>1668.9511965275101</v>
      </c>
      <c r="K2755" s="14">
        <v>1905.73303199354</v>
      </c>
      <c r="L2755" s="14">
        <v>121.318227641013</v>
      </c>
      <c r="M2755" s="14">
        <v>115.46360782502001</v>
      </c>
      <c r="O2755" s="14"/>
      <c r="P2755" s="14"/>
      <c r="Q2755" s="14"/>
      <c r="R2755" s="14"/>
      <c r="S2755" s="14"/>
      <c r="T2755" s="14"/>
      <c r="U2755" s="14"/>
      <c r="V2755" s="14"/>
      <c r="W2755" s="14"/>
      <c r="X2755" s="14"/>
      <c r="Y2755" s="14"/>
    </row>
    <row r="2756" spans="1:25">
      <c r="A2756" s="14" t="s">
        <v>2984</v>
      </c>
      <c r="B2756" s="14" t="s">
        <v>60</v>
      </c>
      <c r="C2756" s="14" t="s">
        <v>34</v>
      </c>
      <c r="D2756" s="14" t="s">
        <v>54</v>
      </c>
      <c r="E2756" s="14">
        <v>2</v>
      </c>
      <c r="F2756" s="14">
        <v>827.95159884053999</v>
      </c>
      <c r="G2756" s="14">
        <v>275.98386628018</v>
      </c>
      <c r="H2756" s="14">
        <v>1613.94073848058</v>
      </c>
      <c r="I2756" s="14">
        <v>1629.50882781155</v>
      </c>
      <c r="J2756" s="14">
        <v>1519.82188817512</v>
      </c>
      <c r="K2756" s="14">
        <v>1744.98856069719</v>
      </c>
      <c r="L2756" s="14">
        <v>115.479732885639</v>
      </c>
      <c r="M2756" s="14">
        <v>109.686939636435</v>
      </c>
      <c r="O2756" s="14"/>
      <c r="P2756" s="14"/>
      <c r="Q2756" s="14"/>
      <c r="R2756" s="14"/>
      <c r="S2756" s="14"/>
      <c r="T2756" s="14"/>
      <c r="U2756" s="14"/>
      <c r="V2756" s="14"/>
      <c r="W2756" s="14"/>
      <c r="X2756" s="14"/>
      <c r="Y2756" s="14"/>
    </row>
    <row r="2757" spans="1:25">
      <c r="A2757" s="14" t="s">
        <v>2985</v>
      </c>
      <c r="B2757" s="14" t="s">
        <v>60</v>
      </c>
      <c r="C2757" s="14" t="s">
        <v>128</v>
      </c>
      <c r="D2757" s="14" t="s">
        <v>54</v>
      </c>
      <c r="E2757" s="14">
        <v>2</v>
      </c>
      <c r="F2757" s="14">
        <v>750.76558808407003</v>
      </c>
      <c r="G2757" s="14">
        <v>250.25519602802299</v>
      </c>
      <c r="H2757" s="14">
        <v>1465.25154784353</v>
      </c>
      <c r="I2757" s="14">
        <v>1478.25008608703</v>
      </c>
      <c r="J2757" s="14">
        <v>1373.8884407611299</v>
      </c>
      <c r="K2757" s="14">
        <v>1588.40801958824</v>
      </c>
      <c r="L2757" s="14">
        <v>110.157933501212</v>
      </c>
      <c r="M2757" s="14">
        <v>104.36164532590399</v>
      </c>
      <c r="O2757" s="14"/>
      <c r="P2757" s="14"/>
      <c r="Q2757" s="14"/>
      <c r="R2757" s="14"/>
      <c r="S2757" s="14"/>
      <c r="T2757" s="14"/>
      <c r="U2757" s="14"/>
      <c r="V2757" s="14"/>
      <c r="W2757" s="14"/>
      <c r="X2757" s="14"/>
      <c r="Y2757" s="14"/>
    </row>
    <row r="2758" spans="1:25">
      <c r="A2758" s="14" t="s">
        <v>2986</v>
      </c>
      <c r="B2758" s="14" t="s">
        <v>60</v>
      </c>
      <c r="C2758" s="14" t="s">
        <v>129</v>
      </c>
      <c r="D2758" s="14" t="s">
        <v>54</v>
      </c>
      <c r="E2758" s="14">
        <v>2</v>
      </c>
      <c r="F2758" s="14">
        <v>731.04666817909003</v>
      </c>
      <c r="G2758" s="14">
        <v>243.68222272636299</v>
      </c>
      <c r="H2758" s="14">
        <v>1427.15654415721</v>
      </c>
      <c r="I2758" s="14">
        <v>1428.9401002218999</v>
      </c>
      <c r="J2758" s="14">
        <v>1326.77495121931</v>
      </c>
      <c r="K2758" s="14">
        <v>1536.8578867464801</v>
      </c>
      <c r="L2758" s="14">
        <v>107.917786524574</v>
      </c>
      <c r="M2758" s="14">
        <v>102.16514900259</v>
      </c>
      <c r="O2758" s="14"/>
      <c r="P2758" s="14"/>
      <c r="Q2758" s="14"/>
      <c r="R2758" s="14"/>
      <c r="S2758" s="14"/>
      <c r="T2758" s="14"/>
      <c r="U2758" s="14"/>
      <c r="V2758" s="14"/>
      <c r="W2758" s="14"/>
      <c r="X2758" s="14"/>
      <c r="Y2758" s="14"/>
    </row>
    <row r="2759" spans="1:25">
      <c r="A2759" s="14" t="s">
        <v>2987</v>
      </c>
      <c r="B2759" s="14" t="s">
        <v>60</v>
      </c>
      <c r="C2759" s="14" t="s">
        <v>130</v>
      </c>
      <c r="D2759" s="14" t="s">
        <v>54</v>
      </c>
      <c r="E2759" s="14">
        <v>2</v>
      </c>
      <c r="F2759" s="14">
        <v>732.36448683383196</v>
      </c>
      <c r="G2759" s="14">
        <v>244.121495611277</v>
      </c>
      <c r="H2759" s="14">
        <v>1430.37145140492</v>
      </c>
      <c r="I2759" s="14">
        <v>1421.9427449028799</v>
      </c>
      <c r="J2759" s="14">
        <v>1320.4121455832301</v>
      </c>
      <c r="K2759" s="14">
        <v>1529.18494896825</v>
      </c>
      <c r="L2759" s="14">
        <v>107.242204065377</v>
      </c>
      <c r="M2759" s="14">
        <v>101.530599319648</v>
      </c>
      <c r="O2759" s="14"/>
      <c r="P2759" s="14"/>
      <c r="Q2759" s="14"/>
      <c r="R2759" s="14"/>
      <c r="S2759" s="14"/>
      <c r="T2759" s="14"/>
      <c r="U2759" s="14"/>
      <c r="V2759" s="14"/>
      <c r="W2759" s="14"/>
      <c r="X2759" s="14"/>
      <c r="Y2759" s="14"/>
    </row>
    <row r="2760" spans="1:25">
      <c r="A2760" s="14" t="s">
        <v>2988</v>
      </c>
      <c r="B2760" s="14" t="s">
        <v>60</v>
      </c>
      <c r="C2760" s="14" t="s">
        <v>131</v>
      </c>
      <c r="D2760" s="14" t="s">
        <v>54</v>
      </c>
      <c r="E2760" s="14">
        <v>2</v>
      </c>
      <c r="F2760" s="14">
        <v>799.03454022828805</v>
      </c>
      <c r="G2760" s="14">
        <v>266.34484674276302</v>
      </c>
      <c r="H2760" s="14">
        <v>1559.1222077080299</v>
      </c>
      <c r="I2760" s="14">
        <v>1520.63918611654</v>
      </c>
      <c r="J2760" s="14">
        <v>1416.6842602558299</v>
      </c>
      <c r="K2760" s="14">
        <v>1630.18552545639</v>
      </c>
      <c r="L2760" s="14">
        <v>109.54633933984699</v>
      </c>
      <c r="M2760" s="14">
        <v>103.954925860714</v>
      </c>
      <c r="O2760" s="14"/>
      <c r="P2760" s="14"/>
      <c r="Q2760" s="14"/>
      <c r="R2760" s="14"/>
      <c r="S2760" s="14"/>
      <c r="T2760" s="14"/>
      <c r="U2760" s="14"/>
      <c r="V2760" s="14"/>
      <c r="W2760" s="14"/>
      <c r="X2760" s="14"/>
      <c r="Y2760" s="14"/>
    </row>
    <row r="2761" spans="1:25">
      <c r="A2761" s="14" t="s">
        <v>2989</v>
      </c>
      <c r="B2761" s="14" t="s">
        <v>60</v>
      </c>
      <c r="C2761" s="14" t="s">
        <v>132</v>
      </c>
      <c r="D2761" s="14" t="s">
        <v>54</v>
      </c>
      <c r="E2761" s="14">
        <v>2</v>
      </c>
      <c r="F2761" s="14">
        <v>788.61648590565505</v>
      </c>
      <c r="G2761" s="14">
        <v>262.87216196855201</v>
      </c>
      <c r="H2761" s="14">
        <v>1539.1542945638</v>
      </c>
      <c r="I2761" s="14">
        <v>1483.3490975608499</v>
      </c>
      <c r="J2761" s="14">
        <v>1381.32427966045</v>
      </c>
      <c r="K2761" s="14">
        <v>1590.8987060900499</v>
      </c>
      <c r="L2761" s="14">
        <v>107.549608529202</v>
      </c>
      <c r="M2761" s="14">
        <v>102.024817900402</v>
      </c>
      <c r="O2761" s="14"/>
      <c r="P2761" s="14"/>
      <c r="Q2761" s="14"/>
      <c r="R2761" s="14"/>
      <c r="S2761" s="14"/>
      <c r="T2761" s="14"/>
      <c r="U2761" s="14"/>
      <c r="V2761" s="14"/>
      <c r="W2761" s="14"/>
      <c r="X2761" s="14"/>
      <c r="Y2761" s="14"/>
    </row>
    <row r="2762" spans="1:25">
      <c r="A2762" s="14" t="s">
        <v>2990</v>
      </c>
      <c r="B2762" s="14" t="s">
        <v>60</v>
      </c>
      <c r="C2762" s="14" t="s">
        <v>38</v>
      </c>
      <c r="D2762" s="14" t="s">
        <v>54</v>
      </c>
      <c r="E2762" s="14">
        <v>3</v>
      </c>
      <c r="F2762" s="14">
        <v>1082.1438094106099</v>
      </c>
      <c r="G2762" s="14">
        <v>360.71460313686902</v>
      </c>
      <c r="H2762" s="14">
        <v>2235.7881229945801</v>
      </c>
      <c r="I2762" s="14">
        <v>2294.2244330467001</v>
      </c>
      <c r="J2762" s="14">
        <v>2158.50787566394</v>
      </c>
      <c r="K2762" s="14">
        <v>2436.18787474283</v>
      </c>
      <c r="L2762" s="14">
        <v>141.963441696123</v>
      </c>
      <c r="M2762" s="14">
        <v>135.71655738276101</v>
      </c>
      <c r="O2762" s="14"/>
      <c r="P2762" s="14"/>
      <c r="Q2762" s="14"/>
      <c r="R2762" s="14"/>
      <c r="S2762" s="14"/>
      <c r="T2762" s="14"/>
      <c r="U2762" s="14"/>
      <c r="V2762" s="14"/>
      <c r="W2762" s="14"/>
      <c r="X2762" s="14"/>
      <c r="Y2762" s="14"/>
    </row>
    <row r="2763" spans="1:25">
      <c r="A2763" s="14" t="s">
        <v>2991</v>
      </c>
      <c r="B2763" s="14" t="s">
        <v>60</v>
      </c>
      <c r="C2763" s="14" t="s">
        <v>36</v>
      </c>
      <c r="D2763" s="14" t="s">
        <v>54</v>
      </c>
      <c r="E2763" s="14">
        <v>3</v>
      </c>
      <c r="F2763" s="14">
        <v>1033.49744147864</v>
      </c>
      <c r="G2763" s="14">
        <v>344.49914715954799</v>
      </c>
      <c r="H2763" s="14">
        <v>2128.5526248684901</v>
      </c>
      <c r="I2763" s="14">
        <v>2178.0655256076102</v>
      </c>
      <c r="J2763" s="14">
        <v>2046.21273628689</v>
      </c>
      <c r="K2763" s="14">
        <v>2316.1321742411001</v>
      </c>
      <c r="L2763" s="14">
        <v>138.066648633489</v>
      </c>
      <c r="M2763" s="14">
        <v>131.85278932072501</v>
      </c>
      <c r="O2763" s="14"/>
      <c r="P2763" s="14"/>
      <c r="Q2763" s="14"/>
      <c r="R2763" s="14"/>
      <c r="S2763" s="14"/>
      <c r="T2763" s="14"/>
      <c r="U2763" s="14"/>
      <c r="V2763" s="14"/>
      <c r="W2763" s="14"/>
      <c r="X2763" s="14"/>
      <c r="Y2763" s="14"/>
    </row>
    <row r="2764" spans="1:25">
      <c r="A2764" s="14" t="s">
        <v>2992</v>
      </c>
      <c r="B2764" s="14" t="s">
        <v>60</v>
      </c>
      <c r="C2764" s="14" t="s">
        <v>34</v>
      </c>
      <c r="D2764" s="14" t="s">
        <v>54</v>
      </c>
      <c r="E2764" s="14">
        <v>3</v>
      </c>
      <c r="F2764" s="14">
        <v>950.54011348406004</v>
      </c>
      <c r="G2764" s="14">
        <v>316.846704494687</v>
      </c>
      <c r="H2764" s="14">
        <v>1949.1062038304999</v>
      </c>
      <c r="I2764" s="14">
        <v>1983.8367177274299</v>
      </c>
      <c r="J2764" s="14">
        <v>1858.6823786692401</v>
      </c>
      <c r="K2764" s="14">
        <v>2115.1479876634698</v>
      </c>
      <c r="L2764" s="14">
        <v>131.311269936033</v>
      </c>
      <c r="M2764" s="14">
        <v>125.154339058194</v>
      </c>
      <c r="O2764" s="14"/>
      <c r="P2764" s="14"/>
      <c r="Q2764" s="14"/>
      <c r="R2764" s="14"/>
      <c r="S2764" s="14"/>
      <c r="T2764" s="14"/>
      <c r="U2764" s="14"/>
      <c r="V2764" s="14"/>
      <c r="W2764" s="14"/>
      <c r="X2764" s="14"/>
      <c r="Y2764" s="14"/>
    </row>
    <row r="2765" spans="1:25">
      <c r="A2765" s="14" t="s">
        <v>2993</v>
      </c>
      <c r="B2765" s="14" t="s">
        <v>60</v>
      </c>
      <c r="C2765" s="14" t="s">
        <v>128</v>
      </c>
      <c r="D2765" s="14" t="s">
        <v>54</v>
      </c>
      <c r="E2765" s="14">
        <v>3</v>
      </c>
      <c r="F2765" s="14">
        <v>847.98186182235702</v>
      </c>
      <c r="G2765" s="14">
        <v>282.66062060745202</v>
      </c>
      <c r="H2765" s="14">
        <v>1737.8814235815</v>
      </c>
      <c r="I2765" s="14">
        <v>1759.97082542052</v>
      </c>
      <c r="J2765" s="14">
        <v>1642.6322943934199</v>
      </c>
      <c r="K2765" s="14">
        <v>1883.4305307198899</v>
      </c>
      <c r="L2765" s="14">
        <v>123.459705299371</v>
      </c>
      <c r="M2765" s="14">
        <v>117.33853102709401</v>
      </c>
      <c r="O2765" s="14"/>
      <c r="P2765" s="14"/>
      <c r="Q2765" s="14"/>
      <c r="R2765" s="14"/>
      <c r="S2765" s="14"/>
      <c r="T2765" s="14"/>
      <c r="U2765" s="14"/>
      <c r="V2765" s="14"/>
      <c r="W2765" s="14"/>
      <c r="X2765" s="14"/>
      <c r="Y2765" s="14"/>
    </row>
    <row r="2766" spans="1:25">
      <c r="A2766" s="14" t="s">
        <v>2994</v>
      </c>
      <c r="B2766" s="14" t="s">
        <v>60</v>
      </c>
      <c r="C2766" s="14" t="s">
        <v>129</v>
      </c>
      <c r="D2766" s="14" t="s">
        <v>54</v>
      </c>
      <c r="E2766" s="14">
        <v>3</v>
      </c>
      <c r="F2766" s="14">
        <v>783.09866032260095</v>
      </c>
      <c r="G2766" s="14">
        <v>261.03288677419999</v>
      </c>
      <c r="H2766" s="14">
        <v>1602.67418509803</v>
      </c>
      <c r="I2766" s="14">
        <v>1618.43433786942</v>
      </c>
      <c r="J2766" s="14">
        <v>1506.3713524013899</v>
      </c>
      <c r="K2766" s="14">
        <v>1736.5876674035801</v>
      </c>
      <c r="L2766" s="14">
        <v>118.15332953415999</v>
      </c>
      <c r="M2766" s="14">
        <v>112.06298546803799</v>
      </c>
      <c r="O2766" s="14"/>
      <c r="P2766" s="14"/>
      <c r="Q2766" s="14"/>
      <c r="R2766" s="14"/>
      <c r="S2766" s="14"/>
      <c r="T2766" s="14"/>
      <c r="U2766" s="14"/>
      <c r="V2766" s="14"/>
      <c r="W2766" s="14"/>
      <c r="X2766" s="14"/>
      <c r="Y2766" s="14"/>
    </row>
    <row r="2767" spans="1:25">
      <c r="A2767" s="14" t="s">
        <v>2995</v>
      </c>
      <c r="B2767" s="14" t="s">
        <v>60</v>
      </c>
      <c r="C2767" s="14" t="s">
        <v>130</v>
      </c>
      <c r="D2767" s="14" t="s">
        <v>54</v>
      </c>
      <c r="E2767" s="14">
        <v>3</v>
      </c>
      <c r="F2767" s="14">
        <v>790.76993329621098</v>
      </c>
      <c r="G2767" s="14">
        <v>263.589977765404</v>
      </c>
      <c r="H2767" s="14">
        <v>1619.60047782122</v>
      </c>
      <c r="I2767" s="14">
        <v>1634.9656462074499</v>
      </c>
      <c r="J2767" s="14">
        <v>1522.4097957004201</v>
      </c>
      <c r="K2767" s="14">
        <v>1753.60800901211</v>
      </c>
      <c r="L2767" s="14">
        <v>118.642362804661</v>
      </c>
      <c r="M2767" s="14">
        <v>112.555850507022</v>
      </c>
      <c r="O2767" s="14"/>
      <c r="P2767" s="14"/>
      <c r="Q2767" s="14"/>
      <c r="R2767" s="14"/>
      <c r="S2767" s="14"/>
      <c r="T2767" s="14"/>
      <c r="U2767" s="14"/>
      <c r="V2767" s="14"/>
      <c r="W2767" s="14"/>
      <c r="X2767" s="14"/>
      <c r="Y2767" s="14"/>
    </row>
    <row r="2768" spans="1:25">
      <c r="A2768" s="14" t="s">
        <v>2996</v>
      </c>
      <c r="B2768" s="14" t="s">
        <v>60</v>
      </c>
      <c r="C2768" s="14" t="s">
        <v>131</v>
      </c>
      <c r="D2768" s="14" t="s">
        <v>54</v>
      </c>
      <c r="E2768" s="14">
        <v>3</v>
      </c>
      <c r="F2768" s="14">
        <v>817.40031421860795</v>
      </c>
      <c r="G2768" s="14">
        <v>272.46677140620301</v>
      </c>
      <c r="H2768" s="14">
        <v>1668.7087910718001</v>
      </c>
      <c r="I2768" s="14">
        <v>1674.33629750969</v>
      </c>
      <c r="J2768" s="14">
        <v>1561.0265986910299</v>
      </c>
      <c r="K2768" s="14">
        <v>1793.6697266921999</v>
      </c>
      <c r="L2768" s="14">
        <v>119.33342918250599</v>
      </c>
      <c r="M2768" s="14">
        <v>113.30969881865801</v>
      </c>
      <c r="O2768" s="14"/>
      <c r="P2768" s="14"/>
      <c r="Q2768" s="14"/>
      <c r="R2768" s="14"/>
      <c r="S2768" s="14"/>
      <c r="T2768" s="14"/>
      <c r="U2768" s="14"/>
      <c r="V2768" s="14"/>
      <c r="W2768" s="14"/>
      <c r="X2768" s="14"/>
      <c r="Y2768" s="14"/>
    </row>
    <row r="2769" spans="1:25">
      <c r="A2769" s="14" t="s">
        <v>2997</v>
      </c>
      <c r="B2769" s="14" t="s">
        <v>60</v>
      </c>
      <c r="C2769" s="14" t="s">
        <v>132</v>
      </c>
      <c r="D2769" s="14" t="s">
        <v>54</v>
      </c>
      <c r="E2769" s="14">
        <v>3</v>
      </c>
      <c r="F2769" s="14">
        <v>838.36685509940799</v>
      </c>
      <c r="G2769" s="14">
        <v>279.45561836646903</v>
      </c>
      <c r="H2769" s="14">
        <v>1700.3688370335799</v>
      </c>
      <c r="I2769" s="14">
        <v>1691.5499777036</v>
      </c>
      <c r="J2769" s="14">
        <v>1578.5610972888901</v>
      </c>
      <c r="K2769" s="14">
        <v>1810.4677906956099</v>
      </c>
      <c r="L2769" s="14">
        <v>118.917812992004</v>
      </c>
      <c r="M2769" s="14">
        <v>112.988880414718</v>
      </c>
      <c r="O2769" s="14"/>
      <c r="P2769" s="14"/>
      <c r="Q2769" s="14"/>
      <c r="R2769" s="14"/>
      <c r="S2769" s="14"/>
      <c r="T2769" s="14"/>
      <c r="U2769" s="14"/>
      <c r="V2769" s="14"/>
      <c r="W2769" s="14"/>
      <c r="X2769" s="14"/>
      <c r="Y2769" s="14"/>
    </row>
    <row r="2770" spans="1:25">
      <c r="A2770" s="14" t="s">
        <v>2998</v>
      </c>
      <c r="B2770" s="14" t="s">
        <v>60</v>
      </c>
      <c r="C2770" s="14" t="s">
        <v>38</v>
      </c>
      <c r="D2770" s="14" t="s">
        <v>54</v>
      </c>
      <c r="E2770" s="14">
        <v>4</v>
      </c>
      <c r="F2770" s="14">
        <v>1270.5495428002901</v>
      </c>
      <c r="G2770" s="14">
        <v>423.51651426676199</v>
      </c>
      <c r="H2770" s="14">
        <v>2683.20143351978</v>
      </c>
      <c r="I2770" s="14">
        <v>2785.6272527014598</v>
      </c>
      <c r="J2770" s="14">
        <v>2634.0696600924898</v>
      </c>
      <c r="K2770" s="14">
        <v>2943.6104546680599</v>
      </c>
      <c r="L2770" s="14">
        <v>157.983201966601</v>
      </c>
      <c r="M2770" s="14">
        <v>151.55759260896099</v>
      </c>
      <c r="O2770" s="14"/>
      <c r="P2770" s="14"/>
      <c r="Q2770" s="14"/>
      <c r="R2770" s="14"/>
      <c r="S2770" s="14"/>
      <c r="T2770" s="14"/>
      <c r="U2770" s="14"/>
      <c r="V2770" s="14"/>
      <c r="W2770" s="14"/>
      <c r="X2770" s="14"/>
      <c r="Y2770" s="14"/>
    </row>
    <row r="2771" spans="1:25">
      <c r="A2771" s="14" t="s">
        <v>2999</v>
      </c>
      <c r="B2771" s="14" t="s">
        <v>60</v>
      </c>
      <c r="C2771" s="14" t="s">
        <v>36</v>
      </c>
      <c r="D2771" s="14" t="s">
        <v>54</v>
      </c>
      <c r="E2771" s="14">
        <v>4</v>
      </c>
      <c r="F2771" s="14">
        <v>1158.4557197974</v>
      </c>
      <c r="G2771" s="14">
        <v>386.15190659913401</v>
      </c>
      <c r="H2771" s="14">
        <v>2445.59885114189</v>
      </c>
      <c r="I2771" s="14">
        <v>2532.1519150613099</v>
      </c>
      <c r="J2771" s="14">
        <v>2387.98673195534</v>
      </c>
      <c r="K2771" s="14">
        <v>2682.72518764703</v>
      </c>
      <c r="L2771" s="14">
        <v>150.57327258572499</v>
      </c>
      <c r="M2771" s="14">
        <v>144.16518310596501</v>
      </c>
      <c r="O2771" s="14"/>
      <c r="P2771" s="14"/>
      <c r="Q2771" s="14"/>
      <c r="R2771" s="14"/>
      <c r="S2771" s="14"/>
      <c r="T2771" s="14"/>
      <c r="U2771" s="14"/>
      <c r="V2771" s="14"/>
      <c r="W2771" s="14"/>
      <c r="X2771" s="14"/>
      <c r="Y2771" s="14"/>
    </row>
    <row r="2772" spans="1:25">
      <c r="A2772" s="14" t="s">
        <v>3000</v>
      </c>
      <c r="B2772" s="14" t="s">
        <v>60</v>
      </c>
      <c r="C2772" s="14" t="s">
        <v>34</v>
      </c>
      <c r="D2772" s="14" t="s">
        <v>54</v>
      </c>
      <c r="E2772" s="14">
        <v>4</v>
      </c>
      <c r="F2772" s="14">
        <v>1012.2696931884</v>
      </c>
      <c r="G2772" s="14">
        <v>337.42323106280003</v>
      </c>
      <c r="H2772" s="14">
        <v>2133.6544762945</v>
      </c>
      <c r="I2772" s="14">
        <v>2196.9539172247801</v>
      </c>
      <c r="J2772" s="14">
        <v>2063.2290057738801</v>
      </c>
      <c r="K2772" s="14">
        <v>2337.0483587946401</v>
      </c>
      <c r="L2772" s="14">
        <v>140.09444156985799</v>
      </c>
      <c r="M2772" s="14">
        <v>133.724911450908</v>
      </c>
      <c r="O2772" s="14"/>
      <c r="P2772" s="14"/>
      <c r="Q2772" s="14"/>
      <c r="R2772" s="14"/>
      <c r="S2772" s="14"/>
      <c r="T2772" s="14"/>
      <c r="U2772" s="14"/>
      <c r="V2772" s="14"/>
      <c r="W2772" s="14"/>
      <c r="X2772" s="14"/>
      <c r="Y2772" s="14"/>
    </row>
    <row r="2773" spans="1:25">
      <c r="A2773" s="14" t="s">
        <v>3001</v>
      </c>
      <c r="B2773" s="14" t="s">
        <v>60</v>
      </c>
      <c r="C2773" s="14" t="s">
        <v>128</v>
      </c>
      <c r="D2773" s="14" t="s">
        <v>54</v>
      </c>
      <c r="E2773" s="14">
        <v>4</v>
      </c>
      <c r="F2773" s="14">
        <v>889.29876097624799</v>
      </c>
      <c r="G2773" s="14">
        <v>296.43292032541598</v>
      </c>
      <c r="H2773" s="14">
        <v>1862.2497821674599</v>
      </c>
      <c r="I2773" s="14">
        <v>1905.72610920121</v>
      </c>
      <c r="J2773" s="14">
        <v>1782.0722231122199</v>
      </c>
      <c r="K2773" s="14">
        <v>2035.6747904210799</v>
      </c>
      <c r="L2773" s="14">
        <v>129.94868121987199</v>
      </c>
      <c r="M2773" s="14">
        <v>123.653886088984</v>
      </c>
      <c r="O2773" s="14"/>
      <c r="P2773" s="14"/>
      <c r="Q2773" s="14"/>
      <c r="R2773" s="14"/>
      <c r="S2773" s="14"/>
      <c r="T2773" s="14"/>
      <c r="U2773" s="14"/>
      <c r="V2773" s="14"/>
      <c r="W2773" s="14"/>
      <c r="X2773" s="14"/>
      <c r="Y2773" s="14"/>
    </row>
    <row r="2774" spans="1:25">
      <c r="A2774" s="14" t="s">
        <v>3002</v>
      </c>
      <c r="B2774" s="14" t="s">
        <v>60</v>
      </c>
      <c r="C2774" s="14" t="s">
        <v>129</v>
      </c>
      <c r="D2774" s="14" t="s">
        <v>54</v>
      </c>
      <c r="E2774" s="14">
        <v>4</v>
      </c>
      <c r="F2774" s="14">
        <v>844.97623607413504</v>
      </c>
      <c r="G2774" s="14">
        <v>281.658745358045</v>
      </c>
      <c r="H2774" s="14">
        <v>1756.37871515545</v>
      </c>
      <c r="I2774" s="14">
        <v>1789.8032134191999</v>
      </c>
      <c r="J2774" s="14">
        <v>1670.70102394526</v>
      </c>
      <c r="K2774" s="14">
        <v>1915.12993595443</v>
      </c>
      <c r="L2774" s="14">
        <v>125.326722535231</v>
      </c>
      <c r="M2774" s="14">
        <v>119.102189473933</v>
      </c>
      <c r="O2774" s="14"/>
      <c r="P2774" s="14"/>
      <c r="Q2774" s="14"/>
      <c r="R2774" s="14"/>
      <c r="S2774" s="14"/>
      <c r="T2774" s="14"/>
      <c r="U2774" s="14"/>
      <c r="V2774" s="14"/>
      <c r="W2774" s="14"/>
      <c r="X2774" s="14"/>
      <c r="Y2774" s="14"/>
    </row>
    <row r="2775" spans="1:25">
      <c r="A2775" s="14" t="s">
        <v>3003</v>
      </c>
      <c r="B2775" s="14" t="s">
        <v>60</v>
      </c>
      <c r="C2775" s="14" t="s">
        <v>130</v>
      </c>
      <c r="D2775" s="14" t="s">
        <v>54</v>
      </c>
      <c r="E2775" s="14">
        <v>4</v>
      </c>
      <c r="F2775" s="14">
        <v>856.98610269716403</v>
      </c>
      <c r="G2775" s="14">
        <v>285.66203423238801</v>
      </c>
      <c r="H2775" s="14">
        <v>1772.5368219929801</v>
      </c>
      <c r="I2775" s="14">
        <v>1792.10154181594</v>
      </c>
      <c r="J2775" s="14">
        <v>1673.7478278943299</v>
      </c>
      <c r="K2775" s="14">
        <v>1916.5959497781901</v>
      </c>
      <c r="L2775" s="14">
        <v>124.494407962249</v>
      </c>
      <c r="M2775" s="14">
        <v>118.353713921611</v>
      </c>
      <c r="O2775" s="14"/>
      <c r="P2775" s="14"/>
      <c r="Q2775" s="14"/>
      <c r="R2775" s="14"/>
      <c r="S2775" s="14"/>
      <c r="T2775" s="14"/>
      <c r="U2775" s="14"/>
      <c r="V2775" s="14"/>
      <c r="W2775" s="14"/>
      <c r="X2775" s="14"/>
      <c r="Y2775" s="14"/>
    </row>
    <row r="2776" spans="1:25">
      <c r="A2776" s="14" t="s">
        <v>3004</v>
      </c>
      <c r="B2776" s="14" t="s">
        <v>60</v>
      </c>
      <c r="C2776" s="14" t="s">
        <v>131</v>
      </c>
      <c r="D2776" s="14" t="s">
        <v>54</v>
      </c>
      <c r="E2776" s="14">
        <v>4</v>
      </c>
      <c r="F2776" s="14">
        <v>896.25667126370399</v>
      </c>
      <c r="G2776" s="14">
        <v>298.75222375456798</v>
      </c>
      <c r="H2776" s="14">
        <v>1847.60904422623</v>
      </c>
      <c r="I2776" s="14">
        <v>1859.21780522672</v>
      </c>
      <c r="J2776" s="14">
        <v>1739.1490629340899</v>
      </c>
      <c r="K2776" s="14">
        <v>1985.3744071833901</v>
      </c>
      <c r="L2776" s="14">
        <v>126.156601956671</v>
      </c>
      <c r="M2776" s="14">
        <v>120.068742292634</v>
      </c>
      <c r="O2776" s="14"/>
      <c r="P2776" s="14"/>
      <c r="Q2776" s="14"/>
      <c r="R2776" s="14"/>
      <c r="S2776" s="14"/>
      <c r="T2776" s="14"/>
      <c r="U2776" s="14"/>
      <c r="V2776" s="14"/>
      <c r="W2776" s="14"/>
      <c r="X2776" s="14"/>
      <c r="Y2776" s="14"/>
    </row>
    <row r="2777" spans="1:25">
      <c r="A2777" s="14" t="s">
        <v>3005</v>
      </c>
      <c r="B2777" s="14" t="s">
        <v>60</v>
      </c>
      <c r="C2777" s="14" t="s">
        <v>132</v>
      </c>
      <c r="D2777" s="14" t="s">
        <v>54</v>
      </c>
      <c r="E2777" s="14">
        <v>4</v>
      </c>
      <c r="F2777" s="14">
        <v>913.24422320040105</v>
      </c>
      <c r="G2777" s="14">
        <v>304.41474106679999</v>
      </c>
      <c r="H2777" s="14">
        <v>1872.3229112686599</v>
      </c>
      <c r="I2777" s="14">
        <v>1872.9526538069299</v>
      </c>
      <c r="J2777" s="14">
        <v>1753.12241598842</v>
      </c>
      <c r="K2777" s="14">
        <v>1998.8003323211501</v>
      </c>
      <c r="L2777" s="14">
        <v>125.84767851421201</v>
      </c>
      <c r="M2777" s="14">
        <v>119.830237818519</v>
      </c>
      <c r="O2777" s="14"/>
      <c r="P2777" s="14"/>
      <c r="Q2777" s="14"/>
      <c r="R2777" s="14"/>
      <c r="S2777" s="14"/>
      <c r="T2777" s="14"/>
      <c r="U2777" s="14"/>
      <c r="V2777" s="14"/>
      <c r="W2777" s="14"/>
      <c r="X2777" s="14"/>
      <c r="Y2777" s="14"/>
    </row>
    <row r="2778" spans="1:25">
      <c r="A2778" s="14" t="s">
        <v>3006</v>
      </c>
      <c r="B2778" s="14" t="s">
        <v>60</v>
      </c>
      <c r="C2778" s="14" t="s">
        <v>38</v>
      </c>
      <c r="D2778" s="14" t="s">
        <v>54</v>
      </c>
      <c r="E2778" s="14">
        <v>5</v>
      </c>
      <c r="F2778" s="14">
        <v>1387.1337069787201</v>
      </c>
      <c r="G2778" s="14">
        <v>462.37790232624099</v>
      </c>
      <c r="H2778" s="14">
        <v>2994.6755332010398</v>
      </c>
      <c r="I2778" s="14">
        <v>2978.3027250292698</v>
      </c>
      <c r="J2778" s="14">
        <v>2822.8186899790799</v>
      </c>
      <c r="K2778" s="14">
        <v>3140.0894670797302</v>
      </c>
      <c r="L2778" s="14">
        <v>161.78674205046201</v>
      </c>
      <c r="M2778" s="14">
        <v>155.484035050193</v>
      </c>
      <c r="O2778" s="14"/>
      <c r="P2778" s="14"/>
      <c r="Q2778" s="14"/>
      <c r="R2778" s="14"/>
      <c r="S2778" s="14"/>
      <c r="T2778" s="14"/>
      <c r="U2778" s="14"/>
      <c r="V2778" s="14"/>
      <c r="W2778" s="14"/>
      <c r="X2778" s="14"/>
      <c r="Y2778" s="14"/>
    </row>
    <row r="2779" spans="1:25">
      <c r="A2779" s="14" t="s">
        <v>3007</v>
      </c>
      <c r="B2779" s="14" t="s">
        <v>60</v>
      </c>
      <c r="C2779" s="14" t="s">
        <v>36</v>
      </c>
      <c r="D2779" s="14" t="s">
        <v>54</v>
      </c>
      <c r="E2779" s="14">
        <v>5</v>
      </c>
      <c r="F2779" s="14">
        <v>1262.9824666267</v>
      </c>
      <c r="G2779" s="14">
        <v>420.99415554223299</v>
      </c>
      <c r="H2779" s="14">
        <v>2727.11708979681</v>
      </c>
      <c r="I2779" s="14">
        <v>2706.2429163246402</v>
      </c>
      <c r="J2779" s="14">
        <v>2558.1885269558002</v>
      </c>
      <c r="K2779" s="14">
        <v>2860.5936017239701</v>
      </c>
      <c r="L2779" s="14">
        <v>154.350685399334</v>
      </c>
      <c r="M2779" s="14">
        <v>148.05438936884499</v>
      </c>
      <c r="O2779" s="14"/>
      <c r="P2779" s="14"/>
      <c r="Q2779" s="14"/>
      <c r="R2779" s="14"/>
      <c r="S2779" s="14"/>
      <c r="T2779" s="14"/>
      <c r="U2779" s="14"/>
      <c r="V2779" s="14"/>
      <c r="W2779" s="14"/>
      <c r="X2779" s="14"/>
      <c r="Y2779" s="14"/>
    </row>
    <row r="2780" spans="1:25">
      <c r="A2780" s="14" t="s">
        <v>3008</v>
      </c>
      <c r="B2780" s="14" t="s">
        <v>60</v>
      </c>
      <c r="C2780" s="14" t="s">
        <v>34</v>
      </c>
      <c r="D2780" s="14" t="s">
        <v>54</v>
      </c>
      <c r="E2780" s="14">
        <v>5</v>
      </c>
      <c r="F2780" s="14">
        <v>1236.61674267329</v>
      </c>
      <c r="G2780" s="14">
        <v>412.20558089109699</v>
      </c>
      <c r="H2780" s="14">
        <v>2673.5925078876899</v>
      </c>
      <c r="I2780" s="14">
        <v>2652.9816829957599</v>
      </c>
      <c r="J2780" s="14">
        <v>2506.2924250995502</v>
      </c>
      <c r="K2780" s="14">
        <v>2805.9768869714699</v>
      </c>
      <c r="L2780" s="14">
        <v>152.995203975707</v>
      </c>
      <c r="M2780" s="14">
        <v>146.689257896209</v>
      </c>
      <c r="O2780" s="14"/>
      <c r="P2780" s="14"/>
      <c r="Q2780" s="14"/>
      <c r="R2780" s="14"/>
      <c r="S2780" s="14"/>
      <c r="T2780" s="14"/>
      <c r="U2780" s="14"/>
      <c r="V2780" s="14"/>
      <c r="W2780" s="14"/>
      <c r="X2780" s="14"/>
      <c r="Y2780" s="14"/>
    </row>
    <row r="2781" spans="1:25">
      <c r="A2781" s="14" t="s">
        <v>3009</v>
      </c>
      <c r="B2781" s="14" t="s">
        <v>60</v>
      </c>
      <c r="C2781" s="14" t="s">
        <v>128</v>
      </c>
      <c r="D2781" s="14" t="s">
        <v>54</v>
      </c>
      <c r="E2781" s="14">
        <v>5</v>
      </c>
      <c r="F2781" s="14">
        <v>1196.1781085754201</v>
      </c>
      <c r="G2781" s="14">
        <v>398.72603619180802</v>
      </c>
      <c r="H2781" s="14">
        <v>2584.1519768744702</v>
      </c>
      <c r="I2781" s="14">
        <v>2551.1787836693002</v>
      </c>
      <c r="J2781" s="14">
        <v>2407.7277213038101</v>
      </c>
      <c r="K2781" s="14">
        <v>2700.9024270212099</v>
      </c>
      <c r="L2781" s="14">
        <v>149.72364335191</v>
      </c>
      <c r="M2781" s="14">
        <v>143.451062365485</v>
      </c>
      <c r="O2781" s="14"/>
      <c r="P2781" s="14"/>
      <c r="Q2781" s="14"/>
      <c r="R2781" s="14"/>
      <c r="S2781" s="14"/>
      <c r="T2781" s="14"/>
      <c r="U2781" s="14"/>
      <c r="V2781" s="14"/>
      <c r="W2781" s="14"/>
      <c r="X2781" s="14"/>
      <c r="Y2781" s="14"/>
    </row>
    <row r="2782" spans="1:25">
      <c r="A2782" s="14" t="s">
        <v>3010</v>
      </c>
      <c r="B2782" s="14" t="s">
        <v>60</v>
      </c>
      <c r="C2782" s="14" t="s">
        <v>129</v>
      </c>
      <c r="D2782" s="14" t="s">
        <v>54</v>
      </c>
      <c r="E2782" s="14">
        <v>5</v>
      </c>
      <c r="F2782" s="14">
        <v>1144.84449947434</v>
      </c>
      <c r="G2782" s="14">
        <v>381.614833158115</v>
      </c>
      <c r="H2782" s="14">
        <v>2473.7348735400701</v>
      </c>
      <c r="I2782" s="14">
        <v>2437.6441912929299</v>
      </c>
      <c r="J2782" s="14">
        <v>2297.7015275200702</v>
      </c>
      <c r="K2782" s="14">
        <v>2583.84502332686</v>
      </c>
      <c r="L2782" s="14">
        <v>146.20083203392599</v>
      </c>
      <c r="M2782" s="14">
        <v>139.94266377286399</v>
      </c>
      <c r="O2782" s="14"/>
      <c r="P2782" s="14"/>
      <c r="Q2782" s="14"/>
      <c r="R2782" s="14"/>
      <c r="S2782" s="14"/>
      <c r="T2782" s="14"/>
      <c r="U2782" s="14"/>
      <c r="V2782" s="14"/>
      <c r="W2782" s="14"/>
      <c r="X2782" s="14"/>
      <c r="Y2782" s="14"/>
    </row>
    <row r="2783" spans="1:25">
      <c r="A2783" s="14" t="s">
        <v>3011</v>
      </c>
      <c r="B2783" s="14" t="s">
        <v>60</v>
      </c>
      <c r="C2783" s="14" t="s">
        <v>130</v>
      </c>
      <c r="D2783" s="14" t="s">
        <v>54</v>
      </c>
      <c r="E2783" s="14">
        <v>5</v>
      </c>
      <c r="F2783" s="14">
        <v>1056.5831394645199</v>
      </c>
      <c r="G2783" s="14">
        <v>352.19437982150703</v>
      </c>
      <c r="H2783" s="14">
        <v>2282.1848920330099</v>
      </c>
      <c r="I2783" s="14">
        <v>2239.1586449357901</v>
      </c>
      <c r="J2783" s="14">
        <v>2105.4777678166502</v>
      </c>
      <c r="K2783" s="14">
        <v>2379.0685699737601</v>
      </c>
      <c r="L2783" s="14">
        <v>139.90992503797</v>
      </c>
      <c r="M2783" s="14">
        <v>133.680877119141</v>
      </c>
      <c r="O2783" s="14"/>
      <c r="P2783" s="14"/>
      <c r="Q2783" s="14"/>
      <c r="R2783" s="14"/>
      <c r="S2783" s="14"/>
      <c r="T2783" s="14"/>
      <c r="U2783" s="14"/>
      <c r="V2783" s="14"/>
      <c r="W2783" s="14"/>
      <c r="X2783" s="14"/>
      <c r="Y2783" s="14"/>
    </row>
    <row r="2784" spans="1:25">
      <c r="A2784" s="14" t="s">
        <v>3012</v>
      </c>
      <c r="B2784" s="14" t="s">
        <v>60</v>
      </c>
      <c r="C2784" s="14" t="s">
        <v>131</v>
      </c>
      <c r="D2784" s="14" t="s">
        <v>54</v>
      </c>
      <c r="E2784" s="14">
        <v>5</v>
      </c>
      <c r="F2784" s="14">
        <v>1003.99878401694</v>
      </c>
      <c r="G2784" s="14">
        <v>334.66626133898097</v>
      </c>
      <c r="H2784" s="14">
        <v>2167.1533068920398</v>
      </c>
      <c r="I2784" s="14">
        <v>2118.8423294814402</v>
      </c>
      <c r="J2784" s="14">
        <v>1989.1633432308799</v>
      </c>
      <c r="K2784" s="14">
        <v>2254.72418397615</v>
      </c>
      <c r="L2784" s="14">
        <v>135.881854494706</v>
      </c>
      <c r="M2784" s="14">
        <v>129.67898625056401</v>
      </c>
      <c r="O2784" s="14"/>
      <c r="P2784" s="14"/>
      <c r="Q2784" s="14"/>
      <c r="R2784" s="14"/>
      <c r="S2784" s="14"/>
      <c r="T2784" s="14"/>
      <c r="U2784" s="14"/>
      <c r="V2784" s="14"/>
      <c r="W2784" s="14"/>
      <c r="X2784" s="14"/>
      <c r="Y2784" s="14"/>
    </row>
    <row r="2785" spans="1:25">
      <c r="A2785" s="14" t="s">
        <v>3013</v>
      </c>
      <c r="B2785" s="14" t="s">
        <v>60</v>
      </c>
      <c r="C2785" s="14" t="s">
        <v>132</v>
      </c>
      <c r="D2785" s="14" t="s">
        <v>54</v>
      </c>
      <c r="E2785" s="14">
        <v>5</v>
      </c>
      <c r="F2785" s="14">
        <v>997.93383711221395</v>
      </c>
      <c r="G2785" s="14">
        <v>332.644612370738</v>
      </c>
      <c r="H2785" s="14">
        <v>2152.6680122356702</v>
      </c>
      <c r="I2785" s="14">
        <v>2106.3464206406702</v>
      </c>
      <c r="J2785" s="14">
        <v>1977.03827669824</v>
      </c>
      <c r="K2785" s="14">
        <v>2241.8589518812</v>
      </c>
      <c r="L2785" s="14">
        <v>135.51253124053599</v>
      </c>
      <c r="M2785" s="14">
        <v>129.308143942425</v>
      </c>
      <c r="O2785" s="14"/>
      <c r="P2785" s="14"/>
      <c r="Q2785" s="14"/>
      <c r="R2785" s="14"/>
      <c r="S2785" s="14"/>
      <c r="T2785" s="14"/>
      <c r="U2785" s="14"/>
      <c r="V2785" s="14"/>
      <c r="W2785" s="14"/>
      <c r="X2785" s="14"/>
      <c r="Y2785" s="14"/>
    </row>
    <row r="2786" spans="1:25">
      <c r="A2786" s="14" t="s">
        <v>3014</v>
      </c>
      <c r="B2786" s="14" t="s">
        <v>60</v>
      </c>
      <c r="C2786" s="14" t="s">
        <v>38</v>
      </c>
      <c r="D2786" s="14" t="s">
        <v>72</v>
      </c>
      <c r="E2786" s="14">
        <v>0</v>
      </c>
      <c r="F2786" s="14">
        <v>3330.78168132356</v>
      </c>
      <c r="G2786" s="14">
        <v>1110.2605604411899</v>
      </c>
      <c r="H2786" s="14">
        <v>1414.7231239455</v>
      </c>
      <c r="I2786" s="14">
        <v>1512.43049772771</v>
      </c>
      <c r="J2786" s="14">
        <v>1461.14140022428</v>
      </c>
      <c r="K2786" s="14">
        <v>1565.05078944504</v>
      </c>
      <c r="L2786" s="14">
        <v>52.620291717328399</v>
      </c>
      <c r="M2786" s="14">
        <v>51.289097503434299</v>
      </c>
      <c r="O2786" s="14"/>
      <c r="P2786" s="14"/>
      <c r="Q2786" s="14"/>
      <c r="R2786" s="14"/>
      <c r="S2786" s="14"/>
      <c r="T2786" s="14"/>
      <c r="U2786" s="14"/>
      <c r="V2786" s="14"/>
      <c r="W2786" s="14"/>
      <c r="X2786" s="14"/>
      <c r="Y2786" s="14"/>
    </row>
    <row r="2787" spans="1:25">
      <c r="A2787" s="14" t="s">
        <v>3015</v>
      </c>
      <c r="B2787" s="14" t="s">
        <v>60</v>
      </c>
      <c r="C2787" s="14" t="s">
        <v>36</v>
      </c>
      <c r="D2787" s="14" t="s">
        <v>72</v>
      </c>
      <c r="E2787" s="14">
        <v>0</v>
      </c>
      <c r="F2787" s="14">
        <v>3424.8839683454999</v>
      </c>
      <c r="G2787" s="14">
        <v>1141.6279894485001</v>
      </c>
      <c r="H2787" s="14">
        <v>1447.8477989201001</v>
      </c>
      <c r="I2787" s="14">
        <v>1543.0030582572799</v>
      </c>
      <c r="J2787" s="14">
        <v>1491.3902640681299</v>
      </c>
      <c r="K2787" s="14">
        <v>1595.93665559434</v>
      </c>
      <c r="L2787" s="14">
        <v>52.933597337063198</v>
      </c>
      <c r="M2787" s="14">
        <v>51.612794189146101</v>
      </c>
      <c r="O2787" s="14"/>
      <c r="P2787" s="14"/>
      <c r="Q2787" s="14"/>
      <c r="R2787" s="14"/>
      <c r="S2787" s="14"/>
      <c r="T2787" s="14"/>
      <c r="U2787" s="14"/>
      <c r="V2787" s="14"/>
      <c r="W2787" s="14"/>
      <c r="X2787" s="14"/>
      <c r="Y2787" s="14"/>
    </row>
    <row r="2788" spans="1:25">
      <c r="A2788" s="14" t="s">
        <v>3016</v>
      </c>
      <c r="B2788" s="14" t="s">
        <v>60</v>
      </c>
      <c r="C2788" s="14" t="s">
        <v>34</v>
      </c>
      <c r="D2788" s="14" t="s">
        <v>72</v>
      </c>
      <c r="E2788" s="14">
        <v>0</v>
      </c>
      <c r="F2788" s="14">
        <v>3469.1364316955801</v>
      </c>
      <c r="G2788" s="14">
        <v>1156.37881056519</v>
      </c>
      <c r="H2788" s="14">
        <v>1459.9083570871901</v>
      </c>
      <c r="I2788" s="14">
        <v>1543.2513963379099</v>
      </c>
      <c r="J2788" s="14">
        <v>1492.01076390407</v>
      </c>
      <c r="K2788" s="14">
        <v>1595.7948004699899</v>
      </c>
      <c r="L2788" s="14">
        <v>52.543404132077697</v>
      </c>
      <c r="M2788" s="14">
        <v>51.240632433835103</v>
      </c>
      <c r="O2788" s="14"/>
      <c r="P2788" s="14"/>
      <c r="Q2788" s="14"/>
      <c r="R2788" s="14"/>
      <c r="S2788" s="14"/>
      <c r="T2788" s="14"/>
      <c r="U2788" s="14"/>
      <c r="V2788" s="14"/>
      <c r="W2788" s="14"/>
      <c r="X2788" s="14"/>
      <c r="Y2788" s="14"/>
    </row>
    <row r="2789" spans="1:25">
      <c r="A2789" s="14" t="s">
        <v>3017</v>
      </c>
      <c r="B2789" s="14" t="s">
        <v>60</v>
      </c>
      <c r="C2789" s="14" t="s">
        <v>128</v>
      </c>
      <c r="D2789" s="14" t="s">
        <v>72</v>
      </c>
      <c r="E2789" s="14">
        <v>0</v>
      </c>
      <c r="F2789" s="14">
        <v>3435.5329597648802</v>
      </c>
      <c r="G2789" s="14">
        <v>1145.17765325496</v>
      </c>
      <c r="H2789" s="14">
        <v>1440.2395246751601</v>
      </c>
      <c r="I2789" s="14">
        <v>1508.5334795369699</v>
      </c>
      <c r="J2789" s="14">
        <v>1458.24466530773</v>
      </c>
      <c r="K2789" s="14">
        <v>1560.1071913286601</v>
      </c>
      <c r="L2789" s="14">
        <v>51.573711791691501</v>
      </c>
      <c r="M2789" s="14">
        <v>50.288814229240401</v>
      </c>
      <c r="O2789" s="14"/>
      <c r="P2789" s="14"/>
      <c r="Q2789" s="14"/>
      <c r="R2789" s="14"/>
      <c r="S2789" s="14"/>
      <c r="T2789" s="14"/>
      <c r="U2789" s="14"/>
      <c r="V2789" s="14"/>
      <c r="W2789" s="14"/>
      <c r="X2789" s="14"/>
      <c r="Y2789" s="14"/>
    </row>
    <row r="2790" spans="1:25">
      <c r="A2790" s="14" t="s">
        <v>3018</v>
      </c>
      <c r="B2790" s="14" t="s">
        <v>60</v>
      </c>
      <c r="C2790" s="14" t="s">
        <v>129</v>
      </c>
      <c r="D2790" s="14" t="s">
        <v>72</v>
      </c>
      <c r="E2790" s="14">
        <v>0</v>
      </c>
      <c r="F2790" s="14">
        <v>3263.82503831247</v>
      </c>
      <c r="G2790" s="14">
        <v>1087.9416794374899</v>
      </c>
      <c r="H2790" s="14">
        <v>1364.7777468721999</v>
      </c>
      <c r="I2790" s="14">
        <v>1413.84723613234</v>
      </c>
      <c r="J2790" s="14">
        <v>1365.5583684005601</v>
      </c>
      <c r="K2790" s="14">
        <v>1463.4024030499299</v>
      </c>
      <c r="L2790" s="14">
        <v>49.55516691759</v>
      </c>
      <c r="M2790" s="14">
        <v>48.288867731780599</v>
      </c>
      <c r="O2790" s="14"/>
      <c r="P2790" s="14"/>
      <c r="Q2790" s="14"/>
      <c r="R2790" s="14"/>
      <c r="S2790" s="14"/>
      <c r="T2790" s="14"/>
      <c r="U2790" s="14"/>
      <c r="V2790" s="14"/>
      <c r="W2790" s="14"/>
      <c r="X2790" s="14"/>
      <c r="Y2790" s="14"/>
    </row>
    <row r="2791" spans="1:25">
      <c r="A2791" s="14" t="s">
        <v>3019</v>
      </c>
      <c r="B2791" s="14" t="s">
        <v>60</v>
      </c>
      <c r="C2791" s="14" t="s">
        <v>130</v>
      </c>
      <c r="D2791" s="14" t="s">
        <v>72</v>
      </c>
      <c r="E2791" s="14">
        <v>0</v>
      </c>
      <c r="F2791" s="14">
        <v>3175.54039908818</v>
      </c>
      <c r="G2791" s="14">
        <v>1058.51346636273</v>
      </c>
      <c r="H2791" s="14">
        <v>1324.90837745669</v>
      </c>
      <c r="I2791" s="14">
        <v>1362.7445906235901</v>
      </c>
      <c r="J2791" s="14">
        <v>1315.59137971615</v>
      </c>
      <c r="K2791" s="14">
        <v>1411.15164028032</v>
      </c>
      <c r="L2791" s="14">
        <v>48.4070496567251</v>
      </c>
      <c r="M2791" s="14">
        <v>47.153210907447097</v>
      </c>
      <c r="O2791" s="14"/>
      <c r="P2791" s="14"/>
      <c r="Q2791" s="14"/>
      <c r="R2791" s="14"/>
      <c r="S2791" s="14"/>
      <c r="T2791" s="14"/>
      <c r="U2791" s="14"/>
      <c r="V2791" s="14"/>
      <c r="W2791" s="14"/>
      <c r="X2791" s="14"/>
      <c r="Y2791" s="14"/>
    </row>
    <row r="2792" spans="1:25">
      <c r="A2792" s="14" t="s">
        <v>3020</v>
      </c>
      <c r="B2792" s="14" t="s">
        <v>60</v>
      </c>
      <c r="C2792" s="14" t="s">
        <v>131</v>
      </c>
      <c r="D2792" s="14" t="s">
        <v>72</v>
      </c>
      <c r="E2792" s="14">
        <v>0</v>
      </c>
      <c r="F2792" s="14">
        <v>3175.7984762669998</v>
      </c>
      <c r="G2792" s="14">
        <v>1058.599492089</v>
      </c>
      <c r="H2792" s="14">
        <v>1320.28422678526</v>
      </c>
      <c r="I2792" s="14">
        <v>1349.53050146183</v>
      </c>
      <c r="J2792" s="14">
        <v>1302.86417560532</v>
      </c>
      <c r="K2792" s="14">
        <v>1397.43766827584</v>
      </c>
      <c r="L2792" s="14">
        <v>47.907166814011603</v>
      </c>
      <c r="M2792" s="14">
        <v>46.666325856509502</v>
      </c>
      <c r="O2792" s="14"/>
      <c r="P2792" s="14"/>
      <c r="Q2792" s="14"/>
      <c r="R2792" s="14"/>
      <c r="S2792" s="14"/>
      <c r="T2792" s="14"/>
      <c r="U2792" s="14"/>
      <c r="V2792" s="14"/>
      <c r="W2792" s="14"/>
      <c r="X2792" s="14"/>
      <c r="Y2792" s="14"/>
    </row>
    <row r="2793" spans="1:25">
      <c r="A2793" s="14" t="s">
        <v>3021</v>
      </c>
      <c r="B2793" s="14" t="s">
        <v>60</v>
      </c>
      <c r="C2793" s="14" t="s">
        <v>132</v>
      </c>
      <c r="D2793" s="14" t="s">
        <v>72</v>
      </c>
      <c r="E2793" s="14">
        <v>0</v>
      </c>
      <c r="F2793" s="14">
        <v>3263.2897665493501</v>
      </c>
      <c r="G2793" s="14">
        <v>1087.76325551645</v>
      </c>
      <c r="H2793" s="14">
        <v>1348.2328548554999</v>
      </c>
      <c r="I2793" s="14">
        <v>1375.43260865715</v>
      </c>
      <c r="J2793" s="14">
        <v>1328.51641647674</v>
      </c>
      <c r="K2793" s="14">
        <v>1423.57920613177</v>
      </c>
      <c r="L2793" s="14">
        <v>48.146597474620897</v>
      </c>
      <c r="M2793" s="14">
        <v>46.916192180407698</v>
      </c>
      <c r="O2793" s="14"/>
      <c r="P2793" s="14"/>
      <c r="Q2793" s="14"/>
      <c r="R2793" s="14"/>
      <c r="S2793" s="14"/>
      <c r="T2793" s="14"/>
      <c r="U2793" s="14"/>
      <c r="V2793" s="14"/>
      <c r="W2793" s="14"/>
      <c r="X2793" s="14"/>
      <c r="Y2793" s="14"/>
    </row>
    <row r="2794" spans="1:25">
      <c r="A2794" s="14" t="s">
        <v>3022</v>
      </c>
      <c r="B2794" s="14" t="s">
        <v>60</v>
      </c>
      <c r="C2794" s="14" t="s">
        <v>38</v>
      </c>
      <c r="D2794" s="14" t="s">
        <v>72</v>
      </c>
      <c r="E2794" s="14">
        <v>1</v>
      </c>
      <c r="F2794" s="14">
        <v>508.59584482500799</v>
      </c>
      <c r="G2794" s="14">
        <v>169.531948275003</v>
      </c>
      <c r="H2794" s="14">
        <v>930.40363827200395</v>
      </c>
      <c r="I2794" s="14">
        <v>1017.4954241618</v>
      </c>
      <c r="J2794" s="14">
        <v>929.24545112464102</v>
      </c>
      <c r="K2794" s="14">
        <v>1111.73927808541</v>
      </c>
      <c r="L2794" s="14">
        <v>94.243853923608299</v>
      </c>
      <c r="M2794" s="14">
        <v>88.249973037161098</v>
      </c>
      <c r="O2794" s="14"/>
      <c r="P2794" s="14"/>
      <c r="Q2794" s="14"/>
      <c r="R2794" s="14"/>
      <c r="S2794" s="14"/>
      <c r="T2794" s="14"/>
      <c r="U2794" s="14"/>
      <c r="V2794" s="14"/>
      <c r="W2794" s="14"/>
      <c r="X2794" s="14"/>
      <c r="Y2794" s="14"/>
    </row>
    <row r="2795" spans="1:25">
      <c r="A2795" s="14" t="s">
        <v>3023</v>
      </c>
      <c r="B2795" s="14" t="s">
        <v>60</v>
      </c>
      <c r="C2795" s="14" t="s">
        <v>36</v>
      </c>
      <c r="D2795" s="14" t="s">
        <v>72</v>
      </c>
      <c r="E2795" s="14">
        <v>1</v>
      </c>
      <c r="F2795" s="14">
        <v>545.85604580836798</v>
      </c>
      <c r="G2795" s="14">
        <v>181.95201526945601</v>
      </c>
      <c r="H2795" s="14">
        <v>989.98158404071205</v>
      </c>
      <c r="I2795" s="14">
        <v>1065.74298996584</v>
      </c>
      <c r="J2795" s="14">
        <v>976.54719329300099</v>
      </c>
      <c r="K2795" s="14">
        <v>1160.7790394485901</v>
      </c>
      <c r="L2795" s="14">
        <v>95.036049482745099</v>
      </c>
      <c r="M2795" s="14">
        <v>89.195796672841198</v>
      </c>
      <c r="O2795" s="14"/>
      <c r="P2795" s="14"/>
      <c r="Q2795" s="14"/>
      <c r="R2795" s="14"/>
      <c r="S2795" s="14"/>
      <c r="T2795" s="14"/>
      <c r="U2795" s="14"/>
      <c r="V2795" s="14"/>
      <c r="W2795" s="14"/>
      <c r="X2795" s="14"/>
      <c r="Y2795" s="14"/>
    </row>
    <row r="2796" spans="1:25">
      <c r="A2796" s="14" t="s">
        <v>3024</v>
      </c>
      <c r="B2796" s="14" t="s">
        <v>60</v>
      </c>
      <c r="C2796" s="14" t="s">
        <v>34</v>
      </c>
      <c r="D2796" s="14" t="s">
        <v>72</v>
      </c>
      <c r="E2796" s="14">
        <v>1</v>
      </c>
      <c r="F2796" s="14">
        <v>526.77290296023705</v>
      </c>
      <c r="G2796" s="14">
        <v>175.59096765341201</v>
      </c>
      <c r="H2796" s="14">
        <v>949.10616367020396</v>
      </c>
      <c r="I2796" s="14">
        <v>1006.06639590857</v>
      </c>
      <c r="J2796" s="14">
        <v>920.83730395489795</v>
      </c>
      <c r="K2796" s="14">
        <v>1096.97980957815</v>
      </c>
      <c r="L2796" s="14">
        <v>90.913413669577494</v>
      </c>
      <c r="M2796" s="14">
        <v>85.229091953676203</v>
      </c>
      <c r="O2796" s="14"/>
      <c r="P2796" s="14"/>
      <c r="Q2796" s="14"/>
      <c r="R2796" s="14"/>
      <c r="S2796" s="14"/>
      <c r="T2796" s="14"/>
      <c r="U2796" s="14"/>
      <c r="V2796" s="14"/>
      <c r="W2796" s="14"/>
      <c r="X2796" s="14"/>
      <c r="Y2796" s="14"/>
    </row>
    <row r="2797" spans="1:25">
      <c r="A2797" s="14" t="s">
        <v>3025</v>
      </c>
      <c r="B2797" s="14" t="s">
        <v>60</v>
      </c>
      <c r="C2797" s="14" t="s">
        <v>128</v>
      </c>
      <c r="D2797" s="14" t="s">
        <v>72</v>
      </c>
      <c r="E2797" s="14">
        <v>1</v>
      </c>
      <c r="F2797" s="14">
        <v>514.83708781900998</v>
      </c>
      <c r="G2797" s="14">
        <v>171.612362606337</v>
      </c>
      <c r="H2797" s="14">
        <v>924.65218092819498</v>
      </c>
      <c r="I2797" s="14">
        <v>962.70572196485205</v>
      </c>
      <c r="J2797" s="14">
        <v>880.60302623301902</v>
      </c>
      <c r="K2797" s="14">
        <v>1050.3496392991699</v>
      </c>
      <c r="L2797" s="14">
        <v>87.643917334316299</v>
      </c>
      <c r="M2797" s="14">
        <v>82.102695731833094</v>
      </c>
      <c r="O2797" s="14"/>
      <c r="P2797" s="14"/>
      <c r="Q2797" s="14"/>
      <c r="R2797" s="14"/>
      <c r="S2797" s="14"/>
      <c r="T2797" s="14"/>
      <c r="U2797" s="14"/>
      <c r="V2797" s="14"/>
      <c r="W2797" s="14"/>
      <c r="X2797" s="14"/>
      <c r="Y2797" s="14"/>
    </row>
    <row r="2798" spans="1:25">
      <c r="A2798" s="14" t="s">
        <v>3026</v>
      </c>
      <c r="B2798" s="14" t="s">
        <v>60</v>
      </c>
      <c r="C2798" s="14" t="s">
        <v>129</v>
      </c>
      <c r="D2798" s="14" t="s">
        <v>72</v>
      </c>
      <c r="E2798" s="14">
        <v>1</v>
      </c>
      <c r="F2798" s="14">
        <v>482.40763324315498</v>
      </c>
      <c r="G2798" s="14">
        <v>160.80254441438501</v>
      </c>
      <c r="H2798" s="14">
        <v>867.15614179711804</v>
      </c>
      <c r="I2798" s="14">
        <v>889.32759825794801</v>
      </c>
      <c r="J2798" s="14">
        <v>811.23510606330001</v>
      </c>
      <c r="K2798" s="14">
        <v>972.87150412261406</v>
      </c>
      <c r="L2798" s="14">
        <v>83.543905864665803</v>
      </c>
      <c r="M2798" s="14">
        <v>78.092492194648003</v>
      </c>
      <c r="O2798" s="14"/>
      <c r="P2798" s="14"/>
      <c r="Q2798" s="14"/>
      <c r="R2798" s="14"/>
      <c r="S2798" s="14"/>
      <c r="T2798" s="14"/>
      <c r="U2798" s="14"/>
      <c r="V2798" s="14"/>
      <c r="W2798" s="14"/>
      <c r="X2798" s="14"/>
      <c r="Y2798" s="14"/>
    </row>
    <row r="2799" spans="1:25">
      <c r="A2799" s="14" t="s">
        <v>3027</v>
      </c>
      <c r="B2799" s="14" t="s">
        <v>60</v>
      </c>
      <c r="C2799" s="14" t="s">
        <v>130</v>
      </c>
      <c r="D2799" s="14" t="s">
        <v>72</v>
      </c>
      <c r="E2799" s="14">
        <v>1</v>
      </c>
      <c r="F2799" s="14">
        <v>492.633269990038</v>
      </c>
      <c r="G2799" s="14">
        <v>164.21108999667899</v>
      </c>
      <c r="H2799" s="14">
        <v>885.56916354785801</v>
      </c>
      <c r="I2799" s="14">
        <v>896.66379475621102</v>
      </c>
      <c r="J2799" s="14">
        <v>818.78782609369796</v>
      </c>
      <c r="K2799" s="14">
        <v>979.91723027107003</v>
      </c>
      <c r="L2799" s="14">
        <v>83.253435514858893</v>
      </c>
      <c r="M2799" s="14">
        <v>77.875968662512506</v>
      </c>
      <c r="O2799" s="14"/>
      <c r="P2799" s="14"/>
      <c r="Q2799" s="14"/>
      <c r="R2799" s="14"/>
      <c r="S2799" s="14"/>
      <c r="T2799" s="14"/>
      <c r="U2799" s="14"/>
      <c r="V2799" s="14"/>
      <c r="W2799" s="14"/>
      <c r="X2799" s="14"/>
      <c r="Y2799" s="14"/>
    </row>
    <row r="2800" spans="1:25">
      <c r="A2800" s="14" t="s">
        <v>3028</v>
      </c>
      <c r="B2800" s="14" t="s">
        <v>60</v>
      </c>
      <c r="C2800" s="14" t="s">
        <v>131</v>
      </c>
      <c r="D2800" s="14" t="s">
        <v>72</v>
      </c>
      <c r="E2800" s="14">
        <v>1</v>
      </c>
      <c r="F2800" s="14">
        <v>479.10184585346002</v>
      </c>
      <c r="G2800" s="14">
        <v>159.70061528448699</v>
      </c>
      <c r="H2800" s="14">
        <v>861.74046414997201</v>
      </c>
      <c r="I2800" s="14">
        <v>857.94067585515302</v>
      </c>
      <c r="J2800" s="14">
        <v>782.45224147278304</v>
      </c>
      <c r="K2800" s="14">
        <v>938.71757751230598</v>
      </c>
      <c r="L2800" s="14">
        <v>80.776901657153104</v>
      </c>
      <c r="M2800" s="14">
        <v>75.488434382369306</v>
      </c>
      <c r="O2800" s="14"/>
      <c r="P2800" s="14"/>
      <c r="Q2800" s="14"/>
      <c r="R2800" s="14"/>
      <c r="S2800" s="14"/>
      <c r="T2800" s="14"/>
      <c r="U2800" s="14"/>
      <c r="V2800" s="14"/>
      <c r="W2800" s="14"/>
      <c r="X2800" s="14"/>
      <c r="Y2800" s="14"/>
    </row>
    <row r="2801" spans="1:25">
      <c r="A2801" s="14" t="s">
        <v>3029</v>
      </c>
      <c r="B2801" s="14" t="s">
        <v>60</v>
      </c>
      <c r="C2801" s="14" t="s">
        <v>132</v>
      </c>
      <c r="D2801" s="14" t="s">
        <v>72</v>
      </c>
      <c r="E2801" s="14">
        <v>1</v>
      </c>
      <c r="F2801" s="14">
        <v>477.88783827334998</v>
      </c>
      <c r="G2801" s="14">
        <v>159.295946091117</v>
      </c>
      <c r="H2801" s="14">
        <v>855.67841550135199</v>
      </c>
      <c r="I2801" s="14">
        <v>839.85345558664301</v>
      </c>
      <c r="J2801" s="14">
        <v>765.90963214519502</v>
      </c>
      <c r="K2801" s="14">
        <v>918.98436077146596</v>
      </c>
      <c r="L2801" s="14">
        <v>79.130905184823106</v>
      </c>
      <c r="M2801" s="14">
        <v>73.943823441447506</v>
      </c>
      <c r="O2801" s="14"/>
      <c r="P2801" s="14"/>
      <c r="Q2801" s="14"/>
      <c r="R2801" s="14"/>
      <c r="S2801" s="14"/>
      <c r="T2801" s="14"/>
      <c r="U2801" s="14"/>
      <c r="V2801" s="14"/>
      <c r="W2801" s="14"/>
      <c r="X2801" s="14"/>
      <c r="Y2801" s="14"/>
    </row>
    <row r="2802" spans="1:25">
      <c r="A2802" s="14" t="s">
        <v>3030</v>
      </c>
      <c r="B2802" s="14" t="s">
        <v>60</v>
      </c>
      <c r="C2802" s="14" t="s">
        <v>38</v>
      </c>
      <c r="D2802" s="14" t="s">
        <v>72</v>
      </c>
      <c r="E2802" s="14">
        <v>2</v>
      </c>
      <c r="F2802" s="14">
        <v>576.40126995641594</v>
      </c>
      <c r="G2802" s="14">
        <v>192.133756652139</v>
      </c>
      <c r="H2802" s="14">
        <v>1184.98678088158</v>
      </c>
      <c r="I2802" s="14">
        <v>1230.1007963914799</v>
      </c>
      <c r="J2802" s="14">
        <v>1130.82384725828</v>
      </c>
      <c r="K2802" s="14">
        <v>1335.69748483584</v>
      </c>
      <c r="L2802" s="14">
        <v>105.596688444362</v>
      </c>
      <c r="M2802" s="14">
        <v>99.276949133202606</v>
      </c>
      <c r="O2802" s="14"/>
      <c r="P2802" s="14"/>
      <c r="Q2802" s="14"/>
      <c r="R2802" s="14"/>
      <c r="S2802" s="14"/>
      <c r="T2802" s="14"/>
      <c r="U2802" s="14"/>
      <c r="V2802" s="14"/>
      <c r="W2802" s="14"/>
      <c r="X2802" s="14"/>
      <c r="Y2802" s="14"/>
    </row>
    <row r="2803" spans="1:25">
      <c r="A2803" s="14" t="s">
        <v>3031</v>
      </c>
      <c r="B2803" s="14" t="s">
        <v>60</v>
      </c>
      <c r="C2803" s="14" t="s">
        <v>36</v>
      </c>
      <c r="D2803" s="14" t="s">
        <v>72</v>
      </c>
      <c r="E2803" s="14">
        <v>2</v>
      </c>
      <c r="F2803" s="14">
        <v>586.08199589435196</v>
      </c>
      <c r="G2803" s="14">
        <v>195.360665298117</v>
      </c>
      <c r="H2803" s="14">
        <v>1195.89045848505</v>
      </c>
      <c r="I2803" s="14">
        <v>1248.24895319302</v>
      </c>
      <c r="J2803" s="14">
        <v>1148.37316771214</v>
      </c>
      <c r="K2803" s="14">
        <v>1354.4280694659201</v>
      </c>
      <c r="L2803" s="14">
        <v>106.1791162729</v>
      </c>
      <c r="M2803" s="14">
        <v>99.875785480877497</v>
      </c>
      <c r="O2803" s="14"/>
      <c r="P2803" s="14"/>
      <c r="Q2803" s="14"/>
      <c r="R2803" s="14"/>
      <c r="S2803" s="14"/>
      <c r="T2803" s="14"/>
      <c r="U2803" s="14"/>
      <c r="V2803" s="14"/>
      <c r="W2803" s="14"/>
      <c r="X2803" s="14"/>
      <c r="Y2803" s="14"/>
    </row>
    <row r="2804" spans="1:25">
      <c r="A2804" s="14" t="s">
        <v>3032</v>
      </c>
      <c r="B2804" s="14" t="s">
        <v>60</v>
      </c>
      <c r="C2804" s="14" t="s">
        <v>34</v>
      </c>
      <c r="D2804" s="14" t="s">
        <v>72</v>
      </c>
      <c r="E2804" s="14">
        <v>2</v>
      </c>
      <c r="F2804" s="14">
        <v>609.05327589335297</v>
      </c>
      <c r="G2804" s="14">
        <v>203.017758631118</v>
      </c>
      <c r="H2804" s="14">
        <v>1235.22679516773</v>
      </c>
      <c r="I2804" s="14">
        <v>1275.84017433384</v>
      </c>
      <c r="J2804" s="14">
        <v>1175.6638288260201</v>
      </c>
      <c r="K2804" s="14">
        <v>1382.2144124977699</v>
      </c>
      <c r="L2804" s="14">
        <v>106.37423816393</v>
      </c>
      <c r="M2804" s="14">
        <v>100.176345507818</v>
      </c>
      <c r="O2804" s="14"/>
      <c r="P2804" s="14"/>
      <c r="Q2804" s="14"/>
      <c r="R2804" s="14"/>
      <c r="S2804" s="14"/>
      <c r="T2804" s="14"/>
      <c r="U2804" s="14"/>
      <c r="V2804" s="14"/>
      <c r="W2804" s="14"/>
      <c r="X2804" s="14"/>
      <c r="Y2804" s="14"/>
    </row>
    <row r="2805" spans="1:25">
      <c r="A2805" s="14" t="s">
        <v>3033</v>
      </c>
      <c r="B2805" s="14" t="s">
        <v>60</v>
      </c>
      <c r="C2805" s="14" t="s">
        <v>128</v>
      </c>
      <c r="D2805" s="14" t="s">
        <v>72</v>
      </c>
      <c r="E2805" s="14">
        <v>2</v>
      </c>
      <c r="F2805" s="14">
        <v>622.65989420529297</v>
      </c>
      <c r="G2805" s="14">
        <v>207.55329806843099</v>
      </c>
      <c r="H2805" s="14">
        <v>1256.3505462062799</v>
      </c>
      <c r="I2805" s="14">
        <v>1285.71543684364</v>
      </c>
      <c r="J2805" s="14">
        <v>1185.9462879494299</v>
      </c>
      <c r="K2805" s="14">
        <v>1391.58722068765</v>
      </c>
      <c r="L2805" s="14">
        <v>105.871783844006</v>
      </c>
      <c r="M2805" s="14">
        <v>99.769148894206396</v>
      </c>
      <c r="O2805" s="14"/>
      <c r="P2805" s="14"/>
      <c r="Q2805" s="14"/>
      <c r="R2805" s="14"/>
      <c r="S2805" s="14"/>
      <c r="T2805" s="14"/>
      <c r="U2805" s="14"/>
      <c r="V2805" s="14"/>
      <c r="W2805" s="14"/>
      <c r="X2805" s="14"/>
      <c r="Y2805" s="14"/>
    </row>
    <row r="2806" spans="1:25">
      <c r="A2806" s="14" t="s">
        <v>3034</v>
      </c>
      <c r="B2806" s="14" t="s">
        <v>60</v>
      </c>
      <c r="C2806" s="14" t="s">
        <v>129</v>
      </c>
      <c r="D2806" s="14" t="s">
        <v>72</v>
      </c>
      <c r="E2806" s="14">
        <v>2</v>
      </c>
      <c r="F2806" s="14">
        <v>605.95140548310701</v>
      </c>
      <c r="G2806" s="14">
        <v>201.983801827702</v>
      </c>
      <c r="H2806" s="14">
        <v>1219.97907242567</v>
      </c>
      <c r="I2806" s="14">
        <v>1226.7075434159999</v>
      </c>
      <c r="J2806" s="14">
        <v>1130.3336427972499</v>
      </c>
      <c r="K2806" s="14">
        <v>1329.0598342707201</v>
      </c>
      <c r="L2806" s="14">
        <v>102.35229085471499</v>
      </c>
      <c r="M2806" s="14">
        <v>96.373900618756096</v>
      </c>
      <c r="O2806" s="14"/>
      <c r="P2806" s="14"/>
      <c r="Q2806" s="14"/>
      <c r="R2806" s="14"/>
      <c r="S2806" s="14"/>
      <c r="T2806" s="14"/>
      <c r="U2806" s="14"/>
      <c r="V2806" s="14"/>
      <c r="W2806" s="14"/>
      <c r="X2806" s="14"/>
      <c r="Y2806" s="14"/>
    </row>
    <row r="2807" spans="1:25">
      <c r="A2807" s="14" t="s">
        <v>3035</v>
      </c>
      <c r="B2807" s="14" t="s">
        <v>60</v>
      </c>
      <c r="C2807" s="14" t="s">
        <v>130</v>
      </c>
      <c r="D2807" s="14" t="s">
        <v>72</v>
      </c>
      <c r="E2807" s="14">
        <v>2</v>
      </c>
      <c r="F2807" s="14">
        <v>555.08746452115895</v>
      </c>
      <c r="G2807" s="14">
        <v>185.02915484038601</v>
      </c>
      <c r="H2807" s="14">
        <v>1117.0335148233301</v>
      </c>
      <c r="I2807" s="14">
        <v>1115.8992227103899</v>
      </c>
      <c r="J2807" s="14">
        <v>1024.4755050019101</v>
      </c>
      <c r="K2807" s="14">
        <v>1213.2573297997301</v>
      </c>
      <c r="L2807" s="14">
        <v>97.358107089341303</v>
      </c>
      <c r="M2807" s="14">
        <v>91.423717708474896</v>
      </c>
      <c r="O2807" s="14"/>
      <c r="P2807" s="14"/>
      <c r="Q2807" s="14"/>
      <c r="R2807" s="14"/>
      <c r="S2807" s="14"/>
      <c r="T2807" s="14"/>
      <c r="U2807" s="14"/>
      <c r="V2807" s="14"/>
      <c r="W2807" s="14"/>
      <c r="X2807" s="14"/>
      <c r="Y2807" s="14"/>
    </row>
    <row r="2808" spans="1:25">
      <c r="A2808" s="14" t="s">
        <v>3036</v>
      </c>
      <c r="B2808" s="14" t="s">
        <v>60</v>
      </c>
      <c r="C2808" s="14" t="s">
        <v>131</v>
      </c>
      <c r="D2808" s="14" t="s">
        <v>72</v>
      </c>
      <c r="E2808" s="14">
        <v>2</v>
      </c>
      <c r="F2808" s="14">
        <v>549.47859079238003</v>
      </c>
      <c r="G2808" s="14">
        <v>183.159530264127</v>
      </c>
      <c r="H2808" s="14">
        <v>1104.56838900088</v>
      </c>
      <c r="I2808" s="14">
        <v>1099.5390283358099</v>
      </c>
      <c r="J2808" s="14">
        <v>1009.11847847389</v>
      </c>
      <c r="K2808" s="14">
        <v>1195.85978568378</v>
      </c>
      <c r="L2808" s="14">
        <v>96.320757347965994</v>
      </c>
      <c r="M2808" s="14">
        <v>90.420549861919298</v>
      </c>
      <c r="O2808" s="14"/>
      <c r="P2808" s="14"/>
      <c r="Q2808" s="14"/>
      <c r="R2808" s="14"/>
      <c r="S2808" s="14"/>
      <c r="T2808" s="14"/>
      <c r="U2808" s="14"/>
      <c r="V2808" s="14"/>
      <c r="W2808" s="14"/>
      <c r="X2808" s="14"/>
      <c r="Y2808" s="14"/>
    </row>
    <row r="2809" spans="1:25">
      <c r="A2809" s="14" t="s">
        <v>3037</v>
      </c>
      <c r="B2809" s="14" t="s">
        <v>60</v>
      </c>
      <c r="C2809" s="14" t="s">
        <v>132</v>
      </c>
      <c r="D2809" s="14" t="s">
        <v>72</v>
      </c>
      <c r="E2809" s="14">
        <v>2</v>
      </c>
      <c r="F2809" s="14">
        <v>560.55274355160498</v>
      </c>
      <c r="G2809" s="14">
        <v>186.850914517202</v>
      </c>
      <c r="H2809" s="14">
        <v>1125.04313808651</v>
      </c>
      <c r="I2809" s="14">
        <v>1116.7920959979199</v>
      </c>
      <c r="J2809" s="14">
        <v>1025.90169232618</v>
      </c>
      <c r="K2809" s="14">
        <v>1213.55243233329</v>
      </c>
      <c r="L2809" s="14">
        <v>96.760336335367398</v>
      </c>
      <c r="M2809" s="14">
        <v>90.890403671742703</v>
      </c>
      <c r="O2809" s="14"/>
      <c r="P2809" s="14"/>
      <c r="Q2809" s="14"/>
      <c r="R2809" s="14"/>
      <c r="S2809" s="14"/>
      <c r="T2809" s="14"/>
      <c r="U2809" s="14"/>
      <c r="V2809" s="14"/>
      <c r="W2809" s="14"/>
      <c r="X2809" s="14"/>
      <c r="Y2809" s="14"/>
    </row>
    <row r="2810" spans="1:25">
      <c r="A2810" s="14" t="s">
        <v>3038</v>
      </c>
      <c r="B2810" s="14" t="s">
        <v>60</v>
      </c>
      <c r="C2810" s="14" t="s">
        <v>38</v>
      </c>
      <c r="D2810" s="14" t="s">
        <v>72</v>
      </c>
      <c r="E2810" s="14">
        <v>3</v>
      </c>
      <c r="F2810" s="14">
        <v>655.74185751630205</v>
      </c>
      <c r="G2810" s="14">
        <v>218.580619172101</v>
      </c>
      <c r="H2810" s="14">
        <v>1380.5673028681199</v>
      </c>
      <c r="I2810" s="14">
        <v>1466.93906878799</v>
      </c>
      <c r="J2810" s="14">
        <v>1356.0458749376501</v>
      </c>
      <c r="K2810" s="14">
        <v>1584.4364164395699</v>
      </c>
      <c r="L2810" s="14">
        <v>117.497347651578</v>
      </c>
      <c r="M2810" s="14">
        <v>110.893193850336</v>
      </c>
      <c r="O2810" s="14"/>
      <c r="P2810" s="14"/>
      <c r="Q2810" s="14"/>
      <c r="R2810" s="14"/>
      <c r="S2810" s="14"/>
      <c r="T2810" s="14"/>
      <c r="U2810" s="14"/>
      <c r="V2810" s="14"/>
      <c r="W2810" s="14"/>
      <c r="X2810" s="14"/>
      <c r="Y2810" s="14"/>
    </row>
    <row r="2811" spans="1:25">
      <c r="A2811" s="14" t="s">
        <v>3039</v>
      </c>
      <c r="B2811" s="14" t="s">
        <v>60</v>
      </c>
      <c r="C2811" s="14" t="s">
        <v>36</v>
      </c>
      <c r="D2811" s="14" t="s">
        <v>72</v>
      </c>
      <c r="E2811" s="14">
        <v>3</v>
      </c>
      <c r="F2811" s="14">
        <v>668.88167349726098</v>
      </c>
      <c r="G2811" s="14">
        <v>222.96055783241999</v>
      </c>
      <c r="H2811" s="14">
        <v>1405.8338205873599</v>
      </c>
      <c r="I2811" s="14">
        <v>1487.7858119734699</v>
      </c>
      <c r="J2811" s="14">
        <v>1376.3722891703601</v>
      </c>
      <c r="K2811" s="14">
        <v>1605.76688714995</v>
      </c>
      <c r="L2811" s="14">
        <v>117.98107517648501</v>
      </c>
      <c r="M2811" s="14">
        <v>111.41352280310799</v>
      </c>
      <c r="O2811" s="14"/>
      <c r="P2811" s="14"/>
      <c r="Q2811" s="14"/>
      <c r="R2811" s="14"/>
      <c r="S2811" s="14"/>
      <c r="T2811" s="14"/>
      <c r="U2811" s="14"/>
      <c r="V2811" s="14"/>
      <c r="W2811" s="14"/>
      <c r="X2811" s="14"/>
      <c r="Y2811" s="14"/>
    </row>
    <row r="2812" spans="1:25">
      <c r="A2812" s="14" t="s">
        <v>3040</v>
      </c>
      <c r="B2812" s="14" t="s">
        <v>60</v>
      </c>
      <c r="C2812" s="14" t="s">
        <v>34</v>
      </c>
      <c r="D2812" s="14" t="s">
        <v>72</v>
      </c>
      <c r="E2812" s="14">
        <v>3</v>
      </c>
      <c r="F2812" s="14">
        <v>660.13141394293098</v>
      </c>
      <c r="G2812" s="14">
        <v>220.04380464764401</v>
      </c>
      <c r="H2812" s="14">
        <v>1383.16937087317</v>
      </c>
      <c r="I2812" s="14">
        <v>1462.6130464891801</v>
      </c>
      <c r="J2812" s="14">
        <v>1352.4213095346499</v>
      </c>
      <c r="K2812" s="14">
        <v>1579.3446043613501</v>
      </c>
      <c r="L2812" s="14">
        <v>116.73155787216299</v>
      </c>
      <c r="M2812" s="14">
        <v>110.19173695453701</v>
      </c>
      <c r="O2812" s="14"/>
      <c r="P2812" s="14"/>
      <c r="Q2812" s="14"/>
      <c r="R2812" s="14"/>
      <c r="S2812" s="14"/>
      <c r="T2812" s="14"/>
      <c r="U2812" s="14"/>
      <c r="V2812" s="14"/>
      <c r="W2812" s="14"/>
      <c r="X2812" s="14"/>
      <c r="Y2812" s="14"/>
    </row>
    <row r="2813" spans="1:25">
      <c r="A2813" s="14" t="s">
        <v>3041</v>
      </c>
      <c r="B2813" s="14" t="s">
        <v>60</v>
      </c>
      <c r="C2813" s="14" t="s">
        <v>128</v>
      </c>
      <c r="D2813" s="14" t="s">
        <v>72</v>
      </c>
      <c r="E2813" s="14">
        <v>3</v>
      </c>
      <c r="F2813" s="14">
        <v>645.18231970657303</v>
      </c>
      <c r="G2813" s="14">
        <v>215.06077323552401</v>
      </c>
      <c r="H2813" s="14">
        <v>1346.09288484576</v>
      </c>
      <c r="I2813" s="14">
        <v>1416.8676078630799</v>
      </c>
      <c r="J2813" s="14">
        <v>1308.9571645507699</v>
      </c>
      <c r="K2813" s="14">
        <v>1531.25865259791</v>
      </c>
      <c r="L2813" s="14">
        <v>114.39104473482701</v>
      </c>
      <c r="M2813" s="14">
        <v>107.91044331230999</v>
      </c>
      <c r="O2813" s="14"/>
      <c r="P2813" s="14"/>
      <c r="Q2813" s="14"/>
      <c r="R2813" s="14"/>
      <c r="S2813" s="14"/>
      <c r="T2813" s="14"/>
      <c r="U2813" s="14"/>
      <c r="V2813" s="14"/>
      <c r="W2813" s="14"/>
      <c r="X2813" s="14"/>
      <c r="Y2813" s="14"/>
    </row>
    <row r="2814" spans="1:25">
      <c r="A2814" s="14" t="s">
        <v>3042</v>
      </c>
      <c r="B2814" s="14" t="s">
        <v>60</v>
      </c>
      <c r="C2814" s="14" t="s">
        <v>129</v>
      </c>
      <c r="D2814" s="14" t="s">
        <v>72</v>
      </c>
      <c r="E2814" s="14">
        <v>3</v>
      </c>
      <c r="F2814" s="14">
        <v>605.93006581544603</v>
      </c>
      <c r="G2814" s="14">
        <v>201.97668860514901</v>
      </c>
      <c r="H2814" s="14">
        <v>1255.0332763368799</v>
      </c>
      <c r="I2814" s="14">
        <v>1309.2801174559099</v>
      </c>
      <c r="J2814" s="14">
        <v>1206.5399325496901</v>
      </c>
      <c r="K2814" s="14">
        <v>1418.39373016329</v>
      </c>
      <c r="L2814" s="14">
        <v>109.113612707382</v>
      </c>
      <c r="M2814" s="14">
        <v>102.740184906219</v>
      </c>
      <c r="O2814" s="14"/>
      <c r="P2814" s="14"/>
      <c r="Q2814" s="14"/>
      <c r="R2814" s="14"/>
      <c r="S2814" s="14"/>
      <c r="T2814" s="14"/>
      <c r="U2814" s="14"/>
      <c r="V2814" s="14"/>
      <c r="W2814" s="14"/>
      <c r="X2814" s="14"/>
      <c r="Y2814" s="14"/>
    </row>
    <row r="2815" spans="1:25">
      <c r="A2815" s="14" t="s">
        <v>3043</v>
      </c>
      <c r="B2815" s="14" t="s">
        <v>60</v>
      </c>
      <c r="C2815" s="14" t="s">
        <v>130</v>
      </c>
      <c r="D2815" s="14" t="s">
        <v>72</v>
      </c>
      <c r="E2815" s="14">
        <v>3</v>
      </c>
      <c r="F2815" s="14">
        <v>597.89441322851496</v>
      </c>
      <c r="G2815" s="14">
        <v>199.29813774283801</v>
      </c>
      <c r="H2815" s="14">
        <v>1231.1220286801499</v>
      </c>
      <c r="I2815" s="14">
        <v>1277.2274103362499</v>
      </c>
      <c r="J2815" s="14">
        <v>1176.42177305015</v>
      </c>
      <c r="K2815" s="14">
        <v>1384.3297665518601</v>
      </c>
      <c r="L2815" s="14">
        <v>107.102356215602</v>
      </c>
      <c r="M2815" s="14">
        <v>100.805637286099</v>
      </c>
      <c r="O2815" s="14"/>
      <c r="P2815" s="14"/>
      <c r="Q2815" s="14"/>
      <c r="R2815" s="14"/>
      <c r="S2815" s="14"/>
      <c r="T2815" s="14"/>
      <c r="U2815" s="14"/>
      <c r="V2815" s="14"/>
      <c r="W2815" s="14"/>
      <c r="X2815" s="14"/>
      <c r="Y2815" s="14"/>
    </row>
    <row r="2816" spans="1:25">
      <c r="A2816" s="14" t="s">
        <v>3044</v>
      </c>
      <c r="B2816" s="14" t="s">
        <v>60</v>
      </c>
      <c r="C2816" s="14" t="s">
        <v>131</v>
      </c>
      <c r="D2816" s="14" t="s">
        <v>72</v>
      </c>
      <c r="E2816" s="14">
        <v>3</v>
      </c>
      <c r="F2816" s="14">
        <v>606.060207375554</v>
      </c>
      <c r="G2816" s="14">
        <v>202.02006912518499</v>
      </c>
      <c r="H2816" s="14">
        <v>1238.88022766875</v>
      </c>
      <c r="I2816" s="14">
        <v>1277.7856309500901</v>
      </c>
      <c r="J2816" s="14">
        <v>1177.56006024608</v>
      </c>
      <c r="K2816" s="14">
        <v>1384.22794680534</v>
      </c>
      <c r="L2816" s="14">
        <v>106.442315855256</v>
      </c>
      <c r="M2816" s="14">
        <v>100.22557070400499</v>
      </c>
      <c r="O2816" s="14"/>
      <c r="P2816" s="14"/>
      <c r="Q2816" s="14"/>
      <c r="R2816" s="14"/>
      <c r="S2816" s="14"/>
      <c r="T2816" s="14"/>
      <c r="U2816" s="14"/>
      <c r="V2816" s="14"/>
      <c r="W2816" s="14"/>
      <c r="X2816" s="14"/>
      <c r="Y2816" s="14"/>
    </row>
    <row r="2817" spans="1:25">
      <c r="A2817" s="14" t="s">
        <v>3045</v>
      </c>
      <c r="B2817" s="14" t="s">
        <v>60</v>
      </c>
      <c r="C2817" s="14" t="s">
        <v>132</v>
      </c>
      <c r="D2817" s="14" t="s">
        <v>72</v>
      </c>
      <c r="E2817" s="14">
        <v>3</v>
      </c>
      <c r="F2817" s="14">
        <v>628.00859014679099</v>
      </c>
      <c r="G2817" s="14">
        <v>209.336196715597</v>
      </c>
      <c r="H2817" s="14">
        <v>1272.40576656696</v>
      </c>
      <c r="I2817" s="14">
        <v>1316.4320071739701</v>
      </c>
      <c r="J2817" s="14">
        <v>1214.8209678860201</v>
      </c>
      <c r="K2817" s="14">
        <v>1424.2309457021099</v>
      </c>
      <c r="L2817" s="14">
        <v>107.798938528139</v>
      </c>
      <c r="M2817" s="14">
        <v>101.611039287954</v>
      </c>
      <c r="O2817" s="14"/>
      <c r="P2817" s="14"/>
      <c r="Q2817" s="14"/>
      <c r="R2817" s="14"/>
      <c r="S2817" s="14"/>
      <c r="T2817" s="14"/>
      <c r="U2817" s="14"/>
      <c r="V2817" s="14"/>
      <c r="W2817" s="14"/>
      <c r="X2817" s="14"/>
      <c r="Y2817" s="14"/>
    </row>
    <row r="2818" spans="1:25">
      <c r="A2818" s="14" t="s">
        <v>3046</v>
      </c>
      <c r="B2818" s="14" t="s">
        <v>60</v>
      </c>
      <c r="C2818" s="14" t="s">
        <v>38</v>
      </c>
      <c r="D2818" s="14" t="s">
        <v>72</v>
      </c>
      <c r="E2818" s="14">
        <v>4</v>
      </c>
      <c r="F2818" s="14">
        <v>753.95254807562299</v>
      </c>
      <c r="G2818" s="14">
        <v>251.31751602520799</v>
      </c>
      <c r="H2818" s="14">
        <v>1701.19485565023</v>
      </c>
      <c r="I2818" s="14">
        <v>1852.3514281846001</v>
      </c>
      <c r="J2818" s="14">
        <v>1721.5321363287301</v>
      </c>
      <c r="K2818" s="14">
        <v>1990.4206413778099</v>
      </c>
      <c r="L2818" s="14">
        <v>138.06921319321</v>
      </c>
      <c r="M2818" s="14">
        <v>130.81929185586301</v>
      </c>
      <c r="O2818" s="14"/>
      <c r="P2818" s="14"/>
      <c r="Q2818" s="14"/>
      <c r="R2818" s="14"/>
      <c r="S2818" s="14"/>
      <c r="T2818" s="14"/>
      <c r="U2818" s="14"/>
      <c r="V2818" s="14"/>
      <c r="W2818" s="14"/>
      <c r="X2818" s="14"/>
      <c r="Y2818" s="14"/>
    </row>
    <row r="2819" spans="1:25">
      <c r="A2819" s="14" t="s">
        <v>3047</v>
      </c>
      <c r="B2819" s="14" t="s">
        <v>60</v>
      </c>
      <c r="C2819" s="14" t="s">
        <v>36</v>
      </c>
      <c r="D2819" s="14" t="s">
        <v>72</v>
      </c>
      <c r="E2819" s="14">
        <v>4</v>
      </c>
      <c r="F2819" s="14">
        <v>788.99348430187501</v>
      </c>
      <c r="G2819" s="14">
        <v>262.99782810062499</v>
      </c>
      <c r="H2819" s="14">
        <v>1772.4216203568999</v>
      </c>
      <c r="I2819" s="14">
        <v>1929.0448352595799</v>
      </c>
      <c r="J2819" s="14">
        <v>1795.82089312062</v>
      </c>
      <c r="K2819" s="14">
        <v>2069.4812709769599</v>
      </c>
      <c r="L2819" s="14">
        <v>140.43643571737999</v>
      </c>
      <c r="M2819" s="14">
        <v>133.22394213895899</v>
      </c>
      <c r="O2819" s="14"/>
      <c r="P2819" s="14"/>
      <c r="Q2819" s="14"/>
      <c r="R2819" s="14"/>
      <c r="S2819" s="14"/>
      <c r="T2819" s="14"/>
      <c r="U2819" s="14"/>
      <c r="V2819" s="14"/>
      <c r="W2819" s="14"/>
      <c r="X2819" s="14"/>
      <c r="Y2819" s="14"/>
    </row>
    <row r="2820" spans="1:25">
      <c r="A2820" s="14" t="s">
        <v>3048</v>
      </c>
      <c r="B2820" s="14" t="s">
        <v>60</v>
      </c>
      <c r="C2820" s="14" t="s">
        <v>34</v>
      </c>
      <c r="D2820" s="14" t="s">
        <v>72</v>
      </c>
      <c r="E2820" s="14">
        <v>4</v>
      </c>
      <c r="F2820" s="14">
        <v>804.07436467541299</v>
      </c>
      <c r="G2820" s="14">
        <v>268.02478822513802</v>
      </c>
      <c r="H2820" s="14">
        <v>1798.5022024591001</v>
      </c>
      <c r="I2820" s="14">
        <v>1944.06697655065</v>
      </c>
      <c r="J2820" s="14">
        <v>1811.10740663315</v>
      </c>
      <c r="K2820" s="14">
        <v>2084.1549281411299</v>
      </c>
      <c r="L2820" s="14">
        <v>140.08795159047301</v>
      </c>
      <c r="M2820" s="14">
        <v>132.95956991750199</v>
      </c>
      <c r="O2820" s="14"/>
      <c r="P2820" s="14"/>
      <c r="Q2820" s="14"/>
      <c r="R2820" s="14"/>
      <c r="S2820" s="14"/>
      <c r="T2820" s="14"/>
      <c r="U2820" s="14"/>
      <c r="V2820" s="14"/>
      <c r="W2820" s="14"/>
      <c r="X2820" s="14"/>
      <c r="Y2820" s="14"/>
    </row>
    <row r="2821" spans="1:25">
      <c r="A2821" s="14" t="s">
        <v>3049</v>
      </c>
      <c r="B2821" s="14" t="s">
        <v>60</v>
      </c>
      <c r="C2821" s="14" t="s">
        <v>128</v>
      </c>
      <c r="D2821" s="14" t="s">
        <v>72</v>
      </c>
      <c r="E2821" s="14">
        <v>4</v>
      </c>
      <c r="F2821" s="14">
        <v>781.87923305847198</v>
      </c>
      <c r="G2821" s="14">
        <v>260.62641101948998</v>
      </c>
      <c r="H2821" s="14">
        <v>1741.7670596089799</v>
      </c>
      <c r="I2821" s="14">
        <v>1861.4973918262101</v>
      </c>
      <c r="J2821" s="14">
        <v>1732.4292716579801</v>
      </c>
      <c r="K2821" s="14">
        <v>1997.5856722461101</v>
      </c>
      <c r="L2821" s="14">
        <v>136.08828041990299</v>
      </c>
      <c r="M2821" s="14">
        <v>129.068120168234</v>
      </c>
      <c r="O2821" s="14"/>
      <c r="P2821" s="14"/>
      <c r="Q2821" s="14"/>
      <c r="R2821" s="14"/>
      <c r="S2821" s="14"/>
      <c r="T2821" s="14"/>
      <c r="U2821" s="14"/>
      <c r="V2821" s="14"/>
      <c r="W2821" s="14"/>
      <c r="X2821" s="14"/>
      <c r="Y2821" s="14"/>
    </row>
    <row r="2822" spans="1:25">
      <c r="A2822" s="14" t="s">
        <v>3050</v>
      </c>
      <c r="B2822" s="14" t="s">
        <v>60</v>
      </c>
      <c r="C2822" s="14" t="s">
        <v>129</v>
      </c>
      <c r="D2822" s="14" t="s">
        <v>72</v>
      </c>
      <c r="E2822" s="14">
        <v>4</v>
      </c>
      <c r="F2822" s="14">
        <v>736.76996944763596</v>
      </c>
      <c r="G2822" s="14">
        <v>245.58998981587899</v>
      </c>
      <c r="H2822" s="14">
        <v>1639.2701511795201</v>
      </c>
      <c r="I2822" s="14">
        <v>1739.74804613071</v>
      </c>
      <c r="J2822" s="14">
        <v>1615.66595640786</v>
      </c>
      <c r="K2822" s="14">
        <v>1870.7888380029599</v>
      </c>
      <c r="L2822" s="14">
        <v>131.040791872249</v>
      </c>
      <c r="M2822" s="14">
        <v>124.08208972284901</v>
      </c>
      <c r="O2822" s="14"/>
      <c r="P2822" s="14"/>
      <c r="Q2822" s="14"/>
      <c r="R2822" s="14"/>
      <c r="S2822" s="14"/>
      <c r="T2822" s="14"/>
      <c r="U2822" s="14"/>
      <c r="V2822" s="14"/>
      <c r="W2822" s="14"/>
      <c r="X2822" s="14"/>
      <c r="Y2822" s="14"/>
    </row>
    <row r="2823" spans="1:25">
      <c r="A2823" s="14" t="s">
        <v>3051</v>
      </c>
      <c r="B2823" s="14" t="s">
        <v>60</v>
      </c>
      <c r="C2823" s="14" t="s">
        <v>130</v>
      </c>
      <c r="D2823" s="14" t="s">
        <v>72</v>
      </c>
      <c r="E2823" s="14">
        <v>4</v>
      </c>
      <c r="F2823" s="14">
        <v>716.47685044731099</v>
      </c>
      <c r="G2823" s="14">
        <v>238.82561681576999</v>
      </c>
      <c r="H2823" s="14">
        <v>1591.42811231939</v>
      </c>
      <c r="I2823" s="14">
        <v>1686.5708803493801</v>
      </c>
      <c r="J2823" s="14">
        <v>1564.62843429144</v>
      </c>
      <c r="K2823" s="14">
        <v>1815.4511773174299</v>
      </c>
      <c r="L2823" s="14">
        <v>128.88029696804199</v>
      </c>
      <c r="M2823" s="14">
        <v>121.942446057941</v>
      </c>
      <c r="O2823" s="14"/>
      <c r="P2823" s="14"/>
      <c r="Q2823" s="14"/>
      <c r="R2823" s="14"/>
      <c r="S2823" s="14"/>
      <c r="T2823" s="14"/>
      <c r="U2823" s="14"/>
      <c r="V2823" s="14"/>
      <c r="W2823" s="14"/>
      <c r="X2823" s="14"/>
      <c r="Y2823" s="14"/>
    </row>
    <row r="2824" spans="1:25">
      <c r="A2824" s="14" t="s">
        <v>3052</v>
      </c>
      <c r="B2824" s="14" t="s">
        <v>60</v>
      </c>
      <c r="C2824" s="14" t="s">
        <v>131</v>
      </c>
      <c r="D2824" s="14" t="s">
        <v>72</v>
      </c>
      <c r="E2824" s="14">
        <v>4</v>
      </c>
      <c r="F2824" s="14">
        <v>734.79312704175697</v>
      </c>
      <c r="G2824" s="14">
        <v>244.931042347252</v>
      </c>
      <c r="H2824" s="14">
        <v>1621.1294335298901</v>
      </c>
      <c r="I2824" s="14">
        <v>1714.6262004136599</v>
      </c>
      <c r="J2824" s="14">
        <v>1592.2027234014899</v>
      </c>
      <c r="K2824" s="14">
        <v>1843.9248729952899</v>
      </c>
      <c r="L2824" s="14">
        <v>129.298672581624</v>
      </c>
      <c r="M2824" s="14">
        <v>122.42347701217101</v>
      </c>
      <c r="O2824" s="14"/>
      <c r="P2824" s="14"/>
      <c r="Q2824" s="14"/>
      <c r="R2824" s="14"/>
      <c r="S2824" s="14"/>
      <c r="T2824" s="14"/>
      <c r="U2824" s="14"/>
      <c r="V2824" s="14"/>
      <c r="W2824" s="14"/>
      <c r="X2824" s="14"/>
      <c r="Y2824" s="14"/>
    </row>
    <row r="2825" spans="1:25">
      <c r="A2825" s="14" t="s">
        <v>3053</v>
      </c>
      <c r="B2825" s="14" t="s">
        <v>60</v>
      </c>
      <c r="C2825" s="14" t="s">
        <v>132</v>
      </c>
      <c r="D2825" s="14" t="s">
        <v>72</v>
      </c>
      <c r="E2825" s="14">
        <v>4</v>
      </c>
      <c r="F2825" s="14">
        <v>741.91754901635795</v>
      </c>
      <c r="G2825" s="14">
        <v>247.305849672119</v>
      </c>
      <c r="H2825" s="14">
        <v>1622.7772895653</v>
      </c>
      <c r="I2825" s="14">
        <v>1720.8482627982501</v>
      </c>
      <c r="J2825" s="14">
        <v>1598.50143744723</v>
      </c>
      <c r="K2825" s="14">
        <v>1850.0319061679099</v>
      </c>
      <c r="L2825" s="14">
        <v>129.183643369658</v>
      </c>
      <c r="M2825" s="14">
        <v>122.346825351029</v>
      </c>
      <c r="O2825" s="14"/>
      <c r="P2825" s="14"/>
      <c r="Q2825" s="14"/>
      <c r="R2825" s="14"/>
      <c r="S2825" s="14"/>
      <c r="T2825" s="14"/>
      <c r="U2825" s="14"/>
      <c r="V2825" s="14"/>
      <c r="W2825" s="14"/>
      <c r="X2825" s="14"/>
      <c r="Y2825" s="14"/>
    </row>
    <row r="2826" spans="1:25">
      <c r="A2826" s="14" t="s">
        <v>3054</v>
      </c>
      <c r="B2826" s="14" t="s">
        <v>60</v>
      </c>
      <c r="C2826" s="14" t="s">
        <v>38</v>
      </c>
      <c r="D2826" s="14" t="s">
        <v>72</v>
      </c>
      <c r="E2826" s="14">
        <v>5</v>
      </c>
      <c r="F2826" s="14">
        <v>836.09016095020695</v>
      </c>
      <c r="G2826" s="14">
        <v>278.69672031673599</v>
      </c>
      <c r="H2826" s="14">
        <v>2073.9449346386</v>
      </c>
      <c r="I2826" s="14">
        <v>2260.6171724916499</v>
      </c>
      <c r="J2826" s="14">
        <v>2108.9268778381902</v>
      </c>
      <c r="K2826" s="14">
        <v>2420.2783414591299</v>
      </c>
      <c r="L2826" s="14">
        <v>159.66116896748699</v>
      </c>
      <c r="M2826" s="14">
        <v>151.69029465345901</v>
      </c>
      <c r="O2826" s="14"/>
      <c r="P2826" s="14"/>
      <c r="Q2826" s="14"/>
      <c r="R2826" s="14"/>
      <c r="S2826" s="14"/>
      <c r="T2826" s="14"/>
      <c r="U2826" s="14"/>
      <c r="V2826" s="14"/>
      <c r="W2826" s="14"/>
      <c r="X2826" s="14"/>
      <c r="Y2826" s="14"/>
    </row>
    <row r="2827" spans="1:25">
      <c r="A2827" s="14" t="s">
        <v>3055</v>
      </c>
      <c r="B2827" s="14" t="s">
        <v>60</v>
      </c>
      <c r="C2827" s="14" t="s">
        <v>36</v>
      </c>
      <c r="D2827" s="14" t="s">
        <v>72</v>
      </c>
      <c r="E2827" s="14">
        <v>5</v>
      </c>
      <c r="F2827" s="14">
        <v>835.07076884364403</v>
      </c>
      <c r="G2827" s="14">
        <v>278.356922947881</v>
      </c>
      <c r="H2827" s="14">
        <v>2071.6218527503001</v>
      </c>
      <c r="I2827" s="14">
        <v>2261.2959575444402</v>
      </c>
      <c r="J2827" s="14">
        <v>2109.49770358362</v>
      </c>
      <c r="K2827" s="14">
        <v>2421.0757650619798</v>
      </c>
      <c r="L2827" s="14">
        <v>159.779807517546</v>
      </c>
      <c r="M2827" s="14">
        <v>151.79825396082299</v>
      </c>
      <c r="O2827" s="14"/>
      <c r="P2827" s="14"/>
      <c r="Q2827" s="14"/>
      <c r="R2827" s="14"/>
      <c r="S2827" s="14"/>
      <c r="T2827" s="14"/>
      <c r="U2827" s="14"/>
      <c r="V2827" s="14"/>
      <c r="W2827" s="14"/>
      <c r="X2827" s="14"/>
      <c r="Y2827" s="14"/>
    </row>
    <row r="2828" spans="1:25">
      <c r="A2828" s="14" t="s">
        <v>3056</v>
      </c>
      <c r="B2828" s="14" t="s">
        <v>60</v>
      </c>
      <c r="C2828" s="14" t="s">
        <v>34</v>
      </c>
      <c r="D2828" s="14" t="s">
        <v>72</v>
      </c>
      <c r="E2828" s="14">
        <v>5</v>
      </c>
      <c r="F2828" s="14">
        <v>869.10447422364996</v>
      </c>
      <c r="G2828" s="14">
        <v>289.701491407883</v>
      </c>
      <c r="H2828" s="14">
        <v>2152.10101580737</v>
      </c>
      <c r="I2828" s="14">
        <v>2327.9519707622899</v>
      </c>
      <c r="J2828" s="14">
        <v>2174.8730114381001</v>
      </c>
      <c r="K2828" s="14">
        <v>2488.9161932843599</v>
      </c>
      <c r="L2828" s="14">
        <v>160.96422252206099</v>
      </c>
      <c r="M2828" s="14">
        <v>153.07895932419001</v>
      </c>
      <c r="O2828" s="14"/>
      <c r="P2828" s="14"/>
      <c r="Q2828" s="14"/>
      <c r="R2828" s="14"/>
      <c r="S2828" s="14"/>
      <c r="T2828" s="14"/>
      <c r="U2828" s="14"/>
      <c r="V2828" s="14"/>
      <c r="W2828" s="14"/>
      <c r="X2828" s="14"/>
      <c r="Y2828" s="14"/>
    </row>
    <row r="2829" spans="1:25">
      <c r="A2829" s="14" t="s">
        <v>3057</v>
      </c>
      <c r="B2829" s="14" t="s">
        <v>60</v>
      </c>
      <c r="C2829" s="14" t="s">
        <v>128</v>
      </c>
      <c r="D2829" s="14" t="s">
        <v>72</v>
      </c>
      <c r="E2829" s="14">
        <v>5</v>
      </c>
      <c r="F2829" s="14">
        <v>870.97442497552902</v>
      </c>
      <c r="G2829" s="14">
        <v>290.32480832517598</v>
      </c>
      <c r="H2829" s="14">
        <v>2151.6698163875799</v>
      </c>
      <c r="I2829" s="14">
        <v>2309.3557560869999</v>
      </c>
      <c r="J2829" s="14">
        <v>2157.8084676823801</v>
      </c>
      <c r="K2829" s="14">
        <v>2468.7007903929798</v>
      </c>
      <c r="L2829" s="14">
        <v>159.34503430598801</v>
      </c>
      <c r="M2829" s="14">
        <v>151.54728840462101</v>
      </c>
      <c r="O2829" s="14"/>
      <c r="P2829" s="14"/>
      <c r="Q2829" s="14"/>
      <c r="R2829" s="14"/>
      <c r="S2829" s="14"/>
      <c r="T2829" s="14"/>
      <c r="U2829" s="14"/>
      <c r="V2829" s="14"/>
      <c r="W2829" s="14"/>
      <c r="X2829" s="14"/>
      <c r="Y2829" s="14"/>
    </row>
    <row r="2830" spans="1:25">
      <c r="A2830" s="14" t="s">
        <v>3058</v>
      </c>
      <c r="B2830" s="14" t="s">
        <v>60</v>
      </c>
      <c r="C2830" s="14" t="s">
        <v>129</v>
      </c>
      <c r="D2830" s="14" t="s">
        <v>72</v>
      </c>
      <c r="E2830" s="14">
        <v>5</v>
      </c>
      <c r="F2830" s="14">
        <v>832.76596432312203</v>
      </c>
      <c r="G2830" s="14">
        <v>277.58865477437399</v>
      </c>
      <c r="H2830" s="14">
        <v>2050.0368379772599</v>
      </c>
      <c r="I2830" s="14">
        <v>2184.9619243183201</v>
      </c>
      <c r="J2830" s="14">
        <v>2038.4865043331599</v>
      </c>
      <c r="K2830" s="14">
        <v>2339.1499786422701</v>
      </c>
      <c r="L2830" s="14">
        <v>154.18805432394601</v>
      </c>
      <c r="M2830" s="14">
        <v>146.475419985163</v>
      </c>
      <c r="O2830" s="14"/>
      <c r="P2830" s="14"/>
      <c r="Q2830" s="14"/>
      <c r="R2830" s="14"/>
      <c r="S2830" s="14"/>
      <c r="T2830" s="14"/>
      <c r="U2830" s="14"/>
      <c r="V2830" s="14"/>
      <c r="W2830" s="14"/>
      <c r="X2830" s="14"/>
      <c r="Y2830" s="14"/>
    </row>
    <row r="2831" spans="1:25">
      <c r="A2831" s="14" t="s">
        <v>3059</v>
      </c>
      <c r="B2831" s="14" t="s">
        <v>60</v>
      </c>
      <c r="C2831" s="14" t="s">
        <v>130</v>
      </c>
      <c r="D2831" s="14" t="s">
        <v>72</v>
      </c>
      <c r="E2831" s="14">
        <v>5</v>
      </c>
      <c r="F2831" s="14">
        <v>813.44840090115895</v>
      </c>
      <c r="G2831" s="14">
        <v>271.149466967053</v>
      </c>
      <c r="H2831" s="14">
        <v>1995.1152773991</v>
      </c>
      <c r="I2831" s="14">
        <v>2114.2857068814101</v>
      </c>
      <c r="J2831" s="14">
        <v>1970.8498053840001</v>
      </c>
      <c r="K2831" s="14">
        <v>2265.3659337149602</v>
      </c>
      <c r="L2831" s="14">
        <v>151.08022683355</v>
      </c>
      <c r="M2831" s="14">
        <v>143.43590149741499</v>
      </c>
      <c r="O2831" s="14"/>
      <c r="P2831" s="14"/>
      <c r="Q2831" s="14"/>
      <c r="R2831" s="14"/>
      <c r="S2831" s="14"/>
      <c r="T2831" s="14"/>
      <c r="U2831" s="14"/>
      <c r="V2831" s="14"/>
      <c r="W2831" s="14"/>
      <c r="X2831" s="14"/>
      <c r="Y2831" s="14"/>
    </row>
    <row r="2832" spans="1:25">
      <c r="A2832" s="14" t="s">
        <v>3060</v>
      </c>
      <c r="B2832" s="14" t="s">
        <v>60</v>
      </c>
      <c r="C2832" s="14" t="s">
        <v>131</v>
      </c>
      <c r="D2832" s="14" t="s">
        <v>72</v>
      </c>
      <c r="E2832" s="14">
        <v>5</v>
      </c>
      <c r="F2832" s="14">
        <v>806.36470520384501</v>
      </c>
      <c r="G2832" s="14">
        <v>268.78823506794799</v>
      </c>
      <c r="H2832" s="14">
        <v>1969.14457925237</v>
      </c>
      <c r="I2832" s="14">
        <v>2085.4619013248998</v>
      </c>
      <c r="J2832" s="14">
        <v>1943.30786428484</v>
      </c>
      <c r="K2832" s="14">
        <v>2235.2261179092802</v>
      </c>
      <c r="L2832" s="14">
        <v>149.764216584379</v>
      </c>
      <c r="M2832" s="14">
        <v>142.15403704006101</v>
      </c>
      <c r="O2832" s="14"/>
      <c r="P2832" s="14"/>
      <c r="Q2832" s="14"/>
      <c r="R2832" s="14"/>
      <c r="S2832" s="14"/>
      <c r="T2832" s="14"/>
      <c r="U2832" s="14"/>
      <c r="V2832" s="14"/>
      <c r="W2832" s="14"/>
      <c r="X2832" s="14"/>
      <c r="Y2832" s="14"/>
    </row>
    <row r="2833" spans="1:25">
      <c r="A2833" s="14" t="s">
        <v>3061</v>
      </c>
      <c r="B2833" s="14" t="s">
        <v>60</v>
      </c>
      <c r="C2833" s="14" t="s">
        <v>132</v>
      </c>
      <c r="D2833" s="14" t="s">
        <v>72</v>
      </c>
      <c r="E2833" s="14">
        <v>5</v>
      </c>
      <c r="F2833" s="14">
        <v>854.92304556124805</v>
      </c>
      <c r="G2833" s="14">
        <v>284.97434852041602</v>
      </c>
      <c r="H2833" s="14">
        <v>2070.38249960344</v>
      </c>
      <c r="I2833" s="14">
        <v>2200.02660803139</v>
      </c>
      <c r="J2833" s="14">
        <v>2054.3090904207502</v>
      </c>
      <c r="K2833" s="14">
        <v>2353.3139446218902</v>
      </c>
      <c r="L2833" s="14">
        <v>153.28733659050999</v>
      </c>
      <c r="M2833" s="14">
        <v>145.717517610632</v>
      </c>
      <c r="O2833" s="14"/>
      <c r="P2833" s="14"/>
      <c r="Q2833" s="14"/>
      <c r="R2833" s="14"/>
      <c r="S2833" s="14"/>
      <c r="T2833" s="14"/>
      <c r="U2833" s="14"/>
      <c r="V2833" s="14"/>
      <c r="W2833" s="14"/>
      <c r="X2833" s="14"/>
      <c r="Y2833" s="14"/>
    </row>
    <row r="2834" spans="1:25">
      <c r="A2834" s="14" t="s">
        <v>3062</v>
      </c>
      <c r="B2834" s="14" t="s">
        <v>60</v>
      </c>
      <c r="C2834" s="14" t="s">
        <v>38</v>
      </c>
      <c r="D2834" s="14" t="s">
        <v>44</v>
      </c>
      <c r="E2834" s="14">
        <v>0</v>
      </c>
      <c r="F2834" s="14">
        <v>3245.23482447883</v>
      </c>
      <c r="G2834" s="14">
        <v>1081.7449414929399</v>
      </c>
      <c r="H2834" s="14">
        <v>1459.27361962652</v>
      </c>
      <c r="I2834" s="14">
        <v>1428.8615875028499</v>
      </c>
      <c r="J2834" s="14">
        <v>1379.8964911794101</v>
      </c>
      <c r="K2834" s="14">
        <v>1479.1144416861</v>
      </c>
      <c r="L2834" s="14">
        <v>50.252854183255302</v>
      </c>
      <c r="M2834" s="14">
        <v>48.965096323435503</v>
      </c>
      <c r="O2834" s="14"/>
      <c r="P2834" s="14"/>
      <c r="Q2834" s="14"/>
      <c r="R2834" s="14"/>
      <c r="S2834" s="14"/>
      <c r="T2834" s="14"/>
      <c r="U2834" s="14"/>
      <c r="V2834" s="14"/>
      <c r="W2834" s="14"/>
      <c r="X2834" s="14"/>
      <c r="Y2834" s="14"/>
    </row>
    <row r="2835" spans="1:25">
      <c r="A2835" s="14" t="s">
        <v>3063</v>
      </c>
      <c r="B2835" s="14" t="s">
        <v>60</v>
      </c>
      <c r="C2835" s="14" t="s">
        <v>36</v>
      </c>
      <c r="D2835" s="14" t="s">
        <v>44</v>
      </c>
      <c r="E2835" s="14">
        <v>0</v>
      </c>
      <c r="F2835" s="14">
        <v>3240.8197209907298</v>
      </c>
      <c r="G2835" s="14">
        <v>1080.27324033024</v>
      </c>
      <c r="H2835" s="14">
        <v>1441.6457833588699</v>
      </c>
      <c r="I2835" s="14">
        <v>1399.16711780986</v>
      </c>
      <c r="J2835" s="14">
        <v>1351.1552748874999</v>
      </c>
      <c r="K2835" s="14">
        <v>1448.44252075959</v>
      </c>
      <c r="L2835" s="14">
        <v>49.275402949734101</v>
      </c>
      <c r="M2835" s="14">
        <v>48.011842922358902</v>
      </c>
      <c r="O2835" s="14"/>
      <c r="P2835" s="14"/>
      <c r="Q2835" s="14"/>
      <c r="R2835" s="14"/>
      <c r="S2835" s="14"/>
      <c r="T2835" s="14"/>
      <c r="U2835" s="14"/>
      <c r="V2835" s="14"/>
      <c r="W2835" s="14"/>
      <c r="X2835" s="14"/>
      <c r="Y2835" s="14"/>
    </row>
    <row r="2836" spans="1:25">
      <c r="A2836" s="14" t="s">
        <v>3064</v>
      </c>
      <c r="B2836" s="14" t="s">
        <v>60</v>
      </c>
      <c r="C2836" s="14" t="s">
        <v>34</v>
      </c>
      <c r="D2836" s="14" t="s">
        <v>44</v>
      </c>
      <c r="E2836" s="14">
        <v>0</v>
      </c>
      <c r="F2836" s="14">
        <v>3301.42079330771</v>
      </c>
      <c r="G2836" s="14">
        <v>1100.4735977692401</v>
      </c>
      <c r="H2836" s="14">
        <v>1457.9864568545399</v>
      </c>
      <c r="I2836" s="14">
        <v>1403.2987599499199</v>
      </c>
      <c r="J2836" s="14">
        <v>1355.5732154033001</v>
      </c>
      <c r="K2836" s="14">
        <v>1452.2685824776299</v>
      </c>
      <c r="L2836" s="14">
        <v>48.969822527708601</v>
      </c>
      <c r="M2836" s="14">
        <v>47.725544546624199</v>
      </c>
      <c r="O2836" s="14"/>
      <c r="P2836" s="14"/>
      <c r="Q2836" s="14"/>
      <c r="R2836" s="14"/>
      <c r="S2836" s="14"/>
      <c r="T2836" s="14"/>
      <c r="U2836" s="14"/>
      <c r="V2836" s="14"/>
      <c r="W2836" s="14"/>
      <c r="X2836" s="14"/>
      <c r="Y2836" s="14"/>
    </row>
    <row r="2837" spans="1:25">
      <c r="A2837" s="14" t="s">
        <v>3065</v>
      </c>
      <c r="B2837" s="14" t="s">
        <v>60</v>
      </c>
      <c r="C2837" s="14" t="s">
        <v>128</v>
      </c>
      <c r="D2837" s="14" t="s">
        <v>44</v>
      </c>
      <c r="E2837" s="14">
        <v>0</v>
      </c>
      <c r="F2837" s="14">
        <v>3278.1872847353602</v>
      </c>
      <c r="G2837" s="14">
        <v>1092.7290949117901</v>
      </c>
      <c r="H2837" s="14">
        <v>1441.05645855127</v>
      </c>
      <c r="I2837" s="14">
        <v>1371.2756518092399</v>
      </c>
      <c r="J2837" s="14">
        <v>1324.47378224876</v>
      </c>
      <c r="K2837" s="14">
        <v>1419.3020961802899</v>
      </c>
      <c r="L2837" s="14">
        <v>48.0264443710469</v>
      </c>
      <c r="M2837" s="14">
        <v>46.801869560484903</v>
      </c>
      <c r="O2837" s="14"/>
      <c r="P2837" s="14"/>
      <c r="Q2837" s="14"/>
      <c r="R2837" s="14"/>
      <c r="S2837" s="14"/>
      <c r="T2837" s="14"/>
      <c r="U2837" s="14"/>
      <c r="V2837" s="14"/>
      <c r="W2837" s="14"/>
      <c r="X2837" s="14"/>
      <c r="Y2837" s="14"/>
    </row>
    <row r="2838" spans="1:25">
      <c r="A2838" s="14" t="s">
        <v>3066</v>
      </c>
      <c r="B2838" s="14" t="s">
        <v>60</v>
      </c>
      <c r="C2838" s="14" t="s">
        <v>129</v>
      </c>
      <c r="D2838" s="14" t="s">
        <v>44</v>
      </c>
      <c r="E2838" s="14">
        <v>0</v>
      </c>
      <c r="F2838" s="14">
        <v>3290.6299446425901</v>
      </c>
      <c r="G2838" s="14">
        <v>1096.8766482142</v>
      </c>
      <c r="H2838" s="14">
        <v>1441.4001001526899</v>
      </c>
      <c r="I2838" s="14">
        <v>1355.24242345884</v>
      </c>
      <c r="J2838" s="14">
        <v>1309.0741952698299</v>
      </c>
      <c r="K2838" s="14">
        <v>1402.6163283122801</v>
      </c>
      <c r="L2838" s="14">
        <v>47.373904853445502</v>
      </c>
      <c r="M2838" s="14">
        <v>46.168228189011401</v>
      </c>
      <c r="O2838" s="14"/>
      <c r="P2838" s="14"/>
      <c r="Q2838" s="14"/>
      <c r="R2838" s="14"/>
      <c r="S2838" s="14"/>
      <c r="T2838" s="14"/>
      <c r="U2838" s="14"/>
      <c r="V2838" s="14"/>
      <c r="W2838" s="14"/>
      <c r="X2838" s="14"/>
      <c r="Y2838" s="14"/>
    </row>
    <row r="2839" spans="1:25">
      <c r="A2839" s="14" t="s">
        <v>3067</v>
      </c>
      <c r="B2839" s="14" t="s">
        <v>60</v>
      </c>
      <c r="C2839" s="14" t="s">
        <v>130</v>
      </c>
      <c r="D2839" s="14" t="s">
        <v>44</v>
      </c>
      <c r="E2839" s="14">
        <v>0</v>
      </c>
      <c r="F2839" s="14">
        <v>3221.2808190484702</v>
      </c>
      <c r="G2839" s="14">
        <v>1073.76027301616</v>
      </c>
      <c r="H2839" s="14">
        <v>1406.6605615009801</v>
      </c>
      <c r="I2839" s="14">
        <v>1307.3792612136299</v>
      </c>
      <c r="J2839" s="14">
        <v>1262.34645493875</v>
      </c>
      <c r="K2839" s="14">
        <v>1353.60086721535</v>
      </c>
      <c r="L2839" s="14">
        <v>46.221606001718598</v>
      </c>
      <c r="M2839" s="14">
        <v>45.0328062748886</v>
      </c>
      <c r="O2839" s="14"/>
      <c r="P2839" s="14"/>
      <c r="Q2839" s="14"/>
      <c r="R2839" s="14"/>
      <c r="S2839" s="14"/>
      <c r="T2839" s="14"/>
      <c r="U2839" s="14"/>
      <c r="V2839" s="14"/>
      <c r="W2839" s="14"/>
      <c r="X2839" s="14"/>
      <c r="Y2839" s="14"/>
    </row>
    <row r="2840" spans="1:25">
      <c r="A2840" s="14" t="s">
        <v>3068</v>
      </c>
      <c r="B2840" s="14" t="s">
        <v>60</v>
      </c>
      <c r="C2840" s="14" t="s">
        <v>131</v>
      </c>
      <c r="D2840" s="14" t="s">
        <v>44</v>
      </c>
      <c r="E2840" s="14">
        <v>0</v>
      </c>
      <c r="F2840" s="14">
        <v>3202.3202068933501</v>
      </c>
      <c r="G2840" s="14">
        <v>1067.4400689644499</v>
      </c>
      <c r="H2840" s="14">
        <v>1393.45819255534</v>
      </c>
      <c r="I2840" s="14">
        <v>1280.32137811761</v>
      </c>
      <c r="J2840" s="14">
        <v>1236.08403878541</v>
      </c>
      <c r="K2840" s="14">
        <v>1325.7300204129999</v>
      </c>
      <c r="L2840" s="14">
        <v>45.408642295392397</v>
      </c>
      <c r="M2840" s="14">
        <v>44.237339332204101</v>
      </c>
      <c r="O2840" s="14"/>
      <c r="P2840" s="14"/>
      <c r="Q2840" s="14"/>
      <c r="R2840" s="14"/>
      <c r="S2840" s="14"/>
      <c r="T2840" s="14"/>
      <c r="U2840" s="14"/>
      <c r="V2840" s="14"/>
      <c r="W2840" s="14"/>
      <c r="X2840" s="14"/>
      <c r="Y2840" s="14"/>
    </row>
    <row r="2841" spans="1:25">
      <c r="A2841" s="14" t="s">
        <v>3069</v>
      </c>
      <c r="B2841" s="14" t="s">
        <v>60</v>
      </c>
      <c r="C2841" s="14" t="s">
        <v>132</v>
      </c>
      <c r="D2841" s="14" t="s">
        <v>44</v>
      </c>
      <c r="E2841" s="14">
        <v>0</v>
      </c>
      <c r="F2841" s="14">
        <v>3325.2703027044499</v>
      </c>
      <c r="G2841" s="14">
        <v>1108.42343423482</v>
      </c>
      <c r="H2841" s="14">
        <v>1441.43911236435</v>
      </c>
      <c r="I2841" s="14">
        <v>1308.8644570027</v>
      </c>
      <c r="J2841" s="14">
        <v>1264.4279624976</v>
      </c>
      <c r="K2841" s="14">
        <v>1354.4552573652099</v>
      </c>
      <c r="L2841" s="14">
        <v>45.590800362505902</v>
      </c>
      <c r="M2841" s="14">
        <v>44.436494505101102</v>
      </c>
      <c r="O2841" s="14"/>
      <c r="P2841" s="14"/>
      <c r="Q2841" s="14"/>
      <c r="R2841" s="14"/>
      <c r="S2841" s="14"/>
      <c r="T2841" s="14"/>
      <c r="U2841" s="14"/>
      <c r="V2841" s="14"/>
      <c r="W2841" s="14"/>
      <c r="X2841" s="14"/>
      <c r="Y2841" s="14"/>
    </row>
    <row r="2842" spans="1:25">
      <c r="A2842" s="14" t="s">
        <v>3070</v>
      </c>
      <c r="B2842" s="14" t="s">
        <v>60</v>
      </c>
      <c r="C2842" s="14" t="s">
        <v>38</v>
      </c>
      <c r="D2842" s="14" t="s">
        <v>44</v>
      </c>
      <c r="E2842" s="14">
        <v>1</v>
      </c>
      <c r="F2842" s="14">
        <v>615.57931776916996</v>
      </c>
      <c r="G2842" s="14">
        <v>205.193105923057</v>
      </c>
      <c r="H2842" s="14">
        <v>1284.3834872499799</v>
      </c>
      <c r="I2842" s="14">
        <v>1229.0652814714899</v>
      </c>
      <c r="J2842" s="14">
        <v>1133.1509810161799</v>
      </c>
      <c r="K2842" s="14">
        <v>1330.8811916919001</v>
      </c>
      <c r="L2842" s="14">
        <v>101.815910220405</v>
      </c>
      <c r="M2842" s="14">
        <v>95.914300455312102</v>
      </c>
      <c r="O2842" s="14"/>
      <c r="P2842" s="14"/>
      <c r="Q2842" s="14"/>
      <c r="R2842" s="14"/>
      <c r="S2842" s="14"/>
      <c r="T2842" s="14"/>
      <c r="U2842" s="14"/>
      <c r="V2842" s="14"/>
      <c r="W2842" s="14"/>
      <c r="X2842" s="14"/>
      <c r="Y2842" s="14"/>
    </row>
    <row r="2843" spans="1:25">
      <c r="A2843" s="14" t="s">
        <v>3071</v>
      </c>
      <c r="B2843" s="14" t="s">
        <v>60</v>
      </c>
      <c r="C2843" s="14" t="s">
        <v>36</v>
      </c>
      <c r="D2843" s="14" t="s">
        <v>44</v>
      </c>
      <c r="E2843" s="14">
        <v>1</v>
      </c>
      <c r="F2843" s="14">
        <v>597.87854064519001</v>
      </c>
      <c r="G2843" s="14">
        <v>199.29284688172999</v>
      </c>
      <c r="H2843" s="14">
        <v>1234.90352296848</v>
      </c>
      <c r="I2843" s="14">
        <v>1170.0143681480199</v>
      </c>
      <c r="J2843" s="14">
        <v>1077.2989398248501</v>
      </c>
      <c r="K2843" s="14">
        <v>1268.52124841671</v>
      </c>
      <c r="L2843" s="14">
        <v>98.506880268692399</v>
      </c>
      <c r="M2843" s="14">
        <v>92.715428323172503</v>
      </c>
      <c r="O2843" s="14"/>
      <c r="P2843" s="14"/>
      <c r="Q2843" s="14"/>
      <c r="R2843" s="14"/>
      <c r="S2843" s="14"/>
      <c r="T2843" s="14"/>
      <c r="U2843" s="14"/>
      <c r="V2843" s="14"/>
      <c r="W2843" s="14"/>
      <c r="X2843" s="14"/>
      <c r="Y2843" s="14"/>
    </row>
    <row r="2844" spans="1:25">
      <c r="A2844" s="14" t="s">
        <v>3072</v>
      </c>
      <c r="B2844" s="14" t="s">
        <v>60</v>
      </c>
      <c r="C2844" s="14" t="s">
        <v>34</v>
      </c>
      <c r="D2844" s="14" t="s">
        <v>44</v>
      </c>
      <c r="E2844" s="14">
        <v>1</v>
      </c>
      <c r="F2844" s="14">
        <v>604.887231400666</v>
      </c>
      <c r="G2844" s="14">
        <v>201.629077133555</v>
      </c>
      <c r="H2844" s="14">
        <v>1238.9390889553399</v>
      </c>
      <c r="I2844" s="14">
        <v>1157.9741204935301</v>
      </c>
      <c r="J2844" s="14">
        <v>1066.6065661713701</v>
      </c>
      <c r="K2844" s="14">
        <v>1255.0146560431499</v>
      </c>
      <c r="L2844" s="14">
        <v>97.040535549621794</v>
      </c>
      <c r="M2844" s="14">
        <v>91.367554322159094</v>
      </c>
      <c r="O2844" s="14"/>
      <c r="P2844" s="14"/>
      <c r="Q2844" s="14"/>
      <c r="R2844" s="14"/>
      <c r="S2844" s="14"/>
      <c r="T2844" s="14"/>
      <c r="U2844" s="14"/>
      <c r="V2844" s="14"/>
      <c r="W2844" s="14"/>
      <c r="X2844" s="14"/>
      <c r="Y2844" s="14"/>
    </row>
    <row r="2845" spans="1:25">
      <c r="A2845" s="14" t="s">
        <v>3073</v>
      </c>
      <c r="B2845" s="14" t="s">
        <v>60</v>
      </c>
      <c r="C2845" s="14" t="s">
        <v>128</v>
      </c>
      <c r="D2845" s="14" t="s">
        <v>44</v>
      </c>
      <c r="E2845" s="14">
        <v>1</v>
      </c>
      <c r="F2845" s="14">
        <v>605.47873359218897</v>
      </c>
      <c r="G2845" s="14">
        <v>201.82624453073001</v>
      </c>
      <c r="H2845" s="14">
        <v>1234.2854624242</v>
      </c>
      <c r="I2845" s="14">
        <v>1133.7882552712599</v>
      </c>
      <c r="J2845" s="14">
        <v>1044.2733035005999</v>
      </c>
      <c r="K2845" s="14">
        <v>1228.8583540023899</v>
      </c>
      <c r="L2845" s="14">
        <v>95.070098731128397</v>
      </c>
      <c r="M2845" s="14">
        <v>89.514951770659493</v>
      </c>
      <c r="O2845" s="14"/>
      <c r="P2845" s="14"/>
      <c r="Q2845" s="14"/>
      <c r="R2845" s="14"/>
      <c r="S2845" s="14"/>
      <c r="T2845" s="14"/>
      <c r="U2845" s="14"/>
      <c r="V2845" s="14"/>
      <c r="W2845" s="14"/>
      <c r="X2845" s="14"/>
      <c r="Y2845" s="14"/>
    </row>
    <row r="2846" spans="1:25">
      <c r="A2846" s="14" t="s">
        <v>3074</v>
      </c>
      <c r="B2846" s="14" t="s">
        <v>60</v>
      </c>
      <c r="C2846" s="14" t="s">
        <v>129</v>
      </c>
      <c r="D2846" s="14" t="s">
        <v>44</v>
      </c>
      <c r="E2846" s="14">
        <v>1</v>
      </c>
      <c r="F2846" s="14">
        <v>611.55808101635</v>
      </c>
      <c r="G2846" s="14">
        <v>203.852693672117</v>
      </c>
      <c r="H2846" s="14">
        <v>1242.6001321040901</v>
      </c>
      <c r="I2846" s="14">
        <v>1121.07356817402</v>
      </c>
      <c r="J2846" s="14">
        <v>1032.96934862801</v>
      </c>
      <c r="K2846" s="14">
        <v>1214.61723181979</v>
      </c>
      <c r="L2846" s="14">
        <v>93.543663645772298</v>
      </c>
      <c r="M2846" s="14">
        <v>88.104219546003804</v>
      </c>
      <c r="O2846" s="14"/>
      <c r="P2846" s="14"/>
      <c r="Q2846" s="14"/>
      <c r="R2846" s="14"/>
      <c r="S2846" s="14"/>
      <c r="T2846" s="14"/>
      <c r="U2846" s="14"/>
      <c r="V2846" s="14"/>
      <c r="W2846" s="14"/>
      <c r="X2846" s="14"/>
      <c r="Y2846" s="14"/>
    </row>
    <row r="2847" spans="1:25">
      <c r="A2847" s="14" t="s">
        <v>3075</v>
      </c>
      <c r="B2847" s="14" t="s">
        <v>60</v>
      </c>
      <c r="C2847" s="14" t="s">
        <v>130</v>
      </c>
      <c r="D2847" s="14" t="s">
        <v>44</v>
      </c>
      <c r="E2847" s="14">
        <v>1</v>
      </c>
      <c r="F2847" s="14">
        <v>592.62424102156103</v>
      </c>
      <c r="G2847" s="14">
        <v>197.54141367385401</v>
      </c>
      <c r="H2847" s="14">
        <v>1200.85965759182</v>
      </c>
      <c r="I2847" s="14">
        <v>1076.3705976629401</v>
      </c>
      <c r="J2847" s="14">
        <v>990.39273052729004</v>
      </c>
      <c r="K2847" s="14">
        <v>1167.7436193547901</v>
      </c>
      <c r="L2847" s="14">
        <v>91.373021691845494</v>
      </c>
      <c r="M2847" s="14">
        <v>85.977867135650897</v>
      </c>
      <c r="O2847" s="14"/>
      <c r="P2847" s="14"/>
      <c r="Q2847" s="14"/>
      <c r="R2847" s="14"/>
      <c r="S2847" s="14"/>
      <c r="T2847" s="14"/>
      <c r="U2847" s="14"/>
      <c r="V2847" s="14"/>
      <c r="W2847" s="14"/>
      <c r="X2847" s="14"/>
      <c r="Y2847" s="14"/>
    </row>
    <row r="2848" spans="1:25">
      <c r="A2848" s="14" t="s">
        <v>3076</v>
      </c>
      <c r="B2848" s="14" t="s">
        <v>60</v>
      </c>
      <c r="C2848" s="14" t="s">
        <v>131</v>
      </c>
      <c r="D2848" s="14" t="s">
        <v>44</v>
      </c>
      <c r="E2848" s="14">
        <v>1</v>
      </c>
      <c r="F2848" s="14">
        <v>609.27896047915397</v>
      </c>
      <c r="G2848" s="14">
        <v>203.09298682638499</v>
      </c>
      <c r="H2848" s="14">
        <v>1229.3764335737601</v>
      </c>
      <c r="I2848" s="14">
        <v>1088.1117883392201</v>
      </c>
      <c r="J2848" s="14">
        <v>1002.29258814696</v>
      </c>
      <c r="K2848" s="14">
        <v>1179.23959073744</v>
      </c>
      <c r="L2848" s="14">
        <v>91.127802398217696</v>
      </c>
      <c r="M2848" s="14">
        <v>85.819200192263594</v>
      </c>
      <c r="O2848" s="14"/>
      <c r="P2848" s="14"/>
      <c r="Q2848" s="14"/>
      <c r="R2848" s="14"/>
      <c r="S2848" s="14"/>
      <c r="T2848" s="14"/>
      <c r="U2848" s="14"/>
      <c r="V2848" s="14"/>
      <c r="W2848" s="14"/>
      <c r="X2848" s="14"/>
      <c r="Y2848" s="14"/>
    </row>
    <row r="2849" spans="1:25">
      <c r="A2849" s="14" t="s">
        <v>3077</v>
      </c>
      <c r="B2849" s="14" t="s">
        <v>60</v>
      </c>
      <c r="C2849" s="14" t="s">
        <v>132</v>
      </c>
      <c r="D2849" s="14" t="s">
        <v>44</v>
      </c>
      <c r="E2849" s="14">
        <v>1</v>
      </c>
      <c r="F2849" s="14">
        <v>652.93615489212903</v>
      </c>
      <c r="G2849" s="14">
        <v>217.64538496404299</v>
      </c>
      <c r="H2849" s="14">
        <v>1311.3010963230299</v>
      </c>
      <c r="I2849" s="14">
        <v>1141.1193997745199</v>
      </c>
      <c r="J2849" s="14">
        <v>1054.02256022957</v>
      </c>
      <c r="K2849" s="14">
        <v>1233.41471339643</v>
      </c>
      <c r="L2849" s="14">
        <v>92.295313621918893</v>
      </c>
      <c r="M2849" s="14">
        <v>87.096839544946107</v>
      </c>
      <c r="O2849" s="14"/>
      <c r="P2849" s="14"/>
      <c r="Q2849" s="14"/>
      <c r="R2849" s="14"/>
      <c r="S2849" s="14"/>
      <c r="T2849" s="14"/>
      <c r="U2849" s="14"/>
      <c r="V2849" s="14"/>
      <c r="W2849" s="14"/>
      <c r="X2849" s="14"/>
      <c r="Y2849" s="14"/>
    </row>
    <row r="2850" spans="1:25">
      <c r="A2850" s="14" t="s">
        <v>3078</v>
      </c>
      <c r="B2850" s="14" t="s">
        <v>60</v>
      </c>
      <c r="C2850" s="14" t="s">
        <v>38</v>
      </c>
      <c r="D2850" s="14" t="s">
        <v>44</v>
      </c>
      <c r="E2850" s="14">
        <v>2</v>
      </c>
      <c r="F2850" s="14">
        <v>533.94499969011304</v>
      </c>
      <c r="G2850" s="14">
        <v>177.98166656337099</v>
      </c>
      <c r="H2850" s="14">
        <v>1312.03312288705</v>
      </c>
      <c r="I2850" s="14">
        <v>1269.1614889254699</v>
      </c>
      <c r="J2850" s="14">
        <v>1163.0540737435899</v>
      </c>
      <c r="K2850" s="14">
        <v>1382.29630027034</v>
      </c>
      <c r="L2850" s="14">
        <v>113.13481134486599</v>
      </c>
      <c r="M2850" s="14">
        <v>106.10741518188701</v>
      </c>
      <c r="O2850" s="14"/>
      <c r="P2850" s="14"/>
      <c r="Q2850" s="14"/>
      <c r="R2850" s="14"/>
      <c r="S2850" s="14"/>
      <c r="T2850" s="14"/>
      <c r="U2850" s="14"/>
      <c r="V2850" s="14"/>
      <c r="W2850" s="14"/>
      <c r="X2850" s="14"/>
      <c r="Y2850" s="14"/>
    </row>
    <row r="2851" spans="1:25">
      <c r="A2851" s="14" t="s">
        <v>3079</v>
      </c>
      <c r="B2851" s="14" t="s">
        <v>60</v>
      </c>
      <c r="C2851" s="14" t="s">
        <v>36</v>
      </c>
      <c r="D2851" s="14" t="s">
        <v>44</v>
      </c>
      <c r="E2851" s="14">
        <v>2</v>
      </c>
      <c r="F2851" s="14">
        <v>537.278617063919</v>
      </c>
      <c r="G2851" s="14">
        <v>179.09287235464001</v>
      </c>
      <c r="H2851" s="14">
        <v>1304.07431326194</v>
      </c>
      <c r="I2851" s="14">
        <v>1254.0172837815401</v>
      </c>
      <c r="J2851" s="14">
        <v>1149.4264321647599</v>
      </c>
      <c r="K2851" s="14">
        <v>1365.51279945695</v>
      </c>
      <c r="L2851" s="14">
        <v>111.495515675419</v>
      </c>
      <c r="M2851" s="14">
        <v>104.590851616775</v>
      </c>
      <c r="O2851" s="14"/>
      <c r="P2851" s="14"/>
      <c r="Q2851" s="14"/>
      <c r="R2851" s="14"/>
      <c r="S2851" s="14"/>
      <c r="T2851" s="14"/>
      <c r="U2851" s="14"/>
      <c r="V2851" s="14"/>
      <c r="W2851" s="14"/>
      <c r="X2851" s="14"/>
      <c r="Y2851" s="14"/>
    </row>
    <row r="2852" spans="1:25">
      <c r="A2852" s="14" t="s">
        <v>3080</v>
      </c>
      <c r="B2852" s="14" t="s">
        <v>60</v>
      </c>
      <c r="C2852" s="14" t="s">
        <v>34</v>
      </c>
      <c r="D2852" s="14" t="s">
        <v>44</v>
      </c>
      <c r="E2852" s="14">
        <v>2</v>
      </c>
      <c r="F2852" s="14">
        <v>548.72871779840295</v>
      </c>
      <c r="G2852" s="14">
        <v>182.90957259946799</v>
      </c>
      <c r="H2852" s="14">
        <v>1317.4759130814</v>
      </c>
      <c r="I2852" s="14">
        <v>1259.6631754565201</v>
      </c>
      <c r="J2852" s="14">
        <v>1155.6982531989499</v>
      </c>
      <c r="K2852" s="14">
        <v>1370.4169129551401</v>
      </c>
      <c r="L2852" s="14">
        <v>110.75373749862101</v>
      </c>
      <c r="M2852" s="14">
        <v>103.964922257572</v>
      </c>
      <c r="O2852" s="14"/>
      <c r="P2852" s="14"/>
      <c r="Q2852" s="14"/>
      <c r="R2852" s="14"/>
      <c r="S2852" s="14"/>
      <c r="T2852" s="14"/>
      <c r="U2852" s="14"/>
      <c r="V2852" s="14"/>
      <c r="W2852" s="14"/>
      <c r="X2852" s="14"/>
      <c r="Y2852" s="14"/>
    </row>
    <row r="2853" spans="1:25">
      <c r="A2853" s="14" t="s">
        <v>3081</v>
      </c>
      <c r="B2853" s="14" t="s">
        <v>60</v>
      </c>
      <c r="C2853" s="14" t="s">
        <v>128</v>
      </c>
      <c r="D2853" s="14" t="s">
        <v>44</v>
      </c>
      <c r="E2853" s="14">
        <v>2</v>
      </c>
      <c r="F2853" s="14">
        <v>572.56742769996697</v>
      </c>
      <c r="G2853" s="14">
        <v>190.85580923332199</v>
      </c>
      <c r="H2853" s="14">
        <v>1367.1619572587599</v>
      </c>
      <c r="I2853" s="14">
        <v>1292.8296850858901</v>
      </c>
      <c r="J2853" s="14">
        <v>1188.40942538694</v>
      </c>
      <c r="K2853" s="14">
        <v>1403.92008069137</v>
      </c>
      <c r="L2853" s="14">
        <v>111.09039560548</v>
      </c>
      <c r="M2853" s="14">
        <v>104.420259698948</v>
      </c>
      <c r="O2853" s="14"/>
      <c r="P2853" s="14"/>
      <c r="Q2853" s="14"/>
      <c r="R2853" s="14"/>
      <c r="S2853" s="14"/>
      <c r="T2853" s="14"/>
      <c r="U2853" s="14"/>
      <c r="V2853" s="14"/>
      <c r="W2853" s="14"/>
      <c r="X2853" s="14"/>
      <c r="Y2853" s="14"/>
    </row>
    <row r="2854" spans="1:25">
      <c r="A2854" s="14" t="s">
        <v>3082</v>
      </c>
      <c r="B2854" s="14" t="s">
        <v>60</v>
      </c>
      <c r="C2854" s="14" t="s">
        <v>129</v>
      </c>
      <c r="D2854" s="14" t="s">
        <v>44</v>
      </c>
      <c r="E2854" s="14">
        <v>2</v>
      </c>
      <c r="F2854" s="14">
        <v>566.07984805874696</v>
      </c>
      <c r="G2854" s="14">
        <v>188.69328268624901</v>
      </c>
      <c r="H2854" s="14">
        <v>1346.62285143742</v>
      </c>
      <c r="I2854" s="14">
        <v>1261.0558326252101</v>
      </c>
      <c r="J2854" s="14">
        <v>1158.6726971436999</v>
      </c>
      <c r="K2854" s="14">
        <v>1370.0176460131099</v>
      </c>
      <c r="L2854" s="14">
        <v>108.961813387893</v>
      </c>
      <c r="M2854" s="14">
        <v>102.38313548151</v>
      </c>
      <c r="O2854" s="14"/>
      <c r="P2854" s="14"/>
      <c r="Q2854" s="14"/>
      <c r="R2854" s="14"/>
      <c r="S2854" s="14"/>
      <c r="T2854" s="14"/>
      <c r="U2854" s="14"/>
      <c r="V2854" s="14"/>
      <c r="W2854" s="14"/>
      <c r="X2854" s="14"/>
      <c r="Y2854" s="14"/>
    </row>
    <row r="2855" spans="1:25">
      <c r="A2855" s="14" t="s">
        <v>3083</v>
      </c>
      <c r="B2855" s="14" t="s">
        <v>60</v>
      </c>
      <c r="C2855" s="14" t="s">
        <v>130</v>
      </c>
      <c r="D2855" s="14" t="s">
        <v>44</v>
      </c>
      <c r="E2855" s="14">
        <v>2</v>
      </c>
      <c r="F2855" s="14">
        <v>564.10803695720801</v>
      </c>
      <c r="G2855" s="14">
        <v>188.03601231906899</v>
      </c>
      <c r="H2855" s="14">
        <v>1339.5104527276801</v>
      </c>
      <c r="I2855" s="14">
        <v>1242.3437833662899</v>
      </c>
      <c r="J2855" s="14">
        <v>1141.2596024940101</v>
      </c>
      <c r="K2855" s="14">
        <v>1349.9349142900001</v>
      </c>
      <c r="L2855" s="14">
        <v>107.591130923702</v>
      </c>
      <c r="M2855" s="14">
        <v>101.08418087228399</v>
      </c>
      <c r="O2855" s="14"/>
      <c r="P2855" s="14"/>
      <c r="Q2855" s="14"/>
      <c r="R2855" s="14"/>
      <c r="S2855" s="14"/>
      <c r="T2855" s="14"/>
      <c r="U2855" s="14"/>
      <c r="V2855" s="14"/>
      <c r="W2855" s="14"/>
      <c r="X2855" s="14"/>
      <c r="Y2855" s="14"/>
    </row>
    <row r="2856" spans="1:25">
      <c r="A2856" s="14" t="s">
        <v>3084</v>
      </c>
      <c r="B2856" s="14" t="s">
        <v>60</v>
      </c>
      <c r="C2856" s="14" t="s">
        <v>131</v>
      </c>
      <c r="D2856" s="14" t="s">
        <v>44</v>
      </c>
      <c r="E2856" s="14">
        <v>2</v>
      </c>
      <c r="F2856" s="14">
        <v>552.07740261793799</v>
      </c>
      <c r="G2856" s="14">
        <v>184.02580087264599</v>
      </c>
      <c r="H2856" s="14">
        <v>1306.8467336204001</v>
      </c>
      <c r="I2856" s="14">
        <v>1201.7136297889899</v>
      </c>
      <c r="J2856" s="14">
        <v>1102.8944913933201</v>
      </c>
      <c r="K2856" s="14">
        <v>1306.9652782820399</v>
      </c>
      <c r="L2856" s="14">
        <v>105.25164849304601</v>
      </c>
      <c r="M2856" s="14">
        <v>98.8191383956773</v>
      </c>
      <c r="O2856" s="14"/>
      <c r="P2856" s="14"/>
      <c r="Q2856" s="14"/>
      <c r="R2856" s="14"/>
      <c r="S2856" s="14"/>
      <c r="T2856" s="14"/>
      <c r="U2856" s="14"/>
      <c r="V2856" s="14"/>
      <c r="W2856" s="14"/>
      <c r="X2856" s="14"/>
      <c r="Y2856" s="14"/>
    </row>
    <row r="2857" spans="1:25">
      <c r="A2857" s="14" t="s">
        <v>3085</v>
      </c>
      <c r="B2857" s="14" t="s">
        <v>60</v>
      </c>
      <c r="C2857" s="14" t="s">
        <v>132</v>
      </c>
      <c r="D2857" s="14" t="s">
        <v>44</v>
      </c>
      <c r="E2857" s="14">
        <v>2</v>
      </c>
      <c r="F2857" s="14">
        <v>572.00449430928097</v>
      </c>
      <c r="G2857" s="14">
        <v>190.66816476976001</v>
      </c>
      <c r="H2857" s="14">
        <v>1348.74910235624</v>
      </c>
      <c r="I2857" s="14">
        <v>1212.1247229196099</v>
      </c>
      <c r="J2857" s="14">
        <v>1114.0592966732399</v>
      </c>
      <c r="K2857" s="14">
        <v>1316.4575406163401</v>
      </c>
      <c r="L2857" s="14">
        <v>104.332817696723</v>
      </c>
      <c r="M2857" s="14">
        <v>98.065426246375907</v>
      </c>
      <c r="O2857" s="14"/>
      <c r="P2857" s="14"/>
      <c r="Q2857" s="14"/>
      <c r="R2857" s="14"/>
      <c r="S2857" s="14"/>
      <c r="T2857" s="14"/>
      <c r="U2857" s="14"/>
      <c r="V2857" s="14"/>
      <c r="W2857" s="14"/>
      <c r="X2857" s="14"/>
      <c r="Y2857" s="14"/>
    </row>
    <row r="2858" spans="1:25">
      <c r="A2858" s="14" t="s">
        <v>3086</v>
      </c>
      <c r="B2858" s="14" t="s">
        <v>60</v>
      </c>
      <c r="C2858" s="14" t="s">
        <v>38</v>
      </c>
      <c r="D2858" s="14" t="s">
        <v>44</v>
      </c>
      <c r="E2858" s="14">
        <v>3</v>
      </c>
      <c r="F2858" s="14">
        <v>704.57717459960702</v>
      </c>
      <c r="G2858" s="14">
        <v>234.859058199869</v>
      </c>
      <c r="H2858" s="14">
        <v>1391.92235050002</v>
      </c>
      <c r="I2858" s="14">
        <v>1343.83155255877</v>
      </c>
      <c r="J2858" s="14">
        <v>1245.83039926217</v>
      </c>
      <c r="K2858" s="14">
        <v>1447.4567776941799</v>
      </c>
      <c r="L2858" s="14">
        <v>103.62522513541499</v>
      </c>
      <c r="M2858" s="14">
        <v>98.001153296600506</v>
      </c>
      <c r="O2858" s="14"/>
      <c r="P2858" s="14"/>
      <c r="Q2858" s="14"/>
      <c r="R2858" s="14"/>
      <c r="S2858" s="14"/>
      <c r="T2858" s="14"/>
      <c r="U2858" s="14"/>
      <c r="V2858" s="14"/>
      <c r="W2858" s="14"/>
      <c r="X2858" s="14"/>
      <c r="Y2858" s="14"/>
    </row>
    <row r="2859" spans="1:25">
      <c r="A2859" s="14" t="s">
        <v>3087</v>
      </c>
      <c r="B2859" s="14" t="s">
        <v>60</v>
      </c>
      <c r="C2859" s="14" t="s">
        <v>36</v>
      </c>
      <c r="D2859" s="14" t="s">
        <v>44</v>
      </c>
      <c r="E2859" s="14">
        <v>3</v>
      </c>
      <c r="F2859" s="14">
        <v>683.50093016643496</v>
      </c>
      <c r="G2859" s="14">
        <v>227.83364338881199</v>
      </c>
      <c r="H2859" s="14">
        <v>1336.2154562215301</v>
      </c>
      <c r="I2859" s="14">
        <v>1275.55479627513</v>
      </c>
      <c r="J2859" s="14">
        <v>1180.99726093963</v>
      </c>
      <c r="K2859" s="14">
        <v>1375.6244375989199</v>
      </c>
      <c r="L2859" s="14">
        <v>100.069641323794</v>
      </c>
      <c r="M2859" s="14">
        <v>94.557535335498898</v>
      </c>
      <c r="O2859" s="14"/>
      <c r="P2859" s="14"/>
      <c r="Q2859" s="14"/>
      <c r="R2859" s="14"/>
      <c r="S2859" s="14"/>
      <c r="T2859" s="14"/>
      <c r="U2859" s="14"/>
      <c r="V2859" s="14"/>
      <c r="W2859" s="14"/>
      <c r="X2859" s="14"/>
      <c r="Y2859" s="14"/>
    </row>
    <row r="2860" spans="1:25">
      <c r="A2860" s="14" t="s">
        <v>3088</v>
      </c>
      <c r="B2860" s="14" t="s">
        <v>60</v>
      </c>
      <c r="C2860" s="14" t="s">
        <v>34</v>
      </c>
      <c r="D2860" s="14" t="s">
        <v>44</v>
      </c>
      <c r="E2860" s="14">
        <v>3</v>
      </c>
      <c r="F2860" s="14">
        <v>705.36217702322801</v>
      </c>
      <c r="G2860" s="14">
        <v>235.12072567440899</v>
      </c>
      <c r="H2860" s="14">
        <v>1370.9663304630301</v>
      </c>
      <c r="I2860" s="14">
        <v>1297.52402882417</v>
      </c>
      <c r="J2860" s="14">
        <v>1202.7247612444801</v>
      </c>
      <c r="K2860" s="14">
        <v>1397.76049661826</v>
      </c>
      <c r="L2860" s="14">
        <v>100.23646779409</v>
      </c>
      <c r="M2860" s="14">
        <v>94.799267579693407</v>
      </c>
      <c r="O2860" s="14"/>
      <c r="P2860" s="14"/>
      <c r="Q2860" s="14"/>
      <c r="R2860" s="14"/>
      <c r="S2860" s="14"/>
      <c r="T2860" s="14"/>
      <c r="U2860" s="14"/>
      <c r="V2860" s="14"/>
      <c r="W2860" s="14"/>
      <c r="X2860" s="14"/>
      <c r="Y2860" s="14"/>
    </row>
    <row r="2861" spans="1:25">
      <c r="A2861" s="14" t="s">
        <v>3089</v>
      </c>
      <c r="B2861" s="14" t="s">
        <v>60</v>
      </c>
      <c r="C2861" s="14" t="s">
        <v>128</v>
      </c>
      <c r="D2861" s="14" t="s">
        <v>44</v>
      </c>
      <c r="E2861" s="14">
        <v>3</v>
      </c>
      <c r="F2861" s="14">
        <v>664.45754784163796</v>
      </c>
      <c r="G2861" s="14">
        <v>221.48584928054601</v>
      </c>
      <c r="H2861" s="14">
        <v>1283.5542871745299</v>
      </c>
      <c r="I2861" s="14">
        <v>1200.4046464281</v>
      </c>
      <c r="J2861" s="14">
        <v>1110.00027618334</v>
      </c>
      <c r="K2861" s="14">
        <v>1296.15641147317</v>
      </c>
      <c r="L2861" s="14">
        <v>95.751765045069305</v>
      </c>
      <c r="M2861" s="14">
        <v>90.404370244762006</v>
      </c>
      <c r="O2861" s="14"/>
      <c r="P2861" s="14"/>
      <c r="Q2861" s="14"/>
      <c r="R2861" s="14"/>
      <c r="S2861" s="14"/>
      <c r="T2861" s="14"/>
      <c r="U2861" s="14"/>
      <c r="V2861" s="14"/>
      <c r="W2861" s="14"/>
      <c r="X2861" s="14"/>
      <c r="Y2861" s="14"/>
    </row>
    <row r="2862" spans="1:25">
      <c r="A2862" s="14" t="s">
        <v>3090</v>
      </c>
      <c r="B2862" s="14" t="s">
        <v>60</v>
      </c>
      <c r="C2862" s="14" t="s">
        <v>129</v>
      </c>
      <c r="D2862" s="14" t="s">
        <v>44</v>
      </c>
      <c r="E2862" s="14">
        <v>3</v>
      </c>
      <c r="F2862" s="14">
        <v>693.67823343851603</v>
      </c>
      <c r="G2862" s="14">
        <v>231.22607781283901</v>
      </c>
      <c r="H2862" s="14">
        <v>1334.35585241895</v>
      </c>
      <c r="I2862" s="14">
        <v>1235.15627530543</v>
      </c>
      <c r="J2862" s="14">
        <v>1144.0307878226199</v>
      </c>
      <c r="K2862" s="14">
        <v>1331.55346244203</v>
      </c>
      <c r="L2862" s="14">
        <v>96.3971871365993</v>
      </c>
      <c r="M2862" s="14">
        <v>91.125487482803905</v>
      </c>
      <c r="O2862" s="14"/>
      <c r="P2862" s="14"/>
      <c r="Q2862" s="14"/>
      <c r="R2862" s="14"/>
      <c r="S2862" s="14"/>
      <c r="T2862" s="14"/>
      <c r="U2862" s="14"/>
      <c r="V2862" s="14"/>
      <c r="W2862" s="14"/>
      <c r="X2862" s="14"/>
      <c r="Y2862" s="14"/>
    </row>
    <row r="2863" spans="1:25">
      <c r="A2863" s="14" t="s">
        <v>3091</v>
      </c>
      <c r="B2863" s="14" t="s">
        <v>60</v>
      </c>
      <c r="C2863" s="14" t="s">
        <v>130</v>
      </c>
      <c r="D2863" s="14" t="s">
        <v>44</v>
      </c>
      <c r="E2863" s="14">
        <v>3</v>
      </c>
      <c r="F2863" s="14">
        <v>682.35860399091996</v>
      </c>
      <c r="G2863" s="14">
        <v>227.452867996973</v>
      </c>
      <c r="H2863" s="14">
        <v>1308.7799527991999</v>
      </c>
      <c r="I2863" s="14">
        <v>1190.8461028597301</v>
      </c>
      <c r="J2863" s="14">
        <v>1102.14851017866</v>
      </c>
      <c r="K2863" s="14">
        <v>1284.71866703353</v>
      </c>
      <c r="L2863" s="14">
        <v>93.872564173799404</v>
      </c>
      <c r="M2863" s="14">
        <v>88.697592681072805</v>
      </c>
      <c r="O2863" s="14"/>
      <c r="P2863" s="14"/>
      <c r="Q2863" s="14"/>
      <c r="R2863" s="14"/>
      <c r="S2863" s="14"/>
      <c r="T2863" s="14"/>
      <c r="U2863" s="14"/>
      <c r="V2863" s="14"/>
      <c r="W2863" s="14"/>
      <c r="X2863" s="14"/>
      <c r="Y2863" s="14"/>
    </row>
    <row r="2864" spans="1:25">
      <c r="A2864" s="14" t="s">
        <v>3092</v>
      </c>
      <c r="B2864" s="14" t="s">
        <v>60</v>
      </c>
      <c r="C2864" s="14" t="s">
        <v>131</v>
      </c>
      <c r="D2864" s="14" t="s">
        <v>44</v>
      </c>
      <c r="E2864" s="14">
        <v>3</v>
      </c>
      <c r="F2864" s="14">
        <v>692.94822027492103</v>
      </c>
      <c r="G2864" s="14">
        <v>230.98274009164001</v>
      </c>
      <c r="H2864" s="14">
        <v>1327.28359691028</v>
      </c>
      <c r="I2864" s="14">
        <v>1192.5376427144299</v>
      </c>
      <c r="J2864" s="14">
        <v>1104.38411347171</v>
      </c>
      <c r="K2864" s="14">
        <v>1285.7937108158401</v>
      </c>
      <c r="L2864" s="14">
        <v>93.256068101407394</v>
      </c>
      <c r="M2864" s="14">
        <v>88.153529242721604</v>
      </c>
      <c r="O2864" s="14"/>
      <c r="P2864" s="14"/>
      <c r="Q2864" s="14"/>
      <c r="R2864" s="14"/>
      <c r="S2864" s="14"/>
      <c r="T2864" s="14"/>
      <c r="U2864" s="14"/>
      <c r="V2864" s="14"/>
      <c r="W2864" s="14"/>
      <c r="X2864" s="14"/>
      <c r="Y2864" s="14"/>
    </row>
    <row r="2865" spans="1:25">
      <c r="A2865" s="14" t="s">
        <v>3093</v>
      </c>
      <c r="B2865" s="14" t="s">
        <v>60</v>
      </c>
      <c r="C2865" s="14" t="s">
        <v>132</v>
      </c>
      <c r="D2865" s="14" t="s">
        <v>44</v>
      </c>
      <c r="E2865" s="14">
        <v>3</v>
      </c>
      <c r="F2865" s="14">
        <v>715.01642565659995</v>
      </c>
      <c r="G2865" s="14">
        <v>238.33880855219999</v>
      </c>
      <c r="H2865" s="14">
        <v>1366.2560202862401</v>
      </c>
      <c r="I2865" s="14">
        <v>1218.601884443</v>
      </c>
      <c r="J2865" s="14">
        <v>1129.70677887735</v>
      </c>
      <c r="K2865" s="14">
        <v>1312.5599521065701</v>
      </c>
      <c r="L2865" s="14">
        <v>93.958067663575804</v>
      </c>
      <c r="M2865" s="14">
        <v>88.895105565645295</v>
      </c>
      <c r="O2865" s="14"/>
      <c r="P2865" s="14"/>
      <c r="Q2865" s="14"/>
      <c r="R2865" s="14"/>
      <c r="S2865" s="14"/>
      <c r="T2865" s="14"/>
      <c r="U2865" s="14"/>
      <c r="V2865" s="14"/>
      <c r="W2865" s="14"/>
      <c r="X2865" s="14"/>
      <c r="Y2865" s="14"/>
    </row>
    <row r="2866" spans="1:25">
      <c r="A2866" s="14" t="s">
        <v>3094</v>
      </c>
      <c r="B2866" s="14" t="s">
        <v>60</v>
      </c>
      <c r="C2866" s="14" t="s">
        <v>38</v>
      </c>
      <c r="D2866" s="14" t="s">
        <v>44</v>
      </c>
      <c r="E2866" s="14">
        <v>4</v>
      </c>
      <c r="F2866" s="14">
        <v>648.77356497078097</v>
      </c>
      <c r="G2866" s="14">
        <v>216.25785499026</v>
      </c>
      <c r="H2866" s="14">
        <v>1434.19746434429</v>
      </c>
      <c r="I2866" s="14">
        <v>1401.4122968071199</v>
      </c>
      <c r="J2866" s="14">
        <v>1295.15626622888</v>
      </c>
      <c r="K2866" s="14">
        <v>1514.03131216358</v>
      </c>
      <c r="L2866" s="14">
        <v>112.619015356452</v>
      </c>
      <c r="M2866" s="14">
        <v>106.256030578248</v>
      </c>
      <c r="O2866" s="14"/>
      <c r="P2866" s="14"/>
      <c r="Q2866" s="14"/>
      <c r="R2866" s="14"/>
      <c r="S2866" s="14"/>
      <c r="T2866" s="14"/>
      <c r="U2866" s="14"/>
      <c r="V2866" s="14"/>
      <c r="W2866" s="14"/>
      <c r="X2866" s="14"/>
      <c r="Y2866" s="14"/>
    </row>
    <row r="2867" spans="1:25">
      <c r="A2867" s="14" t="s">
        <v>3095</v>
      </c>
      <c r="B2867" s="14" t="s">
        <v>60</v>
      </c>
      <c r="C2867" s="14" t="s">
        <v>36</v>
      </c>
      <c r="D2867" s="14" t="s">
        <v>44</v>
      </c>
      <c r="E2867" s="14">
        <v>4</v>
      </c>
      <c r="F2867" s="14">
        <v>689.92558091473302</v>
      </c>
      <c r="G2867" s="14">
        <v>229.97519363824401</v>
      </c>
      <c r="H2867" s="14">
        <v>1502.38574303108</v>
      </c>
      <c r="I2867" s="14">
        <v>1456.9485457207099</v>
      </c>
      <c r="J2867" s="14">
        <v>1349.72949224019</v>
      </c>
      <c r="K2867" s="14">
        <v>1570.38770406141</v>
      </c>
      <c r="L2867" s="14">
        <v>113.43915834069399</v>
      </c>
      <c r="M2867" s="14">
        <v>107.21905348052</v>
      </c>
      <c r="O2867" s="14"/>
      <c r="P2867" s="14"/>
      <c r="Q2867" s="14"/>
      <c r="R2867" s="14"/>
      <c r="S2867" s="14"/>
      <c r="T2867" s="14"/>
      <c r="U2867" s="14"/>
      <c r="V2867" s="14"/>
      <c r="W2867" s="14"/>
      <c r="X2867" s="14"/>
      <c r="Y2867" s="14"/>
    </row>
    <row r="2868" spans="1:25">
      <c r="A2868" s="14" t="s">
        <v>3096</v>
      </c>
      <c r="B2868" s="14" t="s">
        <v>60</v>
      </c>
      <c r="C2868" s="14" t="s">
        <v>34</v>
      </c>
      <c r="D2868" s="14" t="s">
        <v>44</v>
      </c>
      <c r="E2868" s="14">
        <v>4</v>
      </c>
      <c r="F2868" s="14">
        <v>708.92935616182399</v>
      </c>
      <c r="G2868" s="14">
        <v>236.30978538727501</v>
      </c>
      <c r="H2868" s="14">
        <v>1531.92591603134</v>
      </c>
      <c r="I2868" s="14">
        <v>1470.7189205557499</v>
      </c>
      <c r="J2868" s="14">
        <v>1363.8900090608199</v>
      </c>
      <c r="K2868" s="14">
        <v>1583.65907697542</v>
      </c>
      <c r="L2868" s="14">
        <v>112.940156419666</v>
      </c>
      <c r="M2868" s="14">
        <v>106.828911494937</v>
      </c>
      <c r="O2868" s="14"/>
      <c r="P2868" s="14"/>
      <c r="Q2868" s="14"/>
      <c r="R2868" s="14"/>
      <c r="S2868" s="14"/>
      <c r="T2868" s="14"/>
      <c r="U2868" s="14"/>
      <c r="V2868" s="14"/>
      <c r="W2868" s="14"/>
      <c r="X2868" s="14"/>
      <c r="Y2868" s="14"/>
    </row>
    <row r="2869" spans="1:25">
      <c r="A2869" s="14" t="s">
        <v>3097</v>
      </c>
      <c r="B2869" s="14" t="s">
        <v>60</v>
      </c>
      <c r="C2869" s="14" t="s">
        <v>128</v>
      </c>
      <c r="D2869" s="14" t="s">
        <v>44</v>
      </c>
      <c r="E2869" s="14">
        <v>4</v>
      </c>
      <c r="F2869" s="14">
        <v>739.81854810167101</v>
      </c>
      <c r="G2869" s="14">
        <v>246.60618270055701</v>
      </c>
      <c r="H2869" s="14">
        <v>1589.46943409963</v>
      </c>
      <c r="I2869" s="14">
        <v>1504.3586173789499</v>
      </c>
      <c r="J2869" s="14">
        <v>1397.3332712095701</v>
      </c>
      <c r="K2869" s="14">
        <v>1617.37334340251</v>
      </c>
      <c r="L2869" s="14">
        <v>113.01472602356</v>
      </c>
      <c r="M2869" s="14">
        <v>107.02534616938399</v>
      </c>
      <c r="O2869" s="14"/>
      <c r="P2869" s="14"/>
      <c r="Q2869" s="14"/>
      <c r="R2869" s="14"/>
      <c r="S2869" s="14"/>
      <c r="T2869" s="14"/>
      <c r="U2869" s="14"/>
      <c r="V2869" s="14"/>
      <c r="W2869" s="14"/>
      <c r="X2869" s="14"/>
      <c r="Y2869" s="14"/>
    </row>
    <row r="2870" spans="1:25">
      <c r="A2870" s="14" t="s">
        <v>3098</v>
      </c>
      <c r="B2870" s="14" t="s">
        <v>60</v>
      </c>
      <c r="C2870" s="14" t="s">
        <v>129</v>
      </c>
      <c r="D2870" s="14" t="s">
        <v>44</v>
      </c>
      <c r="E2870" s="14">
        <v>4</v>
      </c>
      <c r="F2870" s="14">
        <v>730.69991674820096</v>
      </c>
      <c r="G2870" s="14">
        <v>243.56663891606701</v>
      </c>
      <c r="H2870" s="14">
        <v>1562.4931396304901</v>
      </c>
      <c r="I2870" s="14">
        <v>1461.64387909683</v>
      </c>
      <c r="J2870" s="14">
        <v>1356.9886988875201</v>
      </c>
      <c r="K2870" s="14">
        <v>1572.1933444229001</v>
      </c>
      <c r="L2870" s="14">
        <v>110.549465326074</v>
      </c>
      <c r="M2870" s="14">
        <v>104.655180209306</v>
      </c>
      <c r="O2870" s="14"/>
      <c r="P2870" s="14"/>
      <c r="Q2870" s="14"/>
      <c r="R2870" s="14"/>
      <c r="S2870" s="14"/>
      <c r="T2870" s="14"/>
      <c r="U2870" s="14"/>
      <c r="V2870" s="14"/>
      <c r="W2870" s="14"/>
      <c r="X2870" s="14"/>
      <c r="Y2870" s="14"/>
    </row>
    <row r="2871" spans="1:25">
      <c r="A2871" s="14" t="s">
        <v>3099</v>
      </c>
      <c r="B2871" s="14" t="s">
        <v>60</v>
      </c>
      <c r="C2871" s="14" t="s">
        <v>130</v>
      </c>
      <c r="D2871" s="14" t="s">
        <v>44</v>
      </c>
      <c r="E2871" s="14">
        <v>4</v>
      </c>
      <c r="F2871" s="14">
        <v>734.83685835828703</v>
      </c>
      <c r="G2871" s="14">
        <v>244.945619452762</v>
      </c>
      <c r="H2871" s="14">
        <v>1562.65147976244</v>
      </c>
      <c r="I2871" s="14">
        <v>1447.4117727918899</v>
      </c>
      <c r="J2871" s="14">
        <v>1344.03848115858</v>
      </c>
      <c r="K2871" s="14">
        <v>1556.5902402041399</v>
      </c>
      <c r="L2871" s="14">
        <v>109.178467412245</v>
      </c>
      <c r="M2871" s="14">
        <v>103.37329163330701</v>
      </c>
      <c r="O2871" s="14"/>
      <c r="P2871" s="14"/>
      <c r="Q2871" s="14"/>
      <c r="R2871" s="14"/>
      <c r="S2871" s="14"/>
      <c r="T2871" s="14"/>
      <c r="U2871" s="14"/>
      <c r="V2871" s="14"/>
      <c r="W2871" s="14"/>
      <c r="X2871" s="14"/>
      <c r="Y2871" s="14"/>
    </row>
    <row r="2872" spans="1:25">
      <c r="A2872" s="14" t="s">
        <v>3100</v>
      </c>
      <c r="B2872" s="14" t="s">
        <v>60</v>
      </c>
      <c r="C2872" s="14" t="s">
        <v>131</v>
      </c>
      <c r="D2872" s="14" t="s">
        <v>44</v>
      </c>
      <c r="E2872" s="14">
        <v>4</v>
      </c>
      <c r="F2872" s="14">
        <v>734.13498324062596</v>
      </c>
      <c r="G2872" s="14">
        <v>244.71166108020901</v>
      </c>
      <c r="H2872" s="14">
        <v>1557.3504099291999</v>
      </c>
      <c r="I2872" s="14">
        <v>1427.2672995104999</v>
      </c>
      <c r="J2872" s="14">
        <v>1325.2805145075399</v>
      </c>
      <c r="K2872" s="14">
        <v>1534.9842183669</v>
      </c>
      <c r="L2872" s="14">
        <v>107.716918856403</v>
      </c>
      <c r="M2872" s="14">
        <v>101.986785002964</v>
      </c>
      <c r="O2872" s="14"/>
      <c r="P2872" s="14"/>
      <c r="Q2872" s="14"/>
      <c r="R2872" s="14"/>
      <c r="S2872" s="14"/>
      <c r="T2872" s="14"/>
      <c r="U2872" s="14"/>
      <c r="V2872" s="14"/>
      <c r="W2872" s="14"/>
      <c r="X2872" s="14"/>
      <c r="Y2872" s="14"/>
    </row>
    <row r="2873" spans="1:25">
      <c r="A2873" s="14" t="s">
        <v>3101</v>
      </c>
      <c r="B2873" s="14" t="s">
        <v>60</v>
      </c>
      <c r="C2873" s="14" t="s">
        <v>132</v>
      </c>
      <c r="D2873" s="14" t="s">
        <v>44</v>
      </c>
      <c r="E2873" s="14">
        <v>4</v>
      </c>
      <c r="F2873" s="14">
        <v>747.19337802468101</v>
      </c>
      <c r="G2873" s="14">
        <v>249.06445934156</v>
      </c>
      <c r="H2873" s="14">
        <v>1582.5674122605201</v>
      </c>
      <c r="I2873" s="14">
        <v>1428.7520981062</v>
      </c>
      <c r="J2873" s="14">
        <v>1327.38404240572</v>
      </c>
      <c r="K2873" s="14">
        <v>1535.76402542709</v>
      </c>
      <c r="L2873" s="14">
        <v>107.01192732089</v>
      </c>
      <c r="M2873" s="14">
        <v>101.368055700482</v>
      </c>
      <c r="O2873" s="14"/>
      <c r="P2873" s="14"/>
      <c r="Q2873" s="14"/>
      <c r="R2873" s="14"/>
      <c r="S2873" s="14"/>
      <c r="T2873" s="14"/>
      <c r="U2873" s="14"/>
      <c r="V2873" s="14"/>
      <c r="W2873" s="14"/>
      <c r="X2873" s="14"/>
      <c r="Y2873" s="14"/>
    </row>
    <row r="2874" spans="1:25">
      <c r="A2874" s="14" t="s">
        <v>3102</v>
      </c>
      <c r="B2874" s="14" t="s">
        <v>60</v>
      </c>
      <c r="C2874" s="14" t="s">
        <v>38</v>
      </c>
      <c r="D2874" s="14" t="s">
        <v>44</v>
      </c>
      <c r="E2874" s="14">
        <v>5</v>
      </c>
      <c r="F2874" s="14">
        <v>742.35976744915899</v>
      </c>
      <c r="G2874" s="14">
        <v>247.45325581638599</v>
      </c>
      <c r="H2874" s="14">
        <v>1958.3195300442101</v>
      </c>
      <c r="I2874" s="14">
        <v>2067.6425105978001</v>
      </c>
      <c r="J2874" s="14">
        <v>1921.00309821069</v>
      </c>
      <c r="K2874" s="14">
        <v>2222.4737110624501</v>
      </c>
      <c r="L2874" s="14">
        <v>154.83120046465399</v>
      </c>
      <c r="M2874" s="14">
        <v>146.63941238711001</v>
      </c>
      <c r="O2874" s="14"/>
      <c r="P2874" s="14"/>
      <c r="Q2874" s="14"/>
      <c r="R2874" s="14"/>
      <c r="S2874" s="14"/>
      <c r="T2874" s="14"/>
      <c r="U2874" s="14"/>
      <c r="V2874" s="14"/>
      <c r="W2874" s="14"/>
      <c r="X2874" s="14"/>
      <c r="Y2874" s="14"/>
    </row>
    <row r="2875" spans="1:25">
      <c r="A2875" s="14" t="s">
        <v>3103</v>
      </c>
      <c r="B2875" s="14" t="s">
        <v>60</v>
      </c>
      <c r="C2875" s="14" t="s">
        <v>36</v>
      </c>
      <c r="D2875" s="14" t="s">
        <v>44</v>
      </c>
      <c r="E2875" s="14">
        <v>5</v>
      </c>
      <c r="F2875" s="14">
        <v>732.23605220045499</v>
      </c>
      <c r="G2875" s="14">
        <v>244.078684066818</v>
      </c>
      <c r="H2875" s="14">
        <v>1921.3246889361501</v>
      </c>
      <c r="I2875" s="14">
        <v>2015.6537603732099</v>
      </c>
      <c r="J2875" s="14">
        <v>1871.6943004042901</v>
      </c>
      <c r="K2875" s="14">
        <v>2167.7123929159002</v>
      </c>
      <c r="L2875" s="14">
        <v>152.05863254268499</v>
      </c>
      <c r="M2875" s="14">
        <v>143.95945996892101</v>
      </c>
      <c r="O2875" s="14"/>
      <c r="P2875" s="14"/>
      <c r="Q2875" s="14"/>
      <c r="R2875" s="14"/>
      <c r="S2875" s="14"/>
      <c r="T2875" s="14"/>
      <c r="U2875" s="14"/>
      <c r="V2875" s="14"/>
      <c r="W2875" s="14"/>
      <c r="X2875" s="14"/>
      <c r="Y2875" s="14"/>
    </row>
    <row r="2876" spans="1:25">
      <c r="A2876" s="14" t="s">
        <v>3104</v>
      </c>
      <c r="B2876" s="14" t="s">
        <v>60</v>
      </c>
      <c r="C2876" s="14" t="s">
        <v>34</v>
      </c>
      <c r="D2876" s="14" t="s">
        <v>44</v>
      </c>
      <c r="E2876" s="14">
        <v>5</v>
      </c>
      <c r="F2876" s="14">
        <v>733.51331092358703</v>
      </c>
      <c r="G2876" s="14">
        <v>244.504436974529</v>
      </c>
      <c r="H2876" s="14">
        <v>1918.33384136723</v>
      </c>
      <c r="I2876" s="14">
        <v>2007.5369891135599</v>
      </c>
      <c r="J2876" s="14">
        <v>1864.2959028903999</v>
      </c>
      <c r="K2876" s="14">
        <v>2158.8295984881202</v>
      </c>
      <c r="L2876" s="14">
        <v>151.292609374557</v>
      </c>
      <c r="M2876" s="14">
        <v>143.24108622316501</v>
      </c>
      <c r="O2876" s="14"/>
      <c r="P2876" s="14"/>
      <c r="Q2876" s="14"/>
      <c r="R2876" s="14"/>
      <c r="S2876" s="14"/>
      <c r="T2876" s="14"/>
      <c r="U2876" s="14"/>
      <c r="V2876" s="14"/>
      <c r="W2876" s="14"/>
      <c r="X2876" s="14"/>
      <c r="Y2876" s="14"/>
    </row>
    <row r="2877" spans="1:25">
      <c r="A2877" s="14" t="s">
        <v>3105</v>
      </c>
      <c r="B2877" s="14" t="s">
        <v>60</v>
      </c>
      <c r="C2877" s="14" t="s">
        <v>128</v>
      </c>
      <c r="D2877" s="14" t="s">
        <v>44</v>
      </c>
      <c r="E2877" s="14">
        <v>5</v>
      </c>
      <c r="F2877" s="14">
        <v>695.86502749989199</v>
      </c>
      <c r="G2877" s="14">
        <v>231.95500916663099</v>
      </c>
      <c r="H2877" s="14">
        <v>1819.82589962836</v>
      </c>
      <c r="I2877" s="14">
        <v>1897.4483442000801</v>
      </c>
      <c r="J2877" s="14">
        <v>1758.5027881262299</v>
      </c>
      <c r="K2877" s="14">
        <v>2044.41900192606</v>
      </c>
      <c r="L2877" s="14">
        <v>146.97065772597901</v>
      </c>
      <c r="M2877" s="14">
        <v>138.94555607385399</v>
      </c>
      <c r="O2877" s="14"/>
      <c r="P2877" s="14"/>
      <c r="Q2877" s="14"/>
      <c r="R2877" s="14"/>
      <c r="S2877" s="14"/>
      <c r="T2877" s="14"/>
      <c r="U2877" s="14"/>
      <c r="V2877" s="14"/>
      <c r="W2877" s="14"/>
      <c r="X2877" s="14"/>
      <c r="Y2877" s="14"/>
    </row>
    <row r="2878" spans="1:25">
      <c r="A2878" s="14" t="s">
        <v>3106</v>
      </c>
      <c r="B2878" s="14" t="s">
        <v>60</v>
      </c>
      <c r="C2878" s="14" t="s">
        <v>129</v>
      </c>
      <c r="D2878" s="14" t="s">
        <v>44</v>
      </c>
      <c r="E2878" s="14">
        <v>5</v>
      </c>
      <c r="F2878" s="14">
        <v>688.61386538077795</v>
      </c>
      <c r="G2878" s="14">
        <v>229.53795512692599</v>
      </c>
      <c r="H2878" s="14">
        <v>1798.4169897643701</v>
      </c>
      <c r="I2878" s="14">
        <v>1858.3690276146001</v>
      </c>
      <c r="J2878" s="14">
        <v>1721.5973390970601</v>
      </c>
      <c r="K2878" s="14">
        <v>2003.08305118918</v>
      </c>
      <c r="L2878" s="14">
        <v>144.714023574588</v>
      </c>
      <c r="M2878" s="14">
        <v>136.771688517537</v>
      </c>
      <c r="O2878" s="14"/>
      <c r="P2878" s="14"/>
      <c r="Q2878" s="14"/>
      <c r="R2878" s="14"/>
      <c r="S2878" s="14"/>
      <c r="T2878" s="14"/>
      <c r="U2878" s="14"/>
      <c r="V2878" s="14"/>
      <c r="W2878" s="14"/>
      <c r="X2878" s="14"/>
      <c r="Y2878" s="14"/>
    </row>
    <row r="2879" spans="1:25">
      <c r="A2879" s="14" t="s">
        <v>3107</v>
      </c>
      <c r="B2879" s="14" t="s">
        <v>60</v>
      </c>
      <c r="C2879" s="14" t="s">
        <v>130</v>
      </c>
      <c r="D2879" s="14" t="s">
        <v>44</v>
      </c>
      <c r="E2879" s="14">
        <v>5</v>
      </c>
      <c r="F2879" s="14">
        <v>647.353078720496</v>
      </c>
      <c r="G2879" s="14">
        <v>215.78435957349899</v>
      </c>
      <c r="H2879" s="14">
        <v>1686.8256474463799</v>
      </c>
      <c r="I2879" s="14">
        <v>1722.4482570086</v>
      </c>
      <c r="J2879" s="14">
        <v>1591.8167777537501</v>
      </c>
      <c r="K2879" s="14">
        <v>1860.9112654211799</v>
      </c>
      <c r="L2879" s="14">
        <v>138.46300841258201</v>
      </c>
      <c r="M2879" s="14">
        <v>130.631479254851</v>
      </c>
      <c r="O2879" s="14"/>
      <c r="P2879" s="14"/>
      <c r="Q2879" s="14"/>
      <c r="R2879" s="14"/>
      <c r="S2879" s="14"/>
      <c r="T2879" s="14"/>
      <c r="U2879" s="14"/>
      <c r="V2879" s="14"/>
      <c r="W2879" s="14"/>
      <c r="X2879" s="14"/>
      <c r="Y2879" s="14"/>
    </row>
    <row r="2880" spans="1:25">
      <c r="A2880" s="14" t="s">
        <v>3108</v>
      </c>
      <c r="B2880" s="14" t="s">
        <v>60</v>
      </c>
      <c r="C2880" s="14" t="s">
        <v>131</v>
      </c>
      <c r="D2880" s="14" t="s">
        <v>44</v>
      </c>
      <c r="E2880" s="14">
        <v>5</v>
      </c>
      <c r="F2880" s="14">
        <v>613.88064028071301</v>
      </c>
      <c r="G2880" s="14">
        <v>204.626880093571</v>
      </c>
      <c r="H2880" s="14">
        <v>1587.9782717179201</v>
      </c>
      <c r="I2880" s="14">
        <v>1607.73257032011</v>
      </c>
      <c r="J2880" s="14">
        <v>1482.61537812552</v>
      </c>
      <c r="K2880" s="14">
        <v>1740.5592263697799</v>
      </c>
      <c r="L2880" s="14">
        <v>132.82665604967801</v>
      </c>
      <c r="M2880" s="14">
        <v>125.117192194585</v>
      </c>
      <c r="O2880" s="14"/>
      <c r="P2880" s="14"/>
      <c r="Q2880" s="14"/>
      <c r="R2880" s="14"/>
      <c r="S2880" s="14"/>
      <c r="T2880" s="14"/>
      <c r="U2880" s="14"/>
      <c r="V2880" s="14"/>
      <c r="W2880" s="14"/>
      <c r="X2880" s="14"/>
      <c r="Y2880" s="14"/>
    </row>
    <row r="2881" spans="1:25">
      <c r="A2881" s="14" t="s">
        <v>3109</v>
      </c>
      <c r="B2881" s="14" t="s">
        <v>60</v>
      </c>
      <c r="C2881" s="14" t="s">
        <v>132</v>
      </c>
      <c r="D2881" s="14" t="s">
        <v>44</v>
      </c>
      <c r="E2881" s="14">
        <v>5</v>
      </c>
      <c r="F2881" s="14">
        <v>638.11984982176398</v>
      </c>
      <c r="G2881" s="14">
        <v>212.706616607255</v>
      </c>
      <c r="H2881" s="14">
        <v>1638.72585984017</v>
      </c>
      <c r="I2881" s="14">
        <v>1650.8133728790101</v>
      </c>
      <c r="J2881" s="14">
        <v>1524.74095887774</v>
      </c>
      <c r="K2881" s="14">
        <v>1784.5002633655799</v>
      </c>
      <c r="L2881" s="14">
        <v>133.68689048657001</v>
      </c>
      <c r="M2881" s="14">
        <v>126.072414001276</v>
      </c>
      <c r="O2881" s="14"/>
      <c r="P2881" s="14"/>
      <c r="Q2881" s="14"/>
      <c r="R2881" s="14"/>
      <c r="S2881" s="14"/>
      <c r="T2881" s="14"/>
      <c r="U2881" s="14"/>
      <c r="V2881" s="14"/>
      <c r="W2881" s="14"/>
      <c r="X2881" s="14"/>
      <c r="Y2881" s="14"/>
    </row>
    <row r="2882" spans="1:25">
      <c r="A2882" s="14" t="s">
        <v>3110</v>
      </c>
      <c r="B2882" s="14" t="s">
        <v>60</v>
      </c>
      <c r="C2882" s="14" t="s">
        <v>38</v>
      </c>
      <c r="D2882" s="14" t="s">
        <v>42</v>
      </c>
      <c r="E2882" s="14">
        <v>0</v>
      </c>
      <c r="F2882" s="14">
        <v>3696.0785234012401</v>
      </c>
      <c r="G2882" s="14">
        <v>1232.02617446708</v>
      </c>
      <c r="H2882" s="14">
        <v>1462.0795120972</v>
      </c>
      <c r="I2882" s="14">
        <v>1418.6732010042199</v>
      </c>
      <c r="J2882" s="14">
        <v>1373.0712378155699</v>
      </c>
      <c r="K2882" s="14">
        <v>1465.39792687554</v>
      </c>
      <c r="L2882" s="14">
        <v>46.724725871327102</v>
      </c>
      <c r="M2882" s="14">
        <v>45.6019631886466</v>
      </c>
      <c r="O2882" s="14"/>
      <c r="P2882" s="14"/>
      <c r="Q2882" s="14"/>
      <c r="R2882" s="14"/>
      <c r="S2882" s="14"/>
      <c r="T2882" s="14"/>
      <c r="U2882" s="14"/>
      <c r="V2882" s="14"/>
      <c r="W2882" s="14"/>
      <c r="X2882" s="14"/>
      <c r="Y2882" s="14"/>
    </row>
    <row r="2883" spans="1:25">
      <c r="A2883" s="14" t="s">
        <v>3111</v>
      </c>
      <c r="B2883" s="14" t="s">
        <v>60</v>
      </c>
      <c r="C2883" s="14" t="s">
        <v>36</v>
      </c>
      <c r="D2883" s="14" t="s">
        <v>42</v>
      </c>
      <c r="E2883" s="14">
        <v>0</v>
      </c>
      <c r="F2883" s="14">
        <v>3746.8174490635201</v>
      </c>
      <c r="G2883" s="14">
        <v>1248.93914968784</v>
      </c>
      <c r="H2883" s="14">
        <v>1469.55340542099</v>
      </c>
      <c r="I2883" s="14">
        <v>1413.94060676715</v>
      </c>
      <c r="J2883" s="14">
        <v>1368.78102937583</v>
      </c>
      <c r="K2883" s="14">
        <v>1460.20439913622</v>
      </c>
      <c r="L2883" s="14">
        <v>46.263792369070003</v>
      </c>
      <c r="M2883" s="14">
        <v>45.159577391316397</v>
      </c>
      <c r="O2883" s="14"/>
      <c r="P2883" s="14"/>
      <c r="Q2883" s="14"/>
      <c r="R2883" s="14"/>
      <c r="S2883" s="14"/>
      <c r="T2883" s="14"/>
      <c r="U2883" s="14"/>
      <c r="V2883" s="14"/>
      <c r="W2883" s="14"/>
      <c r="X2883" s="14"/>
      <c r="Y2883" s="14"/>
    </row>
    <row r="2884" spans="1:25">
      <c r="A2884" s="14" t="s">
        <v>3112</v>
      </c>
      <c r="B2884" s="14" t="s">
        <v>60</v>
      </c>
      <c r="C2884" s="14" t="s">
        <v>34</v>
      </c>
      <c r="D2884" s="14" t="s">
        <v>42</v>
      </c>
      <c r="E2884" s="14">
        <v>0</v>
      </c>
      <c r="F2884" s="14">
        <v>3737.7064357654899</v>
      </c>
      <c r="G2884" s="14">
        <v>1245.9021452551599</v>
      </c>
      <c r="H2884" s="14">
        <v>1458.83347999527</v>
      </c>
      <c r="I2884" s="14">
        <v>1391.3335427541299</v>
      </c>
      <c r="J2884" s="14">
        <v>1346.8209824197099</v>
      </c>
      <c r="K2884" s="14">
        <v>1436.93584118582</v>
      </c>
      <c r="L2884" s="14">
        <v>45.602298431694003</v>
      </c>
      <c r="M2884" s="14">
        <v>44.512560334421998</v>
      </c>
      <c r="O2884" s="14"/>
      <c r="P2884" s="14"/>
      <c r="Q2884" s="14"/>
      <c r="R2884" s="14"/>
      <c r="S2884" s="14"/>
      <c r="T2884" s="14"/>
      <c r="U2884" s="14"/>
      <c r="V2884" s="14"/>
      <c r="W2884" s="14"/>
      <c r="X2884" s="14"/>
      <c r="Y2884" s="14"/>
    </row>
    <row r="2885" spans="1:25">
      <c r="A2885" s="14" t="s">
        <v>3113</v>
      </c>
      <c r="B2885" s="14" t="s">
        <v>60</v>
      </c>
      <c r="C2885" s="14" t="s">
        <v>128</v>
      </c>
      <c r="D2885" s="14" t="s">
        <v>42</v>
      </c>
      <c r="E2885" s="14">
        <v>0</v>
      </c>
      <c r="F2885" s="14">
        <v>3494.2064553119199</v>
      </c>
      <c r="G2885" s="14">
        <v>1164.7354851039699</v>
      </c>
      <c r="H2885" s="14">
        <v>1360.36504812461</v>
      </c>
      <c r="I2885" s="14">
        <v>1282.0010984140899</v>
      </c>
      <c r="J2885" s="14">
        <v>1239.5711311878299</v>
      </c>
      <c r="K2885" s="14">
        <v>1325.5058989111999</v>
      </c>
      <c r="L2885" s="14">
        <v>43.504800497106302</v>
      </c>
      <c r="M2885" s="14">
        <v>42.4299672262648</v>
      </c>
      <c r="O2885" s="14"/>
      <c r="P2885" s="14"/>
      <c r="Q2885" s="14"/>
      <c r="R2885" s="14"/>
      <c r="S2885" s="14"/>
      <c r="T2885" s="14"/>
      <c r="U2885" s="14"/>
      <c r="V2885" s="14"/>
      <c r="W2885" s="14"/>
      <c r="X2885" s="14"/>
      <c r="Y2885" s="14"/>
    </row>
    <row r="2886" spans="1:25">
      <c r="A2886" s="14" t="s">
        <v>3114</v>
      </c>
      <c r="B2886" s="14" t="s">
        <v>60</v>
      </c>
      <c r="C2886" s="14" t="s">
        <v>129</v>
      </c>
      <c r="D2886" s="14" t="s">
        <v>42</v>
      </c>
      <c r="E2886" s="14">
        <v>0</v>
      </c>
      <c r="F2886" s="14">
        <v>3430.03147710853</v>
      </c>
      <c r="G2886" s="14">
        <v>1143.3438257028399</v>
      </c>
      <c r="H2886" s="14">
        <v>1332.5323231724601</v>
      </c>
      <c r="I2886" s="14">
        <v>1240.5925035686901</v>
      </c>
      <c r="J2886" s="14">
        <v>1199.12955582677</v>
      </c>
      <c r="K2886" s="14">
        <v>1283.1157059612301</v>
      </c>
      <c r="L2886" s="14">
        <v>42.523202392543702</v>
      </c>
      <c r="M2886" s="14">
        <v>41.462947741913901</v>
      </c>
      <c r="O2886" s="14"/>
      <c r="P2886" s="14"/>
      <c r="Q2886" s="14"/>
      <c r="R2886" s="14"/>
      <c r="S2886" s="14"/>
      <c r="T2886" s="14"/>
      <c r="U2886" s="14"/>
      <c r="V2886" s="14"/>
      <c r="W2886" s="14"/>
      <c r="X2886" s="14"/>
      <c r="Y2886" s="14"/>
    </row>
    <row r="2887" spans="1:25">
      <c r="A2887" s="14" t="s">
        <v>3115</v>
      </c>
      <c r="B2887" s="14" t="s">
        <v>60</v>
      </c>
      <c r="C2887" s="14" t="s">
        <v>130</v>
      </c>
      <c r="D2887" s="14" t="s">
        <v>42</v>
      </c>
      <c r="E2887" s="14">
        <v>0</v>
      </c>
      <c r="F2887" s="14">
        <v>3516.1672605103299</v>
      </c>
      <c r="G2887" s="14">
        <v>1172.05575350344</v>
      </c>
      <c r="H2887" s="14">
        <v>1364.1244803345501</v>
      </c>
      <c r="I2887" s="14">
        <v>1253.6577919290801</v>
      </c>
      <c r="J2887" s="14">
        <v>1212.23970902415</v>
      </c>
      <c r="K2887" s="14">
        <v>1296.1217478997801</v>
      </c>
      <c r="L2887" s="14">
        <v>42.463955970701598</v>
      </c>
      <c r="M2887" s="14">
        <v>41.418082904926699</v>
      </c>
      <c r="O2887" s="14"/>
      <c r="P2887" s="14"/>
      <c r="Q2887" s="14"/>
      <c r="R2887" s="14"/>
      <c r="S2887" s="14"/>
      <c r="T2887" s="14"/>
      <c r="U2887" s="14"/>
      <c r="V2887" s="14"/>
      <c r="W2887" s="14"/>
      <c r="X2887" s="14"/>
      <c r="Y2887" s="14"/>
    </row>
    <row r="2888" spans="1:25">
      <c r="A2888" s="14" t="s">
        <v>3116</v>
      </c>
      <c r="B2888" s="14" t="s">
        <v>60</v>
      </c>
      <c r="C2888" s="14" t="s">
        <v>131</v>
      </c>
      <c r="D2888" s="14" t="s">
        <v>42</v>
      </c>
      <c r="E2888" s="14">
        <v>0</v>
      </c>
      <c r="F2888" s="14">
        <v>3710.3967938055398</v>
      </c>
      <c r="G2888" s="14">
        <v>1236.7989312685099</v>
      </c>
      <c r="H2888" s="14">
        <v>1437.1300730129401</v>
      </c>
      <c r="I2888" s="14">
        <v>1306.76790656873</v>
      </c>
      <c r="J2888" s="14">
        <v>1264.66681921331</v>
      </c>
      <c r="K2888" s="14">
        <v>1349.9035327404099</v>
      </c>
      <c r="L2888" s="14">
        <v>43.135626171688997</v>
      </c>
      <c r="M2888" s="14">
        <v>42.101087355413298</v>
      </c>
      <c r="O2888" s="14"/>
      <c r="P2888" s="14"/>
      <c r="Q2888" s="14"/>
      <c r="R2888" s="14"/>
      <c r="S2888" s="14"/>
      <c r="T2888" s="14"/>
      <c r="U2888" s="14"/>
      <c r="V2888" s="14"/>
      <c r="W2888" s="14"/>
      <c r="X2888" s="14"/>
      <c r="Y2888" s="14"/>
    </row>
    <row r="2889" spans="1:25">
      <c r="A2889" s="14" t="s">
        <v>3117</v>
      </c>
      <c r="B2889" s="14" t="s">
        <v>60</v>
      </c>
      <c r="C2889" s="14" t="s">
        <v>132</v>
      </c>
      <c r="D2889" s="14" t="s">
        <v>42</v>
      </c>
      <c r="E2889" s="14">
        <v>0</v>
      </c>
      <c r="F2889" s="14">
        <v>3873.12877096584</v>
      </c>
      <c r="G2889" s="14">
        <v>1291.04292365528</v>
      </c>
      <c r="H2889" s="14">
        <v>1497.38797836759</v>
      </c>
      <c r="I2889" s="14">
        <v>1342.7696188535999</v>
      </c>
      <c r="J2889" s="14">
        <v>1300.36275098996</v>
      </c>
      <c r="K2889" s="14">
        <v>1386.1961203205601</v>
      </c>
      <c r="L2889" s="14">
        <v>43.426501466953802</v>
      </c>
      <c r="M2889" s="14">
        <v>42.4068678636404</v>
      </c>
      <c r="O2889" s="14"/>
      <c r="P2889" s="14"/>
      <c r="Q2889" s="14"/>
      <c r="R2889" s="14"/>
      <c r="S2889" s="14"/>
      <c r="T2889" s="14"/>
      <c r="U2889" s="14"/>
      <c r="V2889" s="14"/>
      <c r="W2889" s="14"/>
      <c r="X2889" s="14"/>
      <c r="Y2889" s="14"/>
    </row>
    <row r="2890" spans="1:25">
      <c r="A2890" s="14" t="s">
        <v>3118</v>
      </c>
      <c r="B2890" s="14" t="s">
        <v>60</v>
      </c>
      <c r="C2890" s="14" t="s">
        <v>38</v>
      </c>
      <c r="D2890" s="14" t="s">
        <v>42</v>
      </c>
      <c r="E2890" s="14">
        <v>1</v>
      </c>
      <c r="F2890" s="14">
        <v>771.74693545583102</v>
      </c>
      <c r="G2890" s="14">
        <v>257.24897848527701</v>
      </c>
      <c r="H2890" s="14">
        <v>1560.44025204891</v>
      </c>
      <c r="I2890" s="14">
        <v>1489.9975276945199</v>
      </c>
      <c r="J2890" s="14">
        <v>1386.1375466685399</v>
      </c>
      <c r="K2890" s="14">
        <v>1599.5446323542701</v>
      </c>
      <c r="L2890" s="14">
        <v>109.547104659748</v>
      </c>
      <c r="M2890" s="14">
        <v>103.859981025978</v>
      </c>
      <c r="O2890" s="14"/>
      <c r="P2890" s="14"/>
      <c r="Q2890" s="14"/>
      <c r="R2890" s="14"/>
      <c r="S2890" s="14"/>
      <c r="T2890" s="14"/>
      <c r="U2890" s="14"/>
      <c r="V2890" s="14"/>
      <c r="W2890" s="14"/>
      <c r="X2890" s="14"/>
      <c r="Y2890" s="14"/>
    </row>
    <row r="2891" spans="1:25">
      <c r="A2891" s="14" t="s">
        <v>3119</v>
      </c>
      <c r="B2891" s="14" t="s">
        <v>60</v>
      </c>
      <c r="C2891" s="14" t="s">
        <v>36</v>
      </c>
      <c r="D2891" s="14" t="s">
        <v>42</v>
      </c>
      <c r="E2891" s="14">
        <v>1</v>
      </c>
      <c r="F2891" s="14">
        <v>744.08736413180304</v>
      </c>
      <c r="G2891" s="14">
        <v>248.02912137726801</v>
      </c>
      <c r="H2891" s="14">
        <v>1488.2937917669501</v>
      </c>
      <c r="I2891" s="14">
        <v>1416.35449214712</v>
      </c>
      <c r="J2891" s="14">
        <v>1315.76086651172</v>
      </c>
      <c r="K2891" s="14">
        <v>1522.56090269623</v>
      </c>
      <c r="L2891" s="14">
        <v>106.20641054911</v>
      </c>
      <c r="M2891" s="14">
        <v>100.593625635395</v>
      </c>
      <c r="O2891" s="14"/>
      <c r="P2891" s="14"/>
      <c r="Q2891" s="14"/>
      <c r="R2891" s="14"/>
      <c r="S2891" s="14"/>
      <c r="T2891" s="14"/>
      <c r="U2891" s="14"/>
      <c r="V2891" s="14"/>
      <c r="W2891" s="14"/>
      <c r="X2891" s="14"/>
      <c r="Y2891" s="14"/>
    </row>
    <row r="2892" spans="1:25">
      <c r="A2892" s="14" t="s">
        <v>3120</v>
      </c>
      <c r="B2892" s="14" t="s">
        <v>60</v>
      </c>
      <c r="C2892" s="14" t="s">
        <v>34</v>
      </c>
      <c r="D2892" s="14" t="s">
        <v>42</v>
      </c>
      <c r="E2892" s="14">
        <v>1</v>
      </c>
      <c r="F2892" s="14">
        <v>717.52592635027395</v>
      </c>
      <c r="G2892" s="14">
        <v>239.17530878342501</v>
      </c>
      <c r="H2892" s="14">
        <v>1426.60634314911</v>
      </c>
      <c r="I2892" s="14">
        <v>1350.4083002643399</v>
      </c>
      <c r="J2892" s="14">
        <v>1252.6768239538801</v>
      </c>
      <c r="K2892" s="14">
        <v>1453.6959653323299</v>
      </c>
      <c r="L2892" s="14">
        <v>103.287665067986</v>
      </c>
      <c r="M2892" s="14">
        <v>97.731476310458405</v>
      </c>
      <c r="O2892" s="14"/>
      <c r="P2892" s="14"/>
      <c r="Q2892" s="14"/>
      <c r="R2892" s="14"/>
      <c r="S2892" s="14"/>
      <c r="T2892" s="14"/>
      <c r="U2892" s="14"/>
      <c r="V2892" s="14"/>
      <c r="W2892" s="14"/>
      <c r="X2892" s="14"/>
      <c r="Y2892" s="14"/>
    </row>
    <row r="2893" spans="1:25">
      <c r="A2893" s="14" t="s">
        <v>3121</v>
      </c>
      <c r="B2893" s="14" t="s">
        <v>60</v>
      </c>
      <c r="C2893" s="14" t="s">
        <v>128</v>
      </c>
      <c r="D2893" s="14" t="s">
        <v>42</v>
      </c>
      <c r="E2893" s="14">
        <v>1</v>
      </c>
      <c r="F2893" s="14">
        <v>618.97375393565801</v>
      </c>
      <c r="G2893" s="14">
        <v>206.32458464521901</v>
      </c>
      <c r="H2893" s="14">
        <v>1225.4722008664901</v>
      </c>
      <c r="I2893" s="14">
        <v>1150.62689773586</v>
      </c>
      <c r="J2893" s="14">
        <v>1061.0127166073701</v>
      </c>
      <c r="K2893" s="14">
        <v>1245.73939871836</v>
      </c>
      <c r="L2893" s="14">
        <v>95.112500982498901</v>
      </c>
      <c r="M2893" s="14">
        <v>89.614181128490401</v>
      </c>
      <c r="O2893" s="14"/>
      <c r="P2893" s="14"/>
      <c r="Q2893" s="14"/>
      <c r="R2893" s="14"/>
      <c r="S2893" s="14"/>
      <c r="T2893" s="14"/>
      <c r="U2893" s="14"/>
      <c r="V2893" s="14"/>
      <c r="W2893" s="14"/>
      <c r="X2893" s="14"/>
      <c r="Y2893" s="14"/>
    </row>
    <row r="2894" spans="1:25">
      <c r="A2894" s="14" t="s">
        <v>3122</v>
      </c>
      <c r="B2894" s="14" t="s">
        <v>60</v>
      </c>
      <c r="C2894" s="14" t="s">
        <v>129</v>
      </c>
      <c r="D2894" s="14" t="s">
        <v>42</v>
      </c>
      <c r="E2894" s="14">
        <v>1</v>
      </c>
      <c r="F2894" s="14">
        <v>618.38288860103205</v>
      </c>
      <c r="G2894" s="14">
        <v>206.12762953367701</v>
      </c>
      <c r="H2894" s="14">
        <v>1220.6049674332501</v>
      </c>
      <c r="I2894" s="14">
        <v>1131.5536604834399</v>
      </c>
      <c r="J2894" s="14">
        <v>1043.29725189845</v>
      </c>
      <c r="K2894" s="14">
        <v>1225.2277546007999</v>
      </c>
      <c r="L2894" s="14">
        <v>93.674094117358194</v>
      </c>
      <c r="M2894" s="14">
        <v>88.256408584991107</v>
      </c>
      <c r="O2894" s="14"/>
      <c r="P2894" s="14"/>
      <c r="Q2894" s="14"/>
      <c r="R2894" s="14"/>
      <c r="S2894" s="14"/>
      <c r="T2894" s="14"/>
      <c r="U2894" s="14"/>
      <c r="V2894" s="14"/>
      <c r="W2894" s="14"/>
      <c r="X2894" s="14"/>
      <c r="Y2894" s="14"/>
    </row>
    <row r="2895" spans="1:25">
      <c r="A2895" s="14" t="s">
        <v>3123</v>
      </c>
      <c r="B2895" s="14" t="s">
        <v>60</v>
      </c>
      <c r="C2895" s="14" t="s">
        <v>130</v>
      </c>
      <c r="D2895" s="14" t="s">
        <v>42</v>
      </c>
      <c r="E2895" s="14">
        <v>1</v>
      </c>
      <c r="F2895" s="14">
        <v>646.36487242611804</v>
      </c>
      <c r="G2895" s="14">
        <v>215.45495747537299</v>
      </c>
      <c r="H2895" s="14">
        <v>1271.89608694803</v>
      </c>
      <c r="I2895" s="14">
        <v>1160.01898294343</v>
      </c>
      <c r="J2895" s="14">
        <v>1071.3331286252601</v>
      </c>
      <c r="K2895" s="14">
        <v>1254.0258659741901</v>
      </c>
      <c r="L2895" s="14">
        <v>94.006883030766602</v>
      </c>
      <c r="M2895" s="14">
        <v>88.685854318168793</v>
      </c>
      <c r="O2895" s="14"/>
      <c r="P2895" s="14"/>
      <c r="Q2895" s="14"/>
      <c r="R2895" s="14"/>
      <c r="S2895" s="14"/>
      <c r="T2895" s="14"/>
      <c r="U2895" s="14"/>
      <c r="V2895" s="14"/>
      <c r="W2895" s="14"/>
      <c r="X2895" s="14"/>
      <c r="Y2895" s="14"/>
    </row>
    <row r="2896" spans="1:25">
      <c r="A2896" s="14" t="s">
        <v>3124</v>
      </c>
      <c r="B2896" s="14" t="s">
        <v>60</v>
      </c>
      <c r="C2896" s="14" t="s">
        <v>131</v>
      </c>
      <c r="D2896" s="14" t="s">
        <v>42</v>
      </c>
      <c r="E2896" s="14">
        <v>1</v>
      </c>
      <c r="F2896" s="14">
        <v>712.40146507826603</v>
      </c>
      <c r="G2896" s="14">
        <v>237.46715502608899</v>
      </c>
      <c r="H2896" s="14">
        <v>1400.3252448761</v>
      </c>
      <c r="I2896" s="14">
        <v>1262.9338615597101</v>
      </c>
      <c r="J2896" s="14">
        <v>1170.6852997128501</v>
      </c>
      <c r="K2896" s="14">
        <v>1360.4463116731299</v>
      </c>
      <c r="L2896" s="14">
        <v>97.512450113419803</v>
      </c>
      <c r="M2896" s="14">
        <v>92.248561846859303</v>
      </c>
      <c r="O2896" s="14"/>
      <c r="P2896" s="14"/>
      <c r="Q2896" s="14"/>
      <c r="R2896" s="14"/>
      <c r="S2896" s="14"/>
      <c r="T2896" s="14"/>
      <c r="U2896" s="14"/>
      <c r="V2896" s="14"/>
      <c r="W2896" s="14"/>
      <c r="X2896" s="14"/>
      <c r="Y2896" s="14"/>
    </row>
    <row r="2897" spans="1:25">
      <c r="A2897" s="14" t="s">
        <v>3125</v>
      </c>
      <c r="B2897" s="14" t="s">
        <v>60</v>
      </c>
      <c r="C2897" s="14" t="s">
        <v>132</v>
      </c>
      <c r="D2897" s="14" t="s">
        <v>42</v>
      </c>
      <c r="E2897" s="14">
        <v>1</v>
      </c>
      <c r="F2897" s="14">
        <v>733.91584305588901</v>
      </c>
      <c r="G2897" s="14">
        <v>244.63861435196301</v>
      </c>
      <c r="H2897" s="14">
        <v>1442.8416684148301</v>
      </c>
      <c r="I2897" s="14">
        <v>1280.97241520595</v>
      </c>
      <c r="J2897" s="14">
        <v>1188.5219225855501</v>
      </c>
      <c r="K2897" s="14">
        <v>1378.61804359639</v>
      </c>
      <c r="L2897" s="14">
        <v>97.645628390433799</v>
      </c>
      <c r="M2897" s="14">
        <v>92.450492620405598</v>
      </c>
      <c r="O2897" s="14"/>
      <c r="P2897" s="14"/>
      <c r="Q2897" s="14"/>
      <c r="R2897" s="14"/>
      <c r="S2897" s="14"/>
      <c r="T2897" s="14"/>
      <c r="U2897" s="14"/>
      <c r="V2897" s="14"/>
      <c r="W2897" s="14"/>
      <c r="X2897" s="14"/>
      <c r="Y2897" s="14"/>
    </row>
    <row r="2898" spans="1:25">
      <c r="A2898" s="14" t="s">
        <v>3126</v>
      </c>
      <c r="B2898" s="14" t="s">
        <v>60</v>
      </c>
      <c r="C2898" s="14" t="s">
        <v>38</v>
      </c>
      <c r="D2898" s="14" t="s">
        <v>42</v>
      </c>
      <c r="E2898" s="14">
        <v>2</v>
      </c>
      <c r="F2898" s="14">
        <v>650.22789569425299</v>
      </c>
      <c r="G2898" s="14">
        <v>216.742631898084</v>
      </c>
      <c r="H2898" s="14">
        <v>1195.3597611851101</v>
      </c>
      <c r="I2898" s="14">
        <v>1156.20045226908</v>
      </c>
      <c r="J2898" s="14">
        <v>1068.1994219354001</v>
      </c>
      <c r="K2898" s="14">
        <v>1249.4652058572699</v>
      </c>
      <c r="L2898" s="14">
        <v>93.264753588191496</v>
      </c>
      <c r="M2898" s="14">
        <v>88.001030333681001</v>
      </c>
      <c r="O2898" s="14"/>
      <c r="P2898" s="14"/>
      <c r="Q2898" s="14"/>
      <c r="R2898" s="14"/>
      <c r="S2898" s="14"/>
      <c r="T2898" s="14"/>
      <c r="U2898" s="14"/>
      <c r="V2898" s="14"/>
      <c r="W2898" s="14"/>
      <c r="X2898" s="14"/>
      <c r="Y2898" s="14"/>
    </row>
    <row r="2899" spans="1:25">
      <c r="A2899" s="14" t="s">
        <v>3127</v>
      </c>
      <c r="B2899" s="14" t="s">
        <v>60</v>
      </c>
      <c r="C2899" s="14" t="s">
        <v>36</v>
      </c>
      <c r="D2899" s="14" t="s">
        <v>42</v>
      </c>
      <c r="E2899" s="14">
        <v>2</v>
      </c>
      <c r="F2899" s="14">
        <v>673.73648460034997</v>
      </c>
      <c r="G2899" s="14">
        <v>224.57882820011699</v>
      </c>
      <c r="H2899" s="14">
        <v>1228.8631025432301</v>
      </c>
      <c r="I2899" s="14">
        <v>1178.48513658242</v>
      </c>
      <c r="J2899" s="14">
        <v>1090.22454381234</v>
      </c>
      <c r="K2899" s="14">
        <v>1271.92909646096</v>
      </c>
      <c r="L2899" s="14">
        <v>93.443959878539303</v>
      </c>
      <c r="M2899" s="14">
        <v>88.260592770080194</v>
      </c>
      <c r="O2899" s="14"/>
      <c r="P2899" s="14"/>
      <c r="Q2899" s="14"/>
      <c r="R2899" s="14"/>
      <c r="S2899" s="14"/>
      <c r="T2899" s="14"/>
      <c r="U2899" s="14"/>
      <c r="V2899" s="14"/>
      <c r="W2899" s="14"/>
      <c r="X2899" s="14"/>
      <c r="Y2899" s="14"/>
    </row>
    <row r="2900" spans="1:25">
      <c r="A2900" s="14" t="s">
        <v>3128</v>
      </c>
      <c r="B2900" s="14" t="s">
        <v>60</v>
      </c>
      <c r="C2900" s="14" t="s">
        <v>34</v>
      </c>
      <c r="D2900" s="14" t="s">
        <v>42</v>
      </c>
      <c r="E2900" s="14">
        <v>2</v>
      </c>
      <c r="F2900" s="14">
        <v>675.96911179342203</v>
      </c>
      <c r="G2900" s="14">
        <v>225.32303726447401</v>
      </c>
      <c r="H2900" s="14">
        <v>1225.2254115267499</v>
      </c>
      <c r="I2900" s="14">
        <v>1156.2306360059699</v>
      </c>
      <c r="J2900" s="14">
        <v>1069.7072985150601</v>
      </c>
      <c r="K2900" s="14">
        <v>1247.82664956143</v>
      </c>
      <c r="L2900" s="14">
        <v>91.596013555460104</v>
      </c>
      <c r="M2900" s="14">
        <v>86.523337490902605</v>
      </c>
      <c r="O2900" s="14"/>
      <c r="P2900" s="14"/>
      <c r="Q2900" s="14"/>
      <c r="R2900" s="14"/>
      <c r="S2900" s="14"/>
      <c r="T2900" s="14"/>
      <c r="U2900" s="14"/>
      <c r="V2900" s="14"/>
      <c r="W2900" s="14"/>
      <c r="X2900" s="14"/>
      <c r="Y2900" s="14"/>
    </row>
    <row r="2901" spans="1:25">
      <c r="A2901" s="14" t="s">
        <v>3129</v>
      </c>
      <c r="B2901" s="14" t="s">
        <v>60</v>
      </c>
      <c r="C2901" s="14" t="s">
        <v>128</v>
      </c>
      <c r="D2901" s="14" t="s">
        <v>42</v>
      </c>
      <c r="E2901" s="14">
        <v>2</v>
      </c>
      <c r="F2901" s="14">
        <v>618.71199623873895</v>
      </c>
      <c r="G2901" s="14">
        <v>206.23733207958</v>
      </c>
      <c r="H2901" s="14">
        <v>1117.85791038292</v>
      </c>
      <c r="I2901" s="14">
        <v>1038.98048494058</v>
      </c>
      <c r="J2901" s="14">
        <v>957.68840468165104</v>
      </c>
      <c r="K2901" s="14">
        <v>1125.26136872133</v>
      </c>
      <c r="L2901" s="14">
        <v>86.280883780754706</v>
      </c>
      <c r="M2901" s="14">
        <v>81.292080258928095</v>
      </c>
      <c r="O2901" s="14"/>
      <c r="P2901" s="14"/>
      <c r="Q2901" s="14"/>
      <c r="R2901" s="14"/>
      <c r="S2901" s="14"/>
      <c r="T2901" s="14"/>
      <c r="U2901" s="14"/>
      <c r="V2901" s="14"/>
      <c r="W2901" s="14"/>
      <c r="X2901" s="14"/>
      <c r="Y2901" s="14"/>
    </row>
    <row r="2902" spans="1:25">
      <c r="A2902" s="14" t="s">
        <v>3130</v>
      </c>
      <c r="B2902" s="14" t="s">
        <v>60</v>
      </c>
      <c r="C2902" s="14" t="s">
        <v>129</v>
      </c>
      <c r="D2902" s="14" t="s">
        <v>42</v>
      </c>
      <c r="E2902" s="14">
        <v>2</v>
      </c>
      <c r="F2902" s="14">
        <v>606.02936152664199</v>
      </c>
      <c r="G2902" s="14">
        <v>202.00978717554699</v>
      </c>
      <c r="H2902" s="14">
        <v>1092.49596467883</v>
      </c>
      <c r="I2902" s="14">
        <v>994.19272416098499</v>
      </c>
      <c r="J2902" s="14">
        <v>915.59464954171096</v>
      </c>
      <c r="K2902" s="14">
        <v>1077.66617188751</v>
      </c>
      <c r="L2902" s="14">
        <v>83.473447726527198</v>
      </c>
      <c r="M2902" s="14">
        <v>78.598074619274499</v>
      </c>
      <c r="O2902" s="14"/>
      <c r="P2902" s="14"/>
      <c r="Q2902" s="14"/>
      <c r="R2902" s="14"/>
      <c r="S2902" s="14"/>
      <c r="T2902" s="14"/>
      <c r="U2902" s="14"/>
      <c r="V2902" s="14"/>
      <c r="W2902" s="14"/>
      <c r="X2902" s="14"/>
      <c r="Y2902" s="14"/>
    </row>
    <row r="2903" spans="1:25">
      <c r="A2903" s="14" t="s">
        <v>3131</v>
      </c>
      <c r="B2903" s="14" t="s">
        <v>60</v>
      </c>
      <c r="C2903" s="14" t="s">
        <v>130</v>
      </c>
      <c r="D2903" s="14" t="s">
        <v>42</v>
      </c>
      <c r="E2903" s="14">
        <v>2</v>
      </c>
      <c r="F2903" s="14">
        <v>652.01702780824098</v>
      </c>
      <c r="G2903" s="14">
        <v>217.33900926941399</v>
      </c>
      <c r="H2903" s="14">
        <v>1175.2925136691599</v>
      </c>
      <c r="I2903" s="14">
        <v>1051.4599673857001</v>
      </c>
      <c r="J2903" s="14">
        <v>971.42464970117896</v>
      </c>
      <c r="K2903" s="14">
        <v>1136.2757589968701</v>
      </c>
      <c r="L2903" s="14">
        <v>84.815791611171306</v>
      </c>
      <c r="M2903" s="14">
        <v>80.035317684520805</v>
      </c>
      <c r="O2903" s="14"/>
      <c r="P2903" s="14"/>
      <c r="Q2903" s="14"/>
      <c r="R2903" s="14"/>
      <c r="S2903" s="14"/>
      <c r="T2903" s="14"/>
      <c r="U2903" s="14"/>
      <c r="V2903" s="14"/>
      <c r="W2903" s="14"/>
      <c r="X2903" s="14"/>
      <c r="Y2903" s="14"/>
    </row>
    <row r="2904" spans="1:25">
      <c r="A2904" s="14" t="s">
        <v>3132</v>
      </c>
      <c r="B2904" s="14" t="s">
        <v>60</v>
      </c>
      <c r="C2904" s="14" t="s">
        <v>131</v>
      </c>
      <c r="D2904" s="14" t="s">
        <v>42</v>
      </c>
      <c r="E2904" s="14">
        <v>2</v>
      </c>
      <c r="F2904" s="14">
        <v>674.56694656031198</v>
      </c>
      <c r="G2904" s="14">
        <v>224.855648853437</v>
      </c>
      <c r="H2904" s="14">
        <v>1217.2124119170501</v>
      </c>
      <c r="I2904" s="14">
        <v>1085.5326436390101</v>
      </c>
      <c r="J2904" s="14">
        <v>1004.14802111297</v>
      </c>
      <c r="K2904" s="14">
        <v>1171.6937846922301</v>
      </c>
      <c r="L2904" s="14">
        <v>86.161141053215005</v>
      </c>
      <c r="M2904" s="14">
        <v>81.384622526039905</v>
      </c>
      <c r="O2904" s="14"/>
      <c r="P2904" s="14"/>
      <c r="Q2904" s="14"/>
      <c r="R2904" s="14"/>
      <c r="S2904" s="14"/>
      <c r="T2904" s="14"/>
      <c r="U2904" s="14"/>
      <c r="V2904" s="14"/>
      <c r="W2904" s="14"/>
      <c r="X2904" s="14"/>
      <c r="Y2904" s="14"/>
    </row>
    <row r="2905" spans="1:25">
      <c r="A2905" s="14" t="s">
        <v>3133</v>
      </c>
      <c r="B2905" s="14" t="s">
        <v>60</v>
      </c>
      <c r="C2905" s="14" t="s">
        <v>132</v>
      </c>
      <c r="D2905" s="14" t="s">
        <v>42</v>
      </c>
      <c r="E2905" s="14">
        <v>2</v>
      </c>
      <c r="F2905" s="14">
        <v>715.481298570749</v>
      </c>
      <c r="G2905" s="14">
        <v>238.49376619025</v>
      </c>
      <c r="H2905" s="14">
        <v>1290.94653586191</v>
      </c>
      <c r="I2905" s="14">
        <v>1147.0494213371801</v>
      </c>
      <c r="J2905" s="14">
        <v>1063.12459876406</v>
      </c>
      <c r="K2905" s="14">
        <v>1235.7525257309501</v>
      </c>
      <c r="L2905" s="14">
        <v>88.703104393767703</v>
      </c>
      <c r="M2905" s="14">
        <v>83.924822573125098</v>
      </c>
      <c r="O2905" s="14"/>
      <c r="P2905" s="14"/>
      <c r="Q2905" s="14"/>
      <c r="R2905" s="14"/>
      <c r="S2905" s="14"/>
      <c r="T2905" s="14"/>
      <c r="U2905" s="14"/>
      <c r="V2905" s="14"/>
      <c r="W2905" s="14"/>
      <c r="X2905" s="14"/>
      <c r="Y2905" s="14"/>
    </row>
    <row r="2906" spans="1:25">
      <c r="A2906" s="14" t="s">
        <v>3134</v>
      </c>
      <c r="B2906" s="14" t="s">
        <v>60</v>
      </c>
      <c r="C2906" s="14" t="s">
        <v>38</v>
      </c>
      <c r="D2906" s="14" t="s">
        <v>42</v>
      </c>
      <c r="E2906" s="14">
        <v>3</v>
      </c>
      <c r="F2906" s="14">
        <v>568.68079244989895</v>
      </c>
      <c r="G2906" s="14">
        <v>189.560264149966</v>
      </c>
      <c r="H2906" s="14">
        <v>1209.8046897202501</v>
      </c>
      <c r="I2906" s="14">
        <v>1203.6554348853001</v>
      </c>
      <c r="J2906" s="14">
        <v>1106.2916394250999</v>
      </c>
      <c r="K2906" s="14">
        <v>1307.2605680356301</v>
      </c>
      <c r="L2906" s="14">
        <v>103.605133150331</v>
      </c>
      <c r="M2906" s="14">
        <v>97.363795460197693</v>
      </c>
      <c r="O2906" s="14"/>
      <c r="P2906" s="14"/>
      <c r="Q2906" s="14"/>
      <c r="R2906" s="14"/>
      <c r="S2906" s="14"/>
      <c r="T2906" s="14"/>
      <c r="U2906" s="14"/>
      <c r="V2906" s="14"/>
      <c r="W2906" s="14"/>
      <c r="X2906" s="14"/>
      <c r="Y2906" s="14"/>
    </row>
    <row r="2907" spans="1:25">
      <c r="A2907" s="14" t="s">
        <v>3135</v>
      </c>
      <c r="B2907" s="14" t="s">
        <v>60</v>
      </c>
      <c r="C2907" s="14" t="s">
        <v>36</v>
      </c>
      <c r="D2907" s="14" t="s">
        <v>42</v>
      </c>
      <c r="E2907" s="14">
        <v>3</v>
      </c>
      <c r="F2907" s="14">
        <v>591.59241067654204</v>
      </c>
      <c r="G2907" s="14">
        <v>197.197470225514</v>
      </c>
      <c r="H2907" s="14">
        <v>1246.9277688992099</v>
      </c>
      <c r="I2907" s="14">
        <v>1223.73584280267</v>
      </c>
      <c r="J2907" s="14">
        <v>1126.64383648886</v>
      </c>
      <c r="K2907" s="14">
        <v>1326.9259130577</v>
      </c>
      <c r="L2907" s="14">
        <v>103.190070255027</v>
      </c>
      <c r="M2907" s="14">
        <v>97.092006313807602</v>
      </c>
      <c r="O2907" s="14"/>
      <c r="P2907" s="14"/>
      <c r="Q2907" s="14"/>
      <c r="R2907" s="14"/>
      <c r="S2907" s="14"/>
      <c r="T2907" s="14"/>
      <c r="U2907" s="14"/>
      <c r="V2907" s="14"/>
      <c r="W2907" s="14"/>
      <c r="X2907" s="14"/>
      <c r="Y2907" s="14"/>
    </row>
    <row r="2908" spans="1:25">
      <c r="A2908" s="14" t="s">
        <v>3136</v>
      </c>
      <c r="B2908" s="14" t="s">
        <v>60</v>
      </c>
      <c r="C2908" s="14" t="s">
        <v>34</v>
      </c>
      <c r="D2908" s="14" t="s">
        <v>42</v>
      </c>
      <c r="E2908" s="14">
        <v>3</v>
      </c>
      <c r="F2908" s="14">
        <v>581.26018332679905</v>
      </c>
      <c r="G2908" s="14">
        <v>193.753394442266</v>
      </c>
      <c r="H2908" s="14">
        <v>1219.82788047848</v>
      </c>
      <c r="I2908" s="14">
        <v>1187.14322885105</v>
      </c>
      <c r="J2908" s="14">
        <v>1092.1293966362</v>
      </c>
      <c r="K2908" s="14">
        <v>1288.1792179478</v>
      </c>
      <c r="L2908" s="14">
        <v>101.03598909674599</v>
      </c>
      <c r="M2908" s="14">
        <v>95.013832214849302</v>
      </c>
      <c r="O2908" s="14"/>
      <c r="P2908" s="14"/>
      <c r="Q2908" s="14"/>
      <c r="R2908" s="14"/>
      <c r="S2908" s="14"/>
      <c r="T2908" s="14"/>
      <c r="U2908" s="14"/>
      <c r="V2908" s="14"/>
      <c r="W2908" s="14"/>
      <c r="X2908" s="14"/>
      <c r="Y2908" s="14"/>
    </row>
    <row r="2909" spans="1:25">
      <c r="A2909" s="14" t="s">
        <v>3137</v>
      </c>
      <c r="B2909" s="14" t="s">
        <v>60</v>
      </c>
      <c r="C2909" s="14" t="s">
        <v>128</v>
      </c>
      <c r="D2909" s="14" t="s">
        <v>42</v>
      </c>
      <c r="E2909" s="14">
        <v>3</v>
      </c>
      <c r="F2909" s="14">
        <v>545.70572016774895</v>
      </c>
      <c r="G2909" s="14">
        <v>181.90190672258299</v>
      </c>
      <c r="H2909" s="14">
        <v>1141.19015489188</v>
      </c>
      <c r="I2909" s="14">
        <v>1082.41618072289</v>
      </c>
      <c r="J2909" s="14">
        <v>993.048106389277</v>
      </c>
      <c r="K2909" s="14">
        <v>1177.6366225077199</v>
      </c>
      <c r="L2909" s="14">
        <v>95.220441784837206</v>
      </c>
      <c r="M2909" s="14">
        <v>89.368074333610295</v>
      </c>
      <c r="O2909" s="14"/>
      <c r="P2909" s="14"/>
      <c r="Q2909" s="14"/>
      <c r="R2909" s="14"/>
      <c r="S2909" s="14"/>
      <c r="T2909" s="14"/>
      <c r="U2909" s="14"/>
      <c r="V2909" s="14"/>
      <c r="W2909" s="14"/>
      <c r="X2909" s="14"/>
      <c r="Y2909" s="14"/>
    </row>
    <row r="2910" spans="1:25">
      <c r="A2910" s="14" t="s">
        <v>3138</v>
      </c>
      <c r="B2910" s="14" t="s">
        <v>60</v>
      </c>
      <c r="C2910" s="14" t="s">
        <v>129</v>
      </c>
      <c r="D2910" s="14" t="s">
        <v>42</v>
      </c>
      <c r="E2910" s="14">
        <v>3</v>
      </c>
      <c r="F2910" s="14">
        <v>562.82221259518406</v>
      </c>
      <c r="G2910" s="14">
        <v>187.60740419839499</v>
      </c>
      <c r="H2910" s="14">
        <v>1171.05805662634</v>
      </c>
      <c r="I2910" s="14">
        <v>1101.47891615146</v>
      </c>
      <c r="J2910" s="14">
        <v>1011.84596918771</v>
      </c>
      <c r="K2910" s="14">
        <v>1196.8884958290701</v>
      </c>
      <c r="L2910" s="14">
        <v>95.409579677609599</v>
      </c>
      <c r="M2910" s="14">
        <v>89.632946963752104</v>
      </c>
      <c r="O2910" s="14"/>
      <c r="P2910" s="14"/>
      <c r="Q2910" s="14"/>
      <c r="R2910" s="14"/>
      <c r="S2910" s="14"/>
      <c r="T2910" s="14"/>
      <c r="U2910" s="14"/>
      <c r="V2910" s="14"/>
      <c r="W2910" s="14"/>
      <c r="X2910" s="14"/>
      <c r="Y2910" s="14"/>
    </row>
    <row r="2911" spans="1:25">
      <c r="A2911" s="14" t="s">
        <v>3139</v>
      </c>
      <c r="B2911" s="14" t="s">
        <v>60</v>
      </c>
      <c r="C2911" s="14" t="s">
        <v>130</v>
      </c>
      <c r="D2911" s="14" t="s">
        <v>42</v>
      </c>
      <c r="E2911" s="14">
        <v>3</v>
      </c>
      <c r="F2911" s="14">
        <v>604.31832074986301</v>
      </c>
      <c r="G2911" s="14">
        <v>201.439440249954</v>
      </c>
      <c r="H2911" s="14">
        <v>1249.5726412263</v>
      </c>
      <c r="I2911" s="14">
        <v>1159.02018769959</v>
      </c>
      <c r="J2911" s="14">
        <v>1067.8551842659599</v>
      </c>
      <c r="K2911" s="14">
        <v>1255.8483494376601</v>
      </c>
      <c r="L2911" s="14">
        <v>96.828161738072595</v>
      </c>
      <c r="M2911" s="14">
        <v>91.165003433633501</v>
      </c>
      <c r="O2911" s="14"/>
      <c r="P2911" s="14"/>
      <c r="Q2911" s="14"/>
      <c r="R2911" s="14"/>
      <c r="S2911" s="14"/>
      <c r="T2911" s="14"/>
      <c r="U2911" s="14"/>
      <c r="V2911" s="14"/>
      <c r="W2911" s="14"/>
      <c r="X2911" s="14"/>
      <c r="Y2911" s="14"/>
    </row>
    <row r="2912" spans="1:25">
      <c r="A2912" s="14" t="s">
        <v>3140</v>
      </c>
      <c r="B2912" s="14" t="s">
        <v>60</v>
      </c>
      <c r="C2912" s="14" t="s">
        <v>131</v>
      </c>
      <c r="D2912" s="14" t="s">
        <v>42</v>
      </c>
      <c r="E2912" s="14">
        <v>3</v>
      </c>
      <c r="F2912" s="14">
        <v>628.404495360856</v>
      </c>
      <c r="G2912" s="14">
        <v>209.46816512028499</v>
      </c>
      <c r="H2912" s="14">
        <v>1293.97186261604</v>
      </c>
      <c r="I2912" s="14">
        <v>1183.06738672049</v>
      </c>
      <c r="J2912" s="14">
        <v>1091.70835263139</v>
      </c>
      <c r="K2912" s="14">
        <v>1279.98818374195</v>
      </c>
      <c r="L2912" s="14">
        <v>96.920797021453396</v>
      </c>
      <c r="M2912" s="14">
        <v>91.359034089100305</v>
      </c>
      <c r="O2912" s="14"/>
      <c r="P2912" s="14"/>
      <c r="Q2912" s="14"/>
      <c r="R2912" s="14"/>
      <c r="S2912" s="14"/>
      <c r="T2912" s="14"/>
      <c r="U2912" s="14"/>
      <c r="V2912" s="14"/>
      <c r="W2912" s="14"/>
      <c r="X2912" s="14"/>
      <c r="Y2912" s="14"/>
    </row>
    <row r="2913" spans="1:25">
      <c r="A2913" s="14" t="s">
        <v>3141</v>
      </c>
      <c r="B2913" s="14" t="s">
        <v>60</v>
      </c>
      <c r="C2913" s="14" t="s">
        <v>132</v>
      </c>
      <c r="D2913" s="14" t="s">
        <v>42</v>
      </c>
      <c r="E2913" s="14">
        <v>3</v>
      </c>
      <c r="F2913" s="14">
        <v>655.47150435724302</v>
      </c>
      <c r="G2913" s="14">
        <v>218.49050145241401</v>
      </c>
      <c r="H2913" s="14">
        <v>1347.9302137806301</v>
      </c>
      <c r="I2913" s="14">
        <v>1204.5195718699799</v>
      </c>
      <c r="J2913" s="14">
        <v>1113.26884719899</v>
      </c>
      <c r="K2913" s="14">
        <v>1301.20581589832</v>
      </c>
      <c r="L2913" s="14">
        <v>96.686244028340994</v>
      </c>
      <c r="M2913" s="14">
        <v>91.250724670991801</v>
      </c>
      <c r="O2913" s="14"/>
      <c r="P2913" s="14"/>
      <c r="Q2913" s="14"/>
      <c r="R2913" s="14"/>
      <c r="S2913" s="14"/>
      <c r="T2913" s="14"/>
      <c r="U2913" s="14"/>
      <c r="V2913" s="14"/>
      <c r="W2913" s="14"/>
      <c r="X2913" s="14"/>
      <c r="Y2913" s="14"/>
    </row>
    <row r="2914" spans="1:25">
      <c r="A2914" s="14" t="s">
        <v>3142</v>
      </c>
      <c r="B2914" s="14" t="s">
        <v>60</v>
      </c>
      <c r="C2914" s="14" t="s">
        <v>38</v>
      </c>
      <c r="D2914" s="14" t="s">
        <v>42</v>
      </c>
      <c r="E2914" s="14">
        <v>4</v>
      </c>
      <c r="F2914" s="14">
        <v>894.20513228700304</v>
      </c>
      <c r="G2914" s="14">
        <v>298.06837742900098</v>
      </c>
      <c r="H2914" s="14">
        <v>1545.57026460005</v>
      </c>
      <c r="I2914" s="14">
        <v>1479.92463520561</v>
      </c>
      <c r="J2914" s="14">
        <v>1383.9297435564199</v>
      </c>
      <c r="K2914" s="14">
        <v>1580.79250157401</v>
      </c>
      <c r="L2914" s="14">
        <v>100.867866368394</v>
      </c>
      <c r="M2914" s="14">
        <v>95.994891649196902</v>
      </c>
      <c r="O2914" s="14"/>
      <c r="P2914" s="14"/>
      <c r="Q2914" s="14"/>
      <c r="R2914" s="14"/>
      <c r="S2914" s="14"/>
      <c r="T2914" s="14"/>
      <c r="U2914" s="14"/>
      <c r="V2914" s="14"/>
      <c r="W2914" s="14"/>
      <c r="X2914" s="14"/>
      <c r="Y2914" s="14"/>
    </row>
    <row r="2915" spans="1:25">
      <c r="A2915" s="14" t="s">
        <v>3143</v>
      </c>
      <c r="B2915" s="14" t="s">
        <v>60</v>
      </c>
      <c r="C2915" s="14" t="s">
        <v>36</v>
      </c>
      <c r="D2915" s="14" t="s">
        <v>42</v>
      </c>
      <c r="E2915" s="14">
        <v>4</v>
      </c>
      <c r="F2915" s="14">
        <v>949.92454245431497</v>
      </c>
      <c r="G2915" s="14">
        <v>316.641514151438</v>
      </c>
      <c r="H2915" s="14">
        <v>1626.9452831183601</v>
      </c>
      <c r="I2915" s="14">
        <v>1542.4191070624699</v>
      </c>
      <c r="J2915" s="14">
        <v>1445.25589687974</v>
      </c>
      <c r="K2915" s="14">
        <v>1644.3638227763599</v>
      </c>
      <c r="L2915" s="14">
        <v>101.944715713891</v>
      </c>
      <c r="M2915" s="14">
        <v>97.163210182731305</v>
      </c>
      <c r="O2915" s="14"/>
      <c r="P2915" s="14"/>
      <c r="Q2915" s="14"/>
      <c r="R2915" s="14"/>
      <c r="S2915" s="14"/>
      <c r="T2915" s="14"/>
      <c r="U2915" s="14"/>
      <c r="V2915" s="14"/>
      <c r="W2915" s="14"/>
      <c r="X2915" s="14"/>
      <c r="Y2915" s="14"/>
    </row>
    <row r="2916" spans="1:25">
      <c r="A2916" s="14" t="s">
        <v>3144</v>
      </c>
      <c r="B2916" s="14" t="s">
        <v>60</v>
      </c>
      <c r="C2916" s="14" t="s">
        <v>34</v>
      </c>
      <c r="D2916" s="14" t="s">
        <v>42</v>
      </c>
      <c r="E2916" s="14">
        <v>4</v>
      </c>
      <c r="F2916" s="14">
        <v>996.28903767233896</v>
      </c>
      <c r="G2916" s="14">
        <v>332.09634589078001</v>
      </c>
      <c r="H2916" s="14">
        <v>1698.3839990322999</v>
      </c>
      <c r="I2916" s="14">
        <v>1599.51179766423</v>
      </c>
      <c r="J2916" s="14">
        <v>1500.96112806682</v>
      </c>
      <c r="K2916" s="14">
        <v>1702.7950713067</v>
      </c>
      <c r="L2916" s="14">
        <v>103.283273642466</v>
      </c>
      <c r="M2916" s="14">
        <v>98.5506695974086</v>
      </c>
      <c r="O2916" s="14"/>
      <c r="P2916" s="14"/>
      <c r="Q2916" s="14"/>
      <c r="R2916" s="14"/>
      <c r="S2916" s="14"/>
      <c r="T2916" s="14"/>
      <c r="U2916" s="14"/>
      <c r="V2916" s="14"/>
      <c r="W2916" s="14"/>
      <c r="X2916" s="14"/>
      <c r="Y2916" s="14"/>
    </row>
    <row r="2917" spans="1:25">
      <c r="A2917" s="14" t="s">
        <v>3145</v>
      </c>
      <c r="B2917" s="14" t="s">
        <v>60</v>
      </c>
      <c r="C2917" s="14" t="s">
        <v>128</v>
      </c>
      <c r="D2917" s="14" t="s">
        <v>42</v>
      </c>
      <c r="E2917" s="14">
        <v>4</v>
      </c>
      <c r="F2917" s="14">
        <v>969.96216709180806</v>
      </c>
      <c r="G2917" s="14">
        <v>323.320722363936</v>
      </c>
      <c r="H2917" s="14">
        <v>1650.7184599928701</v>
      </c>
      <c r="I2917" s="14">
        <v>1541.8826141458901</v>
      </c>
      <c r="J2917" s="14">
        <v>1445.5319437703899</v>
      </c>
      <c r="K2917" s="14">
        <v>1642.9242672416401</v>
      </c>
      <c r="L2917" s="14">
        <v>101.04165309575301</v>
      </c>
      <c r="M2917" s="14">
        <v>96.350670375496094</v>
      </c>
      <c r="O2917" s="14"/>
      <c r="P2917" s="14"/>
      <c r="Q2917" s="14"/>
      <c r="R2917" s="14"/>
      <c r="S2917" s="14"/>
      <c r="T2917" s="14"/>
      <c r="U2917" s="14"/>
      <c r="V2917" s="14"/>
      <c r="W2917" s="14"/>
      <c r="X2917" s="14"/>
      <c r="Y2917" s="14"/>
    </row>
    <row r="2918" spans="1:25">
      <c r="A2918" s="14" t="s">
        <v>3146</v>
      </c>
      <c r="B2918" s="14" t="s">
        <v>60</v>
      </c>
      <c r="C2918" s="14" t="s">
        <v>129</v>
      </c>
      <c r="D2918" s="14" t="s">
        <v>42</v>
      </c>
      <c r="E2918" s="14">
        <v>4</v>
      </c>
      <c r="F2918" s="14">
        <v>894.09305816287099</v>
      </c>
      <c r="G2918" s="14">
        <v>298.03101938762399</v>
      </c>
      <c r="H2918" s="14">
        <v>1520.85093837771</v>
      </c>
      <c r="I2918" s="14">
        <v>1414.49968970856</v>
      </c>
      <c r="J2918" s="14">
        <v>1322.44664681328</v>
      </c>
      <c r="K2918" s="14">
        <v>1511.22590878347</v>
      </c>
      <c r="L2918" s="14">
        <v>96.726219074909295</v>
      </c>
      <c r="M2918" s="14">
        <v>92.0530428952748</v>
      </c>
      <c r="O2918" s="14"/>
      <c r="P2918" s="14"/>
      <c r="Q2918" s="14"/>
      <c r="R2918" s="14"/>
      <c r="S2918" s="14"/>
      <c r="T2918" s="14"/>
      <c r="U2918" s="14"/>
      <c r="V2918" s="14"/>
      <c r="W2918" s="14"/>
      <c r="X2918" s="14"/>
      <c r="Y2918" s="14"/>
    </row>
    <row r="2919" spans="1:25">
      <c r="A2919" s="14" t="s">
        <v>3147</v>
      </c>
      <c r="B2919" s="14" t="s">
        <v>60</v>
      </c>
      <c r="C2919" s="14" t="s">
        <v>130</v>
      </c>
      <c r="D2919" s="14" t="s">
        <v>42</v>
      </c>
      <c r="E2919" s="14">
        <v>4</v>
      </c>
      <c r="F2919" s="14">
        <v>851.10393921207799</v>
      </c>
      <c r="G2919" s="14">
        <v>283.701313070693</v>
      </c>
      <c r="H2919" s="14">
        <v>1446.91431643276</v>
      </c>
      <c r="I2919" s="14">
        <v>1328.50337165725</v>
      </c>
      <c r="J2919" s="14">
        <v>1239.9005235652901</v>
      </c>
      <c r="K2919" s="14">
        <v>1421.7196199873999</v>
      </c>
      <c r="L2919" s="14">
        <v>93.216248330155395</v>
      </c>
      <c r="M2919" s="14">
        <v>88.602848091954201</v>
      </c>
      <c r="O2919" s="14"/>
      <c r="P2919" s="14"/>
      <c r="Q2919" s="14"/>
      <c r="R2919" s="14"/>
      <c r="S2919" s="14"/>
      <c r="T2919" s="14"/>
      <c r="U2919" s="14"/>
      <c r="V2919" s="14"/>
      <c r="W2919" s="14"/>
      <c r="X2919" s="14"/>
      <c r="Y2919" s="14"/>
    </row>
    <row r="2920" spans="1:25">
      <c r="A2920" s="14" t="s">
        <v>3148</v>
      </c>
      <c r="B2920" s="14" t="s">
        <v>60</v>
      </c>
      <c r="C2920" s="14" t="s">
        <v>131</v>
      </c>
      <c r="D2920" s="14" t="s">
        <v>42</v>
      </c>
      <c r="E2920" s="14">
        <v>4</v>
      </c>
      <c r="F2920" s="14">
        <v>871.32824000418395</v>
      </c>
      <c r="G2920" s="14">
        <v>290.44274666806098</v>
      </c>
      <c r="H2920" s="14">
        <v>1476.6773548523599</v>
      </c>
      <c r="I2920" s="14">
        <v>1342.45846411451</v>
      </c>
      <c r="J2920" s="14">
        <v>1253.8724899225799</v>
      </c>
      <c r="K2920" s="14">
        <v>1435.60160811738</v>
      </c>
      <c r="L2920" s="14">
        <v>93.143144002870898</v>
      </c>
      <c r="M2920" s="14">
        <v>88.585974191924606</v>
      </c>
      <c r="O2920" s="14"/>
      <c r="P2920" s="14"/>
      <c r="Q2920" s="14"/>
      <c r="R2920" s="14"/>
      <c r="S2920" s="14"/>
      <c r="T2920" s="14"/>
      <c r="U2920" s="14"/>
      <c r="V2920" s="14"/>
      <c r="W2920" s="14"/>
      <c r="X2920" s="14"/>
      <c r="Y2920" s="14"/>
    </row>
    <row r="2921" spans="1:25">
      <c r="A2921" s="14" t="s">
        <v>3149</v>
      </c>
      <c r="B2921" s="14" t="s">
        <v>60</v>
      </c>
      <c r="C2921" s="14" t="s">
        <v>132</v>
      </c>
      <c r="D2921" s="14" t="s">
        <v>42</v>
      </c>
      <c r="E2921" s="14">
        <v>4</v>
      </c>
      <c r="F2921" s="14">
        <v>929.03116587410204</v>
      </c>
      <c r="G2921" s="14">
        <v>309.67705529136703</v>
      </c>
      <c r="H2921" s="14">
        <v>1567.2708906896501</v>
      </c>
      <c r="I2921" s="14">
        <v>1401.1877650034901</v>
      </c>
      <c r="J2921" s="14">
        <v>1311.5677649397601</v>
      </c>
      <c r="K2921" s="14">
        <v>1495.2687149348501</v>
      </c>
      <c r="L2921" s="14">
        <v>94.080949931360706</v>
      </c>
      <c r="M2921" s="14">
        <v>89.620000063733599</v>
      </c>
      <c r="O2921" s="14"/>
      <c r="P2921" s="14"/>
      <c r="Q2921" s="14"/>
      <c r="R2921" s="14"/>
      <c r="S2921" s="14"/>
      <c r="T2921" s="14"/>
      <c r="U2921" s="14"/>
      <c r="V2921" s="14"/>
      <c r="W2921" s="14"/>
      <c r="X2921" s="14"/>
      <c r="Y2921" s="14"/>
    </row>
    <row r="2922" spans="1:25">
      <c r="A2922" s="14" t="s">
        <v>3150</v>
      </c>
      <c r="B2922" s="14" t="s">
        <v>60</v>
      </c>
      <c r="C2922" s="14" t="s">
        <v>38</v>
      </c>
      <c r="D2922" s="14" t="s">
        <v>42</v>
      </c>
      <c r="E2922" s="14">
        <v>5</v>
      </c>
      <c r="F2922" s="14">
        <v>811.21776751425296</v>
      </c>
      <c r="G2922" s="14">
        <v>270.405922504751</v>
      </c>
      <c r="H2922" s="14">
        <v>1840.28893971156</v>
      </c>
      <c r="I2922" s="14">
        <v>1853.0217866422799</v>
      </c>
      <c r="J2922" s="14">
        <v>1727.0140158014201</v>
      </c>
      <c r="K2922" s="14">
        <v>1985.7545560025901</v>
      </c>
      <c r="L2922" s="14">
        <v>132.732769360313</v>
      </c>
      <c r="M2922" s="14">
        <v>126.007770840858</v>
      </c>
      <c r="O2922" s="14"/>
      <c r="P2922" s="14"/>
      <c r="Q2922" s="14"/>
      <c r="R2922" s="14"/>
      <c r="S2922" s="14"/>
      <c r="T2922" s="14"/>
      <c r="U2922" s="14"/>
      <c r="V2922" s="14"/>
      <c r="W2922" s="14"/>
      <c r="X2922" s="14"/>
      <c r="Y2922" s="14"/>
    </row>
    <row r="2923" spans="1:25">
      <c r="A2923" s="14" t="s">
        <v>3151</v>
      </c>
      <c r="B2923" s="14" t="s">
        <v>60</v>
      </c>
      <c r="C2923" s="14" t="s">
        <v>36</v>
      </c>
      <c r="D2923" s="14" t="s">
        <v>42</v>
      </c>
      <c r="E2923" s="14">
        <v>5</v>
      </c>
      <c r="F2923" s="14">
        <v>787.47664720051398</v>
      </c>
      <c r="G2923" s="14">
        <v>262.49221573350502</v>
      </c>
      <c r="H2923" s="14">
        <v>1777.1984816080201</v>
      </c>
      <c r="I2923" s="14">
        <v>1771.5317347529899</v>
      </c>
      <c r="J2923" s="14">
        <v>1649.3147116099201</v>
      </c>
      <c r="K2923" s="14">
        <v>1900.3719145898399</v>
      </c>
      <c r="L2923" s="14">
        <v>128.840179836846</v>
      </c>
      <c r="M2923" s="14">
        <v>122.217023143067</v>
      </c>
      <c r="O2923" s="14"/>
      <c r="P2923" s="14"/>
      <c r="Q2923" s="14"/>
      <c r="R2923" s="14"/>
      <c r="S2923" s="14"/>
      <c r="T2923" s="14"/>
      <c r="U2923" s="14"/>
      <c r="V2923" s="14"/>
      <c r="W2923" s="14"/>
      <c r="X2923" s="14"/>
      <c r="Y2923" s="14"/>
    </row>
    <row r="2924" spans="1:25">
      <c r="A2924" s="14" t="s">
        <v>3152</v>
      </c>
      <c r="B2924" s="14" t="s">
        <v>60</v>
      </c>
      <c r="C2924" s="14" t="s">
        <v>34</v>
      </c>
      <c r="D2924" s="14" t="s">
        <v>42</v>
      </c>
      <c r="E2924" s="14">
        <v>5</v>
      </c>
      <c r="F2924" s="14">
        <v>766.66217662265296</v>
      </c>
      <c r="G2924" s="14">
        <v>255.55405887421799</v>
      </c>
      <c r="H2924" s="14">
        <v>1725.43419670662</v>
      </c>
      <c r="I2924" s="14">
        <v>1705.8804616426401</v>
      </c>
      <c r="J2924" s="14">
        <v>1586.6992144707101</v>
      </c>
      <c r="K2924" s="14">
        <v>1831.6100391500199</v>
      </c>
      <c r="L2924" s="14">
        <v>125.72957750738</v>
      </c>
      <c r="M2924" s="14">
        <v>119.18124717192801</v>
      </c>
      <c r="O2924" s="14"/>
      <c r="P2924" s="14"/>
      <c r="Q2924" s="14"/>
      <c r="R2924" s="14"/>
      <c r="S2924" s="14"/>
      <c r="T2924" s="14"/>
      <c r="U2924" s="14"/>
      <c r="V2924" s="14"/>
      <c r="W2924" s="14"/>
      <c r="X2924" s="14"/>
      <c r="Y2924" s="14"/>
    </row>
    <row r="2925" spans="1:25">
      <c r="A2925" s="14" t="s">
        <v>3153</v>
      </c>
      <c r="B2925" s="14" t="s">
        <v>60</v>
      </c>
      <c r="C2925" s="14" t="s">
        <v>128</v>
      </c>
      <c r="D2925" s="14" t="s">
        <v>42</v>
      </c>
      <c r="E2925" s="14">
        <v>5</v>
      </c>
      <c r="F2925" s="14">
        <v>740.85281787796498</v>
      </c>
      <c r="G2925" s="14">
        <v>246.95093929265499</v>
      </c>
      <c r="H2925" s="14">
        <v>1667.7610595604999</v>
      </c>
      <c r="I2925" s="14">
        <v>1624.3534920116299</v>
      </c>
      <c r="J2925" s="14">
        <v>1508.93414019854</v>
      </c>
      <c r="K2925" s="14">
        <v>1746.2273239624201</v>
      </c>
      <c r="L2925" s="14">
        <v>121.873831950797</v>
      </c>
      <c r="M2925" s="14">
        <v>115.41935181309</v>
      </c>
      <c r="O2925" s="14"/>
      <c r="P2925" s="14"/>
      <c r="Q2925" s="14"/>
      <c r="R2925" s="14"/>
      <c r="S2925" s="14"/>
      <c r="T2925" s="14"/>
      <c r="U2925" s="14"/>
      <c r="V2925" s="14"/>
      <c r="W2925" s="14"/>
      <c r="X2925" s="14"/>
      <c r="Y2925" s="14"/>
    </row>
    <row r="2926" spans="1:25">
      <c r="A2926" s="14" t="s">
        <v>3154</v>
      </c>
      <c r="B2926" s="14" t="s">
        <v>60</v>
      </c>
      <c r="C2926" s="14" t="s">
        <v>129</v>
      </c>
      <c r="D2926" s="14" t="s">
        <v>42</v>
      </c>
      <c r="E2926" s="14">
        <v>5</v>
      </c>
      <c r="F2926" s="14">
        <v>748.70395622280398</v>
      </c>
      <c r="G2926" s="14">
        <v>249.56798540760099</v>
      </c>
      <c r="H2926" s="14">
        <v>1685.3971056047601</v>
      </c>
      <c r="I2926" s="14">
        <v>1610.69419002983</v>
      </c>
      <c r="J2926" s="14">
        <v>1496.7931521768501</v>
      </c>
      <c r="K2926" s="14">
        <v>1730.9303045788799</v>
      </c>
      <c r="L2926" s="14">
        <v>120.23611454905</v>
      </c>
      <c r="M2926" s="14">
        <v>113.90103785298901</v>
      </c>
      <c r="O2926" s="14"/>
      <c r="P2926" s="14"/>
      <c r="Q2926" s="14"/>
      <c r="R2926" s="14"/>
      <c r="S2926" s="14"/>
      <c r="T2926" s="14"/>
      <c r="U2926" s="14"/>
      <c r="V2926" s="14"/>
      <c r="W2926" s="14"/>
      <c r="X2926" s="14"/>
      <c r="Y2926" s="14"/>
    </row>
    <row r="2927" spans="1:25">
      <c r="A2927" s="14" t="s">
        <v>3155</v>
      </c>
      <c r="B2927" s="14" t="s">
        <v>60</v>
      </c>
      <c r="C2927" s="14" t="s">
        <v>130</v>
      </c>
      <c r="D2927" s="14" t="s">
        <v>42</v>
      </c>
      <c r="E2927" s="14">
        <v>5</v>
      </c>
      <c r="F2927" s="14">
        <v>762.36310031403104</v>
      </c>
      <c r="G2927" s="14">
        <v>254.12103343800999</v>
      </c>
      <c r="H2927" s="14">
        <v>1721.6872184147001</v>
      </c>
      <c r="I2927" s="14">
        <v>1628.78863548309</v>
      </c>
      <c r="J2927" s="14">
        <v>1514.55144743909</v>
      </c>
      <c r="K2927" s="14">
        <v>1749.3207078190601</v>
      </c>
      <c r="L2927" s="14">
        <v>120.532072335972</v>
      </c>
      <c r="M2927" s="14">
        <v>114.23718804399201</v>
      </c>
      <c r="O2927" s="14"/>
      <c r="P2927" s="14"/>
      <c r="Q2927" s="14"/>
      <c r="R2927" s="14"/>
      <c r="S2927" s="14"/>
      <c r="T2927" s="14"/>
      <c r="U2927" s="14"/>
      <c r="V2927" s="14"/>
      <c r="W2927" s="14"/>
      <c r="X2927" s="14"/>
      <c r="Y2927" s="14"/>
    </row>
    <row r="2928" spans="1:25">
      <c r="A2928" s="14" t="s">
        <v>3156</v>
      </c>
      <c r="B2928" s="14" t="s">
        <v>60</v>
      </c>
      <c r="C2928" s="14" t="s">
        <v>131</v>
      </c>
      <c r="D2928" s="14" t="s">
        <v>42</v>
      </c>
      <c r="E2928" s="14">
        <v>5</v>
      </c>
      <c r="F2928" s="14">
        <v>823.695646801919</v>
      </c>
      <c r="G2928" s="14">
        <v>274.56521560063999</v>
      </c>
      <c r="H2928" s="14">
        <v>1858.60293064199</v>
      </c>
      <c r="I2928" s="14">
        <v>1739.2069715407199</v>
      </c>
      <c r="J2928" s="14">
        <v>1621.6974231772499</v>
      </c>
      <c r="K2928" s="14">
        <v>1862.9389143886499</v>
      </c>
      <c r="L2928" s="14">
        <v>123.73194284793</v>
      </c>
      <c r="M2928" s="14">
        <v>117.509548363476</v>
      </c>
      <c r="O2928" s="14"/>
      <c r="P2928" s="14"/>
      <c r="Q2928" s="14"/>
      <c r="R2928" s="14"/>
      <c r="S2928" s="14"/>
      <c r="T2928" s="14"/>
      <c r="U2928" s="14"/>
      <c r="V2928" s="14"/>
      <c r="W2928" s="14"/>
      <c r="X2928" s="14"/>
      <c r="Y2928" s="14"/>
    </row>
    <row r="2929" spans="1:25">
      <c r="A2929" s="14" t="s">
        <v>3157</v>
      </c>
      <c r="B2929" s="14" t="s">
        <v>60</v>
      </c>
      <c r="C2929" s="14" t="s">
        <v>132</v>
      </c>
      <c r="D2929" s="14" t="s">
        <v>42</v>
      </c>
      <c r="E2929" s="14">
        <v>5</v>
      </c>
      <c r="F2929" s="14">
        <v>839.22895910785201</v>
      </c>
      <c r="G2929" s="14">
        <v>279.74298636928398</v>
      </c>
      <c r="H2929" s="14">
        <v>1887.3922390820901</v>
      </c>
      <c r="I2929" s="14">
        <v>1758.6113348430399</v>
      </c>
      <c r="J2929" s="14">
        <v>1640.88204143703</v>
      </c>
      <c r="K2929" s="14">
        <v>1882.5150429375999</v>
      </c>
      <c r="L2929" s="14">
        <v>123.903708094561</v>
      </c>
      <c r="M2929" s="14">
        <v>117.72929340601399</v>
      </c>
      <c r="O2929" s="14"/>
      <c r="P2929" s="14"/>
      <c r="Q2929" s="14"/>
      <c r="R2929" s="14"/>
      <c r="S2929" s="14"/>
      <c r="T2929" s="14"/>
      <c r="U2929" s="14"/>
      <c r="V2929" s="14"/>
      <c r="W2929" s="14"/>
      <c r="X2929" s="14"/>
      <c r="Y2929" s="14"/>
    </row>
    <row r="2930" spans="1:25">
      <c r="A2930" s="14" t="s">
        <v>3158</v>
      </c>
      <c r="B2930" s="14" t="s">
        <v>60</v>
      </c>
      <c r="C2930" s="14" t="s">
        <v>38</v>
      </c>
      <c r="D2930" s="14" t="s">
        <v>57</v>
      </c>
      <c r="E2930" s="14">
        <v>0</v>
      </c>
      <c r="F2930" s="14">
        <v>7634.9824371914501</v>
      </c>
      <c r="G2930" s="14">
        <v>2544.9941457304799</v>
      </c>
      <c r="H2930" s="14">
        <v>1932.64273673762</v>
      </c>
      <c r="I2930" s="14">
        <v>2038.1087758521301</v>
      </c>
      <c r="J2930" s="14">
        <v>1992.31247543004</v>
      </c>
      <c r="K2930" s="14">
        <v>2084.68636448899</v>
      </c>
      <c r="L2930" s="14">
        <v>46.577588636859403</v>
      </c>
      <c r="M2930" s="14">
        <v>45.796300422096003</v>
      </c>
      <c r="O2930" s="14"/>
      <c r="P2930" s="14"/>
      <c r="Q2930" s="14"/>
      <c r="R2930" s="14"/>
      <c r="S2930" s="14"/>
      <c r="T2930" s="14"/>
      <c r="U2930" s="14"/>
      <c r="V2930" s="14"/>
      <c r="W2930" s="14"/>
      <c r="X2930" s="14"/>
      <c r="Y2930" s="14"/>
    </row>
    <row r="2931" spans="1:25">
      <c r="A2931" s="14" t="s">
        <v>3159</v>
      </c>
      <c r="B2931" s="14" t="s">
        <v>60</v>
      </c>
      <c r="C2931" s="14" t="s">
        <v>36</v>
      </c>
      <c r="D2931" s="14" t="s">
        <v>57</v>
      </c>
      <c r="E2931" s="14">
        <v>0</v>
      </c>
      <c r="F2931" s="14">
        <v>7525.8947218835101</v>
      </c>
      <c r="G2931" s="14">
        <v>2508.63157396117</v>
      </c>
      <c r="H2931" s="14">
        <v>1896.87631615808</v>
      </c>
      <c r="I2931" s="14">
        <v>1987.8137989435199</v>
      </c>
      <c r="J2931" s="14">
        <v>1942.8373995241</v>
      </c>
      <c r="K2931" s="14">
        <v>2033.5630925969599</v>
      </c>
      <c r="L2931" s="14">
        <v>45.749293653444298</v>
      </c>
      <c r="M2931" s="14">
        <v>44.9763994194209</v>
      </c>
      <c r="O2931" s="14"/>
      <c r="P2931" s="14"/>
      <c r="Q2931" s="14"/>
      <c r="R2931" s="14"/>
      <c r="S2931" s="14"/>
      <c r="T2931" s="14"/>
      <c r="U2931" s="14"/>
      <c r="V2931" s="14"/>
      <c r="W2931" s="14"/>
      <c r="X2931" s="14"/>
      <c r="Y2931" s="14"/>
    </row>
    <row r="2932" spans="1:25">
      <c r="A2932" s="14" t="s">
        <v>3160</v>
      </c>
      <c r="B2932" s="14" t="s">
        <v>60</v>
      </c>
      <c r="C2932" s="14" t="s">
        <v>34</v>
      </c>
      <c r="D2932" s="14" t="s">
        <v>57</v>
      </c>
      <c r="E2932" s="14">
        <v>0</v>
      </c>
      <c r="F2932" s="14">
        <v>7304.6231431760598</v>
      </c>
      <c r="G2932" s="14">
        <v>2434.8743810586898</v>
      </c>
      <c r="H2932" s="14">
        <v>1835.2494468029199</v>
      </c>
      <c r="I2932" s="14">
        <v>1913.66670959932</v>
      </c>
      <c r="J2932" s="14">
        <v>1869.7538771890099</v>
      </c>
      <c r="K2932" s="14">
        <v>1958.3456129015201</v>
      </c>
      <c r="L2932" s="14">
        <v>44.678903302200098</v>
      </c>
      <c r="M2932" s="14">
        <v>43.912832410311701</v>
      </c>
      <c r="O2932" s="14"/>
      <c r="P2932" s="14"/>
      <c r="Q2932" s="14"/>
      <c r="R2932" s="14"/>
      <c r="S2932" s="14"/>
      <c r="T2932" s="14"/>
      <c r="U2932" s="14"/>
      <c r="V2932" s="14"/>
      <c r="W2932" s="14"/>
      <c r="X2932" s="14"/>
      <c r="Y2932" s="14"/>
    </row>
    <row r="2933" spans="1:25">
      <c r="A2933" s="14" t="s">
        <v>3161</v>
      </c>
      <c r="B2933" s="14" t="s">
        <v>60</v>
      </c>
      <c r="C2933" s="14" t="s">
        <v>128</v>
      </c>
      <c r="D2933" s="14" t="s">
        <v>57</v>
      </c>
      <c r="E2933" s="14">
        <v>0</v>
      </c>
      <c r="F2933" s="14">
        <v>7219.3510158910103</v>
      </c>
      <c r="G2933" s="14">
        <v>2406.45033863034</v>
      </c>
      <c r="H2933" s="14">
        <v>1810.8906559904001</v>
      </c>
      <c r="I2933" s="14">
        <v>1876.2260371942</v>
      </c>
      <c r="J2933" s="14">
        <v>1832.9591179725201</v>
      </c>
      <c r="K2933" s="14">
        <v>1920.25224688663</v>
      </c>
      <c r="L2933" s="14">
        <v>44.026209692431202</v>
      </c>
      <c r="M2933" s="14">
        <v>43.266919221671301</v>
      </c>
      <c r="O2933" s="14"/>
      <c r="P2933" s="14"/>
      <c r="Q2933" s="14"/>
      <c r="R2933" s="14"/>
      <c r="S2933" s="14"/>
      <c r="T2933" s="14"/>
      <c r="U2933" s="14"/>
      <c r="V2933" s="14"/>
      <c r="W2933" s="14"/>
      <c r="X2933" s="14"/>
      <c r="Y2933" s="14"/>
    </row>
    <row r="2934" spans="1:25">
      <c r="A2934" s="14" t="s">
        <v>3162</v>
      </c>
      <c r="B2934" s="14" t="s">
        <v>60</v>
      </c>
      <c r="C2934" s="14" t="s">
        <v>129</v>
      </c>
      <c r="D2934" s="14" t="s">
        <v>57</v>
      </c>
      <c r="E2934" s="14">
        <v>0</v>
      </c>
      <c r="F2934" s="14">
        <v>7202.1484856039497</v>
      </c>
      <c r="G2934" s="14">
        <v>2400.7161618679802</v>
      </c>
      <c r="H2934" s="14">
        <v>1804.8145318414499</v>
      </c>
      <c r="I2934" s="14">
        <v>1857.49641304735</v>
      </c>
      <c r="J2934" s="14">
        <v>1814.6416397321</v>
      </c>
      <c r="K2934" s="14">
        <v>1901.1041504203499</v>
      </c>
      <c r="L2934" s="14">
        <v>43.607737372999502</v>
      </c>
      <c r="M2934" s="14">
        <v>42.854773315250704</v>
      </c>
      <c r="O2934" s="14"/>
      <c r="P2934" s="14"/>
      <c r="Q2934" s="14"/>
      <c r="R2934" s="14"/>
      <c r="S2934" s="14"/>
      <c r="T2934" s="14"/>
      <c r="U2934" s="14"/>
      <c r="V2934" s="14"/>
      <c r="W2934" s="14"/>
      <c r="X2934" s="14"/>
      <c r="Y2934" s="14"/>
    </row>
    <row r="2935" spans="1:25">
      <c r="A2935" s="14" t="s">
        <v>3163</v>
      </c>
      <c r="B2935" s="14" t="s">
        <v>60</v>
      </c>
      <c r="C2935" s="14" t="s">
        <v>130</v>
      </c>
      <c r="D2935" s="14" t="s">
        <v>57</v>
      </c>
      <c r="E2935" s="14">
        <v>0</v>
      </c>
      <c r="F2935" s="14">
        <v>7328.2668121819197</v>
      </c>
      <c r="G2935" s="14">
        <v>2442.7556040606401</v>
      </c>
      <c r="H2935" s="14">
        <v>1834.6994968234201</v>
      </c>
      <c r="I2935" s="14">
        <v>1872.75368632919</v>
      </c>
      <c r="J2935" s="14">
        <v>1829.9349555866199</v>
      </c>
      <c r="K2935" s="14">
        <v>1916.3181834775801</v>
      </c>
      <c r="L2935" s="14">
        <v>43.564497148396903</v>
      </c>
      <c r="M2935" s="14">
        <v>42.818730742567098</v>
      </c>
      <c r="O2935" s="14"/>
      <c r="P2935" s="14"/>
      <c r="Q2935" s="14"/>
      <c r="R2935" s="14"/>
      <c r="S2935" s="14"/>
      <c r="T2935" s="14"/>
      <c r="U2935" s="14"/>
      <c r="V2935" s="14"/>
      <c r="W2935" s="14"/>
      <c r="X2935" s="14"/>
      <c r="Y2935" s="14"/>
    </row>
    <row r="2936" spans="1:25">
      <c r="A2936" s="14" t="s">
        <v>3164</v>
      </c>
      <c r="B2936" s="14" t="s">
        <v>60</v>
      </c>
      <c r="C2936" s="14" t="s">
        <v>131</v>
      </c>
      <c r="D2936" s="14" t="s">
        <v>57</v>
      </c>
      <c r="E2936" s="14">
        <v>0</v>
      </c>
      <c r="F2936" s="14">
        <v>7300.9855824906499</v>
      </c>
      <c r="G2936" s="14">
        <v>2433.6618608302201</v>
      </c>
      <c r="H2936" s="14">
        <v>1824.1883663701699</v>
      </c>
      <c r="I2936" s="14">
        <v>1845.5654541466199</v>
      </c>
      <c r="J2936" s="14">
        <v>1803.2959510539799</v>
      </c>
      <c r="K2936" s="14">
        <v>1888.5725452643801</v>
      </c>
      <c r="L2936" s="14">
        <v>43.007091117762201</v>
      </c>
      <c r="M2936" s="14">
        <v>42.2695030926348</v>
      </c>
      <c r="O2936" s="14"/>
      <c r="P2936" s="14"/>
      <c r="Q2936" s="14"/>
      <c r="R2936" s="14"/>
      <c r="S2936" s="14"/>
      <c r="T2936" s="14"/>
      <c r="U2936" s="14"/>
      <c r="V2936" s="14"/>
      <c r="W2936" s="14"/>
      <c r="X2936" s="14"/>
      <c r="Y2936" s="14"/>
    </row>
    <row r="2937" spans="1:25">
      <c r="A2937" s="14" t="s">
        <v>3165</v>
      </c>
      <c r="B2937" s="14" t="s">
        <v>60</v>
      </c>
      <c r="C2937" s="14" t="s">
        <v>132</v>
      </c>
      <c r="D2937" s="14" t="s">
        <v>57</v>
      </c>
      <c r="E2937" s="14">
        <v>0</v>
      </c>
      <c r="F2937" s="14">
        <v>7061.3076607593202</v>
      </c>
      <c r="G2937" s="14">
        <v>2353.7692202531098</v>
      </c>
      <c r="H2937" s="14">
        <v>1759.19173401745</v>
      </c>
      <c r="I2937" s="14">
        <v>1765.55231346964</v>
      </c>
      <c r="J2937" s="14">
        <v>1724.4435371151101</v>
      </c>
      <c r="K2937" s="14">
        <v>1807.3906143172801</v>
      </c>
      <c r="L2937" s="14">
        <v>41.838300847643502</v>
      </c>
      <c r="M2937" s="14">
        <v>41.108776354523798</v>
      </c>
      <c r="O2937" s="14"/>
      <c r="P2937" s="14"/>
      <c r="Q2937" s="14"/>
      <c r="R2937" s="14"/>
      <c r="S2937" s="14"/>
      <c r="T2937" s="14"/>
      <c r="U2937" s="14"/>
      <c r="V2937" s="14"/>
      <c r="W2937" s="14"/>
      <c r="X2937" s="14"/>
      <c r="Y2937" s="14"/>
    </row>
    <row r="2938" spans="1:25">
      <c r="A2938" s="14" t="s">
        <v>3166</v>
      </c>
      <c r="B2938" s="14" t="s">
        <v>60</v>
      </c>
      <c r="C2938" s="14" t="s">
        <v>38</v>
      </c>
      <c r="D2938" s="14" t="s">
        <v>57</v>
      </c>
      <c r="E2938" s="14">
        <v>1</v>
      </c>
      <c r="F2938" s="14">
        <v>1015.63665221777</v>
      </c>
      <c r="G2938" s="14">
        <v>338.54555073925599</v>
      </c>
      <c r="H2938" s="14">
        <v>1266.5851724316501</v>
      </c>
      <c r="I2938" s="14">
        <v>1537.56338908665</v>
      </c>
      <c r="J2938" s="14">
        <v>1440.6632625105001</v>
      </c>
      <c r="K2938" s="14">
        <v>1639.07116744263</v>
      </c>
      <c r="L2938" s="14">
        <v>101.50777835597999</v>
      </c>
      <c r="M2938" s="14">
        <v>96.900126576152203</v>
      </c>
      <c r="O2938" s="14"/>
      <c r="P2938" s="14"/>
      <c r="Q2938" s="14"/>
      <c r="R2938" s="14"/>
      <c r="S2938" s="14"/>
      <c r="T2938" s="14"/>
      <c r="U2938" s="14"/>
      <c r="V2938" s="14"/>
      <c r="W2938" s="14"/>
      <c r="X2938" s="14"/>
      <c r="Y2938" s="14"/>
    </row>
    <row r="2939" spans="1:25">
      <c r="A2939" s="14" t="s">
        <v>3167</v>
      </c>
      <c r="B2939" s="14" t="s">
        <v>60</v>
      </c>
      <c r="C2939" s="14" t="s">
        <v>36</v>
      </c>
      <c r="D2939" s="14" t="s">
        <v>57</v>
      </c>
      <c r="E2939" s="14">
        <v>1</v>
      </c>
      <c r="F2939" s="14">
        <v>999.07150385889202</v>
      </c>
      <c r="G2939" s="14">
        <v>333.02383461963097</v>
      </c>
      <c r="H2939" s="14">
        <v>1222.6442272546799</v>
      </c>
      <c r="I2939" s="14">
        <v>1447.3029434503301</v>
      </c>
      <c r="J2939" s="14">
        <v>1355.93772007246</v>
      </c>
      <c r="K2939" s="14">
        <v>1543.0494372824901</v>
      </c>
      <c r="L2939" s="14">
        <v>95.746493832156801</v>
      </c>
      <c r="M2939" s="14">
        <v>91.365223377876006</v>
      </c>
      <c r="O2939" s="14"/>
      <c r="P2939" s="14"/>
      <c r="Q2939" s="14"/>
      <c r="R2939" s="14"/>
      <c r="S2939" s="14"/>
      <c r="T2939" s="14"/>
      <c r="U2939" s="14"/>
      <c r="V2939" s="14"/>
      <c r="W2939" s="14"/>
      <c r="X2939" s="14"/>
      <c r="Y2939" s="14"/>
    </row>
    <row r="2940" spans="1:25">
      <c r="A2940" s="14" t="s">
        <v>3168</v>
      </c>
      <c r="B2940" s="14" t="s">
        <v>60</v>
      </c>
      <c r="C2940" s="14" t="s">
        <v>34</v>
      </c>
      <c r="D2940" s="14" t="s">
        <v>57</v>
      </c>
      <c r="E2940" s="14">
        <v>1</v>
      </c>
      <c r="F2940" s="14">
        <v>992.48758862132797</v>
      </c>
      <c r="G2940" s="14">
        <v>330.82919620710902</v>
      </c>
      <c r="H2940" s="14">
        <v>1196.60436042214</v>
      </c>
      <c r="I2940" s="14">
        <v>1400.0176908282001</v>
      </c>
      <c r="J2940" s="14">
        <v>1311.5658145490499</v>
      </c>
      <c r="K2940" s="14">
        <v>1492.7255465471901</v>
      </c>
      <c r="L2940" s="14">
        <v>92.707855718982501</v>
      </c>
      <c r="M2940" s="14">
        <v>88.451876279154206</v>
      </c>
      <c r="O2940" s="14"/>
      <c r="P2940" s="14"/>
      <c r="Q2940" s="14"/>
      <c r="R2940" s="14"/>
      <c r="S2940" s="14"/>
      <c r="T2940" s="14"/>
      <c r="U2940" s="14"/>
      <c r="V2940" s="14"/>
      <c r="W2940" s="14"/>
      <c r="X2940" s="14"/>
      <c r="Y2940" s="14"/>
    </row>
    <row r="2941" spans="1:25">
      <c r="A2941" s="14" t="s">
        <v>3169</v>
      </c>
      <c r="B2941" s="14" t="s">
        <v>60</v>
      </c>
      <c r="C2941" s="14" t="s">
        <v>128</v>
      </c>
      <c r="D2941" s="14" t="s">
        <v>57</v>
      </c>
      <c r="E2941" s="14">
        <v>1</v>
      </c>
      <c r="F2941" s="14">
        <v>1008.27845319416</v>
      </c>
      <c r="G2941" s="14">
        <v>336.09281773138702</v>
      </c>
      <c r="H2941" s="14">
        <v>1200.1171852575901</v>
      </c>
      <c r="I2941" s="14">
        <v>1378.86972652285</v>
      </c>
      <c r="J2941" s="14">
        <v>1292.7300095830699</v>
      </c>
      <c r="K2941" s="14">
        <v>1469.1207388973301</v>
      </c>
      <c r="L2941" s="14">
        <v>90.251012374476204</v>
      </c>
      <c r="M2941" s="14">
        <v>86.139716939787405</v>
      </c>
      <c r="O2941" s="14"/>
      <c r="P2941" s="14"/>
      <c r="Q2941" s="14"/>
      <c r="R2941" s="14"/>
      <c r="S2941" s="14"/>
      <c r="T2941" s="14"/>
      <c r="U2941" s="14"/>
      <c r="V2941" s="14"/>
      <c r="W2941" s="14"/>
      <c r="X2941" s="14"/>
      <c r="Y2941" s="14"/>
    </row>
    <row r="2942" spans="1:25">
      <c r="A2942" s="14" t="s">
        <v>3170</v>
      </c>
      <c r="B2942" s="14" t="s">
        <v>60</v>
      </c>
      <c r="C2942" s="14" t="s">
        <v>129</v>
      </c>
      <c r="D2942" s="14" t="s">
        <v>57</v>
      </c>
      <c r="E2942" s="14">
        <v>1</v>
      </c>
      <c r="F2942" s="14">
        <v>994.50630940059705</v>
      </c>
      <c r="G2942" s="14">
        <v>331.50210313353199</v>
      </c>
      <c r="H2942" s="14">
        <v>1172.22776011103</v>
      </c>
      <c r="I2942" s="14">
        <v>1328.06281849941</v>
      </c>
      <c r="J2942" s="14">
        <v>1244.8515817263301</v>
      </c>
      <c r="K2942" s="14">
        <v>1415.2737022015201</v>
      </c>
      <c r="L2942" s="14">
        <v>87.210883702102805</v>
      </c>
      <c r="M2942" s="14">
        <v>83.211236773084195</v>
      </c>
      <c r="O2942" s="14"/>
      <c r="P2942" s="14"/>
      <c r="Q2942" s="14"/>
      <c r="R2942" s="14"/>
      <c r="S2942" s="14"/>
      <c r="T2942" s="14"/>
      <c r="U2942" s="14"/>
      <c r="V2942" s="14"/>
      <c r="W2942" s="14"/>
      <c r="X2942" s="14"/>
      <c r="Y2942" s="14"/>
    </row>
    <row r="2943" spans="1:25">
      <c r="A2943" s="14" t="s">
        <v>3171</v>
      </c>
      <c r="B2943" s="14" t="s">
        <v>60</v>
      </c>
      <c r="C2943" s="14" t="s">
        <v>130</v>
      </c>
      <c r="D2943" s="14" t="s">
        <v>57</v>
      </c>
      <c r="E2943" s="14">
        <v>1</v>
      </c>
      <c r="F2943" s="14">
        <v>1016.00947631706</v>
      </c>
      <c r="G2943" s="14">
        <v>338.669825439021</v>
      </c>
      <c r="H2943" s="14">
        <v>1188.48198146765</v>
      </c>
      <c r="I2943" s="14">
        <v>1325.7123944393099</v>
      </c>
      <c r="J2943" s="14">
        <v>1243.8368084162701</v>
      </c>
      <c r="K2943" s="14">
        <v>1411.48047458111</v>
      </c>
      <c r="L2943" s="14">
        <v>85.768080141801207</v>
      </c>
      <c r="M2943" s="14">
        <v>81.875586023041905</v>
      </c>
      <c r="O2943" s="14"/>
      <c r="P2943" s="14"/>
      <c r="Q2943" s="14"/>
      <c r="R2943" s="14"/>
      <c r="S2943" s="14"/>
      <c r="T2943" s="14"/>
      <c r="U2943" s="14"/>
      <c r="V2943" s="14"/>
      <c r="W2943" s="14"/>
      <c r="X2943" s="14"/>
      <c r="Y2943" s="14"/>
    </row>
    <row r="2944" spans="1:25">
      <c r="A2944" s="14" t="s">
        <v>3172</v>
      </c>
      <c r="B2944" s="14" t="s">
        <v>60</v>
      </c>
      <c r="C2944" s="14" t="s">
        <v>131</v>
      </c>
      <c r="D2944" s="14" t="s">
        <v>57</v>
      </c>
      <c r="E2944" s="14">
        <v>1</v>
      </c>
      <c r="F2944" s="14">
        <v>1040.3347483806399</v>
      </c>
      <c r="G2944" s="14">
        <v>346.77824946021201</v>
      </c>
      <c r="H2944" s="14">
        <v>1208.46904687193</v>
      </c>
      <c r="I2944" s="14">
        <v>1334.51518390662</v>
      </c>
      <c r="J2944" s="14">
        <v>1253.2191734395201</v>
      </c>
      <c r="K2944" s="14">
        <v>1419.62951813566</v>
      </c>
      <c r="L2944" s="14">
        <v>85.114334229037198</v>
      </c>
      <c r="M2944" s="14">
        <v>81.296010467103997</v>
      </c>
      <c r="O2944" s="14"/>
      <c r="P2944" s="14"/>
      <c r="Q2944" s="14"/>
      <c r="R2944" s="14"/>
      <c r="S2944" s="14"/>
      <c r="T2944" s="14"/>
      <c r="U2944" s="14"/>
      <c r="V2944" s="14"/>
      <c r="W2944" s="14"/>
      <c r="X2944" s="14"/>
      <c r="Y2944" s="14"/>
    </row>
    <row r="2945" spans="1:25">
      <c r="A2945" s="14" t="s">
        <v>3173</v>
      </c>
      <c r="B2945" s="14" t="s">
        <v>60</v>
      </c>
      <c r="C2945" s="14" t="s">
        <v>132</v>
      </c>
      <c r="D2945" s="14" t="s">
        <v>57</v>
      </c>
      <c r="E2945" s="14">
        <v>1</v>
      </c>
      <c r="F2945" s="14">
        <v>1066.88388128521</v>
      </c>
      <c r="G2945" s="14">
        <v>355.62796042840301</v>
      </c>
      <c r="H2945" s="14">
        <v>1230.645935987</v>
      </c>
      <c r="I2945" s="14">
        <v>1329.8648243124601</v>
      </c>
      <c r="J2945" s="14">
        <v>1250.00566998097</v>
      </c>
      <c r="K2945" s="14">
        <v>1413.42666522073</v>
      </c>
      <c r="L2945" s="14">
        <v>83.561840908268096</v>
      </c>
      <c r="M2945" s="14">
        <v>79.859154331485996</v>
      </c>
      <c r="O2945" s="14"/>
      <c r="P2945" s="14"/>
      <c r="Q2945" s="14"/>
      <c r="R2945" s="14"/>
      <c r="S2945" s="14"/>
      <c r="T2945" s="14"/>
      <c r="U2945" s="14"/>
      <c r="V2945" s="14"/>
      <c r="W2945" s="14"/>
      <c r="X2945" s="14"/>
      <c r="Y2945" s="14"/>
    </row>
    <row r="2946" spans="1:25">
      <c r="A2946" s="14" t="s">
        <v>3174</v>
      </c>
      <c r="B2946" s="14" t="s">
        <v>60</v>
      </c>
      <c r="C2946" s="14" t="s">
        <v>38</v>
      </c>
      <c r="D2946" s="14" t="s">
        <v>57</v>
      </c>
      <c r="E2946" s="14">
        <v>2</v>
      </c>
      <c r="F2946" s="14">
        <v>1425.0506241876201</v>
      </c>
      <c r="G2946" s="14">
        <v>475.01687472920702</v>
      </c>
      <c r="H2946" s="14">
        <v>1700.7812863269501</v>
      </c>
      <c r="I2946" s="14">
        <v>1752.23084154547</v>
      </c>
      <c r="J2946" s="14">
        <v>1661.6284482513099</v>
      </c>
      <c r="K2946" s="14">
        <v>1846.45563223311</v>
      </c>
      <c r="L2946" s="14">
        <v>94.224790687640294</v>
      </c>
      <c r="M2946" s="14">
        <v>90.602393294161899</v>
      </c>
      <c r="O2946" s="14"/>
      <c r="P2946" s="14"/>
      <c r="Q2946" s="14"/>
      <c r="R2946" s="14"/>
      <c r="S2946" s="14"/>
      <c r="T2946" s="14"/>
      <c r="U2946" s="14"/>
      <c r="V2946" s="14"/>
      <c r="W2946" s="14"/>
      <c r="X2946" s="14"/>
      <c r="Y2946" s="14"/>
    </row>
    <row r="2947" spans="1:25">
      <c r="A2947" s="14" t="s">
        <v>3175</v>
      </c>
      <c r="B2947" s="14" t="s">
        <v>60</v>
      </c>
      <c r="C2947" s="14" t="s">
        <v>36</v>
      </c>
      <c r="D2947" s="14" t="s">
        <v>57</v>
      </c>
      <c r="E2947" s="14">
        <v>2</v>
      </c>
      <c r="F2947" s="14">
        <v>1418.8620033412799</v>
      </c>
      <c r="G2947" s="14">
        <v>472.95400111376102</v>
      </c>
      <c r="H2947" s="14">
        <v>1687.53434667549</v>
      </c>
      <c r="I2947" s="14">
        <v>1734.1325214390899</v>
      </c>
      <c r="J2947" s="14">
        <v>1644.29007845449</v>
      </c>
      <c r="K2947" s="14">
        <v>1827.5749746010199</v>
      </c>
      <c r="L2947" s="14">
        <v>93.442453161925897</v>
      </c>
      <c r="M2947" s="14">
        <v>89.842442984597696</v>
      </c>
      <c r="O2947" s="14"/>
      <c r="P2947" s="14"/>
      <c r="Q2947" s="14"/>
      <c r="R2947" s="14"/>
      <c r="S2947" s="14"/>
      <c r="T2947" s="14"/>
      <c r="U2947" s="14"/>
      <c r="V2947" s="14"/>
      <c r="W2947" s="14"/>
      <c r="X2947" s="14"/>
      <c r="Y2947" s="14"/>
    </row>
    <row r="2948" spans="1:25">
      <c r="A2948" s="14" t="s">
        <v>3176</v>
      </c>
      <c r="B2948" s="14" t="s">
        <v>60</v>
      </c>
      <c r="C2948" s="14" t="s">
        <v>34</v>
      </c>
      <c r="D2948" s="14" t="s">
        <v>57</v>
      </c>
      <c r="E2948" s="14">
        <v>2</v>
      </c>
      <c r="F2948" s="14">
        <v>1369.2143261700101</v>
      </c>
      <c r="G2948" s="14">
        <v>456.40477539000398</v>
      </c>
      <c r="H2948" s="14">
        <v>1621.5809729976299</v>
      </c>
      <c r="I2948" s="14">
        <v>1656.3591536619999</v>
      </c>
      <c r="J2948" s="14">
        <v>1569.12998851925</v>
      </c>
      <c r="K2948" s="14">
        <v>1747.1478209268701</v>
      </c>
      <c r="L2948" s="14">
        <v>90.788667264872899</v>
      </c>
      <c r="M2948" s="14">
        <v>87.229165142750603</v>
      </c>
      <c r="O2948" s="14"/>
      <c r="P2948" s="14"/>
      <c r="Q2948" s="14"/>
      <c r="R2948" s="14"/>
      <c r="S2948" s="14"/>
      <c r="T2948" s="14"/>
      <c r="U2948" s="14"/>
      <c r="V2948" s="14"/>
      <c r="W2948" s="14"/>
      <c r="X2948" s="14"/>
      <c r="Y2948" s="14"/>
    </row>
    <row r="2949" spans="1:25">
      <c r="A2949" s="14" t="s">
        <v>3177</v>
      </c>
      <c r="B2949" s="14" t="s">
        <v>60</v>
      </c>
      <c r="C2949" s="14" t="s">
        <v>128</v>
      </c>
      <c r="D2949" s="14" t="s">
        <v>57</v>
      </c>
      <c r="E2949" s="14">
        <v>2</v>
      </c>
      <c r="F2949" s="14">
        <v>1358.3123240303801</v>
      </c>
      <c r="G2949" s="14">
        <v>452.77077467679499</v>
      </c>
      <c r="H2949" s="14">
        <v>1607.77463665355</v>
      </c>
      <c r="I2949" s="14">
        <v>1635.83220209815</v>
      </c>
      <c r="J2949" s="14">
        <v>1549.47109518362</v>
      </c>
      <c r="K2949" s="14">
        <v>1725.7318191079</v>
      </c>
      <c r="L2949" s="14">
        <v>89.899617009751907</v>
      </c>
      <c r="M2949" s="14">
        <v>86.361106914528094</v>
      </c>
      <c r="O2949" s="14"/>
      <c r="P2949" s="14"/>
      <c r="Q2949" s="14"/>
      <c r="R2949" s="14"/>
      <c r="S2949" s="14"/>
      <c r="T2949" s="14"/>
      <c r="U2949" s="14"/>
      <c r="V2949" s="14"/>
      <c r="W2949" s="14"/>
      <c r="X2949" s="14"/>
      <c r="Y2949" s="14"/>
    </row>
    <row r="2950" spans="1:25">
      <c r="A2950" s="14" t="s">
        <v>3178</v>
      </c>
      <c r="B2950" s="14" t="s">
        <v>60</v>
      </c>
      <c r="C2950" s="14" t="s">
        <v>129</v>
      </c>
      <c r="D2950" s="14" t="s">
        <v>57</v>
      </c>
      <c r="E2950" s="14">
        <v>2</v>
      </c>
      <c r="F2950" s="14">
        <v>1365.7344248526299</v>
      </c>
      <c r="G2950" s="14">
        <v>455.244808284209</v>
      </c>
      <c r="H2950" s="14">
        <v>1615.20244202309</v>
      </c>
      <c r="I2950" s="14">
        <v>1626.51103250342</v>
      </c>
      <c r="J2950" s="14">
        <v>1540.898807667</v>
      </c>
      <c r="K2950" s="14">
        <v>1715.62132533976</v>
      </c>
      <c r="L2950" s="14">
        <v>89.110292836337706</v>
      </c>
      <c r="M2950" s="14">
        <v>85.612224836424701</v>
      </c>
      <c r="O2950" s="14"/>
      <c r="P2950" s="14"/>
      <c r="Q2950" s="14"/>
      <c r="R2950" s="14"/>
      <c r="S2950" s="14"/>
      <c r="T2950" s="14"/>
      <c r="U2950" s="14"/>
      <c r="V2950" s="14"/>
      <c r="W2950" s="14"/>
      <c r="X2950" s="14"/>
      <c r="Y2950" s="14"/>
    </row>
    <row r="2951" spans="1:25">
      <c r="A2951" s="14" t="s">
        <v>3179</v>
      </c>
      <c r="B2951" s="14" t="s">
        <v>60</v>
      </c>
      <c r="C2951" s="14" t="s">
        <v>130</v>
      </c>
      <c r="D2951" s="14" t="s">
        <v>57</v>
      </c>
      <c r="E2951" s="14">
        <v>2</v>
      </c>
      <c r="F2951" s="14">
        <v>1399.75944846532</v>
      </c>
      <c r="G2951" s="14">
        <v>466.58648282177302</v>
      </c>
      <c r="H2951" s="14">
        <v>1651.43870748622</v>
      </c>
      <c r="I2951" s="14">
        <v>1645.0558423535699</v>
      </c>
      <c r="J2951" s="14">
        <v>1559.4930513202701</v>
      </c>
      <c r="K2951" s="14">
        <v>1734.0709865027</v>
      </c>
      <c r="L2951" s="14">
        <v>89.015144149123401</v>
      </c>
      <c r="M2951" s="14">
        <v>85.562791033303299</v>
      </c>
      <c r="O2951" s="14"/>
      <c r="P2951" s="14"/>
      <c r="Q2951" s="14"/>
      <c r="R2951" s="14"/>
      <c r="S2951" s="14"/>
      <c r="T2951" s="14"/>
      <c r="U2951" s="14"/>
      <c r="V2951" s="14"/>
      <c r="W2951" s="14"/>
      <c r="X2951" s="14"/>
      <c r="Y2951" s="14"/>
    </row>
    <row r="2952" spans="1:25">
      <c r="A2952" s="14" t="s">
        <v>3180</v>
      </c>
      <c r="B2952" s="14" t="s">
        <v>60</v>
      </c>
      <c r="C2952" s="14" t="s">
        <v>131</v>
      </c>
      <c r="D2952" s="14" t="s">
        <v>57</v>
      </c>
      <c r="E2952" s="14">
        <v>2</v>
      </c>
      <c r="F2952" s="14">
        <v>1395.0919008516901</v>
      </c>
      <c r="G2952" s="14">
        <v>465.030633617229</v>
      </c>
      <c r="H2952" s="14">
        <v>1640.03044830622</v>
      </c>
      <c r="I2952" s="14">
        <v>1622.4494251349499</v>
      </c>
      <c r="J2952" s="14">
        <v>1537.9530800842199</v>
      </c>
      <c r="K2952" s="14">
        <v>1710.36091796457</v>
      </c>
      <c r="L2952" s="14">
        <v>87.911492829617103</v>
      </c>
      <c r="M2952" s="14">
        <v>84.496345050731904</v>
      </c>
      <c r="O2952" s="14"/>
      <c r="P2952" s="14"/>
      <c r="Q2952" s="14"/>
      <c r="R2952" s="14"/>
      <c r="S2952" s="14"/>
      <c r="T2952" s="14"/>
      <c r="U2952" s="14"/>
      <c r="V2952" s="14"/>
      <c r="W2952" s="14"/>
      <c r="X2952" s="14"/>
      <c r="Y2952" s="14"/>
    </row>
    <row r="2953" spans="1:25">
      <c r="A2953" s="14" t="s">
        <v>3181</v>
      </c>
      <c r="B2953" s="14" t="s">
        <v>60</v>
      </c>
      <c r="C2953" s="14" t="s">
        <v>132</v>
      </c>
      <c r="D2953" s="14" t="s">
        <v>57</v>
      </c>
      <c r="E2953" s="14">
        <v>2</v>
      </c>
      <c r="F2953" s="14">
        <v>1344.7784831596</v>
      </c>
      <c r="G2953" s="14">
        <v>448.25949438653203</v>
      </c>
      <c r="H2953" s="14">
        <v>1574.2580840752501</v>
      </c>
      <c r="I2953" s="14">
        <v>1556.5377054713799</v>
      </c>
      <c r="J2953" s="14">
        <v>1474.07935700913</v>
      </c>
      <c r="K2953" s="14">
        <v>1642.3919949659401</v>
      </c>
      <c r="L2953" s="14">
        <v>85.854289494560106</v>
      </c>
      <c r="M2953" s="14">
        <v>82.458348462253298</v>
      </c>
      <c r="O2953" s="14"/>
      <c r="P2953" s="14"/>
      <c r="Q2953" s="14"/>
      <c r="R2953" s="14"/>
      <c r="S2953" s="14"/>
      <c r="T2953" s="14"/>
      <c r="U2953" s="14"/>
      <c r="V2953" s="14"/>
      <c r="W2953" s="14"/>
      <c r="X2953" s="14"/>
      <c r="Y2953" s="14"/>
    </row>
    <row r="2954" spans="1:25">
      <c r="A2954" s="14" t="s">
        <v>3182</v>
      </c>
      <c r="B2954" s="14" t="s">
        <v>60</v>
      </c>
      <c r="C2954" s="14" t="s">
        <v>38</v>
      </c>
      <c r="D2954" s="14" t="s">
        <v>57</v>
      </c>
      <c r="E2954" s="14">
        <v>3</v>
      </c>
      <c r="F2954" s="14">
        <v>1703.3215775839201</v>
      </c>
      <c r="G2954" s="14">
        <v>567.77385919464098</v>
      </c>
      <c r="H2954" s="14">
        <v>2162.6459511483099</v>
      </c>
      <c r="I2954" s="14">
        <v>2189.6609786261201</v>
      </c>
      <c r="J2954" s="14">
        <v>2086.4045213026202</v>
      </c>
      <c r="K2954" s="14">
        <v>2296.68647295247</v>
      </c>
      <c r="L2954" s="14">
        <v>107.025494326345</v>
      </c>
      <c r="M2954" s="14">
        <v>103.256457323506</v>
      </c>
      <c r="O2954" s="14"/>
      <c r="P2954" s="14"/>
      <c r="Q2954" s="14"/>
      <c r="R2954" s="14"/>
      <c r="S2954" s="14"/>
      <c r="T2954" s="14"/>
      <c r="U2954" s="14"/>
      <c r="V2954" s="14"/>
      <c r="W2954" s="14"/>
      <c r="X2954" s="14"/>
      <c r="Y2954" s="14"/>
    </row>
    <row r="2955" spans="1:25">
      <c r="A2955" s="14" t="s">
        <v>3183</v>
      </c>
      <c r="B2955" s="14" t="s">
        <v>60</v>
      </c>
      <c r="C2955" s="14" t="s">
        <v>36</v>
      </c>
      <c r="D2955" s="14" t="s">
        <v>57</v>
      </c>
      <c r="E2955" s="14">
        <v>3</v>
      </c>
      <c r="F2955" s="14">
        <v>1588.94728452749</v>
      </c>
      <c r="G2955" s="14">
        <v>529.64909484249699</v>
      </c>
      <c r="H2955" s="14">
        <v>2018.6336414456</v>
      </c>
      <c r="I2955" s="14">
        <v>2034.67653378513</v>
      </c>
      <c r="J2955" s="14">
        <v>1935.3437840495999</v>
      </c>
      <c r="K2955" s="14">
        <v>2137.7659815573902</v>
      </c>
      <c r="L2955" s="14">
        <v>103.089447772255</v>
      </c>
      <c r="M2955" s="14">
        <v>99.332749735532204</v>
      </c>
      <c r="O2955" s="14"/>
      <c r="P2955" s="14"/>
      <c r="Q2955" s="14"/>
      <c r="R2955" s="14"/>
      <c r="S2955" s="14"/>
      <c r="T2955" s="14"/>
      <c r="U2955" s="14"/>
      <c r="V2955" s="14"/>
      <c r="W2955" s="14"/>
      <c r="X2955" s="14"/>
      <c r="Y2955" s="14"/>
    </row>
    <row r="2956" spans="1:25">
      <c r="A2956" s="14" t="s">
        <v>3184</v>
      </c>
      <c r="B2956" s="14" t="s">
        <v>60</v>
      </c>
      <c r="C2956" s="14" t="s">
        <v>34</v>
      </c>
      <c r="D2956" s="14" t="s">
        <v>57</v>
      </c>
      <c r="E2956" s="14">
        <v>3</v>
      </c>
      <c r="F2956" s="14">
        <v>1513.20921202968</v>
      </c>
      <c r="G2956" s="14">
        <v>504.40307067655999</v>
      </c>
      <c r="H2956" s="14">
        <v>1924.51698126581</v>
      </c>
      <c r="I2956" s="14">
        <v>1927.9639904476301</v>
      </c>
      <c r="J2956" s="14">
        <v>1831.6140383555801</v>
      </c>
      <c r="K2956" s="14">
        <v>2028.0498219311601</v>
      </c>
      <c r="L2956" s="14">
        <v>100.085831483527</v>
      </c>
      <c r="M2956" s="14">
        <v>96.349952092052007</v>
      </c>
      <c r="O2956" s="14"/>
      <c r="P2956" s="14"/>
      <c r="Q2956" s="14"/>
      <c r="R2956" s="14"/>
      <c r="S2956" s="14"/>
      <c r="T2956" s="14"/>
      <c r="U2956" s="14"/>
      <c r="V2956" s="14"/>
      <c r="W2956" s="14"/>
      <c r="X2956" s="14"/>
      <c r="Y2956" s="14"/>
    </row>
    <row r="2957" spans="1:25">
      <c r="A2957" s="14" t="s">
        <v>3185</v>
      </c>
      <c r="B2957" s="14" t="s">
        <v>60</v>
      </c>
      <c r="C2957" s="14" t="s">
        <v>128</v>
      </c>
      <c r="D2957" s="14" t="s">
        <v>57</v>
      </c>
      <c r="E2957" s="14">
        <v>3</v>
      </c>
      <c r="F2957" s="14">
        <v>1460.9461952248801</v>
      </c>
      <c r="G2957" s="14">
        <v>486.982065074959</v>
      </c>
      <c r="H2957" s="14">
        <v>1859.5618797730201</v>
      </c>
      <c r="I2957" s="14">
        <v>1854.89702758566</v>
      </c>
      <c r="J2957" s="14">
        <v>1760.6535476572101</v>
      </c>
      <c r="K2957" s="14">
        <v>1952.8608968932599</v>
      </c>
      <c r="L2957" s="14">
        <v>97.963869307599197</v>
      </c>
      <c r="M2957" s="14">
        <v>94.243479928454207</v>
      </c>
      <c r="O2957" s="14"/>
      <c r="P2957" s="14"/>
      <c r="Q2957" s="14"/>
      <c r="R2957" s="14"/>
      <c r="S2957" s="14"/>
      <c r="T2957" s="14"/>
      <c r="U2957" s="14"/>
      <c r="V2957" s="14"/>
      <c r="W2957" s="14"/>
      <c r="X2957" s="14"/>
      <c r="Y2957" s="14"/>
    </row>
    <row r="2958" spans="1:25">
      <c r="A2958" s="14" t="s">
        <v>3186</v>
      </c>
      <c r="B2958" s="14" t="s">
        <v>60</v>
      </c>
      <c r="C2958" s="14" t="s">
        <v>129</v>
      </c>
      <c r="D2958" s="14" t="s">
        <v>57</v>
      </c>
      <c r="E2958" s="14">
        <v>3</v>
      </c>
      <c r="F2958" s="14">
        <v>1466.32888380695</v>
      </c>
      <c r="G2958" s="14">
        <v>488.77629460231799</v>
      </c>
      <c r="H2958" s="14">
        <v>1869.3398653853901</v>
      </c>
      <c r="I2958" s="14">
        <v>1858.5403430512499</v>
      </c>
      <c r="J2958" s="14">
        <v>1764.33346201721</v>
      </c>
      <c r="K2958" s="14">
        <v>1956.4591892823801</v>
      </c>
      <c r="L2958" s="14">
        <v>97.918846231130601</v>
      </c>
      <c r="M2958" s="14">
        <v>94.206881034040606</v>
      </c>
      <c r="O2958" s="14"/>
      <c r="P2958" s="14"/>
      <c r="Q2958" s="14"/>
      <c r="R2958" s="14"/>
      <c r="S2958" s="14"/>
      <c r="T2958" s="14"/>
      <c r="U2958" s="14"/>
      <c r="V2958" s="14"/>
      <c r="W2958" s="14"/>
      <c r="X2958" s="14"/>
      <c r="Y2958" s="14"/>
    </row>
    <row r="2959" spans="1:25">
      <c r="A2959" s="14" t="s">
        <v>3187</v>
      </c>
      <c r="B2959" s="14" t="s">
        <v>60</v>
      </c>
      <c r="C2959" s="14" t="s">
        <v>130</v>
      </c>
      <c r="D2959" s="14" t="s">
        <v>57</v>
      </c>
      <c r="E2959" s="14">
        <v>3</v>
      </c>
      <c r="F2959" s="14">
        <v>1496.3369318554801</v>
      </c>
      <c r="G2959" s="14">
        <v>498.77897728515899</v>
      </c>
      <c r="H2959" s="14">
        <v>1911.9584624153199</v>
      </c>
      <c r="I2959" s="14">
        <v>1888.5122899993</v>
      </c>
      <c r="J2959" s="14">
        <v>1793.7518904196299</v>
      </c>
      <c r="K2959" s="14">
        <v>1986.9680331149</v>
      </c>
      <c r="L2959" s="14">
        <v>98.455743115602402</v>
      </c>
      <c r="M2959" s="14">
        <v>94.7603995796742</v>
      </c>
      <c r="O2959" s="14"/>
      <c r="P2959" s="14"/>
      <c r="Q2959" s="14"/>
      <c r="R2959" s="14"/>
      <c r="S2959" s="14"/>
      <c r="T2959" s="14"/>
      <c r="U2959" s="14"/>
      <c r="V2959" s="14"/>
      <c r="W2959" s="14"/>
      <c r="X2959" s="14"/>
      <c r="Y2959" s="14"/>
    </row>
    <row r="2960" spans="1:25">
      <c r="A2960" s="14" t="s">
        <v>3188</v>
      </c>
      <c r="B2960" s="14" t="s">
        <v>60</v>
      </c>
      <c r="C2960" s="14" t="s">
        <v>131</v>
      </c>
      <c r="D2960" s="14" t="s">
        <v>57</v>
      </c>
      <c r="E2960" s="14">
        <v>3</v>
      </c>
      <c r="F2960" s="14">
        <v>1530.0335839700199</v>
      </c>
      <c r="G2960" s="14">
        <v>510.01119465667199</v>
      </c>
      <c r="H2960" s="14">
        <v>1958.8943167322</v>
      </c>
      <c r="I2960" s="14">
        <v>1915.1398683386601</v>
      </c>
      <c r="J2960" s="14">
        <v>1820.10107312164</v>
      </c>
      <c r="K2960" s="14">
        <v>2013.8429589443101</v>
      </c>
      <c r="L2960" s="14">
        <v>98.703090605649095</v>
      </c>
      <c r="M2960" s="14">
        <v>95.038795217023093</v>
      </c>
      <c r="O2960" s="14"/>
      <c r="P2960" s="14"/>
      <c r="Q2960" s="14"/>
      <c r="R2960" s="14"/>
      <c r="S2960" s="14"/>
      <c r="T2960" s="14"/>
      <c r="U2960" s="14"/>
      <c r="V2960" s="14"/>
      <c r="W2960" s="14"/>
      <c r="X2960" s="14"/>
      <c r="Y2960" s="14"/>
    </row>
    <row r="2961" spans="1:25">
      <c r="A2961" s="14" t="s">
        <v>3189</v>
      </c>
      <c r="B2961" s="14" t="s">
        <v>60</v>
      </c>
      <c r="C2961" s="14" t="s">
        <v>132</v>
      </c>
      <c r="D2961" s="14" t="s">
        <v>57</v>
      </c>
      <c r="E2961" s="14">
        <v>3</v>
      </c>
      <c r="F2961" s="14">
        <v>1479.27059544809</v>
      </c>
      <c r="G2961" s="14">
        <v>493.09019848269702</v>
      </c>
      <c r="H2961" s="14">
        <v>1894.24224379662</v>
      </c>
      <c r="I2961" s="14">
        <v>1829.6994865178101</v>
      </c>
      <c r="J2961" s="14">
        <v>1737.3849256194301</v>
      </c>
      <c r="K2961" s="14">
        <v>1925.6351624822801</v>
      </c>
      <c r="L2961" s="14">
        <v>95.935675964466995</v>
      </c>
      <c r="M2961" s="14">
        <v>92.314560898386404</v>
      </c>
      <c r="O2961" s="14"/>
      <c r="P2961" s="14"/>
      <c r="Q2961" s="14"/>
      <c r="R2961" s="14"/>
      <c r="S2961" s="14"/>
      <c r="T2961" s="14"/>
      <c r="U2961" s="14"/>
      <c r="V2961" s="14"/>
      <c r="W2961" s="14"/>
      <c r="X2961" s="14"/>
      <c r="Y2961" s="14"/>
    </row>
    <row r="2962" spans="1:25">
      <c r="A2962" s="14" t="s">
        <v>3190</v>
      </c>
      <c r="B2962" s="14" t="s">
        <v>60</v>
      </c>
      <c r="C2962" s="14" t="s">
        <v>38</v>
      </c>
      <c r="D2962" s="14" t="s">
        <v>57</v>
      </c>
      <c r="E2962" s="14">
        <v>4</v>
      </c>
      <c r="F2962" s="14">
        <v>1664.98074491841</v>
      </c>
      <c r="G2962" s="14">
        <v>554.99358163946897</v>
      </c>
      <c r="H2962" s="14">
        <v>2115.7926942909899</v>
      </c>
      <c r="I2962" s="14">
        <v>2166.9101077749701</v>
      </c>
      <c r="J2962" s="14">
        <v>2063.5956886767199</v>
      </c>
      <c r="K2962" s="14">
        <v>2274.0397262154602</v>
      </c>
      <c r="L2962" s="14">
        <v>107.129618440496</v>
      </c>
      <c r="M2962" s="14">
        <v>103.31441909825</v>
      </c>
      <c r="O2962" s="14"/>
      <c r="P2962" s="14"/>
      <c r="Q2962" s="14"/>
      <c r="R2962" s="14"/>
      <c r="S2962" s="14"/>
      <c r="T2962" s="14"/>
      <c r="U2962" s="14"/>
      <c r="V2962" s="14"/>
      <c r="W2962" s="14"/>
      <c r="X2962" s="14"/>
      <c r="Y2962" s="14"/>
    </row>
    <row r="2963" spans="1:25">
      <c r="A2963" s="14" t="s">
        <v>3191</v>
      </c>
      <c r="B2963" s="14" t="s">
        <v>60</v>
      </c>
      <c r="C2963" s="14" t="s">
        <v>36</v>
      </c>
      <c r="D2963" s="14" t="s">
        <v>57</v>
      </c>
      <c r="E2963" s="14">
        <v>4</v>
      </c>
      <c r="F2963" s="14">
        <v>1692.71865491525</v>
      </c>
      <c r="G2963" s="14">
        <v>564.23955163841595</v>
      </c>
      <c r="H2963" s="14">
        <v>2152.38117963894</v>
      </c>
      <c r="I2963" s="14">
        <v>2180.4490259045801</v>
      </c>
      <c r="J2963" s="14">
        <v>2077.3610298415401</v>
      </c>
      <c r="K2963" s="14">
        <v>2287.3119124957798</v>
      </c>
      <c r="L2963" s="14">
        <v>106.8628865912</v>
      </c>
      <c r="M2963" s="14">
        <v>103.08799606303501</v>
      </c>
      <c r="O2963" s="14"/>
      <c r="P2963" s="14"/>
      <c r="Q2963" s="14"/>
      <c r="R2963" s="14"/>
      <c r="S2963" s="14"/>
      <c r="T2963" s="14"/>
      <c r="U2963" s="14"/>
      <c r="V2963" s="14"/>
      <c r="W2963" s="14"/>
      <c r="X2963" s="14"/>
      <c r="Y2963" s="14"/>
    </row>
    <row r="2964" spans="1:25">
      <c r="A2964" s="14" t="s">
        <v>3192</v>
      </c>
      <c r="B2964" s="14" t="s">
        <v>60</v>
      </c>
      <c r="C2964" s="14" t="s">
        <v>34</v>
      </c>
      <c r="D2964" s="14" t="s">
        <v>57</v>
      </c>
      <c r="E2964" s="14">
        <v>4</v>
      </c>
      <c r="F2964" s="14">
        <v>1639.2399314106101</v>
      </c>
      <c r="G2964" s="14">
        <v>546.41331047020299</v>
      </c>
      <c r="H2964" s="14">
        <v>2088.2037342810299</v>
      </c>
      <c r="I2964" s="14">
        <v>2113.0224394720299</v>
      </c>
      <c r="J2964" s="14">
        <v>2011.5659435401101</v>
      </c>
      <c r="K2964" s="14">
        <v>2218.2554240590898</v>
      </c>
      <c r="L2964" s="14">
        <v>105.232984587058</v>
      </c>
      <c r="M2964" s="14">
        <v>101.45649593192699</v>
      </c>
      <c r="O2964" s="14"/>
      <c r="P2964" s="14"/>
      <c r="Q2964" s="14"/>
      <c r="R2964" s="14"/>
      <c r="S2964" s="14"/>
      <c r="T2964" s="14"/>
      <c r="U2964" s="14"/>
      <c r="V2964" s="14"/>
      <c r="W2964" s="14"/>
      <c r="X2964" s="14"/>
      <c r="Y2964" s="14"/>
    </row>
    <row r="2965" spans="1:25">
      <c r="A2965" s="14" t="s">
        <v>3193</v>
      </c>
      <c r="B2965" s="14" t="s">
        <v>60</v>
      </c>
      <c r="C2965" s="14" t="s">
        <v>128</v>
      </c>
      <c r="D2965" s="14" t="s">
        <v>57</v>
      </c>
      <c r="E2965" s="14">
        <v>4</v>
      </c>
      <c r="F2965" s="14">
        <v>1617.0634110503499</v>
      </c>
      <c r="G2965" s="14">
        <v>539.021137016784</v>
      </c>
      <c r="H2965" s="14">
        <v>2067.3008668392799</v>
      </c>
      <c r="I2965" s="14">
        <v>2077.75156846653</v>
      </c>
      <c r="J2965" s="14">
        <v>1977.3627913384601</v>
      </c>
      <c r="K2965" s="14">
        <v>2181.9031505933399</v>
      </c>
      <c r="L2965" s="14">
        <v>104.15158212681</v>
      </c>
      <c r="M2965" s="14">
        <v>100.38877712807</v>
      </c>
      <c r="O2965" s="14"/>
      <c r="P2965" s="14"/>
      <c r="Q2965" s="14"/>
      <c r="R2965" s="14"/>
      <c r="S2965" s="14"/>
      <c r="T2965" s="14"/>
      <c r="U2965" s="14"/>
      <c r="V2965" s="14"/>
      <c r="W2965" s="14"/>
      <c r="X2965" s="14"/>
      <c r="Y2965" s="14"/>
    </row>
    <row r="2966" spans="1:25">
      <c r="A2966" s="14" t="s">
        <v>3194</v>
      </c>
      <c r="B2966" s="14" t="s">
        <v>60</v>
      </c>
      <c r="C2966" s="14" t="s">
        <v>129</v>
      </c>
      <c r="D2966" s="14" t="s">
        <v>57</v>
      </c>
      <c r="E2966" s="14">
        <v>4</v>
      </c>
      <c r="F2966" s="14">
        <v>1608.36669882348</v>
      </c>
      <c r="G2966" s="14">
        <v>536.12223294115995</v>
      </c>
      <c r="H2966" s="14">
        <v>2061.18939757722</v>
      </c>
      <c r="I2966" s="14">
        <v>2062.18257782724</v>
      </c>
      <c r="J2966" s="14">
        <v>1962.3120726662701</v>
      </c>
      <c r="K2966" s="14">
        <v>2165.8067768065098</v>
      </c>
      <c r="L2966" s="14">
        <v>103.624198979268</v>
      </c>
      <c r="M2966" s="14">
        <v>99.870505160970197</v>
      </c>
      <c r="O2966" s="14"/>
      <c r="P2966" s="14"/>
      <c r="Q2966" s="14"/>
      <c r="R2966" s="14"/>
      <c r="S2966" s="14"/>
      <c r="T2966" s="14"/>
      <c r="U2966" s="14"/>
      <c r="V2966" s="14"/>
      <c r="W2966" s="14"/>
      <c r="X2966" s="14"/>
      <c r="Y2966" s="14"/>
    </row>
    <row r="2967" spans="1:25">
      <c r="A2967" s="14" t="s">
        <v>3195</v>
      </c>
      <c r="B2967" s="14" t="s">
        <v>60</v>
      </c>
      <c r="C2967" s="14" t="s">
        <v>130</v>
      </c>
      <c r="D2967" s="14" t="s">
        <v>57</v>
      </c>
      <c r="E2967" s="14">
        <v>4</v>
      </c>
      <c r="F2967" s="14">
        <v>1618.40571076788</v>
      </c>
      <c r="G2967" s="14">
        <v>539.46857025596103</v>
      </c>
      <c r="H2967" s="14">
        <v>2078.04947389977</v>
      </c>
      <c r="I2967" s="14">
        <v>2069.8189022370502</v>
      </c>
      <c r="J2967" s="14">
        <v>1969.88877270439</v>
      </c>
      <c r="K2967" s="14">
        <v>2173.4930601010201</v>
      </c>
      <c r="L2967" s="14">
        <v>103.674157863967</v>
      </c>
      <c r="M2967" s="14">
        <v>99.930129532666299</v>
      </c>
      <c r="O2967" s="14"/>
      <c r="P2967" s="14"/>
      <c r="Q2967" s="14"/>
      <c r="R2967" s="14"/>
      <c r="S2967" s="14"/>
      <c r="T2967" s="14"/>
      <c r="U2967" s="14"/>
      <c r="V2967" s="14"/>
      <c r="W2967" s="14"/>
      <c r="X2967" s="14"/>
      <c r="Y2967" s="14"/>
    </row>
    <row r="2968" spans="1:25">
      <c r="A2968" s="14" t="s">
        <v>3196</v>
      </c>
      <c r="B2968" s="14" t="s">
        <v>60</v>
      </c>
      <c r="C2968" s="14" t="s">
        <v>131</v>
      </c>
      <c r="D2968" s="14" t="s">
        <v>57</v>
      </c>
      <c r="E2968" s="14">
        <v>4</v>
      </c>
      <c r="F2968" s="14">
        <v>1598.9382855112201</v>
      </c>
      <c r="G2968" s="14">
        <v>532.97942850373897</v>
      </c>
      <c r="H2968" s="14">
        <v>2050.6833123997599</v>
      </c>
      <c r="I2968" s="14">
        <v>2031.8653772300399</v>
      </c>
      <c r="J2968" s="14">
        <v>1933.16103263182</v>
      </c>
      <c r="K2968" s="14">
        <v>2134.29073202781</v>
      </c>
      <c r="L2968" s="14">
        <v>102.425354797767</v>
      </c>
      <c r="M2968" s="14">
        <v>98.704344598221297</v>
      </c>
      <c r="O2968" s="14"/>
      <c r="P2968" s="14"/>
      <c r="Q2968" s="14"/>
      <c r="R2968" s="14"/>
      <c r="S2968" s="14"/>
      <c r="T2968" s="14"/>
      <c r="U2968" s="14"/>
      <c r="V2968" s="14"/>
      <c r="W2968" s="14"/>
      <c r="X2968" s="14"/>
      <c r="Y2968" s="14"/>
    </row>
    <row r="2969" spans="1:25">
      <c r="A2969" s="14" t="s">
        <v>3197</v>
      </c>
      <c r="B2969" s="14" t="s">
        <v>60</v>
      </c>
      <c r="C2969" s="14" t="s">
        <v>132</v>
      </c>
      <c r="D2969" s="14" t="s">
        <v>57</v>
      </c>
      <c r="E2969" s="14">
        <v>4</v>
      </c>
      <c r="F2969" s="14">
        <v>1500.44046263425</v>
      </c>
      <c r="G2969" s="14">
        <v>500.14682087808302</v>
      </c>
      <c r="H2969" s="14">
        <v>1918.7708926497501</v>
      </c>
      <c r="I2969" s="14">
        <v>1893.3742509423801</v>
      </c>
      <c r="J2969" s="14">
        <v>1798.4458091087999</v>
      </c>
      <c r="K2969" s="14">
        <v>1991.9994158863699</v>
      </c>
      <c r="L2969" s="14">
        <v>98.625164943988906</v>
      </c>
      <c r="M2969" s="14">
        <v>94.928441833572805</v>
      </c>
      <c r="O2969" s="14"/>
      <c r="P2969" s="14"/>
      <c r="Q2969" s="14"/>
      <c r="R2969" s="14"/>
      <c r="S2969" s="14"/>
      <c r="T2969" s="14"/>
      <c r="U2969" s="14"/>
      <c r="V2969" s="14"/>
      <c r="W2969" s="14"/>
      <c r="X2969" s="14"/>
      <c r="Y2969" s="14"/>
    </row>
    <row r="2970" spans="1:25">
      <c r="A2970" s="14" t="s">
        <v>3198</v>
      </c>
      <c r="B2970" s="14" t="s">
        <v>60</v>
      </c>
      <c r="C2970" s="14" t="s">
        <v>38</v>
      </c>
      <c r="D2970" s="14" t="s">
        <v>57</v>
      </c>
      <c r="E2970" s="14">
        <v>5</v>
      </c>
      <c r="F2970" s="14">
        <v>1825.99283828373</v>
      </c>
      <c r="G2970" s="14">
        <v>608.66427942791097</v>
      </c>
      <c r="H2970" s="14">
        <v>2480.1260961408898</v>
      </c>
      <c r="I2970" s="14">
        <v>2569.4943441314899</v>
      </c>
      <c r="J2970" s="14">
        <v>2451.7063269365999</v>
      </c>
      <c r="K2970" s="14">
        <v>2691.4320583830499</v>
      </c>
      <c r="L2970" s="14">
        <v>121.937714251553</v>
      </c>
      <c r="M2970" s="14">
        <v>117.788017194898</v>
      </c>
      <c r="O2970" s="14"/>
      <c r="P2970" s="14"/>
      <c r="Q2970" s="14"/>
      <c r="R2970" s="14"/>
      <c r="S2970" s="14"/>
      <c r="T2970" s="14"/>
      <c r="U2970" s="14"/>
      <c r="V2970" s="14"/>
      <c r="W2970" s="14"/>
      <c r="X2970" s="14"/>
      <c r="Y2970" s="14"/>
    </row>
    <row r="2971" spans="1:25">
      <c r="A2971" s="14" t="s">
        <v>3199</v>
      </c>
      <c r="B2971" s="14" t="s">
        <v>60</v>
      </c>
      <c r="C2971" s="14" t="s">
        <v>36</v>
      </c>
      <c r="D2971" s="14" t="s">
        <v>57</v>
      </c>
      <c r="E2971" s="14">
        <v>5</v>
      </c>
      <c r="F2971" s="14">
        <v>1826.2952752405899</v>
      </c>
      <c r="G2971" s="14">
        <v>608.76509174686498</v>
      </c>
      <c r="H2971" s="14">
        <v>2481.3457361185201</v>
      </c>
      <c r="I2971" s="14">
        <v>2565.53339736303</v>
      </c>
      <c r="J2971" s="14">
        <v>2448.07047974746</v>
      </c>
      <c r="K2971" s="14">
        <v>2687.1342094291199</v>
      </c>
      <c r="L2971" s="14">
        <v>121.60081206608901</v>
      </c>
      <c r="M2971" s="14">
        <v>117.462917615572</v>
      </c>
      <c r="O2971" s="14"/>
      <c r="P2971" s="14"/>
      <c r="Q2971" s="14"/>
      <c r="R2971" s="14"/>
      <c r="S2971" s="14"/>
      <c r="T2971" s="14"/>
      <c r="U2971" s="14"/>
      <c r="V2971" s="14"/>
      <c r="W2971" s="14"/>
      <c r="X2971" s="14"/>
      <c r="Y2971" s="14"/>
    </row>
    <row r="2972" spans="1:25">
      <c r="A2972" s="14" t="s">
        <v>3200</v>
      </c>
      <c r="B2972" s="14" t="s">
        <v>60</v>
      </c>
      <c r="C2972" s="14" t="s">
        <v>34</v>
      </c>
      <c r="D2972" s="14" t="s">
        <v>57</v>
      </c>
      <c r="E2972" s="14">
        <v>5</v>
      </c>
      <c r="F2972" s="14">
        <v>1790.47208494443</v>
      </c>
      <c r="G2972" s="14">
        <v>596.82402831481102</v>
      </c>
      <c r="H2972" s="14">
        <v>2435.65192276589</v>
      </c>
      <c r="I2972" s="14">
        <v>2507.8796645888201</v>
      </c>
      <c r="J2972" s="14">
        <v>2392.1600761504901</v>
      </c>
      <c r="K2972" s="14">
        <v>2627.7171045269101</v>
      </c>
      <c r="L2972" s="14">
        <v>119.837439938088</v>
      </c>
      <c r="M2972" s="14">
        <v>115.719588438337</v>
      </c>
      <c r="O2972" s="14"/>
      <c r="P2972" s="14"/>
      <c r="Q2972" s="14"/>
      <c r="R2972" s="14"/>
      <c r="S2972" s="14"/>
      <c r="T2972" s="14"/>
      <c r="U2972" s="14"/>
      <c r="V2972" s="14"/>
      <c r="W2972" s="14"/>
      <c r="X2972" s="14"/>
      <c r="Y2972" s="14"/>
    </row>
    <row r="2973" spans="1:25">
      <c r="A2973" s="14" t="s">
        <v>3201</v>
      </c>
      <c r="B2973" s="14" t="s">
        <v>60</v>
      </c>
      <c r="C2973" s="14" t="s">
        <v>128</v>
      </c>
      <c r="D2973" s="14" t="s">
        <v>57</v>
      </c>
      <c r="E2973" s="14">
        <v>5</v>
      </c>
      <c r="F2973" s="14">
        <v>1774.7506323912301</v>
      </c>
      <c r="G2973" s="14">
        <v>591.58354413041002</v>
      </c>
      <c r="H2973" s="14">
        <v>2418.6083653241799</v>
      </c>
      <c r="I2973" s="14">
        <v>2475.1089224197999</v>
      </c>
      <c r="J2973" s="14">
        <v>2360.59251187874</v>
      </c>
      <c r="K2973" s="14">
        <v>2593.7187317456601</v>
      </c>
      <c r="L2973" s="14">
        <v>118.60980932586</v>
      </c>
      <c r="M2973" s="14">
        <v>114.51641054106101</v>
      </c>
      <c r="O2973" s="14"/>
      <c r="P2973" s="14"/>
      <c r="Q2973" s="14"/>
      <c r="R2973" s="14"/>
      <c r="S2973" s="14"/>
      <c r="T2973" s="14"/>
      <c r="U2973" s="14"/>
      <c r="V2973" s="14"/>
      <c r="W2973" s="14"/>
      <c r="X2973" s="14"/>
      <c r="Y2973" s="14"/>
    </row>
    <row r="2974" spans="1:25">
      <c r="A2974" s="14" t="s">
        <v>3202</v>
      </c>
      <c r="B2974" s="14" t="s">
        <v>60</v>
      </c>
      <c r="C2974" s="14" t="s">
        <v>129</v>
      </c>
      <c r="D2974" s="14" t="s">
        <v>57</v>
      </c>
      <c r="E2974" s="14">
        <v>5</v>
      </c>
      <c r="F2974" s="14">
        <v>1767.21216872029</v>
      </c>
      <c r="G2974" s="14">
        <v>589.07072290676399</v>
      </c>
      <c r="H2974" s="14">
        <v>2414.6860994183198</v>
      </c>
      <c r="I2974" s="14">
        <v>2456.0251387291501</v>
      </c>
      <c r="J2974" s="14">
        <v>2342.2087787523801</v>
      </c>
      <c r="K2974" s="14">
        <v>2573.9187123188099</v>
      </c>
      <c r="L2974" s="14">
        <v>117.893573589658</v>
      </c>
      <c r="M2974" s="14">
        <v>113.81635997676401</v>
      </c>
      <c r="O2974" s="14"/>
      <c r="P2974" s="14"/>
      <c r="Q2974" s="14"/>
      <c r="R2974" s="14"/>
      <c r="S2974" s="14"/>
      <c r="T2974" s="14"/>
      <c r="U2974" s="14"/>
      <c r="V2974" s="14"/>
      <c r="W2974" s="14"/>
      <c r="X2974" s="14"/>
      <c r="Y2974" s="14"/>
    </row>
    <row r="2975" spans="1:25">
      <c r="A2975" s="14" t="s">
        <v>3203</v>
      </c>
      <c r="B2975" s="14" t="s">
        <v>60</v>
      </c>
      <c r="C2975" s="14" t="s">
        <v>130</v>
      </c>
      <c r="D2975" s="14" t="s">
        <v>57</v>
      </c>
      <c r="E2975" s="14">
        <v>5</v>
      </c>
      <c r="F2975" s="14">
        <v>1797.75524477617</v>
      </c>
      <c r="G2975" s="14">
        <v>599.25174825872398</v>
      </c>
      <c r="H2975" s="14">
        <v>2461.4982471091498</v>
      </c>
      <c r="I2975" s="14">
        <v>2486.3302561407099</v>
      </c>
      <c r="J2975" s="14">
        <v>2372.0780220776001</v>
      </c>
      <c r="K2975" s="14">
        <v>2604.6397220625199</v>
      </c>
      <c r="L2975" s="14">
        <v>118.309465921811</v>
      </c>
      <c r="M2975" s="14">
        <v>114.252234063111</v>
      </c>
      <c r="O2975" s="14"/>
      <c r="P2975" s="14"/>
      <c r="Q2975" s="14"/>
      <c r="R2975" s="14"/>
      <c r="S2975" s="14"/>
      <c r="T2975" s="14"/>
      <c r="U2975" s="14"/>
      <c r="V2975" s="14"/>
      <c r="W2975" s="14"/>
      <c r="X2975" s="14"/>
      <c r="Y2975" s="14"/>
    </row>
    <row r="2976" spans="1:25">
      <c r="A2976" s="14" t="s">
        <v>3204</v>
      </c>
      <c r="B2976" s="14" t="s">
        <v>60</v>
      </c>
      <c r="C2976" s="14" t="s">
        <v>131</v>
      </c>
      <c r="D2976" s="14" t="s">
        <v>57</v>
      </c>
      <c r="E2976" s="14">
        <v>5</v>
      </c>
      <c r="F2976" s="14">
        <v>1736.5870637771</v>
      </c>
      <c r="G2976" s="14">
        <v>578.86235459236502</v>
      </c>
      <c r="H2976" s="14">
        <v>2378.8212155517599</v>
      </c>
      <c r="I2976" s="14">
        <v>2384.5041726848699</v>
      </c>
      <c r="J2976" s="14">
        <v>2272.9732108142198</v>
      </c>
      <c r="K2976" s="14">
        <v>2500.0662488718399</v>
      </c>
      <c r="L2976" s="14">
        <v>115.56207618697201</v>
      </c>
      <c r="M2976" s="14">
        <v>111.530961870643</v>
      </c>
      <c r="O2976" s="14"/>
      <c r="P2976" s="14"/>
      <c r="Q2976" s="14"/>
      <c r="R2976" s="14"/>
      <c r="S2976" s="14"/>
      <c r="T2976" s="14"/>
      <c r="U2976" s="14"/>
      <c r="V2976" s="14"/>
      <c r="W2976" s="14"/>
      <c r="X2976" s="14"/>
      <c r="Y2976" s="14"/>
    </row>
    <row r="2977" spans="1:25">
      <c r="A2977" s="14" t="s">
        <v>3205</v>
      </c>
      <c r="B2977" s="14" t="s">
        <v>60</v>
      </c>
      <c r="C2977" s="14" t="s">
        <v>132</v>
      </c>
      <c r="D2977" s="14" t="s">
        <v>57</v>
      </c>
      <c r="E2977" s="14">
        <v>5</v>
      </c>
      <c r="F2977" s="14">
        <v>1669.93423823218</v>
      </c>
      <c r="G2977" s="14">
        <v>556.64474607739203</v>
      </c>
      <c r="H2977" s="14">
        <v>2287.9572508250299</v>
      </c>
      <c r="I2977" s="14">
        <v>2287.3724065849101</v>
      </c>
      <c r="J2977" s="14">
        <v>2178.2270593999101</v>
      </c>
      <c r="K2977" s="14">
        <v>2400.5421748172798</v>
      </c>
      <c r="L2977" s="14">
        <v>113.16976823236701</v>
      </c>
      <c r="M2977" s="14">
        <v>109.145347184998</v>
      </c>
      <c r="O2977" s="14"/>
      <c r="P2977" s="14"/>
      <c r="Q2977" s="14"/>
      <c r="R2977" s="14"/>
      <c r="S2977" s="14"/>
      <c r="T2977" s="14"/>
      <c r="U2977" s="14"/>
      <c r="V2977" s="14"/>
      <c r="W2977" s="14"/>
      <c r="X2977" s="14"/>
      <c r="Y2977" s="14"/>
    </row>
    <row r="2978" spans="1:25">
      <c r="A2978" s="14" t="s">
        <v>3206</v>
      </c>
      <c r="B2978" s="14" t="s">
        <v>60</v>
      </c>
      <c r="C2978" s="14" t="s">
        <v>38</v>
      </c>
      <c r="D2978" s="14" t="s">
        <v>50</v>
      </c>
      <c r="E2978" s="14">
        <v>0</v>
      </c>
      <c r="F2978" s="14">
        <v>7194.08440018287</v>
      </c>
      <c r="G2978" s="14">
        <v>2398.0281333942899</v>
      </c>
      <c r="H2978" s="14">
        <v>1831.2547792243499</v>
      </c>
      <c r="I2978" s="14">
        <v>1849.78217042558</v>
      </c>
      <c r="J2978" s="14">
        <v>1807.14130318349</v>
      </c>
      <c r="K2978" s="14">
        <v>1893.17266722964</v>
      </c>
      <c r="L2978" s="14">
        <v>43.390496804060597</v>
      </c>
      <c r="M2978" s="14">
        <v>42.640867242087801</v>
      </c>
      <c r="O2978" s="14"/>
      <c r="P2978" s="14"/>
      <c r="Q2978" s="14"/>
      <c r="R2978" s="14"/>
      <c r="S2978" s="14"/>
      <c r="T2978" s="14"/>
      <c r="U2978" s="14"/>
      <c r="V2978" s="14"/>
      <c r="W2978" s="14"/>
      <c r="X2978" s="14"/>
      <c r="Y2978" s="14"/>
    </row>
    <row r="2979" spans="1:25">
      <c r="A2979" s="14" t="s">
        <v>3207</v>
      </c>
      <c r="B2979" s="14" t="s">
        <v>60</v>
      </c>
      <c r="C2979" s="14" t="s">
        <v>36</v>
      </c>
      <c r="D2979" s="14" t="s">
        <v>50</v>
      </c>
      <c r="E2979" s="14">
        <v>0</v>
      </c>
      <c r="F2979" s="14">
        <v>6510.69382377483</v>
      </c>
      <c r="G2979" s="14">
        <v>2170.2312745916101</v>
      </c>
      <c r="H2979" s="14">
        <v>1647.48862538553</v>
      </c>
      <c r="I2979" s="14">
        <v>1658.00896330863</v>
      </c>
      <c r="J2979" s="14">
        <v>1617.83287888003</v>
      </c>
      <c r="K2979" s="14">
        <v>1698.9278584766801</v>
      </c>
      <c r="L2979" s="14">
        <v>40.918895168042603</v>
      </c>
      <c r="M2979" s="14">
        <v>40.1760844286039</v>
      </c>
      <c r="O2979" s="14"/>
      <c r="P2979" s="14"/>
      <c r="Q2979" s="14"/>
      <c r="R2979" s="14"/>
      <c r="S2979" s="14"/>
      <c r="T2979" s="14"/>
      <c r="U2979" s="14"/>
      <c r="V2979" s="14"/>
      <c r="W2979" s="14"/>
      <c r="X2979" s="14"/>
      <c r="Y2979" s="14"/>
    </row>
    <row r="2980" spans="1:25">
      <c r="A2980" s="14" t="s">
        <v>3208</v>
      </c>
      <c r="B2980" s="14" t="s">
        <v>60</v>
      </c>
      <c r="C2980" s="14" t="s">
        <v>34</v>
      </c>
      <c r="D2980" s="14" t="s">
        <v>50</v>
      </c>
      <c r="E2980" s="14">
        <v>0</v>
      </c>
      <c r="F2980" s="14">
        <v>6023.7286070439204</v>
      </c>
      <c r="G2980" s="14">
        <v>2007.90953568131</v>
      </c>
      <c r="H2980" s="14">
        <v>1515.4529851401201</v>
      </c>
      <c r="I2980" s="14">
        <v>1519.0264469460101</v>
      </c>
      <c r="J2980" s="14">
        <v>1480.7651800943299</v>
      </c>
      <c r="K2980" s="14">
        <v>1558.0234574635699</v>
      </c>
      <c r="L2980" s="14">
        <v>38.997010517559602</v>
      </c>
      <c r="M2980" s="14">
        <v>38.261266851685797</v>
      </c>
      <c r="O2980" s="14"/>
      <c r="P2980" s="14"/>
      <c r="Q2980" s="14"/>
      <c r="R2980" s="14"/>
      <c r="S2980" s="14"/>
      <c r="T2980" s="14"/>
      <c r="U2980" s="14"/>
      <c r="V2980" s="14"/>
      <c r="W2980" s="14"/>
      <c r="X2980" s="14"/>
      <c r="Y2980" s="14"/>
    </row>
    <row r="2981" spans="1:25">
      <c r="A2981" s="14" t="s">
        <v>3209</v>
      </c>
      <c r="B2981" s="14" t="s">
        <v>60</v>
      </c>
      <c r="C2981" s="14" t="s">
        <v>128</v>
      </c>
      <c r="D2981" s="14" t="s">
        <v>50</v>
      </c>
      <c r="E2981" s="14">
        <v>0</v>
      </c>
      <c r="F2981" s="14">
        <v>5653.6974197217096</v>
      </c>
      <c r="G2981" s="14">
        <v>1884.5658065739001</v>
      </c>
      <c r="H2981" s="14">
        <v>1415.0020822521401</v>
      </c>
      <c r="I2981" s="14">
        <v>1413.0992752458901</v>
      </c>
      <c r="J2981" s="14">
        <v>1376.3751573413199</v>
      </c>
      <c r="K2981" s="14">
        <v>1450.5525708852899</v>
      </c>
      <c r="L2981" s="14">
        <v>37.453295639393197</v>
      </c>
      <c r="M2981" s="14">
        <v>36.724117904575699</v>
      </c>
      <c r="O2981" s="14"/>
      <c r="P2981" s="14"/>
      <c r="Q2981" s="14"/>
      <c r="R2981" s="14"/>
      <c r="S2981" s="14"/>
      <c r="T2981" s="14"/>
      <c r="U2981" s="14"/>
      <c r="V2981" s="14"/>
      <c r="W2981" s="14"/>
      <c r="X2981" s="14"/>
      <c r="Y2981" s="14"/>
    </row>
    <row r="2982" spans="1:25">
      <c r="A2982" s="14" t="s">
        <v>3210</v>
      </c>
      <c r="B2982" s="14" t="s">
        <v>60</v>
      </c>
      <c r="C2982" s="14" t="s">
        <v>129</v>
      </c>
      <c r="D2982" s="14" t="s">
        <v>50</v>
      </c>
      <c r="E2982" s="14">
        <v>0</v>
      </c>
      <c r="F2982" s="14">
        <v>5606.96113827721</v>
      </c>
      <c r="G2982" s="14">
        <v>1868.9870460924001</v>
      </c>
      <c r="H2982" s="14">
        <v>1398.22723863224</v>
      </c>
      <c r="I2982" s="14">
        <v>1387.8527952438001</v>
      </c>
      <c r="J2982" s="14">
        <v>1351.6483193372101</v>
      </c>
      <c r="K2982" s="14">
        <v>1424.77915376747</v>
      </c>
      <c r="L2982" s="14">
        <v>36.926358523678999</v>
      </c>
      <c r="M2982" s="14">
        <v>36.204475906585898</v>
      </c>
      <c r="O2982" s="14"/>
      <c r="P2982" s="14"/>
      <c r="Q2982" s="14"/>
      <c r="R2982" s="14"/>
      <c r="S2982" s="14"/>
      <c r="T2982" s="14"/>
      <c r="U2982" s="14"/>
      <c r="V2982" s="14"/>
      <c r="W2982" s="14"/>
      <c r="X2982" s="14"/>
      <c r="Y2982" s="14"/>
    </row>
    <row r="2983" spans="1:25">
      <c r="A2983" s="14" t="s">
        <v>3211</v>
      </c>
      <c r="B2983" s="14" t="s">
        <v>60</v>
      </c>
      <c r="C2983" s="14" t="s">
        <v>130</v>
      </c>
      <c r="D2983" s="14" t="s">
        <v>50</v>
      </c>
      <c r="E2983" s="14">
        <v>0</v>
      </c>
      <c r="F2983" s="14">
        <v>5490.2792658601902</v>
      </c>
      <c r="G2983" s="14">
        <v>1830.0930886200599</v>
      </c>
      <c r="H2983" s="14">
        <v>1365.4082501927901</v>
      </c>
      <c r="I2983" s="14">
        <v>1347.1118015173499</v>
      </c>
      <c r="J2983" s="14">
        <v>1311.60669357035</v>
      </c>
      <c r="K2983" s="14">
        <v>1383.3324136951301</v>
      </c>
      <c r="L2983" s="14">
        <v>36.220612177778499</v>
      </c>
      <c r="M2983" s="14">
        <v>35.505107947006998</v>
      </c>
      <c r="O2983" s="14"/>
      <c r="P2983" s="14"/>
      <c r="Q2983" s="14"/>
      <c r="R2983" s="14"/>
      <c r="S2983" s="14"/>
      <c r="T2983" s="14"/>
      <c r="U2983" s="14"/>
      <c r="V2983" s="14"/>
      <c r="W2983" s="14"/>
      <c r="X2983" s="14"/>
      <c r="Y2983" s="14"/>
    </row>
    <row r="2984" spans="1:25">
      <c r="A2984" s="14" t="s">
        <v>3212</v>
      </c>
      <c r="B2984" s="14" t="s">
        <v>60</v>
      </c>
      <c r="C2984" s="14" t="s">
        <v>131</v>
      </c>
      <c r="D2984" s="14" t="s">
        <v>50</v>
      </c>
      <c r="E2984" s="14">
        <v>0</v>
      </c>
      <c r="F2984" s="14">
        <v>5538.2665164774098</v>
      </c>
      <c r="G2984" s="14">
        <v>1846.0888388257999</v>
      </c>
      <c r="H2984" s="14">
        <v>1373.6052591513201</v>
      </c>
      <c r="I2984" s="14">
        <v>1342.72332697767</v>
      </c>
      <c r="J2984" s="14">
        <v>1307.48377152494</v>
      </c>
      <c r="K2984" s="14">
        <v>1378.6699177708299</v>
      </c>
      <c r="L2984" s="14">
        <v>35.946590793161903</v>
      </c>
      <c r="M2984" s="14">
        <v>35.2395554527291</v>
      </c>
      <c r="O2984" s="14"/>
      <c r="P2984" s="14"/>
      <c r="Q2984" s="14"/>
      <c r="R2984" s="14"/>
      <c r="S2984" s="14"/>
      <c r="T2984" s="14"/>
      <c r="U2984" s="14"/>
      <c r="V2984" s="14"/>
      <c r="W2984" s="14"/>
      <c r="X2984" s="14"/>
      <c r="Y2984" s="14"/>
    </row>
    <row r="2985" spans="1:25">
      <c r="A2985" s="14" t="s">
        <v>3213</v>
      </c>
      <c r="B2985" s="14" t="s">
        <v>60</v>
      </c>
      <c r="C2985" s="14" t="s">
        <v>132</v>
      </c>
      <c r="D2985" s="14" t="s">
        <v>50</v>
      </c>
      <c r="E2985" s="14">
        <v>0</v>
      </c>
      <c r="F2985" s="14">
        <v>5558.2448223103602</v>
      </c>
      <c r="G2985" s="14">
        <v>1852.7482741034501</v>
      </c>
      <c r="H2985" s="14">
        <v>1374.05839177242</v>
      </c>
      <c r="I2985" s="14">
        <v>1333.9013036011499</v>
      </c>
      <c r="J2985" s="14">
        <v>1298.9533494918701</v>
      </c>
      <c r="K2985" s="14">
        <v>1369.54916723152</v>
      </c>
      <c r="L2985" s="14">
        <v>35.647863630370203</v>
      </c>
      <c r="M2985" s="14">
        <v>34.947954109275997</v>
      </c>
      <c r="O2985" s="14"/>
      <c r="P2985" s="14"/>
      <c r="Q2985" s="14"/>
      <c r="R2985" s="14"/>
      <c r="S2985" s="14"/>
      <c r="T2985" s="14"/>
      <c r="U2985" s="14"/>
      <c r="V2985" s="14"/>
      <c r="W2985" s="14"/>
      <c r="X2985" s="14"/>
      <c r="Y2985" s="14"/>
    </row>
    <row r="2986" spans="1:25">
      <c r="A2986" s="14" t="s">
        <v>3214</v>
      </c>
      <c r="B2986" s="14" t="s">
        <v>60</v>
      </c>
      <c r="C2986" s="14" t="s">
        <v>38</v>
      </c>
      <c r="D2986" s="14" t="s">
        <v>50</v>
      </c>
      <c r="E2986" s="14">
        <v>1</v>
      </c>
      <c r="F2986" s="14">
        <v>1208.6102322432901</v>
      </c>
      <c r="G2986" s="14">
        <v>402.87007741443102</v>
      </c>
      <c r="H2986" s="14">
        <v>1381.3793471972499</v>
      </c>
      <c r="I2986" s="14">
        <v>1326.0564178238101</v>
      </c>
      <c r="J2986" s="14">
        <v>1251.9407819435601</v>
      </c>
      <c r="K2986" s="14">
        <v>1403.39574670056</v>
      </c>
      <c r="L2986" s="14">
        <v>77.339328876754095</v>
      </c>
      <c r="M2986" s="14">
        <v>74.1156358802439</v>
      </c>
      <c r="O2986" s="14"/>
      <c r="P2986" s="14"/>
      <c r="Q2986" s="14"/>
      <c r="R2986" s="14"/>
      <c r="S2986" s="14"/>
      <c r="T2986" s="14"/>
      <c r="U2986" s="14"/>
      <c r="V2986" s="14"/>
      <c r="W2986" s="14"/>
      <c r="X2986" s="14"/>
      <c r="Y2986" s="14"/>
    </row>
    <row r="2987" spans="1:25">
      <c r="A2987" s="14" t="s">
        <v>3215</v>
      </c>
      <c r="B2987" s="14" t="s">
        <v>60</v>
      </c>
      <c r="C2987" s="14" t="s">
        <v>36</v>
      </c>
      <c r="D2987" s="14" t="s">
        <v>50</v>
      </c>
      <c r="E2987" s="14">
        <v>1</v>
      </c>
      <c r="F2987" s="14">
        <v>1086.4641315691299</v>
      </c>
      <c r="G2987" s="14">
        <v>362.15471052304298</v>
      </c>
      <c r="H2987" s="14">
        <v>1234.0293627690501</v>
      </c>
      <c r="I2987" s="14">
        <v>1175.3006869567901</v>
      </c>
      <c r="J2987" s="14">
        <v>1105.9866430222801</v>
      </c>
      <c r="K2987" s="14">
        <v>1247.7986715018301</v>
      </c>
      <c r="L2987" s="14">
        <v>72.497984545044105</v>
      </c>
      <c r="M2987" s="14">
        <v>69.314043934511801</v>
      </c>
      <c r="O2987" s="14"/>
      <c r="P2987" s="14"/>
      <c r="Q2987" s="14"/>
      <c r="R2987" s="14"/>
      <c r="S2987" s="14"/>
      <c r="T2987" s="14"/>
      <c r="U2987" s="14"/>
      <c r="V2987" s="14"/>
      <c r="W2987" s="14"/>
      <c r="X2987" s="14"/>
      <c r="Y2987" s="14"/>
    </row>
    <row r="2988" spans="1:25">
      <c r="A2988" s="14" t="s">
        <v>3216</v>
      </c>
      <c r="B2988" s="14" t="s">
        <v>60</v>
      </c>
      <c r="C2988" s="14" t="s">
        <v>34</v>
      </c>
      <c r="D2988" s="14" t="s">
        <v>50</v>
      </c>
      <c r="E2988" s="14">
        <v>1</v>
      </c>
      <c r="F2988" s="14">
        <v>956.445963043858</v>
      </c>
      <c r="G2988" s="14">
        <v>318.81532101461897</v>
      </c>
      <c r="H2988" s="14">
        <v>1081.20636556659</v>
      </c>
      <c r="I2988" s="14">
        <v>1018.83035937949</v>
      </c>
      <c r="J2988" s="14">
        <v>954.81577002011795</v>
      </c>
      <c r="K2988" s="14">
        <v>1085.98412968874</v>
      </c>
      <c r="L2988" s="14">
        <v>67.153770309258903</v>
      </c>
      <c r="M2988" s="14">
        <v>64.014589359367704</v>
      </c>
      <c r="O2988" s="14"/>
      <c r="P2988" s="14"/>
      <c r="Q2988" s="14"/>
      <c r="R2988" s="14"/>
      <c r="S2988" s="14"/>
      <c r="T2988" s="14"/>
      <c r="U2988" s="14"/>
      <c r="V2988" s="14"/>
      <c r="W2988" s="14"/>
      <c r="X2988" s="14"/>
      <c r="Y2988" s="14"/>
    </row>
    <row r="2989" spans="1:25">
      <c r="A2989" s="14" t="s">
        <v>3217</v>
      </c>
      <c r="B2989" s="14" t="s">
        <v>60</v>
      </c>
      <c r="C2989" s="14" t="s">
        <v>128</v>
      </c>
      <c r="D2989" s="14" t="s">
        <v>50</v>
      </c>
      <c r="E2989" s="14">
        <v>1</v>
      </c>
      <c r="F2989" s="14">
        <v>893.99942331325497</v>
      </c>
      <c r="G2989" s="14">
        <v>297.99980777108499</v>
      </c>
      <c r="H2989" s="14">
        <v>1007.93657359211</v>
      </c>
      <c r="I2989" s="14">
        <v>941.15390937575103</v>
      </c>
      <c r="J2989" s="14">
        <v>880.00108681742597</v>
      </c>
      <c r="K2989" s="14">
        <v>1005.41139076627</v>
      </c>
      <c r="L2989" s="14">
        <v>64.257481390519203</v>
      </c>
      <c r="M2989" s="14">
        <v>61.152822558325198</v>
      </c>
      <c r="O2989" s="14"/>
      <c r="P2989" s="14"/>
      <c r="Q2989" s="14"/>
      <c r="R2989" s="14"/>
      <c r="S2989" s="14"/>
      <c r="T2989" s="14"/>
      <c r="U2989" s="14"/>
      <c r="V2989" s="14"/>
      <c r="W2989" s="14"/>
      <c r="X2989" s="14"/>
      <c r="Y2989" s="14"/>
    </row>
    <row r="2990" spans="1:25">
      <c r="A2990" s="14" t="s">
        <v>3218</v>
      </c>
      <c r="B2990" s="14" t="s">
        <v>60</v>
      </c>
      <c r="C2990" s="14" t="s">
        <v>129</v>
      </c>
      <c r="D2990" s="14" t="s">
        <v>50</v>
      </c>
      <c r="E2990" s="14">
        <v>1</v>
      </c>
      <c r="F2990" s="14">
        <v>912.03081128554902</v>
      </c>
      <c r="G2990" s="14">
        <v>304.01027042851598</v>
      </c>
      <c r="H2990" s="14">
        <v>1026.10264199627</v>
      </c>
      <c r="I2990" s="14">
        <v>950.84700608977198</v>
      </c>
      <c r="J2990" s="14">
        <v>889.65741052045098</v>
      </c>
      <c r="K2990" s="14">
        <v>1015.11142088924</v>
      </c>
      <c r="L2990" s="14">
        <v>64.264414799468696</v>
      </c>
      <c r="M2990" s="14">
        <v>61.189595569321902</v>
      </c>
      <c r="O2990" s="14"/>
      <c r="P2990" s="14"/>
      <c r="Q2990" s="14"/>
      <c r="R2990" s="14"/>
      <c r="S2990" s="14"/>
      <c r="T2990" s="14"/>
      <c r="U2990" s="14"/>
      <c r="V2990" s="14"/>
      <c r="W2990" s="14"/>
      <c r="X2990" s="14"/>
      <c r="Y2990" s="14"/>
    </row>
    <row r="2991" spans="1:25">
      <c r="A2991" s="14" t="s">
        <v>3219</v>
      </c>
      <c r="B2991" s="14" t="s">
        <v>60</v>
      </c>
      <c r="C2991" s="14" t="s">
        <v>130</v>
      </c>
      <c r="D2991" s="14" t="s">
        <v>50</v>
      </c>
      <c r="E2991" s="14">
        <v>1</v>
      </c>
      <c r="F2991" s="14">
        <v>880.39629462934204</v>
      </c>
      <c r="G2991" s="14">
        <v>293.46543154311399</v>
      </c>
      <c r="H2991" s="14">
        <v>990.08816210944804</v>
      </c>
      <c r="I2991" s="14">
        <v>910.48345245054202</v>
      </c>
      <c r="J2991" s="14">
        <v>850.81115578950096</v>
      </c>
      <c r="K2991" s="14">
        <v>973.20920756874898</v>
      </c>
      <c r="L2991" s="14">
        <v>62.725755118207204</v>
      </c>
      <c r="M2991" s="14">
        <v>59.672296661041599</v>
      </c>
      <c r="O2991" s="14"/>
      <c r="P2991" s="14"/>
      <c r="Q2991" s="14"/>
      <c r="R2991" s="14"/>
      <c r="S2991" s="14"/>
      <c r="T2991" s="14"/>
      <c r="U2991" s="14"/>
      <c r="V2991" s="14"/>
      <c r="W2991" s="14"/>
      <c r="X2991" s="14"/>
      <c r="Y2991" s="14"/>
    </row>
    <row r="2992" spans="1:25">
      <c r="A2992" s="14" t="s">
        <v>3220</v>
      </c>
      <c r="B2992" s="14" t="s">
        <v>60</v>
      </c>
      <c r="C2992" s="14" t="s">
        <v>131</v>
      </c>
      <c r="D2992" s="14" t="s">
        <v>50</v>
      </c>
      <c r="E2992" s="14">
        <v>1</v>
      </c>
      <c r="F2992" s="14">
        <v>888.48304358348605</v>
      </c>
      <c r="G2992" s="14">
        <v>296.16101452782902</v>
      </c>
      <c r="H2992" s="14">
        <v>998.17218499228898</v>
      </c>
      <c r="I2992" s="14">
        <v>905.42591941174101</v>
      </c>
      <c r="J2992" s="14">
        <v>846.31117910167404</v>
      </c>
      <c r="K2992" s="14">
        <v>967.551407755637</v>
      </c>
      <c r="L2992" s="14">
        <v>62.125488343896002</v>
      </c>
      <c r="M2992" s="14">
        <v>59.114740310067198</v>
      </c>
      <c r="O2992" s="14"/>
      <c r="P2992" s="14"/>
      <c r="Q2992" s="14"/>
      <c r="R2992" s="14"/>
      <c r="S2992" s="14"/>
      <c r="T2992" s="14"/>
      <c r="U2992" s="14"/>
      <c r="V2992" s="14"/>
      <c r="W2992" s="14"/>
      <c r="X2992" s="14"/>
      <c r="Y2992" s="14"/>
    </row>
    <row r="2993" spans="1:25">
      <c r="A2993" s="14" t="s">
        <v>3221</v>
      </c>
      <c r="B2993" s="14" t="s">
        <v>60</v>
      </c>
      <c r="C2993" s="14" t="s">
        <v>132</v>
      </c>
      <c r="D2993" s="14" t="s">
        <v>50</v>
      </c>
      <c r="E2993" s="14">
        <v>1</v>
      </c>
      <c r="F2993" s="14">
        <v>887.14761559907402</v>
      </c>
      <c r="G2993" s="14">
        <v>295.71587186635799</v>
      </c>
      <c r="H2993" s="14">
        <v>996.35846718749599</v>
      </c>
      <c r="I2993" s="14">
        <v>888.46401065894702</v>
      </c>
      <c r="J2993" s="14">
        <v>830.34721741834596</v>
      </c>
      <c r="K2993" s="14">
        <v>949.54301464858202</v>
      </c>
      <c r="L2993" s="14">
        <v>61.079003989635297</v>
      </c>
      <c r="M2993" s="14">
        <v>58.116793240600799</v>
      </c>
      <c r="O2993" s="14"/>
      <c r="P2993" s="14"/>
      <c r="Q2993" s="14"/>
      <c r="R2993" s="14"/>
      <c r="S2993" s="14"/>
      <c r="T2993" s="14"/>
      <c r="U2993" s="14"/>
      <c r="V2993" s="14"/>
      <c r="W2993" s="14"/>
      <c r="X2993" s="14"/>
      <c r="Y2993" s="14"/>
    </row>
    <row r="2994" spans="1:25">
      <c r="A2994" s="14" t="s">
        <v>3222</v>
      </c>
      <c r="B2994" s="14" t="s">
        <v>60</v>
      </c>
      <c r="C2994" s="14" t="s">
        <v>38</v>
      </c>
      <c r="D2994" s="14" t="s">
        <v>50</v>
      </c>
      <c r="E2994" s="14">
        <v>2</v>
      </c>
      <c r="F2994" s="14">
        <v>1137.9724101239401</v>
      </c>
      <c r="G2994" s="14">
        <v>379.32413670798098</v>
      </c>
      <c r="H2994" s="14">
        <v>1396.6107560338501</v>
      </c>
      <c r="I2994" s="14">
        <v>1414.7874046720001</v>
      </c>
      <c r="J2994" s="14">
        <v>1333.4489861920499</v>
      </c>
      <c r="K2994" s="14">
        <v>1499.7744728058501</v>
      </c>
      <c r="L2994" s="14">
        <v>84.987068133851807</v>
      </c>
      <c r="M2994" s="14">
        <v>81.338418479949993</v>
      </c>
      <c r="O2994" s="14"/>
      <c r="P2994" s="14"/>
      <c r="Q2994" s="14"/>
      <c r="R2994" s="14"/>
      <c r="S2994" s="14"/>
      <c r="T2994" s="14"/>
      <c r="U2994" s="14"/>
      <c r="V2994" s="14"/>
      <c r="W2994" s="14"/>
      <c r="X2994" s="14"/>
      <c r="Y2994" s="14"/>
    </row>
    <row r="2995" spans="1:25">
      <c r="A2995" s="14" t="s">
        <v>3223</v>
      </c>
      <c r="B2995" s="14" t="s">
        <v>60</v>
      </c>
      <c r="C2995" s="14" t="s">
        <v>36</v>
      </c>
      <c r="D2995" s="14" t="s">
        <v>50</v>
      </c>
      <c r="E2995" s="14">
        <v>2</v>
      </c>
      <c r="F2995" s="14">
        <v>1021.3736016916801</v>
      </c>
      <c r="G2995" s="14">
        <v>340.45786723056199</v>
      </c>
      <c r="H2995" s="14">
        <v>1244.6061631064599</v>
      </c>
      <c r="I2995" s="14">
        <v>1253.01371407549</v>
      </c>
      <c r="J2995" s="14">
        <v>1177.01081861695</v>
      </c>
      <c r="K2995" s="14">
        <v>1332.62016037218</v>
      </c>
      <c r="L2995" s="14">
        <v>79.606446296690805</v>
      </c>
      <c r="M2995" s="14">
        <v>76.002895458539996</v>
      </c>
      <c r="O2995" s="14"/>
      <c r="P2995" s="14"/>
      <c r="Q2995" s="14"/>
      <c r="R2995" s="14"/>
      <c r="S2995" s="14"/>
      <c r="T2995" s="14"/>
      <c r="U2995" s="14"/>
      <c r="V2995" s="14"/>
      <c r="W2995" s="14"/>
      <c r="X2995" s="14"/>
      <c r="Y2995" s="14"/>
    </row>
    <row r="2996" spans="1:25">
      <c r="A2996" s="14" t="s">
        <v>3224</v>
      </c>
      <c r="B2996" s="14" t="s">
        <v>60</v>
      </c>
      <c r="C2996" s="14" t="s">
        <v>34</v>
      </c>
      <c r="D2996" s="14" t="s">
        <v>50</v>
      </c>
      <c r="E2996" s="14">
        <v>2</v>
      </c>
      <c r="F2996" s="14">
        <v>962.24935430697894</v>
      </c>
      <c r="G2996" s="14">
        <v>320.74978476899298</v>
      </c>
      <c r="H2996" s="14">
        <v>1166.09429865483</v>
      </c>
      <c r="I2996" s="14">
        <v>1162.8354510966201</v>
      </c>
      <c r="J2996" s="14">
        <v>1090.1816722636099</v>
      </c>
      <c r="K2996" s="14">
        <v>1239.04101731942</v>
      </c>
      <c r="L2996" s="14">
        <v>76.205566222796506</v>
      </c>
      <c r="M2996" s="14">
        <v>72.653778833008104</v>
      </c>
      <c r="O2996" s="14"/>
      <c r="P2996" s="14"/>
      <c r="Q2996" s="14"/>
      <c r="R2996" s="14"/>
      <c r="S2996" s="14"/>
      <c r="T2996" s="14"/>
      <c r="U2996" s="14"/>
      <c r="V2996" s="14"/>
      <c r="W2996" s="14"/>
      <c r="X2996" s="14"/>
      <c r="Y2996" s="14"/>
    </row>
    <row r="2997" spans="1:25">
      <c r="A2997" s="14" t="s">
        <v>3225</v>
      </c>
      <c r="B2997" s="14" t="s">
        <v>60</v>
      </c>
      <c r="C2997" s="14" t="s">
        <v>128</v>
      </c>
      <c r="D2997" s="14" t="s">
        <v>50</v>
      </c>
      <c r="E2997" s="14">
        <v>2</v>
      </c>
      <c r="F2997" s="14">
        <v>870.32861171967704</v>
      </c>
      <c r="G2997" s="14">
        <v>290.10953723989201</v>
      </c>
      <c r="H2997" s="14">
        <v>1048.3992190805</v>
      </c>
      <c r="I2997" s="14">
        <v>1039.19601981494</v>
      </c>
      <c r="J2997" s="14">
        <v>971.00924057970701</v>
      </c>
      <c r="K2997" s="14">
        <v>1110.89263378907</v>
      </c>
      <c r="L2997" s="14">
        <v>71.696613974130699</v>
      </c>
      <c r="M2997" s="14">
        <v>68.186779235228599</v>
      </c>
      <c r="O2997" s="14"/>
      <c r="P2997" s="14"/>
      <c r="Q2997" s="14"/>
      <c r="R2997" s="14"/>
      <c r="S2997" s="14"/>
      <c r="T2997" s="14"/>
      <c r="U2997" s="14"/>
      <c r="V2997" s="14"/>
      <c r="W2997" s="14"/>
      <c r="X2997" s="14"/>
      <c r="Y2997" s="14"/>
    </row>
    <row r="2998" spans="1:25">
      <c r="A2998" s="14" t="s">
        <v>3226</v>
      </c>
      <c r="B2998" s="14" t="s">
        <v>60</v>
      </c>
      <c r="C2998" s="14" t="s">
        <v>129</v>
      </c>
      <c r="D2998" s="14" t="s">
        <v>50</v>
      </c>
      <c r="E2998" s="14">
        <v>2</v>
      </c>
      <c r="F2998" s="14">
        <v>868.02932508432104</v>
      </c>
      <c r="G2998" s="14">
        <v>289.34310836143999</v>
      </c>
      <c r="H2998" s="14">
        <v>1042.6528192527801</v>
      </c>
      <c r="I2998" s="14">
        <v>1017.802970329</v>
      </c>
      <c r="J2998" s="14">
        <v>950.98774272309799</v>
      </c>
      <c r="K2998" s="14">
        <v>1088.06211334868</v>
      </c>
      <c r="L2998" s="14">
        <v>70.259143019681602</v>
      </c>
      <c r="M2998" s="14">
        <v>66.815227605900802</v>
      </c>
      <c r="O2998" s="14"/>
      <c r="P2998" s="14"/>
      <c r="Q2998" s="14"/>
      <c r="R2998" s="14"/>
      <c r="S2998" s="14"/>
      <c r="T2998" s="14"/>
      <c r="U2998" s="14"/>
      <c r="V2998" s="14"/>
      <c r="W2998" s="14"/>
      <c r="X2998" s="14"/>
      <c r="Y2998" s="14"/>
    </row>
    <row r="2999" spans="1:25">
      <c r="A2999" s="14" t="s">
        <v>3227</v>
      </c>
      <c r="B2999" s="14" t="s">
        <v>60</v>
      </c>
      <c r="C2999" s="14" t="s">
        <v>130</v>
      </c>
      <c r="D2999" s="14" t="s">
        <v>50</v>
      </c>
      <c r="E2999" s="14">
        <v>2</v>
      </c>
      <c r="F2999" s="14">
        <v>871.44292042160703</v>
      </c>
      <c r="G2999" s="14">
        <v>290.48097347386903</v>
      </c>
      <c r="H2999" s="14">
        <v>1044.3571305221601</v>
      </c>
      <c r="I2999" s="14">
        <v>1007.04309558035</v>
      </c>
      <c r="J2999" s="14">
        <v>941.07337035421995</v>
      </c>
      <c r="K2999" s="14">
        <v>1076.4063027545201</v>
      </c>
      <c r="L2999" s="14">
        <v>69.363207174172501</v>
      </c>
      <c r="M2999" s="14">
        <v>65.969725226125803</v>
      </c>
      <c r="O2999" s="14"/>
      <c r="P2999" s="14"/>
      <c r="Q2999" s="14"/>
      <c r="R2999" s="14"/>
      <c r="S2999" s="14"/>
      <c r="T2999" s="14"/>
      <c r="U2999" s="14"/>
      <c r="V2999" s="14"/>
      <c r="W2999" s="14"/>
      <c r="X2999" s="14"/>
      <c r="Y2999" s="14"/>
    </row>
    <row r="3000" spans="1:25">
      <c r="A3000" s="14" t="s">
        <v>3228</v>
      </c>
      <c r="B3000" s="14" t="s">
        <v>60</v>
      </c>
      <c r="C3000" s="14" t="s">
        <v>131</v>
      </c>
      <c r="D3000" s="14" t="s">
        <v>50</v>
      </c>
      <c r="E3000" s="14">
        <v>2</v>
      </c>
      <c r="F3000" s="14">
        <v>917.35603428148102</v>
      </c>
      <c r="G3000" s="14">
        <v>305.78534476049401</v>
      </c>
      <c r="H3000" s="14">
        <v>1099.11701506234</v>
      </c>
      <c r="I3000" s="14">
        <v>1042.20326325887</v>
      </c>
      <c r="J3000" s="14">
        <v>975.59884886731095</v>
      </c>
      <c r="K3000" s="14">
        <v>1112.1446013468201</v>
      </c>
      <c r="L3000" s="14">
        <v>69.941338087947301</v>
      </c>
      <c r="M3000" s="14">
        <v>66.604414391560994</v>
      </c>
      <c r="O3000" s="14"/>
      <c r="P3000" s="14"/>
      <c r="Q3000" s="14"/>
      <c r="R3000" s="14"/>
      <c r="S3000" s="14"/>
      <c r="T3000" s="14"/>
      <c r="U3000" s="14"/>
      <c r="V3000" s="14"/>
      <c r="W3000" s="14"/>
      <c r="X3000" s="14"/>
      <c r="Y3000" s="14"/>
    </row>
    <row r="3001" spans="1:25">
      <c r="A3001" s="14" t="s">
        <v>3229</v>
      </c>
      <c r="B3001" s="14" t="s">
        <v>60</v>
      </c>
      <c r="C3001" s="14" t="s">
        <v>132</v>
      </c>
      <c r="D3001" s="14" t="s">
        <v>50</v>
      </c>
      <c r="E3001" s="14">
        <v>2</v>
      </c>
      <c r="F3001" s="14">
        <v>934.66078588557798</v>
      </c>
      <c r="G3001" s="14">
        <v>311.55359529519302</v>
      </c>
      <c r="H3001" s="14">
        <v>1116.8930570785101</v>
      </c>
      <c r="I3001" s="14">
        <v>1047.80509951151</v>
      </c>
      <c r="J3001" s="14">
        <v>981.429739242398</v>
      </c>
      <c r="K3001" s="14">
        <v>1117.4741436857501</v>
      </c>
      <c r="L3001" s="14">
        <v>69.669044174237598</v>
      </c>
      <c r="M3001" s="14">
        <v>66.375360269112093</v>
      </c>
      <c r="O3001" s="14"/>
      <c r="P3001" s="14"/>
      <c r="Q3001" s="14"/>
      <c r="R3001" s="14"/>
      <c r="S3001" s="14"/>
      <c r="T3001" s="14"/>
      <c r="U3001" s="14"/>
      <c r="V3001" s="14"/>
      <c r="W3001" s="14"/>
      <c r="X3001" s="14"/>
      <c r="Y3001" s="14"/>
    </row>
    <row r="3002" spans="1:25">
      <c r="A3002" s="14" t="s">
        <v>3230</v>
      </c>
      <c r="B3002" s="14" t="s">
        <v>60</v>
      </c>
      <c r="C3002" s="14" t="s">
        <v>38</v>
      </c>
      <c r="D3002" s="14" t="s">
        <v>50</v>
      </c>
      <c r="E3002" s="14">
        <v>3</v>
      </c>
      <c r="F3002" s="14">
        <v>1400.1718546534601</v>
      </c>
      <c r="G3002" s="14">
        <v>466.72395155115299</v>
      </c>
      <c r="H3002" s="14">
        <v>1813.8820793002601</v>
      </c>
      <c r="I3002" s="14">
        <v>1796.88763289239</v>
      </c>
      <c r="J3002" s="14">
        <v>1703.63650713689</v>
      </c>
      <c r="K3002" s="14">
        <v>1893.9007602122199</v>
      </c>
      <c r="L3002" s="14">
        <v>97.013127319830801</v>
      </c>
      <c r="M3002" s="14">
        <v>93.251125755497696</v>
      </c>
      <c r="O3002" s="14"/>
      <c r="P3002" s="14"/>
      <c r="Q3002" s="14"/>
      <c r="R3002" s="14"/>
      <c r="S3002" s="14"/>
      <c r="T3002" s="14"/>
      <c r="U3002" s="14"/>
      <c r="V3002" s="14"/>
      <c r="W3002" s="14"/>
      <c r="X3002" s="14"/>
      <c r="Y3002" s="14"/>
    </row>
    <row r="3003" spans="1:25">
      <c r="A3003" s="14" t="s">
        <v>3231</v>
      </c>
      <c r="B3003" s="14" t="s">
        <v>60</v>
      </c>
      <c r="C3003" s="14" t="s">
        <v>36</v>
      </c>
      <c r="D3003" s="14" t="s">
        <v>50</v>
      </c>
      <c r="E3003" s="14">
        <v>3</v>
      </c>
      <c r="F3003" s="14">
        <v>1290.3207088177001</v>
      </c>
      <c r="G3003" s="14">
        <v>430.10690293923398</v>
      </c>
      <c r="H3003" s="14">
        <v>1661.0933570433499</v>
      </c>
      <c r="I3003" s="14">
        <v>1636.5672011260699</v>
      </c>
      <c r="J3003" s="14">
        <v>1548.0964198542899</v>
      </c>
      <c r="K3003" s="14">
        <v>1728.7593801481801</v>
      </c>
      <c r="L3003" s="14">
        <v>92.192179022112697</v>
      </c>
      <c r="M3003" s="14">
        <v>88.470781271779103</v>
      </c>
      <c r="O3003" s="14"/>
      <c r="P3003" s="14"/>
      <c r="Q3003" s="14"/>
      <c r="R3003" s="14"/>
      <c r="S3003" s="14"/>
      <c r="T3003" s="14"/>
      <c r="U3003" s="14"/>
      <c r="V3003" s="14"/>
      <c r="W3003" s="14"/>
      <c r="X3003" s="14"/>
      <c r="Y3003" s="14"/>
    </row>
    <row r="3004" spans="1:25">
      <c r="A3004" s="14" t="s">
        <v>3232</v>
      </c>
      <c r="B3004" s="14" t="s">
        <v>60</v>
      </c>
      <c r="C3004" s="14" t="s">
        <v>34</v>
      </c>
      <c r="D3004" s="14" t="s">
        <v>50</v>
      </c>
      <c r="E3004" s="14">
        <v>3</v>
      </c>
      <c r="F3004" s="14">
        <v>1200.81987317624</v>
      </c>
      <c r="G3004" s="14">
        <v>400.27329105874702</v>
      </c>
      <c r="H3004" s="14">
        <v>1535.8306024994499</v>
      </c>
      <c r="I3004" s="14">
        <v>1505.8551187554399</v>
      </c>
      <c r="J3004" s="14">
        <v>1421.4857508218499</v>
      </c>
      <c r="K3004" s="14">
        <v>1593.9063379234001</v>
      </c>
      <c r="L3004" s="14">
        <v>88.051219167960198</v>
      </c>
      <c r="M3004" s="14">
        <v>84.369367933585394</v>
      </c>
      <c r="O3004" s="14"/>
      <c r="P3004" s="14"/>
      <c r="Q3004" s="14"/>
      <c r="R3004" s="14"/>
      <c r="S3004" s="14"/>
      <c r="T3004" s="14"/>
      <c r="U3004" s="14"/>
      <c r="V3004" s="14"/>
      <c r="W3004" s="14"/>
      <c r="X3004" s="14"/>
      <c r="Y3004" s="14"/>
    </row>
    <row r="3005" spans="1:25">
      <c r="A3005" s="14" t="s">
        <v>3233</v>
      </c>
      <c r="B3005" s="14" t="s">
        <v>60</v>
      </c>
      <c r="C3005" s="14" t="s">
        <v>128</v>
      </c>
      <c r="D3005" s="14" t="s">
        <v>50</v>
      </c>
      <c r="E3005" s="14">
        <v>3</v>
      </c>
      <c r="F3005" s="14">
        <v>1120.0063286718701</v>
      </c>
      <c r="G3005" s="14">
        <v>373.33544289062502</v>
      </c>
      <c r="H3005" s="14">
        <v>1422.51927842085</v>
      </c>
      <c r="I3005" s="14">
        <v>1390.8169393933499</v>
      </c>
      <c r="J3005" s="14">
        <v>1310.2088221516799</v>
      </c>
      <c r="K3005" s="14">
        <v>1475.07054552042</v>
      </c>
      <c r="L3005" s="14">
        <v>84.253606127069403</v>
      </c>
      <c r="M3005" s="14">
        <v>80.608117241669305</v>
      </c>
      <c r="O3005" s="14"/>
      <c r="P3005" s="14"/>
      <c r="Q3005" s="14"/>
      <c r="R3005" s="14"/>
      <c r="S3005" s="14"/>
      <c r="T3005" s="14"/>
      <c r="U3005" s="14"/>
      <c r="V3005" s="14"/>
      <c r="W3005" s="14"/>
      <c r="X3005" s="14"/>
      <c r="Y3005" s="14"/>
    </row>
    <row r="3006" spans="1:25">
      <c r="A3006" s="14" t="s">
        <v>3234</v>
      </c>
      <c r="B3006" s="14" t="s">
        <v>60</v>
      </c>
      <c r="C3006" s="14" t="s">
        <v>129</v>
      </c>
      <c r="D3006" s="14" t="s">
        <v>50</v>
      </c>
      <c r="E3006" s="14">
        <v>3</v>
      </c>
      <c r="F3006" s="14">
        <v>1087.08151253442</v>
      </c>
      <c r="G3006" s="14">
        <v>362.36050417813902</v>
      </c>
      <c r="H3006" s="14">
        <v>1376.15706577008</v>
      </c>
      <c r="I3006" s="14">
        <v>1338.0183132110501</v>
      </c>
      <c r="J3006" s="14">
        <v>1259.33177226518</v>
      </c>
      <c r="K3006" s="14">
        <v>1420.3182681856199</v>
      </c>
      <c r="L3006" s="14">
        <v>82.299954974569999</v>
      </c>
      <c r="M3006" s="14">
        <v>78.686540945868998</v>
      </c>
      <c r="O3006" s="14"/>
      <c r="P3006" s="14"/>
      <c r="Q3006" s="14"/>
      <c r="R3006" s="14"/>
      <c r="S3006" s="14"/>
      <c r="T3006" s="14"/>
      <c r="U3006" s="14"/>
      <c r="V3006" s="14"/>
      <c r="W3006" s="14"/>
      <c r="X3006" s="14"/>
      <c r="Y3006" s="14"/>
    </row>
    <row r="3007" spans="1:25">
      <c r="A3007" s="14" t="s">
        <v>3235</v>
      </c>
      <c r="B3007" s="14" t="s">
        <v>60</v>
      </c>
      <c r="C3007" s="14" t="s">
        <v>130</v>
      </c>
      <c r="D3007" s="14" t="s">
        <v>50</v>
      </c>
      <c r="E3007" s="14">
        <v>3</v>
      </c>
      <c r="F3007" s="14">
        <v>1069.1939217470699</v>
      </c>
      <c r="G3007" s="14">
        <v>356.39797391568902</v>
      </c>
      <c r="H3007" s="14">
        <v>1349.17464383589</v>
      </c>
      <c r="I3007" s="14">
        <v>1301.5366194349599</v>
      </c>
      <c r="J3007" s="14">
        <v>1224.35562448362</v>
      </c>
      <c r="K3007" s="14">
        <v>1382.29216198259</v>
      </c>
      <c r="L3007" s="14">
        <v>80.755542547627101</v>
      </c>
      <c r="M3007" s="14">
        <v>77.180994951340395</v>
      </c>
      <c r="O3007" s="14"/>
      <c r="P3007" s="14"/>
      <c r="Q3007" s="14"/>
      <c r="R3007" s="14"/>
      <c r="S3007" s="14"/>
      <c r="T3007" s="14"/>
      <c r="U3007" s="14"/>
      <c r="V3007" s="14"/>
      <c r="W3007" s="14"/>
      <c r="X3007" s="14"/>
      <c r="Y3007" s="14"/>
    </row>
    <row r="3008" spans="1:25">
      <c r="A3008" s="14" t="s">
        <v>3236</v>
      </c>
      <c r="B3008" s="14" t="s">
        <v>60</v>
      </c>
      <c r="C3008" s="14" t="s">
        <v>131</v>
      </c>
      <c r="D3008" s="14" t="s">
        <v>50</v>
      </c>
      <c r="E3008" s="14">
        <v>3</v>
      </c>
      <c r="F3008" s="14">
        <v>1111.6668013784699</v>
      </c>
      <c r="G3008" s="14">
        <v>370.55560045948999</v>
      </c>
      <c r="H3008" s="14">
        <v>1399.20302250279</v>
      </c>
      <c r="I3008" s="14">
        <v>1336.9443766893301</v>
      </c>
      <c r="J3008" s="14">
        <v>1259.0910897334099</v>
      </c>
      <c r="K3008" s="14">
        <v>1418.3320742175799</v>
      </c>
      <c r="L3008" s="14">
        <v>81.387697528253099</v>
      </c>
      <c r="M3008" s="14">
        <v>77.853286955917795</v>
      </c>
      <c r="O3008" s="14"/>
      <c r="P3008" s="14"/>
      <c r="Q3008" s="14"/>
      <c r="R3008" s="14"/>
      <c r="S3008" s="14"/>
      <c r="T3008" s="14"/>
      <c r="U3008" s="14"/>
      <c r="V3008" s="14"/>
      <c r="W3008" s="14"/>
      <c r="X3008" s="14"/>
      <c r="Y3008" s="14"/>
    </row>
    <row r="3009" spans="1:25">
      <c r="A3009" s="14" t="s">
        <v>3237</v>
      </c>
      <c r="B3009" s="14" t="s">
        <v>60</v>
      </c>
      <c r="C3009" s="14" t="s">
        <v>132</v>
      </c>
      <c r="D3009" s="14" t="s">
        <v>50</v>
      </c>
      <c r="E3009" s="14">
        <v>3</v>
      </c>
      <c r="F3009" s="14">
        <v>1119.7272077315099</v>
      </c>
      <c r="G3009" s="14">
        <v>373.242402577169</v>
      </c>
      <c r="H3009" s="14">
        <v>1407.5235474859601</v>
      </c>
      <c r="I3009" s="14">
        <v>1334.6272468935199</v>
      </c>
      <c r="J3009" s="14">
        <v>1257.1478732805899</v>
      </c>
      <c r="K3009" s="14">
        <v>1415.61105995495</v>
      </c>
      <c r="L3009" s="14">
        <v>80.983813061430496</v>
      </c>
      <c r="M3009" s="14">
        <v>77.479373612930203</v>
      </c>
      <c r="O3009" s="14"/>
      <c r="P3009" s="14"/>
      <c r="Q3009" s="14"/>
      <c r="R3009" s="14"/>
      <c r="S3009" s="14"/>
      <c r="T3009" s="14"/>
      <c r="U3009" s="14"/>
      <c r="V3009" s="14"/>
      <c r="W3009" s="14"/>
      <c r="X3009" s="14"/>
      <c r="Y3009" s="14"/>
    </row>
    <row r="3010" spans="1:25">
      <c r="A3010" s="14" t="s">
        <v>3238</v>
      </c>
      <c r="B3010" s="14" t="s">
        <v>60</v>
      </c>
      <c r="C3010" s="14" t="s">
        <v>38</v>
      </c>
      <c r="D3010" s="14" t="s">
        <v>50</v>
      </c>
      <c r="E3010" s="14">
        <v>4</v>
      </c>
      <c r="F3010" s="14">
        <v>1724.67123361822</v>
      </c>
      <c r="G3010" s="14">
        <v>574.89041120607203</v>
      </c>
      <c r="H3010" s="14">
        <v>2315.1503236703402</v>
      </c>
      <c r="I3010" s="14">
        <v>2389.9145049150302</v>
      </c>
      <c r="J3010" s="14">
        <v>2277.9100201085698</v>
      </c>
      <c r="K3010" s="14">
        <v>2505.98145678029</v>
      </c>
      <c r="L3010" s="14">
        <v>116.06695186525801</v>
      </c>
      <c r="M3010" s="14">
        <v>112.00448480646099</v>
      </c>
      <c r="O3010" s="14"/>
      <c r="P3010" s="14"/>
      <c r="Q3010" s="14"/>
      <c r="R3010" s="14"/>
      <c r="S3010" s="14"/>
      <c r="T3010" s="14"/>
      <c r="U3010" s="14"/>
      <c r="V3010" s="14"/>
      <c r="W3010" s="14"/>
      <c r="X3010" s="14"/>
      <c r="Y3010" s="14"/>
    </row>
    <row r="3011" spans="1:25">
      <c r="A3011" s="14" t="s">
        <v>3239</v>
      </c>
      <c r="B3011" s="14" t="s">
        <v>60</v>
      </c>
      <c r="C3011" s="14" t="s">
        <v>36</v>
      </c>
      <c r="D3011" s="14" t="s">
        <v>50</v>
      </c>
      <c r="E3011" s="14">
        <v>4</v>
      </c>
      <c r="F3011" s="14">
        <v>1503.2527685163</v>
      </c>
      <c r="G3011" s="14">
        <v>501.084256172099</v>
      </c>
      <c r="H3011" s="14">
        <v>2007.14703053114</v>
      </c>
      <c r="I3011" s="14">
        <v>2073.5785283975101</v>
      </c>
      <c r="J3011" s="14">
        <v>1969.5733756222701</v>
      </c>
      <c r="K3011" s="14">
        <v>2181.6300004179502</v>
      </c>
      <c r="L3011" s="14">
        <v>108.051472020449</v>
      </c>
      <c r="M3011" s="14">
        <v>104.00515277523699</v>
      </c>
      <c r="O3011" s="14"/>
      <c r="P3011" s="14"/>
      <c r="Q3011" s="14"/>
      <c r="R3011" s="14"/>
      <c r="S3011" s="14"/>
      <c r="T3011" s="14"/>
      <c r="U3011" s="14"/>
      <c r="V3011" s="14"/>
      <c r="W3011" s="14"/>
      <c r="X3011" s="14"/>
      <c r="Y3011" s="14"/>
    </row>
    <row r="3012" spans="1:25">
      <c r="A3012" s="14" t="s">
        <v>3240</v>
      </c>
      <c r="B3012" s="14" t="s">
        <v>60</v>
      </c>
      <c r="C3012" s="14" t="s">
        <v>34</v>
      </c>
      <c r="D3012" s="14" t="s">
        <v>50</v>
      </c>
      <c r="E3012" s="14">
        <v>4</v>
      </c>
      <c r="F3012" s="14">
        <v>1325.2347272974901</v>
      </c>
      <c r="G3012" s="14">
        <v>441.74490909916301</v>
      </c>
      <c r="H3012" s="14">
        <v>1755.6498427448</v>
      </c>
      <c r="I3012" s="14">
        <v>1814.56132851898</v>
      </c>
      <c r="J3012" s="14">
        <v>1717.71339075787</v>
      </c>
      <c r="K3012" s="14">
        <v>1915.4277913434601</v>
      </c>
      <c r="L3012" s="14">
        <v>100.866462824481</v>
      </c>
      <c r="M3012" s="14">
        <v>96.847937761110003</v>
      </c>
      <c r="O3012" s="14"/>
      <c r="P3012" s="14"/>
      <c r="Q3012" s="14"/>
      <c r="R3012" s="14"/>
      <c r="S3012" s="14"/>
      <c r="T3012" s="14"/>
      <c r="U3012" s="14"/>
      <c r="V3012" s="14"/>
      <c r="W3012" s="14"/>
      <c r="X3012" s="14"/>
      <c r="Y3012" s="14"/>
    </row>
    <row r="3013" spans="1:25">
      <c r="A3013" s="14" t="s">
        <v>3241</v>
      </c>
      <c r="B3013" s="14" t="s">
        <v>60</v>
      </c>
      <c r="C3013" s="14" t="s">
        <v>128</v>
      </c>
      <c r="D3013" s="14" t="s">
        <v>50</v>
      </c>
      <c r="E3013" s="14">
        <v>4</v>
      </c>
      <c r="F3013" s="14">
        <v>1249.01591111576</v>
      </c>
      <c r="G3013" s="14">
        <v>416.338637038586</v>
      </c>
      <c r="H3013" s="14">
        <v>1640.2909031541501</v>
      </c>
      <c r="I3013" s="14">
        <v>1691.5567178306501</v>
      </c>
      <c r="J3013" s="14">
        <v>1598.6205129749801</v>
      </c>
      <c r="K3013" s="14">
        <v>1788.4677632497101</v>
      </c>
      <c r="L3013" s="14">
        <v>96.911045419057203</v>
      </c>
      <c r="M3013" s="14">
        <v>92.936204855671804</v>
      </c>
      <c r="O3013" s="14"/>
      <c r="P3013" s="14"/>
      <c r="Q3013" s="14"/>
      <c r="R3013" s="14"/>
      <c r="S3013" s="14"/>
      <c r="T3013" s="14"/>
      <c r="U3013" s="14"/>
      <c r="V3013" s="14"/>
      <c r="W3013" s="14"/>
      <c r="X3013" s="14"/>
      <c r="Y3013" s="14"/>
    </row>
    <row r="3014" spans="1:25">
      <c r="A3014" s="14" t="s">
        <v>3242</v>
      </c>
      <c r="B3014" s="14" t="s">
        <v>60</v>
      </c>
      <c r="C3014" s="14" t="s">
        <v>129</v>
      </c>
      <c r="D3014" s="14" t="s">
        <v>50</v>
      </c>
      <c r="E3014" s="14">
        <v>4</v>
      </c>
      <c r="F3014" s="14">
        <v>1247.8970623109899</v>
      </c>
      <c r="G3014" s="14">
        <v>415.965687436998</v>
      </c>
      <c r="H3014" s="14">
        <v>1625.8821428900801</v>
      </c>
      <c r="I3014" s="14">
        <v>1669.9550383217399</v>
      </c>
      <c r="J3014" s="14">
        <v>1578.19181143839</v>
      </c>
      <c r="K3014" s="14">
        <v>1765.6447381404901</v>
      </c>
      <c r="L3014" s="14">
        <v>95.689699818750597</v>
      </c>
      <c r="M3014" s="14">
        <v>91.7632268833447</v>
      </c>
      <c r="O3014" s="14"/>
      <c r="P3014" s="14"/>
      <c r="Q3014" s="14"/>
      <c r="R3014" s="14"/>
      <c r="S3014" s="14"/>
      <c r="T3014" s="14"/>
      <c r="U3014" s="14"/>
      <c r="V3014" s="14"/>
      <c r="W3014" s="14"/>
      <c r="X3014" s="14"/>
      <c r="Y3014" s="14"/>
    </row>
    <row r="3015" spans="1:25">
      <c r="A3015" s="14" t="s">
        <v>3243</v>
      </c>
      <c r="B3015" s="14" t="s">
        <v>60</v>
      </c>
      <c r="C3015" s="14" t="s">
        <v>130</v>
      </c>
      <c r="D3015" s="14" t="s">
        <v>50</v>
      </c>
      <c r="E3015" s="14">
        <v>4</v>
      </c>
      <c r="F3015" s="14">
        <v>1234.29489796588</v>
      </c>
      <c r="G3015" s="14">
        <v>411.431632655295</v>
      </c>
      <c r="H3015" s="14">
        <v>1598.12375115349</v>
      </c>
      <c r="I3015" s="14">
        <v>1647.1458472940701</v>
      </c>
      <c r="J3015" s="14">
        <v>1556.15798652443</v>
      </c>
      <c r="K3015" s="14">
        <v>1742.04890016647</v>
      </c>
      <c r="L3015" s="14">
        <v>94.903052872406306</v>
      </c>
      <c r="M3015" s="14">
        <v>90.987860769635105</v>
      </c>
      <c r="O3015" s="14"/>
      <c r="P3015" s="14"/>
      <c r="Q3015" s="14"/>
      <c r="R3015" s="14"/>
      <c r="S3015" s="14"/>
      <c r="T3015" s="14"/>
      <c r="U3015" s="14"/>
      <c r="V3015" s="14"/>
      <c r="W3015" s="14"/>
      <c r="X3015" s="14"/>
      <c r="Y3015" s="14"/>
    </row>
    <row r="3016" spans="1:25">
      <c r="A3016" s="14" t="s">
        <v>3244</v>
      </c>
      <c r="B3016" s="14" t="s">
        <v>60</v>
      </c>
      <c r="C3016" s="14" t="s">
        <v>131</v>
      </c>
      <c r="D3016" s="14" t="s">
        <v>50</v>
      </c>
      <c r="E3016" s="14">
        <v>4</v>
      </c>
      <c r="F3016" s="14">
        <v>1194.6065030096199</v>
      </c>
      <c r="G3016" s="14">
        <v>398.20216766987301</v>
      </c>
      <c r="H3016" s="14">
        <v>1536.74809999179</v>
      </c>
      <c r="I3016" s="14">
        <v>1574.4699604172499</v>
      </c>
      <c r="J3016" s="14">
        <v>1486.10344678458</v>
      </c>
      <c r="K3016" s="14">
        <v>1666.7030142963199</v>
      </c>
      <c r="L3016" s="14">
        <v>92.233053879077502</v>
      </c>
      <c r="M3016" s="14">
        <v>88.366513632665601</v>
      </c>
      <c r="O3016" s="14"/>
      <c r="P3016" s="14"/>
      <c r="Q3016" s="14"/>
      <c r="R3016" s="14"/>
      <c r="S3016" s="14"/>
      <c r="T3016" s="14"/>
      <c r="U3016" s="14"/>
      <c r="V3016" s="14"/>
      <c r="W3016" s="14"/>
      <c r="X3016" s="14"/>
      <c r="Y3016" s="14"/>
    </row>
    <row r="3017" spans="1:25">
      <c r="A3017" s="14" t="s">
        <v>3245</v>
      </c>
      <c r="B3017" s="14" t="s">
        <v>60</v>
      </c>
      <c r="C3017" s="14" t="s">
        <v>132</v>
      </c>
      <c r="D3017" s="14" t="s">
        <v>50</v>
      </c>
      <c r="E3017" s="14">
        <v>4</v>
      </c>
      <c r="F3017" s="14">
        <v>1161.1014247466101</v>
      </c>
      <c r="G3017" s="14">
        <v>387.03380824887</v>
      </c>
      <c r="H3017" s="14">
        <v>1485.41126657875</v>
      </c>
      <c r="I3017" s="14">
        <v>1517.65155895264</v>
      </c>
      <c r="J3017" s="14">
        <v>1431.2853916497299</v>
      </c>
      <c r="K3017" s="14">
        <v>1607.85218840843</v>
      </c>
      <c r="L3017" s="14">
        <v>90.200629455783897</v>
      </c>
      <c r="M3017" s="14">
        <v>86.366167302909602</v>
      </c>
      <c r="O3017" s="14"/>
      <c r="P3017" s="14"/>
      <c r="Q3017" s="14"/>
      <c r="R3017" s="14"/>
      <c r="S3017" s="14"/>
      <c r="T3017" s="14"/>
      <c r="U3017" s="14"/>
      <c r="V3017" s="14"/>
      <c r="W3017" s="14"/>
      <c r="X3017" s="14"/>
      <c r="Y3017" s="14"/>
    </row>
    <row r="3018" spans="1:25">
      <c r="A3018" s="14" t="s">
        <v>3246</v>
      </c>
      <c r="B3018" s="14" t="s">
        <v>60</v>
      </c>
      <c r="C3018" s="14" t="s">
        <v>38</v>
      </c>
      <c r="D3018" s="14" t="s">
        <v>50</v>
      </c>
      <c r="E3018" s="14">
        <v>5</v>
      </c>
      <c r="F3018" s="14">
        <v>1722.6586695439601</v>
      </c>
      <c r="G3018" s="14">
        <v>574.21955651465305</v>
      </c>
      <c r="H3018" s="14">
        <v>2386.31740229669</v>
      </c>
      <c r="I3018" s="14">
        <v>2567.2153715999598</v>
      </c>
      <c r="J3018" s="14">
        <v>2446.81807363488</v>
      </c>
      <c r="K3018" s="14">
        <v>2691.9821496209001</v>
      </c>
      <c r="L3018" s="14">
        <v>124.76677802093801</v>
      </c>
      <c r="M3018" s="14">
        <v>120.39729796508399</v>
      </c>
      <c r="O3018" s="14"/>
      <c r="P3018" s="14"/>
      <c r="Q3018" s="14"/>
      <c r="R3018" s="14"/>
      <c r="S3018" s="14"/>
      <c r="T3018" s="14"/>
      <c r="U3018" s="14"/>
      <c r="V3018" s="14"/>
      <c r="W3018" s="14"/>
      <c r="X3018" s="14"/>
      <c r="Y3018" s="14"/>
    </row>
    <row r="3019" spans="1:25">
      <c r="A3019" s="14" t="s">
        <v>3247</v>
      </c>
      <c r="B3019" s="14" t="s">
        <v>60</v>
      </c>
      <c r="C3019" s="14" t="s">
        <v>36</v>
      </c>
      <c r="D3019" s="14" t="s">
        <v>50</v>
      </c>
      <c r="E3019" s="14">
        <v>5</v>
      </c>
      <c r="F3019" s="14">
        <v>1609.28261318001</v>
      </c>
      <c r="G3019" s="14">
        <v>536.42753772667004</v>
      </c>
      <c r="H3019" s="14">
        <v>2219.4246413272999</v>
      </c>
      <c r="I3019" s="14">
        <v>2404.1155812965999</v>
      </c>
      <c r="J3019" s="14">
        <v>2287.4981929993901</v>
      </c>
      <c r="K3019" s="14">
        <v>2525.1148320669599</v>
      </c>
      <c r="L3019" s="14">
        <v>120.99925077036001</v>
      </c>
      <c r="M3019" s="14">
        <v>116.61738829721</v>
      </c>
      <c r="O3019" s="14"/>
      <c r="P3019" s="14"/>
      <c r="Q3019" s="14"/>
      <c r="R3019" s="14"/>
      <c r="S3019" s="14"/>
      <c r="T3019" s="14"/>
      <c r="U3019" s="14"/>
      <c r="V3019" s="14"/>
      <c r="W3019" s="14"/>
      <c r="X3019" s="14"/>
      <c r="Y3019" s="14"/>
    </row>
    <row r="3020" spans="1:25">
      <c r="A3020" s="14" t="s">
        <v>3248</v>
      </c>
      <c r="B3020" s="14" t="s">
        <v>60</v>
      </c>
      <c r="C3020" s="14" t="s">
        <v>34</v>
      </c>
      <c r="D3020" s="14" t="s">
        <v>50</v>
      </c>
      <c r="E3020" s="14">
        <v>5</v>
      </c>
      <c r="F3020" s="14">
        <v>1578.9786892193599</v>
      </c>
      <c r="G3020" s="14">
        <v>526.32622973978596</v>
      </c>
      <c r="H3020" s="14">
        <v>2167.85475481816</v>
      </c>
      <c r="I3020" s="14">
        <v>2353.0753205733399</v>
      </c>
      <c r="J3020" s="14">
        <v>2237.7751491283202</v>
      </c>
      <c r="K3020" s="14">
        <v>2472.7500958494602</v>
      </c>
      <c r="L3020" s="14">
        <v>119.674775276128</v>
      </c>
      <c r="M3020" s="14">
        <v>115.30017144501301</v>
      </c>
      <c r="O3020" s="14"/>
      <c r="P3020" s="14"/>
      <c r="Q3020" s="14"/>
      <c r="R3020" s="14"/>
      <c r="S3020" s="14"/>
      <c r="T3020" s="14"/>
      <c r="U3020" s="14"/>
      <c r="V3020" s="14"/>
      <c r="W3020" s="14"/>
      <c r="X3020" s="14"/>
      <c r="Y3020" s="14"/>
    </row>
    <row r="3021" spans="1:25">
      <c r="A3021" s="14" t="s">
        <v>3249</v>
      </c>
      <c r="B3021" s="14" t="s">
        <v>60</v>
      </c>
      <c r="C3021" s="14" t="s">
        <v>128</v>
      </c>
      <c r="D3021" s="14" t="s">
        <v>50</v>
      </c>
      <c r="E3021" s="14">
        <v>5</v>
      </c>
      <c r="F3021" s="14">
        <v>1520.3471449011499</v>
      </c>
      <c r="G3021" s="14">
        <v>506.782381633716</v>
      </c>
      <c r="H3021" s="14">
        <v>2083.7234555886498</v>
      </c>
      <c r="I3021" s="14">
        <v>2269.07976817997</v>
      </c>
      <c r="J3021" s="14">
        <v>2155.6929196906199</v>
      </c>
      <c r="K3021" s="14">
        <v>2386.8525344012401</v>
      </c>
      <c r="L3021" s="14">
        <v>117.772766221263</v>
      </c>
      <c r="M3021" s="14">
        <v>113.386848489348</v>
      </c>
      <c r="O3021" s="14"/>
      <c r="P3021" s="14"/>
      <c r="Q3021" s="14"/>
      <c r="R3021" s="14"/>
      <c r="S3021" s="14"/>
      <c r="T3021" s="14"/>
      <c r="U3021" s="14"/>
      <c r="V3021" s="14"/>
      <c r="W3021" s="14"/>
      <c r="X3021" s="14"/>
      <c r="Y3021" s="14"/>
    </row>
    <row r="3022" spans="1:25">
      <c r="A3022" s="14" t="s">
        <v>3250</v>
      </c>
      <c r="B3022" s="14" t="s">
        <v>60</v>
      </c>
      <c r="C3022" s="14" t="s">
        <v>129</v>
      </c>
      <c r="D3022" s="14" t="s">
        <v>50</v>
      </c>
      <c r="E3022" s="14">
        <v>5</v>
      </c>
      <c r="F3022" s="14">
        <v>1491.92242706193</v>
      </c>
      <c r="G3022" s="14">
        <v>497.30747568730999</v>
      </c>
      <c r="H3022" s="14">
        <v>2040.26369873356</v>
      </c>
      <c r="I3022" s="14">
        <v>2227.9724550823798</v>
      </c>
      <c r="J3022" s="14">
        <v>2115.5285868839601</v>
      </c>
      <c r="K3022" s="14">
        <v>2344.8078849645999</v>
      </c>
      <c r="L3022" s="14">
        <v>116.83542988222899</v>
      </c>
      <c r="M3022" s="14">
        <v>112.44386819841699</v>
      </c>
      <c r="O3022" s="14"/>
      <c r="P3022" s="14"/>
      <c r="Q3022" s="14"/>
      <c r="R3022" s="14"/>
      <c r="S3022" s="14"/>
      <c r="T3022" s="14"/>
      <c r="U3022" s="14"/>
      <c r="V3022" s="14"/>
      <c r="W3022" s="14"/>
      <c r="X3022" s="14"/>
      <c r="Y3022" s="14"/>
    </row>
    <row r="3023" spans="1:25">
      <c r="A3023" s="14" t="s">
        <v>3251</v>
      </c>
      <c r="B3023" s="14" t="s">
        <v>60</v>
      </c>
      <c r="C3023" s="14" t="s">
        <v>130</v>
      </c>
      <c r="D3023" s="14" t="s">
        <v>50</v>
      </c>
      <c r="E3023" s="14">
        <v>5</v>
      </c>
      <c r="F3023" s="14">
        <v>1434.95123109629</v>
      </c>
      <c r="G3023" s="14">
        <v>478.31707703209503</v>
      </c>
      <c r="H3023" s="14">
        <v>1958.9243039047201</v>
      </c>
      <c r="I3023" s="14">
        <v>2137.8195013075601</v>
      </c>
      <c r="J3023" s="14">
        <v>2027.8101308489499</v>
      </c>
      <c r="K3023" s="14">
        <v>2252.21165370678</v>
      </c>
      <c r="L3023" s="14">
        <v>114.392152399221</v>
      </c>
      <c r="M3023" s="14">
        <v>110.00937045860699</v>
      </c>
      <c r="O3023" s="14"/>
      <c r="P3023" s="14"/>
      <c r="Q3023" s="14"/>
      <c r="R3023" s="14"/>
      <c r="S3023" s="14"/>
      <c r="T3023" s="14"/>
      <c r="U3023" s="14"/>
      <c r="V3023" s="14"/>
      <c r="W3023" s="14"/>
      <c r="X3023" s="14"/>
      <c r="Y3023" s="14"/>
    </row>
    <row r="3024" spans="1:25">
      <c r="A3024" s="14" t="s">
        <v>3252</v>
      </c>
      <c r="B3024" s="14" t="s">
        <v>60</v>
      </c>
      <c r="C3024" s="14" t="s">
        <v>131</v>
      </c>
      <c r="D3024" s="14" t="s">
        <v>50</v>
      </c>
      <c r="E3024" s="14">
        <v>5</v>
      </c>
      <c r="F3024" s="14">
        <v>1426.1541342243499</v>
      </c>
      <c r="G3024" s="14">
        <v>475.38471140811703</v>
      </c>
      <c r="H3024" s="14">
        <v>1939.5013520975201</v>
      </c>
      <c r="I3024" s="14">
        <v>2100.9210169645798</v>
      </c>
      <c r="J3024" s="14">
        <v>1992.52291865447</v>
      </c>
      <c r="K3024" s="14">
        <v>2213.6512936016402</v>
      </c>
      <c r="L3024" s="14">
        <v>112.73027663705599</v>
      </c>
      <c r="M3024" s="14">
        <v>108.398098310119</v>
      </c>
      <c r="O3024" s="14"/>
      <c r="P3024" s="14"/>
      <c r="Q3024" s="14"/>
      <c r="R3024" s="14"/>
      <c r="S3024" s="14"/>
      <c r="T3024" s="14"/>
      <c r="U3024" s="14"/>
      <c r="V3024" s="14"/>
      <c r="W3024" s="14"/>
      <c r="X3024" s="14"/>
      <c r="Y3024" s="14"/>
    </row>
    <row r="3025" spans="1:25">
      <c r="A3025" s="14" t="s">
        <v>3253</v>
      </c>
      <c r="B3025" s="14" t="s">
        <v>60</v>
      </c>
      <c r="C3025" s="14" t="s">
        <v>132</v>
      </c>
      <c r="D3025" s="14" t="s">
        <v>50</v>
      </c>
      <c r="E3025" s="14">
        <v>5</v>
      </c>
      <c r="F3025" s="14">
        <v>1455.60778834759</v>
      </c>
      <c r="G3025" s="14">
        <v>485.20259611586403</v>
      </c>
      <c r="H3025" s="14">
        <v>1965.1785990922001</v>
      </c>
      <c r="I3025" s="14">
        <v>2127.9057580430599</v>
      </c>
      <c r="J3025" s="14">
        <v>2019.1866919510001</v>
      </c>
      <c r="K3025" s="14">
        <v>2240.9246899334398</v>
      </c>
      <c r="L3025" s="14">
        <v>113.018931890388</v>
      </c>
      <c r="M3025" s="14">
        <v>108.719066092056</v>
      </c>
      <c r="O3025" s="14"/>
      <c r="P3025" s="14"/>
      <c r="Q3025" s="14"/>
      <c r="R3025" s="14"/>
      <c r="S3025" s="14"/>
      <c r="T3025" s="14"/>
      <c r="U3025" s="14"/>
      <c r="V3025" s="14"/>
      <c r="W3025" s="14"/>
      <c r="X3025" s="14"/>
      <c r="Y3025" s="14"/>
    </row>
    <row r="3026" spans="1:25">
      <c r="A3026" s="14" t="s">
        <v>3254</v>
      </c>
      <c r="B3026" s="14" t="s">
        <v>60</v>
      </c>
      <c r="C3026" s="14" t="s">
        <v>38</v>
      </c>
      <c r="D3026" s="14" t="s">
        <v>135</v>
      </c>
      <c r="E3026" s="14">
        <v>0</v>
      </c>
      <c r="F3026" s="14">
        <v>3165.85516894688</v>
      </c>
      <c r="G3026" s="14">
        <v>1055.2850563156301</v>
      </c>
      <c r="H3026" s="14">
        <v>1442.7894456203401</v>
      </c>
      <c r="I3026" s="14">
        <v>1502.5403665768799</v>
      </c>
      <c r="J3026" s="14">
        <v>1450.3466995712899</v>
      </c>
      <c r="K3026" s="14">
        <v>1556.12405417734</v>
      </c>
      <c r="L3026" s="14">
        <v>53.583687600459598</v>
      </c>
      <c r="M3026" s="14">
        <v>52.193667005590697</v>
      </c>
      <c r="O3026" s="14"/>
      <c r="P3026" s="14"/>
      <c r="Q3026" s="14"/>
      <c r="R3026" s="14"/>
      <c r="S3026" s="14"/>
      <c r="T3026" s="14"/>
      <c r="U3026" s="14"/>
      <c r="V3026" s="14"/>
      <c r="W3026" s="14"/>
      <c r="X3026" s="14"/>
      <c r="Y3026" s="14"/>
    </row>
    <row r="3027" spans="1:25">
      <c r="A3027" s="14" t="s">
        <v>3255</v>
      </c>
      <c r="B3027" s="14" t="s">
        <v>60</v>
      </c>
      <c r="C3027" s="14" t="s">
        <v>36</v>
      </c>
      <c r="D3027" s="14" t="s">
        <v>135</v>
      </c>
      <c r="E3027" s="14">
        <v>0</v>
      </c>
      <c r="F3027" s="14">
        <v>3211.8023787810098</v>
      </c>
      <c r="G3027" s="14">
        <v>1070.6007929269999</v>
      </c>
      <c r="H3027" s="14">
        <v>1451.18328360858</v>
      </c>
      <c r="I3027" s="14">
        <v>1500.6303213247099</v>
      </c>
      <c r="J3027" s="14">
        <v>1448.8807231670301</v>
      </c>
      <c r="K3027" s="14">
        <v>1553.7480762140699</v>
      </c>
      <c r="L3027" s="14">
        <v>53.117754889368101</v>
      </c>
      <c r="M3027" s="14">
        <v>51.749598157675599</v>
      </c>
      <c r="O3027" s="14"/>
      <c r="P3027" s="14"/>
      <c r="Q3027" s="14"/>
      <c r="R3027" s="14"/>
      <c r="S3027" s="14"/>
      <c r="T3027" s="14"/>
      <c r="U3027" s="14"/>
      <c r="V3027" s="14"/>
      <c r="W3027" s="14"/>
      <c r="X3027" s="14"/>
      <c r="Y3027" s="14"/>
    </row>
    <row r="3028" spans="1:25">
      <c r="A3028" s="14" t="s">
        <v>3256</v>
      </c>
      <c r="B3028" s="14" t="s">
        <v>60</v>
      </c>
      <c r="C3028" s="14" t="s">
        <v>34</v>
      </c>
      <c r="D3028" s="14" t="s">
        <v>135</v>
      </c>
      <c r="E3028" s="14">
        <v>0</v>
      </c>
      <c r="F3028" s="14">
        <v>3118.69675202091</v>
      </c>
      <c r="G3028" s="14">
        <v>1039.5655840069701</v>
      </c>
      <c r="H3028" s="14">
        <v>1399.7992567285301</v>
      </c>
      <c r="I3028" s="14">
        <v>1437.06277104224</v>
      </c>
      <c r="J3028" s="14">
        <v>1386.79219190701</v>
      </c>
      <c r="K3028" s="14">
        <v>1488.68238816548</v>
      </c>
      <c r="L3028" s="14">
        <v>51.619617123238399</v>
      </c>
      <c r="M3028" s="14">
        <v>50.270579135231401</v>
      </c>
      <c r="O3028" s="14"/>
      <c r="P3028" s="14"/>
      <c r="Q3028" s="14"/>
      <c r="R3028" s="14"/>
      <c r="S3028" s="14"/>
      <c r="T3028" s="14"/>
      <c r="U3028" s="14"/>
      <c r="V3028" s="14"/>
      <c r="W3028" s="14"/>
      <c r="X3028" s="14"/>
      <c r="Y3028" s="14"/>
    </row>
    <row r="3029" spans="1:25">
      <c r="A3029" s="14" t="s">
        <v>3257</v>
      </c>
      <c r="B3029" s="14" t="s">
        <v>60</v>
      </c>
      <c r="C3029" s="14" t="s">
        <v>128</v>
      </c>
      <c r="D3029" s="14" t="s">
        <v>135</v>
      </c>
      <c r="E3029" s="14">
        <v>0</v>
      </c>
      <c r="F3029" s="14">
        <v>3001.8456630032701</v>
      </c>
      <c r="G3029" s="14">
        <v>1000.61522100109</v>
      </c>
      <c r="H3029" s="14">
        <v>1339.3742110373601</v>
      </c>
      <c r="I3029" s="14">
        <v>1363.61311762124</v>
      </c>
      <c r="J3029" s="14">
        <v>1315.0109322635601</v>
      </c>
      <c r="K3029" s="14">
        <v>1413.54508988004</v>
      </c>
      <c r="L3029" s="14">
        <v>49.931972258795</v>
      </c>
      <c r="M3029" s="14">
        <v>48.602185357680803</v>
      </c>
      <c r="O3029" s="14"/>
      <c r="P3029" s="14"/>
      <c r="Q3029" s="14"/>
      <c r="R3029" s="14"/>
      <c r="S3029" s="14"/>
      <c r="T3029" s="14"/>
      <c r="U3029" s="14"/>
      <c r="V3029" s="14"/>
      <c r="W3029" s="14"/>
      <c r="X3029" s="14"/>
      <c r="Y3029" s="14"/>
    </row>
    <row r="3030" spans="1:25">
      <c r="A3030" s="14" t="s">
        <v>3258</v>
      </c>
      <c r="B3030" s="14" t="s">
        <v>60</v>
      </c>
      <c r="C3030" s="14" t="s">
        <v>129</v>
      </c>
      <c r="D3030" s="14" t="s">
        <v>135</v>
      </c>
      <c r="E3030" s="14">
        <v>0</v>
      </c>
      <c r="F3030" s="14">
        <v>2859.8945648092899</v>
      </c>
      <c r="G3030" s="14">
        <v>953.29818826976305</v>
      </c>
      <c r="H3030" s="14">
        <v>1268.92118413758</v>
      </c>
      <c r="I3030" s="14">
        <v>1282.3993030676099</v>
      </c>
      <c r="J3030" s="14">
        <v>1235.6017688955501</v>
      </c>
      <c r="K3030" s="14">
        <v>1330.50912351288</v>
      </c>
      <c r="L3030" s="14">
        <v>48.109820445269598</v>
      </c>
      <c r="M3030" s="14">
        <v>46.7975341720594</v>
      </c>
      <c r="O3030" s="14"/>
      <c r="P3030" s="14"/>
      <c r="Q3030" s="14"/>
      <c r="R3030" s="14"/>
      <c r="S3030" s="14"/>
      <c r="T3030" s="14"/>
      <c r="U3030" s="14"/>
      <c r="V3030" s="14"/>
      <c r="W3030" s="14"/>
      <c r="X3030" s="14"/>
      <c r="Y3030" s="14"/>
    </row>
    <row r="3031" spans="1:25">
      <c r="A3031" s="14" t="s">
        <v>3259</v>
      </c>
      <c r="B3031" s="14" t="s">
        <v>60</v>
      </c>
      <c r="C3031" s="14" t="s">
        <v>130</v>
      </c>
      <c r="D3031" s="14" t="s">
        <v>135</v>
      </c>
      <c r="E3031" s="14">
        <v>0</v>
      </c>
      <c r="F3031" s="14">
        <v>2806.7936565116402</v>
      </c>
      <c r="G3031" s="14">
        <v>935.597885503881</v>
      </c>
      <c r="H3031" s="14">
        <v>1237.8908249588301</v>
      </c>
      <c r="I3031" s="14">
        <v>1239.56447952126</v>
      </c>
      <c r="J3031" s="14">
        <v>1193.9402333037201</v>
      </c>
      <c r="K3031" s="14">
        <v>1286.4803438184799</v>
      </c>
      <c r="L3031" s="14">
        <v>46.915864297228403</v>
      </c>
      <c r="M3031" s="14">
        <v>45.624246217541</v>
      </c>
      <c r="O3031" s="14"/>
      <c r="P3031" s="14"/>
      <c r="Q3031" s="14"/>
      <c r="R3031" s="14"/>
      <c r="S3031" s="14"/>
      <c r="T3031" s="14"/>
      <c r="U3031" s="14"/>
      <c r="V3031" s="14"/>
      <c r="W3031" s="14"/>
      <c r="X3031" s="14"/>
      <c r="Y3031" s="14"/>
    </row>
    <row r="3032" spans="1:25">
      <c r="A3032" s="14" t="s">
        <v>3260</v>
      </c>
      <c r="B3032" s="14" t="s">
        <v>60</v>
      </c>
      <c r="C3032" s="14" t="s">
        <v>131</v>
      </c>
      <c r="D3032" s="14" t="s">
        <v>135</v>
      </c>
      <c r="E3032" s="14">
        <v>0</v>
      </c>
      <c r="F3032" s="14">
        <v>2802.4221803289602</v>
      </c>
      <c r="G3032" s="14">
        <v>934.14072677631805</v>
      </c>
      <c r="H3032" s="14">
        <v>1228.49134895776</v>
      </c>
      <c r="I3032" s="14">
        <v>1218.8773308796201</v>
      </c>
      <c r="J3032" s="14">
        <v>1174.0144611093001</v>
      </c>
      <c r="K3032" s="14">
        <v>1265.0112698493899</v>
      </c>
      <c r="L3032" s="14">
        <v>46.133938969768501</v>
      </c>
      <c r="M3032" s="14">
        <v>44.862869770322099</v>
      </c>
      <c r="O3032" s="14"/>
      <c r="P3032" s="14"/>
      <c r="Q3032" s="14"/>
      <c r="R3032" s="14"/>
      <c r="S3032" s="14"/>
      <c r="T3032" s="14"/>
      <c r="U3032" s="14"/>
      <c r="V3032" s="14"/>
      <c r="W3032" s="14"/>
      <c r="X3032" s="14"/>
      <c r="Y3032" s="14"/>
    </row>
    <row r="3033" spans="1:25">
      <c r="A3033" s="14" t="s">
        <v>3261</v>
      </c>
      <c r="B3033" s="14" t="s">
        <v>60</v>
      </c>
      <c r="C3033" s="14" t="s">
        <v>132</v>
      </c>
      <c r="D3033" s="14" t="s">
        <v>135</v>
      </c>
      <c r="E3033" s="14">
        <v>0</v>
      </c>
      <c r="F3033" s="14">
        <v>2854.6636341626199</v>
      </c>
      <c r="G3033" s="14">
        <v>951.55454472087297</v>
      </c>
      <c r="H3033" s="14">
        <v>1243.2121044171299</v>
      </c>
      <c r="I3033" s="14">
        <v>1221.5748498056901</v>
      </c>
      <c r="J3033" s="14">
        <v>1177.0511066332599</v>
      </c>
      <c r="K3033" s="14">
        <v>1267.34827912475</v>
      </c>
      <c r="L3033" s="14">
        <v>45.773429319064</v>
      </c>
      <c r="M3033" s="14">
        <v>44.523743172425803</v>
      </c>
      <c r="O3033" s="14"/>
      <c r="P3033" s="14"/>
      <c r="Q3033" s="14"/>
      <c r="R3033" s="14"/>
      <c r="S3033" s="14"/>
      <c r="T3033" s="14"/>
      <c r="U3033" s="14"/>
      <c r="V3033" s="14"/>
      <c r="W3033" s="14"/>
      <c r="X3033" s="14"/>
      <c r="Y3033" s="14"/>
    </row>
    <row r="3034" spans="1:25">
      <c r="A3034" s="14" t="s">
        <v>3262</v>
      </c>
      <c r="B3034" s="14" t="s">
        <v>60</v>
      </c>
      <c r="C3034" s="14" t="s">
        <v>38</v>
      </c>
      <c r="D3034" s="14" t="s">
        <v>135</v>
      </c>
      <c r="E3034" s="14">
        <v>1</v>
      </c>
      <c r="F3034" s="14">
        <v>457.81802870350498</v>
      </c>
      <c r="G3034" s="14">
        <v>152.606009567835</v>
      </c>
      <c r="H3034" s="14">
        <v>993.01151462672397</v>
      </c>
      <c r="I3034" s="14">
        <v>977.211550060528</v>
      </c>
      <c r="J3034" s="14">
        <v>889.09491959823595</v>
      </c>
      <c r="K3034" s="14">
        <v>1071.64869336583</v>
      </c>
      <c r="L3034" s="14">
        <v>94.437143305302598</v>
      </c>
      <c r="M3034" s="14">
        <v>88.116630462291894</v>
      </c>
      <c r="O3034" s="14"/>
      <c r="P3034" s="14"/>
      <c r="Q3034" s="14"/>
      <c r="R3034" s="14"/>
      <c r="S3034" s="14"/>
      <c r="T3034" s="14"/>
      <c r="U3034" s="14"/>
      <c r="V3034" s="14"/>
      <c r="W3034" s="14"/>
      <c r="X3034" s="14"/>
      <c r="Y3034" s="14"/>
    </row>
    <row r="3035" spans="1:25">
      <c r="A3035" s="14" t="s">
        <v>3263</v>
      </c>
      <c r="B3035" s="14" t="s">
        <v>60</v>
      </c>
      <c r="C3035" s="14" t="s">
        <v>36</v>
      </c>
      <c r="D3035" s="14" t="s">
        <v>135</v>
      </c>
      <c r="E3035" s="14">
        <v>1</v>
      </c>
      <c r="F3035" s="14">
        <v>467.529356622786</v>
      </c>
      <c r="G3035" s="14">
        <v>155.84311887426199</v>
      </c>
      <c r="H3035" s="14">
        <v>1009.01986969415</v>
      </c>
      <c r="I3035" s="14">
        <v>982.88768783879505</v>
      </c>
      <c r="J3035" s="14">
        <v>895.16608024002596</v>
      </c>
      <c r="K3035" s="14">
        <v>1076.83326621832</v>
      </c>
      <c r="L3035" s="14">
        <v>93.945578379520597</v>
      </c>
      <c r="M3035" s="14">
        <v>87.721607598768898</v>
      </c>
      <c r="O3035" s="14"/>
      <c r="P3035" s="14"/>
      <c r="Q3035" s="14"/>
      <c r="R3035" s="14"/>
      <c r="S3035" s="14"/>
      <c r="T3035" s="14"/>
      <c r="U3035" s="14"/>
      <c r="V3035" s="14"/>
      <c r="W3035" s="14"/>
      <c r="X3035" s="14"/>
      <c r="Y3035" s="14"/>
    </row>
    <row r="3036" spans="1:25">
      <c r="A3036" s="14" t="s">
        <v>3264</v>
      </c>
      <c r="B3036" s="14" t="s">
        <v>60</v>
      </c>
      <c r="C3036" s="14" t="s">
        <v>34</v>
      </c>
      <c r="D3036" s="14" t="s">
        <v>135</v>
      </c>
      <c r="E3036" s="14">
        <v>1</v>
      </c>
      <c r="F3036" s="14">
        <v>478.58289349518998</v>
      </c>
      <c r="G3036" s="14">
        <v>159.52763116506301</v>
      </c>
      <c r="H3036" s="14">
        <v>1028.79015777465</v>
      </c>
      <c r="I3036" s="14">
        <v>991.38603166288897</v>
      </c>
      <c r="J3036" s="14">
        <v>903.95548664685498</v>
      </c>
      <c r="K3036" s="14">
        <v>1084.94511392048</v>
      </c>
      <c r="L3036" s="14">
        <v>93.559082257593403</v>
      </c>
      <c r="M3036" s="14">
        <v>87.430545016034003</v>
      </c>
      <c r="O3036" s="14"/>
      <c r="P3036" s="14"/>
      <c r="Q3036" s="14"/>
      <c r="R3036" s="14"/>
      <c r="S3036" s="14"/>
      <c r="T3036" s="14"/>
      <c r="U3036" s="14"/>
      <c r="V3036" s="14"/>
      <c r="W3036" s="14"/>
      <c r="X3036" s="14"/>
      <c r="Y3036" s="14"/>
    </row>
    <row r="3037" spans="1:25">
      <c r="A3037" s="14" t="s">
        <v>3265</v>
      </c>
      <c r="B3037" s="14" t="s">
        <v>60</v>
      </c>
      <c r="C3037" s="14" t="s">
        <v>128</v>
      </c>
      <c r="D3037" s="14" t="s">
        <v>135</v>
      </c>
      <c r="E3037" s="14">
        <v>1</v>
      </c>
      <c r="F3037" s="14">
        <v>477.94281643807602</v>
      </c>
      <c r="G3037" s="14">
        <v>159.31427214602499</v>
      </c>
      <c r="H3037" s="14">
        <v>1024.5949716768</v>
      </c>
      <c r="I3037" s="14">
        <v>976.24617870254997</v>
      </c>
      <c r="J3037" s="14">
        <v>890.04658203666804</v>
      </c>
      <c r="K3037" s="14">
        <v>1068.4922257962901</v>
      </c>
      <c r="L3037" s="14">
        <v>92.246047093740799</v>
      </c>
      <c r="M3037" s="14">
        <v>86.199596665882197</v>
      </c>
      <c r="O3037" s="14"/>
      <c r="P3037" s="14"/>
      <c r="Q3037" s="14"/>
      <c r="R3037" s="14"/>
      <c r="S3037" s="14"/>
      <c r="T3037" s="14"/>
      <c r="U3037" s="14"/>
      <c r="V3037" s="14"/>
      <c r="W3037" s="14"/>
      <c r="X3037" s="14"/>
      <c r="Y3037" s="14"/>
    </row>
    <row r="3038" spans="1:25">
      <c r="A3038" s="14" t="s">
        <v>3266</v>
      </c>
      <c r="B3038" s="14" t="s">
        <v>60</v>
      </c>
      <c r="C3038" s="14" t="s">
        <v>129</v>
      </c>
      <c r="D3038" s="14" t="s">
        <v>135</v>
      </c>
      <c r="E3038" s="14">
        <v>1</v>
      </c>
      <c r="F3038" s="14">
        <v>474.95204221767801</v>
      </c>
      <c r="G3038" s="14">
        <v>158.317347405893</v>
      </c>
      <c r="H3038" s="14">
        <v>1015.7229303201</v>
      </c>
      <c r="I3038" s="14">
        <v>954.58951715702403</v>
      </c>
      <c r="J3038" s="14">
        <v>869.93142057239299</v>
      </c>
      <c r="K3038" s="14">
        <v>1045.2053127433701</v>
      </c>
      <c r="L3038" s="14">
        <v>90.615795586349606</v>
      </c>
      <c r="M3038" s="14">
        <v>84.658096584630698</v>
      </c>
      <c r="O3038" s="14"/>
      <c r="P3038" s="14"/>
      <c r="Q3038" s="14"/>
      <c r="R3038" s="14"/>
      <c r="S3038" s="14"/>
      <c r="T3038" s="14"/>
      <c r="U3038" s="14"/>
      <c r="V3038" s="14"/>
      <c r="W3038" s="14"/>
      <c r="X3038" s="14"/>
      <c r="Y3038" s="14"/>
    </row>
    <row r="3039" spans="1:25">
      <c r="A3039" s="14" t="s">
        <v>3267</v>
      </c>
      <c r="B3039" s="14" t="s">
        <v>60</v>
      </c>
      <c r="C3039" s="14" t="s">
        <v>130</v>
      </c>
      <c r="D3039" s="14" t="s">
        <v>135</v>
      </c>
      <c r="E3039" s="14">
        <v>1</v>
      </c>
      <c r="F3039" s="14">
        <v>430.94437013061599</v>
      </c>
      <c r="G3039" s="14">
        <v>143.64812337687201</v>
      </c>
      <c r="H3039" s="14">
        <v>917.74255197439402</v>
      </c>
      <c r="I3039" s="14">
        <v>844.11958929640298</v>
      </c>
      <c r="J3039" s="14">
        <v>765.56291966327899</v>
      </c>
      <c r="K3039" s="14">
        <v>928.49098895454301</v>
      </c>
      <c r="L3039" s="14">
        <v>84.371399658139893</v>
      </c>
      <c r="M3039" s="14">
        <v>78.556669633124002</v>
      </c>
      <c r="O3039" s="14"/>
      <c r="P3039" s="14"/>
      <c r="Q3039" s="14"/>
      <c r="R3039" s="14"/>
      <c r="S3039" s="14"/>
      <c r="T3039" s="14"/>
      <c r="U3039" s="14"/>
      <c r="V3039" s="14"/>
      <c r="W3039" s="14"/>
      <c r="X3039" s="14"/>
      <c r="Y3039" s="14"/>
    </row>
    <row r="3040" spans="1:25">
      <c r="A3040" s="14" t="s">
        <v>3268</v>
      </c>
      <c r="B3040" s="14" t="s">
        <v>60</v>
      </c>
      <c r="C3040" s="14" t="s">
        <v>131</v>
      </c>
      <c r="D3040" s="14" t="s">
        <v>135</v>
      </c>
      <c r="E3040" s="14">
        <v>1</v>
      </c>
      <c r="F3040" s="14">
        <v>436.241318564658</v>
      </c>
      <c r="G3040" s="14">
        <v>145.41377285488599</v>
      </c>
      <c r="H3040" s="14">
        <v>924.37717153954702</v>
      </c>
      <c r="I3040" s="14">
        <v>835.00135372291095</v>
      </c>
      <c r="J3040" s="14">
        <v>757.75766503626801</v>
      </c>
      <c r="K3040" s="14">
        <v>917.92638766197899</v>
      </c>
      <c r="L3040" s="14">
        <v>82.925033939068001</v>
      </c>
      <c r="M3040" s="14">
        <v>77.2436886866425</v>
      </c>
      <c r="O3040" s="14"/>
      <c r="P3040" s="14"/>
      <c r="Q3040" s="14"/>
      <c r="R3040" s="14"/>
      <c r="S3040" s="14"/>
      <c r="T3040" s="14"/>
      <c r="U3040" s="14"/>
      <c r="V3040" s="14"/>
      <c r="W3040" s="14"/>
      <c r="X3040" s="14"/>
      <c r="Y3040" s="14"/>
    </row>
    <row r="3041" spans="1:25">
      <c r="A3041" s="14" t="s">
        <v>3269</v>
      </c>
      <c r="B3041" s="14" t="s">
        <v>60</v>
      </c>
      <c r="C3041" s="14" t="s">
        <v>132</v>
      </c>
      <c r="D3041" s="14" t="s">
        <v>135</v>
      </c>
      <c r="E3041" s="14">
        <v>1</v>
      </c>
      <c r="F3041" s="14">
        <v>436.54559684650502</v>
      </c>
      <c r="G3041" s="14">
        <v>145.51519894883501</v>
      </c>
      <c r="H3041" s="14">
        <v>926.47466382246103</v>
      </c>
      <c r="I3041" s="14">
        <v>832.32527211654406</v>
      </c>
      <c r="J3041" s="14">
        <v>755.23461827620395</v>
      </c>
      <c r="K3041" s="14">
        <v>915.08396059696395</v>
      </c>
      <c r="L3041" s="14">
        <v>82.758688480420702</v>
      </c>
      <c r="M3041" s="14">
        <v>77.090653840339399</v>
      </c>
      <c r="O3041" s="14"/>
      <c r="P3041" s="14"/>
      <c r="Q3041" s="14"/>
      <c r="R3041" s="14"/>
      <c r="S3041" s="14"/>
      <c r="T3041" s="14"/>
      <c r="U3041" s="14"/>
      <c r="V3041" s="14"/>
      <c r="W3041" s="14"/>
      <c r="X3041" s="14"/>
      <c r="Y3041" s="14"/>
    </row>
    <row r="3042" spans="1:25">
      <c r="A3042" s="14" t="s">
        <v>3270</v>
      </c>
      <c r="B3042" s="14" t="s">
        <v>60</v>
      </c>
      <c r="C3042" s="14" t="s">
        <v>38</v>
      </c>
      <c r="D3042" s="14" t="s">
        <v>135</v>
      </c>
      <c r="E3042" s="14">
        <v>2</v>
      </c>
      <c r="F3042" s="14">
        <v>651.84275801500098</v>
      </c>
      <c r="G3042" s="14">
        <v>217.280919338334</v>
      </c>
      <c r="H3042" s="14">
        <v>1308.3694787639799</v>
      </c>
      <c r="I3042" s="14">
        <v>1355.0039484603001</v>
      </c>
      <c r="J3042" s="14">
        <v>1252.1576289177001</v>
      </c>
      <c r="K3042" s="14">
        <v>1463.9940806284301</v>
      </c>
      <c r="L3042" s="14">
        <v>108.990132168131</v>
      </c>
      <c r="M3042" s="14">
        <v>102.84631954260701</v>
      </c>
      <c r="O3042" s="14"/>
      <c r="P3042" s="14"/>
      <c r="Q3042" s="14"/>
      <c r="R3042" s="14"/>
      <c r="S3042" s="14"/>
      <c r="T3042" s="14"/>
      <c r="U3042" s="14"/>
      <c r="V3042" s="14"/>
      <c r="W3042" s="14"/>
      <c r="X3042" s="14"/>
      <c r="Y3042" s="14"/>
    </row>
    <row r="3043" spans="1:25">
      <c r="A3043" s="14" t="s">
        <v>3271</v>
      </c>
      <c r="B3043" s="14" t="s">
        <v>60</v>
      </c>
      <c r="C3043" s="14" t="s">
        <v>36</v>
      </c>
      <c r="D3043" s="14" t="s">
        <v>135</v>
      </c>
      <c r="E3043" s="14">
        <v>2</v>
      </c>
      <c r="F3043" s="14">
        <v>606.26488600390803</v>
      </c>
      <c r="G3043" s="14">
        <v>202.088295334636</v>
      </c>
      <c r="H3043" s="14">
        <v>1202.09558235299</v>
      </c>
      <c r="I3043" s="14">
        <v>1229.3976849426799</v>
      </c>
      <c r="J3043" s="14">
        <v>1132.85415660334</v>
      </c>
      <c r="K3043" s="14">
        <v>1331.92852551581</v>
      </c>
      <c r="L3043" s="14">
        <v>102.53084057313001</v>
      </c>
      <c r="M3043" s="14">
        <v>96.543528339340099</v>
      </c>
      <c r="O3043" s="14"/>
      <c r="P3043" s="14"/>
      <c r="Q3043" s="14"/>
      <c r="R3043" s="14"/>
      <c r="S3043" s="14"/>
      <c r="T3043" s="14"/>
      <c r="U3043" s="14"/>
      <c r="V3043" s="14"/>
      <c r="W3043" s="14"/>
      <c r="X3043" s="14"/>
      <c r="Y3043" s="14"/>
    </row>
    <row r="3044" spans="1:25">
      <c r="A3044" s="14" t="s">
        <v>3272</v>
      </c>
      <c r="B3044" s="14" t="s">
        <v>60</v>
      </c>
      <c r="C3044" s="14" t="s">
        <v>34</v>
      </c>
      <c r="D3044" s="14" t="s">
        <v>135</v>
      </c>
      <c r="E3044" s="14">
        <v>2</v>
      </c>
      <c r="F3044" s="14">
        <v>554.86141774594205</v>
      </c>
      <c r="G3044" s="14">
        <v>184.95380591531401</v>
      </c>
      <c r="H3044" s="14">
        <v>1091.3231275612</v>
      </c>
      <c r="I3044" s="14">
        <v>1095.1109672518501</v>
      </c>
      <c r="J3044" s="14">
        <v>1005.37707039142</v>
      </c>
      <c r="K3044" s="14">
        <v>1190.6707938484999</v>
      </c>
      <c r="L3044" s="14">
        <v>95.559826596654403</v>
      </c>
      <c r="M3044" s="14">
        <v>89.733896860428899</v>
      </c>
      <c r="O3044" s="14"/>
      <c r="P3044" s="14"/>
      <c r="Q3044" s="14"/>
      <c r="R3044" s="14"/>
      <c r="S3044" s="14"/>
      <c r="T3044" s="14"/>
      <c r="U3044" s="14"/>
      <c r="V3044" s="14"/>
      <c r="W3044" s="14"/>
      <c r="X3044" s="14"/>
      <c r="Y3044" s="14"/>
    </row>
    <row r="3045" spans="1:25">
      <c r="A3045" s="14" t="s">
        <v>3273</v>
      </c>
      <c r="B3045" s="14" t="s">
        <v>60</v>
      </c>
      <c r="C3045" s="14" t="s">
        <v>128</v>
      </c>
      <c r="D3045" s="14" t="s">
        <v>135</v>
      </c>
      <c r="E3045" s="14">
        <v>2</v>
      </c>
      <c r="F3045" s="14">
        <v>542.12658113414795</v>
      </c>
      <c r="G3045" s="14">
        <v>180.708860378049</v>
      </c>
      <c r="H3045" s="14">
        <v>1060.2076527049501</v>
      </c>
      <c r="I3045" s="14">
        <v>1056.07491932064</v>
      </c>
      <c r="J3045" s="14">
        <v>968.57662604802101</v>
      </c>
      <c r="K3045" s="14">
        <v>1149.3226900443201</v>
      </c>
      <c r="L3045" s="14">
        <v>93.247770723672403</v>
      </c>
      <c r="M3045" s="14">
        <v>87.498293272623499</v>
      </c>
      <c r="O3045" s="14"/>
      <c r="P3045" s="14"/>
      <c r="Q3045" s="14"/>
      <c r="R3045" s="14"/>
      <c r="S3045" s="14"/>
      <c r="T3045" s="14"/>
      <c r="U3045" s="14"/>
      <c r="V3045" s="14"/>
      <c r="W3045" s="14"/>
      <c r="X3045" s="14"/>
      <c r="Y3045" s="14"/>
    </row>
    <row r="3046" spans="1:25">
      <c r="A3046" s="14" t="s">
        <v>3274</v>
      </c>
      <c r="B3046" s="14" t="s">
        <v>60</v>
      </c>
      <c r="C3046" s="14" t="s">
        <v>129</v>
      </c>
      <c r="D3046" s="14" t="s">
        <v>135</v>
      </c>
      <c r="E3046" s="14">
        <v>2</v>
      </c>
      <c r="F3046" s="14">
        <v>523.53778264094399</v>
      </c>
      <c r="G3046" s="14">
        <v>174.51259421364799</v>
      </c>
      <c r="H3046" s="14">
        <v>1018.6550883178199</v>
      </c>
      <c r="I3046" s="14">
        <v>1001.51702868603</v>
      </c>
      <c r="J3046" s="14">
        <v>917.11602004236602</v>
      </c>
      <c r="K3046" s="14">
        <v>1091.5651238112901</v>
      </c>
      <c r="L3046" s="14">
        <v>90.048095125259593</v>
      </c>
      <c r="M3046" s="14">
        <v>84.401008643661996</v>
      </c>
      <c r="O3046" s="14"/>
      <c r="P3046" s="14"/>
      <c r="Q3046" s="14"/>
      <c r="R3046" s="14"/>
      <c r="S3046" s="14"/>
      <c r="T3046" s="14"/>
      <c r="U3046" s="14"/>
      <c r="V3046" s="14"/>
      <c r="W3046" s="14"/>
      <c r="X3046" s="14"/>
      <c r="Y3046" s="14"/>
    </row>
    <row r="3047" spans="1:25">
      <c r="A3047" s="14" t="s">
        <v>3275</v>
      </c>
      <c r="B3047" s="14" t="s">
        <v>60</v>
      </c>
      <c r="C3047" s="14" t="s">
        <v>130</v>
      </c>
      <c r="D3047" s="14" t="s">
        <v>135</v>
      </c>
      <c r="E3047" s="14">
        <v>2</v>
      </c>
      <c r="F3047" s="14">
        <v>515.002332147483</v>
      </c>
      <c r="G3047" s="14">
        <v>171.66744404916099</v>
      </c>
      <c r="H3047" s="14">
        <v>995.50061304676399</v>
      </c>
      <c r="I3047" s="14">
        <v>967.92722044074605</v>
      </c>
      <c r="J3047" s="14">
        <v>885.73285131608202</v>
      </c>
      <c r="K3047" s="14">
        <v>1055.66807581888</v>
      </c>
      <c r="L3047" s="14">
        <v>87.740855378135606</v>
      </c>
      <c r="M3047" s="14">
        <v>82.194369124664107</v>
      </c>
      <c r="O3047" s="14"/>
      <c r="P3047" s="14"/>
      <c r="Q3047" s="14"/>
      <c r="R3047" s="14"/>
      <c r="S3047" s="14"/>
      <c r="T3047" s="14"/>
      <c r="U3047" s="14"/>
      <c r="V3047" s="14"/>
      <c r="W3047" s="14"/>
      <c r="X3047" s="14"/>
      <c r="Y3047" s="14"/>
    </row>
    <row r="3048" spans="1:25">
      <c r="A3048" s="14" t="s">
        <v>3276</v>
      </c>
      <c r="B3048" s="14" t="s">
        <v>60</v>
      </c>
      <c r="C3048" s="14" t="s">
        <v>131</v>
      </c>
      <c r="D3048" s="14" t="s">
        <v>135</v>
      </c>
      <c r="E3048" s="14">
        <v>2</v>
      </c>
      <c r="F3048" s="14">
        <v>489.59672529647798</v>
      </c>
      <c r="G3048" s="14">
        <v>163.19890843215899</v>
      </c>
      <c r="H3048" s="14">
        <v>939.74303786344899</v>
      </c>
      <c r="I3048" s="14">
        <v>900.44019322129498</v>
      </c>
      <c r="J3048" s="14">
        <v>822.10958856117998</v>
      </c>
      <c r="K3048" s="14">
        <v>984.19703207193595</v>
      </c>
      <c r="L3048" s="14">
        <v>83.756838850640605</v>
      </c>
      <c r="M3048" s="14">
        <v>78.330604660114901</v>
      </c>
      <c r="O3048" s="14"/>
      <c r="P3048" s="14"/>
      <c r="Q3048" s="14"/>
      <c r="R3048" s="14"/>
      <c r="S3048" s="14"/>
      <c r="T3048" s="14"/>
      <c r="U3048" s="14"/>
      <c r="V3048" s="14"/>
      <c r="W3048" s="14"/>
      <c r="X3048" s="14"/>
      <c r="Y3048" s="14"/>
    </row>
    <row r="3049" spans="1:25">
      <c r="A3049" s="14" t="s">
        <v>3277</v>
      </c>
      <c r="B3049" s="14" t="s">
        <v>60</v>
      </c>
      <c r="C3049" s="14" t="s">
        <v>132</v>
      </c>
      <c r="D3049" s="14" t="s">
        <v>135</v>
      </c>
      <c r="E3049" s="14">
        <v>2</v>
      </c>
      <c r="F3049" s="14">
        <v>505.32684780562198</v>
      </c>
      <c r="G3049" s="14">
        <v>168.44228260187401</v>
      </c>
      <c r="H3049" s="14">
        <v>961.09941003009305</v>
      </c>
      <c r="I3049" s="14">
        <v>910.97424042177602</v>
      </c>
      <c r="J3049" s="14">
        <v>832.922114361068</v>
      </c>
      <c r="K3049" s="14">
        <v>994.34536611733097</v>
      </c>
      <c r="L3049" s="14">
        <v>83.371125695555094</v>
      </c>
      <c r="M3049" s="14">
        <v>78.052126060708403</v>
      </c>
      <c r="O3049" s="14"/>
      <c r="P3049" s="14"/>
      <c r="Q3049" s="14"/>
      <c r="R3049" s="14"/>
      <c r="S3049" s="14"/>
      <c r="T3049" s="14"/>
      <c r="U3049" s="14"/>
      <c r="V3049" s="14"/>
      <c r="W3049" s="14"/>
      <c r="X3049" s="14"/>
      <c r="Y3049" s="14"/>
    </row>
    <row r="3050" spans="1:25">
      <c r="A3050" s="14" t="s">
        <v>3278</v>
      </c>
      <c r="B3050" s="14" t="s">
        <v>60</v>
      </c>
      <c r="C3050" s="14" t="s">
        <v>38</v>
      </c>
      <c r="D3050" s="14" t="s">
        <v>135</v>
      </c>
      <c r="E3050" s="14">
        <v>3</v>
      </c>
      <c r="F3050" s="14">
        <v>564.09039608726005</v>
      </c>
      <c r="G3050" s="14">
        <v>188.03013202908701</v>
      </c>
      <c r="H3050" s="14">
        <v>1212.0029136849701</v>
      </c>
      <c r="I3050" s="14">
        <v>1299.6043532180299</v>
      </c>
      <c r="J3050" s="14">
        <v>1193.5444631436801</v>
      </c>
      <c r="K3050" s="14">
        <v>1412.4915981594099</v>
      </c>
      <c r="L3050" s="14">
        <v>112.887244941387</v>
      </c>
      <c r="M3050" s="14">
        <v>106.05989007434199</v>
      </c>
      <c r="O3050" s="14"/>
      <c r="P3050" s="14"/>
      <c r="Q3050" s="14"/>
      <c r="R3050" s="14"/>
      <c r="S3050" s="14"/>
      <c r="T3050" s="14"/>
      <c r="U3050" s="14"/>
      <c r="V3050" s="14"/>
      <c r="W3050" s="14"/>
      <c r="X3050" s="14"/>
      <c r="Y3050" s="14"/>
    </row>
    <row r="3051" spans="1:25">
      <c r="A3051" s="14" t="s">
        <v>3279</v>
      </c>
      <c r="B3051" s="14" t="s">
        <v>60</v>
      </c>
      <c r="C3051" s="14" t="s">
        <v>36</v>
      </c>
      <c r="D3051" s="14" t="s">
        <v>135</v>
      </c>
      <c r="E3051" s="14">
        <v>3</v>
      </c>
      <c r="F3051" s="14">
        <v>566.42421421725601</v>
      </c>
      <c r="G3051" s="14">
        <v>188.808071405752</v>
      </c>
      <c r="H3051" s="14">
        <v>1208.0881589755099</v>
      </c>
      <c r="I3051" s="14">
        <v>1274.8157665208701</v>
      </c>
      <c r="J3051" s="14">
        <v>1170.9877322815601</v>
      </c>
      <c r="K3051" s="14">
        <v>1385.3132224803201</v>
      </c>
      <c r="L3051" s="14">
        <v>110.49745595944999</v>
      </c>
      <c r="M3051" s="14">
        <v>103.82803423930901</v>
      </c>
      <c r="O3051" s="14"/>
      <c r="P3051" s="14"/>
      <c r="Q3051" s="14"/>
      <c r="R3051" s="14"/>
      <c r="S3051" s="14"/>
      <c r="T3051" s="14"/>
      <c r="U3051" s="14"/>
      <c r="V3051" s="14"/>
      <c r="W3051" s="14"/>
      <c r="X3051" s="14"/>
      <c r="Y3051" s="14"/>
    </row>
    <row r="3052" spans="1:25">
      <c r="A3052" s="14" t="s">
        <v>3280</v>
      </c>
      <c r="B3052" s="14" t="s">
        <v>60</v>
      </c>
      <c r="C3052" s="14" t="s">
        <v>34</v>
      </c>
      <c r="D3052" s="14" t="s">
        <v>135</v>
      </c>
      <c r="E3052" s="14">
        <v>3</v>
      </c>
      <c r="F3052" s="14">
        <v>558.554051824976</v>
      </c>
      <c r="G3052" s="14">
        <v>186.18468394165899</v>
      </c>
      <c r="H3052" s="14">
        <v>1186.4186831176901</v>
      </c>
      <c r="I3052" s="14">
        <v>1242.1278346123599</v>
      </c>
      <c r="J3052" s="14">
        <v>1140.2293402411401</v>
      </c>
      <c r="K3052" s="14">
        <v>1350.6193676932901</v>
      </c>
      <c r="L3052" s="14">
        <v>108.491533080937</v>
      </c>
      <c r="M3052" s="14">
        <v>101.89849437121499</v>
      </c>
      <c r="O3052" s="14"/>
      <c r="P3052" s="14"/>
      <c r="Q3052" s="14"/>
      <c r="R3052" s="14"/>
      <c r="S3052" s="14"/>
      <c r="T3052" s="14"/>
      <c r="U3052" s="14"/>
      <c r="V3052" s="14"/>
      <c r="W3052" s="14"/>
      <c r="X3052" s="14"/>
      <c r="Y3052" s="14"/>
    </row>
    <row r="3053" spans="1:25">
      <c r="A3053" s="14" t="s">
        <v>3281</v>
      </c>
      <c r="B3053" s="14" t="s">
        <v>60</v>
      </c>
      <c r="C3053" s="14" t="s">
        <v>128</v>
      </c>
      <c r="D3053" s="14" t="s">
        <v>135</v>
      </c>
      <c r="E3053" s="14">
        <v>3</v>
      </c>
      <c r="F3053" s="14">
        <v>551.77052017020503</v>
      </c>
      <c r="G3053" s="14">
        <v>183.923506723402</v>
      </c>
      <c r="H3053" s="14">
        <v>1168.0649480719001</v>
      </c>
      <c r="I3053" s="14">
        <v>1212.02057585271</v>
      </c>
      <c r="J3053" s="14">
        <v>1111.97049300655</v>
      </c>
      <c r="K3053" s="14">
        <v>1318.5851702448001</v>
      </c>
      <c r="L3053" s="14">
        <v>106.564594392087</v>
      </c>
      <c r="M3053" s="14">
        <v>100.050082846164</v>
      </c>
      <c r="O3053" s="14"/>
      <c r="P3053" s="14"/>
      <c r="Q3053" s="14"/>
      <c r="R3053" s="14"/>
      <c r="S3053" s="14"/>
      <c r="T3053" s="14"/>
      <c r="U3053" s="14"/>
      <c r="V3053" s="14"/>
      <c r="W3053" s="14"/>
      <c r="X3053" s="14"/>
      <c r="Y3053" s="14"/>
    </row>
    <row r="3054" spans="1:25">
      <c r="A3054" s="14" t="s">
        <v>3282</v>
      </c>
      <c r="B3054" s="14" t="s">
        <v>60</v>
      </c>
      <c r="C3054" s="14" t="s">
        <v>129</v>
      </c>
      <c r="D3054" s="14" t="s">
        <v>135</v>
      </c>
      <c r="E3054" s="14">
        <v>3</v>
      </c>
      <c r="F3054" s="14">
        <v>528.700773203837</v>
      </c>
      <c r="G3054" s="14">
        <v>176.23359106794601</v>
      </c>
      <c r="H3054" s="14">
        <v>1112.8902544968901</v>
      </c>
      <c r="I3054" s="14">
        <v>1148.2065411399799</v>
      </c>
      <c r="J3054" s="14">
        <v>1051.57214060159</v>
      </c>
      <c r="K3054" s="14">
        <v>1251.27375140459</v>
      </c>
      <c r="L3054" s="14">
        <v>103.06721026460301</v>
      </c>
      <c r="M3054" s="14">
        <v>96.634400538391404</v>
      </c>
      <c r="O3054" s="14"/>
      <c r="P3054" s="14"/>
      <c r="Q3054" s="14"/>
      <c r="R3054" s="14"/>
      <c r="S3054" s="14"/>
      <c r="T3054" s="14"/>
      <c r="U3054" s="14"/>
      <c r="V3054" s="14"/>
      <c r="W3054" s="14"/>
      <c r="X3054" s="14"/>
      <c r="Y3054" s="14"/>
    </row>
    <row r="3055" spans="1:25">
      <c r="A3055" s="14" t="s">
        <v>3283</v>
      </c>
      <c r="B3055" s="14" t="s">
        <v>60</v>
      </c>
      <c r="C3055" s="14" t="s">
        <v>130</v>
      </c>
      <c r="D3055" s="14" t="s">
        <v>135</v>
      </c>
      <c r="E3055" s="14">
        <v>3</v>
      </c>
      <c r="F3055" s="14">
        <v>521.96421758692998</v>
      </c>
      <c r="G3055" s="14">
        <v>173.988072528977</v>
      </c>
      <c r="H3055" s="14">
        <v>1091.4273536026501</v>
      </c>
      <c r="I3055" s="14">
        <v>1110.6918543799</v>
      </c>
      <c r="J3055" s="14">
        <v>1016.7633755757799</v>
      </c>
      <c r="K3055" s="14">
        <v>1210.9146906378101</v>
      </c>
      <c r="L3055" s="14">
        <v>100.22283625791199</v>
      </c>
      <c r="M3055" s="14">
        <v>93.928478804116807</v>
      </c>
      <c r="O3055" s="14"/>
      <c r="P3055" s="14"/>
      <c r="Q3055" s="14"/>
      <c r="R3055" s="14"/>
      <c r="S3055" s="14"/>
      <c r="T3055" s="14"/>
      <c r="U3055" s="14"/>
      <c r="V3055" s="14"/>
      <c r="W3055" s="14"/>
      <c r="X3055" s="14"/>
      <c r="Y3055" s="14"/>
    </row>
    <row r="3056" spans="1:25">
      <c r="A3056" s="14" t="s">
        <v>3284</v>
      </c>
      <c r="B3056" s="14" t="s">
        <v>60</v>
      </c>
      <c r="C3056" s="14" t="s">
        <v>131</v>
      </c>
      <c r="D3056" s="14" t="s">
        <v>135</v>
      </c>
      <c r="E3056" s="14">
        <v>3</v>
      </c>
      <c r="F3056" s="14">
        <v>511.292898173384</v>
      </c>
      <c r="G3056" s="14">
        <v>170.43096605779499</v>
      </c>
      <c r="H3056" s="14">
        <v>1062.64761129249</v>
      </c>
      <c r="I3056" s="14">
        <v>1068.9530684234801</v>
      </c>
      <c r="J3056" s="14">
        <v>977.78948791225105</v>
      </c>
      <c r="K3056" s="14">
        <v>1166.29146926563</v>
      </c>
      <c r="L3056" s="14">
        <v>97.338400842146498</v>
      </c>
      <c r="M3056" s="14">
        <v>91.163580511232695</v>
      </c>
      <c r="O3056" s="14"/>
      <c r="P3056" s="14"/>
      <c r="Q3056" s="14"/>
      <c r="R3056" s="14"/>
      <c r="S3056" s="14"/>
      <c r="T3056" s="14"/>
      <c r="U3056" s="14"/>
      <c r="V3056" s="14"/>
      <c r="W3056" s="14"/>
      <c r="X3056" s="14"/>
      <c r="Y3056" s="14"/>
    </row>
    <row r="3057" spans="1:25">
      <c r="A3057" s="14" t="s">
        <v>3285</v>
      </c>
      <c r="B3057" s="14" t="s">
        <v>60</v>
      </c>
      <c r="C3057" s="14" t="s">
        <v>132</v>
      </c>
      <c r="D3057" s="14" t="s">
        <v>135</v>
      </c>
      <c r="E3057" s="14">
        <v>3</v>
      </c>
      <c r="F3057" s="14">
        <v>521.63454181166605</v>
      </c>
      <c r="G3057" s="14">
        <v>173.87818060388901</v>
      </c>
      <c r="H3057" s="14">
        <v>1073.8081885044001</v>
      </c>
      <c r="I3057" s="14">
        <v>1064.22878883199</v>
      </c>
      <c r="J3057" s="14">
        <v>974.41360992582395</v>
      </c>
      <c r="K3057" s="14">
        <v>1160.0646543113201</v>
      </c>
      <c r="L3057" s="14">
        <v>95.835865479334402</v>
      </c>
      <c r="M3057" s="14">
        <v>89.815178906165698</v>
      </c>
      <c r="O3057" s="14"/>
      <c r="P3057" s="14"/>
      <c r="Q3057" s="14"/>
      <c r="R3057" s="14"/>
      <c r="S3057" s="14"/>
      <c r="T3057" s="14"/>
      <c r="U3057" s="14"/>
      <c r="V3057" s="14"/>
      <c r="W3057" s="14"/>
      <c r="X3057" s="14"/>
      <c r="Y3057" s="14"/>
    </row>
    <row r="3058" spans="1:25">
      <c r="A3058" s="14" t="s">
        <v>3286</v>
      </c>
      <c r="B3058" s="14" t="s">
        <v>60</v>
      </c>
      <c r="C3058" s="14" t="s">
        <v>38</v>
      </c>
      <c r="D3058" s="14" t="s">
        <v>135</v>
      </c>
      <c r="E3058" s="14">
        <v>4</v>
      </c>
      <c r="F3058" s="14">
        <v>694.23173974096005</v>
      </c>
      <c r="G3058" s="14">
        <v>231.41057991365301</v>
      </c>
      <c r="H3058" s="14">
        <v>1686.2153937017799</v>
      </c>
      <c r="I3058" s="14">
        <v>1786.3757303007301</v>
      </c>
      <c r="J3058" s="14">
        <v>1654.8436951556</v>
      </c>
      <c r="K3058" s="14">
        <v>1925.51389464972</v>
      </c>
      <c r="L3058" s="14">
        <v>139.13816434898399</v>
      </c>
      <c r="M3058" s="14">
        <v>131.532035145131</v>
      </c>
      <c r="O3058" s="14"/>
      <c r="P3058" s="14"/>
      <c r="Q3058" s="14"/>
      <c r="R3058" s="14"/>
      <c r="S3058" s="14"/>
      <c r="T3058" s="14"/>
      <c r="U3058" s="14"/>
      <c r="V3058" s="14"/>
      <c r="W3058" s="14"/>
      <c r="X3058" s="14"/>
      <c r="Y3058" s="14"/>
    </row>
    <row r="3059" spans="1:25">
      <c r="A3059" s="14" t="s">
        <v>3287</v>
      </c>
      <c r="B3059" s="14" t="s">
        <v>60</v>
      </c>
      <c r="C3059" s="14" t="s">
        <v>36</v>
      </c>
      <c r="D3059" s="14" t="s">
        <v>135</v>
      </c>
      <c r="E3059" s="14">
        <v>4</v>
      </c>
      <c r="F3059" s="14">
        <v>726.85573488262003</v>
      </c>
      <c r="G3059" s="14">
        <v>242.285244960873</v>
      </c>
      <c r="H3059" s="14">
        <v>1752.05065535993</v>
      </c>
      <c r="I3059" s="14">
        <v>1855.12214901517</v>
      </c>
      <c r="J3059" s="14">
        <v>1721.66725301666</v>
      </c>
      <c r="K3059" s="14">
        <v>1996.11381774899</v>
      </c>
      <c r="L3059" s="14">
        <v>140.99166873381799</v>
      </c>
      <c r="M3059" s="14">
        <v>133.454895998513</v>
      </c>
      <c r="O3059" s="14"/>
      <c r="P3059" s="14"/>
      <c r="Q3059" s="14"/>
      <c r="R3059" s="14"/>
      <c r="S3059" s="14"/>
      <c r="T3059" s="14"/>
      <c r="U3059" s="14"/>
      <c r="V3059" s="14"/>
      <c r="W3059" s="14"/>
      <c r="X3059" s="14"/>
      <c r="Y3059" s="14"/>
    </row>
    <row r="3060" spans="1:25">
      <c r="A3060" s="14" t="s">
        <v>3288</v>
      </c>
      <c r="B3060" s="14" t="s">
        <v>60</v>
      </c>
      <c r="C3060" s="14" t="s">
        <v>34</v>
      </c>
      <c r="D3060" s="14" t="s">
        <v>135</v>
      </c>
      <c r="E3060" s="14">
        <v>4</v>
      </c>
      <c r="F3060" s="14">
        <v>719.849949524458</v>
      </c>
      <c r="G3060" s="14">
        <v>239.94998317481901</v>
      </c>
      <c r="H3060" s="14">
        <v>1725.1418734259801</v>
      </c>
      <c r="I3060" s="14">
        <v>1831.57695579081</v>
      </c>
      <c r="J3060" s="14">
        <v>1699.2709653002</v>
      </c>
      <c r="K3060" s="14">
        <v>1971.3922244646899</v>
      </c>
      <c r="L3060" s="14">
        <v>139.81526867387899</v>
      </c>
      <c r="M3060" s="14">
        <v>132.305990490612</v>
      </c>
      <c r="O3060" s="14"/>
      <c r="P3060" s="14"/>
      <c r="Q3060" s="14"/>
      <c r="R3060" s="14"/>
      <c r="S3060" s="14"/>
      <c r="T3060" s="14"/>
      <c r="U3060" s="14"/>
      <c r="V3060" s="14"/>
      <c r="W3060" s="14"/>
      <c r="X3060" s="14"/>
      <c r="Y3060" s="14"/>
    </row>
    <row r="3061" spans="1:25">
      <c r="A3061" s="14" t="s">
        <v>3289</v>
      </c>
      <c r="B3061" s="14" t="s">
        <v>60</v>
      </c>
      <c r="C3061" s="14" t="s">
        <v>128</v>
      </c>
      <c r="D3061" s="14" t="s">
        <v>135</v>
      </c>
      <c r="E3061" s="14">
        <v>4</v>
      </c>
      <c r="F3061" s="14">
        <v>688.73738715799595</v>
      </c>
      <c r="G3061" s="14">
        <v>229.579129052665</v>
      </c>
      <c r="H3061" s="14">
        <v>1638.0568595300299</v>
      </c>
      <c r="I3061" s="14">
        <v>1728.4907842489899</v>
      </c>
      <c r="J3061" s="14">
        <v>1601.0489476708101</v>
      </c>
      <c r="K3061" s="14">
        <v>1863.33248660205</v>
      </c>
      <c r="L3061" s="14">
        <v>134.84170235306101</v>
      </c>
      <c r="M3061" s="14">
        <v>127.441836578177</v>
      </c>
      <c r="O3061" s="14"/>
      <c r="P3061" s="14"/>
      <c r="Q3061" s="14"/>
      <c r="R3061" s="14"/>
      <c r="S3061" s="14"/>
      <c r="T3061" s="14"/>
      <c r="U3061" s="14"/>
      <c r="V3061" s="14"/>
      <c r="W3061" s="14"/>
      <c r="X3061" s="14"/>
      <c r="Y3061" s="14"/>
    </row>
    <row r="3062" spans="1:25">
      <c r="A3062" s="14" t="s">
        <v>3290</v>
      </c>
      <c r="B3062" s="14" t="s">
        <v>60</v>
      </c>
      <c r="C3062" s="14" t="s">
        <v>129</v>
      </c>
      <c r="D3062" s="14" t="s">
        <v>135</v>
      </c>
      <c r="E3062" s="14">
        <v>4</v>
      </c>
      <c r="F3062" s="14">
        <v>645.13045240081703</v>
      </c>
      <c r="G3062" s="14">
        <v>215.043484133606</v>
      </c>
      <c r="H3062" s="14">
        <v>1526.1774086272301</v>
      </c>
      <c r="I3062" s="14">
        <v>1606.73865013819</v>
      </c>
      <c r="J3062" s="14">
        <v>1484.5019832383</v>
      </c>
      <c r="K3062" s="14">
        <v>1736.31658979905</v>
      </c>
      <c r="L3062" s="14">
        <v>129.577939660856</v>
      </c>
      <c r="M3062" s="14">
        <v>122.236666899893</v>
      </c>
      <c r="O3062" s="14"/>
      <c r="P3062" s="14"/>
      <c r="Q3062" s="14"/>
      <c r="R3062" s="14"/>
      <c r="S3062" s="14"/>
      <c r="T3062" s="14"/>
      <c r="U3062" s="14"/>
      <c r="V3062" s="14"/>
      <c r="W3062" s="14"/>
      <c r="X3062" s="14"/>
      <c r="Y3062" s="14"/>
    </row>
    <row r="3063" spans="1:25">
      <c r="A3063" s="14" t="s">
        <v>3291</v>
      </c>
      <c r="B3063" s="14" t="s">
        <v>60</v>
      </c>
      <c r="C3063" s="14" t="s">
        <v>130</v>
      </c>
      <c r="D3063" s="14" t="s">
        <v>135</v>
      </c>
      <c r="E3063" s="14">
        <v>4</v>
      </c>
      <c r="F3063" s="14">
        <v>629.77723684801697</v>
      </c>
      <c r="G3063" s="14">
        <v>209.925745616006</v>
      </c>
      <c r="H3063" s="14">
        <v>1481.9682719503401</v>
      </c>
      <c r="I3063" s="14">
        <v>1549.13973330658</v>
      </c>
      <c r="J3063" s="14">
        <v>1429.9500092148701</v>
      </c>
      <c r="K3063" s="14">
        <v>1675.5773262057601</v>
      </c>
      <c r="L3063" s="14">
        <v>126.43759289917899</v>
      </c>
      <c r="M3063" s="14">
        <v>119.189724091708</v>
      </c>
      <c r="O3063" s="14"/>
      <c r="P3063" s="14"/>
      <c r="Q3063" s="14"/>
      <c r="R3063" s="14"/>
      <c r="S3063" s="14"/>
      <c r="T3063" s="14"/>
      <c r="U3063" s="14"/>
      <c r="V3063" s="14"/>
      <c r="W3063" s="14"/>
      <c r="X3063" s="14"/>
      <c r="Y3063" s="14"/>
    </row>
    <row r="3064" spans="1:25">
      <c r="A3064" s="14" t="s">
        <v>3292</v>
      </c>
      <c r="B3064" s="14" t="s">
        <v>60</v>
      </c>
      <c r="C3064" s="14" t="s">
        <v>131</v>
      </c>
      <c r="D3064" s="14" t="s">
        <v>135</v>
      </c>
      <c r="E3064" s="14">
        <v>4</v>
      </c>
      <c r="F3064" s="14">
        <v>636.66130406741297</v>
      </c>
      <c r="G3064" s="14">
        <v>212.22043468913799</v>
      </c>
      <c r="H3064" s="14">
        <v>1490.2771565913999</v>
      </c>
      <c r="I3064" s="14">
        <v>1552.6616647984099</v>
      </c>
      <c r="J3064" s="14">
        <v>1433.84872863601</v>
      </c>
      <c r="K3064" s="14">
        <v>1678.6591065885</v>
      </c>
      <c r="L3064" s="14">
        <v>125.997441790096</v>
      </c>
      <c r="M3064" s="14">
        <v>118.812936162401</v>
      </c>
      <c r="O3064" s="14"/>
      <c r="P3064" s="14"/>
      <c r="Q3064" s="14"/>
      <c r="R3064" s="14"/>
      <c r="S3064" s="14"/>
      <c r="T3064" s="14"/>
      <c r="U3064" s="14"/>
      <c r="V3064" s="14"/>
      <c r="W3064" s="14"/>
      <c r="X3064" s="14"/>
      <c r="Y3064" s="14"/>
    </row>
    <row r="3065" spans="1:25">
      <c r="A3065" s="14" t="s">
        <v>3293</v>
      </c>
      <c r="B3065" s="14" t="s">
        <v>60</v>
      </c>
      <c r="C3065" s="14" t="s">
        <v>132</v>
      </c>
      <c r="D3065" s="14" t="s">
        <v>135</v>
      </c>
      <c r="E3065" s="14">
        <v>4</v>
      </c>
      <c r="F3065" s="14">
        <v>643.86776667146603</v>
      </c>
      <c r="G3065" s="14">
        <v>214.622588890489</v>
      </c>
      <c r="H3065" s="14">
        <v>1493.9620554816099</v>
      </c>
      <c r="I3065" s="14">
        <v>1548.55641748735</v>
      </c>
      <c r="J3065" s="14">
        <v>1430.7716302481799</v>
      </c>
      <c r="K3065" s="14">
        <v>1673.42226600596</v>
      </c>
      <c r="L3065" s="14">
        <v>124.86584851860999</v>
      </c>
      <c r="M3065" s="14">
        <v>117.78478723916299</v>
      </c>
      <c r="O3065" s="14"/>
      <c r="P3065" s="14"/>
      <c r="Q3065" s="14"/>
      <c r="R3065" s="14"/>
      <c r="S3065" s="14"/>
      <c r="T3065" s="14"/>
      <c r="U3065" s="14"/>
      <c r="V3065" s="14"/>
      <c r="W3065" s="14"/>
      <c r="X3065" s="14"/>
      <c r="Y3065" s="14"/>
    </row>
    <row r="3066" spans="1:25">
      <c r="A3066" s="14" t="s">
        <v>3294</v>
      </c>
      <c r="B3066" s="14" t="s">
        <v>60</v>
      </c>
      <c r="C3066" s="14" t="s">
        <v>38</v>
      </c>
      <c r="D3066" s="14" t="s">
        <v>135</v>
      </c>
      <c r="E3066" s="14">
        <v>5</v>
      </c>
      <c r="F3066" s="14">
        <v>797.87224640015404</v>
      </c>
      <c r="G3066" s="14">
        <v>265.95741546671798</v>
      </c>
      <c r="H3066" s="14">
        <v>2229.4407242655502</v>
      </c>
      <c r="I3066" s="14">
        <v>2447.1859719649501</v>
      </c>
      <c r="J3066" s="14">
        <v>2278.65432812073</v>
      </c>
      <c r="K3066" s="14">
        <v>2624.7892042033</v>
      </c>
      <c r="L3066" s="14">
        <v>177.60323223834499</v>
      </c>
      <c r="M3066" s="14">
        <v>168.53164384422601</v>
      </c>
      <c r="O3066" s="14"/>
      <c r="P3066" s="14"/>
      <c r="Q3066" s="14"/>
      <c r="R3066" s="14"/>
      <c r="S3066" s="14"/>
      <c r="T3066" s="14"/>
      <c r="U3066" s="14"/>
      <c r="V3066" s="14"/>
      <c r="W3066" s="14"/>
      <c r="X3066" s="14"/>
      <c r="Y3066" s="14"/>
    </row>
    <row r="3067" spans="1:25">
      <c r="A3067" s="14" t="s">
        <v>3295</v>
      </c>
      <c r="B3067" s="14" t="s">
        <v>60</v>
      </c>
      <c r="C3067" s="14" t="s">
        <v>36</v>
      </c>
      <c r="D3067" s="14" t="s">
        <v>135</v>
      </c>
      <c r="E3067" s="14">
        <v>5</v>
      </c>
      <c r="F3067" s="14">
        <v>844.72818705444297</v>
      </c>
      <c r="G3067" s="14">
        <v>281.57606235148103</v>
      </c>
      <c r="H3067" s="14">
        <v>2334.66416188835</v>
      </c>
      <c r="I3067" s="14">
        <v>2565.9568553214299</v>
      </c>
      <c r="J3067" s="14">
        <v>2394.1058768023499</v>
      </c>
      <c r="K3067" s="14">
        <v>2746.7904865544801</v>
      </c>
      <c r="L3067" s="14">
        <v>180.833631233056</v>
      </c>
      <c r="M3067" s="14">
        <v>171.850978519074</v>
      </c>
      <c r="O3067" s="14"/>
      <c r="P3067" s="14"/>
      <c r="Q3067" s="14"/>
      <c r="R3067" s="14"/>
      <c r="S3067" s="14"/>
      <c r="T3067" s="14"/>
      <c r="U3067" s="14"/>
      <c r="V3067" s="14"/>
      <c r="W3067" s="14"/>
      <c r="X3067" s="14"/>
      <c r="Y3067" s="14"/>
    </row>
    <row r="3068" spans="1:25">
      <c r="A3068" s="14" t="s">
        <v>3296</v>
      </c>
      <c r="B3068" s="14" t="s">
        <v>60</v>
      </c>
      <c r="C3068" s="14" t="s">
        <v>34</v>
      </c>
      <c r="D3068" s="14" t="s">
        <v>135</v>
      </c>
      <c r="E3068" s="14">
        <v>5</v>
      </c>
      <c r="F3068" s="14">
        <v>806.84843943034002</v>
      </c>
      <c r="G3068" s="14">
        <v>268.94947981011302</v>
      </c>
      <c r="H3068" s="14">
        <v>2202.8187163654602</v>
      </c>
      <c r="I3068" s="14">
        <v>2402.58824972703</v>
      </c>
      <c r="J3068" s="14">
        <v>2237.87707127571</v>
      </c>
      <c r="K3068" s="14">
        <v>2576.1144778376902</v>
      </c>
      <c r="L3068" s="14">
        <v>173.526228110663</v>
      </c>
      <c r="M3068" s="14">
        <v>164.71117845131201</v>
      </c>
      <c r="O3068" s="14"/>
      <c r="P3068" s="14"/>
      <c r="Q3068" s="14"/>
      <c r="R3068" s="14"/>
      <c r="S3068" s="14"/>
      <c r="T3068" s="14"/>
      <c r="U3068" s="14"/>
      <c r="V3068" s="14"/>
      <c r="W3068" s="14"/>
      <c r="X3068" s="14"/>
      <c r="Y3068" s="14"/>
    </row>
    <row r="3069" spans="1:25">
      <c r="A3069" s="14" t="s">
        <v>3297</v>
      </c>
      <c r="B3069" s="14" t="s">
        <v>60</v>
      </c>
      <c r="C3069" s="14" t="s">
        <v>128</v>
      </c>
      <c r="D3069" s="14" t="s">
        <v>135</v>
      </c>
      <c r="E3069" s="14">
        <v>5</v>
      </c>
      <c r="F3069" s="14">
        <v>741.26835810284103</v>
      </c>
      <c r="G3069" s="14">
        <v>247.08945270094699</v>
      </c>
      <c r="H3069" s="14">
        <v>2000.29240137849</v>
      </c>
      <c r="I3069" s="14">
        <v>2169.21743421255</v>
      </c>
      <c r="J3069" s="14">
        <v>2014.1221965836</v>
      </c>
      <c r="K3069" s="14">
        <v>2332.9834013795798</v>
      </c>
      <c r="L3069" s="14">
        <v>163.76596716703</v>
      </c>
      <c r="M3069" s="14">
        <v>155.09523762895199</v>
      </c>
      <c r="O3069" s="14"/>
      <c r="P3069" s="14"/>
      <c r="Q3069" s="14"/>
      <c r="R3069" s="14"/>
      <c r="S3069" s="14"/>
      <c r="T3069" s="14"/>
      <c r="U3069" s="14"/>
      <c r="V3069" s="14"/>
      <c r="W3069" s="14"/>
      <c r="X3069" s="14"/>
      <c r="Y3069" s="14"/>
    </row>
    <row r="3070" spans="1:25">
      <c r="A3070" s="14" t="s">
        <v>3298</v>
      </c>
      <c r="B3070" s="14" t="s">
        <v>60</v>
      </c>
      <c r="C3070" s="14" t="s">
        <v>129</v>
      </c>
      <c r="D3070" s="14" t="s">
        <v>135</v>
      </c>
      <c r="E3070" s="14">
        <v>5</v>
      </c>
      <c r="F3070" s="14">
        <v>687.57351434601298</v>
      </c>
      <c r="G3070" s="14">
        <v>229.19117144867101</v>
      </c>
      <c r="H3070" s="14">
        <v>1836.1244274468199</v>
      </c>
      <c r="I3070" s="14">
        <v>1987.23602665613</v>
      </c>
      <c r="J3070" s="14">
        <v>1839.8664537824</v>
      </c>
      <c r="K3070" s="14">
        <v>2143.1700298935898</v>
      </c>
      <c r="L3070" s="14">
        <v>155.93400323746101</v>
      </c>
      <c r="M3070" s="14">
        <v>147.369572873724</v>
      </c>
      <c r="O3070" s="14"/>
      <c r="P3070" s="14"/>
      <c r="Q3070" s="14"/>
      <c r="R3070" s="14"/>
      <c r="S3070" s="14"/>
      <c r="T3070" s="14"/>
      <c r="U3070" s="14"/>
      <c r="V3070" s="14"/>
      <c r="W3070" s="14"/>
      <c r="X3070" s="14"/>
      <c r="Y3070" s="14"/>
    </row>
    <row r="3071" spans="1:25">
      <c r="A3071" s="14" t="s">
        <v>3299</v>
      </c>
      <c r="B3071" s="14" t="s">
        <v>60</v>
      </c>
      <c r="C3071" s="14" t="s">
        <v>130</v>
      </c>
      <c r="D3071" s="14" t="s">
        <v>135</v>
      </c>
      <c r="E3071" s="14">
        <v>5</v>
      </c>
      <c r="F3071" s="14">
        <v>709.10549979859798</v>
      </c>
      <c r="G3071" s="14">
        <v>236.368499932866</v>
      </c>
      <c r="H3071" s="14">
        <v>1879.4208847034099</v>
      </c>
      <c r="I3071" s="14">
        <v>2045.4443574847201</v>
      </c>
      <c r="J3071" s="14">
        <v>1896.1464094739999</v>
      </c>
      <c r="K3071" s="14">
        <v>2203.2819364574998</v>
      </c>
      <c r="L3071" s="14">
        <v>157.837578972774</v>
      </c>
      <c r="M3071" s="14">
        <v>149.29794801072501</v>
      </c>
      <c r="O3071" s="14"/>
      <c r="P3071" s="14"/>
      <c r="Q3071" s="14"/>
      <c r="R3071" s="14"/>
      <c r="S3071" s="14"/>
      <c r="T3071" s="14"/>
      <c r="U3071" s="14"/>
      <c r="V3071" s="14"/>
      <c r="W3071" s="14"/>
      <c r="X3071" s="14"/>
      <c r="Y3071" s="14"/>
    </row>
    <row r="3072" spans="1:25">
      <c r="A3072" s="14" t="s">
        <v>3300</v>
      </c>
      <c r="B3072" s="14" t="s">
        <v>60</v>
      </c>
      <c r="C3072" s="14" t="s">
        <v>131</v>
      </c>
      <c r="D3072" s="14" t="s">
        <v>135</v>
      </c>
      <c r="E3072" s="14">
        <v>5</v>
      </c>
      <c r="F3072" s="14">
        <v>728.62993422702198</v>
      </c>
      <c r="G3072" s="14">
        <v>242.876644742341</v>
      </c>
      <c r="H3072" s="14">
        <v>1917.90143514786</v>
      </c>
      <c r="I3072" s="14">
        <v>2074.5969366775198</v>
      </c>
      <c r="J3072" s="14">
        <v>1925.2989910587601</v>
      </c>
      <c r="K3072" s="14">
        <v>2232.3157941436898</v>
      </c>
      <c r="L3072" s="14">
        <v>157.71885746617099</v>
      </c>
      <c r="M3072" s="14">
        <v>149.29794561876199</v>
      </c>
      <c r="O3072" s="14"/>
      <c r="P3072" s="14"/>
      <c r="Q3072" s="14"/>
      <c r="R3072" s="14"/>
      <c r="S3072" s="14"/>
      <c r="T3072" s="14"/>
      <c r="U3072" s="14"/>
      <c r="V3072" s="14"/>
      <c r="W3072" s="14"/>
      <c r="X3072" s="14"/>
      <c r="Y3072" s="14"/>
    </row>
    <row r="3073" spans="1:25">
      <c r="A3073" s="14" t="s">
        <v>3301</v>
      </c>
      <c r="B3073" s="14" t="s">
        <v>60</v>
      </c>
      <c r="C3073" s="14" t="s">
        <v>132</v>
      </c>
      <c r="D3073" s="14" t="s">
        <v>135</v>
      </c>
      <c r="E3073" s="14">
        <v>5</v>
      </c>
      <c r="F3073" s="14">
        <v>747.288881027358</v>
      </c>
      <c r="G3073" s="14">
        <v>249.096293675786</v>
      </c>
      <c r="H3073" s="14">
        <v>1953.8496640974699</v>
      </c>
      <c r="I3073" s="14">
        <v>2079.9674137156799</v>
      </c>
      <c r="J3073" s="14">
        <v>1932.2773810536501</v>
      </c>
      <c r="K3073" s="14">
        <v>2235.8798464471602</v>
      </c>
      <c r="L3073" s="14">
        <v>155.91243273148299</v>
      </c>
      <c r="M3073" s="14">
        <v>147.690032662026</v>
      </c>
      <c r="O3073" s="14"/>
      <c r="P3073" s="14"/>
      <c r="Q3073" s="14"/>
      <c r="R3073" s="14"/>
      <c r="S3073" s="14"/>
      <c r="T3073" s="14"/>
      <c r="U3073" s="14"/>
      <c r="V3073" s="14"/>
      <c r="W3073" s="14"/>
      <c r="X3073" s="14"/>
      <c r="Y3073" s="14"/>
    </row>
    <row r="3074" spans="1:25">
      <c r="A3074" s="14" t="s">
        <v>3302</v>
      </c>
      <c r="B3074" s="14" t="s">
        <v>60</v>
      </c>
      <c r="C3074" s="14" t="s">
        <v>38</v>
      </c>
      <c r="D3074" s="14" t="s">
        <v>67</v>
      </c>
      <c r="E3074" s="14">
        <v>0</v>
      </c>
      <c r="F3074" s="14">
        <v>2397.4190803840902</v>
      </c>
      <c r="G3074" s="14">
        <v>799.13969346136298</v>
      </c>
      <c r="H3074" s="14">
        <v>1513.96180733299</v>
      </c>
      <c r="I3074" s="14">
        <v>1569.0846654726399</v>
      </c>
      <c r="J3074" s="14">
        <v>1506.5165394779599</v>
      </c>
      <c r="K3074" s="14">
        <v>1633.57180980009</v>
      </c>
      <c r="L3074" s="14">
        <v>64.487144327454601</v>
      </c>
      <c r="M3074" s="14">
        <v>62.568125994678901</v>
      </c>
      <c r="O3074" s="14"/>
      <c r="P3074" s="14"/>
      <c r="Q3074" s="14"/>
      <c r="R3074" s="14"/>
      <c r="S3074" s="14"/>
      <c r="T3074" s="14"/>
      <c r="U3074" s="14"/>
      <c r="V3074" s="14"/>
      <c r="W3074" s="14"/>
      <c r="X3074" s="14"/>
      <c r="Y3074" s="14"/>
    </row>
    <row r="3075" spans="1:25">
      <c r="A3075" s="14" t="s">
        <v>3303</v>
      </c>
      <c r="B3075" s="14" t="s">
        <v>60</v>
      </c>
      <c r="C3075" s="14" t="s">
        <v>36</v>
      </c>
      <c r="D3075" s="14" t="s">
        <v>67</v>
      </c>
      <c r="E3075" s="14">
        <v>0</v>
      </c>
      <c r="F3075" s="14">
        <v>2461.5093816947201</v>
      </c>
      <c r="G3075" s="14">
        <v>820.50312723157401</v>
      </c>
      <c r="H3075" s="14">
        <v>1552.3563574125101</v>
      </c>
      <c r="I3075" s="14">
        <v>1599.90577759654</v>
      </c>
      <c r="J3075" s="14">
        <v>1536.9707357520399</v>
      </c>
      <c r="K3075" s="14">
        <v>1664.7453760820299</v>
      </c>
      <c r="L3075" s="14">
        <v>64.839598485484004</v>
      </c>
      <c r="M3075" s="14">
        <v>62.935041844503502</v>
      </c>
      <c r="O3075" s="14"/>
      <c r="P3075" s="14"/>
      <c r="Q3075" s="14"/>
      <c r="R3075" s="14"/>
      <c r="S3075" s="14"/>
      <c r="T3075" s="14"/>
      <c r="U3075" s="14"/>
      <c r="V3075" s="14"/>
      <c r="W3075" s="14"/>
      <c r="X3075" s="14"/>
      <c r="Y3075" s="14"/>
    </row>
    <row r="3076" spans="1:25">
      <c r="A3076" s="14" t="s">
        <v>3304</v>
      </c>
      <c r="B3076" s="14" t="s">
        <v>60</v>
      </c>
      <c r="C3076" s="14" t="s">
        <v>34</v>
      </c>
      <c r="D3076" s="14" t="s">
        <v>67</v>
      </c>
      <c r="E3076" s="14">
        <v>0</v>
      </c>
      <c r="F3076" s="14">
        <v>2449.55177689113</v>
      </c>
      <c r="G3076" s="14">
        <v>816.51725896370897</v>
      </c>
      <c r="H3076" s="14">
        <v>1544.5522670553701</v>
      </c>
      <c r="I3076" s="14">
        <v>1581.1619638985801</v>
      </c>
      <c r="J3076" s="14">
        <v>1518.83733420465</v>
      </c>
      <c r="K3076" s="14">
        <v>1645.3773522837801</v>
      </c>
      <c r="L3076" s="14">
        <v>64.215388385197897</v>
      </c>
      <c r="M3076" s="14">
        <v>62.324629693926902</v>
      </c>
      <c r="O3076" s="14"/>
      <c r="P3076" s="14"/>
      <c r="Q3076" s="14"/>
      <c r="R3076" s="14"/>
      <c r="S3076" s="14"/>
      <c r="T3076" s="14"/>
      <c r="U3076" s="14"/>
      <c r="V3076" s="14"/>
      <c r="W3076" s="14"/>
      <c r="X3076" s="14"/>
      <c r="Y3076" s="14"/>
    </row>
    <row r="3077" spans="1:25">
      <c r="A3077" s="14" t="s">
        <v>3305</v>
      </c>
      <c r="B3077" s="14" t="s">
        <v>60</v>
      </c>
      <c r="C3077" s="14" t="s">
        <v>128</v>
      </c>
      <c r="D3077" s="14" t="s">
        <v>67</v>
      </c>
      <c r="E3077" s="14">
        <v>0</v>
      </c>
      <c r="F3077" s="14">
        <v>2473.4728510231598</v>
      </c>
      <c r="G3077" s="14">
        <v>824.49095034105403</v>
      </c>
      <c r="H3077" s="14">
        <v>1560.6294645932701</v>
      </c>
      <c r="I3077" s="14">
        <v>1583.08103778486</v>
      </c>
      <c r="J3077" s="14">
        <v>1521.0251547851301</v>
      </c>
      <c r="K3077" s="14">
        <v>1647.01024965119</v>
      </c>
      <c r="L3077" s="14">
        <v>63.9292118663286</v>
      </c>
      <c r="M3077" s="14">
        <v>62.055882999731203</v>
      </c>
      <c r="O3077" s="14"/>
      <c r="P3077" s="14"/>
      <c r="Q3077" s="14"/>
      <c r="R3077" s="14"/>
      <c r="S3077" s="14"/>
      <c r="T3077" s="14"/>
      <c r="U3077" s="14"/>
      <c r="V3077" s="14"/>
      <c r="W3077" s="14"/>
      <c r="X3077" s="14"/>
      <c r="Y3077" s="14"/>
    </row>
    <row r="3078" spans="1:25">
      <c r="A3078" s="14" t="s">
        <v>3306</v>
      </c>
      <c r="B3078" s="14" t="s">
        <v>60</v>
      </c>
      <c r="C3078" s="14" t="s">
        <v>129</v>
      </c>
      <c r="D3078" s="14" t="s">
        <v>67</v>
      </c>
      <c r="E3078" s="14">
        <v>0</v>
      </c>
      <c r="F3078" s="14">
        <v>2427.7896253866802</v>
      </c>
      <c r="G3078" s="14">
        <v>809.26320846222802</v>
      </c>
      <c r="H3078" s="14">
        <v>1531.3613300197301</v>
      </c>
      <c r="I3078" s="14">
        <v>1540.4300852640999</v>
      </c>
      <c r="J3078" s="14">
        <v>1479.5120655829701</v>
      </c>
      <c r="K3078" s="14">
        <v>1603.20459367482</v>
      </c>
      <c r="L3078" s="14">
        <v>62.774508410721197</v>
      </c>
      <c r="M3078" s="14">
        <v>60.918019681136499</v>
      </c>
      <c r="O3078" s="14"/>
      <c r="P3078" s="14"/>
      <c r="Q3078" s="14"/>
      <c r="R3078" s="14"/>
      <c r="S3078" s="14"/>
      <c r="T3078" s="14"/>
      <c r="U3078" s="14"/>
      <c r="V3078" s="14"/>
      <c r="W3078" s="14"/>
      <c r="X3078" s="14"/>
      <c r="Y3078" s="14"/>
    </row>
    <row r="3079" spans="1:25">
      <c r="A3079" s="14" t="s">
        <v>3307</v>
      </c>
      <c r="B3079" s="14" t="s">
        <v>60</v>
      </c>
      <c r="C3079" s="14" t="s">
        <v>130</v>
      </c>
      <c r="D3079" s="14" t="s">
        <v>67</v>
      </c>
      <c r="E3079" s="14">
        <v>0</v>
      </c>
      <c r="F3079" s="14">
        <v>2383.6206899438798</v>
      </c>
      <c r="G3079" s="14">
        <v>794.54022998129301</v>
      </c>
      <c r="H3079" s="14">
        <v>1503.1503641456</v>
      </c>
      <c r="I3079" s="14">
        <v>1498.3189062209301</v>
      </c>
      <c r="J3079" s="14">
        <v>1438.5368616235201</v>
      </c>
      <c r="K3079" s="14">
        <v>1559.9399065908699</v>
      </c>
      <c r="L3079" s="14">
        <v>61.621000369944298</v>
      </c>
      <c r="M3079" s="14">
        <v>59.782044597407499</v>
      </c>
      <c r="O3079" s="14"/>
      <c r="P3079" s="14"/>
      <c r="Q3079" s="14"/>
      <c r="R3079" s="14"/>
      <c r="S3079" s="14"/>
      <c r="T3079" s="14"/>
      <c r="U3079" s="14"/>
      <c r="V3079" s="14"/>
      <c r="W3079" s="14"/>
      <c r="X3079" s="14"/>
      <c r="Y3079" s="14"/>
    </row>
    <row r="3080" spans="1:25">
      <c r="A3080" s="14" t="s">
        <v>3308</v>
      </c>
      <c r="B3080" s="14" t="s">
        <v>60</v>
      </c>
      <c r="C3080" s="14" t="s">
        <v>131</v>
      </c>
      <c r="D3080" s="14" t="s">
        <v>67</v>
      </c>
      <c r="E3080" s="14">
        <v>0</v>
      </c>
      <c r="F3080" s="14">
        <v>2312.47535432841</v>
      </c>
      <c r="G3080" s="14">
        <v>770.82511810947096</v>
      </c>
      <c r="H3080" s="14">
        <v>1455.0092834221</v>
      </c>
      <c r="I3080" s="14">
        <v>1436.1674636887899</v>
      </c>
      <c r="J3080" s="14">
        <v>1377.9998892420499</v>
      </c>
      <c r="K3080" s="14">
        <v>1496.1521157257</v>
      </c>
      <c r="L3080" s="14">
        <v>59.984652036909203</v>
      </c>
      <c r="M3080" s="14">
        <v>58.167574446743203</v>
      </c>
      <c r="O3080" s="14"/>
      <c r="P3080" s="14"/>
      <c r="Q3080" s="14"/>
      <c r="R3080" s="14"/>
      <c r="S3080" s="14"/>
      <c r="T3080" s="14"/>
      <c r="U3080" s="14"/>
      <c r="V3080" s="14"/>
      <c r="W3080" s="14"/>
      <c r="X3080" s="14"/>
      <c r="Y3080" s="14"/>
    </row>
    <row r="3081" spans="1:25">
      <c r="A3081" s="14" t="s">
        <v>3309</v>
      </c>
      <c r="B3081" s="14" t="s">
        <v>60</v>
      </c>
      <c r="C3081" s="14" t="s">
        <v>132</v>
      </c>
      <c r="D3081" s="14" t="s">
        <v>67</v>
      </c>
      <c r="E3081" s="14">
        <v>0</v>
      </c>
      <c r="F3081" s="14">
        <v>2376.90389639049</v>
      </c>
      <c r="G3081" s="14">
        <v>792.30129879683102</v>
      </c>
      <c r="H3081" s="14">
        <v>1490.5302641866299</v>
      </c>
      <c r="I3081" s="14">
        <v>1462.4276367764601</v>
      </c>
      <c r="J3081" s="14">
        <v>1404.0109028678701</v>
      </c>
      <c r="K3081" s="14">
        <v>1522.6439082233901</v>
      </c>
      <c r="L3081" s="14">
        <v>60.216271446936801</v>
      </c>
      <c r="M3081" s="14">
        <v>58.416733908588597</v>
      </c>
      <c r="O3081" s="14"/>
      <c r="P3081" s="14"/>
      <c r="Q3081" s="14"/>
      <c r="R3081" s="14"/>
      <c r="S3081" s="14"/>
      <c r="T3081" s="14"/>
      <c r="U3081" s="14"/>
      <c r="V3081" s="14"/>
      <c r="W3081" s="14"/>
      <c r="X3081" s="14"/>
      <c r="Y3081" s="14"/>
    </row>
    <row r="3082" spans="1:25">
      <c r="A3082" s="14" t="s">
        <v>3310</v>
      </c>
      <c r="B3082" s="14" t="s">
        <v>60</v>
      </c>
      <c r="C3082" s="14" t="s">
        <v>38</v>
      </c>
      <c r="D3082" s="14" t="s">
        <v>67</v>
      </c>
      <c r="E3082" s="14">
        <v>1</v>
      </c>
      <c r="F3082" s="14">
        <v>351.500691586068</v>
      </c>
      <c r="G3082" s="14">
        <v>117.166897195356</v>
      </c>
      <c r="H3082" s="14">
        <v>1099.1953580151001</v>
      </c>
      <c r="I3082" s="14">
        <v>1180.98705522868</v>
      </c>
      <c r="J3082" s="14">
        <v>1059.03088262797</v>
      </c>
      <c r="K3082" s="14">
        <v>1312.9814576144299</v>
      </c>
      <c r="L3082" s="14">
        <v>131.994402385754</v>
      </c>
      <c r="M3082" s="14">
        <v>121.956172600709</v>
      </c>
      <c r="O3082" s="14"/>
      <c r="P3082" s="14"/>
      <c r="Q3082" s="14"/>
      <c r="R3082" s="14"/>
      <c r="S3082" s="14"/>
      <c r="T3082" s="14"/>
      <c r="U3082" s="14"/>
      <c r="V3082" s="14"/>
      <c r="W3082" s="14"/>
      <c r="X3082" s="14"/>
      <c r="Y3082" s="14"/>
    </row>
    <row r="3083" spans="1:25">
      <c r="A3083" s="14" t="s">
        <v>3311</v>
      </c>
      <c r="B3083" s="14" t="s">
        <v>60</v>
      </c>
      <c r="C3083" s="14" t="s">
        <v>36</v>
      </c>
      <c r="D3083" s="14" t="s">
        <v>67</v>
      </c>
      <c r="E3083" s="14">
        <v>1</v>
      </c>
      <c r="F3083" s="14">
        <v>350.69043921007</v>
      </c>
      <c r="G3083" s="14">
        <v>116.896813070023</v>
      </c>
      <c r="H3083" s="14">
        <v>1088.7288168950699</v>
      </c>
      <c r="I3083" s="14">
        <v>1155.87453423946</v>
      </c>
      <c r="J3083" s="14">
        <v>1036.4485174768799</v>
      </c>
      <c r="K3083" s="14">
        <v>1285.1423750014701</v>
      </c>
      <c r="L3083" s="14">
        <v>129.267840762009</v>
      </c>
      <c r="M3083" s="14">
        <v>119.42601676258499</v>
      </c>
      <c r="O3083" s="14"/>
      <c r="P3083" s="14"/>
      <c r="Q3083" s="14"/>
      <c r="R3083" s="14"/>
      <c r="S3083" s="14"/>
      <c r="T3083" s="14"/>
      <c r="U3083" s="14"/>
      <c r="V3083" s="14"/>
      <c r="W3083" s="14"/>
      <c r="X3083" s="14"/>
      <c r="Y3083" s="14"/>
    </row>
    <row r="3084" spans="1:25">
      <c r="A3084" s="14" t="s">
        <v>3312</v>
      </c>
      <c r="B3084" s="14" t="s">
        <v>60</v>
      </c>
      <c r="C3084" s="14" t="s">
        <v>34</v>
      </c>
      <c r="D3084" s="14" t="s">
        <v>67</v>
      </c>
      <c r="E3084" s="14">
        <v>1</v>
      </c>
      <c r="F3084" s="14">
        <v>338.23625149440397</v>
      </c>
      <c r="G3084" s="14">
        <v>112.745417164801</v>
      </c>
      <c r="H3084" s="14">
        <v>1048.40447428679</v>
      </c>
      <c r="I3084" s="14">
        <v>1101.9008744718101</v>
      </c>
      <c r="J3084" s="14">
        <v>986.22912624586104</v>
      </c>
      <c r="K3084" s="14">
        <v>1227.2868131372099</v>
      </c>
      <c r="L3084" s="14">
        <v>125.385938665409</v>
      </c>
      <c r="M3084" s="14">
        <v>115.671748225945</v>
      </c>
      <c r="O3084" s="14"/>
      <c r="P3084" s="14"/>
      <c r="Q3084" s="14"/>
      <c r="R3084" s="14"/>
      <c r="S3084" s="14"/>
      <c r="T3084" s="14"/>
      <c r="U3084" s="14"/>
      <c r="V3084" s="14"/>
      <c r="W3084" s="14"/>
      <c r="X3084" s="14"/>
      <c r="Y3084" s="14"/>
    </row>
    <row r="3085" spans="1:25">
      <c r="A3085" s="14" t="s">
        <v>3313</v>
      </c>
      <c r="B3085" s="14" t="s">
        <v>60</v>
      </c>
      <c r="C3085" s="14" t="s">
        <v>128</v>
      </c>
      <c r="D3085" s="14" t="s">
        <v>67</v>
      </c>
      <c r="E3085" s="14">
        <v>1</v>
      </c>
      <c r="F3085" s="14">
        <v>348.10058040324799</v>
      </c>
      <c r="G3085" s="14">
        <v>116.033526801083</v>
      </c>
      <c r="H3085" s="14">
        <v>1077.5106184710201</v>
      </c>
      <c r="I3085" s="14">
        <v>1104.8660571682201</v>
      </c>
      <c r="J3085" s="14">
        <v>990.89935155190301</v>
      </c>
      <c r="K3085" s="14">
        <v>1228.26111109202</v>
      </c>
      <c r="L3085" s="14">
        <v>123.39505392379699</v>
      </c>
      <c r="M3085" s="14">
        <v>113.96670561632099</v>
      </c>
      <c r="O3085" s="14"/>
      <c r="P3085" s="14"/>
      <c r="Q3085" s="14"/>
      <c r="R3085" s="14"/>
      <c r="S3085" s="14"/>
      <c r="T3085" s="14"/>
      <c r="U3085" s="14"/>
      <c r="V3085" s="14"/>
      <c r="W3085" s="14"/>
      <c r="X3085" s="14"/>
      <c r="Y3085" s="14"/>
    </row>
    <row r="3086" spans="1:25">
      <c r="A3086" s="14" t="s">
        <v>3314</v>
      </c>
      <c r="B3086" s="14" t="s">
        <v>60</v>
      </c>
      <c r="C3086" s="14" t="s">
        <v>129</v>
      </c>
      <c r="D3086" s="14" t="s">
        <v>67</v>
      </c>
      <c r="E3086" s="14">
        <v>1</v>
      </c>
      <c r="F3086" s="14">
        <v>331.58751996348298</v>
      </c>
      <c r="G3086" s="14">
        <v>110.529173321161</v>
      </c>
      <c r="H3086" s="14">
        <v>1026.1737380109701</v>
      </c>
      <c r="I3086" s="14">
        <v>1032.7626577809101</v>
      </c>
      <c r="J3086" s="14">
        <v>923.70815802167999</v>
      </c>
      <c r="K3086" s="14">
        <v>1151.07115171596</v>
      </c>
      <c r="L3086" s="14">
        <v>118.308493935049</v>
      </c>
      <c r="M3086" s="14">
        <v>109.054499759233</v>
      </c>
      <c r="O3086" s="14"/>
      <c r="P3086" s="14"/>
      <c r="Q3086" s="14"/>
      <c r="R3086" s="14"/>
      <c r="S3086" s="14"/>
      <c r="T3086" s="14"/>
      <c r="U3086" s="14"/>
      <c r="V3086" s="14"/>
      <c r="W3086" s="14"/>
      <c r="X3086" s="14"/>
      <c r="Y3086" s="14"/>
    </row>
    <row r="3087" spans="1:25">
      <c r="A3087" s="14" t="s">
        <v>3315</v>
      </c>
      <c r="B3087" s="14" t="s">
        <v>60</v>
      </c>
      <c r="C3087" s="14" t="s">
        <v>130</v>
      </c>
      <c r="D3087" s="14" t="s">
        <v>67</v>
      </c>
      <c r="E3087" s="14">
        <v>1</v>
      </c>
      <c r="F3087" s="14">
        <v>356.87052227798102</v>
      </c>
      <c r="G3087" s="14">
        <v>118.95684075932699</v>
      </c>
      <c r="H3087" s="14">
        <v>1099.4162731915601</v>
      </c>
      <c r="I3087" s="14">
        <v>1091.93184564799</v>
      </c>
      <c r="J3087" s="14">
        <v>980.44464342491005</v>
      </c>
      <c r="K3087" s="14">
        <v>1212.5232333961101</v>
      </c>
      <c r="L3087" s="14">
        <v>120.591387748115</v>
      </c>
      <c r="M3087" s="14">
        <v>111.48720222308199</v>
      </c>
      <c r="O3087" s="14"/>
      <c r="P3087" s="14"/>
      <c r="Q3087" s="14"/>
      <c r="R3087" s="14"/>
      <c r="S3087" s="14"/>
      <c r="T3087" s="14"/>
      <c r="U3087" s="14"/>
      <c r="V3087" s="14"/>
      <c r="W3087" s="14"/>
      <c r="X3087" s="14"/>
      <c r="Y3087" s="14"/>
    </row>
    <row r="3088" spans="1:25">
      <c r="A3088" s="14" t="s">
        <v>3316</v>
      </c>
      <c r="B3088" s="14" t="s">
        <v>60</v>
      </c>
      <c r="C3088" s="14" t="s">
        <v>131</v>
      </c>
      <c r="D3088" s="14" t="s">
        <v>67</v>
      </c>
      <c r="E3088" s="14">
        <v>1</v>
      </c>
      <c r="F3088" s="14">
        <v>352.437397215972</v>
      </c>
      <c r="G3088" s="14">
        <v>117.47913240532399</v>
      </c>
      <c r="H3088" s="14">
        <v>1079.3415527393299</v>
      </c>
      <c r="I3088" s="14">
        <v>1068.7571890107699</v>
      </c>
      <c r="J3088" s="14">
        <v>958.75008553741998</v>
      </c>
      <c r="K3088" s="14">
        <v>1187.8064202575499</v>
      </c>
      <c r="L3088" s="14">
        <v>119.049231246782</v>
      </c>
      <c r="M3088" s="14">
        <v>110.00710347334901</v>
      </c>
      <c r="O3088" s="14"/>
      <c r="P3088" s="14"/>
      <c r="Q3088" s="14"/>
      <c r="R3088" s="14"/>
      <c r="S3088" s="14"/>
      <c r="T3088" s="14"/>
      <c r="U3088" s="14"/>
      <c r="V3088" s="14"/>
      <c r="W3088" s="14"/>
      <c r="X3088" s="14"/>
      <c r="Y3088" s="14"/>
    </row>
    <row r="3089" spans="1:25">
      <c r="A3089" s="14" t="s">
        <v>3317</v>
      </c>
      <c r="B3089" s="14" t="s">
        <v>60</v>
      </c>
      <c r="C3089" s="14" t="s">
        <v>132</v>
      </c>
      <c r="D3089" s="14" t="s">
        <v>67</v>
      </c>
      <c r="E3089" s="14">
        <v>1</v>
      </c>
      <c r="F3089" s="14">
        <v>366.85759011521299</v>
      </c>
      <c r="G3089" s="14">
        <v>122.285863371738</v>
      </c>
      <c r="H3089" s="14">
        <v>1117.24202130349</v>
      </c>
      <c r="I3089" s="14">
        <v>1083.6686990446301</v>
      </c>
      <c r="J3089" s="14">
        <v>974.35582501665294</v>
      </c>
      <c r="K3089" s="14">
        <v>1201.7805627564201</v>
      </c>
      <c r="L3089" s="14">
        <v>118.111863711784</v>
      </c>
      <c r="M3089" s="14">
        <v>109.31287402798</v>
      </c>
      <c r="O3089" s="14"/>
      <c r="P3089" s="14"/>
      <c r="Q3089" s="14"/>
      <c r="R3089" s="14"/>
      <c r="S3089" s="14"/>
      <c r="T3089" s="14"/>
      <c r="U3089" s="14"/>
      <c r="V3089" s="14"/>
      <c r="W3089" s="14"/>
      <c r="X3089" s="14"/>
      <c r="Y3089" s="14"/>
    </row>
    <row r="3090" spans="1:25">
      <c r="A3090" s="14" t="s">
        <v>3318</v>
      </c>
      <c r="B3090" s="14" t="s">
        <v>60</v>
      </c>
      <c r="C3090" s="14" t="s">
        <v>38</v>
      </c>
      <c r="D3090" s="14" t="s">
        <v>67</v>
      </c>
      <c r="E3090" s="14">
        <v>2</v>
      </c>
      <c r="F3090" s="14">
        <v>471.82611455734002</v>
      </c>
      <c r="G3090" s="14">
        <v>157.27537151911301</v>
      </c>
      <c r="H3090" s="14">
        <v>1330.1742678733001</v>
      </c>
      <c r="I3090" s="14">
        <v>1376.14007640198</v>
      </c>
      <c r="J3090" s="14">
        <v>1254.00493236744</v>
      </c>
      <c r="K3090" s="14">
        <v>1506.89982451433</v>
      </c>
      <c r="L3090" s="14">
        <v>130.75974811235201</v>
      </c>
      <c r="M3090" s="14">
        <v>122.13514403454199</v>
      </c>
      <c r="O3090" s="14"/>
      <c r="P3090" s="14"/>
      <c r="Q3090" s="14"/>
      <c r="R3090" s="14"/>
      <c r="S3090" s="14"/>
      <c r="T3090" s="14"/>
      <c r="U3090" s="14"/>
      <c r="V3090" s="14"/>
      <c r="W3090" s="14"/>
      <c r="X3090" s="14"/>
      <c r="Y3090" s="14"/>
    </row>
    <row r="3091" spans="1:25">
      <c r="A3091" s="14" t="s">
        <v>3319</v>
      </c>
      <c r="B3091" s="14" t="s">
        <v>60</v>
      </c>
      <c r="C3091" s="14" t="s">
        <v>36</v>
      </c>
      <c r="D3091" s="14" t="s">
        <v>67</v>
      </c>
      <c r="E3091" s="14">
        <v>2</v>
      </c>
      <c r="F3091" s="14">
        <v>467.96033294906999</v>
      </c>
      <c r="G3091" s="14">
        <v>155.98677764969</v>
      </c>
      <c r="H3091" s="14">
        <v>1319.0155390638399</v>
      </c>
      <c r="I3091" s="14">
        <v>1349.4641295802301</v>
      </c>
      <c r="J3091" s="14">
        <v>1229.1833850189701</v>
      </c>
      <c r="K3091" s="14">
        <v>1478.2748800683901</v>
      </c>
      <c r="L3091" s="14">
        <v>128.81075048815799</v>
      </c>
      <c r="M3091" s="14">
        <v>120.28074456125999</v>
      </c>
      <c r="O3091" s="14"/>
      <c r="P3091" s="14"/>
      <c r="Q3091" s="14"/>
      <c r="R3091" s="14"/>
      <c r="S3091" s="14"/>
      <c r="T3091" s="14"/>
      <c r="U3091" s="14"/>
      <c r="V3091" s="14"/>
      <c r="W3091" s="14"/>
      <c r="X3091" s="14"/>
      <c r="Y3091" s="14"/>
    </row>
    <row r="3092" spans="1:25">
      <c r="A3092" s="14" t="s">
        <v>3320</v>
      </c>
      <c r="B3092" s="14" t="s">
        <v>60</v>
      </c>
      <c r="C3092" s="14" t="s">
        <v>34</v>
      </c>
      <c r="D3092" s="14" t="s">
        <v>67</v>
      </c>
      <c r="E3092" s="14">
        <v>2</v>
      </c>
      <c r="F3092" s="14">
        <v>438.97987606513101</v>
      </c>
      <c r="G3092" s="14">
        <v>146.326625355044</v>
      </c>
      <c r="H3092" s="14">
        <v>1239.35594597722</v>
      </c>
      <c r="I3092" s="14">
        <v>1264.3729508377201</v>
      </c>
      <c r="J3092" s="14">
        <v>1148.0703641232799</v>
      </c>
      <c r="K3092" s="14">
        <v>1389.2019206305799</v>
      </c>
      <c r="L3092" s="14">
        <v>124.828969792859</v>
      </c>
      <c r="M3092" s="14">
        <v>116.30258671444101</v>
      </c>
      <c r="O3092" s="14"/>
      <c r="P3092" s="14"/>
      <c r="Q3092" s="14"/>
      <c r="R3092" s="14"/>
      <c r="S3092" s="14"/>
      <c r="T3092" s="14"/>
      <c r="U3092" s="14"/>
      <c r="V3092" s="14"/>
      <c r="W3092" s="14"/>
      <c r="X3092" s="14"/>
      <c r="Y3092" s="14"/>
    </row>
    <row r="3093" spans="1:25">
      <c r="A3093" s="14" t="s">
        <v>3321</v>
      </c>
      <c r="B3093" s="14" t="s">
        <v>60</v>
      </c>
      <c r="C3093" s="14" t="s">
        <v>128</v>
      </c>
      <c r="D3093" s="14" t="s">
        <v>67</v>
      </c>
      <c r="E3093" s="14">
        <v>2</v>
      </c>
      <c r="F3093" s="14">
        <v>414.38524897820997</v>
      </c>
      <c r="G3093" s="14">
        <v>138.12841632607001</v>
      </c>
      <c r="H3093" s="14">
        <v>1173.06510680314</v>
      </c>
      <c r="I3093" s="14">
        <v>1194.1294193440699</v>
      </c>
      <c r="J3093" s="14">
        <v>1081.14736655503</v>
      </c>
      <c r="K3093" s="14">
        <v>1315.64654589984</v>
      </c>
      <c r="L3093" s="14">
        <v>121.517126555771</v>
      </c>
      <c r="M3093" s="14">
        <v>112.982052789042</v>
      </c>
      <c r="O3093" s="14"/>
      <c r="P3093" s="14"/>
      <c r="Q3093" s="14"/>
      <c r="R3093" s="14"/>
      <c r="S3093" s="14"/>
      <c r="T3093" s="14"/>
      <c r="U3093" s="14"/>
      <c r="V3093" s="14"/>
      <c r="W3093" s="14"/>
      <c r="X3093" s="14"/>
      <c r="Y3093" s="14"/>
    </row>
    <row r="3094" spans="1:25">
      <c r="A3094" s="14" t="s">
        <v>3322</v>
      </c>
      <c r="B3094" s="14" t="s">
        <v>60</v>
      </c>
      <c r="C3094" s="14" t="s">
        <v>129</v>
      </c>
      <c r="D3094" s="14" t="s">
        <v>67</v>
      </c>
      <c r="E3094" s="14">
        <v>2</v>
      </c>
      <c r="F3094" s="14">
        <v>425.70979344629598</v>
      </c>
      <c r="G3094" s="14">
        <v>141.90326448209899</v>
      </c>
      <c r="H3094" s="14">
        <v>1206.38685515273</v>
      </c>
      <c r="I3094" s="14">
        <v>1216.9945521627201</v>
      </c>
      <c r="J3094" s="14">
        <v>1103.4031427258301</v>
      </c>
      <c r="K3094" s="14">
        <v>1339.0475516124</v>
      </c>
      <c r="L3094" s="14">
        <v>122.052999449681</v>
      </c>
      <c r="M3094" s="14">
        <v>113.59140943688701</v>
      </c>
      <c r="O3094" s="14"/>
      <c r="P3094" s="14"/>
      <c r="Q3094" s="14"/>
      <c r="R3094" s="14"/>
      <c r="S3094" s="14"/>
      <c r="T3094" s="14"/>
      <c r="U3094" s="14"/>
      <c r="V3094" s="14"/>
      <c r="W3094" s="14"/>
      <c r="X3094" s="14"/>
      <c r="Y3094" s="14"/>
    </row>
    <row r="3095" spans="1:25">
      <c r="A3095" s="14" t="s">
        <v>3323</v>
      </c>
      <c r="B3095" s="14" t="s">
        <v>60</v>
      </c>
      <c r="C3095" s="14" t="s">
        <v>130</v>
      </c>
      <c r="D3095" s="14" t="s">
        <v>67</v>
      </c>
      <c r="E3095" s="14">
        <v>2</v>
      </c>
      <c r="F3095" s="14">
        <v>420.820956341684</v>
      </c>
      <c r="G3095" s="14">
        <v>140.273652113895</v>
      </c>
      <c r="H3095" s="14">
        <v>1195.6839219823401</v>
      </c>
      <c r="I3095" s="14">
        <v>1187.4457831734801</v>
      </c>
      <c r="J3095" s="14">
        <v>1076.0734953465701</v>
      </c>
      <c r="K3095" s="14">
        <v>1307.1643473433101</v>
      </c>
      <c r="L3095" s="14">
        <v>119.718564169828</v>
      </c>
      <c r="M3095" s="14">
        <v>111.372287826913</v>
      </c>
      <c r="O3095" s="14"/>
      <c r="P3095" s="14"/>
      <c r="Q3095" s="14"/>
      <c r="R3095" s="14"/>
      <c r="S3095" s="14"/>
      <c r="T3095" s="14"/>
      <c r="U3095" s="14"/>
      <c r="V3095" s="14"/>
      <c r="W3095" s="14"/>
      <c r="X3095" s="14"/>
      <c r="Y3095" s="14"/>
    </row>
    <row r="3096" spans="1:25">
      <c r="A3096" s="14" t="s">
        <v>3324</v>
      </c>
      <c r="B3096" s="14" t="s">
        <v>60</v>
      </c>
      <c r="C3096" s="14" t="s">
        <v>131</v>
      </c>
      <c r="D3096" s="14" t="s">
        <v>67</v>
      </c>
      <c r="E3096" s="14">
        <v>2</v>
      </c>
      <c r="F3096" s="14">
        <v>434.19404700777199</v>
      </c>
      <c r="G3096" s="14">
        <v>144.731349002591</v>
      </c>
      <c r="H3096" s="14">
        <v>1233.01541150614</v>
      </c>
      <c r="I3096" s="14">
        <v>1200.5633455136101</v>
      </c>
      <c r="J3096" s="14">
        <v>1089.6742320434601</v>
      </c>
      <c r="K3096" s="14">
        <v>1319.6284255988501</v>
      </c>
      <c r="L3096" s="14">
        <v>119.065080085245</v>
      </c>
      <c r="M3096" s="14">
        <v>110.88911347014999</v>
      </c>
      <c r="O3096" s="14"/>
      <c r="P3096" s="14"/>
      <c r="Q3096" s="14"/>
      <c r="R3096" s="14"/>
      <c r="S3096" s="14"/>
      <c r="T3096" s="14"/>
      <c r="U3096" s="14"/>
      <c r="V3096" s="14"/>
      <c r="W3096" s="14"/>
      <c r="X3096" s="14"/>
      <c r="Y3096" s="14"/>
    </row>
    <row r="3097" spans="1:25">
      <c r="A3097" s="14" t="s">
        <v>3325</v>
      </c>
      <c r="B3097" s="14" t="s">
        <v>60</v>
      </c>
      <c r="C3097" s="14" t="s">
        <v>132</v>
      </c>
      <c r="D3097" s="14" t="s">
        <v>67</v>
      </c>
      <c r="E3097" s="14">
        <v>2</v>
      </c>
      <c r="F3097" s="14">
        <v>446.99823817195102</v>
      </c>
      <c r="G3097" s="14">
        <v>148.99941272398399</v>
      </c>
      <c r="H3097" s="14">
        <v>1263.3135634964599</v>
      </c>
      <c r="I3097" s="14">
        <v>1221.1050923349701</v>
      </c>
      <c r="J3097" s="14">
        <v>1109.9518177144801</v>
      </c>
      <c r="K3097" s="14">
        <v>1340.3309487940801</v>
      </c>
      <c r="L3097" s="14">
        <v>119.22585645911001</v>
      </c>
      <c r="M3097" s="14">
        <v>111.15327462048501</v>
      </c>
      <c r="O3097" s="14"/>
      <c r="P3097" s="14"/>
      <c r="Q3097" s="14"/>
      <c r="R3097" s="14"/>
      <c r="S3097" s="14"/>
      <c r="T3097" s="14"/>
      <c r="U3097" s="14"/>
      <c r="V3097" s="14"/>
      <c r="W3097" s="14"/>
      <c r="X3097" s="14"/>
      <c r="Y3097" s="14"/>
    </row>
    <row r="3098" spans="1:25">
      <c r="A3098" s="14" t="s">
        <v>3326</v>
      </c>
      <c r="B3098" s="14" t="s">
        <v>60</v>
      </c>
      <c r="C3098" s="14" t="s">
        <v>38</v>
      </c>
      <c r="D3098" s="14" t="s">
        <v>67</v>
      </c>
      <c r="E3098" s="14">
        <v>3</v>
      </c>
      <c r="F3098" s="14">
        <v>534.34341979294504</v>
      </c>
      <c r="G3098" s="14">
        <v>178.114473264315</v>
      </c>
      <c r="H3098" s="14">
        <v>1622.7630581661399</v>
      </c>
      <c r="I3098" s="14">
        <v>1637.2949306200901</v>
      </c>
      <c r="J3098" s="14">
        <v>1500.4937175483999</v>
      </c>
      <c r="K3098" s="14">
        <v>1783.15286240314</v>
      </c>
      <c r="L3098" s="14">
        <v>145.85793178304701</v>
      </c>
      <c r="M3098" s="14">
        <v>136.80121307169199</v>
      </c>
      <c r="O3098" s="14"/>
      <c r="P3098" s="14"/>
      <c r="Q3098" s="14"/>
      <c r="R3098" s="14"/>
      <c r="S3098" s="14"/>
      <c r="T3098" s="14"/>
      <c r="U3098" s="14"/>
      <c r="V3098" s="14"/>
      <c r="W3098" s="14"/>
      <c r="X3098" s="14"/>
      <c r="Y3098" s="14"/>
    </row>
    <row r="3099" spans="1:25">
      <c r="A3099" s="14" t="s">
        <v>3327</v>
      </c>
      <c r="B3099" s="14" t="s">
        <v>60</v>
      </c>
      <c r="C3099" s="14" t="s">
        <v>36</v>
      </c>
      <c r="D3099" s="14" t="s">
        <v>67</v>
      </c>
      <c r="E3099" s="14">
        <v>3</v>
      </c>
      <c r="F3099" s="14">
        <v>509.77918106806101</v>
      </c>
      <c r="G3099" s="14">
        <v>169.926393689354</v>
      </c>
      <c r="H3099" s="14">
        <v>1539.97879668931</v>
      </c>
      <c r="I3099" s="14">
        <v>1554.0441675700099</v>
      </c>
      <c r="J3099" s="14">
        <v>1421.24393835566</v>
      </c>
      <c r="K3099" s="14">
        <v>1695.85324345562</v>
      </c>
      <c r="L3099" s="14">
        <v>141.809075885613</v>
      </c>
      <c r="M3099" s="14">
        <v>132.80022921434201</v>
      </c>
      <c r="O3099" s="14"/>
      <c r="P3099" s="14"/>
      <c r="Q3099" s="14"/>
      <c r="R3099" s="14"/>
      <c r="S3099" s="14"/>
      <c r="T3099" s="14"/>
      <c r="U3099" s="14"/>
      <c r="V3099" s="14"/>
      <c r="W3099" s="14"/>
      <c r="X3099" s="14"/>
      <c r="Y3099" s="14"/>
    </row>
    <row r="3100" spans="1:25">
      <c r="A3100" s="14" t="s">
        <v>3328</v>
      </c>
      <c r="B3100" s="14" t="s">
        <v>60</v>
      </c>
      <c r="C3100" s="14" t="s">
        <v>34</v>
      </c>
      <c r="D3100" s="14" t="s">
        <v>67</v>
      </c>
      <c r="E3100" s="14">
        <v>3</v>
      </c>
      <c r="F3100" s="14">
        <v>520.13020917678102</v>
      </c>
      <c r="G3100" s="14">
        <v>173.37673639226</v>
      </c>
      <c r="H3100" s="14">
        <v>1565.1486795160699</v>
      </c>
      <c r="I3100" s="14">
        <v>1573.98248748623</v>
      </c>
      <c r="J3100" s="14">
        <v>1440.89298981928</v>
      </c>
      <c r="K3100" s="14">
        <v>1716.00689019992</v>
      </c>
      <c r="L3100" s="14">
        <v>142.02440271368599</v>
      </c>
      <c r="M3100" s="14">
        <v>133.08949766695099</v>
      </c>
      <c r="O3100" s="14"/>
      <c r="P3100" s="14"/>
      <c r="Q3100" s="14"/>
      <c r="R3100" s="14"/>
      <c r="S3100" s="14"/>
      <c r="T3100" s="14"/>
      <c r="U3100" s="14"/>
      <c r="V3100" s="14"/>
      <c r="W3100" s="14"/>
      <c r="X3100" s="14"/>
      <c r="Y3100" s="14"/>
    </row>
    <row r="3101" spans="1:25">
      <c r="A3101" s="14" t="s">
        <v>3329</v>
      </c>
      <c r="B3101" s="14" t="s">
        <v>60</v>
      </c>
      <c r="C3101" s="14" t="s">
        <v>128</v>
      </c>
      <c r="D3101" s="14" t="s">
        <v>67</v>
      </c>
      <c r="E3101" s="14">
        <v>3</v>
      </c>
      <c r="F3101" s="14">
        <v>533.70943033041499</v>
      </c>
      <c r="G3101" s="14">
        <v>177.903143443472</v>
      </c>
      <c r="H3101" s="14">
        <v>1602.97170845597</v>
      </c>
      <c r="I3101" s="14">
        <v>1610.22145597945</v>
      </c>
      <c r="J3101" s="14">
        <v>1475.8336532503499</v>
      </c>
      <c r="K3101" s="14">
        <v>1753.5116732092599</v>
      </c>
      <c r="L3101" s="14">
        <v>143.29021722981199</v>
      </c>
      <c r="M3101" s="14">
        <v>134.38780272909801</v>
      </c>
      <c r="O3101" s="14"/>
      <c r="P3101" s="14"/>
      <c r="Q3101" s="14"/>
      <c r="R3101" s="14"/>
      <c r="S3101" s="14"/>
      <c r="T3101" s="14"/>
      <c r="U3101" s="14"/>
      <c r="V3101" s="14"/>
      <c r="W3101" s="14"/>
      <c r="X3101" s="14"/>
      <c r="Y3101" s="14"/>
    </row>
    <row r="3102" spans="1:25">
      <c r="A3102" s="14" t="s">
        <v>3330</v>
      </c>
      <c r="B3102" s="14" t="s">
        <v>60</v>
      </c>
      <c r="C3102" s="14" t="s">
        <v>129</v>
      </c>
      <c r="D3102" s="14" t="s">
        <v>67</v>
      </c>
      <c r="E3102" s="14">
        <v>3</v>
      </c>
      <c r="F3102" s="14">
        <v>546.29635486094196</v>
      </c>
      <c r="G3102" s="14">
        <v>182.098784953647</v>
      </c>
      <c r="H3102" s="14">
        <v>1637.77537732624</v>
      </c>
      <c r="I3102" s="14">
        <v>1640.78591550693</v>
      </c>
      <c r="J3102" s="14">
        <v>1505.4108160779199</v>
      </c>
      <c r="K3102" s="14">
        <v>1785.0212400692899</v>
      </c>
      <c r="L3102" s="14">
        <v>144.235324562367</v>
      </c>
      <c r="M3102" s="14">
        <v>135.375099429008</v>
      </c>
      <c r="O3102" s="14"/>
      <c r="P3102" s="14"/>
      <c r="Q3102" s="14"/>
      <c r="R3102" s="14"/>
      <c r="S3102" s="14"/>
      <c r="T3102" s="14"/>
      <c r="U3102" s="14"/>
      <c r="V3102" s="14"/>
      <c r="W3102" s="14"/>
      <c r="X3102" s="14"/>
      <c r="Y3102" s="14"/>
    </row>
    <row r="3103" spans="1:25">
      <c r="A3103" s="14" t="s">
        <v>3331</v>
      </c>
      <c r="B3103" s="14" t="s">
        <v>60</v>
      </c>
      <c r="C3103" s="14" t="s">
        <v>130</v>
      </c>
      <c r="D3103" s="14" t="s">
        <v>67</v>
      </c>
      <c r="E3103" s="14">
        <v>3</v>
      </c>
      <c r="F3103" s="14">
        <v>547.37346912324801</v>
      </c>
      <c r="G3103" s="14">
        <v>182.457823041083</v>
      </c>
      <c r="H3103" s="14">
        <v>1639.13717770632</v>
      </c>
      <c r="I3103" s="14">
        <v>1631.97657208706</v>
      </c>
      <c r="J3103" s="14">
        <v>1497.4440734177099</v>
      </c>
      <c r="K3103" s="14">
        <v>1775.3051740306901</v>
      </c>
      <c r="L3103" s="14">
        <v>143.328601943622</v>
      </c>
      <c r="M3103" s="14">
        <v>134.532498669349</v>
      </c>
      <c r="O3103" s="14"/>
      <c r="P3103" s="14"/>
      <c r="Q3103" s="14"/>
      <c r="R3103" s="14"/>
      <c r="S3103" s="14"/>
      <c r="T3103" s="14"/>
      <c r="U3103" s="14"/>
      <c r="V3103" s="14"/>
      <c r="W3103" s="14"/>
      <c r="X3103" s="14"/>
      <c r="Y3103" s="14"/>
    </row>
    <row r="3104" spans="1:25">
      <c r="A3104" s="14" t="s">
        <v>3332</v>
      </c>
      <c r="B3104" s="14" t="s">
        <v>60</v>
      </c>
      <c r="C3104" s="14" t="s">
        <v>131</v>
      </c>
      <c r="D3104" s="14" t="s">
        <v>67</v>
      </c>
      <c r="E3104" s="14">
        <v>3</v>
      </c>
      <c r="F3104" s="14">
        <v>502.99941223958803</v>
      </c>
      <c r="G3104" s="14">
        <v>167.666470746529</v>
      </c>
      <c r="H3104" s="14">
        <v>1498.8063535148599</v>
      </c>
      <c r="I3104" s="14">
        <v>1483.0954199729499</v>
      </c>
      <c r="J3104" s="14">
        <v>1355.7283109104201</v>
      </c>
      <c r="K3104" s="14">
        <v>1619.1629831311</v>
      </c>
      <c r="L3104" s="14">
        <v>136.06756315814701</v>
      </c>
      <c r="M3104" s="14">
        <v>127.36710906253499</v>
      </c>
      <c r="O3104" s="14"/>
      <c r="P3104" s="14"/>
      <c r="Q3104" s="14"/>
      <c r="R3104" s="14"/>
      <c r="S3104" s="14"/>
      <c r="T3104" s="14"/>
      <c r="U3104" s="14"/>
      <c r="V3104" s="14"/>
      <c r="W3104" s="14"/>
      <c r="X3104" s="14"/>
      <c r="Y3104" s="14"/>
    </row>
    <row r="3105" spans="1:25">
      <c r="A3105" s="14" t="s">
        <v>3333</v>
      </c>
      <c r="B3105" s="14" t="s">
        <v>60</v>
      </c>
      <c r="C3105" s="14" t="s">
        <v>132</v>
      </c>
      <c r="D3105" s="14" t="s">
        <v>67</v>
      </c>
      <c r="E3105" s="14">
        <v>3</v>
      </c>
      <c r="F3105" s="14">
        <v>535.78568952273895</v>
      </c>
      <c r="G3105" s="14">
        <v>178.59522984091299</v>
      </c>
      <c r="H3105" s="14">
        <v>1592.6095045560301</v>
      </c>
      <c r="I3105" s="14">
        <v>1565.9352803519801</v>
      </c>
      <c r="J3105" s="14">
        <v>1435.5979618767601</v>
      </c>
      <c r="K3105" s="14">
        <v>1704.88934793921</v>
      </c>
      <c r="L3105" s="14">
        <v>138.95406758723101</v>
      </c>
      <c r="M3105" s="14">
        <v>130.33731847522901</v>
      </c>
      <c r="O3105" s="14"/>
      <c r="P3105" s="14"/>
      <c r="Q3105" s="14"/>
      <c r="R3105" s="14"/>
      <c r="S3105" s="14"/>
      <c r="T3105" s="14"/>
      <c r="U3105" s="14"/>
      <c r="V3105" s="14"/>
      <c r="W3105" s="14"/>
      <c r="X3105" s="14"/>
      <c r="Y3105" s="14"/>
    </row>
    <row r="3106" spans="1:25">
      <c r="A3106" s="14" t="s">
        <v>3334</v>
      </c>
      <c r="B3106" s="14" t="s">
        <v>60</v>
      </c>
      <c r="C3106" s="14" t="s">
        <v>38</v>
      </c>
      <c r="D3106" s="14" t="s">
        <v>67</v>
      </c>
      <c r="E3106" s="14">
        <v>4</v>
      </c>
      <c r="F3106" s="14">
        <v>523.74187768251898</v>
      </c>
      <c r="G3106" s="14">
        <v>174.58062589417301</v>
      </c>
      <c r="H3106" s="14">
        <v>1705.0554340675101</v>
      </c>
      <c r="I3106" s="14">
        <v>1731.8624159846599</v>
      </c>
      <c r="J3106" s="14">
        <v>1586.0436012586899</v>
      </c>
      <c r="K3106" s="14">
        <v>1887.43567805455</v>
      </c>
      <c r="L3106" s="14">
        <v>155.573262069891</v>
      </c>
      <c r="M3106" s="14">
        <v>145.81881472596899</v>
      </c>
      <c r="O3106" s="14"/>
      <c r="P3106" s="14"/>
      <c r="Q3106" s="14"/>
      <c r="R3106" s="14"/>
      <c r="S3106" s="14"/>
      <c r="T3106" s="14"/>
      <c r="U3106" s="14"/>
      <c r="V3106" s="14"/>
      <c r="W3106" s="14"/>
      <c r="X3106" s="14"/>
      <c r="Y3106" s="14"/>
    </row>
    <row r="3107" spans="1:25">
      <c r="A3107" s="14" t="s">
        <v>3335</v>
      </c>
      <c r="B3107" s="14" t="s">
        <v>60</v>
      </c>
      <c r="C3107" s="14" t="s">
        <v>36</v>
      </c>
      <c r="D3107" s="14" t="s">
        <v>67</v>
      </c>
      <c r="E3107" s="14">
        <v>4</v>
      </c>
      <c r="F3107" s="14">
        <v>581.92744810013005</v>
      </c>
      <c r="G3107" s="14">
        <v>193.97581603337699</v>
      </c>
      <c r="H3107" s="14">
        <v>1896.39395196549</v>
      </c>
      <c r="I3107" s="14">
        <v>1921.31024455741</v>
      </c>
      <c r="J3107" s="14">
        <v>1767.70141675586</v>
      </c>
      <c r="K3107" s="14">
        <v>2084.6493161994199</v>
      </c>
      <c r="L3107" s="14">
        <v>163.33907164200301</v>
      </c>
      <c r="M3107" s="14">
        <v>153.60882780155799</v>
      </c>
      <c r="O3107" s="14"/>
      <c r="P3107" s="14"/>
      <c r="Q3107" s="14"/>
      <c r="R3107" s="14"/>
      <c r="S3107" s="14"/>
      <c r="T3107" s="14"/>
      <c r="U3107" s="14"/>
      <c r="V3107" s="14"/>
      <c r="W3107" s="14"/>
      <c r="X3107" s="14"/>
      <c r="Y3107" s="14"/>
    </row>
    <row r="3108" spans="1:25">
      <c r="A3108" s="14" t="s">
        <v>3336</v>
      </c>
      <c r="B3108" s="14" t="s">
        <v>60</v>
      </c>
      <c r="C3108" s="14" t="s">
        <v>34</v>
      </c>
      <c r="D3108" s="14" t="s">
        <v>67</v>
      </c>
      <c r="E3108" s="14">
        <v>4</v>
      </c>
      <c r="F3108" s="14">
        <v>578.78324536344599</v>
      </c>
      <c r="G3108" s="14">
        <v>192.92774845448201</v>
      </c>
      <c r="H3108" s="14">
        <v>1881.30422676238</v>
      </c>
      <c r="I3108" s="14">
        <v>1893.99147166592</v>
      </c>
      <c r="J3108" s="14">
        <v>1742.2359627455401</v>
      </c>
      <c r="K3108" s="14">
        <v>2055.3867992770502</v>
      </c>
      <c r="L3108" s="14">
        <v>161.39532761113099</v>
      </c>
      <c r="M3108" s="14">
        <v>151.755508920376</v>
      </c>
      <c r="O3108" s="14"/>
      <c r="P3108" s="14"/>
      <c r="Q3108" s="14"/>
      <c r="R3108" s="14"/>
      <c r="S3108" s="14"/>
      <c r="T3108" s="14"/>
      <c r="U3108" s="14"/>
      <c r="V3108" s="14"/>
      <c r="W3108" s="14"/>
      <c r="X3108" s="14"/>
      <c r="Y3108" s="14"/>
    </row>
    <row r="3109" spans="1:25">
      <c r="A3109" s="14" t="s">
        <v>3337</v>
      </c>
      <c r="B3109" s="14" t="s">
        <v>60</v>
      </c>
      <c r="C3109" s="14" t="s">
        <v>128</v>
      </c>
      <c r="D3109" s="14" t="s">
        <v>67</v>
      </c>
      <c r="E3109" s="14">
        <v>4</v>
      </c>
      <c r="F3109" s="14">
        <v>592.776907879992</v>
      </c>
      <c r="G3109" s="14">
        <v>197.59230262666401</v>
      </c>
      <c r="H3109" s="14">
        <v>1926.2889802099</v>
      </c>
      <c r="I3109" s="14">
        <v>1925.9307895577101</v>
      </c>
      <c r="J3109" s="14">
        <v>1773.5230948613</v>
      </c>
      <c r="K3109" s="14">
        <v>2087.9008705488</v>
      </c>
      <c r="L3109" s="14">
        <v>161.97008099108399</v>
      </c>
      <c r="M3109" s="14">
        <v>152.40769469641501</v>
      </c>
      <c r="O3109" s="14"/>
      <c r="P3109" s="14"/>
      <c r="Q3109" s="14"/>
      <c r="R3109" s="14"/>
      <c r="S3109" s="14"/>
      <c r="T3109" s="14"/>
      <c r="U3109" s="14"/>
      <c r="V3109" s="14"/>
      <c r="W3109" s="14"/>
      <c r="X3109" s="14"/>
      <c r="Y3109" s="14"/>
    </row>
    <row r="3110" spans="1:25">
      <c r="A3110" s="14" t="s">
        <v>3338</v>
      </c>
      <c r="B3110" s="14" t="s">
        <v>60</v>
      </c>
      <c r="C3110" s="14" t="s">
        <v>129</v>
      </c>
      <c r="D3110" s="14" t="s">
        <v>67</v>
      </c>
      <c r="E3110" s="14">
        <v>4</v>
      </c>
      <c r="F3110" s="14">
        <v>553.73316666544804</v>
      </c>
      <c r="G3110" s="14">
        <v>184.577722221816</v>
      </c>
      <c r="H3110" s="14">
        <v>1798.82781621495</v>
      </c>
      <c r="I3110" s="14">
        <v>1778.5682904882001</v>
      </c>
      <c r="J3110" s="14">
        <v>1633.13183053029</v>
      </c>
      <c r="K3110" s="14">
        <v>1933.4570949121101</v>
      </c>
      <c r="L3110" s="14">
        <v>154.888804423907</v>
      </c>
      <c r="M3110" s="14">
        <v>145.436459957908</v>
      </c>
      <c r="O3110" s="14"/>
      <c r="P3110" s="14"/>
      <c r="Q3110" s="14"/>
      <c r="R3110" s="14"/>
      <c r="S3110" s="14"/>
      <c r="T3110" s="14"/>
      <c r="U3110" s="14"/>
      <c r="V3110" s="14"/>
      <c r="W3110" s="14"/>
      <c r="X3110" s="14"/>
      <c r="Y3110" s="14"/>
    </row>
    <row r="3111" spans="1:25">
      <c r="A3111" s="14" t="s">
        <v>3339</v>
      </c>
      <c r="B3111" s="14" t="s">
        <v>60</v>
      </c>
      <c r="C3111" s="14" t="s">
        <v>130</v>
      </c>
      <c r="D3111" s="14" t="s">
        <v>67</v>
      </c>
      <c r="E3111" s="14">
        <v>4</v>
      </c>
      <c r="F3111" s="14">
        <v>518.97737378692295</v>
      </c>
      <c r="G3111" s="14">
        <v>172.99245792897401</v>
      </c>
      <c r="H3111" s="14">
        <v>1688.93964393036</v>
      </c>
      <c r="I3111" s="14">
        <v>1658.0261422264</v>
      </c>
      <c r="J3111" s="14">
        <v>1518.04888792973</v>
      </c>
      <c r="K3111" s="14">
        <v>1807.41151872921</v>
      </c>
      <c r="L3111" s="14">
        <v>149.38537650280901</v>
      </c>
      <c r="M3111" s="14">
        <v>139.97725429667199</v>
      </c>
      <c r="O3111" s="14"/>
      <c r="P3111" s="14"/>
      <c r="Q3111" s="14"/>
      <c r="R3111" s="14"/>
      <c r="S3111" s="14"/>
      <c r="T3111" s="14"/>
      <c r="U3111" s="14"/>
      <c r="V3111" s="14"/>
      <c r="W3111" s="14"/>
      <c r="X3111" s="14"/>
      <c r="Y3111" s="14"/>
    </row>
    <row r="3112" spans="1:25">
      <c r="A3112" s="14" t="s">
        <v>3340</v>
      </c>
      <c r="B3112" s="14" t="s">
        <v>60</v>
      </c>
      <c r="C3112" s="14" t="s">
        <v>131</v>
      </c>
      <c r="D3112" s="14" t="s">
        <v>67</v>
      </c>
      <c r="E3112" s="14">
        <v>4</v>
      </c>
      <c r="F3112" s="14">
        <v>520.43079974067098</v>
      </c>
      <c r="G3112" s="14">
        <v>173.47693324689001</v>
      </c>
      <c r="H3112" s="14">
        <v>1693.94525189816</v>
      </c>
      <c r="I3112" s="14">
        <v>1646.3438033894799</v>
      </c>
      <c r="J3112" s="14">
        <v>1507.5266826618699</v>
      </c>
      <c r="K3112" s="14">
        <v>1794.4775612154201</v>
      </c>
      <c r="L3112" s="14">
        <v>148.133757825944</v>
      </c>
      <c r="M3112" s="14">
        <v>138.81712072761201</v>
      </c>
      <c r="O3112" s="14"/>
      <c r="P3112" s="14"/>
      <c r="Q3112" s="14"/>
      <c r="R3112" s="14"/>
      <c r="S3112" s="14"/>
      <c r="T3112" s="14"/>
      <c r="U3112" s="14"/>
      <c r="V3112" s="14"/>
      <c r="W3112" s="14"/>
      <c r="X3112" s="14"/>
      <c r="Y3112" s="14"/>
    </row>
    <row r="3113" spans="1:25">
      <c r="A3113" s="14" t="s">
        <v>3341</v>
      </c>
      <c r="B3113" s="14" t="s">
        <v>60</v>
      </c>
      <c r="C3113" s="14" t="s">
        <v>132</v>
      </c>
      <c r="D3113" s="14" t="s">
        <v>67</v>
      </c>
      <c r="E3113" s="14">
        <v>4</v>
      </c>
      <c r="F3113" s="14">
        <v>524.98518904530101</v>
      </c>
      <c r="G3113" s="14">
        <v>174.99506301509999</v>
      </c>
      <c r="H3113" s="14">
        <v>1708.9917935001199</v>
      </c>
      <c r="I3113" s="14">
        <v>1662.30194187496</v>
      </c>
      <c r="J3113" s="14">
        <v>1522.76434574774</v>
      </c>
      <c r="K3113" s="14">
        <v>1811.16234849643</v>
      </c>
      <c r="L3113" s="14">
        <v>148.86040662146601</v>
      </c>
      <c r="M3113" s="14">
        <v>139.537596127222</v>
      </c>
      <c r="O3113" s="14"/>
      <c r="P3113" s="14"/>
      <c r="Q3113" s="14"/>
      <c r="R3113" s="14"/>
      <c r="S3113" s="14"/>
      <c r="T3113" s="14"/>
      <c r="U3113" s="14"/>
      <c r="V3113" s="14"/>
      <c r="W3113" s="14"/>
      <c r="X3113" s="14"/>
      <c r="Y3113" s="14"/>
    </row>
    <row r="3114" spans="1:25">
      <c r="A3114" s="14" t="s">
        <v>3342</v>
      </c>
      <c r="B3114" s="14" t="s">
        <v>60</v>
      </c>
      <c r="C3114" s="14" t="s">
        <v>38</v>
      </c>
      <c r="D3114" s="14" t="s">
        <v>67</v>
      </c>
      <c r="E3114" s="14">
        <v>5</v>
      </c>
      <c r="F3114" s="14">
        <v>516.00697676521702</v>
      </c>
      <c r="G3114" s="14">
        <v>172.00232558840599</v>
      </c>
      <c r="H3114" s="14">
        <v>1892.9089389773201</v>
      </c>
      <c r="I3114" s="14">
        <v>2024.75443585486</v>
      </c>
      <c r="J3114" s="14">
        <v>1852.11824503507</v>
      </c>
      <c r="K3114" s="14">
        <v>2209.02837878641</v>
      </c>
      <c r="L3114" s="14">
        <v>184.27394293155001</v>
      </c>
      <c r="M3114" s="14">
        <v>172.63619081978899</v>
      </c>
      <c r="O3114" s="14"/>
      <c r="P3114" s="14"/>
      <c r="Q3114" s="14"/>
      <c r="R3114" s="14"/>
      <c r="S3114" s="14"/>
      <c r="T3114" s="14"/>
      <c r="U3114" s="14"/>
      <c r="V3114" s="14"/>
      <c r="W3114" s="14"/>
      <c r="X3114" s="14"/>
      <c r="Y3114" s="14"/>
    </row>
    <row r="3115" spans="1:25">
      <c r="A3115" s="14" t="s">
        <v>3343</v>
      </c>
      <c r="B3115" s="14" t="s">
        <v>60</v>
      </c>
      <c r="C3115" s="14" t="s">
        <v>36</v>
      </c>
      <c r="D3115" s="14" t="s">
        <v>67</v>
      </c>
      <c r="E3115" s="14">
        <v>5</v>
      </c>
      <c r="F3115" s="14">
        <v>551.15198036739196</v>
      </c>
      <c r="G3115" s="14">
        <v>183.71732678913099</v>
      </c>
      <c r="H3115" s="14">
        <v>2034.67210708577</v>
      </c>
      <c r="I3115" s="14">
        <v>2167.3388249083901</v>
      </c>
      <c r="J3115" s="14">
        <v>1988.85803832125</v>
      </c>
      <c r="K3115" s="14">
        <v>2357.4476917475699</v>
      </c>
      <c r="L3115" s="14">
        <v>190.10886683918699</v>
      </c>
      <c r="M3115" s="14">
        <v>178.48078658713601</v>
      </c>
      <c r="O3115" s="14"/>
      <c r="P3115" s="14"/>
      <c r="Q3115" s="14"/>
      <c r="R3115" s="14"/>
      <c r="S3115" s="14"/>
      <c r="T3115" s="14"/>
      <c r="U3115" s="14"/>
      <c r="V3115" s="14"/>
      <c r="W3115" s="14"/>
      <c r="X3115" s="14"/>
      <c r="Y3115" s="14"/>
    </row>
    <row r="3116" spans="1:25">
      <c r="A3116" s="14" t="s">
        <v>3344</v>
      </c>
      <c r="B3116" s="14" t="s">
        <v>60</v>
      </c>
      <c r="C3116" s="14" t="s">
        <v>34</v>
      </c>
      <c r="D3116" s="14" t="s">
        <v>67</v>
      </c>
      <c r="E3116" s="14">
        <v>5</v>
      </c>
      <c r="F3116" s="14">
        <v>573.42219479136497</v>
      </c>
      <c r="G3116" s="14">
        <v>191.140731597122</v>
      </c>
      <c r="H3116" s="14">
        <v>2130.57217355787</v>
      </c>
      <c r="I3116" s="14">
        <v>2257.65299754952</v>
      </c>
      <c r="J3116" s="14">
        <v>2075.4559368731002</v>
      </c>
      <c r="K3116" s="14">
        <v>2451.4794272778699</v>
      </c>
      <c r="L3116" s="14">
        <v>193.826429728351</v>
      </c>
      <c r="M3116" s="14">
        <v>182.19706067641701</v>
      </c>
      <c r="O3116" s="14"/>
      <c r="P3116" s="14"/>
      <c r="Q3116" s="14"/>
      <c r="R3116" s="14"/>
      <c r="S3116" s="14"/>
      <c r="T3116" s="14"/>
      <c r="U3116" s="14"/>
      <c r="V3116" s="14"/>
      <c r="W3116" s="14"/>
      <c r="X3116" s="14"/>
      <c r="Y3116" s="14"/>
    </row>
    <row r="3117" spans="1:25">
      <c r="A3117" s="14" t="s">
        <v>3345</v>
      </c>
      <c r="B3117" s="14" t="s">
        <v>60</v>
      </c>
      <c r="C3117" s="14" t="s">
        <v>128</v>
      </c>
      <c r="D3117" s="14" t="s">
        <v>67</v>
      </c>
      <c r="E3117" s="14">
        <v>5</v>
      </c>
      <c r="F3117" s="14">
        <v>584.50068343129703</v>
      </c>
      <c r="G3117" s="14">
        <v>194.83356114376599</v>
      </c>
      <c r="H3117" s="14">
        <v>2181.5425052487499</v>
      </c>
      <c r="I3117" s="14">
        <v>2291.84956670981</v>
      </c>
      <c r="J3117" s="14">
        <v>2108.7459153363998</v>
      </c>
      <c r="K3117" s="14">
        <v>2486.5253570014602</v>
      </c>
      <c r="L3117" s="14">
        <v>194.675790291651</v>
      </c>
      <c r="M3117" s="14">
        <v>183.10365137340699</v>
      </c>
      <c r="O3117" s="14"/>
      <c r="P3117" s="14"/>
      <c r="Q3117" s="14"/>
      <c r="R3117" s="14"/>
      <c r="S3117" s="14"/>
      <c r="T3117" s="14"/>
      <c r="U3117" s="14"/>
      <c r="V3117" s="14"/>
      <c r="W3117" s="14"/>
      <c r="X3117" s="14"/>
      <c r="Y3117" s="14"/>
    </row>
    <row r="3118" spans="1:25">
      <c r="A3118" s="14" t="s">
        <v>3346</v>
      </c>
      <c r="B3118" s="14" t="s">
        <v>60</v>
      </c>
      <c r="C3118" s="14" t="s">
        <v>129</v>
      </c>
      <c r="D3118" s="14" t="s">
        <v>67</v>
      </c>
      <c r="E3118" s="14">
        <v>5</v>
      </c>
      <c r="F3118" s="14">
        <v>570.46279045051404</v>
      </c>
      <c r="G3118" s="14">
        <v>190.15426348350499</v>
      </c>
      <c r="H3118" s="14">
        <v>2128.75136372309</v>
      </c>
      <c r="I3118" s="14">
        <v>2223.5143123069402</v>
      </c>
      <c r="J3118" s="14">
        <v>2043.8613246242201</v>
      </c>
      <c r="K3118" s="14">
        <v>2414.6650190749801</v>
      </c>
      <c r="L3118" s="14">
        <v>191.150706768037</v>
      </c>
      <c r="M3118" s="14">
        <v>179.65298768272001</v>
      </c>
      <c r="O3118" s="14"/>
      <c r="P3118" s="14"/>
      <c r="Q3118" s="14"/>
      <c r="R3118" s="14"/>
      <c r="S3118" s="14"/>
      <c r="T3118" s="14"/>
      <c r="U3118" s="14"/>
      <c r="V3118" s="14"/>
      <c r="W3118" s="14"/>
      <c r="X3118" s="14"/>
      <c r="Y3118" s="14"/>
    </row>
    <row r="3119" spans="1:25">
      <c r="A3119" s="14" t="s">
        <v>3347</v>
      </c>
      <c r="B3119" s="14" t="s">
        <v>60</v>
      </c>
      <c r="C3119" s="14" t="s">
        <v>130</v>
      </c>
      <c r="D3119" s="14" t="s">
        <v>67</v>
      </c>
      <c r="E3119" s="14">
        <v>5</v>
      </c>
      <c r="F3119" s="14">
        <v>539.57836841404503</v>
      </c>
      <c r="G3119" s="14">
        <v>179.85945613801499</v>
      </c>
      <c r="H3119" s="14">
        <v>2013.50238231975</v>
      </c>
      <c r="I3119" s="14">
        <v>2095.6834286813801</v>
      </c>
      <c r="J3119" s="14">
        <v>1921.9162301230599</v>
      </c>
      <c r="K3119" s="14">
        <v>2280.8966890306301</v>
      </c>
      <c r="L3119" s="14">
        <v>185.21326034925499</v>
      </c>
      <c r="M3119" s="14">
        <v>173.767198558313</v>
      </c>
      <c r="O3119" s="14"/>
      <c r="P3119" s="14"/>
      <c r="Q3119" s="14"/>
      <c r="R3119" s="14"/>
      <c r="S3119" s="14"/>
      <c r="T3119" s="14"/>
      <c r="U3119" s="14"/>
      <c r="V3119" s="14"/>
      <c r="W3119" s="14"/>
      <c r="X3119" s="14"/>
      <c r="Y3119" s="14"/>
    </row>
    <row r="3120" spans="1:25">
      <c r="A3120" s="14" t="s">
        <v>3348</v>
      </c>
      <c r="B3120" s="14" t="s">
        <v>60</v>
      </c>
      <c r="C3120" s="14" t="s">
        <v>131</v>
      </c>
      <c r="D3120" s="14" t="s">
        <v>67</v>
      </c>
      <c r="E3120" s="14">
        <v>5</v>
      </c>
      <c r="F3120" s="14">
        <v>502.41369812441002</v>
      </c>
      <c r="G3120" s="14">
        <v>167.47123270813699</v>
      </c>
      <c r="H3120" s="14">
        <v>1875.9379363916401</v>
      </c>
      <c r="I3120" s="14">
        <v>1939.8542432789</v>
      </c>
      <c r="J3120" s="14">
        <v>1773.36010509689</v>
      </c>
      <c r="K3120" s="14">
        <v>2117.7284773215601</v>
      </c>
      <c r="L3120" s="14">
        <v>177.87423404265999</v>
      </c>
      <c r="M3120" s="14">
        <v>166.49413818200699</v>
      </c>
      <c r="O3120" s="14"/>
      <c r="P3120" s="14"/>
      <c r="Q3120" s="14"/>
      <c r="R3120" s="14"/>
      <c r="S3120" s="14"/>
      <c r="T3120" s="14"/>
      <c r="U3120" s="14"/>
      <c r="V3120" s="14"/>
      <c r="W3120" s="14"/>
      <c r="X3120" s="14"/>
      <c r="Y3120" s="14"/>
    </row>
    <row r="3121" spans="1:25">
      <c r="A3121" s="14" t="s">
        <v>3349</v>
      </c>
      <c r="B3121" s="14" t="s">
        <v>60</v>
      </c>
      <c r="C3121" s="14" t="s">
        <v>132</v>
      </c>
      <c r="D3121" s="14" t="s">
        <v>67</v>
      </c>
      <c r="E3121" s="14">
        <v>5</v>
      </c>
      <c r="F3121" s="14">
        <v>502.27718953528802</v>
      </c>
      <c r="G3121" s="14">
        <v>167.42572984509599</v>
      </c>
      <c r="H3121" s="14">
        <v>1868.10424939669</v>
      </c>
      <c r="I3121" s="14">
        <v>1916.0785601934599</v>
      </c>
      <c r="J3121" s="14">
        <v>1751.64339769046</v>
      </c>
      <c r="K3121" s="14">
        <v>2091.7546684506201</v>
      </c>
      <c r="L3121" s="14">
        <v>175.676108257154</v>
      </c>
      <c r="M3121" s="14">
        <v>164.43516250299899</v>
      </c>
      <c r="O3121" s="14"/>
      <c r="P3121" s="14"/>
      <c r="Q3121" s="14"/>
      <c r="R3121" s="14"/>
      <c r="S3121" s="14"/>
      <c r="T3121" s="14"/>
      <c r="U3121" s="14"/>
      <c r="V3121" s="14"/>
      <c r="W3121" s="14"/>
      <c r="X3121" s="14"/>
      <c r="Y3121" s="14"/>
    </row>
    <row r="3122" spans="1:25">
      <c r="A3122" s="14" t="s">
        <v>3350</v>
      </c>
      <c r="B3122" s="14" t="s">
        <v>60</v>
      </c>
      <c r="C3122" s="14" t="s">
        <v>38</v>
      </c>
      <c r="D3122" s="14" t="s">
        <v>41</v>
      </c>
      <c r="E3122" s="14">
        <v>0</v>
      </c>
      <c r="F3122" s="14">
        <v>3666.3189042405702</v>
      </c>
      <c r="G3122" s="14">
        <v>1222.10630141352</v>
      </c>
      <c r="H3122" s="14">
        <v>1619.8781902067201</v>
      </c>
      <c r="I3122" s="14">
        <v>1725.1678662659999</v>
      </c>
      <c r="J3122" s="14">
        <v>1669.38899884788</v>
      </c>
      <c r="K3122" s="14">
        <v>1782.3256993072901</v>
      </c>
      <c r="L3122" s="14">
        <v>57.157833041284199</v>
      </c>
      <c r="M3122" s="14">
        <v>55.778867418121798</v>
      </c>
      <c r="O3122" s="14"/>
      <c r="P3122" s="14"/>
      <c r="Q3122" s="14"/>
      <c r="R3122" s="14"/>
      <c r="S3122" s="14"/>
      <c r="T3122" s="14"/>
      <c r="U3122" s="14"/>
      <c r="V3122" s="14"/>
      <c r="W3122" s="14"/>
      <c r="X3122" s="14"/>
      <c r="Y3122" s="14"/>
    </row>
    <row r="3123" spans="1:25">
      <c r="A3123" s="14" t="s">
        <v>3351</v>
      </c>
      <c r="B3123" s="14" t="s">
        <v>60</v>
      </c>
      <c r="C3123" s="14" t="s">
        <v>36</v>
      </c>
      <c r="D3123" s="14" t="s">
        <v>41</v>
      </c>
      <c r="E3123" s="14">
        <v>0</v>
      </c>
      <c r="F3123" s="14">
        <v>3575.5979348129999</v>
      </c>
      <c r="G3123" s="14">
        <v>1191.8659782709999</v>
      </c>
      <c r="H3123" s="14">
        <v>1565.9918778305801</v>
      </c>
      <c r="I3123" s="14">
        <v>1662.6393355606899</v>
      </c>
      <c r="J3123" s="14">
        <v>1608.2012805414199</v>
      </c>
      <c r="K3123" s="14">
        <v>1718.4404087345899</v>
      </c>
      <c r="L3123" s="14">
        <v>55.801073173903397</v>
      </c>
      <c r="M3123" s="14">
        <v>54.438055019262698</v>
      </c>
      <c r="O3123" s="14"/>
      <c r="P3123" s="14"/>
      <c r="Q3123" s="14"/>
      <c r="R3123" s="14"/>
      <c r="S3123" s="14"/>
      <c r="T3123" s="14"/>
      <c r="U3123" s="14"/>
      <c r="V3123" s="14"/>
      <c r="W3123" s="14"/>
      <c r="X3123" s="14"/>
      <c r="Y3123" s="14"/>
    </row>
    <row r="3124" spans="1:25">
      <c r="A3124" s="14" t="s">
        <v>3352</v>
      </c>
      <c r="B3124" s="14" t="s">
        <v>60</v>
      </c>
      <c r="C3124" s="14" t="s">
        <v>34</v>
      </c>
      <c r="D3124" s="14" t="s">
        <v>41</v>
      </c>
      <c r="E3124" s="14">
        <v>0</v>
      </c>
      <c r="F3124" s="14">
        <v>3443.1769323097301</v>
      </c>
      <c r="G3124" s="14">
        <v>1147.72564410324</v>
      </c>
      <c r="H3124" s="14">
        <v>1498.77332917331</v>
      </c>
      <c r="I3124" s="14">
        <v>1581.4859159504299</v>
      </c>
      <c r="J3124" s="14">
        <v>1528.72952955343</v>
      </c>
      <c r="K3124" s="14">
        <v>1635.5887291803299</v>
      </c>
      <c r="L3124" s="14">
        <v>54.102813229896597</v>
      </c>
      <c r="M3124" s="14">
        <v>52.756386397003297</v>
      </c>
      <c r="O3124" s="14"/>
      <c r="P3124" s="14"/>
      <c r="Q3124" s="14"/>
      <c r="R3124" s="14"/>
      <c r="S3124" s="14"/>
      <c r="T3124" s="14"/>
      <c r="U3124" s="14"/>
      <c r="V3124" s="14"/>
      <c r="W3124" s="14"/>
      <c r="X3124" s="14"/>
      <c r="Y3124" s="14"/>
    </row>
    <row r="3125" spans="1:25">
      <c r="A3125" s="14" t="s">
        <v>3353</v>
      </c>
      <c r="B3125" s="14" t="s">
        <v>60</v>
      </c>
      <c r="C3125" s="14" t="s">
        <v>128</v>
      </c>
      <c r="D3125" s="14" t="s">
        <v>41</v>
      </c>
      <c r="E3125" s="14">
        <v>0</v>
      </c>
      <c r="F3125" s="14">
        <v>3430.98519544287</v>
      </c>
      <c r="G3125" s="14">
        <v>1143.6617318142901</v>
      </c>
      <c r="H3125" s="14">
        <v>1486.12419020517</v>
      </c>
      <c r="I3125" s="14">
        <v>1554.4888214359</v>
      </c>
      <c r="J3125" s="14">
        <v>1502.5588086179901</v>
      </c>
      <c r="K3125" s="14">
        <v>1607.7465564720901</v>
      </c>
      <c r="L3125" s="14">
        <v>53.257735036185501</v>
      </c>
      <c r="M3125" s="14">
        <v>51.930012817909301</v>
      </c>
      <c r="O3125" s="14"/>
      <c r="P3125" s="14"/>
      <c r="Q3125" s="14"/>
      <c r="R3125" s="14"/>
      <c r="S3125" s="14"/>
      <c r="T3125" s="14"/>
      <c r="U3125" s="14"/>
      <c r="V3125" s="14"/>
      <c r="W3125" s="14"/>
      <c r="X3125" s="14"/>
      <c r="Y3125" s="14"/>
    </row>
    <row r="3126" spans="1:25">
      <c r="A3126" s="14" t="s">
        <v>3354</v>
      </c>
      <c r="B3126" s="14" t="s">
        <v>60</v>
      </c>
      <c r="C3126" s="14" t="s">
        <v>129</v>
      </c>
      <c r="D3126" s="14" t="s">
        <v>41</v>
      </c>
      <c r="E3126" s="14">
        <v>0</v>
      </c>
      <c r="F3126" s="14">
        <v>3385.5594803578301</v>
      </c>
      <c r="G3126" s="14">
        <v>1128.51982678594</v>
      </c>
      <c r="H3126" s="14">
        <v>1459.29287946458</v>
      </c>
      <c r="I3126" s="14">
        <v>1512.3573363197099</v>
      </c>
      <c r="J3126" s="14">
        <v>1461.5333498457001</v>
      </c>
      <c r="K3126" s="14">
        <v>1564.48957830871</v>
      </c>
      <c r="L3126" s="14">
        <v>52.132241988993002</v>
      </c>
      <c r="M3126" s="14">
        <v>50.823986474011498</v>
      </c>
      <c r="O3126" s="14"/>
      <c r="P3126" s="14"/>
      <c r="Q3126" s="14"/>
      <c r="R3126" s="14"/>
      <c r="S3126" s="14"/>
      <c r="T3126" s="14"/>
      <c r="U3126" s="14"/>
      <c r="V3126" s="14"/>
      <c r="W3126" s="14"/>
      <c r="X3126" s="14"/>
      <c r="Y3126" s="14"/>
    </row>
    <row r="3127" spans="1:25">
      <c r="A3127" s="14" t="s">
        <v>3355</v>
      </c>
      <c r="B3127" s="14" t="s">
        <v>60</v>
      </c>
      <c r="C3127" s="14" t="s">
        <v>130</v>
      </c>
      <c r="D3127" s="14" t="s">
        <v>41</v>
      </c>
      <c r="E3127" s="14">
        <v>0</v>
      </c>
      <c r="F3127" s="14">
        <v>3414.7613774744</v>
      </c>
      <c r="G3127" s="14">
        <v>1138.25379249147</v>
      </c>
      <c r="H3127" s="14">
        <v>1464.5319935643599</v>
      </c>
      <c r="I3127" s="14">
        <v>1504.1551316800601</v>
      </c>
      <c r="J3127" s="14">
        <v>1453.85520224377</v>
      </c>
      <c r="K3127" s="14">
        <v>1555.7442005959199</v>
      </c>
      <c r="L3127" s="14">
        <v>51.589068915859599</v>
      </c>
      <c r="M3127" s="14">
        <v>50.299929436297397</v>
      </c>
      <c r="O3127" s="14"/>
      <c r="P3127" s="14"/>
      <c r="Q3127" s="14"/>
      <c r="R3127" s="14"/>
      <c r="S3127" s="14"/>
      <c r="T3127" s="14"/>
      <c r="U3127" s="14"/>
      <c r="V3127" s="14"/>
      <c r="W3127" s="14"/>
      <c r="X3127" s="14"/>
      <c r="Y3127" s="14"/>
    </row>
    <row r="3128" spans="1:25">
      <c r="A3128" s="14" t="s">
        <v>3356</v>
      </c>
      <c r="B3128" s="14" t="s">
        <v>60</v>
      </c>
      <c r="C3128" s="14" t="s">
        <v>131</v>
      </c>
      <c r="D3128" s="14" t="s">
        <v>41</v>
      </c>
      <c r="E3128" s="14">
        <v>0</v>
      </c>
      <c r="F3128" s="14">
        <v>3386.5408332761499</v>
      </c>
      <c r="G3128" s="14">
        <v>1128.8469444253799</v>
      </c>
      <c r="H3128" s="14">
        <v>1445.3249256438701</v>
      </c>
      <c r="I3128" s="14">
        <v>1472.459692875</v>
      </c>
      <c r="J3128" s="14">
        <v>1423.04035720055</v>
      </c>
      <c r="K3128" s="14">
        <v>1523.15094014032</v>
      </c>
      <c r="L3128" s="14">
        <v>50.6912472653271</v>
      </c>
      <c r="M3128" s="14">
        <v>49.419335674445598</v>
      </c>
      <c r="O3128" s="14"/>
      <c r="P3128" s="14"/>
      <c r="Q3128" s="14"/>
      <c r="R3128" s="14"/>
      <c r="S3128" s="14"/>
      <c r="T3128" s="14"/>
      <c r="U3128" s="14"/>
      <c r="V3128" s="14"/>
      <c r="W3128" s="14"/>
      <c r="X3128" s="14"/>
      <c r="Y3128" s="14"/>
    </row>
    <row r="3129" spans="1:25">
      <c r="A3129" s="14" t="s">
        <v>3357</v>
      </c>
      <c r="B3129" s="14" t="s">
        <v>60</v>
      </c>
      <c r="C3129" s="14" t="s">
        <v>132</v>
      </c>
      <c r="D3129" s="14" t="s">
        <v>41</v>
      </c>
      <c r="E3129" s="14">
        <v>0</v>
      </c>
      <c r="F3129" s="14">
        <v>3502.0610892049799</v>
      </c>
      <c r="G3129" s="14">
        <v>1167.35369640166</v>
      </c>
      <c r="H3129" s="14">
        <v>1489.37682413794</v>
      </c>
      <c r="I3129" s="14">
        <v>1504.23309122368</v>
      </c>
      <c r="J3129" s="14">
        <v>1454.60531620809</v>
      </c>
      <c r="K3129" s="14">
        <v>1555.11660366516</v>
      </c>
      <c r="L3129" s="14">
        <v>50.883512441471602</v>
      </c>
      <c r="M3129" s="14">
        <v>49.6277750155921</v>
      </c>
      <c r="O3129" s="14"/>
      <c r="P3129" s="14"/>
      <c r="Q3129" s="14"/>
      <c r="R3129" s="14"/>
      <c r="S3129" s="14"/>
      <c r="T3129" s="14"/>
      <c r="U3129" s="14"/>
      <c r="V3129" s="14"/>
      <c r="W3129" s="14"/>
      <c r="X3129" s="14"/>
      <c r="Y3129" s="14"/>
    </row>
    <row r="3130" spans="1:25">
      <c r="A3130" s="14" t="s">
        <v>3358</v>
      </c>
      <c r="B3130" s="14" t="s">
        <v>60</v>
      </c>
      <c r="C3130" s="14" t="s">
        <v>38</v>
      </c>
      <c r="D3130" s="14" t="s">
        <v>41</v>
      </c>
      <c r="E3130" s="14">
        <v>1</v>
      </c>
      <c r="F3130" s="14">
        <v>510.83867448770798</v>
      </c>
      <c r="G3130" s="14">
        <v>170.279558162569</v>
      </c>
      <c r="H3130" s="14">
        <v>1134.6423403840499</v>
      </c>
      <c r="I3130" s="14">
        <v>1204.0287959698701</v>
      </c>
      <c r="J3130" s="14">
        <v>1101.05940760918</v>
      </c>
      <c r="K3130" s="14">
        <v>1313.9758659060701</v>
      </c>
      <c r="L3130" s="14">
        <v>109.94706993619801</v>
      </c>
      <c r="M3130" s="14">
        <v>102.96938836069</v>
      </c>
      <c r="O3130" s="14"/>
      <c r="P3130" s="14"/>
      <c r="Q3130" s="14"/>
      <c r="R3130" s="14"/>
      <c r="S3130" s="14"/>
      <c r="T3130" s="14"/>
      <c r="U3130" s="14"/>
      <c r="V3130" s="14"/>
      <c r="W3130" s="14"/>
      <c r="X3130" s="14"/>
      <c r="Y3130" s="14"/>
    </row>
    <row r="3131" spans="1:25">
      <c r="A3131" s="14" t="s">
        <v>3359</v>
      </c>
      <c r="B3131" s="14" t="s">
        <v>60</v>
      </c>
      <c r="C3131" s="14" t="s">
        <v>36</v>
      </c>
      <c r="D3131" s="14" t="s">
        <v>41</v>
      </c>
      <c r="E3131" s="14">
        <v>1</v>
      </c>
      <c r="F3131" s="14">
        <v>530.89280737647698</v>
      </c>
      <c r="G3131" s="14">
        <v>176.964269125492</v>
      </c>
      <c r="H3131" s="14">
        <v>1172.8549815011099</v>
      </c>
      <c r="I3131" s="14">
        <v>1220.0669457557699</v>
      </c>
      <c r="J3131" s="14">
        <v>1117.68218682674</v>
      </c>
      <c r="K3131" s="14">
        <v>1329.25271614083</v>
      </c>
      <c r="L3131" s="14">
        <v>109.185770385064</v>
      </c>
      <c r="M3131" s="14">
        <v>102.384758929028</v>
      </c>
      <c r="O3131" s="14"/>
      <c r="P3131" s="14"/>
      <c r="Q3131" s="14"/>
      <c r="R3131" s="14"/>
      <c r="S3131" s="14"/>
      <c r="T3131" s="14"/>
      <c r="U3131" s="14"/>
      <c r="V3131" s="14"/>
      <c r="W3131" s="14"/>
      <c r="X3131" s="14"/>
      <c r="Y3131" s="14"/>
    </row>
    <row r="3132" spans="1:25">
      <c r="A3132" s="14" t="s">
        <v>3360</v>
      </c>
      <c r="B3132" s="14" t="s">
        <v>60</v>
      </c>
      <c r="C3132" s="14" t="s">
        <v>34</v>
      </c>
      <c r="D3132" s="14" t="s">
        <v>41</v>
      </c>
      <c r="E3132" s="14">
        <v>1</v>
      </c>
      <c r="F3132" s="14">
        <v>525.75901460095395</v>
      </c>
      <c r="G3132" s="14">
        <v>175.25300486698501</v>
      </c>
      <c r="H3132" s="14">
        <v>1157.8299777598099</v>
      </c>
      <c r="I3132" s="14">
        <v>1188.16396633568</v>
      </c>
      <c r="J3132" s="14">
        <v>1087.9529485124999</v>
      </c>
      <c r="K3132" s="14">
        <v>1295.06519346195</v>
      </c>
      <c r="L3132" s="14">
        <v>106.901227126275</v>
      </c>
      <c r="M3132" s="14">
        <v>100.21101782317901</v>
      </c>
      <c r="O3132" s="14"/>
      <c r="P3132" s="14"/>
      <c r="Q3132" s="14"/>
      <c r="R3132" s="14"/>
      <c r="S3132" s="14"/>
      <c r="T3132" s="14"/>
      <c r="U3132" s="14"/>
      <c r="V3132" s="14"/>
      <c r="W3132" s="14"/>
      <c r="X3132" s="14"/>
      <c r="Y3132" s="14"/>
    </row>
    <row r="3133" spans="1:25">
      <c r="A3133" s="14" t="s">
        <v>3361</v>
      </c>
      <c r="B3133" s="14" t="s">
        <v>60</v>
      </c>
      <c r="C3133" s="14" t="s">
        <v>128</v>
      </c>
      <c r="D3133" s="14" t="s">
        <v>41</v>
      </c>
      <c r="E3133" s="14">
        <v>1</v>
      </c>
      <c r="F3133" s="14">
        <v>523.02100249063301</v>
      </c>
      <c r="G3133" s="14">
        <v>174.34033416354399</v>
      </c>
      <c r="H3133" s="14">
        <v>1149.72412672975</v>
      </c>
      <c r="I3133" s="14">
        <v>1157.7473050824401</v>
      </c>
      <c r="J3133" s="14">
        <v>1059.88642611411</v>
      </c>
      <c r="K3133" s="14">
        <v>1262.1591919615601</v>
      </c>
      <c r="L3133" s="14">
        <v>104.411886879123</v>
      </c>
      <c r="M3133" s="14">
        <v>97.860878968332401</v>
      </c>
      <c r="O3133" s="14"/>
      <c r="P3133" s="14"/>
      <c r="Q3133" s="14"/>
      <c r="R3133" s="14"/>
      <c r="S3133" s="14"/>
      <c r="T3133" s="14"/>
      <c r="U3133" s="14"/>
      <c r="V3133" s="14"/>
      <c r="W3133" s="14"/>
      <c r="X3133" s="14"/>
      <c r="Y3133" s="14"/>
    </row>
    <row r="3134" spans="1:25">
      <c r="A3134" s="14" t="s">
        <v>3362</v>
      </c>
      <c r="B3134" s="14" t="s">
        <v>60</v>
      </c>
      <c r="C3134" s="14" t="s">
        <v>129</v>
      </c>
      <c r="D3134" s="14" t="s">
        <v>41</v>
      </c>
      <c r="E3134" s="14">
        <v>1</v>
      </c>
      <c r="F3134" s="14">
        <v>507.007895552798</v>
      </c>
      <c r="G3134" s="14">
        <v>169.002631850933</v>
      </c>
      <c r="H3134" s="14">
        <v>1113.4954770228101</v>
      </c>
      <c r="I3134" s="14">
        <v>1107.67742733772</v>
      </c>
      <c r="J3134" s="14">
        <v>1012.6941066706499</v>
      </c>
      <c r="K3134" s="14">
        <v>1209.12241930611</v>
      </c>
      <c r="L3134" s="14">
        <v>101.44499196839099</v>
      </c>
      <c r="M3134" s="14">
        <v>94.983320667072903</v>
      </c>
      <c r="O3134" s="14"/>
      <c r="P3134" s="14"/>
      <c r="Q3134" s="14"/>
      <c r="R3134" s="14"/>
      <c r="S3134" s="14"/>
      <c r="T3134" s="14"/>
      <c r="U3134" s="14"/>
      <c r="V3134" s="14"/>
      <c r="W3134" s="14"/>
      <c r="X3134" s="14"/>
      <c r="Y3134" s="14"/>
    </row>
    <row r="3135" spans="1:25">
      <c r="A3135" s="14" t="s">
        <v>3363</v>
      </c>
      <c r="B3135" s="14" t="s">
        <v>60</v>
      </c>
      <c r="C3135" s="14" t="s">
        <v>130</v>
      </c>
      <c r="D3135" s="14" t="s">
        <v>41</v>
      </c>
      <c r="E3135" s="14">
        <v>1</v>
      </c>
      <c r="F3135" s="14">
        <v>512.35217158720695</v>
      </c>
      <c r="G3135" s="14">
        <v>170.78405719573601</v>
      </c>
      <c r="H3135" s="14">
        <v>1124.5411022304299</v>
      </c>
      <c r="I3135" s="14">
        <v>1086.2215157637399</v>
      </c>
      <c r="J3135" s="14">
        <v>993.606062456431</v>
      </c>
      <c r="K3135" s="14">
        <v>1185.1034042900501</v>
      </c>
      <c r="L3135" s="14">
        <v>98.881888526313801</v>
      </c>
      <c r="M3135" s="14">
        <v>92.615453307305799</v>
      </c>
      <c r="O3135" s="14"/>
      <c r="P3135" s="14"/>
      <c r="Q3135" s="14"/>
      <c r="R3135" s="14"/>
      <c r="S3135" s="14"/>
      <c r="T3135" s="14"/>
      <c r="U3135" s="14"/>
      <c r="V3135" s="14"/>
      <c r="W3135" s="14"/>
      <c r="X3135" s="14"/>
      <c r="Y3135" s="14"/>
    </row>
    <row r="3136" spans="1:25">
      <c r="A3136" s="14" t="s">
        <v>3364</v>
      </c>
      <c r="B3136" s="14" t="s">
        <v>60</v>
      </c>
      <c r="C3136" s="14" t="s">
        <v>131</v>
      </c>
      <c r="D3136" s="14" t="s">
        <v>41</v>
      </c>
      <c r="E3136" s="14">
        <v>1</v>
      </c>
      <c r="F3136" s="14">
        <v>493.72561973792</v>
      </c>
      <c r="G3136" s="14">
        <v>164.57520657930701</v>
      </c>
      <c r="H3136" s="14">
        <v>1085.85106278546</v>
      </c>
      <c r="I3136" s="14">
        <v>1023.22616102095</v>
      </c>
      <c r="J3136" s="14">
        <v>934.36001035325705</v>
      </c>
      <c r="K3136" s="14">
        <v>1118.22162408346</v>
      </c>
      <c r="L3136" s="14">
        <v>94.995463062508506</v>
      </c>
      <c r="M3136" s="14">
        <v>88.866150667695905</v>
      </c>
      <c r="O3136" s="14"/>
      <c r="P3136" s="14"/>
      <c r="Q3136" s="14"/>
      <c r="R3136" s="14"/>
      <c r="S3136" s="14"/>
      <c r="T3136" s="14"/>
      <c r="U3136" s="14"/>
      <c r="V3136" s="14"/>
      <c r="W3136" s="14"/>
      <c r="X3136" s="14"/>
      <c r="Y3136" s="14"/>
    </row>
    <row r="3137" spans="1:25">
      <c r="A3137" s="14" t="s">
        <v>3365</v>
      </c>
      <c r="B3137" s="14" t="s">
        <v>60</v>
      </c>
      <c r="C3137" s="14" t="s">
        <v>132</v>
      </c>
      <c r="D3137" s="14" t="s">
        <v>41</v>
      </c>
      <c r="E3137" s="14">
        <v>1</v>
      </c>
      <c r="F3137" s="14">
        <v>498.04722904737503</v>
      </c>
      <c r="G3137" s="14">
        <v>166.015743015792</v>
      </c>
      <c r="H3137" s="14">
        <v>1100.0248013238199</v>
      </c>
      <c r="I3137" s="14">
        <v>1014.62851285467</v>
      </c>
      <c r="J3137" s="14">
        <v>926.75110260929</v>
      </c>
      <c r="K3137" s="14">
        <v>1108.5397083903099</v>
      </c>
      <c r="L3137" s="14">
        <v>93.9111955356436</v>
      </c>
      <c r="M3137" s="14">
        <v>87.877410245380702</v>
      </c>
      <c r="O3137" s="14"/>
      <c r="P3137" s="14"/>
      <c r="Q3137" s="14"/>
      <c r="R3137" s="14"/>
      <c r="S3137" s="14"/>
      <c r="T3137" s="14"/>
      <c r="U3137" s="14"/>
      <c r="V3137" s="14"/>
      <c r="W3137" s="14"/>
      <c r="X3137" s="14"/>
      <c r="Y3137" s="14"/>
    </row>
    <row r="3138" spans="1:25">
      <c r="A3138" s="14" t="s">
        <v>3366</v>
      </c>
      <c r="B3138" s="14" t="s">
        <v>60</v>
      </c>
      <c r="C3138" s="14" t="s">
        <v>38</v>
      </c>
      <c r="D3138" s="14" t="s">
        <v>41</v>
      </c>
      <c r="E3138" s="14">
        <v>2</v>
      </c>
      <c r="F3138" s="14">
        <v>642.00587685714697</v>
      </c>
      <c r="G3138" s="14">
        <v>214.00195895238201</v>
      </c>
      <c r="H3138" s="14">
        <v>1286.2755987681201</v>
      </c>
      <c r="I3138" s="14">
        <v>1409.4469150918301</v>
      </c>
      <c r="J3138" s="14">
        <v>1301.19886714522</v>
      </c>
      <c r="K3138" s="14">
        <v>1524.2124260841299</v>
      </c>
      <c r="L3138" s="14">
        <v>114.765510992291</v>
      </c>
      <c r="M3138" s="14">
        <v>108.24804794661701</v>
      </c>
      <c r="O3138" s="14"/>
      <c r="P3138" s="14"/>
      <c r="Q3138" s="14"/>
      <c r="R3138" s="14"/>
      <c r="S3138" s="14"/>
      <c r="T3138" s="14"/>
      <c r="U3138" s="14"/>
      <c r="V3138" s="14"/>
      <c r="W3138" s="14"/>
      <c r="X3138" s="14"/>
      <c r="Y3138" s="14"/>
    </row>
    <row r="3139" spans="1:25">
      <c r="A3139" s="14" t="s">
        <v>3367</v>
      </c>
      <c r="B3139" s="14" t="s">
        <v>60</v>
      </c>
      <c r="C3139" s="14" t="s">
        <v>36</v>
      </c>
      <c r="D3139" s="14" t="s">
        <v>41</v>
      </c>
      <c r="E3139" s="14">
        <v>2</v>
      </c>
      <c r="F3139" s="14">
        <v>627.73559145956006</v>
      </c>
      <c r="G3139" s="14">
        <v>209.24519715318701</v>
      </c>
      <c r="H3139" s="14">
        <v>1240.26552755134</v>
      </c>
      <c r="I3139" s="14">
        <v>1355.1022804747399</v>
      </c>
      <c r="J3139" s="14">
        <v>1249.8831511554399</v>
      </c>
      <c r="K3139" s="14">
        <v>1466.73047331618</v>
      </c>
      <c r="L3139" s="14">
        <v>111.62819284144599</v>
      </c>
      <c r="M3139" s="14">
        <v>105.219129319301</v>
      </c>
      <c r="O3139" s="14"/>
      <c r="P3139" s="14"/>
      <c r="Q3139" s="14"/>
      <c r="R3139" s="14"/>
      <c r="S3139" s="14"/>
      <c r="T3139" s="14"/>
      <c r="U3139" s="14"/>
      <c r="V3139" s="14"/>
      <c r="W3139" s="14"/>
      <c r="X3139" s="14"/>
      <c r="Y3139" s="14"/>
    </row>
    <row r="3140" spans="1:25">
      <c r="A3140" s="14" t="s">
        <v>3368</v>
      </c>
      <c r="B3140" s="14" t="s">
        <v>60</v>
      </c>
      <c r="C3140" s="14" t="s">
        <v>34</v>
      </c>
      <c r="D3140" s="14" t="s">
        <v>41</v>
      </c>
      <c r="E3140" s="14">
        <v>2</v>
      </c>
      <c r="F3140" s="14">
        <v>614.25146032120995</v>
      </c>
      <c r="G3140" s="14">
        <v>204.75048677373701</v>
      </c>
      <c r="H3140" s="14">
        <v>1202.3164679700301</v>
      </c>
      <c r="I3140" s="14">
        <v>1310.8653404661</v>
      </c>
      <c r="J3140" s="14">
        <v>1207.9462007351699</v>
      </c>
      <c r="K3140" s="14">
        <v>1420.12416734523</v>
      </c>
      <c r="L3140" s="14">
        <v>109.25882687913</v>
      </c>
      <c r="M3140" s="14">
        <v>102.91913973092799</v>
      </c>
      <c r="O3140" s="14"/>
      <c r="P3140" s="14"/>
      <c r="Q3140" s="14"/>
      <c r="R3140" s="14"/>
      <c r="S3140" s="14"/>
      <c r="T3140" s="14"/>
      <c r="U3140" s="14"/>
      <c r="V3140" s="14"/>
      <c r="W3140" s="14"/>
      <c r="X3140" s="14"/>
      <c r="Y3140" s="14"/>
    </row>
    <row r="3141" spans="1:25">
      <c r="A3141" s="14" t="s">
        <v>3369</v>
      </c>
      <c r="B3141" s="14" t="s">
        <v>60</v>
      </c>
      <c r="C3141" s="14" t="s">
        <v>128</v>
      </c>
      <c r="D3141" s="14" t="s">
        <v>41</v>
      </c>
      <c r="E3141" s="14">
        <v>2</v>
      </c>
      <c r="F3141" s="14">
        <v>609.61866387734597</v>
      </c>
      <c r="G3141" s="14">
        <v>203.20622129244899</v>
      </c>
      <c r="H3141" s="14">
        <v>1185.5441626521199</v>
      </c>
      <c r="I3141" s="14">
        <v>1285.7244698384</v>
      </c>
      <c r="J3141" s="14">
        <v>1184.4589049071001</v>
      </c>
      <c r="K3141" s="14">
        <v>1393.25231384324</v>
      </c>
      <c r="L3141" s="14">
        <v>107.527844004849</v>
      </c>
      <c r="M3141" s="14">
        <v>101.265564931296</v>
      </c>
      <c r="O3141" s="14"/>
      <c r="P3141" s="14"/>
      <c r="Q3141" s="14"/>
      <c r="R3141" s="14"/>
      <c r="S3141" s="14"/>
      <c r="T3141" s="14"/>
      <c r="U3141" s="14"/>
      <c r="V3141" s="14"/>
      <c r="W3141" s="14"/>
      <c r="X3141" s="14"/>
      <c r="Y3141" s="14"/>
    </row>
    <row r="3142" spans="1:25">
      <c r="A3142" s="14" t="s">
        <v>3370</v>
      </c>
      <c r="B3142" s="14" t="s">
        <v>60</v>
      </c>
      <c r="C3142" s="14" t="s">
        <v>129</v>
      </c>
      <c r="D3142" s="14" t="s">
        <v>41</v>
      </c>
      <c r="E3142" s="14">
        <v>2</v>
      </c>
      <c r="F3142" s="14">
        <v>611.32858104110699</v>
      </c>
      <c r="G3142" s="14">
        <v>203.776193680369</v>
      </c>
      <c r="H3142" s="14">
        <v>1180.2165740783601</v>
      </c>
      <c r="I3142" s="14">
        <v>1255.4672894852999</v>
      </c>
      <c r="J3142" s="14">
        <v>1156.7796486812499</v>
      </c>
      <c r="K3142" s="14">
        <v>1360.2489633723801</v>
      </c>
      <c r="L3142" s="14">
        <v>104.78167388708199</v>
      </c>
      <c r="M3142" s="14">
        <v>98.687640804047106</v>
      </c>
      <c r="O3142" s="14"/>
      <c r="P3142" s="14"/>
      <c r="Q3142" s="14"/>
      <c r="R3142" s="14"/>
      <c r="S3142" s="14"/>
      <c r="T3142" s="14"/>
      <c r="U3142" s="14"/>
      <c r="V3142" s="14"/>
      <c r="W3142" s="14"/>
      <c r="X3142" s="14"/>
      <c r="Y3142" s="14"/>
    </row>
    <row r="3143" spans="1:25">
      <c r="A3143" s="14" t="s">
        <v>3371</v>
      </c>
      <c r="B3143" s="14" t="s">
        <v>60</v>
      </c>
      <c r="C3143" s="14" t="s">
        <v>130</v>
      </c>
      <c r="D3143" s="14" t="s">
        <v>41</v>
      </c>
      <c r="E3143" s="14">
        <v>2</v>
      </c>
      <c r="F3143" s="14">
        <v>615.531674121175</v>
      </c>
      <c r="G3143" s="14">
        <v>205.177224707058</v>
      </c>
      <c r="H3143" s="14">
        <v>1180.8761134219201</v>
      </c>
      <c r="I3143" s="14">
        <v>1240.3363802465301</v>
      </c>
      <c r="J3143" s="14">
        <v>1143.27424028774</v>
      </c>
      <c r="K3143" s="14">
        <v>1343.3709954041001</v>
      </c>
      <c r="L3143" s="14">
        <v>103.03461515757699</v>
      </c>
      <c r="M3143" s="14">
        <v>97.062139958786901</v>
      </c>
      <c r="O3143" s="14"/>
      <c r="P3143" s="14"/>
      <c r="Q3143" s="14"/>
      <c r="R3143" s="14"/>
      <c r="S3143" s="14"/>
      <c r="T3143" s="14"/>
      <c r="U3143" s="14"/>
      <c r="V3143" s="14"/>
      <c r="W3143" s="14"/>
      <c r="X3143" s="14"/>
      <c r="Y3143" s="14"/>
    </row>
    <row r="3144" spans="1:25">
      <c r="A3144" s="14" t="s">
        <v>3372</v>
      </c>
      <c r="B3144" s="14" t="s">
        <v>60</v>
      </c>
      <c r="C3144" s="14" t="s">
        <v>131</v>
      </c>
      <c r="D3144" s="14" t="s">
        <v>41</v>
      </c>
      <c r="E3144" s="14">
        <v>2</v>
      </c>
      <c r="F3144" s="14">
        <v>634.16142609956705</v>
      </c>
      <c r="G3144" s="14">
        <v>211.38714203318901</v>
      </c>
      <c r="H3144" s="14">
        <v>1207.6504915058799</v>
      </c>
      <c r="I3144" s="14">
        <v>1255.48842430282</v>
      </c>
      <c r="J3144" s="14">
        <v>1158.72809722036</v>
      </c>
      <c r="K3144" s="14">
        <v>1358.1116561314</v>
      </c>
      <c r="L3144" s="14">
        <v>102.623231828572</v>
      </c>
      <c r="M3144" s="14">
        <v>96.760327082465395</v>
      </c>
      <c r="O3144" s="14"/>
      <c r="P3144" s="14"/>
      <c r="Q3144" s="14"/>
      <c r="R3144" s="14"/>
      <c r="S3144" s="14"/>
      <c r="T3144" s="14"/>
      <c r="U3144" s="14"/>
      <c r="V3144" s="14"/>
      <c r="W3144" s="14"/>
      <c r="X3144" s="14"/>
      <c r="Y3144" s="14"/>
    </row>
    <row r="3145" spans="1:25">
      <c r="A3145" s="14" t="s">
        <v>3373</v>
      </c>
      <c r="B3145" s="14" t="s">
        <v>60</v>
      </c>
      <c r="C3145" s="14" t="s">
        <v>132</v>
      </c>
      <c r="D3145" s="14" t="s">
        <v>41</v>
      </c>
      <c r="E3145" s="14">
        <v>2</v>
      </c>
      <c r="F3145" s="14">
        <v>669.43138402357499</v>
      </c>
      <c r="G3145" s="14">
        <v>223.143794674525</v>
      </c>
      <c r="H3145" s="14">
        <v>1271.1848847813901</v>
      </c>
      <c r="I3145" s="14">
        <v>1307.9743937741</v>
      </c>
      <c r="J3145" s="14">
        <v>1209.8566933269501</v>
      </c>
      <c r="K3145" s="14">
        <v>1411.8734395401</v>
      </c>
      <c r="L3145" s="14">
        <v>103.89904576599901</v>
      </c>
      <c r="M3145" s="14">
        <v>98.117700447148493</v>
      </c>
      <c r="O3145" s="14"/>
      <c r="P3145" s="14"/>
      <c r="Q3145" s="14"/>
      <c r="R3145" s="14"/>
      <c r="S3145" s="14"/>
      <c r="T3145" s="14"/>
      <c r="U3145" s="14"/>
      <c r="V3145" s="14"/>
      <c r="W3145" s="14"/>
      <c r="X3145" s="14"/>
      <c r="Y3145" s="14"/>
    </row>
    <row r="3146" spans="1:25">
      <c r="A3146" s="14" t="s">
        <v>3374</v>
      </c>
      <c r="B3146" s="14" t="s">
        <v>60</v>
      </c>
      <c r="C3146" s="14" t="s">
        <v>38</v>
      </c>
      <c r="D3146" s="14" t="s">
        <v>41</v>
      </c>
      <c r="E3146" s="14">
        <v>3</v>
      </c>
      <c r="F3146" s="14">
        <v>816.43466814520605</v>
      </c>
      <c r="G3146" s="14">
        <v>272.14488938173503</v>
      </c>
      <c r="H3146" s="14">
        <v>1614.65601642514</v>
      </c>
      <c r="I3146" s="14">
        <v>1691.52492926574</v>
      </c>
      <c r="J3146" s="14">
        <v>1576.6462101132599</v>
      </c>
      <c r="K3146" s="14">
        <v>1812.51450550442</v>
      </c>
      <c r="L3146" s="14">
        <v>120.98957623868201</v>
      </c>
      <c r="M3146" s="14">
        <v>114.87871915248</v>
      </c>
      <c r="O3146" s="14"/>
      <c r="P3146" s="14"/>
      <c r="Q3146" s="14"/>
      <c r="R3146" s="14"/>
      <c r="S3146" s="14"/>
      <c r="T3146" s="14"/>
      <c r="U3146" s="14"/>
      <c r="V3146" s="14"/>
      <c r="W3146" s="14"/>
      <c r="X3146" s="14"/>
      <c r="Y3146" s="14"/>
    </row>
    <row r="3147" spans="1:25">
      <c r="A3147" s="14" t="s">
        <v>3375</v>
      </c>
      <c r="B3147" s="14" t="s">
        <v>60</v>
      </c>
      <c r="C3147" s="14" t="s">
        <v>36</v>
      </c>
      <c r="D3147" s="14" t="s">
        <v>41</v>
      </c>
      <c r="E3147" s="14">
        <v>3</v>
      </c>
      <c r="F3147" s="14">
        <v>792.33116141886001</v>
      </c>
      <c r="G3147" s="14">
        <v>264.11038713962</v>
      </c>
      <c r="H3147" s="14">
        <v>1550.6412537308599</v>
      </c>
      <c r="I3147" s="14">
        <v>1623.9501775032199</v>
      </c>
      <c r="J3147" s="14">
        <v>1512.03836794937</v>
      </c>
      <c r="K3147" s="14">
        <v>1741.9075322276101</v>
      </c>
      <c r="L3147" s="14">
        <v>117.95735472438901</v>
      </c>
      <c r="M3147" s="14">
        <v>111.91180955385801</v>
      </c>
      <c r="O3147" s="14"/>
      <c r="P3147" s="14"/>
      <c r="Q3147" s="14"/>
      <c r="R3147" s="14"/>
      <c r="S3147" s="14"/>
      <c r="T3147" s="14"/>
      <c r="U3147" s="14"/>
      <c r="V3147" s="14"/>
      <c r="W3147" s="14"/>
      <c r="X3147" s="14"/>
      <c r="Y3147" s="14"/>
    </row>
    <row r="3148" spans="1:25">
      <c r="A3148" s="14" t="s">
        <v>3376</v>
      </c>
      <c r="B3148" s="14" t="s">
        <v>60</v>
      </c>
      <c r="C3148" s="14" t="s">
        <v>34</v>
      </c>
      <c r="D3148" s="14" t="s">
        <v>41</v>
      </c>
      <c r="E3148" s="14">
        <v>3</v>
      </c>
      <c r="F3148" s="14">
        <v>752.75178375107498</v>
      </c>
      <c r="G3148" s="14">
        <v>250.917261250358</v>
      </c>
      <c r="H3148" s="14">
        <v>1461.1999839876401</v>
      </c>
      <c r="I3148" s="14">
        <v>1517.9945728657401</v>
      </c>
      <c r="J3148" s="14">
        <v>1410.7464239403801</v>
      </c>
      <c r="K3148" s="14">
        <v>1631.19122692206</v>
      </c>
      <c r="L3148" s="14">
        <v>113.196654056323</v>
      </c>
      <c r="M3148" s="14">
        <v>107.248148925357</v>
      </c>
      <c r="O3148" s="14"/>
      <c r="P3148" s="14"/>
      <c r="Q3148" s="14"/>
      <c r="R3148" s="14"/>
      <c r="S3148" s="14"/>
      <c r="T3148" s="14"/>
      <c r="U3148" s="14"/>
      <c r="V3148" s="14"/>
      <c r="W3148" s="14"/>
      <c r="X3148" s="14"/>
      <c r="Y3148" s="14"/>
    </row>
    <row r="3149" spans="1:25">
      <c r="A3149" s="14" t="s">
        <v>3377</v>
      </c>
      <c r="B3149" s="14" t="s">
        <v>60</v>
      </c>
      <c r="C3149" s="14" t="s">
        <v>128</v>
      </c>
      <c r="D3149" s="14" t="s">
        <v>41</v>
      </c>
      <c r="E3149" s="14">
        <v>3</v>
      </c>
      <c r="F3149" s="14">
        <v>739.45752278772704</v>
      </c>
      <c r="G3149" s="14">
        <v>246.48584092924199</v>
      </c>
      <c r="H3149" s="14">
        <v>1421.7876190423301</v>
      </c>
      <c r="I3149" s="14">
        <v>1463.59227873142</v>
      </c>
      <c r="J3149" s="14">
        <v>1359.2980054023999</v>
      </c>
      <c r="K3149" s="14">
        <v>1573.72456284333</v>
      </c>
      <c r="L3149" s="14">
        <v>110.132284111912</v>
      </c>
      <c r="M3149" s="14">
        <v>104.29427332902399</v>
      </c>
      <c r="O3149" s="14"/>
      <c r="P3149" s="14"/>
      <c r="Q3149" s="14"/>
      <c r="R3149" s="14"/>
      <c r="S3149" s="14"/>
      <c r="T3149" s="14"/>
      <c r="U3149" s="14"/>
      <c r="V3149" s="14"/>
      <c r="W3149" s="14"/>
      <c r="X3149" s="14"/>
      <c r="Y3149" s="14"/>
    </row>
    <row r="3150" spans="1:25">
      <c r="A3150" s="14" t="s">
        <v>3378</v>
      </c>
      <c r="B3150" s="14" t="s">
        <v>60</v>
      </c>
      <c r="C3150" s="14" t="s">
        <v>129</v>
      </c>
      <c r="D3150" s="14" t="s">
        <v>41</v>
      </c>
      <c r="E3150" s="14">
        <v>3</v>
      </c>
      <c r="F3150" s="14">
        <v>750.72994649893201</v>
      </c>
      <c r="G3150" s="14">
        <v>250.24331549964401</v>
      </c>
      <c r="H3150" s="14">
        <v>1433.01890986282</v>
      </c>
      <c r="I3150" s="14">
        <v>1462.0761768725799</v>
      </c>
      <c r="J3150" s="14">
        <v>1358.72211718829</v>
      </c>
      <c r="K3150" s="14">
        <v>1571.1707033897601</v>
      </c>
      <c r="L3150" s="14">
        <v>109.09452651718</v>
      </c>
      <c r="M3150" s="14">
        <v>103.354059684292</v>
      </c>
      <c r="O3150" s="14"/>
      <c r="P3150" s="14"/>
      <c r="Q3150" s="14"/>
      <c r="R3150" s="14"/>
      <c r="S3150" s="14"/>
      <c r="T3150" s="14"/>
      <c r="U3150" s="14"/>
      <c r="V3150" s="14"/>
      <c r="W3150" s="14"/>
      <c r="X3150" s="14"/>
      <c r="Y3150" s="14"/>
    </row>
    <row r="3151" spans="1:25">
      <c r="A3151" s="14" t="s">
        <v>3379</v>
      </c>
      <c r="B3151" s="14" t="s">
        <v>60</v>
      </c>
      <c r="C3151" s="14" t="s">
        <v>130</v>
      </c>
      <c r="D3151" s="14" t="s">
        <v>41</v>
      </c>
      <c r="E3151" s="14">
        <v>3</v>
      </c>
      <c r="F3151" s="14">
        <v>754.12375700139296</v>
      </c>
      <c r="G3151" s="14">
        <v>251.37458566713099</v>
      </c>
      <c r="H3151" s="14">
        <v>1428.07536311738</v>
      </c>
      <c r="I3151" s="14">
        <v>1453.61262674157</v>
      </c>
      <c r="J3151" s="14">
        <v>1351.09765848238</v>
      </c>
      <c r="K3151" s="14">
        <v>1561.8082444915201</v>
      </c>
      <c r="L3151" s="14">
        <v>108.19561774995</v>
      </c>
      <c r="M3151" s="14">
        <v>102.51496825919099</v>
      </c>
      <c r="O3151" s="14"/>
      <c r="P3151" s="14"/>
      <c r="Q3151" s="14"/>
      <c r="R3151" s="14"/>
      <c r="S3151" s="14"/>
      <c r="T3151" s="14"/>
      <c r="U3151" s="14"/>
      <c r="V3151" s="14"/>
      <c r="W3151" s="14"/>
      <c r="X3151" s="14"/>
      <c r="Y3151" s="14"/>
    </row>
    <row r="3152" spans="1:25">
      <c r="A3152" s="14" t="s">
        <v>3380</v>
      </c>
      <c r="B3152" s="14" t="s">
        <v>60</v>
      </c>
      <c r="C3152" s="14" t="s">
        <v>131</v>
      </c>
      <c r="D3152" s="14" t="s">
        <v>41</v>
      </c>
      <c r="E3152" s="14">
        <v>3</v>
      </c>
      <c r="F3152" s="14">
        <v>761.51731938389696</v>
      </c>
      <c r="G3152" s="14">
        <v>253.839106461299</v>
      </c>
      <c r="H3152" s="14">
        <v>1431.3159149385301</v>
      </c>
      <c r="I3152" s="14">
        <v>1446.9364484636901</v>
      </c>
      <c r="J3152" s="14">
        <v>1345.4380470267299</v>
      </c>
      <c r="K3152" s="14">
        <v>1554.03097880529</v>
      </c>
      <c r="L3152" s="14">
        <v>107.094530341599</v>
      </c>
      <c r="M3152" s="14">
        <v>101.498401436968</v>
      </c>
      <c r="O3152" s="14"/>
      <c r="P3152" s="14"/>
      <c r="Q3152" s="14"/>
      <c r="R3152" s="14"/>
      <c r="S3152" s="14"/>
      <c r="T3152" s="14"/>
      <c r="U3152" s="14"/>
      <c r="V3152" s="14"/>
      <c r="W3152" s="14"/>
      <c r="X3152" s="14"/>
      <c r="Y3152" s="14"/>
    </row>
    <row r="3153" spans="1:25">
      <c r="A3153" s="14" t="s">
        <v>3381</v>
      </c>
      <c r="B3153" s="14" t="s">
        <v>60</v>
      </c>
      <c r="C3153" s="14" t="s">
        <v>132</v>
      </c>
      <c r="D3153" s="14" t="s">
        <v>41</v>
      </c>
      <c r="E3153" s="14">
        <v>3</v>
      </c>
      <c r="F3153" s="14">
        <v>777.86541086828902</v>
      </c>
      <c r="G3153" s="14">
        <v>259.28847028942999</v>
      </c>
      <c r="H3153" s="14">
        <v>1449.4566594646301</v>
      </c>
      <c r="I3153" s="14">
        <v>1449.50947609645</v>
      </c>
      <c r="J3153" s="14">
        <v>1349.0348412324199</v>
      </c>
      <c r="K3153" s="14">
        <v>1555.46353825592</v>
      </c>
      <c r="L3153" s="14">
        <v>105.954062159473</v>
      </c>
      <c r="M3153" s="14">
        <v>100.474634864027</v>
      </c>
      <c r="O3153" s="14"/>
      <c r="P3153" s="14"/>
      <c r="Q3153" s="14"/>
      <c r="R3153" s="14"/>
      <c r="S3153" s="14"/>
      <c r="T3153" s="14"/>
      <c r="U3153" s="14"/>
      <c r="V3153" s="14"/>
      <c r="W3153" s="14"/>
      <c r="X3153" s="14"/>
      <c r="Y3153" s="14"/>
    </row>
    <row r="3154" spans="1:25">
      <c r="A3154" s="14" t="s">
        <v>3382</v>
      </c>
      <c r="B3154" s="14" t="s">
        <v>60</v>
      </c>
      <c r="C3154" s="14" t="s">
        <v>38</v>
      </c>
      <c r="D3154" s="14" t="s">
        <v>41</v>
      </c>
      <c r="E3154" s="14">
        <v>4</v>
      </c>
      <c r="F3154" s="14">
        <v>785.82480063798903</v>
      </c>
      <c r="G3154" s="14">
        <v>261.94160021266299</v>
      </c>
      <c r="H3154" s="14">
        <v>1947.37640482242</v>
      </c>
      <c r="I3154" s="14">
        <v>1983.44815372525</v>
      </c>
      <c r="J3154" s="14">
        <v>1846.2169392599999</v>
      </c>
      <c r="K3154" s="14">
        <v>2128.1242130168598</v>
      </c>
      <c r="L3154" s="14">
        <v>144.67605929161201</v>
      </c>
      <c r="M3154" s="14">
        <v>137.231214465248</v>
      </c>
      <c r="O3154" s="14"/>
      <c r="P3154" s="14"/>
      <c r="Q3154" s="14"/>
      <c r="R3154" s="14"/>
      <c r="S3154" s="14"/>
      <c r="T3154" s="14"/>
      <c r="U3154" s="14"/>
      <c r="V3154" s="14"/>
      <c r="W3154" s="14"/>
      <c r="X3154" s="14"/>
      <c r="Y3154" s="14"/>
    </row>
    <row r="3155" spans="1:25">
      <c r="A3155" s="14" t="s">
        <v>3383</v>
      </c>
      <c r="B3155" s="14" t="s">
        <v>60</v>
      </c>
      <c r="C3155" s="14" t="s">
        <v>36</v>
      </c>
      <c r="D3155" s="14" t="s">
        <v>41</v>
      </c>
      <c r="E3155" s="14">
        <v>4</v>
      </c>
      <c r="F3155" s="14">
        <v>741.30419846796804</v>
      </c>
      <c r="G3155" s="14">
        <v>247.101399489323</v>
      </c>
      <c r="H3155" s="14">
        <v>1826.9523818709799</v>
      </c>
      <c r="I3155" s="14">
        <v>1867.7594338071499</v>
      </c>
      <c r="J3155" s="14">
        <v>1734.72183886218</v>
      </c>
      <c r="K3155" s="14">
        <v>2008.2344219910101</v>
      </c>
      <c r="L3155" s="14">
        <v>140.474988183862</v>
      </c>
      <c r="M3155" s="14">
        <v>133.03759494497299</v>
      </c>
      <c r="O3155" s="14"/>
      <c r="P3155" s="14"/>
      <c r="Q3155" s="14"/>
      <c r="R3155" s="14"/>
      <c r="S3155" s="14"/>
      <c r="T3155" s="14"/>
      <c r="U3155" s="14"/>
      <c r="V3155" s="14"/>
      <c r="W3155" s="14"/>
      <c r="X3155" s="14"/>
      <c r="Y3155" s="14"/>
    </row>
    <row r="3156" spans="1:25">
      <c r="A3156" s="14" t="s">
        <v>3384</v>
      </c>
      <c r="B3156" s="14" t="s">
        <v>60</v>
      </c>
      <c r="C3156" s="14" t="s">
        <v>34</v>
      </c>
      <c r="D3156" s="14" t="s">
        <v>41</v>
      </c>
      <c r="E3156" s="14">
        <v>4</v>
      </c>
      <c r="F3156" s="14">
        <v>709.24388495863104</v>
      </c>
      <c r="G3156" s="14">
        <v>236.41462831954399</v>
      </c>
      <c r="H3156" s="14">
        <v>1739.15275485798</v>
      </c>
      <c r="I3156" s="14">
        <v>1773.5490742049999</v>
      </c>
      <c r="J3156" s="14">
        <v>1644.40462863678</v>
      </c>
      <c r="K3156" s="14">
        <v>1910.0796559057301</v>
      </c>
      <c r="L3156" s="14">
        <v>136.53058170073899</v>
      </c>
      <c r="M3156" s="14">
        <v>129.144445568214</v>
      </c>
      <c r="O3156" s="14"/>
      <c r="P3156" s="14"/>
      <c r="Q3156" s="14"/>
      <c r="R3156" s="14"/>
      <c r="S3156" s="14"/>
      <c r="T3156" s="14"/>
      <c r="U3156" s="14"/>
      <c r="V3156" s="14"/>
      <c r="W3156" s="14"/>
      <c r="X3156" s="14"/>
      <c r="Y3156" s="14"/>
    </row>
    <row r="3157" spans="1:25">
      <c r="A3157" s="14" t="s">
        <v>3385</v>
      </c>
      <c r="B3157" s="14" t="s">
        <v>60</v>
      </c>
      <c r="C3157" s="14" t="s">
        <v>128</v>
      </c>
      <c r="D3157" s="14" t="s">
        <v>41</v>
      </c>
      <c r="E3157" s="14">
        <v>4</v>
      </c>
      <c r="F3157" s="14">
        <v>710.41614967510498</v>
      </c>
      <c r="G3157" s="14">
        <v>236.805383225035</v>
      </c>
      <c r="H3157" s="14">
        <v>1735.72808931346</v>
      </c>
      <c r="I3157" s="14">
        <v>1761.6432225482199</v>
      </c>
      <c r="J3157" s="14">
        <v>1633.46883242691</v>
      </c>
      <c r="K3157" s="14">
        <v>1897.1420301908499</v>
      </c>
      <c r="L3157" s="14">
        <v>135.49880764263199</v>
      </c>
      <c r="M3157" s="14">
        <v>128.17439012130899</v>
      </c>
      <c r="O3157" s="14"/>
      <c r="P3157" s="14"/>
      <c r="Q3157" s="14"/>
      <c r="R3157" s="14"/>
      <c r="S3157" s="14"/>
      <c r="T3157" s="14"/>
      <c r="U3157" s="14"/>
      <c r="V3157" s="14"/>
      <c r="W3157" s="14"/>
      <c r="X3157" s="14"/>
      <c r="Y3157" s="14"/>
    </row>
    <row r="3158" spans="1:25">
      <c r="A3158" s="14" t="s">
        <v>3386</v>
      </c>
      <c r="B3158" s="14" t="s">
        <v>60</v>
      </c>
      <c r="C3158" s="14" t="s">
        <v>129</v>
      </c>
      <c r="D3158" s="14" t="s">
        <v>41</v>
      </c>
      <c r="E3158" s="14">
        <v>4</v>
      </c>
      <c r="F3158" s="14">
        <v>693.26229704455795</v>
      </c>
      <c r="G3158" s="14">
        <v>231.08743234818601</v>
      </c>
      <c r="H3158" s="14">
        <v>1686.7285395600099</v>
      </c>
      <c r="I3158" s="14">
        <v>1703.8174645776501</v>
      </c>
      <c r="J3158" s="14">
        <v>1578.51759465336</v>
      </c>
      <c r="K3158" s="14">
        <v>1836.36829847221</v>
      </c>
      <c r="L3158" s="14">
        <v>132.55083389455501</v>
      </c>
      <c r="M3158" s="14">
        <v>125.299869924288</v>
      </c>
      <c r="O3158" s="14"/>
      <c r="P3158" s="14"/>
      <c r="Q3158" s="14"/>
      <c r="R3158" s="14"/>
      <c r="S3158" s="14"/>
      <c r="T3158" s="14"/>
      <c r="U3158" s="14"/>
      <c r="V3158" s="14"/>
      <c r="W3158" s="14"/>
      <c r="X3158" s="14"/>
      <c r="Y3158" s="14"/>
    </row>
    <row r="3159" spans="1:25">
      <c r="A3159" s="14" t="s">
        <v>3387</v>
      </c>
      <c r="B3159" s="14" t="s">
        <v>60</v>
      </c>
      <c r="C3159" s="14" t="s">
        <v>130</v>
      </c>
      <c r="D3159" s="14" t="s">
        <v>41</v>
      </c>
      <c r="E3159" s="14">
        <v>4</v>
      </c>
      <c r="F3159" s="14">
        <v>669.94954628058701</v>
      </c>
      <c r="G3159" s="14">
        <v>223.316515426862</v>
      </c>
      <c r="H3159" s="14">
        <v>1620.38830881748</v>
      </c>
      <c r="I3159" s="14">
        <v>1641.4468618400599</v>
      </c>
      <c r="J3159" s="14">
        <v>1518.8228468198599</v>
      </c>
      <c r="K3159" s="14">
        <v>1771.2933127855399</v>
      </c>
      <c r="L3159" s="14">
        <v>129.84645094548301</v>
      </c>
      <c r="M3159" s="14">
        <v>122.624015020201</v>
      </c>
      <c r="O3159" s="14"/>
      <c r="P3159" s="14"/>
      <c r="Q3159" s="14"/>
      <c r="R3159" s="14"/>
      <c r="S3159" s="14"/>
      <c r="T3159" s="14"/>
      <c r="U3159" s="14"/>
      <c r="V3159" s="14"/>
      <c r="W3159" s="14"/>
      <c r="X3159" s="14"/>
      <c r="Y3159" s="14"/>
    </row>
    <row r="3160" spans="1:25">
      <c r="A3160" s="14" t="s">
        <v>3388</v>
      </c>
      <c r="B3160" s="14" t="s">
        <v>60</v>
      </c>
      <c r="C3160" s="14" t="s">
        <v>131</v>
      </c>
      <c r="D3160" s="14" t="s">
        <v>41</v>
      </c>
      <c r="E3160" s="14">
        <v>4</v>
      </c>
      <c r="F3160" s="14">
        <v>657.89001018817703</v>
      </c>
      <c r="G3160" s="14">
        <v>219.29667006272601</v>
      </c>
      <c r="H3160" s="14">
        <v>1581.23830742724</v>
      </c>
      <c r="I3160" s="14">
        <v>1616.1568622511099</v>
      </c>
      <c r="J3160" s="14">
        <v>1494.31341562386</v>
      </c>
      <c r="K3160" s="14">
        <v>1745.2443574064</v>
      </c>
      <c r="L3160" s="14">
        <v>129.087495155293</v>
      </c>
      <c r="M3160" s="14">
        <v>121.84344662725501</v>
      </c>
      <c r="O3160" s="14"/>
      <c r="P3160" s="14"/>
      <c r="Q3160" s="14"/>
      <c r="R3160" s="14"/>
      <c r="S3160" s="14"/>
      <c r="T3160" s="14"/>
      <c r="U3160" s="14"/>
      <c r="V3160" s="14"/>
      <c r="W3160" s="14"/>
      <c r="X3160" s="14"/>
      <c r="Y3160" s="14"/>
    </row>
    <row r="3161" spans="1:25">
      <c r="A3161" s="14" t="s">
        <v>3389</v>
      </c>
      <c r="B3161" s="14" t="s">
        <v>60</v>
      </c>
      <c r="C3161" s="14" t="s">
        <v>132</v>
      </c>
      <c r="D3161" s="14" t="s">
        <v>41</v>
      </c>
      <c r="E3161" s="14">
        <v>4</v>
      </c>
      <c r="F3161" s="14">
        <v>700.92546710253703</v>
      </c>
      <c r="G3161" s="14">
        <v>233.64182236751199</v>
      </c>
      <c r="H3161" s="14">
        <v>1679.5875278024901</v>
      </c>
      <c r="I3161" s="14">
        <v>1715.8985212156001</v>
      </c>
      <c r="J3161" s="14">
        <v>1590.4648655610199</v>
      </c>
      <c r="K3161" s="14">
        <v>1848.5498517230999</v>
      </c>
      <c r="L3161" s="14">
        <v>132.651330507506</v>
      </c>
      <c r="M3161" s="14">
        <v>125.433655654581</v>
      </c>
      <c r="O3161" s="14"/>
      <c r="P3161" s="14"/>
      <c r="Q3161" s="14"/>
      <c r="R3161" s="14"/>
      <c r="S3161" s="14"/>
      <c r="T3161" s="14"/>
      <c r="U3161" s="14"/>
      <c r="V3161" s="14"/>
      <c r="W3161" s="14"/>
      <c r="X3161" s="14"/>
      <c r="Y3161" s="14"/>
    </row>
    <row r="3162" spans="1:25">
      <c r="A3162" s="14" t="s">
        <v>3390</v>
      </c>
      <c r="B3162" s="14" t="s">
        <v>60</v>
      </c>
      <c r="C3162" s="14" t="s">
        <v>38</v>
      </c>
      <c r="D3162" s="14" t="s">
        <v>41</v>
      </c>
      <c r="E3162" s="14">
        <v>5</v>
      </c>
      <c r="F3162" s="14">
        <v>911.21488411252096</v>
      </c>
      <c r="G3162" s="14">
        <v>303.738294704174</v>
      </c>
      <c r="H3162" s="14">
        <v>2250.9137001939698</v>
      </c>
      <c r="I3162" s="14">
        <v>2519.7460278449898</v>
      </c>
      <c r="J3162" s="14">
        <v>2356.6487434921701</v>
      </c>
      <c r="K3162" s="14">
        <v>2691.0428317731398</v>
      </c>
      <c r="L3162" s="14">
        <v>171.296803928152</v>
      </c>
      <c r="M3162" s="14">
        <v>163.09728435282199</v>
      </c>
      <c r="O3162" s="14"/>
      <c r="P3162" s="14"/>
      <c r="Q3162" s="14"/>
      <c r="R3162" s="14"/>
      <c r="S3162" s="14"/>
      <c r="T3162" s="14"/>
      <c r="U3162" s="14"/>
      <c r="V3162" s="14"/>
      <c r="W3162" s="14"/>
      <c r="X3162" s="14"/>
      <c r="Y3162" s="14"/>
    </row>
    <row r="3163" spans="1:25">
      <c r="A3163" s="14" t="s">
        <v>3391</v>
      </c>
      <c r="B3163" s="14" t="s">
        <v>60</v>
      </c>
      <c r="C3163" s="14" t="s">
        <v>36</v>
      </c>
      <c r="D3163" s="14" t="s">
        <v>41</v>
      </c>
      <c r="E3163" s="14">
        <v>5</v>
      </c>
      <c r="F3163" s="14">
        <v>883.334176090136</v>
      </c>
      <c r="G3163" s="14">
        <v>294.44472536337901</v>
      </c>
      <c r="H3163" s="14">
        <v>2166.2559189987901</v>
      </c>
      <c r="I3163" s="14">
        <v>2437.46040197911</v>
      </c>
      <c r="J3163" s="14">
        <v>2277.1674407597302</v>
      </c>
      <c r="K3163" s="14">
        <v>2605.9415957911301</v>
      </c>
      <c r="L3163" s="14">
        <v>168.48119381201701</v>
      </c>
      <c r="M3163" s="14">
        <v>160.29296121938299</v>
      </c>
      <c r="O3163" s="14"/>
      <c r="P3163" s="14"/>
      <c r="Q3163" s="14"/>
      <c r="R3163" s="14"/>
      <c r="S3163" s="14"/>
      <c r="T3163" s="14"/>
      <c r="U3163" s="14"/>
      <c r="V3163" s="14"/>
      <c r="W3163" s="14"/>
      <c r="X3163" s="14"/>
      <c r="Y3163" s="14"/>
    </row>
    <row r="3164" spans="1:25">
      <c r="A3164" s="14" t="s">
        <v>3392</v>
      </c>
      <c r="B3164" s="14" t="s">
        <v>60</v>
      </c>
      <c r="C3164" s="14" t="s">
        <v>34</v>
      </c>
      <c r="D3164" s="14" t="s">
        <v>41</v>
      </c>
      <c r="E3164" s="14">
        <v>5</v>
      </c>
      <c r="F3164" s="14">
        <v>841.17078867785699</v>
      </c>
      <c r="G3164" s="14">
        <v>280.39026289261898</v>
      </c>
      <c r="H3164" s="14">
        <v>2054.7432426544001</v>
      </c>
      <c r="I3164" s="14">
        <v>2308.8074278253298</v>
      </c>
      <c r="J3164" s="14">
        <v>2153.24836737243</v>
      </c>
      <c r="K3164" s="14">
        <v>2472.5152271096899</v>
      </c>
      <c r="L3164" s="14">
        <v>163.707799284353</v>
      </c>
      <c r="M3164" s="14">
        <v>155.55906045290001</v>
      </c>
      <c r="O3164" s="14"/>
      <c r="P3164" s="14"/>
      <c r="Q3164" s="14"/>
      <c r="R3164" s="14"/>
      <c r="S3164" s="14"/>
      <c r="T3164" s="14"/>
      <c r="U3164" s="14"/>
      <c r="V3164" s="14"/>
      <c r="W3164" s="14"/>
      <c r="X3164" s="14"/>
      <c r="Y3164" s="14"/>
    </row>
    <row r="3165" spans="1:25">
      <c r="A3165" s="14" t="s">
        <v>3393</v>
      </c>
      <c r="B3165" s="14" t="s">
        <v>60</v>
      </c>
      <c r="C3165" s="14" t="s">
        <v>128</v>
      </c>
      <c r="D3165" s="14" t="s">
        <v>41</v>
      </c>
      <c r="E3165" s="14">
        <v>5</v>
      </c>
      <c r="F3165" s="14">
        <v>848.47185661206299</v>
      </c>
      <c r="G3165" s="14">
        <v>282.823952204021</v>
      </c>
      <c r="H3165" s="14">
        <v>2068.5354152129898</v>
      </c>
      <c r="I3165" s="14">
        <v>2321.4691294250101</v>
      </c>
      <c r="J3165" s="14">
        <v>2165.54765510468</v>
      </c>
      <c r="K3165" s="14">
        <v>2485.52211057453</v>
      </c>
      <c r="L3165" s="14">
        <v>164.05298114951501</v>
      </c>
      <c r="M3165" s="14">
        <v>155.921474320333</v>
      </c>
      <c r="O3165" s="14"/>
      <c r="P3165" s="14"/>
      <c r="Q3165" s="14"/>
      <c r="R3165" s="14"/>
      <c r="S3165" s="14"/>
      <c r="T3165" s="14"/>
      <c r="U3165" s="14"/>
      <c r="V3165" s="14"/>
      <c r="W3165" s="14"/>
      <c r="X3165" s="14"/>
      <c r="Y3165" s="14"/>
    </row>
    <row r="3166" spans="1:25">
      <c r="A3166" s="14" t="s">
        <v>3394</v>
      </c>
      <c r="B3166" s="14" t="s">
        <v>60</v>
      </c>
      <c r="C3166" s="14" t="s">
        <v>129</v>
      </c>
      <c r="D3166" s="14" t="s">
        <v>41</v>
      </c>
      <c r="E3166" s="14">
        <v>5</v>
      </c>
      <c r="F3166" s="14">
        <v>823.23076022043699</v>
      </c>
      <c r="G3166" s="14">
        <v>274.41025340681199</v>
      </c>
      <c r="H3166" s="14">
        <v>1999.1033516766299</v>
      </c>
      <c r="I3166" s="14">
        <v>2221.90072726586</v>
      </c>
      <c r="J3166" s="14">
        <v>2070.5826536129098</v>
      </c>
      <c r="K3166" s="14">
        <v>2381.2337599922898</v>
      </c>
      <c r="L3166" s="14">
        <v>159.33303272642999</v>
      </c>
      <c r="M3166" s="14">
        <v>151.31807365294901</v>
      </c>
      <c r="O3166" s="14"/>
      <c r="P3166" s="14"/>
      <c r="Q3166" s="14"/>
      <c r="R3166" s="14"/>
      <c r="S3166" s="14"/>
      <c r="T3166" s="14"/>
      <c r="U3166" s="14"/>
      <c r="V3166" s="14"/>
      <c r="W3166" s="14"/>
      <c r="X3166" s="14"/>
      <c r="Y3166" s="14"/>
    </row>
    <row r="3167" spans="1:25">
      <c r="A3167" s="14" t="s">
        <v>3395</v>
      </c>
      <c r="B3167" s="14" t="s">
        <v>60</v>
      </c>
      <c r="C3167" s="14" t="s">
        <v>130</v>
      </c>
      <c r="D3167" s="14" t="s">
        <v>41</v>
      </c>
      <c r="E3167" s="14">
        <v>5</v>
      </c>
      <c r="F3167" s="14">
        <v>862.804228484036</v>
      </c>
      <c r="G3167" s="14">
        <v>287.60140949467899</v>
      </c>
      <c r="H3167" s="14">
        <v>2087.8000011712602</v>
      </c>
      <c r="I3167" s="14">
        <v>2309.0493965278802</v>
      </c>
      <c r="J3167" s="14">
        <v>2155.4714312493902</v>
      </c>
      <c r="K3167" s="14">
        <v>2470.5679711287298</v>
      </c>
      <c r="L3167" s="14">
        <v>161.51857460084901</v>
      </c>
      <c r="M3167" s="14">
        <v>153.577965278492</v>
      </c>
      <c r="O3167" s="14"/>
      <c r="P3167" s="14"/>
      <c r="Q3167" s="14"/>
      <c r="R3167" s="14"/>
      <c r="S3167" s="14"/>
      <c r="T3167" s="14"/>
      <c r="U3167" s="14"/>
      <c r="V3167" s="14"/>
      <c r="W3167" s="14"/>
      <c r="X3167" s="14"/>
      <c r="Y3167" s="14"/>
    </row>
    <row r="3168" spans="1:25">
      <c r="A3168" s="14" t="s">
        <v>3396</v>
      </c>
      <c r="B3168" s="14" t="s">
        <v>60</v>
      </c>
      <c r="C3168" s="14" t="s">
        <v>131</v>
      </c>
      <c r="D3168" s="14" t="s">
        <v>41</v>
      </c>
      <c r="E3168" s="14">
        <v>5</v>
      </c>
      <c r="F3168" s="14">
        <v>839.24645786658903</v>
      </c>
      <c r="G3168" s="14">
        <v>279.74881928886299</v>
      </c>
      <c r="H3168" s="14">
        <v>2021.3551816435599</v>
      </c>
      <c r="I3168" s="14">
        <v>2218.51988931292</v>
      </c>
      <c r="J3168" s="14">
        <v>2069.29169399484</v>
      </c>
      <c r="K3168" s="14">
        <v>2375.5744025723702</v>
      </c>
      <c r="L3168" s="14">
        <v>157.05451325945401</v>
      </c>
      <c r="M3168" s="14">
        <v>149.22819531808</v>
      </c>
      <c r="O3168" s="14"/>
      <c r="P3168" s="14"/>
      <c r="Q3168" s="14"/>
      <c r="R3168" s="14"/>
      <c r="S3168" s="14"/>
      <c r="T3168" s="14"/>
      <c r="U3168" s="14"/>
      <c r="V3168" s="14"/>
      <c r="W3168" s="14"/>
      <c r="X3168" s="14"/>
      <c r="Y3168" s="14"/>
    </row>
    <row r="3169" spans="1:25">
      <c r="A3169" s="14" t="s">
        <v>3397</v>
      </c>
      <c r="B3169" s="14" t="s">
        <v>60</v>
      </c>
      <c r="C3169" s="14" t="s">
        <v>132</v>
      </c>
      <c r="D3169" s="14" t="s">
        <v>41</v>
      </c>
      <c r="E3169" s="14">
        <v>5</v>
      </c>
      <c r="F3169" s="14">
        <v>855.79159816320202</v>
      </c>
      <c r="G3169" s="14">
        <v>285.26386605440098</v>
      </c>
      <c r="H3169" s="14">
        <v>2047.3483209645999</v>
      </c>
      <c r="I3169" s="14">
        <v>2246.7300692939998</v>
      </c>
      <c r="J3169" s="14">
        <v>2097.2737296279201</v>
      </c>
      <c r="K3169" s="14">
        <v>2403.9464022209399</v>
      </c>
      <c r="L3169" s="14">
        <v>157.21633292693201</v>
      </c>
      <c r="M3169" s="14">
        <v>149.45633966608401</v>
      </c>
      <c r="O3169" s="14"/>
      <c r="P3169" s="14"/>
      <c r="Q3169" s="14"/>
      <c r="R3169" s="14"/>
      <c r="S3169" s="14"/>
      <c r="T3169" s="14"/>
      <c r="U3169" s="14"/>
      <c r="V3169" s="14"/>
      <c r="W3169" s="14"/>
      <c r="X3169" s="14"/>
      <c r="Y3169" s="14"/>
    </row>
    <row r="3170" spans="1:25">
      <c r="A3170" s="14" t="s">
        <v>3398</v>
      </c>
      <c r="B3170" s="14" t="s">
        <v>64</v>
      </c>
      <c r="C3170" s="14" t="s">
        <v>38</v>
      </c>
      <c r="D3170" s="14" t="s">
        <v>77</v>
      </c>
      <c r="E3170" s="14">
        <v>0</v>
      </c>
      <c r="F3170" s="14">
        <v>10027.0284787574</v>
      </c>
      <c r="G3170" s="14">
        <v>3342.3428262524799</v>
      </c>
      <c r="H3170" s="14">
        <v>2417.9634566524401</v>
      </c>
      <c r="I3170" s="14">
        <v>2600.2374214103002</v>
      </c>
      <c r="J3170" s="14">
        <v>2548.5307965664902</v>
      </c>
      <c r="K3170" s="14">
        <v>2652.71286450044</v>
      </c>
      <c r="L3170" s="14">
        <v>52.475443090138498</v>
      </c>
      <c r="M3170" s="14">
        <v>51.706624843811802</v>
      </c>
      <c r="P3170" s="14"/>
      <c r="Q3170" s="14"/>
      <c r="R3170" s="14"/>
      <c r="S3170" s="14"/>
      <c r="T3170" s="14"/>
      <c r="U3170" s="14"/>
      <c r="V3170" s="14"/>
      <c r="W3170" s="14"/>
      <c r="X3170" s="14"/>
      <c r="Y3170" s="14"/>
    </row>
    <row r="3171" spans="1:25">
      <c r="A3171" s="14" t="s">
        <v>3399</v>
      </c>
      <c r="B3171" s="14" t="s">
        <v>64</v>
      </c>
      <c r="C3171" s="14" t="s">
        <v>36</v>
      </c>
      <c r="D3171" s="14" t="s">
        <v>77</v>
      </c>
      <c r="E3171" s="14">
        <v>0</v>
      </c>
      <c r="F3171" s="14">
        <v>9275.2655229264692</v>
      </c>
      <c r="G3171" s="14">
        <v>3091.7551743088202</v>
      </c>
      <c r="H3171" s="14">
        <v>2218.34212025019</v>
      </c>
      <c r="I3171" s="14">
        <v>2375.2175051356899</v>
      </c>
      <c r="J3171" s="14">
        <v>2326.1840924691601</v>
      </c>
      <c r="K3171" s="14">
        <v>2425.00920623108</v>
      </c>
      <c r="L3171" s="14">
        <v>49.791701095389698</v>
      </c>
      <c r="M3171" s="14">
        <v>49.033412666525699</v>
      </c>
      <c r="O3171" s="14"/>
      <c r="P3171" s="14"/>
      <c r="Q3171" s="14"/>
      <c r="R3171" s="14"/>
      <c r="S3171" s="14"/>
      <c r="T3171" s="14"/>
      <c r="U3171" s="14"/>
      <c r="V3171" s="14"/>
      <c r="W3171" s="14"/>
      <c r="X3171" s="14"/>
      <c r="Y3171" s="14"/>
    </row>
    <row r="3172" spans="1:25">
      <c r="A3172" s="14" t="s">
        <v>3400</v>
      </c>
      <c r="B3172" s="14" t="s">
        <v>64</v>
      </c>
      <c r="C3172" s="14" t="s">
        <v>34</v>
      </c>
      <c r="D3172" s="14" t="s">
        <v>77</v>
      </c>
      <c r="E3172" s="14">
        <v>0</v>
      </c>
      <c r="F3172" s="14">
        <v>8546.4555047087906</v>
      </c>
      <c r="G3172" s="14">
        <v>2848.8185015695899</v>
      </c>
      <c r="H3172" s="14">
        <v>2030.1285579892599</v>
      </c>
      <c r="I3172" s="14">
        <v>2161.9921041545199</v>
      </c>
      <c r="J3172" s="14">
        <v>2115.5137444905799</v>
      </c>
      <c r="K3172" s="14">
        <v>2209.2195267572802</v>
      </c>
      <c r="L3172" s="14">
        <v>47.227422602757997</v>
      </c>
      <c r="M3172" s="14">
        <v>46.478359663933098</v>
      </c>
      <c r="O3172" s="14"/>
      <c r="P3172" s="14"/>
      <c r="Q3172" s="14"/>
      <c r="R3172" s="14"/>
      <c r="S3172" s="14"/>
      <c r="T3172" s="14"/>
      <c r="U3172" s="14"/>
      <c r="V3172" s="14"/>
      <c r="W3172" s="14"/>
      <c r="X3172" s="14"/>
      <c r="Y3172" s="14"/>
    </row>
    <row r="3173" spans="1:25">
      <c r="A3173" s="14" t="s">
        <v>3401</v>
      </c>
      <c r="B3173" s="14" t="s">
        <v>64</v>
      </c>
      <c r="C3173" s="14" t="s">
        <v>128</v>
      </c>
      <c r="D3173" s="14" t="s">
        <v>77</v>
      </c>
      <c r="E3173" s="14">
        <v>0</v>
      </c>
      <c r="F3173" s="14">
        <v>7967.0902360565096</v>
      </c>
      <c r="G3173" s="14">
        <v>2655.6967453521702</v>
      </c>
      <c r="H3173" s="14">
        <v>1881.08038382778</v>
      </c>
      <c r="I3173" s="14">
        <v>1995.7432341087999</v>
      </c>
      <c r="J3173" s="14">
        <v>1951.3629974635001</v>
      </c>
      <c r="K3173" s="14">
        <v>2040.8645052807799</v>
      </c>
      <c r="L3173" s="14">
        <v>45.121271171984503</v>
      </c>
      <c r="M3173" s="14">
        <v>44.380236645298503</v>
      </c>
      <c r="O3173" s="14"/>
      <c r="P3173" s="14"/>
      <c r="Q3173" s="14"/>
      <c r="R3173" s="14"/>
      <c r="S3173" s="14"/>
      <c r="T3173" s="14"/>
      <c r="U3173" s="14"/>
      <c r="V3173" s="14"/>
      <c r="W3173" s="14"/>
      <c r="X3173" s="14"/>
      <c r="Y3173" s="14"/>
    </row>
    <row r="3174" spans="1:25">
      <c r="A3174" s="14" t="s">
        <v>3402</v>
      </c>
      <c r="B3174" s="14" t="s">
        <v>64</v>
      </c>
      <c r="C3174" s="14" t="s">
        <v>129</v>
      </c>
      <c r="D3174" s="14" t="s">
        <v>77</v>
      </c>
      <c r="E3174" s="14">
        <v>0</v>
      </c>
      <c r="F3174" s="14">
        <v>7820.2953425367996</v>
      </c>
      <c r="G3174" s="14">
        <v>2606.7651141789302</v>
      </c>
      <c r="H3174" s="14">
        <v>1837.26819873153</v>
      </c>
      <c r="I3174" s="14">
        <v>1936.90161217539</v>
      </c>
      <c r="J3174" s="14">
        <v>1893.47949086379</v>
      </c>
      <c r="K3174" s="14">
        <v>1981.05560624226</v>
      </c>
      <c r="L3174" s="14">
        <v>44.153994066875399</v>
      </c>
      <c r="M3174" s="14">
        <v>43.422121311598197</v>
      </c>
      <c r="O3174" s="14"/>
      <c r="P3174" s="14"/>
      <c r="Q3174" s="14"/>
      <c r="R3174" s="14"/>
      <c r="S3174" s="14"/>
      <c r="T3174" s="14"/>
      <c r="U3174" s="14"/>
      <c r="V3174" s="14"/>
      <c r="W3174" s="14"/>
      <c r="X3174" s="14"/>
      <c r="Y3174" s="14"/>
    </row>
    <row r="3175" spans="1:25">
      <c r="A3175" s="14" t="s">
        <v>3403</v>
      </c>
      <c r="B3175" s="14" t="s">
        <v>64</v>
      </c>
      <c r="C3175" s="14" t="s">
        <v>130</v>
      </c>
      <c r="D3175" s="14" t="s">
        <v>77</v>
      </c>
      <c r="E3175" s="14">
        <v>0</v>
      </c>
      <c r="F3175" s="14">
        <v>7778.43550674371</v>
      </c>
      <c r="G3175" s="14">
        <v>2592.8118355812398</v>
      </c>
      <c r="H3175" s="14">
        <v>1819.89595652515</v>
      </c>
      <c r="I3175" s="14">
        <v>1903.72726060839</v>
      </c>
      <c r="J3175" s="14">
        <v>1860.9960648799099</v>
      </c>
      <c r="K3175" s="14">
        <v>1947.18063708215</v>
      </c>
      <c r="L3175" s="14">
        <v>43.4533764737673</v>
      </c>
      <c r="M3175" s="14">
        <v>42.731195728477999</v>
      </c>
      <c r="O3175" s="14"/>
      <c r="P3175" s="14"/>
      <c r="Q3175" s="14"/>
      <c r="R3175" s="14"/>
      <c r="S3175" s="14"/>
      <c r="T3175" s="14"/>
      <c r="U3175" s="14"/>
      <c r="V3175" s="14"/>
      <c r="W3175" s="14"/>
      <c r="X3175" s="14"/>
      <c r="Y3175" s="14"/>
    </row>
    <row r="3176" spans="1:25">
      <c r="A3176" s="14" t="s">
        <v>3404</v>
      </c>
      <c r="B3176" s="14" t="s">
        <v>64</v>
      </c>
      <c r="C3176" s="14" t="s">
        <v>131</v>
      </c>
      <c r="D3176" s="14" t="s">
        <v>77</v>
      </c>
      <c r="E3176" s="14">
        <v>0</v>
      </c>
      <c r="F3176" s="14">
        <v>7974.9185661539204</v>
      </c>
      <c r="G3176" s="14">
        <v>2658.3061887179701</v>
      </c>
      <c r="H3176" s="14">
        <v>1857.3707667011199</v>
      </c>
      <c r="I3176" s="14">
        <v>1925.1487566253099</v>
      </c>
      <c r="J3176" s="14">
        <v>1882.5098044343599</v>
      </c>
      <c r="K3176" s="14">
        <v>1968.49931567662</v>
      </c>
      <c r="L3176" s="14">
        <v>43.3505590513032</v>
      </c>
      <c r="M3176" s="14">
        <v>42.6389521909487</v>
      </c>
      <c r="O3176" s="14"/>
      <c r="P3176" s="14"/>
      <c r="Q3176" s="14"/>
      <c r="R3176" s="14"/>
      <c r="S3176" s="14"/>
      <c r="T3176" s="14"/>
      <c r="U3176" s="14"/>
      <c r="V3176" s="14"/>
      <c r="W3176" s="14"/>
      <c r="X3176" s="14"/>
      <c r="Y3176" s="14"/>
    </row>
    <row r="3177" spans="1:25">
      <c r="A3177" s="14" t="s">
        <v>3405</v>
      </c>
      <c r="B3177" s="14" t="s">
        <v>64</v>
      </c>
      <c r="C3177" s="14" t="s">
        <v>132</v>
      </c>
      <c r="D3177" s="14" t="s">
        <v>77</v>
      </c>
      <c r="E3177" s="14">
        <v>0</v>
      </c>
      <c r="F3177" s="14">
        <v>7949.5867284328997</v>
      </c>
      <c r="G3177" s="14">
        <v>2649.8622428109702</v>
      </c>
      <c r="H3177" s="14">
        <v>1839.7264400791701</v>
      </c>
      <c r="I3177" s="14">
        <v>1892.5918787815799</v>
      </c>
      <c r="J3177" s="14">
        <v>1850.62687359954</v>
      </c>
      <c r="K3177" s="14">
        <v>1935.25836851436</v>
      </c>
      <c r="L3177" s="14">
        <v>42.666489732781002</v>
      </c>
      <c r="M3177" s="14">
        <v>41.965005182046099</v>
      </c>
      <c r="O3177" s="14"/>
      <c r="P3177" s="14"/>
      <c r="Q3177" s="14"/>
      <c r="R3177" s="14"/>
      <c r="S3177" s="14"/>
      <c r="T3177" s="14"/>
      <c r="U3177" s="14"/>
      <c r="V3177" s="14"/>
      <c r="W3177" s="14"/>
      <c r="X3177" s="14"/>
      <c r="Y3177" s="14"/>
    </row>
    <row r="3178" spans="1:25">
      <c r="A3178" s="14" t="s">
        <v>3406</v>
      </c>
      <c r="B3178" s="14" t="s">
        <v>64</v>
      </c>
      <c r="C3178" s="14" t="s">
        <v>38</v>
      </c>
      <c r="D3178" s="14" t="s">
        <v>77</v>
      </c>
      <c r="E3178" s="14">
        <v>1</v>
      </c>
      <c r="F3178" s="14">
        <v>1614.2133937629301</v>
      </c>
      <c r="G3178" s="14">
        <v>538.07113125430897</v>
      </c>
      <c r="H3178" s="14">
        <v>1827.7907419610799</v>
      </c>
      <c r="I3178" s="14">
        <v>1896.41699719389</v>
      </c>
      <c r="J3178" s="14">
        <v>1803.3831947953299</v>
      </c>
      <c r="K3178" s="14">
        <v>1992.94106325231</v>
      </c>
      <c r="L3178" s="14">
        <v>96.524066058421994</v>
      </c>
      <c r="M3178" s="14">
        <v>93.033802398564603</v>
      </c>
      <c r="O3178" s="14"/>
      <c r="P3178" s="14"/>
      <c r="Q3178" s="14"/>
      <c r="R3178" s="14"/>
      <c r="S3178" s="14"/>
      <c r="T3178" s="14"/>
      <c r="U3178" s="14"/>
      <c r="V3178" s="14"/>
      <c r="W3178" s="14"/>
      <c r="X3178" s="14"/>
      <c r="Y3178" s="14"/>
    </row>
    <row r="3179" spans="1:25">
      <c r="A3179" s="14" t="s">
        <v>3407</v>
      </c>
      <c r="B3179" s="14" t="s">
        <v>64</v>
      </c>
      <c r="C3179" s="14" t="s">
        <v>36</v>
      </c>
      <c r="D3179" s="14" t="s">
        <v>77</v>
      </c>
      <c r="E3179" s="14">
        <v>1</v>
      </c>
      <c r="F3179" s="14">
        <v>1463.3664088208</v>
      </c>
      <c r="G3179" s="14">
        <v>487.78880294026698</v>
      </c>
      <c r="H3179" s="14">
        <v>1642.0363882233901</v>
      </c>
      <c r="I3179" s="14">
        <v>1693.9049457752601</v>
      </c>
      <c r="J3179" s="14">
        <v>1606.7422506547</v>
      </c>
      <c r="K3179" s="14">
        <v>1784.5055987180999</v>
      </c>
      <c r="L3179" s="14">
        <v>90.600652942844405</v>
      </c>
      <c r="M3179" s="14">
        <v>87.162695120560798</v>
      </c>
      <c r="O3179" s="14"/>
      <c r="P3179" s="14"/>
      <c r="Q3179" s="14"/>
      <c r="R3179" s="14"/>
      <c r="S3179" s="14"/>
      <c r="T3179" s="14"/>
      <c r="U3179" s="14"/>
      <c r="V3179" s="14"/>
      <c r="W3179" s="14"/>
      <c r="X3179" s="14"/>
      <c r="Y3179" s="14"/>
    </row>
    <row r="3180" spans="1:25">
      <c r="A3180" s="14" t="s">
        <v>3408</v>
      </c>
      <c r="B3180" s="14" t="s">
        <v>64</v>
      </c>
      <c r="C3180" s="14" t="s">
        <v>34</v>
      </c>
      <c r="D3180" s="14" t="s">
        <v>77</v>
      </c>
      <c r="E3180" s="14">
        <v>1</v>
      </c>
      <c r="F3180" s="14">
        <v>1323.3024185643101</v>
      </c>
      <c r="G3180" s="14">
        <v>441.100806188104</v>
      </c>
      <c r="H3180" s="14">
        <v>1475.05620046851</v>
      </c>
      <c r="I3180" s="14">
        <v>1506.2875759082699</v>
      </c>
      <c r="J3180" s="14">
        <v>1424.88701638624</v>
      </c>
      <c r="K3180" s="14">
        <v>1591.06822129239</v>
      </c>
      <c r="L3180" s="14">
        <v>84.780645384119694</v>
      </c>
      <c r="M3180" s="14">
        <v>81.400559522027393</v>
      </c>
      <c r="O3180" s="14"/>
      <c r="P3180" s="14"/>
      <c r="Q3180" s="14"/>
      <c r="R3180" s="14"/>
      <c r="S3180" s="14"/>
      <c r="T3180" s="14"/>
      <c r="U3180" s="14"/>
      <c r="V3180" s="14"/>
      <c r="W3180" s="14"/>
      <c r="X3180" s="14"/>
      <c r="Y3180" s="14"/>
    </row>
    <row r="3181" spans="1:25">
      <c r="A3181" s="14" t="s">
        <v>3409</v>
      </c>
      <c r="B3181" s="14" t="s">
        <v>64</v>
      </c>
      <c r="C3181" s="14" t="s">
        <v>128</v>
      </c>
      <c r="D3181" s="14" t="s">
        <v>77</v>
      </c>
      <c r="E3181" s="14">
        <v>1</v>
      </c>
      <c r="F3181" s="14">
        <v>1216.0313129497299</v>
      </c>
      <c r="G3181" s="14">
        <v>405.34377098324302</v>
      </c>
      <c r="H3181" s="14">
        <v>1347.9856258657201</v>
      </c>
      <c r="I3181" s="14">
        <v>1362.0280711447799</v>
      </c>
      <c r="J3181" s="14">
        <v>1285.39639512094</v>
      </c>
      <c r="K3181" s="14">
        <v>1441.98244917335</v>
      </c>
      <c r="L3181" s="14">
        <v>79.954378028577594</v>
      </c>
      <c r="M3181" s="14">
        <v>76.631676023830806</v>
      </c>
      <c r="O3181" s="14"/>
      <c r="P3181" s="14"/>
      <c r="Q3181" s="14"/>
      <c r="R3181" s="14"/>
      <c r="S3181" s="14"/>
      <c r="T3181" s="14"/>
      <c r="U3181" s="14"/>
      <c r="V3181" s="14"/>
      <c r="W3181" s="14"/>
      <c r="X3181" s="14"/>
      <c r="Y3181" s="14"/>
    </row>
    <row r="3182" spans="1:25">
      <c r="A3182" s="14" t="s">
        <v>3410</v>
      </c>
      <c r="B3182" s="14" t="s">
        <v>64</v>
      </c>
      <c r="C3182" s="14" t="s">
        <v>129</v>
      </c>
      <c r="D3182" s="14" t="s">
        <v>77</v>
      </c>
      <c r="E3182" s="14">
        <v>1</v>
      </c>
      <c r="F3182" s="14">
        <v>1241.8598024230701</v>
      </c>
      <c r="G3182" s="14">
        <v>413.95326747435701</v>
      </c>
      <c r="H3182" s="14">
        <v>1371.9630593403101</v>
      </c>
      <c r="I3182" s="14">
        <v>1364.1812836341701</v>
      </c>
      <c r="J3182" s="14">
        <v>1288.3615817959601</v>
      </c>
      <c r="K3182" s="14">
        <v>1443.2533090110001</v>
      </c>
      <c r="L3182" s="14">
        <v>79.072025376829998</v>
      </c>
      <c r="M3182" s="14">
        <v>75.819701838209994</v>
      </c>
      <c r="O3182" s="14"/>
      <c r="P3182" s="14"/>
      <c r="Q3182" s="14"/>
      <c r="R3182" s="14"/>
      <c r="S3182" s="14"/>
      <c r="T3182" s="14"/>
      <c r="U3182" s="14"/>
      <c r="V3182" s="14"/>
      <c r="W3182" s="14"/>
      <c r="X3182" s="14"/>
      <c r="Y3182" s="14"/>
    </row>
    <row r="3183" spans="1:25">
      <c r="A3183" s="14" t="s">
        <v>3411</v>
      </c>
      <c r="B3183" s="14" t="s">
        <v>64</v>
      </c>
      <c r="C3183" s="14" t="s">
        <v>130</v>
      </c>
      <c r="D3183" s="14" t="s">
        <v>77</v>
      </c>
      <c r="E3183" s="14">
        <v>1</v>
      </c>
      <c r="F3183" s="14">
        <v>1253.46823293172</v>
      </c>
      <c r="G3183" s="14">
        <v>417.82274431057198</v>
      </c>
      <c r="H3183" s="14">
        <v>1381.3996549793601</v>
      </c>
      <c r="I3183" s="14">
        <v>1355.5826929191101</v>
      </c>
      <c r="J3183" s="14">
        <v>1280.6045356868301</v>
      </c>
      <c r="K3183" s="14">
        <v>1433.7617996817</v>
      </c>
      <c r="L3183" s="14">
        <v>78.179106762586301</v>
      </c>
      <c r="M3183" s="14">
        <v>74.978157232277198</v>
      </c>
      <c r="O3183" s="14"/>
      <c r="P3183" s="14"/>
      <c r="Q3183" s="14"/>
      <c r="R3183" s="14"/>
      <c r="S3183" s="14"/>
      <c r="T3183" s="14"/>
      <c r="U3183" s="14"/>
      <c r="V3183" s="14"/>
      <c r="W3183" s="14"/>
      <c r="X3183" s="14"/>
      <c r="Y3183" s="14"/>
    </row>
    <row r="3184" spans="1:25">
      <c r="A3184" s="14" t="s">
        <v>3412</v>
      </c>
      <c r="B3184" s="14" t="s">
        <v>64</v>
      </c>
      <c r="C3184" s="14" t="s">
        <v>131</v>
      </c>
      <c r="D3184" s="14" t="s">
        <v>77</v>
      </c>
      <c r="E3184" s="14">
        <v>1</v>
      </c>
      <c r="F3184" s="14">
        <v>1259.4424698051801</v>
      </c>
      <c r="G3184" s="14">
        <v>419.81415660172502</v>
      </c>
      <c r="H3184" s="14">
        <v>1384.42869213074</v>
      </c>
      <c r="I3184" s="14">
        <v>1332.9958258161701</v>
      </c>
      <c r="J3184" s="14">
        <v>1259.55907931246</v>
      </c>
      <c r="K3184" s="14">
        <v>1409.5600984171001</v>
      </c>
      <c r="L3184" s="14">
        <v>76.564272600928703</v>
      </c>
      <c r="M3184" s="14">
        <v>73.436746503706203</v>
      </c>
      <c r="O3184" s="14"/>
      <c r="P3184" s="14"/>
      <c r="Q3184" s="14"/>
      <c r="R3184" s="14"/>
      <c r="S3184" s="14"/>
      <c r="T3184" s="14"/>
      <c r="U3184" s="14"/>
      <c r="V3184" s="14"/>
      <c r="W3184" s="14"/>
      <c r="X3184" s="14"/>
      <c r="Y3184" s="14"/>
    </row>
    <row r="3185" spans="1:25">
      <c r="A3185" s="14" t="s">
        <v>3413</v>
      </c>
      <c r="B3185" s="14" t="s">
        <v>64</v>
      </c>
      <c r="C3185" s="14" t="s">
        <v>132</v>
      </c>
      <c r="D3185" s="14" t="s">
        <v>77</v>
      </c>
      <c r="E3185" s="14">
        <v>1</v>
      </c>
      <c r="F3185" s="14">
        <v>1246.5065034674001</v>
      </c>
      <c r="G3185" s="14">
        <v>415.50216782246503</v>
      </c>
      <c r="H3185" s="14">
        <v>1365.60052527678</v>
      </c>
      <c r="I3185" s="14">
        <v>1301.3994322167</v>
      </c>
      <c r="J3185" s="14">
        <v>1229.30246440065</v>
      </c>
      <c r="K3185" s="14">
        <v>1376.58313042345</v>
      </c>
      <c r="L3185" s="14">
        <v>75.183698206755494</v>
      </c>
      <c r="M3185" s="14">
        <v>72.096967816049499</v>
      </c>
      <c r="O3185" s="14"/>
      <c r="P3185" s="14"/>
      <c r="Q3185" s="14"/>
      <c r="R3185" s="14"/>
      <c r="S3185" s="14"/>
      <c r="T3185" s="14"/>
      <c r="U3185" s="14"/>
      <c r="V3185" s="14"/>
      <c r="W3185" s="14"/>
      <c r="X3185" s="14"/>
      <c r="Y3185" s="14"/>
    </row>
    <row r="3186" spans="1:25">
      <c r="A3186" s="14" t="s">
        <v>3414</v>
      </c>
      <c r="B3186" s="14" t="s">
        <v>64</v>
      </c>
      <c r="C3186" s="14" t="s">
        <v>38</v>
      </c>
      <c r="D3186" s="14" t="s">
        <v>77</v>
      </c>
      <c r="E3186" s="14">
        <v>2</v>
      </c>
      <c r="F3186" s="14">
        <v>1743.1441651617899</v>
      </c>
      <c r="G3186" s="14">
        <v>581.04805505393006</v>
      </c>
      <c r="H3186" s="14">
        <v>2002.78524422284</v>
      </c>
      <c r="I3186" s="14">
        <v>2188.3599589753999</v>
      </c>
      <c r="J3186" s="14">
        <v>2083.6638322808799</v>
      </c>
      <c r="K3186" s="14">
        <v>2296.83290075369</v>
      </c>
      <c r="L3186" s="14">
        <v>108.472941778291</v>
      </c>
      <c r="M3186" s="14">
        <v>104.69612669452</v>
      </c>
      <c r="O3186" s="14"/>
      <c r="P3186" s="14"/>
      <c r="Q3186" s="14"/>
      <c r="R3186" s="14"/>
      <c r="S3186" s="14"/>
      <c r="T3186" s="14"/>
      <c r="U3186" s="14"/>
      <c r="V3186" s="14"/>
      <c r="W3186" s="14"/>
      <c r="X3186" s="14"/>
      <c r="Y3186" s="14"/>
    </row>
    <row r="3187" spans="1:25">
      <c r="A3187" s="14" t="s">
        <v>3415</v>
      </c>
      <c r="B3187" s="14" t="s">
        <v>64</v>
      </c>
      <c r="C3187" s="14" t="s">
        <v>36</v>
      </c>
      <c r="D3187" s="14" t="s">
        <v>77</v>
      </c>
      <c r="E3187" s="14">
        <v>2</v>
      </c>
      <c r="F3187" s="14">
        <v>1640.37139958796</v>
      </c>
      <c r="G3187" s="14">
        <v>546.79046652931902</v>
      </c>
      <c r="H3187" s="14">
        <v>1862.2173528306801</v>
      </c>
      <c r="I3187" s="14">
        <v>2022.7484588454899</v>
      </c>
      <c r="J3187" s="14">
        <v>1923.12926157014</v>
      </c>
      <c r="K3187" s="14">
        <v>2126.074450353</v>
      </c>
      <c r="L3187" s="14">
        <v>103.32599150750499</v>
      </c>
      <c r="M3187" s="14">
        <v>99.619197275350601</v>
      </c>
      <c r="O3187" s="14"/>
      <c r="P3187" s="14"/>
      <c r="Q3187" s="14"/>
      <c r="R3187" s="14"/>
      <c r="S3187" s="14"/>
      <c r="T3187" s="14"/>
      <c r="U3187" s="14"/>
      <c r="V3187" s="14"/>
      <c r="W3187" s="14"/>
      <c r="X3187" s="14"/>
      <c r="Y3187" s="14"/>
    </row>
    <row r="3188" spans="1:25">
      <c r="A3188" s="14" t="s">
        <v>3416</v>
      </c>
      <c r="B3188" s="14" t="s">
        <v>64</v>
      </c>
      <c r="C3188" s="14" t="s">
        <v>34</v>
      </c>
      <c r="D3188" s="14" t="s">
        <v>77</v>
      </c>
      <c r="E3188" s="14">
        <v>2</v>
      </c>
      <c r="F3188" s="14">
        <v>1461.3118010666999</v>
      </c>
      <c r="G3188" s="14">
        <v>487.10393368890101</v>
      </c>
      <c r="H3188" s="14">
        <v>1644.6768196944399</v>
      </c>
      <c r="I3188" s="14">
        <v>1773.0188944999099</v>
      </c>
      <c r="J3188" s="14">
        <v>1680.69489090556</v>
      </c>
      <c r="K3188" s="14">
        <v>1868.9870477418001</v>
      </c>
      <c r="L3188" s="14">
        <v>95.968153241886299</v>
      </c>
      <c r="M3188" s="14">
        <v>92.324003594348397</v>
      </c>
      <c r="O3188" s="14"/>
      <c r="P3188" s="14"/>
      <c r="Q3188" s="14"/>
      <c r="R3188" s="14"/>
      <c r="S3188" s="14"/>
      <c r="T3188" s="14"/>
      <c r="U3188" s="14"/>
      <c r="V3188" s="14"/>
      <c r="W3188" s="14"/>
      <c r="X3188" s="14"/>
      <c r="Y3188" s="14"/>
    </row>
    <row r="3189" spans="1:25">
      <c r="A3189" s="14" t="s">
        <v>3417</v>
      </c>
      <c r="B3189" s="14" t="s">
        <v>64</v>
      </c>
      <c r="C3189" s="14" t="s">
        <v>128</v>
      </c>
      <c r="D3189" s="14" t="s">
        <v>77</v>
      </c>
      <c r="E3189" s="14">
        <v>2</v>
      </c>
      <c r="F3189" s="14">
        <v>1358.2851476445701</v>
      </c>
      <c r="G3189" s="14">
        <v>452.761715881523</v>
      </c>
      <c r="H3189" s="14">
        <v>1516.75579288522</v>
      </c>
      <c r="I3189" s="14">
        <v>1618.12245531085</v>
      </c>
      <c r="J3189" s="14">
        <v>1531.0916960896</v>
      </c>
      <c r="K3189" s="14">
        <v>1708.71919904634</v>
      </c>
      <c r="L3189" s="14">
        <v>90.596743735488204</v>
      </c>
      <c r="M3189" s="14">
        <v>87.030759221247806</v>
      </c>
      <c r="O3189" s="14"/>
      <c r="P3189" s="14"/>
      <c r="Q3189" s="14"/>
      <c r="R3189" s="14"/>
      <c r="S3189" s="14"/>
      <c r="T3189" s="14"/>
      <c r="U3189" s="14"/>
      <c r="V3189" s="14"/>
      <c r="W3189" s="14"/>
      <c r="X3189" s="14"/>
      <c r="Y3189" s="14"/>
    </row>
    <row r="3190" spans="1:25">
      <c r="A3190" s="14" t="s">
        <v>3418</v>
      </c>
      <c r="B3190" s="14" t="s">
        <v>64</v>
      </c>
      <c r="C3190" s="14" t="s">
        <v>129</v>
      </c>
      <c r="D3190" s="14" t="s">
        <v>77</v>
      </c>
      <c r="E3190" s="14">
        <v>2</v>
      </c>
      <c r="F3190" s="14">
        <v>1357.3313788641301</v>
      </c>
      <c r="G3190" s="14">
        <v>452.44379295470998</v>
      </c>
      <c r="H3190" s="14">
        <v>1506.82332048994</v>
      </c>
      <c r="I3190" s="14">
        <v>1587.42903389413</v>
      </c>
      <c r="J3190" s="14">
        <v>1502.28741009904</v>
      </c>
      <c r="K3190" s="14">
        <v>1676.0604899868499</v>
      </c>
      <c r="L3190" s="14">
        <v>88.631456092716206</v>
      </c>
      <c r="M3190" s="14">
        <v>85.141623795090496</v>
      </c>
      <c r="O3190" s="14"/>
      <c r="P3190" s="14"/>
      <c r="Q3190" s="14"/>
      <c r="R3190" s="14"/>
      <c r="S3190" s="14"/>
      <c r="T3190" s="14"/>
      <c r="U3190" s="14"/>
      <c r="V3190" s="14"/>
      <c r="W3190" s="14"/>
      <c r="X3190" s="14"/>
      <c r="Y3190" s="14"/>
    </row>
    <row r="3191" spans="1:25">
      <c r="A3191" s="14" t="s">
        <v>3419</v>
      </c>
      <c r="B3191" s="14" t="s">
        <v>64</v>
      </c>
      <c r="C3191" s="14" t="s">
        <v>130</v>
      </c>
      <c r="D3191" s="14" t="s">
        <v>77</v>
      </c>
      <c r="E3191" s="14">
        <v>2</v>
      </c>
      <c r="F3191" s="14">
        <v>1365.16170366285</v>
      </c>
      <c r="G3191" s="14">
        <v>455.05390122095099</v>
      </c>
      <c r="H3191" s="14">
        <v>1506.66795830705</v>
      </c>
      <c r="I3191" s="14">
        <v>1568.6331490350101</v>
      </c>
      <c r="J3191" s="14">
        <v>1485.1591512070399</v>
      </c>
      <c r="K3191" s="14">
        <v>1655.51857944018</v>
      </c>
      <c r="L3191" s="14">
        <v>86.885430405164499</v>
      </c>
      <c r="M3191" s="14">
        <v>83.473997827966102</v>
      </c>
      <c r="O3191" s="14"/>
      <c r="P3191" s="14"/>
      <c r="Q3191" s="14"/>
      <c r="R3191" s="14"/>
      <c r="S3191" s="14"/>
      <c r="T3191" s="14"/>
      <c r="U3191" s="14"/>
      <c r="V3191" s="14"/>
      <c r="W3191" s="14"/>
      <c r="X3191" s="14"/>
      <c r="Y3191" s="14"/>
    </row>
    <row r="3192" spans="1:25">
      <c r="A3192" s="14" t="s">
        <v>3420</v>
      </c>
      <c r="B3192" s="14" t="s">
        <v>64</v>
      </c>
      <c r="C3192" s="14" t="s">
        <v>131</v>
      </c>
      <c r="D3192" s="14" t="s">
        <v>77</v>
      </c>
      <c r="E3192" s="14">
        <v>2</v>
      </c>
      <c r="F3192" s="14">
        <v>1416.7576744957601</v>
      </c>
      <c r="G3192" s="14">
        <v>472.25255816525402</v>
      </c>
      <c r="H3192" s="14">
        <v>1554.96276505374</v>
      </c>
      <c r="I3192" s="14">
        <v>1612.2332279484399</v>
      </c>
      <c r="J3192" s="14">
        <v>1527.8970501414101</v>
      </c>
      <c r="K3192" s="14">
        <v>1699.9513422443599</v>
      </c>
      <c r="L3192" s="14">
        <v>87.718114295922504</v>
      </c>
      <c r="M3192" s="14">
        <v>84.336177807031802</v>
      </c>
      <c r="O3192" s="14"/>
      <c r="P3192" s="14"/>
      <c r="Q3192" s="14"/>
      <c r="R3192" s="14"/>
      <c r="S3192" s="14"/>
      <c r="T3192" s="14"/>
      <c r="U3192" s="14"/>
      <c r="V3192" s="14"/>
      <c r="W3192" s="14"/>
      <c r="X3192" s="14"/>
      <c r="Y3192" s="14"/>
    </row>
    <row r="3193" spans="1:25">
      <c r="A3193" s="14" t="s">
        <v>3421</v>
      </c>
      <c r="B3193" s="14" t="s">
        <v>64</v>
      </c>
      <c r="C3193" s="14" t="s">
        <v>132</v>
      </c>
      <c r="D3193" s="14" t="s">
        <v>77</v>
      </c>
      <c r="E3193" s="14">
        <v>2</v>
      </c>
      <c r="F3193" s="14">
        <v>1412.68935444</v>
      </c>
      <c r="G3193" s="14">
        <v>470.89645148</v>
      </c>
      <c r="H3193" s="14">
        <v>1534.98131587583</v>
      </c>
      <c r="I3193" s="14">
        <v>1579.2480749920101</v>
      </c>
      <c r="J3193" s="14">
        <v>1496.50378715089</v>
      </c>
      <c r="K3193" s="14">
        <v>1665.31534269534</v>
      </c>
      <c r="L3193" s="14">
        <v>86.067267703330998</v>
      </c>
      <c r="M3193" s="14">
        <v>82.744287841118194</v>
      </c>
      <c r="O3193" s="14"/>
      <c r="P3193" s="14"/>
      <c r="Q3193" s="14"/>
      <c r="R3193" s="14"/>
      <c r="S3193" s="14"/>
      <c r="T3193" s="14"/>
      <c r="U3193" s="14"/>
      <c r="V3193" s="14"/>
      <c r="W3193" s="14"/>
      <c r="X3193" s="14"/>
      <c r="Y3193" s="14"/>
    </row>
    <row r="3194" spans="1:25">
      <c r="A3194" s="14" t="s">
        <v>3422</v>
      </c>
      <c r="B3194" s="14" t="s">
        <v>64</v>
      </c>
      <c r="C3194" s="14" t="s">
        <v>38</v>
      </c>
      <c r="D3194" s="14" t="s">
        <v>77</v>
      </c>
      <c r="E3194" s="14">
        <v>3</v>
      </c>
      <c r="F3194" s="14">
        <v>2115.79036992807</v>
      </c>
      <c r="G3194" s="14">
        <v>705.26345664268797</v>
      </c>
      <c r="H3194" s="14">
        <v>2511.6518120206401</v>
      </c>
      <c r="I3194" s="14">
        <v>2744.9360238198401</v>
      </c>
      <c r="J3194" s="14">
        <v>2625.8714269700799</v>
      </c>
      <c r="K3194" s="14">
        <v>2867.89211040179</v>
      </c>
      <c r="L3194" s="14">
        <v>122.956086581951</v>
      </c>
      <c r="M3194" s="14">
        <v>119.06459684975501</v>
      </c>
      <c r="O3194" s="14"/>
      <c r="P3194" s="14"/>
      <c r="Q3194" s="14"/>
      <c r="R3194" s="14"/>
      <c r="S3194" s="14"/>
      <c r="T3194" s="14"/>
      <c r="U3194" s="14"/>
      <c r="V3194" s="14"/>
      <c r="W3194" s="14"/>
      <c r="X3194" s="14"/>
      <c r="Y3194" s="14"/>
    </row>
    <row r="3195" spans="1:25">
      <c r="A3195" s="14" t="s">
        <v>3423</v>
      </c>
      <c r="B3195" s="14" t="s">
        <v>64</v>
      </c>
      <c r="C3195" s="14" t="s">
        <v>36</v>
      </c>
      <c r="D3195" s="14" t="s">
        <v>77</v>
      </c>
      <c r="E3195" s="14">
        <v>3</v>
      </c>
      <c r="F3195" s="14">
        <v>1936.23491381395</v>
      </c>
      <c r="G3195" s="14">
        <v>645.41163793798205</v>
      </c>
      <c r="H3195" s="14">
        <v>2286.7745908444999</v>
      </c>
      <c r="I3195" s="14">
        <v>2463.3193589297898</v>
      </c>
      <c r="J3195" s="14">
        <v>2352.5487710385801</v>
      </c>
      <c r="K3195" s="14">
        <v>2577.8775814754099</v>
      </c>
      <c r="L3195" s="14">
        <v>114.558222545622</v>
      </c>
      <c r="M3195" s="14">
        <v>110.770587891207</v>
      </c>
      <c r="O3195" s="14"/>
      <c r="P3195" s="14"/>
      <c r="Q3195" s="14"/>
      <c r="R3195" s="14"/>
      <c r="S3195" s="14"/>
      <c r="T3195" s="14"/>
      <c r="U3195" s="14"/>
      <c r="V3195" s="14"/>
      <c r="W3195" s="14"/>
      <c r="X3195" s="14"/>
      <c r="Y3195" s="14"/>
    </row>
    <row r="3196" spans="1:25">
      <c r="A3196" s="14" t="s">
        <v>3424</v>
      </c>
      <c r="B3196" s="14" t="s">
        <v>64</v>
      </c>
      <c r="C3196" s="14" t="s">
        <v>34</v>
      </c>
      <c r="D3196" s="14" t="s">
        <v>77</v>
      </c>
      <c r="E3196" s="14">
        <v>3</v>
      </c>
      <c r="F3196" s="14">
        <v>1780.0429209195099</v>
      </c>
      <c r="G3196" s="14">
        <v>593.34764030650501</v>
      </c>
      <c r="H3196" s="14">
        <v>2090.8965041987399</v>
      </c>
      <c r="I3196" s="14">
        <v>2232.2133776451701</v>
      </c>
      <c r="J3196" s="14">
        <v>2127.89821244521</v>
      </c>
      <c r="K3196" s="14">
        <v>2340.2516416316998</v>
      </c>
      <c r="L3196" s="14">
        <v>108.03826398652799</v>
      </c>
      <c r="M3196" s="14">
        <v>104.315165199966</v>
      </c>
      <c r="O3196" s="14"/>
      <c r="P3196" s="14"/>
      <c r="Q3196" s="14"/>
      <c r="R3196" s="14"/>
      <c r="S3196" s="14"/>
      <c r="T3196" s="14"/>
      <c r="U3196" s="14"/>
      <c r="V3196" s="14"/>
      <c r="W3196" s="14"/>
      <c r="X3196" s="14"/>
      <c r="Y3196" s="14"/>
    </row>
    <row r="3197" spans="1:25">
      <c r="A3197" s="14" t="s">
        <v>3425</v>
      </c>
      <c r="B3197" s="14" t="s">
        <v>64</v>
      </c>
      <c r="C3197" s="14" t="s">
        <v>128</v>
      </c>
      <c r="D3197" s="14" t="s">
        <v>77</v>
      </c>
      <c r="E3197" s="14">
        <v>3</v>
      </c>
      <c r="F3197" s="14">
        <v>1643.8668888178699</v>
      </c>
      <c r="G3197" s="14">
        <v>547.95562960595703</v>
      </c>
      <c r="H3197" s="14">
        <v>1925.37613326213</v>
      </c>
      <c r="I3197" s="14">
        <v>2053.5894346339201</v>
      </c>
      <c r="J3197" s="14">
        <v>1953.8809949123099</v>
      </c>
      <c r="K3197" s="14">
        <v>2157.0039622876202</v>
      </c>
      <c r="L3197" s="14">
        <v>103.414527653706</v>
      </c>
      <c r="M3197" s="14">
        <v>99.708439721604194</v>
      </c>
      <c r="O3197" s="14"/>
      <c r="P3197" s="14"/>
      <c r="Q3197" s="14"/>
      <c r="R3197" s="14"/>
      <c r="S3197" s="14"/>
      <c r="T3197" s="14"/>
      <c r="U3197" s="14"/>
      <c r="V3197" s="14"/>
      <c r="W3197" s="14"/>
      <c r="X3197" s="14"/>
      <c r="Y3197" s="14"/>
    </row>
    <row r="3198" spans="1:25">
      <c r="A3198" s="14" t="s">
        <v>3426</v>
      </c>
      <c r="B3198" s="14" t="s">
        <v>64</v>
      </c>
      <c r="C3198" s="14" t="s">
        <v>129</v>
      </c>
      <c r="D3198" s="14" t="s">
        <v>77</v>
      </c>
      <c r="E3198" s="14">
        <v>3</v>
      </c>
      <c r="F3198" s="14">
        <v>1574.8636075100901</v>
      </c>
      <c r="G3198" s="14">
        <v>524.95453583669496</v>
      </c>
      <c r="H3198" s="14">
        <v>1839.3641760220601</v>
      </c>
      <c r="I3198" s="14">
        <v>1956.4124702737199</v>
      </c>
      <c r="J3198" s="14">
        <v>1859.4672898952399</v>
      </c>
      <c r="K3198" s="14">
        <v>2057.04075001211</v>
      </c>
      <c r="L3198" s="14">
        <v>100.62827973839001</v>
      </c>
      <c r="M3198" s="14">
        <v>96.945180378482704</v>
      </c>
      <c r="O3198" s="14"/>
      <c r="P3198" s="14"/>
      <c r="Q3198" s="14"/>
      <c r="R3198" s="14"/>
      <c r="S3198" s="14"/>
      <c r="T3198" s="14"/>
      <c r="U3198" s="14"/>
      <c r="V3198" s="14"/>
      <c r="W3198" s="14"/>
      <c r="X3198" s="14"/>
      <c r="Y3198" s="14"/>
    </row>
    <row r="3199" spans="1:25">
      <c r="A3199" s="14" t="s">
        <v>3427</v>
      </c>
      <c r="B3199" s="14" t="s">
        <v>64</v>
      </c>
      <c r="C3199" s="14" t="s">
        <v>130</v>
      </c>
      <c r="D3199" s="14" t="s">
        <v>77</v>
      </c>
      <c r="E3199" s="14">
        <v>3</v>
      </c>
      <c r="F3199" s="14">
        <v>1601.39411648961</v>
      </c>
      <c r="G3199" s="14">
        <v>533.79803882987096</v>
      </c>
      <c r="H3199" s="14">
        <v>1866.4049562238299</v>
      </c>
      <c r="I3199" s="14">
        <v>1987.4918774875</v>
      </c>
      <c r="J3199" s="14">
        <v>1889.6823866126099</v>
      </c>
      <c r="K3199" s="14">
        <v>2088.9857571450402</v>
      </c>
      <c r="L3199" s="14">
        <v>101.493879657542</v>
      </c>
      <c r="M3199" s="14">
        <v>97.809490874886905</v>
      </c>
      <c r="O3199" s="14"/>
      <c r="P3199" s="14"/>
      <c r="Q3199" s="14"/>
      <c r="R3199" s="14"/>
      <c r="S3199" s="14"/>
      <c r="T3199" s="14"/>
      <c r="U3199" s="14"/>
      <c r="V3199" s="14"/>
      <c r="W3199" s="14"/>
      <c r="X3199" s="14"/>
      <c r="Y3199" s="14"/>
    </row>
    <row r="3200" spans="1:25">
      <c r="A3200" s="14" t="s">
        <v>3428</v>
      </c>
      <c r="B3200" s="14" t="s">
        <v>64</v>
      </c>
      <c r="C3200" s="14" t="s">
        <v>131</v>
      </c>
      <c r="D3200" s="14" t="s">
        <v>77</v>
      </c>
      <c r="E3200" s="14">
        <v>3</v>
      </c>
      <c r="F3200" s="14">
        <v>1651.9173198209101</v>
      </c>
      <c r="G3200" s="14">
        <v>550.63910660697104</v>
      </c>
      <c r="H3200" s="14">
        <v>1915.6662489805601</v>
      </c>
      <c r="I3200" s="14">
        <v>2021.41350228793</v>
      </c>
      <c r="J3200" s="14">
        <v>1923.51805594397</v>
      </c>
      <c r="K3200" s="14">
        <v>2122.9385915182502</v>
      </c>
      <c r="L3200" s="14">
        <v>101.525089230315</v>
      </c>
      <c r="M3200" s="14">
        <v>97.895446343960003</v>
      </c>
      <c r="O3200" s="14"/>
      <c r="P3200" s="14"/>
      <c r="Q3200" s="14"/>
      <c r="R3200" s="14"/>
      <c r="S3200" s="14"/>
      <c r="T3200" s="14"/>
      <c r="U3200" s="14"/>
      <c r="V3200" s="14"/>
      <c r="W3200" s="14"/>
      <c r="X3200" s="14"/>
      <c r="Y3200" s="14"/>
    </row>
    <row r="3201" spans="1:25">
      <c r="A3201" s="14" t="s">
        <v>3429</v>
      </c>
      <c r="B3201" s="14" t="s">
        <v>64</v>
      </c>
      <c r="C3201" s="14" t="s">
        <v>132</v>
      </c>
      <c r="D3201" s="14" t="s">
        <v>77</v>
      </c>
      <c r="E3201" s="14">
        <v>3</v>
      </c>
      <c r="F3201" s="14">
        <v>1650.35857525192</v>
      </c>
      <c r="G3201" s="14">
        <v>550.11952508397405</v>
      </c>
      <c r="H3201" s="14">
        <v>1905.0878750209799</v>
      </c>
      <c r="I3201" s="14">
        <v>1997.4544910060899</v>
      </c>
      <c r="J3201" s="14">
        <v>1900.7709639022</v>
      </c>
      <c r="K3201" s="14">
        <v>2097.7244538299301</v>
      </c>
      <c r="L3201" s="14">
        <v>100.269962823849</v>
      </c>
      <c r="M3201" s="14">
        <v>96.683527103883307</v>
      </c>
      <c r="O3201" s="14"/>
      <c r="P3201" s="14"/>
      <c r="Q3201" s="14"/>
      <c r="R3201" s="14"/>
      <c r="S3201" s="14"/>
      <c r="T3201" s="14"/>
      <c r="U3201" s="14"/>
      <c r="V3201" s="14"/>
      <c r="W3201" s="14"/>
      <c r="X3201" s="14"/>
      <c r="Y3201" s="14"/>
    </row>
    <row r="3202" spans="1:25">
      <c r="A3202" s="14" t="s">
        <v>3430</v>
      </c>
      <c r="B3202" s="14" t="s">
        <v>64</v>
      </c>
      <c r="C3202" s="14" t="s">
        <v>38</v>
      </c>
      <c r="D3202" s="14" t="s">
        <v>77</v>
      </c>
      <c r="E3202" s="14">
        <v>4</v>
      </c>
      <c r="F3202" s="14">
        <v>2278.5443349208099</v>
      </c>
      <c r="G3202" s="14">
        <v>759.51477830693602</v>
      </c>
      <c r="H3202" s="14">
        <v>2857.2521943681299</v>
      </c>
      <c r="I3202" s="14">
        <v>3059.35665396682</v>
      </c>
      <c r="J3202" s="14">
        <v>2932.70122772284</v>
      </c>
      <c r="K3202" s="14">
        <v>3189.9984848547001</v>
      </c>
      <c r="L3202" s="14">
        <v>130.64183088787499</v>
      </c>
      <c r="M3202" s="14">
        <v>126.65542624398</v>
      </c>
      <c r="O3202" s="14"/>
      <c r="P3202" s="14"/>
      <c r="Q3202" s="14"/>
      <c r="R3202" s="14"/>
      <c r="S3202" s="14"/>
      <c r="T3202" s="14"/>
      <c r="U3202" s="14"/>
      <c r="V3202" s="14"/>
      <c r="W3202" s="14"/>
      <c r="X3202" s="14"/>
      <c r="Y3202" s="14"/>
    </row>
    <row r="3203" spans="1:25">
      <c r="A3203" s="14" t="s">
        <v>3431</v>
      </c>
      <c r="B3203" s="14" t="s">
        <v>64</v>
      </c>
      <c r="C3203" s="14" t="s">
        <v>36</v>
      </c>
      <c r="D3203" s="14" t="s">
        <v>77</v>
      </c>
      <c r="E3203" s="14">
        <v>4</v>
      </c>
      <c r="F3203" s="14">
        <v>2082.3247763916002</v>
      </c>
      <c r="G3203" s="14">
        <v>694.108258797198</v>
      </c>
      <c r="H3203" s="14">
        <v>2590.63284737505</v>
      </c>
      <c r="I3203" s="14">
        <v>2785.0888192663501</v>
      </c>
      <c r="J3203" s="14">
        <v>2664.4021770341101</v>
      </c>
      <c r="K3203" s="14">
        <v>2909.7521068104802</v>
      </c>
      <c r="L3203" s="14">
        <v>124.66328754413399</v>
      </c>
      <c r="M3203" s="14">
        <v>120.68664223223701</v>
      </c>
      <c r="O3203" s="14"/>
      <c r="P3203" s="14"/>
      <c r="Q3203" s="14"/>
      <c r="R3203" s="14"/>
      <c r="S3203" s="14"/>
      <c r="T3203" s="14"/>
      <c r="U3203" s="14"/>
      <c r="V3203" s="14"/>
      <c r="W3203" s="14"/>
      <c r="X3203" s="14"/>
      <c r="Y3203" s="14"/>
    </row>
    <row r="3204" spans="1:25">
      <c r="A3204" s="14" t="s">
        <v>3432</v>
      </c>
      <c r="B3204" s="14" t="s">
        <v>64</v>
      </c>
      <c r="C3204" s="14" t="s">
        <v>34</v>
      </c>
      <c r="D3204" s="14" t="s">
        <v>77</v>
      </c>
      <c r="E3204" s="14">
        <v>4</v>
      </c>
      <c r="F3204" s="14">
        <v>1854.1291948158901</v>
      </c>
      <c r="G3204" s="14">
        <v>618.04306493862896</v>
      </c>
      <c r="H3204" s="14">
        <v>2286.7334239607899</v>
      </c>
      <c r="I3204" s="14">
        <v>2465.0054508779099</v>
      </c>
      <c r="J3204" s="14">
        <v>2351.6375723783799</v>
      </c>
      <c r="K3204" s="14">
        <v>2582.33630117247</v>
      </c>
      <c r="L3204" s="14">
        <v>117.33085029455199</v>
      </c>
      <c r="M3204" s="14">
        <v>113.367878499537</v>
      </c>
      <c r="O3204" s="14"/>
      <c r="P3204" s="14"/>
      <c r="Q3204" s="14"/>
      <c r="R3204" s="14"/>
      <c r="S3204" s="14"/>
      <c r="T3204" s="14"/>
      <c r="U3204" s="14"/>
      <c r="V3204" s="14"/>
      <c r="W3204" s="14"/>
      <c r="X3204" s="14"/>
      <c r="Y3204" s="14"/>
    </row>
    <row r="3205" spans="1:25">
      <c r="A3205" s="14" t="s">
        <v>3433</v>
      </c>
      <c r="B3205" s="14" t="s">
        <v>64</v>
      </c>
      <c r="C3205" s="14" t="s">
        <v>128</v>
      </c>
      <c r="D3205" s="14" t="s">
        <v>77</v>
      </c>
      <c r="E3205" s="14">
        <v>4</v>
      </c>
      <c r="F3205" s="14">
        <v>1700.9400814967901</v>
      </c>
      <c r="G3205" s="14">
        <v>566.98002716559495</v>
      </c>
      <c r="H3205" s="14">
        <v>2079.6430877818598</v>
      </c>
      <c r="I3205" s="14">
        <v>2243.5234099478898</v>
      </c>
      <c r="J3205" s="14">
        <v>2135.8625696406898</v>
      </c>
      <c r="K3205" s="14">
        <v>2355.1168598839399</v>
      </c>
      <c r="L3205" s="14">
        <v>111.59344993605001</v>
      </c>
      <c r="M3205" s="14">
        <v>107.66084030719399</v>
      </c>
      <c r="O3205" s="14"/>
      <c r="P3205" s="14"/>
      <c r="Q3205" s="14"/>
      <c r="R3205" s="14"/>
      <c r="S3205" s="14"/>
      <c r="T3205" s="14"/>
      <c r="U3205" s="14"/>
      <c r="V3205" s="14"/>
      <c r="W3205" s="14"/>
      <c r="X3205" s="14"/>
      <c r="Y3205" s="14"/>
    </row>
    <row r="3206" spans="1:25">
      <c r="A3206" s="14" t="s">
        <v>3434</v>
      </c>
      <c r="B3206" s="14" t="s">
        <v>64</v>
      </c>
      <c r="C3206" s="14" t="s">
        <v>129</v>
      </c>
      <c r="D3206" s="14" t="s">
        <v>77</v>
      </c>
      <c r="E3206" s="14">
        <v>4</v>
      </c>
      <c r="F3206" s="14">
        <v>1641.5942625053301</v>
      </c>
      <c r="G3206" s="14">
        <v>547.19808750177594</v>
      </c>
      <c r="H3206" s="14">
        <v>1990.1972049189301</v>
      </c>
      <c r="I3206" s="14">
        <v>2140.5264713278498</v>
      </c>
      <c r="J3206" s="14">
        <v>2036.0685348408199</v>
      </c>
      <c r="K3206" s="14">
        <v>2248.8697723206901</v>
      </c>
      <c r="L3206" s="14">
        <v>108.34330099284</v>
      </c>
      <c r="M3206" s="14">
        <v>104.457936487035</v>
      </c>
      <c r="O3206" s="14"/>
      <c r="P3206" s="14"/>
      <c r="Q3206" s="14"/>
      <c r="R3206" s="14"/>
      <c r="S3206" s="14"/>
      <c r="T3206" s="14"/>
      <c r="U3206" s="14"/>
      <c r="V3206" s="14"/>
      <c r="W3206" s="14"/>
      <c r="X3206" s="14"/>
      <c r="Y3206" s="14"/>
    </row>
    <row r="3207" spans="1:25">
      <c r="A3207" s="14" t="s">
        <v>3435</v>
      </c>
      <c r="B3207" s="14" t="s">
        <v>64</v>
      </c>
      <c r="C3207" s="14" t="s">
        <v>130</v>
      </c>
      <c r="D3207" s="14" t="s">
        <v>77</v>
      </c>
      <c r="E3207" s="14">
        <v>4</v>
      </c>
      <c r="F3207" s="14">
        <v>1670.1236598328101</v>
      </c>
      <c r="G3207" s="14">
        <v>556.70788661093695</v>
      </c>
      <c r="H3207" s="14">
        <v>2011.7608950261499</v>
      </c>
      <c r="I3207" s="14">
        <v>2136.0228428027099</v>
      </c>
      <c r="J3207" s="14">
        <v>2033.0614398550099</v>
      </c>
      <c r="K3207" s="14">
        <v>2242.7804319808802</v>
      </c>
      <c r="L3207" s="14">
        <v>106.757589178167</v>
      </c>
      <c r="M3207" s="14">
        <v>102.96140294769999</v>
      </c>
      <c r="O3207" s="14"/>
      <c r="P3207" s="14"/>
      <c r="Q3207" s="14"/>
      <c r="R3207" s="14"/>
      <c r="S3207" s="14"/>
      <c r="T3207" s="14"/>
      <c r="U3207" s="14"/>
      <c r="V3207" s="14"/>
      <c r="W3207" s="14"/>
      <c r="X3207" s="14"/>
      <c r="Y3207" s="14"/>
    </row>
    <row r="3208" spans="1:25">
      <c r="A3208" s="14" t="s">
        <v>3436</v>
      </c>
      <c r="B3208" s="14" t="s">
        <v>64</v>
      </c>
      <c r="C3208" s="14" t="s">
        <v>131</v>
      </c>
      <c r="D3208" s="14" t="s">
        <v>77</v>
      </c>
      <c r="E3208" s="14">
        <v>4</v>
      </c>
      <c r="F3208" s="14">
        <v>1741.3747233312599</v>
      </c>
      <c r="G3208" s="14">
        <v>580.458241110421</v>
      </c>
      <c r="H3208" s="14">
        <v>2085.5786185341399</v>
      </c>
      <c r="I3208" s="14">
        <v>2194.93539929907</v>
      </c>
      <c r="J3208" s="14">
        <v>2091.43921519175</v>
      </c>
      <c r="K3208" s="14">
        <v>2302.1670455449498</v>
      </c>
      <c r="L3208" s="14">
        <v>107.231646245881</v>
      </c>
      <c r="M3208" s="14">
        <v>103.496184107319</v>
      </c>
      <c r="O3208" s="14"/>
      <c r="P3208" s="14"/>
      <c r="Q3208" s="14"/>
      <c r="R3208" s="14"/>
      <c r="S3208" s="14"/>
      <c r="T3208" s="14"/>
      <c r="U3208" s="14"/>
      <c r="V3208" s="14"/>
      <c r="W3208" s="14"/>
      <c r="X3208" s="14"/>
      <c r="Y3208" s="14"/>
    </row>
    <row r="3209" spans="1:25">
      <c r="A3209" s="14" t="s">
        <v>3437</v>
      </c>
      <c r="B3209" s="14" t="s">
        <v>64</v>
      </c>
      <c r="C3209" s="14" t="s">
        <v>132</v>
      </c>
      <c r="D3209" s="14" t="s">
        <v>77</v>
      </c>
      <c r="E3209" s="14">
        <v>4</v>
      </c>
      <c r="F3209" s="14">
        <v>1770.2906297309501</v>
      </c>
      <c r="G3209" s="14">
        <v>590.09687657698498</v>
      </c>
      <c r="H3209" s="14">
        <v>2105.6338817362698</v>
      </c>
      <c r="I3209" s="14">
        <v>2199.5853167994701</v>
      </c>
      <c r="J3209" s="14">
        <v>2096.7094790567999</v>
      </c>
      <c r="K3209" s="14">
        <v>2306.1431801588601</v>
      </c>
      <c r="L3209" s="14">
        <v>106.557863359397</v>
      </c>
      <c r="M3209" s="14">
        <v>102.87583774266599</v>
      </c>
      <c r="O3209" s="14"/>
      <c r="P3209" s="14"/>
      <c r="Q3209" s="14"/>
      <c r="R3209" s="14"/>
      <c r="S3209" s="14"/>
      <c r="T3209" s="14"/>
      <c r="U3209" s="14"/>
      <c r="V3209" s="14"/>
      <c r="W3209" s="14"/>
      <c r="X3209" s="14"/>
      <c r="Y3209" s="14"/>
    </row>
    <row r="3210" spans="1:25">
      <c r="A3210" s="14" t="s">
        <v>3438</v>
      </c>
      <c r="B3210" s="14" t="s">
        <v>64</v>
      </c>
      <c r="C3210" s="14" t="s">
        <v>38</v>
      </c>
      <c r="D3210" s="14" t="s">
        <v>77</v>
      </c>
      <c r="E3210" s="14">
        <v>5</v>
      </c>
      <c r="F3210" s="14">
        <v>2275.3362149838399</v>
      </c>
      <c r="G3210" s="14">
        <v>758.44540499461198</v>
      </c>
      <c r="H3210" s="14">
        <v>3019.5695128048501</v>
      </c>
      <c r="I3210" s="14">
        <v>3323.85228742039</v>
      </c>
      <c r="J3210" s="14">
        <v>3186.4793063052098</v>
      </c>
      <c r="K3210" s="14">
        <v>3465.5521016180801</v>
      </c>
      <c r="L3210" s="14">
        <v>141.69981419769201</v>
      </c>
      <c r="M3210" s="14">
        <v>137.37298111518001</v>
      </c>
      <c r="O3210" s="14"/>
      <c r="P3210" s="14"/>
      <c r="Q3210" s="14"/>
      <c r="R3210" s="14"/>
      <c r="S3210" s="14"/>
      <c r="T3210" s="14"/>
      <c r="U3210" s="14"/>
      <c r="V3210" s="14"/>
      <c r="W3210" s="14"/>
      <c r="X3210" s="14"/>
      <c r="Y3210" s="14"/>
    </row>
    <row r="3211" spans="1:25">
      <c r="A3211" s="14" t="s">
        <v>3439</v>
      </c>
      <c r="B3211" s="14" t="s">
        <v>64</v>
      </c>
      <c r="C3211" s="14" t="s">
        <v>36</v>
      </c>
      <c r="D3211" s="14" t="s">
        <v>77</v>
      </c>
      <c r="E3211" s="14">
        <v>5</v>
      </c>
      <c r="F3211" s="14">
        <v>2152.9680243121702</v>
      </c>
      <c r="G3211" s="14">
        <v>717.65600810405704</v>
      </c>
      <c r="H3211" s="14">
        <v>2838.0432953852101</v>
      </c>
      <c r="I3211" s="14">
        <v>3130.4855987025499</v>
      </c>
      <c r="J3211" s="14">
        <v>2997.4280834737401</v>
      </c>
      <c r="K3211" s="14">
        <v>3267.8535643670998</v>
      </c>
      <c r="L3211" s="14">
        <v>137.36796566455001</v>
      </c>
      <c r="M3211" s="14">
        <v>133.05751522880701</v>
      </c>
      <c r="O3211" s="14"/>
      <c r="P3211" s="14"/>
      <c r="Q3211" s="14"/>
      <c r="R3211" s="14"/>
      <c r="S3211" s="14"/>
      <c r="T3211" s="14"/>
      <c r="U3211" s="14"/>
      <c r="V3211" s="14"/>
      <c r="W3211" s="14"/>
      <c r="X3211" s="14"/>
      <c r="Y3211" s="14"/>
    </row>
    <row r="3212" spans="1:25">
      <c r="A3212" s="14" t="s">
        <v>3440</v>
      </c>
      <c r="B3212" s="14" t="s">
        <v>64</v>
      </c>
      <c r="C3212" s="14" t="s">
        <v>34</v>
      </c>
      <c r="D3212" s="14" t="s">
        <v>77</v>
      </c>
      <c r="E3212" s="14">
        <v>5</v>
      </c>
      <c r="F3212" s="14">
        <v>2127.66916934236</v>
      </c>
      <c r="G3212" s="14">
        <v>709.22305644745404</v>
      </c>
      <c r="H3212" s="14">
        <v>2792.1068322013102</v>
      </c>
      <c r="I3212" s="14">
        <v>3072.5168553167</v>
      </c>
      <c r="J3212" s="14">
        <v>2940.8623047836099</v>
      </c>
      <c r="K3212" s="14">
        <v>3208.4621401096701</v>
      </c>
      <c r="L3212" s="14">
        <v>135.945284792975</v>
      </c>
      <c r="M3212" s="14">
        <v>131.65455053309299</v>
      </c>
      <c r="O3212" s="14"/>
      <c r="P3212" s="14"/>
      <c r="Q3212" s="14"/>
      <c r="R3212" s="14"/>
      <c r="S3212" s="14"/>
      <c r="T3212" s="14"/>
      <c r="U3212" s="14"/>
      <c r="V3212" s="14"/>
      <c r="W3212" s="14"/>
      <c r="X3212" s="14"/>
      <c r="Y3212" s="14"/>
    </row>
    <row r="3213" spans="1:25">
      <c r="A3213" s="14" t="s">
        <v>3441</v>
      </c>
      <c r="B3213" s="14" t="s">
        <v>64</v>
      </c>
      <c r="C3213" s="14" t="s">
        <v>128</v>
      </c>
      <c r="D3213" s="14" t="s">
        <v>77</v>
      </c>
      <c r="E3213" s="14">
        <v>5</v>
      </c>
      <c r="F3213" s="14">
        <v>2047.9668051475601</v>
      </c>
      <c r="G3213" s="14">
        <v>682.655601715854</v>
      </c>
      <c r="H3213" s="14">
        <v>2673.3765046439698</v>
      </c>
      <c r="I3213" s="14">
        <v>2952.5848570919402</v>
      </c>
      <c r="J3213" s="14">
        <v>2823.5100103517402</v>
      </c>
      <c r="K3213" s="14">
        <v>3085.9489168779701</v>
      </c>
      <c r="L3213" s="14">
        <v>133.364059786029</v>
      </c>
      <c r="M3213" s="14">
        <v>129.074846740205</v>
      </c>
      <c r="O3213" s="14"/>
      <c r="P3213" s="14"/>
      <c r="Q3213" s="14"/>
      <c r="R3213" s="14"/>
      <c r="S3213" s="14"/>
      <c r="T3213" s="14"/>
      <c r="U3213" s="14"/>
      <c r="V3213" s="14"/>
      <c r="W3213" s="14"/>
      <c r="X3213" s="14"/>
      <c r="Y3213" s="14"/>
    </row>
    <row r="3214" spans="1:25">
      <c r="A3214" s="14" t="s">
        <v>3442</v>
      </c>
      <c r="B3214" s="14" t="s">
        <v>64</v>
      </c>
      <c r="C3214" s="14" t="s">
        <v>129</v>
      </c>
      <c r="D3214" s="14" t="s">
        <v>77</v>
      </c>
      <c r="E3214" s="14">
        <v>5</v>
      </c>
      <c r="F3214" s="14">
        <v>2004.6462912341799</v>
      </c>
      <c r="G3214" s="14">
        <v>668.21543041139296</v>
      </c>
      <c r="H3214" s="14">
        <v>2605.1960950696298</v>
      </c>
      <c r="I3214" s="14">
        <v>2885.31724354268</v>
      </c>
      <c r="J3214" s="14">
        <v>2757.6495790220301</v>
      </c>
      <c r="K3214" s="14">
        <v>3017.2737946536199</v>
      </c>
      <c r="L3214" s="14">
        <v>131.956551110936</v>
      </c>
      <c r="M3214" s="14">
        <v>127.66766452065499</v>
      </c>
      <c r="O3214" s="14"/>
      <c r="P3214" s="14"/>
      <c r="Q3214" s="14"/>
      <c r="R3214" s="14"/>
      <c r="S3214" s="14"/>
      <c r="T3214" s="14"/>
      <c r="U3214" s="14"/>
      <c r="V3214" s="14"/>
      <c r="W3214" s="14"/>
      <c r="X3214" s="14"/>
      <c r="Y3214" s="14"/>
    </row>
    <row r="3215" spans="1:25">
      <c r="A3215" s="14" t="s">
        <v>3443</v>
      </c>
      <c r="B3215" s="14" t="s">
        <v>64</v>
      </c>
      <c r="C3215" s="14" t="s">
        <v>130</v>
      </c>
      <c r="D3215" s="14" t="s">
        <v>77</v>
      </c>
      <c r="E3215" s="14">
        <v>5</v>
      </c>
      <c r="F3215" s="14">
        <v>1888.28779382672</v>
      </c>
      <c r="G3215" s="14">
        <v>629.42926460890601</v>
      </c>
      <c r="H3215" s="14">
        <v>2444.5437165210901</v>
      </c>
      <c r="I3215" s="14">
        <v>2706.6652221739901</v>
      </c>
      <c r="J3215" s="14">
        <v>2583.0484666919701</v>
      </c>
      <c r="K3215" s="14">
        <v>2834.5632081272302</v>
      </c>
      <c r="L3215" s="14">
        <v>127.897985953241</v>
      </c>
      <c r="M3215" s="14">
        <v>123.616755482019</v>
      </c>
      <c r="O3215" s="14"/>
      <c r="P3215" s="14"/>
      <c r="Q3215" s="14"/>
      <c r="R3215" s="14"/>
      <c r="S3215" s="14"/>
      <c r="T3215" s="14"/>
      <c r="U3215" s="14"/>
      <c r="V3215" s="14"/>
      <c r="W3215" s="14"/>
      <c r="X3215" s="14"/>
      <c r="Y3215" s="14"/>
    </row>
    <row r="3216" spans="1:25">
      <c r="A3216" s="14" t="s">
        <v>3444</v>
      </c>
      <c r="B3216" s="14" t="s">
        <v>64</v>
      </c>
      <c r="C3216" s="14" t="s">
        <v>131</v>
      </c>
      <c r="D3216" s="14" t="s">
        <v>77</v>
      </c>
      <c r="E3216" s="14">
        <v>5</v>
      </c>
      <c r="F3216" s="14">
        <v>1905.4263787008099</v>
      </c>
      <c r="G3216" s="14">
        <v>635.14212623360197</v>
      </c>
      <c r="H3216" s="14">
        <v>2456.9027757443901</v>
      </c>
      <c r="I3216" s="14">
        <v>2711.6302890807901</v>
      </c>
      <c r="J3216" s="14">
        <v>2588.2892124589798</v>
      </c>
      <c r="K3216" s="14">
        <v>2839.2234302377101</v>
      </c>
      <c r="L3216" s="14">
        <v>127.59314115692101</v>
      </c>
      <c r="M3216" s="14">
        <v>123.341076621802</v>
      </c>
      <c r="O3216" s="14"/>
      <c r="P3216" s="14"/>
      <c r="Q3216" s="14"/>
      <c r="R3216" s="14"/>
      <c r="S3216" s="14"/>
      <c r="T3216" s="14"/>
      <c r="U3216" s="14"/>
      <c r="V3216" s="14"/>
      <c r="W3216" s="14"/>
      <c r="X3216" s="14"/>
      <c r="Y3216" s="14"/>
    </row>
    <row r="3217" spans="1:25">
      <c r="A3217" s="14" t="s">
        <v>3445</v>
      </c>
      <c r="B3217" s="14" t="s">
        <v>64</v>
      </c>
      <c r="C3217" s="14" t="s">
        <v>132</v>
      </c>
      <c r="D3217" s="14" t="s">
        <v>77</v>
      </c>
      <c r="E3217" s="14">
        <v>5</v>
      </c>
      <c r="F3217" s="14">
        <v>1869.74166554263</v>
      </c>
      <c r="G3217" s="14">
        <v>623.24722184754296</v>
      </c>
      <c r="H3217" s="14">
        <v>2394.2806760521298</v>
      </c>
      <c r="I3217" s="14">
        <v>2637.2889609287699</v>
      </c>
      <c r="J3217" s="14">
        <v>2516.2249213653299</v>
      </c>
      <c r="K3217" s="14">
        <v>2762.5669614345102</v>
      </c>
      <c r="L3217" s="14">
        <v>125.278000505747</v>
      </c>
      <c r="M3217" s="14">
        <v>121.06403956343701</v>
      </c>
      <c r="O3217" s="14"/>
      <c r="P3217" s="14"/>
      <c r="Q3217" s="14"/>
      <c r="R3217" s="14"/>
      <c r="S3217" s="14"/>
      <c r="T3217" s="14"/>
      <c r="U3217" s="14"/>
      <c r="V3217" s="14"/>
      <c r="W3217" s="14"/>
      <c r="X3217" s="14"/>
      <c r="Y3217" s="14"/>
    </row>
    <row r="3218" spans="1:25">
      <c r="A3218" s="14" t="s">
        <v>3446</v>
      </c>
      <c r="B3218" s="14" t="s">
        <v>64</v>
      </c>
      <c r="C3218" s="14" t="s">
        <v>38</v>
      </c>
      <c r="D3218" s="14" t="s">
        <v>81</v>
      </c>
      <c r="E3218" s="14">
        <v>0</v>
      </c>
      <c r="F3218" s="14">
        <v>9913.8448018031795</v>
      </c>
      <c r="G3218" s="14">
        <v>3304.6149339343901</v>
      </c>
      <c r="H3218" s="14">
        <v>2119.6518366690502</v>
      </c>
      <c r="I3218" s="14">
        <v>2400.4377303722999</v>
      </c>
      <c r="J3218" s="14">
        <v>2351.6354845235101</v>
      </c>
      <c r="K3218" s="14">
        <v>2449.9697742542598</v>
      </c>
      <c r="L3218" s="14">
        <v>49.532043881955403</v>
      </c>
      <c r="M3218" s="14">
        <v>48.802245848794001</v>
      </c>
      <c r="O3218" s="14"/>
      <c r="P3218" s="14"/>
      <c r="Q3218" s="14"/>
      <c r="R3218" s="14"/>
      <c r="S3218" s="14"/>
      <c r="T3218" s="14"/>
      <c r="U3218" s="14"/>
      <c r="V3218" s="14"/>
      <c r="W3218" s="14"/>
      <c r="X3218" s="14"/>
      <c r="Y3218" s="14"/>
    </row>
    <row r="3219" spans="1:25">
      <c r="A3219" s="14" t="s">
        <v>3447</v>
      </c>
      <c r="B3219" s="14" t="s">
        <v>64</v>
      </c>
      <c r="C3219" s="14" t="s">
        <v>36</v>
      </c>
      <c r="D3219" s="14" t="s">
        <v>81</v>
      </c>
      <c r="E3219" s="14">
        <v>0</v>
      </c>
      <c r="F3219" s="14">
        <v>10027.592864656401</v>
      </c>
      <c r="G3219" s="14">
        <v>3342.5309548854698</v>
      </c>
      <c r="H3219" s="14">
        <v>2126.3911515499899</v>
      </c>
      <c r="I3219" s="14">
        <v>2392.1491066879198</v>
      </c>
      <c r="J3219" s="14">
        <v>2343.87536676028</v>
      </c>
      <c r="K3219" s="14">
        <v>2441.1406014321801</v>
      </c>
      <c r="L3219" s="14">
        <v>48.991494744259903</v>
      </c>
      <c r="M3219" s="14">
        <v>48.273739927640698</v>
      </c>
      <c r="O3219" s="14"/>
      <c r="P3219" s="14"/>
      <c r="Q3219" s="14"/>
      <c r="R3219" s="14"/>
      <c r="S3219" s="14"/>
      <c r="T3219" s="14"/>
      <c r="U3219" s="14"/>
      <c r="V3219" s="14"/>
      <c r="W3219" s="14"/>
      <c r="X3219" s="14"/>
      <c r="Y3219" s="14"/>
    </row>
    <row r="3220" spans="1:25">
      <c r="A3220" s="14" t="s">
        <v>3448</v>
      </c>
      <c r="B3220" s="14" t="s">
        <v>64</v>
      </c>
      <c r="C3220" s="14" t="s">
        <v>34</v>
      </c>
      <c r="D3220" s="14" t="s">
        <v>81</v>
      </c>
      <c r="E3220" s="14">
        <v>0</v>
      </c>
      <c r="F3220" s="14">
        <v>10041.5766497942</v>
      </c>
      <c r="G3220" s="14">
        <v>3347.19221659808</v>
      </c>
      <c r="H3220" s="14">
        <v>2114.6126801654</v>
      </c>
      <c r="I3220" s="14">
        <v>2362.8759717499602</v>
      </c>
      <c r="J3220" s="14">
        <v>2315.2886417078098</v>
      </c>
      <c r="K3220" s="14">
        <v>2411.17035388766</v>
      </c>
      <c r="L3220" s="14">
        <v>48.294382137696601</v>
      </c>
      <c r="M3220" s="14">
        <v>47.587330042151301</v>
      </c>
      <c r="O3220" s="14"/>
      <c r="P3220" s="14"/>
      <c r="Q3220" s="14"/>
      <c r="R3220" s="14"/>
      <c r="S3220" s="14"/>
      <c r="T3220" s="14"/>
      <c r="U3220" s="14"/>
      <c r="V3220" s="14"/>
      <c r="W3220" s="14"/>
      <c r="X3220" s="14"/>
      <c r="Y3220" s="14"/>
    </row>
    <row r="3221" spans="1:25">
      <c r="A3221" s="14" t="s">
        <v>3449</v>
      </c>
      <c r="B3221" s="14" t="s">
        <v>64</v>
      </c>
      <c r="C3221" s="14" t="s">
        <v>128</v>
      </c>
      <c r="D3221" s="14" t="s">
        <v>81</v>
      </c>
      <c r="E3221" s="14">
        <v>0</v>
      </c>
      <c r="F3221" s="14">
        <v>9903.1241505858306</v>
      </c>
      <c r="G3221" s="14">
        <v>3301.0413835286099</v>
      </c>
      <c r="H3221" s="14">
        <v>2073.5966076162499</v>
      </c>
      <c r="I3221" s="14">
        <v>2286.9246399665499</v>
      </c>
      <c r="J3221" s="14">
        <v>2240.7114908388198</v>
      </c>
      <c r="K3221" s="14">
        <v>2333.8292463419202</v>
      </c>
      <c r="L3221" s="14">
        <v>46.904606375366697</v>
      </c>
      <c r="M3221" s="14">
        <v>46.213149127725998</v>
      </c>
      <c r="O3221" s="14"/>
      <c r="P3221" s="14"/>
      <c r="Q3221" s="14"/>
      <c r="R3221" s="14"/>
      <c r="S3221" s="14"/>
      <c r="T3221" s="14"/>
      <c r="U3221" s="14"/>
      <c r="V3221" s="14"/>
      <c r="W3221" s="14"/>
      <c r="X3221" s="14"/>
      <c r="Y3221" s="14"/>
    </row>
    <row r="3222" spans="1:25">
      <c r="A3222" s="14" t="s">
        <v>3450</v>
      </c>
      <c r="B3222" s="14" t="s">
        <v>64</v>
      </c>
      <c r="C3222" s="14" t="s">
        <v>129</v>
      </c>
      <c r="D3222" s="14" t="s">
        <v>81</v>
      </c>
      <c r="E3222" s="14">
        <v>0</v>
      </c>
      <c r="F3222" s="14">
        <v>9615.4059389128797</v>
      </c>
      <c r="G3222" s="14">
        <v>3205.1353129709601</v>
      </c>
      <c r="H3222" s="14">
        <v>2004.9722753989699</v>
      </c>
      <c r="I3222" s="14">
        <v>2186.1524300022302</v>
      </c>
      <c r="J3222" s="14">
        <v>2141.43422488134</v>
      </c>
      <c r="K3222" s="14">
        <v>2231.5497445912301</v>
      </c>
      <c r="L3222" s="14">
        <v>45.397314589004999</v>
      </c>
      <c r="M3222" s="14">
        <v>44.718205120891099</v>
      </c>
      <c r="O3222" s="14"/>
      <c r="P3222" s="14"/>
      <c r="Q3222" s="14"/>
      <c r="R3222" s="14"/>
      <c r="S3222" s="14"/>
      <c r="T3222" s="14"/>
      <c r="U3222" s="14"/>
      <c r="V3222" s="14"/>
      <c r="W3222" s="14"/>
      <c r="X3222" s="14"/>
      <c r="Y3222" s="14"/>
    </row>
    <row r="3223" spans="1:25">
      <c r="A3223" s="14" t="s">
        <v>3451</v>
      </c>
      <c r="B3223" s="14" t="s">
        <v>64</v>
      </c>
      <c r="C3223" s="14" t="s">
        <v>130</v>
      </c>
      <c r="D3223" s="14" t="s">
        <v>81</v>
      </c>
      <c r="E3223" s="14">
        <v>0</v>
      </c>
      <c r="F3223" s="14">
        <v>9420.3341995556802</v>
      </c>
      <c r="G3223" s="14">
        <v>3140.1113998518899</v>
      </c>
      <c r="H3223" s="14">
        <v>1958.0131651044701</v>
      </c>
      <c r="I3223" s="14">
        <v>2107.3055043281502</v>
      </c>
      <c r="J3223" s="14">
        <v>2063.8612112682099</v>
      </c>
      <c r="K3223" s="14">
        <v>2151.4164143636799</v>
      </c>
      <c r="L3223" s="14">
        <v>44.110910035532903</v>
      </c>
      <c r="M3223" s="14">
        <v>43.444293059939397</v>
      </c>
      <c r="O3223" s="14"/>
      <c r="P3223" s="14"/>
      <c r="Q3223" s="14"/>
      <c r="R3223" s="14"/>
      <c r="S3223" s="14"/>
      <c r="T3223" s="14"/>
      <c r="U3223" s="14"/>
      <c r="V3223" s="14"/>
      <c r="W3223" s="14"/>
      <c r="X3223" s="14"/>
      <c r="Y3223" s="14"/>
    </row>
    <row r="3224" spans="1:25">
      <c r="A3224" s="14" t="s">
        <v>3452</v>
      </c>
      <c r="B3224" s="14" t="s">
        <v>64</v>
      </c>
      <c r="C3224" s="14" t="s">
        <v>131</v>
      </c>
      <c r="D3224" s="14" t="s">
        <v>81</v>
      </c>
      <c r="E3224" s="14">
        <v>0</v>
      </c>
      <c r="F3224" s="14">
        <v>9285.6622045385793</v>
      </c>
      <c r="G3224" s="14">
        <v>3095.2207348461902</v>
      </c>
      <c r="H3224" s="14">
        <v>1922.55307701229</v>
      </c>
      <c r="I3224" s="14">
        <v>2038.16735623917</v>
      </c>
      <c r="J3224" s="14">
        <v>1995.9941504554999</v>
      </c>
      <c r="K3224" s="14">
        <v>2080.99239087451</v>
      </c>
      <c r="L3224" s="14">
        <v>42.825034635341801</v>
      </c>
      <c r="M3224" s="14">
        <v>42.173205783670703</v>
      </c>
      <c r="O3224" s="14"/>
      <c r="P3224" s="14"/>
      <c r="Q3224" s="14"/>
      <c r="R3224" s="14"/>
      <c r="S3224" s="14"/>
      <c r="T3224" s="14"/>
      <c r="U3224" s="14"/>
      <c r="V3224" s="14"/>
      <c r="W3224" s="14"/>
      <c r="X3224" s="14"/>
      <c r="Y3224" s="14"/>
    </row>
    <row r="3225" spans="1:25">
      <c r="A3225" s="14" t="s">
        <v>3453</v>
      </c>
      <c r="B3225" s="14" t="s">
        <v>64</v>
      </c>
      <c r="C3225" s="14" t="s">
        <v>132</v>
      </c>
      <c r="D3225" s="14" t="s">
        <v>81</v>
      </c>
      <c r="E3225" s="14">
        <v>0</v>
      </c>
      <c r="F3225" s="14">
        <v>9331.3648621977009</v>
      </c>
      <c r="G3225" s="14">
        <v>3110.4549540659</v>
      </c>
      <c r="H3225" s="14">
        <v>1922.62907591269</v>
      </c>
      <c r="I3225" s="14">
        <v>2014.29533658731</v>
      </c>
      <c r="J3225" s="14">
        <v>1972.8157763893701</v>
      </c>
      <c r="K3225" s="14">
        <v>2056.41441933954</v>
      </c>
      <c r="L3225" s="14">
        <v>42.119082752234597</v>
      </c>
      <c r="M3225" s="14">
        <v>41.479560197943997</v>
      </c>
      <c r="O3225" s="14"/>
      <c r="P3225" s="14"/>
      <c r="Q3225" s="14"/>
      <c r="R3225" s="14"/>
      <c r="S3225" s="14"/>
      <c r="T3225" s="14"/>
      <c r="U3225" s="14"/>
      <c r="V3225" s="14"/>
      <c r="W3225" s="14"/>
      <c r="X3225" s="14"/>
      <c r="Y3225" s="14"/>
    </row>
    <row r="3226" spans="1:25">
      <c r="A3226" s="14" t="s">
        <v>3454</v>
      </c>
      <c r="B3226" s="14" t="s">
        <v>64</v>
      </c>
      <c r="C3226" s="14" t="s">
        <v>38</v>
      </c>
      <c r="D3226" s="14" t="s">
        <v>81</v>
      </c>
      <c r="E3226" s="14">
        <v>1</v>
      </c>
      <c r="F3226" s="14">
        <v>1446.1301066008</v>
      </c>
      <c r="G3226" s="14">
        <v>482.04336886693198</v>
      </c>
      <c r="H3226" s="14">
        <v>1420.0299560093399</v>
      </c>
      <c r="I3226" s="14">
        <v>1628.3773248646901</v>
      </c>
      <c r="J3226" s="14">
        <v>1541.5020646360799</v>
      </c>
      <c r="K3226" s="14">
        <v>1718.70000785344</v>
      </c>
      <c r="L3226" s="14">
        <v>90.322682988752106</v>
      </c>
      <c r="M3226" s="14">
        <v>86.875260228603096</v>
      </c>
      <c r="O3226" s="14"/>
      <c r="P3226" s="14"/>
      <c r="Q3226" s="14"/>
      <c r="R3226" s="14"/>
      <c r="S3226" s="14"/>
      <c r="T3226" s="14"/>
      <c r="U3226" s="14"/>
      <c r="V3226" s="14"/>
      <c r="W3226" s="14"/>
      <c r="X3226" s="14"/>
      <c r="Y3226" s="14"/>
    </row>
    <row r="3227" spans="1:25">
      <c r="A3227" s="14" t="s">
        <v>3455</v>
      </c>
      <c r="B3227" s="14" t="s">
        <v>64</v>
      </c>
      <c r="C3227" s="14" t="s">
        <v>36</v>
      </c>
      <c r="D3227" s="14" t="s">
        <v>81</v>
      </c>
      <c r="E3227" s="14">
        <v>1</v>
      </c>
      <c r="F3227" s="14">
        <v>1507.39744850585</v>
      </c>
      <c r="G3227" s="14">
        <v>502.46581616861602</v>
      </c>
      <c r="H3227" s="14">
        <v>1463.22275357541</v>
      </c>
      <c r="I3227" s="14">
        <v>1641.2127734666799</v>
      </c>
      <c r="J3227" s="14">
        <v>1556.20268763029</v>
      </c>
      <c r="K3227" s="14">
        <v>1729.5255290156399</v>
      </c>
      <c r="L3227" s="14">
        <v>88.312755548962699</v>
      </c>
      <c r="M3227" s="14">
        <v>85.010085836389905</v>
      </c>
      <c r="O3227" s="14"/>
      <c r="P3227" s="14"/>
      <c r="Q3227" s="14"/>
      <c r="R3227" s="14"/>
      <c r="S3227" s="14"/>
      <c r="T3227" s="14"/>
      <c r="U3227" s="14"/>
      <c r="V3227" s="14"/>
      <c r="W3227" s="14"/>
      <c r="X3227" s="14"/>
      <c r="Y3227" s="14"/>
    </row>
    <row r="3228" spans="1:25">
      <c r="A3228" s="14" t="s">
        <v>3456</v>
      </c>
      <c r="B3228" s="14" t="s">
        <v>64</v>
      </c>
      <c r="C3228" s="14" t="s">
        <v>34</v>
      </c>
      <c r="D3228" s="14" t="s">
        <v>81</v>
      </c>
      <c r="E3228" s="14">
        <v>1</v>
      </c>
      <c r="F3228" s="14">
        <v>1476.1397732769001</v>
      </c>
      <c r="G3228" s="14">
        <v>492.04659109229999</v>
      </c>
      <c r="H3228" s="14">
        <v>1422.0725740129301</v>
      </c>
      <c r="I3228" s="14">
        <v>1584.10895314958</v>
      </c>
      <c r="J3228" s="14">
        <v>1501.49581301496</v>
      </c>
      <c r="K3228" s="14">
        <v>1669.96617059866</v>
      </c>
      <c r="L3228" s="14">
        <v>85.857217449087599</v>
      </c>
      <c r="M3228" s="14">
        <v>82.613140134612195</v>
      </c>
      <c r="O3228" s="14"/>
      <c r="P3228" s="14"/>
      <c r="Q3228" s="14"/>
      <c r="R3228" s="14"/>
      <c r="S3228" s="14"/>
      <c r="T3228" s="14"/>
      <c r="U3228" s="14"/>
      <c r="V3228" s="14"/>
      <c r="W3228" s="14"/>
      <c r="X3228" s="14"/>
      <c r="Y3228" s="14"/>
    </row>
    <row r="3229" spans="1:25">
      <c r="A3229" s="14" t="s">
        <v>3457</v>
      </c>
      <c r="B3229" s="14" t="s">
        <v>64</v>
      </c>
      <c r="C3229" s="14" t="s">
        <v>128</v>
      </c>
      <c r="D3229" s="14" t="s">
        <v>81</v>
      </c>
      <c r="E3229" s="14">
        <v>1</v>
      </c>
      <c r="F3229" s="14">
        <v>1476.6858659101999</v>
      </c>
      <c r="G3229" s="14">
        <v>492.228621970066</v>
      </c>
      <c r="H3229" s="14">
        <v>1414.3823245153001</v>
      </c>
      <c r="I3229" s="14">
        <v>1549.79125319885</v>
      </c>
      <c r="J3229" s="14">
        <v>1469.5012156195701</v>
      </c>
      <c r="K3229" s="14">
        <v>1633.2335482583001</v>
      </c>
      <c r="L3229" s="14">
        <v>83.4422950594453</v>
      </c>
      <c r="M3229" s="14">
        <v>80.290037579275307</v>
      </c>
      <c r="O3229" s="14"/>
      <c r="P3229" s="14"/>
      <c r="Q3229" s="14"/>
      <c r="R3229" s="14"/>
      <c r="S3229" s="14"/>
      <c r="T3229" s="14"/>
      <c r="U3229" s="14"/>
      <c r="V3229" s="14"/>
      <c r="W3229" s="14"/>
      <c r="X3229" s="14"/>
      <c r="Y3229" s="14"/>
    </row>
    <row r="3230" spans="1:25">
      <c r="A3230" s="14" t="s">
        <v>3458</v>
      </c>
      <c r="B3230" s="14" t="s">
        <v>64</v>
      </c>
      <c r="C3230" s="14" t="s">
        <v>129</v>
      </c>
      <c r="D3230" s="14" t="s">
        <v>81</v>
      </c>
      <c r="E3230" s="14">
        <v>1</v>
      </c>
      <c r="F3230" s="14">
        <v>1428.0998217901399</v>
      </c>
      <c r="G3230" s="14">
        <v>476.03327393004798</v>
      </c>
      <c r="H3230" s="14">
        <v>1363.17194218392</v>
      </c>
      <c r="I3230" s="14">
        <v>1469.29094793069</v>
      </c>
      <c r="J3230" s="14">
        <v>1392.09925259956</v>
      </c>
      <c r="K3230" s="14">
        <v>1549.56549559879</v>
      </c>
      <c r="L3230" s="14">
        <v>80.274547668097497</v>
      </c>
      <c r="M3230" s="14">
        <v>77.191695331127406</v>
      </c>
      <c r="O3230" s="14"/>
      <c r="P3230" s="14"/>
      <c r="Q3230" s="14"/>
      <c r="R3230" s="14"/>
      <c r="S3230" s="14"/>
      <c r="T3230" s="14"/>
      <c r="U3230" s="14"/>
      <c r="V3230" s="14"/>
      <c r="W3230" s="14"/>
      <c r="X3230" s="14"/>
      <c r="Y3230" s="14"/>
    </row>
    <row r="3231" spans="1:25">
      <c r="A3231" s="14" t="s">
        <v>3459</v>
      </c>
      <c r="B3231" s="14" t="s">
        <v>64</v>
      </c>
      <c r="C3231" s="14" t="s">
        <v>130</v>
      </c>
      <c r="D3231" s="14" t="s">
        <v>81</v>
      </c>
      <c r="E3231" s="14">
        <v>1</v>
      </c>
      <c r="F3231" s="14">
        <v>1421.88568400029</v>
      </c>
      <c r="G3231" s="14">
        <v>473.96189466676401</v>
      </c>
      <c r="H3231" s="14">
        <v>1351.10147758938</v>
      </c>
      <c r="I3231" s="14">
        <v>1421.5025340895199</v>
      </c>
      <c r="J3231" s="14">
        <v>1346.71611552423</v>
      </c>
      <c r="K3231" s="14">
        <v>1499.28240622469</v>
      </c>
      <c r="L3231" s="14">
        <v>77.779872135167395</v>
      </c>
      <c r="M3231" s="14">
        <v>74.786418565289296</v>
      </c>
      <c r="O3231" s="14"/>
      <c r="P3231" s="14"/>
      <c r="Q3231" s="14"/>
      <c r="R3231" s="14"/>
      <c r="S3231" s="14"/>
      <c r="T3231" s="14"/>
      <c r="U3231" s="14"/>
      <c r="V3231" s="14"/>
      <c r="W3231" s="14"/>
      <c r="X3231" s="14"/>
      <c r="Y3231" s="14"/>
    </row>
    <row r="3232" spans="1:25">
      <c r="A3232" s="14" t="s">
        <v>3460</v>
      </c>
      <c r="B3232" s="14" t="s">
        <v>64</v>
      </c>
      <c r="C3232" s="14" t="s">
        <v>131</v>
      </c>
      <c r="D3232" s="14" t="s">
        <v>81</v>
      </c>
      <c r="E3232" s="14">
        <v>1</v>
      </c>
      <c r="F3232" s="14">
        <v>1370.91827882917</v>
      </c>
      <c r="G3232" s="14">
        <v>456.97275960972399</v>
      </c>
      <c r="H3232" s="14">
        <v>1299.3747074376499</v>
      </c>
      <c r="I3232" s="14">
        <v>1339.3009347350001</v>
      </c>
      <c r="J3232" s="14">
        <v>1267.7087120654101</v>
      </c>
      <c r="K3232" s="14">
        <v>1413.81271668043</v>
      </c>
      <c r="L3232" s="14">
        <v>74.511781945436695</v>
      </c>
      <c r="M3232" s="14">
        <v>71.592222669583904</v>
      </c>
      <c r="O3232" s="14"/>
      <c r="P3232" s="14"/>
      <c r="Q3232" s="14"/>
      <c r="R3232" s="14"/>
      <c r="S3232" s="14"/>
      <c r="T3232" s="14"/>
      <c r="U3232" s="14"/>
      <c r="V3232" s="14"/>
      <c r="W3232" s="14"/>
      <c r="X3232" s="14"/>
      <c r="Y3232" s="14"/>
    </row>
    <row r="3233" spans="1:25">
      <c r="A3233" s="14" t="s">
        <v>3461</v>
      </c>
      <c r="B3233" s="14" t="s">
        <v>64</v>
      </c>
      <c r="C3233" s="14" t="s">
        <v>132</v>
      </c>
      <c r="D3233" s="14" t="s">
        <v>81</v>
      </c>
      <c r="E3233" s="14">
        <v>1</v>
      </c>
      <c r="F3233" s="14">
        <v>1382.9381932234701</v>
      </c>
      <c r="G3233" s="14">
        <v>460.97939774115798</v>
      </c>
      <c r="H3233" s="14">
        <v>1305.54545844675</v>
      </c>
      <c r="I3233" s="14">
        <v>1319.6903558213301</v>
      </c>
      <c r="J3233" s="14">
        <v>1249.6455661569801</v>
      </c>
      <c r="K3233" s="14">
        <v>1392.57888306519</v>
      </c>
      <c r="L3233" s="14">
        <v>72.888527243862001</v>
      </c>
      <c r="M3233" s="14">
        <v>70.044789664346993</v>
      </c>
      <c r="O3233" s="14"/>
      <c r="P3233" s="14"/>
      <c r="Q3233" s="14"/>
      <c r="R3233" s="14"/>
      <c r="S3233" s="14"/>
      <c r="T3233" s="14"/>
      <c r="U3233" s="14"/>
      <c r="V3233" s="14"/>
      <c r="W3233" s="14"/>
      <c r="X3233" s="14"/>
      <c r="Y3233" s="14"/>
    </row>
    <row r="3234" spans="1:25">
      <c r="A3234" s="14" t="s">
        <v>3462</v>
      </c>
      <c r="B3234" s="14" t="s">
        <v>64</v>
      </c>
      <c r="C3234" s="14" t="s">
        <v>38</v>
      </c>
      <c r="D3234" s="14" t="s">
        <v>81</v>
      </c>
      <c r="E3234" s="14">
        <v>2</v>
      </c>
      <c r="F3234" s="14">
        <v>1820.5100397752601</v>
      </c>
      <c r="G3234" s="14">
        <v>606.83667992508504</v>
      </c>
      <c r="H3234" s="14">
        <v>1861.3480152293901</v>
      </c>
      <c r="I3234" s="14">
        <v>2102.8504346761401</v>
      </c>
      <c r="J3234" s="14">
        <v>2004.6454810073501</v>
      </c>
      <c r="K3234" s="14">
        <v>2204.52047650541</v>
      </c>
      <c r="L3234" s="14">
        <v>101.670041829266</v>
      </c>
      <c r="M3234" s="14">
        <v>98.204953668791902</v>
      </c>
      <c r="O3234" s="14"/>
      <c r="P3234" s="14"/>
      <c r="Q3234" s="14"/>
      <c r="R3234" s="14"/>
      <c r="S3234" s="14"/>
      <c r="T3234" s="14"/>
      <c r="U3234" s="14"/>
      <c r="V3234" s="14"/>
      <c r="W3234" s="14"/>
      <c r="X3234" s="14"/>
      <c r="Y3234" s="14"/>
    </row>
    <row r="3235" spans="1:25">
      <c r="A3235" s="14" t="s">
        <v>3463</v>
      </c>
      <c r="B3235" s="14" t="s">
        <v>64</v>
      </c>
      <c r="C3235" s="14" t="s">
        <v>36</v>
      </c>
      <c r="D3235" s="14" t="s">
        <v>81</v>
      </c>
      <c r="E3235" s="14">
        <v>2</v>
      </c>
      <c r="F3235" s="14">
        <v>1857.96968377538</v>
      </c>
      <c r="G3235" s="14">
        <v>619.32322792512696</v>
      </c>
      <c r="H3235" s="14">
        <v>1882.0600524467</v>
      </c>
      <c r="I3235" s="14">
        <v>2104.2634491332801</v>
      </c>
      <c r="J3235" s="14">
        <v>2007.0451856105699</v>
      </c>
      <c r="K3235" s="14">
        <v>2204.8765650977698</v>
      </c>
      <c r="L3235" s="14">
        <v>100.613115964489</v>
      </c>
      <c r="M3235" s="14">
        <v>97.218263522712306</v>
      </c>
      <c r="O3235" s="14"/>
      <c r="P3235" s="14"/>
      <c r="Q3235" s="14"/>
      <c r="R3235" s="14"/>
      <c r="S3235" s="14"/>
      <c r="T3235" s="14"/>
      <c r="U3235" s="14"/>
      <c r="V3235" s="14"/>
      <c r="W3235" s="14"/>
      <c r="X3235" s="14"/>
      <c r="Y3235" s="14"/>
    </row>
    <row r="3236" spans="1:25">
      <c r="A3236" s="14" t="s">
        <v>3464</v>
      </c>
      <c r="B3236" s="14" t="s">
        <v>64</v>
      </c>
      <c r="C3236" s="14" t="s">
        <v>34</v>
      </c>
      <c r="D3236" s="14" t="s">
        <v>81</v>
      </c>
      <c r="E3236" s="14">
        <v>2</v>
      </c>
      <c r="F3236" s="14">
        <v>1831.7113669938301</v>
      </c>
      <c r="G3236" s="14">
        <v>610.57045566460999</v>
      </c>
      <c r="H3236" s="14">
        <v>1840.2686160584999</v>
      </c>
      <c r="I3236" s="14">
        <v>2038.48925442877</v>
      </c>
      <c r="J3236" s="14">
        <v>1943.7240641655301</v>
      </c>
      <c r="K3236" s="14">
        <v>2136.5877265393701</v>
      </c>
      <c r="L3236" s="14">
        <v>98.098472110602202</v>
      </c>
      <c r="M3236" s="14">
        <v>94.765190263243994</v>
      </c>
      <c r="O3236" s="14"/>
      <c r="P3236" s="14"/>
      <c r="Q3236" s="14"/>
      <c r="R3236" s="14"/>
      <c r="S3236" s="14"/>
      <c r="T3236" s="14"/>
      <c r="U3236" s="14"/>
      <c r="V3236" s="14"/>
      <c r="W3236" s="14"/>
      <c r="X3236" s="14"/>
      <c r="Y3236" s="14"/>
    </row>
    <row r="3237" spans="1:25">
      <c r="A3237" s="14" t="s">
        <v>3465</v>
      </c>
      <c r="B3237" s="14" t="s">
        <v>64</v>
      </c>
      <c r="C3237" s="14" t="s">
        <v>128</v>
      </c>
      <c r="D3237" s="14" t="s">
        <v>81</v>
      </c>
      <c r="E3237" s="14">
        <v>2</v>
      </c>
      <c r="F3237" s="14">
        <v>1780.09410862461</v>
      </c>
      <c r="G3237" s="14">
        <v>593.36470287486998</v>
      </c>
      <c r="H3237" s="14">
        <v>1777.5167093959899</v>
      </c>
      <c r="I3237" s="14">
        <v>1944.1690885211599</v>
      </c>
      <c r="J3237" s="14">
        <v>1852.6240328844201</v>
      </c>
      <c r="K3237" s="14">
        <v>2038.98141875444</v>
      </c>
      <c r="L3237" s="14">
        <v>94.812330233278104</v>
      </c>
      <c r="M3237" s="14">
        <v>91.545055636741196</v>
      </c>
      <c r="O3237" s="14"/>
      <c r="P3237" s="14"/>
      <c r="Q3237" s="14"/>
      <c r="R3237" s="14"/>
      <c r="S3237" s="14"/>
      <c r="T3237" s="14"/>
      <c r="U3237" s="14"/>
      <c r="V3237" s="14"/>
      <c r="W3237" s="14"/>
      <c r="X3237" s="14"/>
      <c r="Y3237" s="14"/>
    </row>
    <row r="3238" spans="1:25">
      <c r="A3238" s="14" t="s">
        <v>3466</v>
      </c>
      <c r="B3238" s="14" t="s">
        <v>64</v>
      </c>
      <c r="C3238" s="14" t="s">
        <v>129</v>
      </c>
      <c r="D3238" s="14" t="s">
        <v>81</v>
      </c>
      <c r="E3238" s="14">
        <v>2</v>
      </c>
      <c r="F3238" s="14">
        <v>1680.5795850473601</v>
      </c>
      <c r="G3238" s="14">
        <v>560.19319501578798</v>
      </c>
      <c r="H3238" s="14">
        <v>1672.0853912597599</v>
      </c>
      <c r="I3238" s="14">
        <v>1816.87754686939</v>
      </c>
      <c r="J3238" s="14">
        <v>1728.8572632303601</v>
      </c>
      <c r="K3238" s="14">
        <v>1908.13282298381</v>
      </c>
      <c r="L3238" s="14">
        <v>91.255276114418606</v>
      </c>
      <c r="M3238" s="14">
        <v>88.020283639023106</v>
      </c>
      <c r="O3238" s="14"/>
      <c r="P3238" s="14"/>
      <c r="Q3238" s="14"/>
      <c r="R3238" s="14"/>
      <c r="S3238" s="14"/>
      <c r="T3238" s="14"/>
      <c r="U3238" s="14"/>
      <c r="V3238" s="14"/>
      <c r="W3238" s="14"/>
      <c r="X3238" s="14"/>
      <c r="Y3238" s="14"/>
    </row>
    <row r="3239" spans="1:25">
      <c r="A3239" s="14" t="s">
        <v>3467</v>
      </c>
      <c r="B3239" s="14" t="s">
        <v>64</v>
      </c>
      <c r="C3239" s="14" t="s">
        <v>130</v>
      </c>
      <c r="D3239" s="14" t="s">
        <v>81</v>
      </c>
      <c r="E3239" s="14">
        <v>2</v>
      </c>
      <c r="F3239" s="14">
        <v>1650.1072806633999</v>
      </c>
      <c r="G3239" s="14">
        <v>550.03576022113396</v>
      </c>
      <c r="H3239" s="14">
        <v>1640.1841664563401</v>
      </c>
      <c r="I3239" s="14">
        <v>1754.767151134</v>
      </c>
      <c r="J3239" s="14">
        <v>1669.09908900183</v>
      </c>
      <c r="K3239" s="14">
        <v>1843.61328171894</v>
      </c>
      <c r="L3239" s="14">
        <v>88.8461305849344</v>
      </c>
      <c r="M3239" s="14">
        <v>85.668062132168203</v>
      </c>
      <c r="O3239" s="14"/>
      <c r="P3239" s="14"/>
      <c r="Q3239" s="14"/>
      <c r="R3239" s="14"/>
      <c r="S3239" s="14"/>
      <c r="T3239" s="14"/>
      <c r="U3239" s="14"/>
      <c r="V3239" s="14"/>
      <c r="W3239" s="14"/>
      <c r="X3239" s="14"/>
      <c r="Y3239" s="14"/>
    </row>
    <row r="3240" spans="1:25">
      <c r="A3240" s="14" t="s">
        <v>3468</v>
      </c>
      <c r="B3240" s="14" t="s">
        <v>64</v>
      </c>
      <c r="C3240" s="14" t="s">
        <v>131</v>
      </c>
      <c r="D3240" s="14" t="s">
        <v>81</v>
      </c>
      <c r="E3240" s="14">
        <v>2</v>
      </c>
      <c r="F3240" s="14">
        <v>1629.5735283129</v>
      </c>
      <c r="G3240" s="14">
        <v>543.19117610429998</v>
      </c>
      <c r="H3240" s="14">
        <v>1614.4781575398999</v>
      </c>
      <c r="I3240" s="14">
        <v>1701.7811484553699</v>
      </c>
      <c r="J3240" s="14">
        <v>1618.35771457232</v>
      </c>
      <c r="K3240" s="14">
        <v>1788.3192153514899</v>
      </c>
      <c r="L3240" s="14">
        <v>86.538066896121805</v>
      </c>
      <c r="M3240" s="14">
        <v>83.423433883054699</v>
      </c>
      <c r="O3240" s="14"/>
      <c r="P3240" s="14"/>
      <c r="Q3240" s="14"/>
      <c r="R3240" s="14"/>
      <c r="S3240" s="14"/>
      <c r="T3240" s="14"/>
      <c r="U3240" s="14"/>
      <c r="V3240" s="14"/>
      <c r="W3240" s="14"/>
      <c r="X3240" s="14"/>
      <c r="Y3240" s="14"/>
    </row>
    <row r="3241" spans="1:25">
      <c r="A3241" s="14" t="s">
        <v>3469</v>
      </c>
      <c r="B3241" s="14" t="s">
        <v>64</v>
      </c>
      <c r="C3241" s="14" t="s">
        <v>132</v>
      </c>
      <c r="D3241" s="14" t="s">
        <v>81</v>
      </c>
      <c r="E3241" s="14">
        <v>2</v>
      </c>
      <c r="F3241" s="14">
        <v>1685.07231875105</v>
      </c>
      <c r="G3241" s="14">
        <v>561.69077291701501</v>
      </c>
      <c r="H3241" s="14">
        <v>1659.59749716949</v>
      </c>
      <c r="I3241" s="14">
        <v>1732.9189512320099</v>
      </c>
      <c r="J3241" s="14">
        <v>1649.5754748740401</v>
      </c>
      <c r="K3241" s="14">
        <v>1819.3213659933399</v>
      </c>
      <c r="L3241" s="14">
        <v>86.402414761336601</v>
      </c>
      <c r="M3241" s="14">
        <v>83.343476357968498</v>
      </c>
      <c r="O3241" s="14"/>
      <c r="P3241" s="14"/>
      <c r="Q3241" s="14"/>
      <c r="R3241" s="14"/>
      <c r="S3241" s="14"/>
      <c r="T3241" s="14"/>
      <c r="U3241" s="14"/>
      <c r="V3241" s="14"/>
      <c r="W3241" s="14"/>
      <c r="X3241" s="14"/>
      <c r="Y3241" s="14"/>
    </row>
    <row r="3242" spans="1:25">
      <c r="A3242" s="14" t="s">
        <v>3470</v>
      </c>
      <c r="B3242" s="14" t="s">
        <v>64</v>
      </c>
      <c r="C3242" s="14" t="s">
        <v>38</v>
      </c>
      <c r="D3242" s="14" t="s">
        <v>81</v>
      </c>
      <c r="E3242" s="14">
        <v>3</v>
      </c>
      <c r="F3242" s="14">
        <v>2076.6333517567</v>
      </c>
      <c r="G3242" s="14">
        <v>692.211117252235</v>
      </c>
      <c r="H3242" s="14">
        <v>2167.3363792273699</v>
      </c>
      <c r="I3242" s="14">
        <v>2432.8663710003402</v>
      </c>
      <c r="J3242" s="14">
        <v>2325.3617808066201</v>
      </c>
      <c r="K3242" s="14">
        <v>2543.9181943119802</v>
      </c>
      <c r="L3242" s="14">
        <v>111.05182331164001</v>
      </c>
      <c r="M3242" s="14">
        <v>107.504590193719</v>
      </c>
      <c r="O3242" s="14"/>
      <c r="P3242" s="14"/>
      <c r="Q3242" s="14"/>
      <c r="R3242" s="14"/>
      <c r="S3242" s="14"/>
      <c r="T3242" s="14"/>
      <c r="U3242" s="14"/>
      <c r="V3242" s="14"/>
      <c r="W3242" s="14"/>
      <c r="X3242" s="14"/>
      <c r="Y3242" s="14"/>
    </row>
    <row r="3243" spans="1:25">
      <c r="A3243" s="14" t="s">
        <v>3471</v>
      </c>
      <c r="B3243" s="14" t="s">
        <v>64</v>
      </c>
      <c r="C3243" s="14" t="s">
        <v>36</v>
      </c>
      <c r="D3243" s="14" t="s">
        <v>81</v>
      </c>
      <c r="E3243" s="14">
        <v>3</v>
      </c>
      <c r="F3243" s="14">
        <v>2027.0640172222199</v>
      </c>
      <c r="G3243" s="14">
        <v>675.688005740741</v>
      </c>
      <c r="H3243" s="14">
        <v>2099.0183668374102</v>
      </c>
      <c r="I3243" s="14">
        <v>2350.3284560648099</v>
      </c>
      <c r="J3243" s="14">
        <v>2245.2355938758101</v>
      </c>
      <c r="K3243" s="14">
        <v>2458.93188836536</v>
      </c>
      <c r="L3243" s="14">
        <v>108.60343230055101</v>
      </c>
      <c r="M3243" s="14">
        <v>105.09286218899901</v>
      </c>
      <c r="O3243" s="14"/>
      <c r="P3243" s="14"/>
      <c r="Q3243" s="14"/>
      <c r="R3243" s="14"/>
      <c r="S3243" s="14"/>
      <c r="T3243" s="14"/>
      <c r="U3243" s="14"/>
      <c r="V3243" s="14"/>
      <c r="W3243" s="14"/>
      <c r="X3243" s="14"/>
      <c r="Y3243" s="14"/>
    </row>
    <row r="3244" spans="1:25">
      <c r="A3244" s="14" t="s">
        <v>3472</v>
      </c>
      <c r="B3244" s="14" t="s">
        <v>64</v>
      </c>
      <c r="C3244" s="14" t="s">
        <v>34</v>
      </c>
      <c r="D3244" s="14" t="s">
        <v>81</v>
      </c>
      <c r="E3244" s="14">
        <v>3</v>
      </c>
      <c r="F3244" s="14">
        <v>2052.3792509883301</v>
      </c>
      <c r="G3244" s="14">
        <v>684.12641699610901</v>
      </c>
      <c r="H3244" s="14">
        <v>2110.1769989906802</v>
      </c>
      <c r="I3244" s="14">
        <v>2342.46257752775</v>
      </c>
      <c r="J3244" s="14">
        <v>2238.4839669565999</v>
      </c>
      <c r="K3244" s="14">
        <v>2449.89265843876</v>
      </c>
      <c r="L3244" s="14">
        <v>107.43008091100801</v>
      </c>
      <c r="M3244" s="14">
        <v>103.978610571147</v>
      </c>
      <c r="O3244" s="14"/>
      <c r="P3244" s="14"/>
      <c r="Q3244" s="14"/>
      <c r="R3244" s="14"/>
      <c r="S3244" s="14"/>
      <c r="T3244" s="14"/>
      <c r="U3244" s="14"/>
      <c r="V3244" s="14"/>
      <c r="W3244" s="14"/>
      <c r="X3244" s="14"/>
      <c r="Y3244" s="14"/>
    </row>
    <row r="3245" spans="1:25">
      <c r="A3245" s="14" t="s">
        <v>3473</v>
      </c>
      <c r="B3245" s="14" t="s">
        <v>64</v>
      </c>
      <c r="C3245" s="14" t="s">
        <v>128</v>
      </c>
      <c r="D3245" s="14" t="s">
        <v>81</v>
      </c>
      <c r="E3245" s="14">
        <v>3</v>
      </c>
      <c r="F3245" s="14">
        <v>2034.25674370144</v>
      </c>
      <c r="G3245" s="14">
        <v>678.08558123381499</v>
      </c>
      <c r="H3245" s="14">
        <v>2076.7469870566201</v>
      </c>
      <c r="I3245" s="14">
        <v>2274.7471808311202</v>
      </c>
      <c r="J3245" s="14">
        <v>2173.7751108994898</v>
      </c>
      <c r="K3245" s="14">
        <v>2379.0860906387802</v>
      </c>
      <c r="L3245" s="14">
        <v>104.338909807663</v>
      </c>
      <c r="M3245" s="14">
        <v>100.97206993162899</v>
      </c>
      <c r="O3245" s="14"/>
      <c r="P3245" s="14"/>
      <c r="Q3245" s="14"/>
      <c r="R3245" s="14"/>
      <c r="S3245" s="14"/>
      <c r="T3245" s="14"/>
      <c r="U3245" s="14"/>
      <c r="V3245" s="14"/>
      <c r="W3245" s="14"/>
      <c r="X3245" s="14"/>
      <c r="Y3245" s="14"/>
    </row>
    <row r="3246" spans="1:25">
      <c r="A3246" s="14" t="s">
        <v>3474</v>
      </c>
      <c r="B3246" s="14" t="s">
        <v>64</v>
      </c>
      <c r="C3246" s="14" t="s">
        <v>129</v>
      </c>
      <c r="D3246" s="14" t="s">
        <v>81</v>
      </c>
      <c r="E3246" s="14">
        <v>3</v>
      </c>
      <c r="F3246" s="14">
        <v>2076.3126745057398</v>
      </c>
      <c r="G3246" s="14">
        <v>692.10422483524701</v>
      </c>
      <c r="H3246" s="14">
        <v>2104.8971781854998</v>
      </c>
      <c r="I3246" s="14">
        <v>2282.48280398529</v>
      </c>
      <c r="J3246" s="14">
        <v>2182.5393427815602</v>
      </c>
      <c r="K3246" s="14">
        <v>2385.7242697352099</v>
      </c>
      <c r="L3246" s="14">
        <v>103.241465749917</v>
      </c>
      <c r="M3246" s="14">
        <v>99.943461203733506</v>
      </c>
      <c r="O3246" s="14"/>
      <c r="P3246" s="14"/>
      <c r="Q3246" s="14"/>
      <c r="R3246" s="14"/>
      <c r="S3246" s="14"/>
      <c r="T3246" s="14"/>
      <c r="U3246" s="14"/>
      <c r="V3246" s="14"/>
      <c r="W3246" s="14"/>
      <c r="X3246" s="14"/>
      <c r="Y3246" s="14"/>
    </row>
    <row r="3247" spans="1:25">
      <c r="A3247" s="14" t="s">
        <v>3475</v>
      </c>
      <c r="B3247" s="14" t="s">
        <v>64</v>
      </c>
      <c r="C3247" s="14" t="s">
        <v>130</v>
      </c>
      <c r="D3247" s="14" t="s">
        <v>81</v>
      </c>
      <c r="E3247" s="14">
        <v>3</v>
      </c>
      <c r="F3247" s="14">
        <v>2051.68414012825</v>
      </c>
      <c r="G3247" s="14">
        <v>683.89471337608404</v>
      </c>
      <c r="H3247" s="14">
        <v>2069.23122088133</v>
      </c>
      <c r="I3247" s="14">
        <v>2231.43520677075</v>
      </c>
      <c r="J3247" s="14">
        <v>2133.4202872094302</v>
      </c>
      <c r="K3247" s="14">
        <v>2332.7041987969501</v>
      </c>
      <c r="L3247" s="14">
        <v>101.268992026202</v>
      </c>
      <c r="M3247" s="14">
        <v>98.014919561317598</v>
      </c>
      <c r="O3247" s="14"/>
      <c r="P3247" s="14"/>
      <c r="Q3247" s="14"/>
      <c r="R3247" s="14"/>
      <c r="S3247" s="14"/>
      <c r="T3247" s="14"/>
      <c r="U3247" s="14"/>
      <c r="V3247" s="14"/>
      <c r="W3247" s="14"/>
      <c r="X3247" s="14"/>
      <c r="Y3247" s="14"/>
    </row>
    <row r="3248" spans="1:25">
      <c r="A3248" s="14" t="s">
        <v>3476</v>
      </c>
      <c r="B3248" s="14" t="s">
        <v>64</v>
      </c>
      <c r="C3248" s="14" t="s">
        <v>131</v>
      </c>
      <c r="D3248" s="14" t="s">
        <v>81</v>
      </c>
      <c r="E3248" s="14">
        <v>3</v>
      </c>
      <c r="F3248" s="14">
        <v>2010.0008153777101</v>
      </c>
      <c r="G3248" s="14">
        <v>670.00027179257097</v>
      </c>
      <c r="H3248" s="14">
        <v>2017.4249391538001</v>
      </c>
      <c r="I3248" s="14">
        <v>2143.55491676374</v>
      </c>
      <c r="J3248" s="14">
        <v>2048.86582673369</v>
      </c>
      <c r="K3248" s="14">
        <v>2241.4206884018499</v>
      </c>
      <c r="L3248" s="14">
        <v>97.865771638113102</v>
      </c>
      <c r="M3248" s="14">
        <v>94.689090030049101</v>
      </c>
      <c r="O3248" s="14"/>
      <c r="P3248" s="14"/>
      <c r="Q3248" s="14"/>
      <c r="R3248" s="14"/>
      <c r="S3248" s="14"/>
      <c r="T3248" s="14"/>
      <c r="U3248" s="14"/>
      <c r="V3248" s="14"/>
      <c r="W3248" s="14"/>
      <c r="X3248" s="14"/>
      <c r="Y3248" s="14"/>
    </row>
    <row r="3249" spans="1:25">
      <c r="A3249" s="14" t="s">
        <v>3477</v>
      </c>
      <c r="B3249" s="14" t="s">
        <v>64</v>
      </c>
      <c r="C3249" s="14" t="s">
        <v>132</v>
      </c>
      <c r="D3249" s="14" t="s">
        <v>81</v>
      </c>
      <c r="E3249" s="14">
        <v>3</v>
      </c>
      <c r="F3249" s="14">
        <v>1984.84609204765</v>
      </c>
      <c r="G3249" s="14">
        <v>661.61536401588501</v>
      </c>
      <c r="H3249" s="14">
        <v>1982.5265360005301</v>
      </c>
      <c r="I3249" s="14">
        <v>2082.0014580345801</v>
      </c>
      <c r="J3249" s="14">
        <v>1989.6169990278199</v>
      </c>
      <c r="K3249" s="14">
        <v>2177.5052219977201</v>
      </c>
      <c r="L3249" s="14">
        <v>95.503763963133693</v>
      </c>
      <c r="M3249" s="14">
        <v>92.384459006763294</v>
      </c>
      <c r="O3249" s="14"/>
      <c r="P3249" s="14"/>
      <c r="Q3249" s="14"/>
      <c r="R3249" s="14"/>
      <c r="S3249" s="14"/>
      <c r="T3249" s="14"/>
      <c r="U3249" s="14"/>
      <c r="V3249" s="14"/>
      <c r="W3249" s="14"/>
      <c r="X3249" s="14"/>
      <c r="Y3249" s="14"/>
    </row>
    <row r="3250" spans="1:25">
      <c r="A3250" s="14" t="s">
        <v>3478</v>
      </c>
      <c r="B3250" s="14" t="s">
        <v>64</v>
      </c>
      <c r="C3250" s="14" t="s">
        <v>38</v>
      </c>
      <c r="D3250" s="14" t="s">
        <v>81</v>
      </c>
      <c r="E3250" s="14">
        <v>4</v>
      </c>
      <c r="F3250" s="14">
        <v>2285.1278631918999</v>
      </c>
      <c r="G3250" s="14">
        <v>761.70928773063201</v>
      </c>
      <c r="H3250" s="14">
        <v>2521.46475464475</v>
      </c>
      <c r="I3250" s="14">
        <v>2856.0984128264399</v>
      </c>
      <c r="J3250" s="14">
        <v>2735.72992296456</v>
      </c>
      <c r="K3250" s="14">
        <v>2980.2498741442701</v>
      </c>
      <c r="L3250" s="14">
        <v>124.151461317821</v>
      </c>
      <c r="M3250" s="14">
        <v>120.368489861887</v>
      </c>
      <c r="O3250" s="14"/>
      <c r="P3250" s="14"/>
      <c r="Q3250" s="14"/>
      <c r="R3250" s="14"/>
      <c r="S3250" s="14"/>
      <c r="T3250" s="14"/>
      <c r="U3250" s="14"/>
      <c r="V3250" s="14"/>
      <c r="W3250" s="14"/>
      <c r="X3250" s="14"/>
      <c r="Y3250" s="14"/>
    </row>
    <row r="3251" spans="1:25">
      <c r="A3251" s="14" t="s">
        <v>3479</v>
      </c>
      <c r="B3251" s="14" t="s">
        <v>64</v>
      </c>
      <c r="C3251" s="14" t="s">
        <v>36</v>
      </c>
      <c r="D3251" s="14" t="s">
        <v>81</v>
      </c>
      <c r="E3251" s="14">
        <v>4</v>
      </c>
      <c r="F3251" s="14">
        <v>2370.5149683146401</v>
      </c>
      <c r="G3251" s="14">
        <v>790.17165610487996</v>
      </c>
      <c r="H3251" s="14">
        <v>2595.6343341121901</v>
      </c>
      <c r="I3251" s="14">
        <v>2937.8340618358802</v>
      </c>
      <c r="J3251" s="14">
        <v>2816.04234155213</v>
      </c>
      <c r="K3251" s="14">
        <v>3063.3827350639199</v>
      </c>
      <c r="L3251" s="14">
        <v>125.548673228045</v>
      </c>
      <c r="M3251" s="14">
        <v>121.79172028374801</v>
      </c>
      <c r="O3251" s="14"/>
      <c r="P3251" s="14"/>
      <c r="Q3251" s="14"/>
      <c r="R3251" s="14"/>
      <c r="S3251" s="14"/>
      <c r="T3251" s="14"/>
      <c r="U3251" s="14"/>
      <c r="V3251" s="14"/>
      <c r="W3251" s="14"/>
      <c r="X3251" s="14"/>
      <c r="Y3251" s="14"/>
    </row>
    <row r="3252" spans="1:25">
      <c r="A3252" s="14" t="s">
        <v>3480</v>
      </c>
      <c r="B3252" s="14" t="s">
        <v>64</v>
      </c>
      <c r="C3252" s="14" t="s">
        <v>34</v>
      </c>
      <c r="D3252" s="14" t="s">
        <v>81</v>
      </c>
      <c r="E3252" s="14">
        <v>4</v>
      </c>
      <c r="F3252" s="14">
        <v>2354.63200173021</v>
      </c>
      <c r="G3252" s="14">
        <v>784.877333910071</v>
      </c>
      <c r="H3252" s="14">
        <v>2559.85562737703</v>
      </c>
      <c r="I3252" s="14">
        <v>2892.4742678093598</v>
      </c>
      <c r="J3252" s="14">
        <v>2772.1990316270999</v>
      </c>
      <c r="K3252" s="14">
        <v>3016.4723819922501</v>
      </c>
      <c r="L3252" s="14">
        <v>123.998114182889</v>
      </c>
      <c r="M3252" s="14">
        <v>120.27523618225599</v>
      </c>
      <c r="O3252" s="14"/>
      <c r="P3252" s="14"/>
      <c r="Q3252" s="14"/>
      <c r="R3252" s="14"/>
      <c r="S3252" s="14"/>
      <c r="T3252" s="14"/>
      <c r="U3252" s="14"/>
      <c r="V3252" s="14"/>
      <c r="W3252" s="14"/>
      <c r="X3252" s="14"/>
      <c r="Y3252" s="14"/>
    </row>
    <row r="3253" spans="1:25">
      <c r="A3253" s="14" t="s">
        <v>3481</v>
      </c>
      <c r="B3253" s="14" t="s">
        <v>64</v>
      </c>
      <c r="C3253" s="14" t="s">
        <v>128</v>
      </c>
      <c r="D3253" s="14" t="s">
        <v>81</v>
      </c>
      <c r="E3253" s="14">
        <v>4</v>
      </c>
      <c r="F3253" s="14">
        <v>2306.3303189256899</v>
      </c>
      <c r="G3253" s="14">
        <v>768.77677297523098</v>
      </c>
      <c r="H3253" s="14">
        <v>2494.62458240567</v>
      </c>
      <c r="I3253" s="14">
        <v>2787.5505961400099</v>
      </c>
      <c r="J3253" s="14">
        <v>2671.05084780576</v>
      </c>
      <c r="K3253" s="14">
        <v>2907.69456980224</v>
      </c>
      <c r="L3253" s="14">
        <v>120.143973662235</v>
      </c>
      <c r="M3253" s="14">
        <v>116.499748334244</v>
      </c>
      <c r="O3253" s="14"/>
      <c r="P3253" s="14"/>
      <c r="Q3253" s="14"/>
      <c r="R3253" s="14"/>
      <c r="S3253" s="14"/>
      <c r="T3253" s="14"/>
      <c r="U3253" s="14"/>
      <c r="V3253" s="14"/>
      <c r="W3253" s="14"/>
      <c r="X3253" s="14"/>
      <c r="Y3253" s="14"/>
    </row>
    <row r="3254" spans="1:25">
      <c r="A3254" s="14" t="s">
        <v>3482</v>
      </c>
      <c r="B3254" s="14" t="s">
        <v>64</v>
      </c>
      <c r="C3254" s="14" t="s">
        <v>129</v>
      </c>
      <c r="D3254" s="14" t="s">
        <v>81</v>
      </c>
      <c r="E3254" s="14">
        <v>4</v>
      </c>
      <c r="F3254" s="14">
        <v>2162.8100435029301</v>
      </c>
      <c r="G3254" s="14">
        <v>720.93668116764297</v>
      </c>
      <c r="H3254" s="14">
        <v>2330.08698840018</v>
      </c>
      <c r="I3254" s="14">
        <v>2566.1573705801602</v>
      </c>
      <c r="J3254" s="14">
        <v>2455.8938598333798</v>
      </c>
      <c r="K3254" s="14">
        <v>2679.9846300981299</v>
      </c>
      <c r="L3254" s="14">
        <v>113.827259517968</v>
      </c>
      <c r="M3254" s="14">
        <v>110.26351074678701</v>
      </c>
      <c r="O3254" s="14"/>
      <c r="P3254" s="14"/>
      <c r="Q3254" s="14"/>
      <c r="R3254" s="14"/>
      <c r="S3254" s="14"/>
      <c r="T3254" s="14"/>
      <c r="U3254" s="14"/>
      <c r="V3254" s="14"/>
      <c r="W3254" s="14"/>
      <c r="X3254" s="14"/>
      <c r="Y3254" s="14"/>
    </row>
    <row r="3255" spans="1:25">
      <c r="A3255" s="14" t="s">
        <v>3483</v>
      </c>
      <c r="B3255" s="14" t="s">
        <v>64</v>
      </c>
      <c r="C3255" s="14" t="s">
        <v>130</v>
      </c>
      <c r="D3255" s="14" t="s">
        <v>81</v>
      </c>
      <c r="E3255" s="14">
        <v>4</v>
      </c>
      <c r="F3255" s="14">
        <v>2086.15190288129</v>
      </c>
      <c r="G3255" s="14">
        <v>695.38396762709704</v>
      </c>
      <c r="H3255" s="14">
        <v>2239.92258858785</v>
      </c>
      <c r="I3255" s="14">
        <v>2435.2190468977601</v>
      </c>
      <c r="J3255" s="14">
        <v>2329.1170163997799</v>
      </c>
      <c r="K3255" s="14">
        <v>2544.8138910267799</v>
      </c>
      <c r="L3255" s="14">
        <v>109.594844129018</v>
      </c>
      <c r="M3255" s="14">
        <v>106.10203049798599</v>
      </c>
      <c r="O3255" s="14"/>
      <c r="P3255" s="14"/>
      <c r="Q3255" s="14"/>
      <c r="R3255" s="14"/>
      <c r="S3255" s="14"/>
      <c r="T3255" s="14"/>
      <c r="U3255" s="14"/>
      <c r="V3255" s="14"/>
      <c r="W3255" s="14"/>
      <c r="X3255" s="14"/>
      <c r="Y3255" s="14"/>
    </row>
    <row r="3256" spans="1:25">
      <c r="A3256" s="14" t="s">
        <v>3484</v>
      </c>
      <c r="B3256" s="14" t="s">
        <v>64</v>
      </c>
      <c r="C3256" s="14" t="s">
        <v>131</v>
      </c>
      <c r="D3256" s="14" t="s">
        <v>81</v>
      </c>
      <c r="E3256" s="14">
        <v>4</v>
      </c>
      <c r="F3256" s="14">
        <v>2106.5367377034099</v>
      </c>
      <c r="G3256" s="14">
        <v>702.17891256780399</v>
      </c>
      <c r="H3256" s="14">
        <v>2249.0356355733402</v>
      </c>
      <c r="I3256" s="14">
        <v>2405.6707792808902</v>
      </c>
      <c r="J3256" s="14">
        <v>2301.7672290687101</v>
      </c>
      <c r="K3256" s="14">
        <v>2512.9778824626701</v>
      </c>
      <c r="L3256" s="14">
        <v>107.307103181779</v>
      </c>
      <c r="M3256" s="14">
        <v>103.903550212186</v>
      </c>
      <c r="O3256" s="14"/>
      <c r="P3256" s="14"/>
      <c r="Q3256" s="14"/>
      <c r="R3256" s="14"/>
      <c r="S3256" s="14"/>
      <c r="T3256" s="14"/>
      <c r="U3256" s="14"/>
      <c r="V3256" s="14"/>
      <c r="W3256" s="14"/>
      <c r="X3256" s="14"/>
      <c r="Y3256" s="14"/>
    </row>
    <row r="3257" spans="1:25">
      <c r="A3257" s="14" t="s">
        <v>3485</v>
      </c>
      <c r="B3257" s="14" t="s">
        <v>64</v>
      </c>
      <c r="C3257" s="14" t="s">
        <v>132</v>
      </c>
      <c r="D3257" s="14" t="s">
        <v>81</v>
      </c>
      <c r="E3257" s="14">
        <v>4</v>
      </c>
      <c r="F3257" s="14">
        <v>2134.8935703636498</v>
      </c>
      <c r="G3257" s="14">
        <v>711.63119012121695</v>
      </c>
      <c r="H3257" s="14">
        <v>2271.1633727272902</v>
      </c>
      <c r="I3257" s="14">
        <v>2402.3587156222202</v>
      </c>
      <c r="J3257" s="14">
        <v>2299.4427521763801</v>
      </c>
      <c r="K3257" s="14">
        <v>2508.62301692765</v>
      </c>
      <c r="L3257" s="14">
        <v>106.264301305431</v>
      </c>
      <c r="M3257" s="14">
        <v>102.915963445838</v>
      </c>
      <c r="O3257" s="14"/>
      <c r="P3257" s="14"/>
      <c r="Q3257" s="14"/>
      <c r="R3257" s="14"/>
      <c r="S3257" s="14"/>
      <c r="T3257" s="14"/>
      <c r="U3257" s="14"/>
      <c r="V3257" s="14"/>
      <c r="W3257" s="14"/>
      <c r="X3257" s="14"/>
      <c r="Y3257" s="14"/>
    </row>
    <row r="3258" spans="1:25">
      <c r="A3258" s="14" t="s">
        <v>3486</v>
      </c>
      <c r="B3258" s="14" t="s">
        <v>64</v>
      </c>
      <c r="C3258" s="14" t="s">
        <v>38</v>
      </c>
      <c r="D3258" s="14" t="s">
        <v>81</v>
      </c>
      <c r="E3258" s="14">
        <v>5</v>
      </c>
      <c r="F3258" s="14">
        <v>2285.4434404785202</v>
      </c>
      <c r="G3258" s="14">
        <v>761.81448015950696</v>
      </c>
      <c r="H3258" s="14">
        <v>2799.9307080900699</v>
      </c>
      <c r="I3258" s="14">
        <v>3199.2917653312502</v>
      </c>
      <c r="J3258" s="14">
        <v>3063.2282351621002</v>
      </c>
      <c r="K3258" s="14">
        <v>3339.63123432983</v>
      </c>
      <c r="L3258" s="14">
        <v>140.33946899857699</v>
      </c>
      <c r="M3258" s="14">
        <v>136.06353016915301</v>
      </c>
      <c r="O3258" s="14"/>
      <c r="P3258" s="14"/>
      <c r="Q3258" s="14"/>
      <c r="R3258" s="14"/>
      <c r="S3258" s="14"/>
      <c r="T3258" s="14"/>
      <c r="U3258" s="14"/>
      <c r="V3258" s="14"/>
      <c r="W3258" s="14"/>
      <c r="X3258" s="14"/>
      <c r="Y3258" s="14"/>
    </row>
    <row r="3259" spans="1:25">
      <c r="A3259" s="14" t="s">
        <v>3487</v>
      </c>
      <c r="B3259" s="14" t="s">
        <v>64</v>
      </c>
      <c r="C3259" s="14" t="s">
        <v>36</v>
      </c>
      <c r="D3259" s="14" t="s">
        <v>81</v>
      </c>
      <c r="E3259" s="14">
        <v>5</v>
      </c>
      <c r="F3259" s="14">
        <v>2264.6467468383198</v>
      </c>
      <c r="G3259" s="14">
        <v>754.88224894610801</v>
      </c>
      <c r="H3259" s="14">
        <v>2763.7866082967098</v>
      </c>
      <c r="I3259" s="14">
        <v>3163.8636301349702</v>
      </c>
      <c r="J3259" s="14">
        <v>3028.90884341116</v>
      </c>
      <c r="K3259" s="14">
        <v>3303.0792778556602</v>
      </c>
      <c r="L3259" s="14">
        <v>139.21564772068999</v>
      </c>
      <c r="M3259" s="14">
        <v>134.95478672380699</v>
      </c>
      <c r="O3259" s="14"/>
      <c r="P3259" s="14"/>
      <c r="Q3259" s="14"/>
      <c r="R3259" s="14"/>
      <c r="S3259" s="14"/>
      <c r="T3259" s="14"/>
      <c r="U3259" s="14"/>
      <c r="V3259" s="14"/>
      <c r="W3259" s="14"/>
      <c r="X3259" s="14"/>
      <c r="Y3259" s="14"/>
    </row>
    <row r="3260" spans="1:25">
      <c r="A3260" s="14" t="s">
        <v>3488</v>
      </c>
      <c r="B3260" s="14" t="s">
        <v>64</v>
      </c>
      <c r="C3260" s="14" t="s">
        <v>34</v>
      </c>
      <c r="D3260" s="14" t="s">
        <v>81</v>
      </c>
      <c r="E3260" s="14">
        <v>5</v>
      </c>
      <c r="F3260" s="14">
        <v>2326.7142568049499</v>
      </c>
      <c r="G3260" s="14">
        <v>775.57141893498397</v>
      </c>
      <c r="H3260" s="14">
        <v>2827.6286769216199</v>
      </c>
      <c r="I3260" s="14">
        <v>3229.0492916510202</v>
      </c>
      <c r="J3260" s="14">
        <v>3093.4205926304298</v>
      </c>
      <c r="K3260" s="14">
        <v>3368.9016445593502</v>
      </c>
      <c r="L3260" s="14">
        <v>139.852352908325</v>
      </c>
      <c r="M3260" s="14">
        <v>135.62869902059799</v>
      </c>
      <c r="O3260" s="14"/>
      <c r="P3260" s="14"/>
      <c r="Q3260" s="14"/>
      <c r="R3260" s="14"/>
      <c r="S3260" s="14"/>
      <c r="T3260" s="14"/>
      <c r="U3260" s="14"/>
      <c r="V3260" s="14"/>
      <c r="W3260" s="14"/>
      <c r="X3260" s="14"/>
      <c r="Y3260" s="14"/>
    </row>
    <row r="3261" spans="1:25">
      <c r="A3261" s="14" t="s">
        <v>3489</v>
      </c>
      <c r="B3261" s="14" t="s">
        <v>64</v>
      </c>
      <c r="C3261" s="14" t="s">
        <v>128</v>
      </c>
      <c r="D3261" s="14" t="s">
        <v>81</v>
      </c>
      <c r="E3261" s="14">
        <v>5</v>
      </c>
      <c r="F3261" s="14">
        <v>2305.7571134238801</v>
      </c>
      <c r="G3261" s="14">
        <v>768.58570447462603</v>
      </c>
      <c r="H3261" s="14">
        <v>2790.5951073801002</v>
      </c>
      <c r="I3261" s="14">
        <v>3156.48518985482</v>
      </c>
      <c r="J3261" s="14">
        <v>3023.52268581935</v>
      </c>
      <c r="K3261" s="14">
        <v>3293.6074160415501</v>
      </c>
      <c r="L3261" s="14">
        <v>137.122226186727</v>
      </c>
      <c r="M3261" s="14">
        <v>132.96250403546901</v>
      </c>
      <c r="O3261" s="14"/>
      <c r="P3261" s="14"/>
      <c r="Q3261" s="14"/>
      <c r="R3261" s="14"/>
      <c r="S3261" s="14"/>
      <c r="T3261" s="14"/>
      <c r="U3261" s="14"/>
      <c r="V3261" s="14"/>
      <c r="W3261" s="14"/>
      <c r="X3261" s="14"/>
      <c r="Y3261" s="14"/>
    </row>
    <row r="3262" spans="1:25">
      <c r="A3262" s="14" t="s">
        <v>3490</v>
      </c>
      <c r="B3262" s="14" t="s">
        <v>64</v>
      </c>
      <c r="C3262" s="14" t="s">
        <v>129</v>
      </c>
      <c r="D3262" s="14" t="s">
        <v>81</v>
      </c>
      <c r="E3262" s="14">
        <v>5</v>
      </c>
      <c r="F3262" s="14">
        <v>2267.6038140667001</v>
      </c>
      <c r="G3262" s="14">
        <v>755.86793802223394</v>
      </c>
      <c r="H3262" s="14">
        <v>2737.1974000129198</v>
      </c>
      <c r="I3262" s="14">
        <v>3080.4382716517998</v>
      </c>
      <c r="J3262" s="14">
        <v>2949.99624285646</v>
      </c>
      <c r="K3262" s="14">
        <v>3214.9959496813199</v>
      </c>
      <c r="L3262" s="14">
        <v>134.557678029524</v>
      </c>
      <c r="M3262" s="14">
        <v>130.44202879533401</v>
      </c>
      <c r="O3262" s="14"/>
      <c r="P3262" s="14"/>
      <c r="Q3262" s="14"/>
      <c r="R3262" s="14"/>
      <c r="S3262" s="14"/>
      <c r="T3262" s="14"/>
      <c r="U3262" s="14"/>
      <c r="V3262" s="14"/>
      <c r="W3262" s="14"/>
      <c r="X3262" s="14"/>
      <c r="Y3262" s="14"/>
    </row>
    <row r="3263" spans="1:25">
      <c r="A3263" s="14" t="s">
        <v>3491</v>
      </c>
      <c r="B3263" s="14" t="s">
        <v>64</v>
      </c>
      <c r="C3263" s="14" t="s">
        <v>130</v>
      </c>
      <c r="D3263" s="14" t="s">
        <v>81</v>
      </c>
      <c r="E3263" s="14">
        <v>5</v>
      </c>
      <c r="F3263" s="14">
        <v>2210.5051918824502</v>
      </c>
      <c r="G3263" s="14">
        <v>736.835063960816</v>
      </c>
      <c r="H3263" s="14">
        <v>2663.7085675685598</v>
      </c>
      <c r="I3263" s="14">
        <v>2970.3955387607698</v>
      </c>
      <c r="J3263" s="14">
        <v>2843.4335759965502</v>
      </c>
      <c r="K3263" s="14">
        <v>3101.4156578584202</v>
      </c>
      <c r="L3263" s="14">
        <v>131.02011909765</v>
      </c>
      <c r="M3263" s="14">
        <v>126.961962764216</v>
      </c>
      <c r="O3263" s="14"/>
      <c r="P3263" s="14"/>
      <c r="Q3263" s="14"/>
      <c r="R3263" s="14"/>
      <c r="S3263" s="14"/>
      <c r="T3263" s="14"/>
      <c r="U3263" s="14"/>
      <c r="V3263" s="14"/>
      <c r="W3263" s="14"/>
      <c r="X3263" s="14"/>
      <c r="Y3263" s="14"/>
    </row>
    <row r="3264" spans="1:25">
      <c r="A3264" s="14" t="s">
        <v>3492</v>
      </c>
      <c r="B3264" s="14" t="s">
        <v>64</v>
      </c>
      <c r="C3264" s="14" t="s">
        <v>131</v>
      </c>
      <c r="D3264" s="14" t="s">
        <v>81</v>
      </c>
      <c r="E3264" s="14">
        <v>5</v>
      </c>
      <c r="F3264" s="14">
        <v>2168.6328443153898</v>
      </c>
      <c r="G3264" s="14">
        <v>722.87761477179504</v>
      </c>
      <c r="H3264" s="14">
        <v>2604.9956687952799</v>
      </c>
      <c r="I3264" s="14">
        <v>2877.51615733689</v>
      </c>
      <c r="J3264" s="14">
        <v>2753.9394724768099</v>
      </c>
      <c r="K3264" s="14">
        <v>3005.0814159947899</v>
      </c>
      <c r="L3264" s="14">
        <v>127.565258657901</v>
      </c>
      <c r="M3264" s="14">
        <v>123.576684860073</v>
      </c>
      <c r="O3264" s="14"/>
      <c r="P3264" s="14"/>
      <c r="Q3264" s="14"/>
      <c r="R3264" s="14"/>
      <c r="S3264" s="14"/>
      <c r="T3264" s="14"/>
      <c r="U3264" s="14"/>
      <c r="V3264" s="14"/>
      <c r="W3264" s="14"/>
      <c r="X3264" s="14"/>
      <c r="Y3264" s="14"/>
    </row>
    <row r="3265" spans="1:25">
      <c r="A3265" s="14" t="s">
        <v>3493</v>
      </c>
      <c r="B3265" s="14" t="s">
        <v>64</v>
      </c>
      <c r="C3265" s="14" t="s">
        <v>132</v>
      </c>
      <c r="D3265" s="14" t="s">
        <v>81</v>
      </c>
      <c r="E3265" s="14">
        <v>5</v>
      </c>
      <c r="F3265" s="14">
        <v>2143.6146878118798</v>
      </c>
      <c r="G3265" s="14">
        <v>714.53822927062504</v>
      </c>
      <c r="H3265" s="14">
        <v>2559.1121338664302</v>
      </c>
      <c r="I3265" s="14">
        <v>2793.7889802189402</v>
      </c>
      <c r="J3265" s="14">
        <v>2673.57797516854</v>
      </c>
      <c r="K3265" s="14">
        <v>2917.9029059498298</v>
      </c>
      <c r="L3265" s="14">
        <v>124.11392573088899</v>
      </c>
      <c r="M3265" s="14">
        <v>120.211005050398</v>
      </c>
      <c r="O3265" s="14"/>
      <c r="P3265" s="14"/>
      <c r="Q3265" s="14"/>
      <c r="R3265" s="14"/>
      <c r="S3265" s="14"/>
      <c r="T3265" s="14"/>
      <c r="U3265" s="14"/>
      <c r="V3265" s="14"/>
      <c r="W3265" s="14"/>
      <c r="X3265" s="14"/>
      <c r="Y3265" s="14"/>
    </row>
    <row r="3266" spans="1:25">
      <c r="A3266" s="14" t="s">
        <v>3494</v>
      </c>
      <c r="B3266" s="14" t="s">
        <v>64</v>
      </c>
      <c r="C3266" s="14" t="s">
        <v>38</v>
      </c>
      <c r="D3266" s="14" t="s">
        <v>73</v>
      </c>
      <c r="E3266" s="14">
        <v>0</v>
      </c>
      <c r="F3266" s="14">
        <v>12648.4592166041</v>
      </c>
      <c r="G3266" s="14">
        <v>4216.1530722013804</v>
      </c>
      <c r="H3266" s="14">
        <v>2172.8491698540402</v>
      </c>
      <c r="I3266" s="14">
        <v>2289.6536076899602</v>
      </c>
      <c r="J3266" s="14">
        <v>2249.16707388745</v>
      </c>
      <c r="K3266" s="14">
        <v>2330.67564708904</v>
      </c>
      <c r="L3266" s="14">
        <v>41.022039399075297</v>
      </c>
      <c r="M3266" s="14">
        <v>40.486533802510202</v>
      </c>
      <c r="O3266" s="14"/>
      <c r="P3266" s="14"/>
      <c r="Q3266" s="14"/>
      <c r="R3266" s="14"/>
      <c r="S3266" s="14"/>
      <c r="T3266" s="14"/>
      <c r="U3266" s="14"/>
      <c r="V3266" s="14"/>
      <c r="W3266" s="14"/>
      <c r="X3266" s="14"/>
      <c r="Y3266" s="14"/>
    </row>
    <row r="3267" spans="1:25">
      <c r="A3267" s="14" t="s">
        <v>3495</v>
      </c>
      <c r="B3267" s="14" t="s">
        <v>64</v>
      </c>
      <c r="C3267" s="14" t="s">
        <v>36</v>
      </c>
      <c r="D3267" s="14" t="s">
        <v>73</v>
      </c>
      <c r="E3267" s="14">
        <v>0</v>
      </c>
      <c r="F3267" s="14">
        <v>12739.1390152658</v>
      </c>
      <c r="G3267" s="14">
        <v>4246.3796717552796</v>
      </c>
      <c r="H3267" s="14">
        <v>2168.8883126246401</v>
      </c>
      <c r="I3267" s="14">
        <v>2268.0924506525198</v>
      </c>
      <c r="J3267" s="14">
        <v>2228.12283285885</v>
      </c>
      <c r="K3267" s="14">
        <v>2308.5888382294002</v>
      </c>
      <c r="L3267" s="14">
        <v>40.496387576879002</v>
      </c>
      <c r="M3267" s="14">
        <v>39.969617793671198</v>
      </c>
      <c r="O3267" s="14"/>
      <c r="P3267" s="14"/>
      <c r="Q3267" s="14"/>
      <c r="R3267" s="14"/>
      <c r="S3267" s="14"/>
      <c r="T3267" s="14"/>
      <c r="U3267" s="14"/>
      <c r="V3267" s="14"/>
      <c r="W3267" s="14"/>
      <c r="X3267" s="14"/>
      <c r="Y3267" s="14"/>
    </row>
    <row r="3268" spans="1:25">
      <c r="A3268" s="14" t="s">
        <v>3496</v>
      </c>
      <c r="B3268" s="14" t="s">
        <v>64</v>
      </c>
      <c r="C3268" s="14" t="s">
        <v>34</v>
      </c>
      <c r="D3268" s="14" t="s">
        <v>73</v>
      </c>
      <c r="E3268" s="14">
        <v>0</v>
      </c>
      <c r="F3268" s="14">
        <v>12538.5469769431</v>
      </c>
      <c r="G3268" s="14">
        <v>4179.5156589810404</v>
      </c>
      <c r="H3268" s="14">
        <v>2121.8077353327199</v>
      </c>
      <c r="I3268" s="14">
        <v>2198.3553009490001</v>
      </c>
      <c r="J3268" s="14">
        <v>2159.3144616153099</v>
      </c>
      <c r="K3268" s="14">
        <v>2237.9147989852499</v>
      </c>
      <c r="L3268" s="14">
        <v>39.559498036247099</v>
      </c>
      <c r="M3268" s="14">
        <v>39.040839333693398</v>
      </c>
      <c r="O3268" s="14"/>
      <c r="P3268" s="14"/>
      <c r="Q3268" s="14"/>
      <c r="R3268" s="14"/>
      <c r="S3268" s="14"/>
      <c r="T3268" s="14"/>
      <c r="U3268" s="14"/>
      <c r="V3268" s="14"/>
      <c r="W3268" s="14"/>
      <c r="X3268" s="14"/>
      <c r="Y3268" s="14"/>
    </row>
    <row r="3269" spans="1:25">
      <c r="A3269" s="14" t="s">
        <v>3497</v>
      </c>
      <c r="B3269" s="14" t="s">
        <v>64</v>
      </c>
      <c r="C3269" s="14" t="s">
        <v>128</v>
      </c>
      <c r="D3269" s="14" t="s">
        <v>73</v>
      </c>
      <c r="E3269" s="14">
        <v>0</v>
      </c>
      <c r="F3269" s="14">
        <v>12257.066574055199</v>
      </c>
      <c r="G3269" s="14">
        <v>4085.68885801838</v>
      </c>
      <c r="H3269" s="14">
        <v>2065.05408570091</v>
      </c>
      <c r="I3269" s="14">
        <v>2121.6205851884702</v>
      </c>
      <c r="J3269" s="14">
        <v>2083.5756656590302</v>
      </c>
      <c r="K3269" s="14">
        <v>2160.17674606631</v>
      </c>
      <c r="L3269" s="14">
        <v>38.556160877831203</v>
      </c>
      <c r="M3269" s="14">
        <v>38.044919529444499</v>
      </c>
      <c r="O3269" s="14"/>
      <c r="P3269" s="14"/>
      <c r="Q3269" s="14"/>
      <c r="R3269" s="14"/>
      <c r="S3269" s="14"/>
      <c r="T3269" s="14"/>
      <c r="U3269" s="14"/>
      <c r="V3269" s="14"/>
      <c r="W3269" s="14"/>
      <c r="X3269" s="14"/>
      <c r="Y3269" s="14"/>
    </row>
    <row r="3270" spans="1:25">
      <c r="A3270" s="14" t="s">
        <v>3498</v>
      </c>
      <c r="B3270" s="14" t="s">
        <v>64</v>
      </c>
      <c r="C3270" s="14" t="s">
        <v>129</v>
      </c>
      <c r="D3270" s="14" t="s">
        <v>73</v>
      </c>
      <c r="E3270" s="14">
        <v>0</v>
      </c>
      <c r="F3270" s="14">
        <v>12043.714151922901</v>
      </c>
      <c r="G3270" s="14">
        <v>4014.5713839743198</v>
      </c>
      <c r="H3270" s="14">
        <v>2021.4934215851999</v>
      </c>
      <c r="I3270" s="14">
        <v>2054.83721485667</v>
      </c>
      <c r="J3270" s="14">
        <v>2017.71573093755</v>
      </c>
      <c r="K3270" s="14">
        <v>2092.4619631117098</v>
      </c>
      <c r="L3270" s="14">
        <v>37.6247482550434</v>
      </c>
      <c r="M3270" s="14">
        <v>37.121483919116599</v>
      </c>
      <c r="O3270" s="14"/>
      <c r="P3270" s="14"/>
      <c r="Q3270" s="14"/>
      <c r="R3270" s="14"/>
      <c r="S3270" s="14"/>
      <c r="T3270" s="14"/>
      <c r="U3270" s="14"/>
      <c r="V3270" s="14"/>
      <c r="W3270" s="14"/>
      <c r="X3270" s="14"/>
      <c r="Y3270" s="14"/>
    </row>
    <row r="3271" spans="1:25">
      <c r="A3271" s="14" t="s">
        <v>3499</v>
      </c>
      <c r="B3271" s="14" t="s">
        <v>64</v>
      </c>
      <c r="C3271" s="14" t="s">
        <v>130</v>
      </c>
      <c r="D3271" s="14" t="s">
        <v>73</v>
      </c>
      <c r="E3271" s="14">
        <v>0</v>
      </c>
      <c r="F3271" s="14">
        <v>11781.0038988345</v>
      </c>
      <c r="G3271" s="14">
        <v>3927.0012996115001</v>
      </c>
      <c r="H3271" s="14">
        <v>1971.25424985518</v>
      </c>
      <c r="I3271" s="14">
        <v>1978.23178283108</v>
      </c>
      <c r="J3271" s="14">
        <v>1942.1424824538799</v>
      </c>
      <c r="K3271" s="14">
        <v>2014.8158203038599</v>
      </c>
      <c r="L3271" s="14">
        <v>36.584037472781802</v>
      </c>
      <c r="M3271" s="14">
        <v>36.089300377203898</v>
      </c>
      <c r="O3271" s="14"/>
      <c r="P3271" s="14"/>
      <c r="Q3271" s="14"/>
      <c r="R3271" s="14"/>
      <c r="S3271" s="14"/>
      <c r="T3271" s="14"/>
      <c r="U3271" s="14"/>
      <c r="V3271" s="14"/>
      <c r="W3271" s="14"/>
      <c r="X3271" s="14"/>
      <c r="Y3271" s="14"/>
    </row>
    <row r="3272" spans="1:25">
      <c r="A3272" s="14" t="s">
        <v>3500</v>
      </c>
      <c r="B3272" s="14" t="s">
        <v>64</v>
      </c>
      <c r="C3272" s="14" t="s">
        <v>131</v>
      </c>
      <c r="D3272" s="14" t="s">
        <v>73</v>
      </c>
      <c r="E3272" s="14">
        <v>0</v>
      </c>
      <c r="F3272" s="14">
        <v>11807.2486079601</v>
      </c>
      <c r="G3272" s="14">
        <v>3935.7495359866898</v>
      </c>
      <c r="H3272" s="14">
        <v>1968.5276630015801</v>
      </c>
      <c r="I3272" s="14">
        <v>1944.8084324091501</v>
      </c>
      <c r="J3272" s="14">
        <v>1909.42322045692</v>
      </c>
      <c r="K3272" s="14">
        <v>1980.67818582565</v>
      </c>
      <c r="L3272" s="14">
        <v>35.869753416506903</v>
      </c>
      <c r="M3272" s="14">
        <v>35.385211952226399</v>
      </c>
      <c r="O3272" s="14"/>
      <c r="P3272" s="14"/>
      <c r="Q3272" s="14"/>
      <c r="R3272" s="14"/>
      <c r="S3272" s="14"/>
      <c r="T3272" s="14"/>
      <c r="U3272" s="14"/>
      <c r="V3272" s="14"/>
      <c r="W3272" s="14"/>
      <c r="X3272" s="14"/>
      <c r="Y3272" s="14"/>
    </row>
    <row r="3273" spans="1:25">
      <c r="A3273" s="14" t="s">
        <v>3501</v>
      </c>
      <c r="B3273" s="14" t="s">
        <v>64</v>
      </c>
      <c r="C3273" s="14" t="s">
        <v>132</v>
      </c>
      <c r="D3273" s="14" t="s">
        <v>73</v>
      </c>
      <c r="E3273" s="14">
        <v>0</v>
      </c>
      <c r="F3273" s="14">
        <v>11866.310484990699</v>
      </c>
      <c r="G3273" s="14">
        <v>3955.4368283302401</v>
      </c>
      <c r="H3273" s="14">
        <v>1971.06606619172</v>
      </c>
      <c r="I3273" s="14">
        <v>1922.80386964796</v>
      </c>
      <c r="J3273" s="14">
        <v>1887.9389630896901</v>
      </c>
      <c r="K3273" s="14">
        <v>1958.14499436861</v>
      </c>
      <c r="L3273" s="14">
        <v>35.3411247206529</v>
      </c>
      <c r="M3273" s="14">
        <v>34.8649065582633</v>
      </c>
      <c r="O3273" s="14"/>
      <c r="P3273" s="14"/>
      <c r="Q3273" s="14"/>
      <c r="R3273" s="14"/>
      <c r="S3273" s="14"/>
      <c r="T3273" s="14"/>
      <c r="U3273" s="14"/>
      <c r="V3273" s="14"/>
      <c r="W3273" s="14"/>
      <c r="X3273" s="14"/>
      <c r="Y3273" s="14"/>
    </row>
    <row r="3274" spans="1:25">
      <c r="A3274" s="14" t="s">
        <v>3502</v>
      </c>
      <c r="B3274" s="14" t="s">
        <v>64</v>
      </c>
      <c r="C3274" s="14" t="s">
        <v>38</v>
      </c>
      <c r="D3274" s="14" t="s">
        <v>73</v>
      </c>
      <c r="E3274" s="14">
        <v>1</v>
      </c>
      <c r="F3274" s="14">
        <v>2235.55381745557</v>
      </c>
      <c r="G3274" s="14">
        <v>745.18460581852503</v>
      </c>
      <c r="H3274" s="14">
        <v>1820.00929518006</v>
      </c>
      <c r="I3274" s="14">
        <v>1908.1679679486599</v>
      </c>
      <c r="J3274" s="14">
        <v>1828.4992433331199</v>
      </c>
      <c r="K3274" s="14">
        <v>1990.3686326158499</v>
      </c>
      <c r="L3274" s="14">
        <v>82.200664667185706</v>
      </c>
      <c r="M3274" s="14">
        <v>79.668724615542004</v>
      </c>
      <c r="O3274" s="14"/>
      <c r="P3274" s="14"/>
      <c r="Q3274" s="14"/>
      <c r="R3274" s="14"/>
      <c r="S3274" s="14"/>
      <c r="T3274" s="14"/>
      <c r="U3274" s="14"/>
      <c r="V3274" s="14"/>
      <c r="W3274" s="14"/>
      <c r="X3274" s="14"/>
      <c r="Y3274" s="14"/>
    </row>
    <row r="3275" spans="1:25">
      <c r="A3275" s="14" t="s">
        <v>3503</v>
      </c>
      <c r="B3275" s="14" t="s">
        <v>64</v>
      </c>
      <c r="C3275" s="14" t="s">
        <v>36</v>
      </c>
      <c r="D3275" s="14" t="s">
        <v>73</v>
      </c>
      <c r="E3275" s="14">
        <v>1</v>
      </c>
      <c r="F3275" s="14">
        <v>2289.7649491389602</v>
      </c>
      <c r="G3275" s="14">
        <v>763.25498304632094</v>
      </c>
      <c r="H3275" s="14">
        <v>1847.98552865798</v>
      </c>
      <c r="I3275" s="14">
        <v>1904.41946174032</v>
      </c>
      <c r="J3275" s="14">
        <v>1825.8112219755801</v>
      </c>
      <c r="K3275" s="14">
        <v>1985.49567525107</v>
      </c>
      <c r="L3275" s="14">
        <v>81.076213510742505</v>
      </c>
      <c r="M3275" s="14">
        <v>78.608239764746003</v>
      </c>
      <c r="O3275" s="14"/>
      <c r="P3275" s="14"/>
      <c r="Q3275" s="14"/>
      <c r="R3275" s="14"/>
      <c r="S3275" s="14"/>
      <c r="T3275" s="14"/>
      <c r="U3275" s="14"/>
      <c r="V3275" s="14"/>
      <c r="W3275" s="14"/>
      <c r="X3275" s="14"/>
      <c r="Y3275" s="14"/>
    </row>
    <row r="3276" spans="1:25">
      <c r="A3276" s="14" t="s">
        <v>3504</v>
      </c>
      <c r="B3276" s="14" t="s">
        <v>64</v>
      </c>
      <c r="C3276" s="14" t="s">
        <v>34</v>
      </c>
      <c r="D3276" s="14" t="s">
        <v>73</v>
      </c>
      <c r="E3276" s="14">
        <v>1</v>
      </c>
      <c r="F3276" s="14">
        <v>2200.1371536370102</v>
      </c>
      <c r="G3276" s="14">
        <v>733.37905121233598</v>
      </c>
      <c r="H3276" s="14">
        <v>1765.5901146254</v>
      </c>
      <c r="I3276" s="14">
        <v>1799.38777486352</v>
      </c>
      <c r="J3276" s="14">
        <v>1723.6269283968099</v>
      </c>
      <c r="K3276" s="14">
        <v>1877.5760070026199</v>
      </c>
      <c r="L3276" s="14">
        <v>78.1882321391045</v>
      </c>
      <c r="M3276" s="14">
        <v>75.760846466706397</v>
      </c>
      <c r="O3276" s="14"/>
      <c r="P3276" s="14"/>
      <c r="Q3276" s="14"/>
      <c r="R3276" s="14"/>
      <c r="S3276" s="14"/>
      <c r="T3276" s="14"/>
      <c r="U3276" s="14"/>
      <c r="V3276" s="14"/>
      <c r="W3276" s="14"/>
      <c r="X3276" s="14"/>
      <c r="Y3276" s="14"/>
    </row>
    <row r="3277" spans="1:25">
      <c r="A3277" s="14" t="s">
        <v>3505</v>
      </c>
      <c r="B3277" s="14" t="s">
        <v>64</v>
      </c>
      <c r="C3277" s="14" t="s">
        <v>128</v>
      </c>
      <c r="D3277" s="14" t="s">
        <v>73</v>
      </c>
      <c r="E3277" s="14">
        <v>1</v>
      </c>
      <c r="F3277" s="14">
        <v>2128.0865055280201</v>
      </c>
      <c r="G3277" s="14">
        <v>709.36216850934102</v>
      </c>
      <c r="H3277" s="14">
        <v>1699.13889219372</v>
      </c>
      <c r="I3277" s="14">
        <v>1701.8950562882701</v>
      </c>
      <c r="J3277" s="14">
        <v>1629.3089648877899</v>
      </c>
      <c r="K3277" s="14">
        <v>1776.84655428971</v>
      </c>
      <c r="L3277" s="14">
        <v>74.951498001437798</v>
      </c>
      <c r="M3277" s="14">
        <v>72.586091400477699</v>
      </c>
      <c r="O3277" s="14"/>
      <c r="P3277" s="14"/>
      <c r="Q3277" s="14"/>
      <c r="R3277" s="14"/>
      <c r="S3277" s="14"/>
      <c r="T3277" s="14"/>
      <c r="U3277" s="14"/>
      <c r="V3277" s="14"/>
      <c r="W3277" s="14"/>
      <c r="X3277" s="14"/>
      <c r="Y3277" s="14"/>
    </row>
    <row r="3278" spans="1:25">
      <c r="A3278" s="14" t="s">
        <v>3506</v>
      </c>
      <c r="B3278" s="14" t="s">
        <v>64</v>
      </c>
      <c r="C3278" s="14" t="s">
        <v>129</v>
      </c>
      <c r="D3278" s="14" t="s">
        <v>73</v>
      </c>
      <c r="E3278" s="14">
        <v>1</v>
      </c>
      <c r="F3278" s="14">
        <v>2062.02690083483</v>
      </c>
      <c r="G3278" s="14">
        <v>687.34230027827596</v>
      </c>
      <c r="H3278" s="14">
        <v>1640.70918835671</v>
      </c>
      <c r="I3278" s="14">
        <v>1627.3630913040799</v>
      </c>
      <c r="J3278" s="14">
        <v>1556.93243983095</v>
      </c>
      <c r="K3278" s="14">
        <v>1700.1260457583301</v>
      </c>
      <c r="L3278" s="14">
        <v>72.762954454246696</v>
      </c>
      <c r="M3278" s="14">
        <v>70.430651473130595</v>
      </c>
      <c r="O3278" s="14"/>
      <c r="P3278" s="14"/>
      <c r="Q3278" s="14"/>
      <c r="R3278" s="14"/>
      <c r="S3278" s="14"/>
      <c r="T3278" s="14"/>
      <c r="U3278" s="14"/>
      <c r="V3278" s="14"/>
      <c r="W3278" s="14"/>
      <c r="X3278" s="14"/>
      <c r="Y3278" s="14"/>
    </row>
    <row r="3279" spans="1:25">
      <c r="A3279" s="14" t="s">
        <v>3507</v>
      </c>
      <c r="B3279" s="14" t="s">
        <v>64</v>
      </c>
      <c r="C3279" s="14" t="s">
        <v>130</v>
      </c>
      <c r="D3279" s="14" t="s">
        <v>73</v>
      </c>
      <c r="E3279" s="14">
        <v>1</v>
      </c>
      <c r="F3279" s="14">
        <v>2066.1039523376298</v>
      </c>
      <c r="G3279" s="14">
        <v>688.70131744587502</v>
      </c>
      <c r="H3279" s="14">
        <v>1640.8459162286499</v>
      </c>
      <c r="I3279" s="14">
        <v>1596.08885388216</v>
      </c>
      <c r="J3279" s="14">
        <v>1527.16450942709</v>
      </c>
      <c r="K3279" s="14">
        <v>1667.2933261831699</v>
      </c>
      <c r="L3279" s="14">
        <v>71.204472301008806</v>
      </c>
      <c r="M3279" s="14">
        <v>68.924344455071207</v>
      </c>
      <c r="O3279" s="14"/>
      <c r="P3279" s="14"/>
      <c r="Q3279" s="14"/>
      <c r="R3279" s="14"/>
      <c r="S3279" s="14"/>
      <c r="T3279" s="14"/>
      <c r="U3279" s="14"/>
      <c r="V3279" s="14"/>
      <c r="W3279" s="14"/>
      <c r="X3279" s="14"/>
      <c r="Y3279" s="14"/>
    </row>
    <row r="3280" spans="1:25">
      <c r="A3280" s="14" t="s">
        <v>3508</v>
      </c>
      <c r="B3280" s="14" t="s">
        <v>64</v>
      </c>
      <c r="C3280" s="14" t="s">
        <v>131</v>
      </c>
      <c r="D3280" s="14" t="s">
        <v>73</v>
      </c>
      <c r="E3280" s="14">
        <v>1</v>
      </c>
      <c r="F3280" s="14">
        <v>2040.3720640665499</v>
      </c>
      <c r="G3280" s="14">
        <v>680.12402135551599</v>
      </c>
      <c r="H3280" s="14">
        <v>1618.2127276715801</v>
      </c>
      <c r="I3280" s="14">
        <v>1544.2559566683401</v>
      </c>
      <c r="J3280" s="14">
        <v>1477.1533466169701</v>
      </c>
      <c r="K3280" s="14">
        <v>1613.5926373692701</v>
      </c>
      <c r="L3280" s="14">
        <v>69.336680700933798</v>
      </c>
      <c r="M3280" s="14">
        <v>67.102610051364806</v>
      </c>
      <c r="O3280" s="14"/>
      <c r="P3280" s="14"/>
      <c r="Q3280" s="14"/>
      <c r="R3280" s="14"/>
      <c r="S3280" s="14"/>
      <c r="T3280" s="14"/>
      <c r="U3280" s="14"/>
      <c r="V3280" s="14"/>
      <c r="W3280" s="14"/>
      <c r="X3280" s="14"/>
      <c r="Y3280" s="14"/>
    </row>
    <row r="3281" spans="1:25">
      <c r="A3281" s="14" t="s">
        <v>3509</v>
      </c>
      <c r="B3281" s="14" t="s">
        <v>64</v>
      </c>
      <c r="C3281" s="14" t="s">
        <v>132</v>
      </c>
      <c r="D3281" s="14" t="s">
        <v>73</v>
      </c>
      <c r="E3281" s="14">
        <v>1</v>
      </c>
      <c r="F3281" s="14">
        <v>2061.3158716911698</v>
      </c>
      <c r="G3281" s="14">
        <v>687.10529056372502</v>
      </c>
      <c r="H3281" s="14">
        <v>1632.0403091701501</v>
      </c>
      <c r="I3281" s="14">
        <v>1530.36404037134</v>
      </c>
      <c r="J3281" s="14">
        <v>1464.1945497162001</v>
      </c>
      <c r="K3281" s="14">
        <v>1598.72511090066</v>
      </c>
      <c r="L3281" s="14">
        <v>68.3610705293179</v>
      </c>
      <c r="M3281" s="14">
        <v>66.169490655147499</v>
      </c>
      <c r="O3281" s="14"/>
      <c r="P3281" s="14"/>
      <c r="Q3281" s="14"/>
      <c r="R3281" s="14"/>
      <c r="S3281" s="14"/>
      <c r="T3281" s="14"/>
      <c r="U3281" s="14"/>
      <c r="V3281" s="14"/>
      <c r="W3281" s="14"/>
      <c r="X3281" s="14"/>
      <c r="Y3281" s="14"/>
    </row>
    <row r="3282" spans="1:25">
      <c r="A3282" s="14" t="s">
        <v>3510</v>
      </c>
      <c r="B3282" s="14" t="s">
        <v>64</v>
      </c>
      <c r="C3282" s="14" t="s">
        <v>38</v>
      </c>
      <c r="D3282" s="14" t="s">
        <v>73</v>
      </c>
      <c r="E3282" s="14">
        <v>2</v>
      </c>
      <c r="F3282" s="14">
        <v>2255.1237038935201</v>
      </c>
      <c r="G3282" s="14">
        <v>751.70790129783904</v>
      </c>
      <c r="H3282" s="14">
        <v>1864.63238899102</v>
      </c>
      <c r="I3282" s="14">
        <v>1963.33911769427</v>
      </c>
      <c r="J3282" s="14">
        <v>1880.8760199470801</v>
      </c>
      <c r="K3282" s="14">
        <v>2048.4113690056602</v>
      </c>
      <c r="L3282" s="14">
        <v>85.072251311388797</v>
      </c>
      <c r="M3282" s="14">
        <v>82.463097747191995</v>
      </c>
      <c r="O3282" s="14"/>
      <c r="P3282" s="14"/>
      <c r="Q3282" s="14"/>
      <c r="R3282" s="14"/>
      <c r="S3282" s="14"/>
      <c r="T3282" s="14"/>
      <c r="U3282" s="14"/>
      <c r="V3282" s="14"/>
      <c r="W3282" s="14"/>
      <c r="X3282" s="14"/>
      <c r="Y3282" s="14"/>
    </row>
    <row r="3283" spans="1:25">
      <c r="A3283" s="14" t="s">
        <v>3511</v>
      </c>
      <c r="B3283" s="14" t="s">
        <v>64</v>
      </c>
      <c r="C3283" s="14" t="s">
        <v>36</v>
      </c>
      <c r="D3283" s="14" t="s">
        <v>73</v>
      </c>
      <c r="E3283" s="14">
        <v>2</v>
      </c>
      <c r="F3283" s="14">
        <v>2299.02370337807</v>
      </c>
      <c r="G3283" s="14">
        <v>766.34123445935597</v>
      </c>
      <c r="H3283" s="14">
        <v>1883.11821451933</v>
      </c>
      <c r="I3283" s="14">
        <v>1970.38843748774</v>
      </c>
      <c r="J3283" s="14">
        <v>1888.3509487178001</v>
      </c>
      <c r="K3283" s="14">
        <v>2054.99628335228</v>
      </c>
      <c r="L3283" s="14">
        <v>84.607845864543407</v>
      </c>
      <c r="M3283" s="14">
        <v>82.037488769940893</v>
      </c>
      <c r="O3283" s="14"/>
      <c r="P3283" s="14"/>
      <c r="Q3283" s="14"/>
      <c r="R3283" s="14"/>
      <c r="S3283" s="14"/>
      <c r="T3283" s="14"/>
      <c r="U3283" s="14"/>
      <c r="V3283" s="14"/>
      <c r="W3283" s="14"/>
      <c r="X3283" s="14"/>
      <c r="Y3283" s="14"/>
    </row>
    <row r="3284" spans="1:25">
      <c r="A3284" s="14" t="s">
        <v>3512</v>
      </c>
      <c r="B3284" s="14" t="s">
        <v>64</v>
      </c>
      <c r="C3284" s="14" t="s">
        <v>34</v>
      </c>
      <c r="D3284" s="14" t="s">
        <v>73</v>
      </c>
      <c r="E3284" s="14">
        <v>2</v>
      </c>
      <c r="F3284" s="14">
        <v>2299.1823314190401</v>
      </c>
      <c r="G3284" s="14">
        <v>766.39411047301303</v>
      </c>
      <c r="H3284" s="14">
        <v>1871.12505303599</v>
      </c>
      <c r="I3284" s="14">
        <v>1934.87493856422</v>
      </c>
      <c r="J3284" s="14">
        <v>1854.4487430931899</v>
      </c>
      <c r="K3284" s="14">
        <v>2017.8209184798</v>
      </c>
      <c r="L3284" s="14">
        <v>82.945979915587003</v>
      </c>
      <c r="M3284" s="14">
        <v>80.426195471024599</v>
      </c>
      <c r="O3284" s="14"/>
      <c r="P3284" s="14"/>
      <c r="Q3284" s="14"/>
      <c r="R3284" s="14"/>
      <c r="S3284" s="14"/>
      <c r="T3284" s="14"/>
      <c r="U3284" s="14"/>
      <c r="V3284" s="14"/>
      <c r="W3284" s="14"/>
      <c r="X3284" s="14"/>
      <c r="Y3284" s="14"/>
    </row>
    <row r="3285" spans="1:25">
      <c r="A3285" s="14" t="s">
        <v>3513</v>
      </c>
      <c r="B3285" s="14" t="s">
        <v>64</v>
      </c>
      <c r="C3285" s="14" t="s">
        <v>128</v>
      </c>
      <c r="D3285" s="14" t="s">
        <v>73</v>
      </c>
      <c r="E3285" s="14">
        <v>2</v>
      </c>
      <c r="F3285" s="14">
        <v>2299.8435074126501</v>
      </c>
      <c r="G3285" s="14">
        <v>766.61450247088396</v>
      </c>
      <c r="H3285" s="14">
        <v>1863.70035122012</v>
      </c>
      <c r="I3285" s="14">
        <v>1902.6052375821801</v>
      </c>
      <c r="J3285" s="14">
        <v>1823.89908142887</v>
      </c>
      <c r="K3285" s="14">
        <v>1983.7769280917</v>
      </c>
      <c r="L3285" s="14">
        <v>81.171690509517703</v>
      </c>
      <c r="M3285" s="14">
        <v>78.706156153309394</v>
      </c>
      <c r="O3285" s="14"/>
      <c r="P3285" s="14"/>
      <c r="Q3285" s="14"/>
      <c r="R3285" s="14"/>
      <c r="S3285" s="14"/>
      <c r="T3285" s="14"/>
      <c r="U3285" s="14"/>
      <c r="V3285" s="14"/>
      <c r="W3285" s="14"/>
      <c r="X3285" s="14"/>
      <c r="Y3285" s="14"/>
    </row>
    <row r="3286" spans="1:25">
      <c r="A3286" s="14" t="s">
        <v>3514</v>
      </c>
      <c r="B3286" s="14" t="s">
        <v>64</v>
      </c>
      <c r="C3286" s="14" t="s">
        <v>129</v>
      </c>
      <c r="D3286" s="14" t="s">
        <v>73</v>
      </c>
      <c r="E3286" s="14">
        <v>2</v>
      </c>
      <c r="F3286" s="14">
        <v>2261.0640303363898</v>
      </c>
      <c r="G3286" s="14">
        <v>753.68801011212997</v>
      </c>
      <c r="H3286" s="14">
        <v>1823.51226286253</v>
      </c>
      <c r="I3286" s="14">
        <v>1826.02984607965</v>
      </c>
      <c r="J3286" s="14">
        <v>1750.1922985588101</v>
      </c>
      <c r="K3286" s="14">
        <v>1904.26370424321</v>
      </c>
      <c r="L3286" s="14">
        <v>78.233858163558594</v>
      </c>
      <c r="M3286" s="14">
        <v>75.837547520841795</v>
      </c>
      <c r="O3286" s="14"/>
      <c r="P3286" s="14"/>
      <c r="Q3286" s="14"/>
      <c r="R3286" s="14"/>
      <c r="S3286" s="14"/>
      <c r="T3286" s="14"/>
      <c r="U3286" s="14"/>
      <c r="V3286" s="14"/>
      <c r="W3286" s="14"/>
      <c r="X3286" s="14"/>
      <c r="Y3286" s="14"/>
    </row>
    <row r="3287" spans="1:25">
      <c r="A3287" s="14" t="s">
        <v>3515</v>
      </c>
      <c r="B3287" s="14" t="s">
        <v>64</v>
      </c>
      <c r="C3287" s="14" t="s">
        <v>130</v>
      </c>
      <c r="D3287" s="14" t="s">
        <v>73</v>
      </c>
      <c r="E3287" s="14">
        <v>2</v>
      </c>
      <c r="F3287" s="14">
        <v>2187.7326561509699</v>
      </c>
      <c r="G3287" s="14">
        <v>729.24421871698803</v>
      </c>
      <c r="H3287" s="14">
        <v>1758.30244902547</v>
      </c>
      <c r="I3287" s="14">
        <v>1730.65775267049</v>
      </c>
      <c r="J3287" s="14">
        <v>1657.73149348278</v>
      </c>
      <c r="K3287" s="14">
        <v>1805.92730851027</v>
      </c>
      <c r="L3287" s="14">
        <v>75.269555839785895</v>
      </c>
      <c r="M3287" s="14">
        <v>72.926259187707998</v>
      </c>
      <c r="O3287" s="14"/>
      <c r="P3287" s="14"/>
      <c r="Q3287" s="14"/>
      <c r="R3287" s="14"/>
      <c r="S3287" s="14"/>
      <c r="T3287" s="14"/>
      <c r="U3287" s="14"/>
      <c r="V3287" s="14"/>
      <c r="W3287" s="14"/>
      <c r="X3287" s="14"/>
      <c r="Y3287" s="14"/>
    </row>
    <row r="3288" spans="1:25">
      <c r="A3288" s="14" t="s">
        <v>3516</v>
      </c>
      <c r="B3288" s="14" t="s">
        <v>64</v>
      </c>
      <c r="C3288" s="14" t="s">
        <v>131</v>
      </c>
      <c r="D3288" s="14" t="s">
        <v>73</v>
      </c>
      <c r="E3288" s="14">
        <v>2</v>
      </c>
      <c r="F3288" s="14">
        <v>2163.9366343256202</v>
      </c>
      <c r="G3288" s="14">
        <v>721.31221144187396</v>
      </c>
      <c r="H3288" s="14">
        <v>1732.5908230252501</v>
      </c>
      <c r="I3288" s="14">
        <v>1677.11096409883</v>
      </c>
      <c r="J3288" s="14">
        <v>1606.1778082007399</v>
      </c>
      <c r="K3288" s="14">
        <v>1750.33609280614</v>
      </c>
      <c r="L3288" s="14">
        <v>73.225128707312294</v>
      </c>
      <c r="M3288" s="14">
        <v>70.933155898090007</v>
      </c>
      <c r="O3288" s="14"/>
      <c r="P3288" s="14"/>
      <c r="Q3288" s="14"/>
      <c r="R3288" s="14"/>
      <c r="S3288" s="14"/>
      <c r="T3288" s="14"/>
      <c r="U3288" s="14"/>
      <c r="V3288" s="14"/>
      <c r="W3288" s="14"/>
      <c r="X3288" s="14"/>
      <c r="Y3288" s="14"/>
    </row>
    <row r="3289" spans="1:25">
      <c r="A3289" s="14" t="s">
        <v>3517</v>
      </c>
      <c r="B3289" s="14" t="s">
        <v>64</v>
      </c>
      <c r="C3289" s="14" t="s">
        <v>132</v>
      </c>
      <c r="D3289" s="14" t="s">
        <v>73</v>
      </c>
      <c r="E3289" s="14">
        <v>2</v>
      </c>
      <c r="F3289" s="14">
        <v>2200.1834959337498</v>
      </c>
      <c r="G3289" s="14">
        <v>733.394498644583</v>
      </c>
      <c r="H3289" s="14">
        <v>1747.8281042681199</v>
      </c>
      <c r="I3289" s="14">
        <v>1671.91960983944</v>
      </c>
      <c r="J3289" s="14">
        <v>1601.7897552777499</v>
      </c>
      <c r="K3289" s="14">
        <v>1744.2964084069799</v>
      </c>
      <c r="L3289" s="14">
        <v>72.376798567543105</v>
      </c>
      <c r="M3289" s="14">
        <v>70.129854561692596</v>
      </c>
      <c r="O3289" s="14"/>
      <c r="P3289" s="14"/>
      <c r="Q3289" s="14"/>
      <c r="R3289" s="14"/>
      <c r="S3289" s="14"/>
      <c r="T3289" s="14"/>
      <c r="U3289" s="14"/>
      <c r="V3289" s="14"/>
      <c r="W3289" s="14"/>
      <c r="X3289" s="14"/>
      <c r="Y3289" s="14"/>
    </row>
    <row r="3290" spans="1:25">
      <c r="A3290" s="14" t="s">
        <v>3518</v>
      </c>
      <c r="B3290" s="14" t="s">
        <v>64</v>
      </c>
      <c r="C3290" s="14" t="s">
        <v>38</v>
      </c>
      <c r="D3290" s="14" t="s">
        <v>73</v>
      </c>
      <c r="E3290" s="14">
        <v>3</v>
      </c>
      <c r="F3290" s="14">
        <v>2477.8064750732601</v>
      </c>
      <c r="G3290" s="14">
        <v>825.93549169108701</v>
      </c>
      <c r="H3290" s="14">
        <v>2087.4000447109702</v>
      </c>
      <c r="I3290" s="14">
        <v>2187.1449083233501</v>
      </c>
      <c r="J3290" s="14">
        <v>2100.4746534627402</v>
      </c>
      <c r="K3290" s="14">
        <v>2276.42921819297</v>
      </c>
      <c r="L3290" s="14">
        <v>89.284309869624806</v>
      </c>
      <c r="M3290" s="14">
        <v>86.670254860604501</v>
      </c>
      <c r="O3290" s="14"/>
      <c r="P3290" s="14"/>
      <c r="Q3290" s="14"/>
      <c r="R3290" s="14"/>
      <c r="S3290" s="14"/>
      <c r="T3290" s="14"/>
      <c r="U3290" s="14"/>
      <c r="V3290" s="14"/>
      <c r="W3290" s="14"/>
      <c r="X3290" s="14"/>
      <c r="Y3290" s="14"/>
    </row>
    <row r="3291" spans="1:25">
      <c r="A3291" s="14" t="s">
        <v>3519</v>
      </c>
      <c r="B3291" s="14" t="s">
        <v>64</v>
      </c>
      <c r="C3291" s="14" t="s">
        <v>36</v>
      </c>
      <c r="D3291" s="14" t="s">
        <v>73</v>
      </c>
      <c r="E3291" s="14">
        <v>3</v>
      </c>
      <c r="F3291" s="14">
        <v>2496.5495398439698</v>
      </c>
      <c r="G3291" s="14">
        <v>832.18317994799099</v>
      </c>
      <c r="H3291" s="14">
        <v>2082.2104770214701</v>
      </c>
      <c r="I3291" s="14">
        <v>2160.6467861925598</v>
      </c>
      <c r="J3291" s="14">
        <v>2075.4402149275402</v>
      </c>
      <c r="K3291" s="14">
        <v>2248.41344184741</v>
      </c>
      <c r="L3291" s="14">
        <v>87.766655654853395</v>
      </c>
      <c r="M3291" s="14">
        <v>85.206571265019605</v>
      </c>
      <c r="O3291" s="14"/>
      <c r="P3291" s="14"/>
      <c r="Q3291" s="14"/>
      <c r="R3291" s="14"/>
      <c r="S3291" s="14"/>
      <c r="T3291" s="14"/>
      <c r="U3291" s="14"/>
      <c r="V3291" s="14"/>
      <c r="W3291" s="14"/>
      <c r="X3291" s="14"/>
      <c r="Y3291" s="14"/>
    </row>
    <row r="3292" spans="1:25">
      <c r="A3292" s="14" t="s">
        <v>3520</v>
      </c>
      <c r="B3292" s="14" t="s">
        <v>64</v>
      </c>
      <c r="C3292" s="14" t="s">
        <v>34</v>
      </c>
      <c r="D3292" s="14" t="s">
        <v>73</v>
      </c>
      <c r="E3292" s="14">
        <v>3</v>
      </c>
      <c r="F3292" s="14">
        <v>2470.6837624447799</v>
      </c>
      <c r="G3292" s="14">
        <v>823.56125414825999</v>
      </c>
      <c r="H3292" s="14">
        <v>2048.1503460538702</v>
      </c>
      <c r="I3292" s="14">
        <v>2104.3528534217198</v>
      </c>
      <c r="J3292" s="14">
        <v>2020.8813038173901</v>
      </c>
      <c r="K3292" s="14">
        <v>2190.3456686238001</v>
      </c>
      <c r="L3292" s="14">
        <v>85.992815202084302</v>
      </c>
      <c r="M3292" s="14">
        <v>83.471549604330903</v>
      </c>
      <c r="O3292" s="14"/>
      <c r="P3292" s="14"/>
      <c r="Q3292" s="14"/>
      <c r="R3292" s="14"/>
      <c r="S3292" s="14"/>
      <c r="T3292" s="14"/>
      <c r="U3292" s="14"/>
      <c r="V3292" s="14"/>
      <c r="W3292" s="14"/>
      <c r="X3292" s="14"/>
      <c r="Y3292" s="14"/>
    </row>
    <row r="3293" spans="1:25">
      <c r="A3293" s="14" t="s">
        <v>3521</v>
      </c>
      <c r="B3293" s="14" t="s">
        <v>64</v>
      </c>
      <c r="C3293" s="14" t="s">
        <v>128</v>
      </c>
      <c r="D3293" s="14" t="s">
        <v>73</v>
      </c>
      <c r="E3293" s="14">
        <v>3</v>
      </c>
      <c r="F3293" s="14">
        <v>2400.5382343655901</v>
      </c>
      <c r="G3293" s="14">
        <v>800.17941145519706</v>
      </c>
      <c r="H3293" s="14">
        <v>1979.02557676946</v>
      </c>
      <c r="I3293" s="14">
        <v>2022.1029115788699</v>
      </c>
      <c r="J3293" s="14">
        <v>1940.7503414437799</v>
      </c>
      <c r="K3293" s="14">
        <v>2105.9489862696801</v>
      </c>
      <c r="L3293" s="14">
        <v>83.846074690819293</v>
      </c>
      <c r="M3293" s="14">
        <v>81.352570135086395</v>
      </c>
      <c r="O3293" s="14"/>
      <c r="P3293" s="14"/>
      <c r="Q3293" s="14"/>
      <c r="R3293" s="14"/>
      <c r="S3293" s="14"/>
      <c r="T3293" s="14"/>
      <c r="U3293" s="14"/>
      <c r="V3293" s="14"/>
      <c r="W3293" s="14"/>
      <c r="X3293" s="14"/>
      <c r="Y3293" s="14"/>
    </row>
    <row r="3294" spans="1:25">
      <c r="A3294" s="14" t="s">
        <v>3522</v>
      </c>
      <c r="B3294" s="14" t="s">
        <v>64</v>
      </c>
      <c r="C3294" s="14" t="s">
        <v>129</v>
      </c>
      <c r="D3294" s="14" t="s">
        <v>73</v>
      </c>
      <c r="E3294" s="14">
        <v>3</v>
      </c>
      <c r="F3294" s="14">
        <v>2332.9759590752901</v>
      </c>
      <c r="G3294" s="14">
        <v>777.65865302509599</v>
      </c>
      <c r="H3294" s="14">
        <v>1918.7393259877799</v>
      </c>
      <c r="I3294" s="14">
        <v>1946.91504754324</v>
      </c>
      <c r="J3294" s="14">
        <v>1867.3486481945499</v>
      </c>
      <c r="K3294" s="14">
        <v>2028.9558636884501</v>
      </c>
      <c r="L3294" s="14">
        <v>82.040816145213299</v>
      </c>
      <c r="M3294" s="14">
        <v>79.566399348686204</v>
      </c>
      <c r="O3294" s="14"/>
      <c r="P3294" s="14"/>
      <c r="Q3294" s="14"/>
      <c r="R3294" s="14"/>
      <c r="S3294" s="14"/>
      <c r="T3294" s="14"/>
      <c r="U3294" s="14"/>
      <c r="V3294" s="14"/>
      <c r="W3294" s="14"/>
      <c r="X3294" s="14"/>
      <c r="Y3294" s="14"/>
    </row>
    <row r="3295" spans="1:25">
      <c r="A3295" s="14" t="s">
        <v>3523</v>
      </c>
      <c r="B3295" s="14" t="s">
        <v>64</v>
      </c>
      <c r="C3295" s="14" t="s">
        <v>130</v>
      </c>
      <c r="D3295" s="14" t="s">
        <v>73</v>
      </c>
      <c r="E3295" s="14">
        <v>3</v>
      </c>
      <c r="F3295" s="14">
        <v>2299.1257849316198</v>
      </c>
      <c r="G3295" s="14">
        <v>766.37526164387396</v>
      </c>
      <c r="H3295" s="14">
        <v>1887.2364333524499</v>
      </c>
      <c r="I3295" s="14">
        <v>1885.4795371216401</v>
      </c>
      <c r="J3295" s="14">
        <v>1807.9149471893199</v>
      </c>
      <c r="K3295" s="14">
        <v>1965.47428666566</v>
      </c>
      <c r="L3295" s="14">
        <v>79.994749544015605</v>
      </c>
      <c r="M3295" s="14">
        <v>77.564589932319706</v>
      </c>
      <c r="O3295" s="14"/>
      <c r="P3295" s="14"/>
      <c r="Q3295" s="14"/>
      <c r="R3295" s="14"/>
      <c r="S3295" s="14"/>
      <c r="T3295" s="14"/>
      <c r="U3295" s="14"/>
      <c r="V3295" s="14"/>
      <c r="W3295" s="14"/>
      <c r="X3295" s="14"/>
      <c r="Y3295" s="14"/>
    </row>
    <row r="3296" spans="1:25">
      <c r="A3296" s="14" t="s">
        <v>3524</v>
      </c>
      <c r="B3296" s="14" t="s">
        <v>64</v>
      </c>
      <c r="C3296" s="14" t="s">
        <v>131</v>
      </c>
      <c r="D3296" s="14" t="s">
        <v>73</v>
      </c>
      <c r="E3296" s="14">
        <v>3</v>
      </c>
      <c r="F3296" s="14">
        <v>2319.7251192847998</v>
      </c>
      <c r="G3296" s="14">
        <v>773.241706428268</v>
      </c>
      <c r="H3296" s="14">
        <v>1898.51956794134</v>
      </c>
      <c r="I3296" s="14">
        <v>1857.56682884407</v>
      </c>
      <c r="J3296" s="14">
        <v>1781.62366129098</v>
      </c>
      <c r="K3296" s="14">
        <v>1935.8785862949901</v>
      </c>
      <c r="L3296" s="14">
        <v>78.311757450926095</v>
      </c>
      <c r="M3296" s="14">
        <v>75.943167553081594</v>
      </c>
      <c r="O3296" s="14"/>
      <c r="P3296" s="14"/>
      <c r="Q3296" s="14"/>
      <c r="R3296" s="14"/>
      <c r="S3296" s="14"/>
      <c r="T3296" s="14"/>
      <c r="U3296" s="14"/>
      <c r="V3296" s="14"/>
      <c r="W3296" s="14"/>
      <c r="X3296" s="14"/>
      <c r="Y3296" s="14"/>
    </row>
    <row r="3297" spans="1:25">
      <c r="A3297" s="14" t="s">
        <v>3525</v>
      </c>
      <c r="B3297" s="14" t="s">
        <v>64</v>
      </c>
      <c r="C3297" s="14" t="s">
        <v>132</v>
      </c>
      <c r="D3297" s="14" t="s">
        <v>73</v>
      </c>
      <c r="E3297" s="14">
        <v>3</v>
      </c>
      <c r="F3297" s="14">
        <v>2331.84559840887</v>
      </c>
      <c r="G3297" s="14">
        <v>777.28186613628804</v>
      </c>
      <c r="H3297" s="14">
        <v>1901.6535355881199</v>
      </c>
      <c r="I3297" s="14">
        <v>1833.1516439643401</v>
      </c>
      <c r="J3297" s="14">
        <v>1758.51186577206</v>
      </c>
      <c r="K3297" s="14">
        <v>1910.11319925621</v>
      </c>
      <c r="L3297" s="14">
        <v>76.961555291866006</v>
      </c>
      <c r="M3297" s="14">
        <v>74.639778192275799</v>
      </c>
      <c r="O3297" s="14"/>
      <c r="P3297" s="14"/>
      <c r="Q3297" s="14"/>
      <c r="R3297" s="14"/>
      <c r="S3297" s="14"/>
      <c r="T3297" s="14"/>
      <c r="U3297" s="14"/>
      <c r="V3297" s="14"/>
      <c r="W3297" s="14"/>
      <c r="X3297" s="14"/>
      <c r="Y3297" s="14"/>
    </row>
    <row r="3298" spans="1:25">
      <c r="A3298" s="14" t="s">
        <v>3526</v>
      </c>
      <c r="B3298" s="14" t="s">
        <v>64</v>
      </c>
      <c r="C3298" s="14" t="s">
        <v>38</v>
      </c>
      <c r="D3298" s="14" t="s">
        <v>73</v>
      </c>
      <c r="E3298" s="14">
        <v>4</v>
      </c>
      <c r="F3298" s="14">
        <v>2661.5531546465199</v>
      </c>
      <c r="G3298" s="14">
        <v>887.18438488217203</v>
      </c>
      <c r="H3298" s="14">
        <v>2292.2489295988498</v>
      </c>
      <c r="I3298" s="14">
        <v>2420.7014695503799</v>
      </c>
      <c r="J3298" s="14">
        <v>2328.0535125124502</v>
      </c>
      <c r="K3298" s="14">
        <v>2516.0440238997598</v>
      </c>
      <c r="L3298" s="14">
        <v>95.342554349379498</v>
      </c>
      <c r="M3298" s="14">
        <v>92.6479570379324</v>
      </c>
      <c r="O3298" s="14"/>
      <c r="P3298" s="14"/>
      <c r="Q3298" s="14"/>
      <c r="R3298" s="14"/>
      <c r="S3298" s="14"/>
      <c r="T3298" s="14"/>
      <c r="U3298" s="14"/>
      <c r="V3298" s="14"/>
      <c r="W3298" s="14"/>
      <c r="X3298" s="14"/>
      <c r="Y3298" s="14"/>
    </row>
    <row r="3299" spans="1:25">
      <c r="A3299" s="14" t="s">
        <v>3527</v>
      </c>
      <c r="B3299" s="14" t="s">
        <v>64</v>
      </c>
      <c r="C3299" s="14" t="s">
        <v>36</v>
      </c>
      <c r="D3299" s="14" t="s">
        <v>73</v>
      </c>
      <c r="E3299" s="14">
        <v>4</v>
      </c>
      <c r="F3299" s="14">
        <v>2621.7512697744601</v>
      </c>
      <c r="G3299" s="14">
        <v>873.91708992482097</v>
      </c>
      <c r="H3299" s="14">
        <v>2236.5311453068198</v>
      </c>
      <c r="I3299" s="14">
        <v>2353.85002148588</v>
      </c>
      <c r="J3299" s="14">
        <v>2262.9758404080999</v>
      </c>
      <c r="K3299" s="14">
        <v>2447.3875194736102</v>
      </c>
      <c r="L3299" s="14">
        <v>93.537497987736103</v>
      </c>
      <c r="M3299" s="14">
        <v>90.874181077781003</v>
      </c>
      <c r="O3299" s="14"/>
      <c r="P3299" s="14"/>
      <c r="Q3299" s="14"/>
      <c r="R3299" s="14"/>
      <c r="S3299" s="14"/>
      <c r="T3299" s="14"/>
      <c r="U3299" s="14"/>
      <c r="V3299" s="14"/>
      <c r="W3299" s="14"/>
      <c r="X3299" s="14"/>
      <c r="Y3299" s="14"/>
    </row>
    <row r="3300" spans="1:25">
      <c r="A3300" s="14" t="s">
        <v>3528</v>
      </c>
      <c r="B3300" s="14" t="s">
        <v>64</v>
      </c>
      <c r="C3300" s="14" t="s">
        <v>34</v>
      </c>
      <c r="D3300" s="14" t="s">
        <v>73</v>
      </c>
      <c r="E3300" s="14">
        <v>4</v>
      </c>
      <c r="F3300" s="14">
        <v>2588.35050121007</v>
      </c>
      <c r="G3300" s="14">
        <v>862.78350040335795</v>
      </c>
      <c r="H3300" s="14">
        <v>2192.1055093414998</v>
      </c>
      <c r="I3300" s="14">
        <v>2284.4435738761599</v>
      </c>
      <c r="J3300" s="14">
        <v>2195.7270856022401</v>
      </c>
      <c r="K3300" s="14">
        <v>2375.7771352516202</v>
      </c>
      <c r="L3300" s="14">
        <v>91.333561375459794</v>
      </c>
      <c r="M3300" s="14">
        <v>88.7164882739185</v>
      </c>
      <c r="O3300" s="14"/>
      <c r="P3300" s="14"/>
      <c r="Q3300" s="14"/>
      <c r="R3300" s="14"/>
      <c r="S3300" s="14"/>
      <c r="T3300" s="14"/>
      <c r="U3300" s="14"/>
      <c r="V3300" s="14"/>
      <c r="W3300" s="14"/>
      <c r="X3300" s="14"/>
      <c r="Y3300" s="14"/>
    </row>
    <row r="3301" spans="1:25">
      <c r="A3301" s="14" t="s">
        <v>3529</v>
      </c>
      <c r="B3301" s="14" t="s">
        <v>64</v>
      </c>
      <c r="C3301" s="14" t="s">
        <v>128</v>
      </c>
      <c r="D3301" s="14" t="s">
        <v>73</v>
      </c>
      <c r="E3301" s="14">
        <v>4</v>
      </c>
      <c r="F3301" s="14">
        <v>2557.42827737896</v>
      </c>
      <c r="G3301" s="14">
        <v>852.47609245965396</v>
      </c>
      <c r="H3301" s="14">
        <v>2156.5840078414699</v>
      </c>
      <c r="I3301" s="14">
        <v>2237.5266498870401</v>
      </c>
      <c r="J3301" s="14">
        <v>2150.0297762652999</v>
      </c>
      <c r="K3301" s="14">
        <v>2327.6204298032699</v>
      </c>
      <c r="L3301" s="14">
        <v>90.093779916237096</v>
      </c>
      <c r="M3301" s="14">
        <v>87.496873621736498</v>
      </c>
      <c r="O3301" s="14"/>
      <c r="P3301" s="14"/>
      <c r="Q3301" s="14"/>
      <c r="R3301" s="14"/>
      <c r="S3301" s="14"/>
      <c r="T3301" s="14"/>
      <c r="U3301" s="14"/>
      <c r="V3301" s="14"/>
      <c r="W3301" s="14"/>
      <c r="X3301" s="14"/>
      <c r="Y3301" s="14"/>
    </row>
    <row r="3302" spans="1:25">
      <c r="A3302" s="14" t="s">
        <v>3530</v>
      </c>
      <c r="B3302" s="14" t="s">
        <v>64</v>
      </c>
      <c r="C3302" s="14" t="s">
        <v>129</v>
      </c>
      <c r="D3302" s="14" t="s">
        <v>73</v>
      </c>
      <c r="E3302" s="14">
        <v>4</v>
      </c>
      <c r="F3302" s="14">
        <v>2601.4891613903801</v>
      </c>
      <c r="G3302" s="14">
        <v>867.163053796795</v>
      </c>
      <c r="H3302" s="14">
        <v>2183.3182222775599</v>
      </c>
      <c r="I3302" s="14">
        <v>2247.2983966267502</v>
      </c>
      <c r="J3302" s="14">
        <v>2160.17586665828</v>
      </c>
      <c r="K3302" s="14">
        <v>2336.9843758668599</v>
      </c>
      <c r="L3302" s="14">
        <v>89.685979240116893</v>
      </c>
      <c r="M3302" s="14">
        <v>87.122529968467006</v>
      </c>
      <c r="O3302" s="14"/>
      <c r="P3302" s="14"/>
      <c r="Q3302" s="14"/>
      <c r="R3302" s="14"/>
      <c r="S3302" s="14"/>
      <c r="T3302" s="14"/>
      <c r="U3302" s="14"/>
      <c r="V3302" s="14"/>
      <c r="W3302" s="14"/>
      <c r="X3302" s="14"/>
      <c r="Y3302" s="14"/>
    </row>
    <row r="3303" spans="1:25">
      <c r="A3303" s="14" t="s">
        <v>3531</v>
      </c>
      <c r="B3303" s="14" t="s">
        <v>64</v>
      </c>
      <c r="C3303" s="14" t="s">
        <v>130</v>
      </c>
      <c r="D3303" s="14" t="s">
        <v>73</v>
      </c>
      <c r="E3303" s="14">
        <v>4</v>
      </c>
      <c r="F3303" s="14">
        <v>2540.1375267909102</v>
      </c>
      <c r="G3303" s="14">
        <v>846.71250893030503</v>
      </c>
      <c r="H3303" s="14">
        <v>2119.8904449784</v>
      </c>
      <c r="I3303" s="14">
        <v>2176.54471210155</v>
      </c>
      <c r="J3303" s="14">
        <v>2091.0625667745499</v>
      </c>
      <c r="K3303" s="14">
        <v>2264.5727280562401</v>
      </c>
      <c r="L3303" s="14">
        <v>88.0280159546937</v>
      </c>
      <c r="M3303" s="14">
        <v>85.482145327003806</v>
      </c>
      <c r="O3303" s="14"/>
      <c r="P3303" s="14"/>
      <c r="Q3303" s="14"/>
      <c r="R3303" s="14"/>
      <c r="S3303" s="14"/>
      <c r="T3303" s="14"/>
      <c r="U3303" s="14"/>
      <c r="V3303" s="14"/>
      <c r="W3303" s="14"/>
      <c r="X3303" s="14"/>
      <c r="Y3303" s="14"/>
    </row>
    <row r="3304" spans="1:25">
      <c r="A3304" s="14" t="s">
        <v>3532</v>
      </c>
      <c r="B3304" s="14" t="s">
        <v>64</v>
      </c>
      <c r="C3304" s="14" t="s">
        <v>131</v>
      </c>
      <c r="D3304" s="14" t="s">
        <v>73</v>
      </c>
      <c r="E3304" s="14">
        <v>4</v>
      </c>
      <c r="F3304" s="14">
        <v>2564.06643628967</v>
      </c>
      <c r="G3304" s="14">
        <v>854.68881209655603</v>
      </c>
      <c r="H3304" s="14">
        <v>2127.6617373432</v>
      </c>
      <c r="I3304" s="14">
        <v>2161.0440877759702</v>
      </c>
      <c r="J3304" s="14">
        <v>2076.6747132294699</v>
      </c>
      <c r="K3304" s="14">
        <v>2247.9142481326799</v>
      </c>
      <c r="L3304" s="14">
        <v>86.870160356711494</v>
      </c>
      <c r="M3304" s="14">
        <v>84.369374546504304</v>
      </c>
      <c r="O3304" s="14"/>
      <c r="P3304" s="14"/>
      <c r="Q3304" s="14"/>
      <c r="R3304" s="14"/>
      <c r="S3304" s="14"/>
      <c r="T3304" s="14"/>
      <c r="U3304" s="14"/>
      <c r="V3304" s="14"/>
      <c r="W3304" s="14"/>
      <c r="X3304" s="14"/>
      <c r="Y3304" s="14"/>
    </row>
    <row r="3305" spans="1:25">
      <c r="A3305" s="14" t="s">
        <v>3533</v>
      </c>
      <c r="B3305" s="14" t="s">
        <v>64</v>
      </c>
      <c r="C3305" s="14" t="s">
        <v>132</v>
      </c>
      <c r="D3305" s="14" t="s">
        <v>73</v>
      </c>
      <c r="E3305" s="14">
        <v>4</v>
      </c>
      <c r="F3305" s="14">
        <v>2535.92450120693</v>
      </c>
      <c r="G3305" s="14">
        <v>845.30816706897497</v>
      </c>
      <c r="H3305" s="14">
        <v>2098.4240673956101</v>
      </c>
      <c r="I3305" s="14">
        <v>2104.29253033646</v>
      </c>
      <c r="J3305" s="14">
        <v>2021.82980564437</v>
      </c>
      <c r="K3305" s="14">
        <v>2189.2132724266799</v>
      </c>
      <c r="L3305" s="14">
        <v>84.920742090210794</v>
      </c>
      <c r="M3305" s="14">
        <v>82.462724692095193</v>
      </c>
      <c r="O3305" s="14"/>
      <c r="P3305" s="14"/>
      <c r="Q3305" s="14"/>
      <c r="R3305" s="14"/>
      <c r="S3305" s="14"/>
      <c r="T3305" s="14"/>
      <c r="U3305" s="14"/>
      <c r="V3305" s="14"/>
      <c r="W3305" s="14"/>
      <c r="X3305" s="14"/>
      <c r="Y3305" s="14"/>
    </row>
    <row r="3306" spans="1:25">
      <c r="A3306" s="14" t="s">
        <v>3534</v>
      </c>
      <c r="B3306" s="14" t="s">
        <v>64</v>
      </c>
      <c r="C3306" s="14" t="s">
        <v>38</v>
      </c>
      <c r="D3306" s="14" t="s">
        <v>73</v>
      </c>
      <c r="E3306" s="14">
        <v>5</v>
      </c>
      <c r="F3306" s="14">
        <v>3018.4220655352701</v>
      </c>
      <c r="G3306" s="14">
        <v>1006.14068851176</v>
      </c>
      <c r="H3306" s="14">
        <v>2915.61739614712</v>
      </c>
      <c r="I3306" s="14">
        <v>3128.4430478750301</v>
      </c>
      <c r="J3306" s="14">
        <v>3015.66771123544</v>
      </c>
      <c r="K3306" s="14">
        <v>3244.2953782798199</v>
      </c>
      <c r="L3306" s="14">
        <v>115.852330404791</v>
      </c>
      <c r="M3306" s="14">
        <v>112.775336639591</v>
      </c>
      <c r="O3306" s="14"/>
      <c r="P3306" s="14"/>
      <c r="Q3306" s="14"/>
      <c r="R3306" s="14"/>
      <c r="S3306" s="14"/>
      <c r="T3306" s="14"/>
      <c r="U3306" s="14"/>
      <c r="V3306" s="14"/>
      <c r="W3306" s="14"/>
      <c r="X3306" s="14"/>
      <c r="Y3306" s="14"/>
    </row>
    <row r="3307" spans="1:25">
      <c r="A3307" s="14" t="s">
        <v>3535</v>
      </c>
      <c r="B3307" s="14" t="s">
        <v>64</v>
      </c>
      <c r="C3307" s="14" t="s">
        <v>36</v>
      </c>
      <c r="D3307" s="14" t="s">
        <v>73</v>
      </c>
      <c r="E3307" s="14">
        <v>5</v>
      </c>
      <c r="F3307" s="14">
        <v>3032.04955313037</v>
      </c>
      <c r="G3307" s="14">
        <v>1010.68318437679</v>
      </c>
      <c r="H3307" s="14">
        <v>2908.6361224546199</v>
      </c>
      <c r="I3307" s="14">
        <v>3117.4032528453099</v>
      </c>
      <c r="J3307" s="14">
        <v>3005.2819015618902</v>
      </c>
      <c r="K3307" s="14">
        <v>3232.5767689650102</v>
      </c>
      <c r="L3307" s="14">
        <v>115.173516119708</v>
      </c>
      <c r="M3307" s="14">
        <v>112.121351283417</v>
      </c>
      <c r="O3307" s="14"/>
      <c r="P3307" s="14"/>
      <c r="Q3307" s="14"/>
      <c r="R3307" s="14"/>
      <c r="S3307" s="14"/>
      <c r="T3307" s="14"/>
      <c r="U3307" s="14"/>
      <c r="V3307" s="14"/>
      <c r="W3307" s="14"/>
      <c r="X3307" s="14"/>
      <c r="Y3307" s="14"/>
    </row>
    <row r="3308" spans="1:25">
      <c r="A3308" s="14" t="s">
        <v>3536</v>
      </c>
      <c r="B3308" s="14" t="s">
        <v>64</v>
      </c>
      <c r="C3308" s="14" t="s">
        <v>34</v>
      </c>
      <c r="D3308" s="14" t="s">
        <v>73</v>
      </c>
      <c r="E3308" s="14">
        <v>5</v>
      </c>
      <c r="F3308" s="14">
        <v>2980.19322823222</v>
      </c>
      <c r="G3308" s="14">
        <v>993.39774274407205</v>
      </c>
      <c r="H3308" s="14">
        <v>2845.2705010714099</v>
      </c>
      <c r="I3308" s="14">
        <v>3038.8660597777398</v>
      </c>
      <c r="J3308" s="14">
        <v>2928.63158594476</v>
      </c>
      <c r="K3308" s="14">
        <v>3152.1277212913201</v>
      </c>
      <c r="L3308" s="14">
        <v>113.261661513585</v>
      </c>
      <c r="M3308" s="14">
        <v>110.234473832977</v>
      </c>
      <c r="O3308" s="14"/>
      <c r="P3308" s="14"/>
      <c r="Q3308" s="14"/>
      <c r="R3308" s="14"/>
      <c r="S3308" s="14"/>
      <c r="T3308" s="14"/>
      <c r="U3308" s="14"/>
      <c r="V3308" s="14"/>
      <c r="W3308" s="14"/>
      <c r="X3308" s="14"/>
      <c r="Y3308" s="14"/>
    </row>
    <row r="3309" spans="1:25">
      <c r="A3309" s="14" t="s">
        <v>3537</v>
      </c>
      <c r="B3309" s="14" t="s">
        <v>64</v>
      </c>
      <c r="C3309" s="14" t="s">
        <v>128</v>
      </c>
      <c r="D3309" s="14" t="s">
        <v>73</v>
      </c>
      <c r="E3309" s="14">
        <v>5</v>
      </c>
      <c r="F3309" s="14">
        <v>2871.17004936992</v>
      </c>
      <c r="G3309" s="14">
        <v>957.05668312330795</v>
      </c>
      <c r="H3309" s="14">
        <v>2734.0831216503698</v>
      </c>
      <c r="I3309" s="14">
        <v>2914.0093896735102</v>
      </c>
      <c r="J3309" s="14">
        <v>2806.4195216461198</v>
      </c>
      <c r="K3309" s="14">
        <v>3024.6102482097999</v>
      </c>
      <c r="L3309" s="14">
        <v>110.600858536283</v>
      </c>
      <c r="M3309" s="14">
        <v>107.589868027395</v>
      </c>
      <c r="O3309" s="14"/>
      <c r="P3309" s="14"/>
      <c r="Q3309" s="14"/>
      <c r="R3309" s="14"/>
      <c r="S3309" s="14"/>
      <c r="T3309" s="14"/>
      <c r="U3309" s="14"/>
      <c r="V3309" s="14"/>
      <c r="W3309" s="14"/>
      <c r="X3309" s="14"/>
      <c r="Y3309" s="14"/>
    </row>
    <row r="3310" spans="1:25">
      <c r="A3310" s="14" t="s">
        <v>3538</v>
      </c>
      <c r="B3310" s="14" t="s">
        <v>64</v>
      </c>
      <c r="C3310" s="14" t="s">
        <v>129</v>
      </c>
      <c r="D3310" s="14" t="s">
        <v>73</v>
      </c>
      <c r="E3310" s="14">
        <v>5</v>
      </c>
      <c r="F3310" s="14">
        <v>2786.1581002860498</v>
      </c>
      <c r="G3310" s="14">
        <v>928.71936676201801</v>
      </c>
      <c r="H3310" s="14">
        <v>2644.2416508831502</v>
      </c>
      <c r="I3310" s="14">
        <v>2789.1146532911998</v>
      </c>
      <c r="J3310" s="14">
        <v>2684.83959654</v>
      </c>
      <c r="K3310" s="14">
        <v>2896.3528092474198</v>
      </c>
      <c r="L3310" s="14">
        <v>107.238155956223</v>
      </c>
      <c r="M3310" s="14">
        <v>104.275056751197</v>
      </c>
      <c r="O3310" s="14"/>
      <c r="P3310" s="14"/>
      <c r="Q3310" s="14"/>
      <c r="R3310" s="14"/>
      <c r="S3310" s="14"/>
      <c r="T3310" s="14"/>
      <c r="U3310" s="14"/>
      <c r="V3310" s="14"/>
      <c r="W3310" s="14"/>
      <c r="X3310" s="14"/>
      <c r="Y3310" s="14"/>
    </row>
    <row r="3311" spans="1:25">
      <c r="A3311" s="14" t="s">
        <v>3539</v>
      </c>
      <c r="B3311" s="14" t="s">
        <v>64</v>
      </c>
      <c r="C3311" s="14" t="s">
        <v>130</v>
      </c>
      <c r="D3311" s="14" t="s">
        <v>73</v>
      </c>
      <c r="E3311" s="14">
        <v>5</v>
      </c>
      <c r="F3311" s="14">
        <v>2687.9039786233702</v>
      </c>
      <c r="G3311" s="14">
        <v>895.96799287445594</v>
      </c>
      <c r="H3311" s="14">
        <v>2544.1349145993599</v>
      </c>
      <c r="I3311" s="14">
        <v>2656.4431248414799</v>
      </c>
      <c r="J3311" s="14">
        <v>2555.5315495779801</v>
      </c>
      <c r="K3311" s="14">
        <v>2760.2749875757099</v>
      </c>
      <c r="L3311" s="14">
        <v>103.831862734231</v>
      </c>
      <c r="M3311" s="14">
        <v>100.9115752635</v>
      </c>
      <c r="O3311" s="14"/>
      <c r="P3311" s="14"/>
      <c r="Q3311" s="14"/>
      <c r="R3311" s="14"/>
      <c r="S3311" s="14"/>
      <c r="T3311" s="14"/>
      <c r="U3311" s="14"/>
      <c r="V3311" s="14"/>
      <c r="W3311" s="14"/>
      <c r="X3311" s="14"/>
      <c r="Y3311" s="14"/>
    </row>
    <row r="3312" spans="1:25">
      <c r="A3312" s="14" t="s">
        <v>3540</v>
      </c>
      <c r="B3312" s="14" t="s">
        <v>64</v>
      </c>
      <c r="C3312" s="14" t="s">
        <v>131</v>
      </c>
      <c r="D3312" s="14" t="s">
        <v>73</v>
      </c>
      <c r="E3312" s="14">
        <v>5</v>
      </c>
      <c r="F3312" s="14">
        <v>2719.1483539934402</v>
      </c>
      <c r="G3312" s="14">
        <v>906.38278466448105</v>
      </c>
      <c r="H3312" s="14">
        <v>2562.3335412678498</v>
      </c>
      <c r="I3312" s="14">
        <v>2652.1209979834298</v>
      </c>
      <c r="J3312" s="14">
        <v>2552.1690539841902</v>
      </c>
      <c r="K3312" s="14">
        <v>2754.9485288903002</v>
      </c>
      <c r="L3312" s="14">
        <v>102.827530906869</v>
      </c>
      <c r="M3312" s="14">
        <v>99.951943999235894</v>
      </c>
      <c r="O3312" s="14"/>
      <c r="P3312" s="14"/>
      <c r="Q3312" s="14"/>
      <c r="R3312" s="14"/>
      <c r="S3312" s="14"/>
      <c r="T3312" s="14"/>
      <c r="U3312" s="14"/>
      <c r="V3312" s="14"/>
      <c r="W3312" s="14"/>
      <c r="X3312" s="14"/>
      <c r="Y3312" s="14"/>
    </row>
    <row r="3313" spans="1:25">
      <c r="A3313" s="14" t="s">
        <v>3541</v>
      </c>
      <c r="B3313" s="14" t="s">
        <v>64</v>
      </c>
      <c r="C3313" s="14" t="s">
        <v>132</v>
      </c>
      <c r="D3313" s="14" t="s">
        <v>73</v>
      </c>
      <c r="E3313" s="14">
        <v>5</v>
      </c>
      <c r="F3313" s="14">
        <v>2737.0410177500198</v>
      </c>
      <c r="G3313" s="14">
        <v>912.34700591667195</v>
      </c>
      <c r="H3313" s="14">
        <v>2573.1324788474299</v>
      </c>
      <c r="I3313" s="14">
        <v>2655.9631313171099</v>
      </c>
      <c r="J3313" s="14">
        <v>2556.25291180568</v>
      </c>
      <c r="K3313" s="14">
        <v>2758.5324435775501</v>
      </c>
      <c r="L3313" s="14">
        <v>102.569312260442</v>
      </c>
      <c r="M3313" s="14">
        <v>99.710219511420703</v>
      </c>
      <c r="O3313" s="14"/>
      <c r="P3313" s="14"/>
      <c r="Q3313" s="14"/>
      <c r="R3313" s="14"/>
      <c r="S3313" s="14"/>
      <c r="T3313" s="14"/>
      <c r="U3313" s="14"/>
      <c r="V3313" s="14"/>
      <c r="W3313" s="14"/>
      <c r="X3313" s="14"/>
      <c r="Y3313" s="14"/>
    </row>
    <row r="3314" spans="1:25">
      <c r="A3314" s="14" t="s">
        <v>3542</v>
      </c>
      <c r="B3314" s="14" t="s">
        <v>64</v>
      </c>
      <c r="C3314" s="14" t="s">
        <v>38</v>
      </c>
      <c r="D3314" s="14" t="s">
        <v>78</v>
      </c>
      <c r="E3314" s="14">
        <v>0</v>
      </c>
      <c r="F3314" s="14">
        <v>6109.2522094363203</v>
      </c>
      <c r="G3314" s="14">
        <v>2036.4174031454399</v>
      </c>
      <c r="H3314" s="14">
        <v>1851.1483098057199</v>
      </c>
      <c r="I3314" s="14">
        <v>2143.7822077128199</v>
      </c>
      <c r="J3314" s="14">
        <v>2088.9802992070499</v>
      </c>
      <c r="K3314" s="14">
        <v>2199.6304474076001</v>
      </c>
      <c r="L3314" s="14">
        <v>55.848239694781597</v>
      </c>
      <c r="M3314" s="14">
        <v>54.801908505765397</v>
      </c>
      <c r="O3314" s="14"/>
      <c r="P3314" s="14"/>
      <c r="Q3314" s="14"/>
      <c r="R3314" s="14"/>
      <c r="S3314" s="14"/>
      <c r="T3314" s="14"/>
      <c r="U3314" s="14"/>
      <c r="V3314" s="14"/>
      <c r="W3314" s="14"/>
      <c r="X3314" s="14"/>
      <c r="Y3314" s="14"/>
    </row>
    <row r="3315" spans="1:25">
      <c r="A3315" s="14" t="s">
        <v>3543</v>
      </c>
      <c r="B3315" s="14" t="s">
        <v>64</v>
      </c>
      <c r="C3315" s="14" t="s">
        <v>36</v>
      </c>
      <c r="D3315" s="14" t="s">
        <v>78</v>
      </c>
      <c r="E3315" s="14">
        <v>0</v>
      </c>
      <c r="F3315" s="14">
        <v>6011.6731295637201</v>
      </c>
      <c r="G3315" s="14">
        <v>2003.8910431879101</v>
      </c>
      <c r="H3315" s="14">
        <v>1799.5303753307601</v>
      </c>
      <c r="I3315" s="14">
        <v>2074.6299718423302</v>
      </c>
      <c r="J3315" s="14">
        <v>2021.28070219082</v>
      </c>
      <c r="K3315" s="14">
        <v>2129.00615839589</v>
      </c>
      <c r="L3315" s="14">
        <v>54.376186553556202</v>
      </c>
      <c r="M3315" s="14">
        <v>53.349269651504798</v>
      </c>
      <c r="O3315" s="14"/>
      <c r="P3315" s="14"/>
      <c r="Q3315" s="14"/>
      <c r="R3315" s="14"/>
      <c r="S3315" s="14"/>
      <c r="T3315" s="14"/>
      <c r="U3315" s="14"/>
      <c r="V3315" s="14"/>
      <c r="W3315" s="14"/>
      <c r="X3315" s="14"/>
      <c r="Y3315" s="14"/>
    </row>
    <row r="3316" spans="1:25">
      <c r="A3316" s="14" t="s">
        <v>3544</v>
      </c>
      <c r="B3316" s="14" t="s">
        <v>64</v>
      </c>
      <c r="C3316" s="14" t="s">
        <v>34</v>
      </c>
      <c r="D3316" s="14" t="s">
        <v>78</v>
      </c>
      <c r="E3316" s="14">
        <v>0</v>
      </c>
      <c r="F3316" s="14">
        <v>5772.4927661968104</v>
      </c>
      <c r="G3316" s="14">
        <v>1924.16425539894</v>
      </c>
      <c r="H3316" s="14">
        <v>1706.4043130023299</v>
      </c>
      <c r="I3316" s="14">
        <v>1955.59752925205</v>
      </c>
      <c r="J3316" s="14">
        <v>1904.3445343896999</v>
      </c>
      <c r="K3316" s="14">
        <v>2007.8575407672899</v>
      </c>
      <c r="L3316" s="14">
        <v>52.260011515231596</v>
      </c>
      <c r="M3316" s="14">
        <v>51.252994862354903</v>
      </c>
      <c r="O3316" s="14"/>
      <c r="P3316" s="14"/>
      <c r="Q3316" s="14"/>
      <c r="R3316" s="14"/>
      <c r="S3316" s="14"/>
      <c r="T3316" s="14"/>
      <c r="U3316" s="14"/>
      <c r="V3316" s="14"/>
      <c r="W3316" s="14"/>
      <c r="X3316" s="14"/>
      <c r="Y3316" s="14"/>
    </row>
    <row r="3317" spans="1:25">
      <c r="A3317" s="14" t="s">
        <v>3545</v>
      </c>
      <c r="B3317" s="14" t="s">
        <v>64</v>
      </c>
      <c r="C3317" s="14" t="s">
        <v>128</v>
      </c>
      <c r="D3317" s="14" t="s">
        <v>78</v>
      </c>
      <c r="E3317" s="14">
        <v>0</v>
      </c>
      <c r="F3317" s="14">
        <v>5415.5309391066603</v>
      </c>
      <c r="G3317" s="14">
        <v>1805.17697970222</v>
      </c>
      <c r="H3317" s="14">
        <v>1583.01182366324</v>
      </c>
      <c r="I3317" s="14">
        <v>1801.3492554704301</v>
      </c>
      <c r="J3317" s="14">
        <v>1752.7023793022099</v>
      </c>
      <c r="K3317" s="14">
        <v>1850.98328862996</v>
      </c>
      <c r="L3317" s="14">
        <v>49.634033159532201</v>
      </c>
      <c r="M3317" s="14">
        <v>48.646876168218803</v>
      </c>
      <c r="O3317" s="14"/>
      <c r="P3317" s="14"/>
      <c r="Q3317" s="14"/>
      <c r="R3317" s="14"/>
      <c r="S3317" s="14"/>
      <c r="T3317" s="14"/>
      <c r="U3317" s="14"/>
      <c r="V3317" s="14"/>
      <c r="W3317" s="14"/>
      <c r="X3317" s="14"/>
      <c r="Y3317" s="14"/>
    </row>
    <row r="3318" spans="1:25">
      <c r="A3318" s="14" t="s">
        <v>3546</v>
      </c>
      <c r="B3318" s="14" t="s">
        <v>64</v>
      </c>
      <c r="C3318" s="14" t="s">
        <v>129</v>
      </c>
      <c r="D3318" s="14" t="s">
        <v>78</v>
      </c>
      <c r="E3318" s="14">
        <v>0</v>
      </c>
      <c r="F3318" s="14">
        <v>5086.5452186303401</v>
      </c>
      <c r="G3318" s="14">
        <v>1695.5150728767801</v>
      </c>
      <c r="H3318" s="14">
        <v>1474.2626487597499</v>
      </c>
      <c r="I3318" s="14">
        <v>1669.1564922448299</v>
      </c>
      <c r="J3318" s="14">
        <v>1622.6922304008001</v>
      </c>
      <c r="K3318" s="14">
        <v>1716.5939810050099</v>
      </c>
      <c r="L3318" s="14">
        <v>47.437488760181402</v>
      </c>
      <c r="M3318" s="14">
        <v>46.4642618440296</v>
      </c>
      <c r="O3318" s="14"/>
      <c r="P3318" s="14"/>
      <c r="Q3318" s="14"/>
      <c r="R3318" s="14"/>
      <c r="S3318" s="14"/>
      <c r="T3318" s="14"/>
      <c r="U3318" s="14"/>
      <c r="V3318" s="14"/>
      <c r="W3318" s="14"/>
      <c r="X3318" s="14"/>
      <c r="Y3318" s="14"/>
    </row>
    <row r="3319" spans="1:25">
      <c r="A3319" s="14" t="s">
        <v>3547</v>
      </c>
      <c r="B3319" s="14" t="s">
        <v>64</v>
      </c>
      <c r="C3319" s="14" t="s">
        <v>130</v>
      </c>
      <c r="D3319" s="14" t="s">
        <v>78</v>
      </c>
      <c r="E3319" s="14">
        <v>0</v>
      </c>
      <c r="F3319" s="14">
        <v>4945.3147493035203</v>
      </c>
      <c r="G3319" s="14">
        <v>1648.43824976784</v>
      </c>
      <c r="H3319" s="14">
        <v>1423.5054142449501</v>
      </c>
      <c r="I3319" s="14">
        <v>1601.5757051875701</v>
      </c>
      <c r="J3319" s="14">
        <v>1556.42616818443</v>
      </c>
      <c r="K3319" s="14">
        <v>1647.6844969803301</v>
      </c>
      <c r="L3319" s="14">
        <v>46.108791792762098</v>
      </c>
      <c r="M3319" s="14">
        <v>45.149537003140502</v>
      </c>
      <c r="O3319" s="14"/>
      <c r="P3319" s="14"/>
      <c r="Q3319" s="14"/>
      <c r="R3319" s="14"/>
      <c r="S3319" s="14"/>
      <c r="T3319" s="14"/>
      <c r="U3319" s="14"/>
      <c r="V3319" s="14"/>
      <c r="W3319" s="14"/>
      <c r="X3319" s="14"/>
      <c r="Y3319" s="14"/>
    </row>
    <row r="3320" spans="1:25">
      <c r="A3320" s="14" t="s">
        <v>3548</v>
      </c>
      <c r="B3320" s="14" t="s">
        <v>64</v>
      </c>
      <c r="C3320" s="14" t="s">
        <v>131</v>
      </c>
      <c r="D3320" s="14" t="s">
        <v>78</v>
      </c>
      <c r="E3320" s="14">
        <v>0</v>
      </c>
      <c r="F3320" s="14">
        <v>4944.8769441775803</v>
      </c>
      <c r="G3320" s="14">
        <v>1648.29231472586</v>
      </c>
      <c r="H3320" s="14">
        <v>1413.87228917984</v>
      </c>
      <c r="I3320" s="14">
        <v>1579.4950623245099</v>
      </c>
      <c r="J3320" s="14">
        <v>1535.03086898182</v>
      </c>
      <c r="K3320" s="14">
        <v>1624.9039918373101</v>
      </c>
      <c r="L3320" s="14">
        <v>45.4089295128069</v>
      </c>
      <c r="M3320" s="14">
        <v>44.464193342690798</v>
      </c>
      <c r="O3320" s="14"/>
      <c r="P3320" s="14"/>
      <c r="Q3320" s="14"/>
      <c r="R3320" s="14"/>
      <c r="S3320" s="14"/>
      <c r="T3320" s="14"/>
      <c r="U3320" s="14"/>
      <c r="V3320" s="14"/>
      <c r="W3320" s="14"/>
      <c r="X3320" s="14"/>
      <c r="Y3320" s="14"/>
    </row>
    <row r="3321" spans="1:25">
      <c r="A3321" s="14" t="s">
        <v>3549</v>
      </c>
      <c r="B3321" s="14" t="s">
        <v>64</v>
      </c>
      <c r="C3321" s="14" t="s">
        <v>132</v>
      </c>
      <c r="D3321" s="14" t="s">
        <v>78</v>
      </c>
      <c r="E3321" s="14">
        <v>0</v>
      </c>
      <c r="F3321" s="14">
        <v>5015.92885180131</v>
      </c>
      <c r="G3321" s="14">
        <v>1671.97628393377</v>
      </c>
      <c r="H3321" s="14">
        <v>1422.88588151564</v>
      </c>
      <c r="I3321" s="14">
        <v>1577.15288889366</v>
      </c>
      <c r="J3321" s="14">
        <v>1533.1136751920801</v>
      </c>
      <c r="K3321" s="14">
        <v>1622.1210809210099</v>
      </c>
      <c r="L3321" s="14">
        <v>44.9681920273445</v>
      </c>
      <c r="M3321" s="14">
        <v>44.039213701580401</v>
      </c>
      <c r="O3321" s="14"/>
      <c r="P3321" s="14"/>
      <c r="Q3321" s="14"/>
      <c r="R3321" s="14"/>
      <c r="S3321" s="14"/>
      <c r="T3321" s="14"/>
      <c r="U3321" s="14"/>
      <c r="V3321" s="14"/>
      <c r="W3321" s="14"/>
      <c r="X3321" s="14"/>
      <c r="Y3321" s="14"/>
    </row>
    <row r="3322" spans="1:25">
      <c r="A3322" s="14" t="s">
        <v>3550</v>
      </c>
      <c r="B3322" s="14" t="s">
        <v>64</v>
      </c>
      <c r="C3322" s="14" t="s">
        <v>38</v>
      </c>
      <c r="D3322" s="14" t="s">
        <v>78</v>
      </c>
      <c r="E3322" s="14">
        <v>1</v>
      </c>
      <c r="F3322" s="14">
        <v>1037.5944332379499</v>
      </c>
      <c r="G3322" s="14">
        <v>345.86481107931797</v>
      </c>
      <c r="H3322" s="14">
        <v>1320.1450859930501</v>
      </c>
      <c r="I3322" s="14">
        <v>1422.52224306325</v>
      </c>
      <c r="J3322" s="14">
        <v>1335.3016953569499</v>
      </c>
      <c r="K3322" s="14">
        <v>1513.8449237852701</v>
      </c>
      <c r="L3322" s="14">
        <v>91.322680722019598</v>
      </c>
      <c r="M3322" s="14">
        <v>87.220547706298007</v>
      </c>
      <c r="O3322" s="14"/>
      <c r="P3322" s="14"/>
      <c r="Q3322" s="14"/>
      <c r="R3322" s="14"/>
      <c r="S3322" s="14"/>
      <c r="T3322" s="14"/>
      <c r="U3322" s="14"/>
      <c r="V3322" s="14"/>
      <c r="W3322" s="14"/>
      <c r="X3322" s="14"/>
      <c r="Y3322" s="14"/>
    </row>
    <row r="3323" spans="1:25">
      <c r="A3323" s="14" t="s">
        <v>3551</v>
      </c>
      <c r="B3323" s="14" t="s">
        <v>64</v>
      </c>
      <c r="C3323" s="14" t="s">
        <v>36</v>
      </c>
      <c r="D3323" s="14" t="s">
        <v>78</v>
      </c>
      <c r="E3323" s="14">
        <v>1</v>
      </c>
      <c r="F3323" s="14">
        <v>1051.9847786313801</v>
      </c>
      <c r="G3323" s="14">
        <v>350.66159287712702</v>
      </c>
      <c r="H3323" s="14">
        <v>1329.58984167463</v>
      </c>
      <c r="I3323" s="14">
        <v>1409.2359975204099</v>
      </c>
      <c r="J3323" s="14">
        <v>1323.6965672997101</v>
      </c>
      <c r="K3323" s="14">
        <v>1498.7701808275001</v>
      </c>
      <c r="L3323" s="14">
        <v>89.534183307084305</v>
      </c>
      <c r="M3323" s="14">
        <v>85.539430220704801</v>
      </c>
      <c r="O3323" s="14"/>
      <c r="P3323" s="14"/>
      <c r="Q3323" s="14"/>
      <c r="R3323" s="14"/>
      <c r="S3323" s="14"/>
      <c r="T3323" s="14"/>
      <c r="U3323" s="14"/>
      <c r="V3323" s="14"/>
      <c r="W3323" s="14"/>
      <c r="X3323" s="14"/>
      <c r="Y3323" s="14"/>
    </row>
    <row r="3324" spans="1:25">
      <c r="A3324" s="14" t="s">
        <v>3552</v>
      </c>
      <c r="B3324" s="14" t="s">
        <v>64</v>
      </c>
      <c r="C3324" s="14" t="s">
        <v>34</v>
      </c>
      <c r="D3324" s="14" t="s">
        <v>78</v>
      </c>
      <c r="E3324" s="14">
        <v>1</v>
      </c>
      <c r="F3324" s="14">
        <v>1019.63368985979</v>
      </c>
      <c r="G3324" s="14">
        <v>339.87789661993003</v>
      </c>
      <c r="H3324" s="14">
        <v>1281.4620071634199</v>
      </c>
      <c r="I3324" s="14">
        <v>1334.8467279977101</v>
      </c>
      <c r="J3324" s="14">
        <v>1252.7981952463699</v>
      </c>
      <c r="K3324" s="14">
        <v>1420.78885896267</v>
      </c>
      <c r="L3324" s="14">
        <v>85.942130964962402</v>
      </c>
      <c r="M3324" s="14">
        <v>82.048532751339707</v>
      </c>
      <c r="O3324" s="14"/>
      <c r="P3324" s="14"/>
      <c r="Q3324" s="14"/>
      <c r="R3324" s="14"/>
      <c r="S3324" s="14"/>
      <c r="T3324" s="14"/>
      <c r="U3324" s="14"/>
      <c r="V3324" s="14"/>
      <c r="W3324" s="14"/>
      <c r="X3324" s="14"/>
      <c r="Y3324" s="14"/>
    </row>
    <row r="3325" spans="1:25">
      <c r="A3325" s="14" t="s">
        <v>3553</v>
      </c>
      <c r="B3325" s="14" t="s">
        <v>64</v>
      </c>
      <c r="C3325" s="14" t="s">
        <v>128</v>
      </c>
      <c r="D3325" s="14" t="s">
        <v>78</v>
      </c>
      <c r="E3325" s="14">
        <v>1</v>
      </c>
      <c r="F3325" s="14">
        <v>989.70042273809395</v>
      </c>
      <c r="G3325" s="14">
        <v>329.90014091269802</v>
      </c>
      <c r="H3325" s="14">
        <v>1238.92196527226</v>
      </c>
      <c r="I3325" s="14">
        <v>1269.9660364843601</v>
      </c>
      <c r="J3325" s="14">
        <v>1190.8731614830201</v>
      </c>
      <c r="K3325" s="14">
        <v>1352.8700656978799</v>
      </c>
      <c r="L3325" s="14">
        <v>82.904029213526002</v>
      </c>
      <c r="M3325" s="14">
        <v>79.092875001337205</v>
      </c>
      <c r="O3325" s="14"/>
      <c r="P3325" s="14"/>
      <c r="Q3325" s="14"/>
      <c r="R3325" s="14"/>
      <c r="S3325" s="14"/>
      <c r="T3325" s="14"/>
      <c r="U3325" s="14"/>
      <c r="V3325" s="14"/>
      <c r="W3325" s="14"/>
      <c r="X3325" s="14"/>
      <c r="Y3325" s="14"/>
    </row>
    <row r="3326" spans="1:25">
      <c r="A3326" s="14" t="s">
        <v>3554</v>
      </c>
      <c r="B3326" s="14" t="s">
        <v>64</v>
      </c>
      <c r="C3326" s="14" t="s">
        <v>129</v>
      </c>
      <c r="D3326" s="14" t="s">
        <v>78</v>
      </c>
      <c r="E3326" s="14">
        <v>1</v>
      </c>
      <c r="F3326" s="14">
        <v>922.03919183263702</v>
      </c>
      <c r="G3326" s="14">
        <v>307.34639727754598</v>
      </c>
      <c r="H3326" s="14">
        <v>1150.3058932988599</v>
      </c>
      <c r="I3326" s="14">
        <v>1166.06004694734</v>
      </c>
      <c r="J3326" s="14">
        <v>1090.84451608992</v>
      </c>
      <c r="K3326" s="14">
        <v>1245.0340810653199</v>
      </c>
      <c r="L3326" s="14">
        <v>78.974034117980906</v>
      </c>
      <c r="M3326" s="14">
        <v>75.215530857414507</v>
      </c>
      <c r="O3326" s="14"/>
      <c r="P3326" s="14"/>
      <c r="Q3326" s="14"/>
      <c r="R3326" s="14"/>
      <c r="S3326" s="14"/>
      <c r="T3326" s="14"/>
      <c r="U3326" s="14"/>
      <c r="V3326" s="14"/>
      <c r="W3326" s="14"/>
      <c r="X3326" s="14"/>
      <c r="Y3326" s="14"/>
    </row>
    <row r="3327" spans="1:25">
      <c r="A3327" s="14" t="s">
        <v>3555</v>
      </c>
      <c r="B3327" s="14" t="s">
        <v>64</v>
      </c>
      <c r="C3327" s="14" t="s">
        <v>130</v>
      </c>
      <c r="D3327" s="14" t="s">
        <v>78</v>
      </c>
      <c r="E3327" s="14">
        <v>1</v>
      </c>
      <c r="F3327" s="14">
        <v>873.72381777503006</v>
      </c>
      <c r="G3327" s="14">
        <v>291.24127259167699</v>
      </c>
      <c r="H3327" s="14">
        <v>1086.46441484603</v>
      </c>
      <c r="I3327" s="14">
        <v>1093.7666415661399</v>
      </c>
      <c r="J3327" s="14">
        <v>1021.37888251215</v>
      </c>
      <c r="K3327" s="14">
        <v>1169.87302666613</v>
      </c>
      <c r="L3327" s="14">
        <v>76.106385099991698</v>
      </c>
      <c r="M3327" s="14">
        <v>72.387759053989399</v>
      </c>
      <c r="O3327" s="14"/>
      <c r="P3327" s="14"/>
      <c r="Q3327" s="14"/>
      <c r="R3327" s="14"/>
      <c r="S3327" s="14"/>
      <c r="T3327" s="14"/>
      <c r="U3327" s="14"/>
      <c r="V3327" s="14"/>
      <c r="W3327" s="14"/>
      <c r="X3327" s="14"/>
      <c r="Y3327" s="14"/>
    </row>
    <row r="3328" spans="1:25">
      <c r="A3328" s="14" t="s">
        <v>3556</v>
      </c>
      <c r="B3328" s="14" t="s">
        <v>64</v>
      </c>
      <c r="C3328" s="14" t="s">
        <v>131</v>
      </c>
      <c r="D3328" s="14" t="s">
        <v>78</v>
      </c>
      <c r="E3328" s="14">
        <v>1</v>
      </c>
      <c r="F3328" s="14">
        <v>855.26202596803205</v>
      </c>
      <c r="G3328" s="14">
        <v>285.087341989344</v>
      </c>
      <c r="H3328" s="14">
        <v>1059.17425319269</v>
      </c>
      <c r="I3328" s="14">
        <v>1055.77341754338</v>
      </c>
      <c r="J3328" s="14">
        <v>985.18040256196502</v>
      </c>
      <c r="K3328" s="14">
        <v>1130.0328924734299</v>
      </c>
      <c r="L3328" s="14">
        <v>74.2594749300508</v>
      </c>
      <c r="M3328" s="14">
        <v>70.593014981419302</v>
      </c>
      <c r="O3328" s="14"/>
      <c r="P3328" s="14"/>
      <c r="Q3328" s="14"/>
      <c r="R3328" s="14"/>
      <c r="S3328" s="14"/>
      <c r="T3328" s="14"/>
      <c r="U3328" s="14"/>
      <c r="V3328" s="14"/>
      <c r="W3328" s="14"/>
      <c r="X3328" s="14"/>
      <c r="Y3328" s="14"/>
    </row>
    <row r="3329" spans="1:25">
      <c r="A3329" s="14" t="s">
        <v>3557</v>
      </c>
      <c r="B3329" s="14" t="s">
        <v>64</v>
      </c>
      <c r="C3329" s="14" t="s">
        <v>132</v>
      </c>
      <c r="D3329" s="14" t="s">
        <v>78</v>
      </c>
      <c r="E3329" s="14">
        <v>1</v>
      </c>
      <c r="F3329" s="14">
        <v>866.12544011184298</v>
      </c>
      <c r="G3329" s="14">
        <v>288.70848003728099</v>
      </c>
      <c r="H3329" s="14">
        <v>1070.7977154412899</v>
      </c>
      <c r="I3329" s="14">
        <v>1059.24204124891</v>
      </c>
      <c r="J3329" s="14">
        <v>988.96997448054594</v>
      </c>
      <c r="K3329" s="14">
        <v>1133.1402928161101</v>
      </c>
      <c r="L3329" s="14">
        <v>73.898251567193</v>
      </c>
      <c r="M3329" s="14">
        <v>70.2720667683664</v>
      </c>
      <c r="O3329" s="14"/>
      <c r="P3329" s="14"/>
      <c r="Q3329" s="14"/>
      <c r="R3329" s="14"/>
      <c r="S3329" s="14"/>
      <c r="T3329" s="14"/>
      <c r="U3329" s="14"/>
      <c r="V3329" s="14"/>
      <c r="W3329" s="14"/>
      <c r="X3329" s="14"/>
      <c r="Y3329" s="14"/>
    </row>
    <row r="3330" spans="1:25">
      <c r="A3330" s="14" t="s">
        <v>3558</v>
      </c>
      <c r="B3330" s="14" t="s">
        <v>64</v>
      </c>
      <c r="C3330" s="14" t="s">
        <v>38</v>
      </c>
      <c r="D3330" s="14" t="s">
        <v>78</v>
      </c>
      <c r="E3330" s="14">
        <v>2</v>
      </c>
      <c r="F3330" s="14">
        <v>1142.6811517403801</v>
      </c>
      <c r="G3330" s="14">
        <v>380.89371724679302</v>
      </c>
      <c r="H3330" s="14">
        <v>1573.13924272806</v>
      </c>
      <c r="I3330" s="14">
        <v>1755.7464756318</v>
      </c>
      <c r="J3330" s="14">
        <v>1653.53887619384</v>
      </c>
      <c r="K3330" s="14">
        <v>1862.5291797485399</v>
      </c>
      <c r="L3330" s="14">
        <v>106.78270411674001</v>
      </c>
      <c r="M3330" s="14">
        <v>102.20759943795601</v>
      </c>
      <c r="O3330" s="14"/>
      <c r="P3330" s="14"/>
      <c r="Q3330" s="14"/>
      <c r="R3330" s="14"/>
      <c r="S3330" s="14"/>
      <c r="T3330" s="14"/>
      <c r="U3330" s="14"/>
      <c r="V3330" s="14"/>
      <c r="W3330" s="14"/>
      <c r="X3330" s="14"/>
      <c r="Y3330" s="14"/>
    </row>
    <row r="3331" spans="1:25">
      <c r="A3331" s="14" t="s">
        <v>3559</v>
      </c>
      <c r="B3331" s="14" t="s">
        <v>64</v>
      </c>
      <c r="C3331" s="14" t="s">
        <v>36</v>
      </c>
      <c r="D3331" s="14" t="s">
        <v>78</v>
      </c>
      <c r="E3331" s="14">
        <v>2</v>
      </c>
      <c r="F3331" s="14">
        <v>1097.2419479418299</v>
      </c>
      <c r="G3331" s="14">
        <v>365.74731598060902</v>
      </c>
      <c r="H3331" s="14">
        <v>1488.2498242731001</v>
      </c>
      <c r="I3331" s="14">
        <v>1654.2581210866099</v>
      </c>
      <c r="J3331" s="14">
        <v>1556.0563487904899</v>
      </c>
      <c r="K3331" s="14">
        <v>1756.94802895114</v>
      </c>
      <c r="L3331" s="14">
        <v>102.68990786453701</v>
      </c>
      <c r="M3331" s="14">
        <v>98.201772296114498</v>
      </c>
      <c r="O3331" s="14"/>
      <c r="P3331" s="14"/>
      <c r="Q3331" s="14"/>
      <c r="R3331" s="14"/>
      <c r="S3331" s="14"/>
      <c r="T3331" s="14"/>
      <c r="U3331" s="14"/>
      <c r="V3331" s="14"/>
      <c r="W3331" s="14"/>
      <c r="X3331" s="14"/>
      <c r="Y3331" s="14"/>
    </row>
    <row r="3332" spans="1:25">
      <c r="A3332" s="14" t="s">
        <v>3560</v>
      </c>
      <c r="B3332" s="14" t="s">
        <v>64</v>
      </c>
      <c r="C3332" s="14" t="s">
        <v>34</v>
      </c>
      <c r="D3332" s="14" t="s">
        <v>78</v>
      </c>
      <c r="E3332" s="14">
        <v>2</v>
      </c>
      <c r="F3332" s="14">
        <v>999.73888514583996</v>
      </c>
      <c r="G3332" s="14">
        <v>333.24629504861298</v>
      </c>
      <c r="H3332" s="14">
        <v>1338.6073309845899</v>
      </c>
      <c r="I3332" s="14">
        <v>1470.37523104774</v>
      </c>
      <c r="J3332" s="14">
        <v>1378.97827505432</v>
      </c>
      <c r="K3332" s="14">
        <v>1566.1534778329501</v>
      </c>
      <c r="L3332" s="14">
        <v>95.778246785216197</v>
      </c>
      <c r="M3332" s="14">
        <v>91.396955993411396</v>
      </c>
      <c r="O3332" s="14"/>
      <c r="P3332" s="14"/>
      <c r="Q3332" s="14"/>
      <c r="R3332" s="14"/>
      <c r="S3332" s="14"/>
      <c r="T3332" s="14"/>
      <c r="U3332" s="14"/>
      <c r="V3332" s="14"/>
      <c r="W3332" s="14"/>
      <c r="X3332" s="14"/>
      <c r="Y3332" s="14"/>
    </row>
    <row r="3333" spans="1:25">
      <c r="A3333" s="14" t="s">
        <v>3561</v>
      </c>
      <c r="B3333" s="14" t="s">
        <v>64</v>
      </c>
      <c r="C3333" s="14" t="s">
        <v>128</v>
      </c>
      <c r="D3333" s="14" t="s">
        <v>78</v>
      </c>
      <c r="E3333" s="14">
        <v>2</v>
      </c>
      <c r="F3333" s="14">
        <v>934.59939227928601</v>
      </c>
      <c r="G3333" s="14">
        <v>311.533130759762</v>
      </c>
      <c r="H3333" s="14">
        <v>1235.40917143103</v>
      </c>
      <c r="I3333" s="14">
        <v>1364.00066454129</v>
      </c>
      <c r="J3333" s="14">
        <v>1276.3076339198799</v>
      </c>
      <c r="K3333" s="14">
        <v>1456.0453531468299</v>
      </c>
      <c r="L3333" s="14">
        <v>92.044688605543996</v>
      </c>
      <c r="M3333" s="14">
        <v>87.693030621414195</v>
      </c>
      <c r="O3333" s="14"/>
      <c r="P3333" s="14"/>
      <c r="Q3333" s="14"/>
      <c r="R3333" s="14"/>
      <c r="S3333" s="14"/>
      <c r="T3333" s="14"/>
      <c r="U3333" s="14"/>
      <c r="V3333" s="14"/>
      <c r="W3333" s="14"/>
      <c r="X3333" s="14"/>
      <c r="Y3333" s="14"/>
    </row>
    <row r="3334" spans="1:25">
      <c r="A3334" s="14" t="s">
        <v>3562</v>
      </c>
      <c r="B3334" s="14" t="s">
        <v>64</v>
      </c>
      <c r="C3334" s="14" t="s">
        <v>129</v>
      </c>
      <c r="D3334" s="14" t="s">
        <v>78</v>
      </c>
      <c r="E3334" s="14">
        <v>2</v>
      </c>
      <c r="F3334" s="14">
        <v>917.47004357740695</v>
      </c>
      <c r="G3334" s="14">
        <v>305.82334785913599</v>
      </c>
      <c r="H3334" s="14">
        <v>1198.9781152590899</v>
      </c>
      <c r="I3334" s="14">
        <v>1306.6439837365001</v>
      </c>
      <c r="J3334" s="14">
        <v>1221.8248104900799</v>
      </c>
      <c r="K3334" s="14">
        <v>1395.7123804881401</v>
      </c>
      <c r="L3334" s="14">
        <v>89.068396751642695</v>
      </c>
      <c r="M3334" s="14">
        <v>84.819173246420405</v>
      </c>
      <c r="O3334" s="14"/>
      <c r="P3334" s="14"/>
      <c r="Q3334" s="14"/>
      <c r="R3334" s="14"/>
      <c r="S3334" s="14"/>
      <c r="T3334" s="14"/>
      <c r="U3334" s="14"/>
      <c r="V3334" s="14"/>
      <c r="W3334" s="14"/>
      <c r="X3334" s="14"/>
      <c r="Y3334" s="14"/>
    </row>
    <row r="3335" spans="1:25">
      <c r="A3335" s="14" t="s">
        <v>3563</v>
      </c>
      <c r="B3335" s="14" t="s">
        <v>64</v>
      </c>
      <c r="C3335" s="14" t="s">
        <v>130</v>
      </c>
      <c r="D3335" s="14" t="s">
        <v>78</v>
      </c>
      <c r="E3335" s="14">
        <v>2</v>
      </c>
      <c r="F3335" s="14">
        <v>942.19966517318699</v>
      </c>
      <c r="G3335" s="14">
        <v>314.06655505772898</v>
      </c>
      <c r="H3335" s="14">
        <v>1219.5338603569601</v>
      </c>
      <c r="I3335" s="14">
        <v>1318.0964933278799</v>
      </c>
      <c r="J3335" s="14">
        <v>1233.8324079982301</v>
      </c>
      <c r="K3335" s="14">
        <v>1406.52472540949</v>
      </c>
      <c r="L3335" s="14">
        <v>88.428232081602999</v>
      </c>
      <c r="M3335" s="14">
        <v>84.264085329651195</v>
      </c>
      <c r="O3335" s="14"/>
      <c r="P3335" s="14"/>
      <c r="Q3335" s="14"/>
      <c r="R3335" s="14"/>
      <c r="S3335" s="14"/>
      <c r="T3335" s="14"/>
      <c r="U3335" s="14"/>
      <c r="V3335" s="14"/>
      <c r="W3335" s="14"/>
      <c r="X3335" s="14"/>
      <c r="Y3335" s="14"/>
    </row>
    <row r="3336" spans="1:25">
      <c r="A3336" s="14" t="s">
        <v>3564</v>
      </c>
      <c r="B3336" s="14" t="s">
        <v>64</v>
      </c>
      <c r="C3336" s="14" t="s">
        <v>131</v>
      </c>
      <c r="D3336" s="14" t="s">
        <v>78</v>
      </c>
      <c r="E3336" s="14">
        <v>2</v>
      </c>
      <c r="F3336" s="14">
        <v>970.03433355479694</v>
      </c>
      <c r="G3336" s="14">
        <v>323.34477785159902</v>
      </c>
      <c r="H3336" s="14">
        <v>1247.1513673885299</v>
      </c>
      <c r="I3336" s="14">
        <v>1326.2329876188901</v>
      </c>
      <c r="J3336" s="14">
        <v>1242.9555040371299</v>
      </c>
      <c r="K3336" s="14">
        <v>1413.5648106021599</v>
      </c>
      <c r="L3336" s="14">
        <v>87.331822983273696</v>
      </c>
      <c r="M3336" s="14">
        <v>83.277483581757195</v>
      </c>
      <c r="O3336" s="14"/>
      <c r="P3336" s="14"/>
      <c r="Q3336" s="14"/>
      <c r="R3336" s="14"/>
      <c r="S3336" s="14"/>
      <c r="T3336" s="14"/>
      <c r="U3336" s="14"/>
      <c r="V3336" s="14"/>
      <c r="W3336" s="14"/>
      <c r="X3336" s="14"/>
      <c r="Y3336" s="14"/>
    </row>
    <row r="3337" spans="1:25">
      <c r="A3337" s="14" t="s">
        <v>3565</v>
      </c>
      <c r="B3337" s="14" t="s">
        <v>64</v>
      </c>
      <c r="C3337" s="14" t="s">
        <v>132</v>
      </c>
      <c r="D3337" s="14" t="s">
        <v>78</v>
      </c>
      <c r="E3337" s="14">
        <v>2</v>
      </c>
      <c r="F3337" s="14">
        <v>979.68568830540096</v>
      </c>
      <c r="G3337" s="14">
        <v>326.56189610180002</v>
      </c>
      <c r="H3337" s="14">
        <v>1250.2688791258099</v>
      </c>
      <c r="I3337" s="14">
        <v>1323.7892706067501</v>
      </c>
      <c r="J3337" s="14">
        <v>1241.1666524823199</v>
      </c>
      <c r="K3337" s="14">
        <v>1410.41395936712</v>
      </c>
      <c r="L3337" s="14">
        <v>86.624688760374497</v>
      </c>
      <c r="M3337" s="14">
        <v>82.622618124424406</v>
      </c>
      <c r="O3337" s="14"/>
      <c r="P3337" s="14"/>
      <c r="Q3337" s="14"/>
      <c r="R3337" s="14"/>
      <c r="S3337" s="14"/>
      <c r="T3337" s="14"/>
      <c r="U3337" s="14"/>
      <c r="V3337" s="14"/>
      <c r="W3337" s="14"/>
      <c r="X3337" s="14"/>
      <c r="Y3337" s="14"/>
    </row>
    <row r="3338" spans="1:25">
      <c r="A3338" s="14" t="s">
        <v>3566</v>
      </c>
      <c r="B3338" s="14" t="s">
        <v>64</v>
      </c>
      <c r="C3338" s="14" t="s">
        <v>38</v>
      </c>
      <c r="D3338" s="14" t="s">
        <v>78</v>
      </c>
      <c r="E3338" s="14">
        <v>3</v>
      </c>
      <c r="F3338" s="14">
        <v>1003.22664877888</v>
      </c>
      <c r="G3338" s="14">
        <v>334.40888292629501</v>
      </c>
      <c r="H3338" s="14">
        <v>1732.598740616</v>
      </c>
      <c r="I3338" s="14">
        <v>2125.11987029275</v>
      </c>
      <c r="J3338" s="14">
        <v>1991.54528478568</v>
      </c>
      <c r="K3338" s="14">
        <v>2265.0861826103601</v>
      </c>
      <c r="L3338" s="14">
        <v>139.96631231761401</v>
      </c>
      <c r="M3338" s="14">
        <v>133.57458550706701</v>
      </c>
      <c r="O3338" s="14"/>
      <c r="P3338" s="14"/>
      <c r="Q3338" s="14"/>
      <c r="R3338" s="14"/>
      <c r="S3338" s="14"/>
      <c r="T3338" s="14"/>
      <c r="U3338" s="14"/>
      <c r="V3338" s="14"/>
      <c r="W3338" s="14"/>
      <c r="X3338" s="14"/>
      <c r="Y3338" s="14"/>
    </row>
    <row r="3339" spans="1:25">
      <c r="A3339" s="14" t="s">
        <v>3567</v>
      </c>
      <c r="B3339" s="14" t="s">
        <v>64</v>
      </c>
      <c r="C3339" s="14" t="s">
        <v>36</v>
      </c>
      <c r="D3339" s="14" t="s">
        <v>78</v>
      </c>
      <c r="E3339" s="14">
        <v>3</v>
      </c>
      <c r="F3339" s="14">
        <v>1006.07522724145</v>
      </c>
      <c r="G3339" s="14">
        <v>335.35840908048499</v>
      </c>
      <c r="H3339" s="14">
        <v>1718.08331439164</v>
      </c>
      <c r="I3339" s="14">
        <v>2072.04114940921</v>
      </c>
      <c r="J3339" s="14">
        <v>1942.03848926618</v>
      </c>
      <c r="K3339" s="14">
        <v>2208.2555723632499</v>
      </c>
      <c r="L3339" s="14">
        <v>136.214422954041</v>
      </c>
      <c r="M3339" s="14">
        <v>130.00266014303401</v>
      </c>
      <c r="O3339" s="14"/>
      <c r="P3339" s="14"/>
      <c r="Q3339" s="14"/>
      <c r="R3339" s="14"/>
      <c r="S3339" s="14"/>
      <c r="T3339" s="14"/>
      <c r="U3339" s="14"/>
      <c r="V3339" s="14"/>
      <c r="W3339" s="14"/>
      <c r="X3339" s="14"/>
      <c r="Y3339" s="14"/>
    </row>
    <row r="3340" spans="1:25">
      <c r="A3340" s="14" t="s">
        <v>3568</v>
      </c>
      <c r="B3340" s="14" t="s">
        <v>64</v>
      </c>
      <c r="C3340" s="14" t="s">
        <v>34</v>
      </c>
      <c r="D3340" s="14" t="s">
        <v>78</v>
      </c>
      <c r="E3340" s="14">
        <v>3</v>
      </c>
      <c r="F3340" s="14">
        <v>946.58526995344096</v>
      </c>
      <c r="G3340" s="14">
        <v>315.52842331781397</v>
      </c>
      <c r="H3340" s="14">
        <v>1593.8998955234099</v>
      </c>
      <c r="I3340" s="14">
        <v>1909.99738798261</v>
      </c>
      <c r="J3340" s="14">
        <v>1786.7248633382601</v>
      </c>
      <c r="K3340" s="14">
        <v>2039.3472633094</v>
      </c>
      <c r="L3340" s="14">
        <v>129.34987532679099</v>
      </c>
      <c r="M3340" s="14">
        <v>123.27252464435099</v>
      </c>
      <c r="O3340" s="14"/>
      <c r="P3340" s="14"/>
      <c r="Q3340" s="14"/>
      <c r="R3340" s="14"/>
      <c r="S3340" s="14"/>
      <c r="T3340" s="14"/>
      <c r="U3340" s="14"/>
      <c r="V3340" s="14"/>
      <c r="W3340" s="14"/>
      <c r="X3340" s="14"/>
      <c r="Y3340" s="14"/>
    </row>
    <row r="3341" spans="1:25">
      <c r="A3341" s="14" t="s">
        <v>3569</v>
      </c>
      <c r="B3341" s="14" t="s">
        <v>64</v>
      </c>
      <c r="C3341" s="14" t="s">
        <v>128</v>
      </c>
      <c r="D3341" s="14" t="s">
        <v>78</v>
      </c>
      <c r="E3341" s="14">
        <v>3</v>
      </c>
      <c r="F3341" s="14">
        <v>888.88983441377195</v>
      </c>
      <c r="G3341" s="14">
        <v>296.29661147125699</v>
      </c>
      <c r="H3341" s="14">
        <v>1475.7767207029001</v>
      </c>
      <c r="I3341" s="14">
        <v>1769.88336813915</v>
      </c>
      <c r="J3341" s="14">
        <v>1652.3089237189299</v>
      </c>
      <c r="K3341" s="14">
        <v>1893.44453891329</v>
      </c>
      <c r="L3341" s="14">
        <v>123.561170774142</v>
      </c>
      <c r="M3341" s="14">
        <v>117.574444420226</v>
      </c>
      <c r="O3341" s="14"/>
      <c r="P3341" s="14"/>
      <c r="Q3341" s="14"/>
      <c r="R3341" s="14"/>
      <c r="S3341" s="14"/>
      <c r="T3341" s="14"/>
      <c r="U3341" s="14"/>
      <c r="V3341" s="14"/>
      <c r="W3341" s="14"/>
      <c r="X3341" s="14"/>
      <c r="Y3341" s="14"/>
    </row>
    <row r="3342" spans="1:25">
      <c r="A3342" s="14" t="s">
        <v>3570</v>
      </c>
      <c r="B3342" s="14" t="s">
        <v>64</v>
      </c>
      <c r="C3342" s="14" t="s">
        <v>129</v>
      </c>
      <c r="D3342" s="14" t="s">
        <v>78</v>
      </c>
      <c r="E3342" s="14">
        <v>3</v>
      </c>
      <c r="F3342" s="14">
        <v>796.61524824625405</v>
      </c>
      <c r="G3342" s="14">
        <v>265.53841608208501</v>
      </c>
      <c r="H3342" s="14">
        <v>1308.75870448553</v>
      </c>
      <c r="I3342" s="14">
        <v>1577.0886075752701</v>
      </c>
      <c r="J3342" s="14">
        <v>1466.92225367846</v>
      </c>
      <c r="K3342" s="14">
        <v>1693.1897226956801</v>
      </c>
      <c r="L3342" s="14">
        <v>116.10111512041399</v>
      </c>
      <c r="M3342" s="14">
        <v>110.16635389681301</v>
      </c>
      <c r="O3342" s="14"/>
      <c r="P3342" s="14"/>
      <c r="Q3342" s="14"/>
      <c r="R3342" s="14"/>
      <c r="S3342" s="14"/>
      <c r="T3342" s="14"/>
      <c r="U3342" s="14"/>
      <c r="V3342" s="14"/>
      <c r="W3342" s="14"/>
      <c r="X3342" s="14"/>
      <c r="Y3342" s="14"/>
    </row>
    <row r="3343" spans="1:25">
      <c r="A3343" s="14" t="s">
        <v>3571</v>
      </c>
      <c r="B3343" s="14" t="s">
        <v>64</v>
      </c>
      <c r="C3343" s="14" t="s">
        <v>130</v>
      </c>
      <c r="D3343" s="14" t="s">
        <v>78</v>
      </c>
      <c r="E3343" s="14">
        <v>3</v>
      </c>
      <c r="F3343" s="14">
        <v>736.57060995356198</v>
      </c>
      <c r="G3343" s="14">
        <v>245.52353665118699</v>
      </c>
      <c r="H3343" s="14">
        <v>1201.4069874791001</v>
      </c>
      <c r="I3343" s="14">
        <v>1434.4434040961401</v>
      </c>
      <c r="J3343" s="14">
        <v>1330.37281960617</v>
      </c>
      <c r="K3343" s="14">
        <v>1544.3512305721099</v>
      </c>
      <c r="L3343" s="14">
        <v>109.90782647597</v>
      </c>
      <c r="M3343" s="14">
        <v>104.070584489966</v>
      </c>
      <c r="O3343" s="14"/>
      <c r="P3343" s="14"/>
      <c r="Q3343" s="14"/>
      <c r="R3343" s="14"/>
      <c r="S3343" s="14"/>
      <c r="T3343" s="14"/>
      <c r="U3343" s="14"/>
      <c r="V3343" s="14"/>
      <c r="W3343" s="14"/>
      <c r="X3343" s="14"/>
      <c r="Y3343" s="14"/>
    </row>
    <row r="3344" spans="1:25">
      <c r="A3344" s="14" t="s">
        <v>3572</v>
      </c>
      <c r="B3344" s="14" t="s">
        <v>64</v>
      </c>
      <c r="C3344" s="14" t="s">
        <v>131</v>
      </c>
      <c r="D3344" s="14" t="s">
        <v>78</v>
      </c>
      <c r="E3344" s="14">
        <v>3</v>
      </c>
      <c r="F3344" s="14">
        <v>760.39323308107305</v>
      </c>
      <c r="G3344" s="14">
        <v>253.464411027024</v>
      </c>
      <c r="H3344" s="14">
        <v>1231.6852939631201</v>
      </c>
      <c r="I3344" s="14">
        <v>1460.81283030395</v>
      </c>
      <c r="J3344" s="14">
        <v>1356.6008144064899</v>
      </c>
      <c r="K3344" s="14">
        <v>1570.77496329113</v>
      </c>
      <c r="L3344" s="14">
        <v>109.96213298717601</v>
      </c>
      <c r="M3344" s="14">
        <v>104.212015897461</v>
      </c>
      <c r="O3344" s="14"/>
      <c r="P3344" s="14"/>
      <c r="Q3344" s="14"/>
      <c r="R3344" s="14"/>
      <c r="S3344" s="14"/>
      <c r="T3344" s="14"/>
      <c r="U3344" s="14"/>
      <c r="V3344" s="14"/>
      <c r="W3344" s="14"/>
      <c r="X3344" s="14"/>
      <c r="Y3344" s="14"/>
    </row>
    <row r="3345" spans="1:25">
      <c r="A3345" s="14" t="s">
        <v>3573</v>
      </c>
      <c r="B3345" s="14" t="s">
        <v>64</v>
      </c>
      <c r="C3345" s="14" t="s">
        <v>132</v>
      </c>
      <c r="D3345" s="14" t="s">
        <v>78</v>
      </c>
      <c r="E3345" s="14">
        <v>3</v>
      </c>
      <c r="F3345" s="14">
        <v>808.65004393782897</v>
      </c>
      <c r="G3345" s="14">
        <v>269.55001464594301</v>
      </c>
      <c r="H3345" s="14">
        <v>1296.32902202281</v>
      </c>
      <c r="I3345" s="14">
        <v>1519.1796930688199</v>
      </c>
      <c r="J3345" s="14">
        <v>1413.8666772036299</v>
      </c>
      <c r="K3345" s="14">
        <v>1630.12240991111</v>
      </c>
      <c r="L3345" s="14">
        <v>110.942716842287</v>
      </c>
      <c r="M3345" s="14">
        <v>105.31301586518499</v>
      </c>
      <c r="O3345" s="14"/>
      <c r="P3345" s="14"/>
      <c r="Q3345" s="14"/>
      <c r="R3345" s="14"/>
      <c r="S3345" s="14"/>
      <c r="T3345" s="14"/>
      <c r="U3345" s="14"/>
      <c r="V3345" s="14"/>
      <c r="W3345" s="14"/>
      <c r="X3345" s="14"/>
      <c r="Y3345" s="14"/>
    </row>
    <row r="3346" spans="1:25">
      <c r="A3346" s="14" t="s">
        <v>3574</v>
      </c>
      <c r="B3346" s="14" t="s">
        <v>64</v>
      </c>
      <c r="C3346" s="14" t="s">
        <v>38</v>
      </c>
      <c r="D3346" s="14" t="s">
        <v>78</v>
      </c>
      <c r="E3346" s="14">
        <v>4</v>
      </c>
      <c r="F3346" s="14">
        <v>1344.15115654494</v>
      </c>
      <c r="G3346" s="14">
        <v>448.05038551498001</v>
      </c>
      <c r="H3346" s="14">
        <v>2180.5060614900699</v>
      </c>
      <c r="I3346" s="14">
        <v>2723.3822584904501</v>
      </c>
      <c r="J3346" s="14">
        <v>2574.8077167370202</v>
      </c>
      <c r="K3346" s="14">
        <v>2878.0771115039302</v>
      </c>
      <c r="L3346" s="14">
        <v>154.694853013483</v>
      </c>
      <c r="M3346" s="14">
        <v>148.57454175342201</v>
      </c>
      <c r="O3346" s="14"/>
      <c r="P3346" s="14"/>
      <c r="Q3346" s="14"/>
      <c r="R3346" s="14"/>
      <c r="S3346" s="14"/>
      <c r="T3346" s="14"/>
      <c r="U3346" s="14"/>
      <c r="V3346" s="14"/>
      <c r="W3346" s="14"/>
      <c r="X3346" s="14"/>
      <c r="Y3346" s="14"/>
    </row>
    <row r="3347" spans="1:25">
      <c r="A3347" s="14" t="s">
        <v>3575</v>
      </c>
      <c r="B3347" s="14" t="s">
        <v>64</v>
      </c>
      <c r="C3347" s="14" t="s">
        <v>36</v>
      </c>
      <c r="D3347" s="14" t="s">
        <v>78</v>
      </c>
      <c r="E3347" s="14">
        <v>4</v>
      </c>
      <c r="F3347" s="14">
        <v>1314.11431762441</v>
      </c>
      <c r="G3347" s="14">
        <v>438.038105874802</v>
      </c>
      <c r="H3347" s="14">
        <v>2093.8056748102399</v>
      </c>
      <c r="I3347" s="14">
        <v>2626.7718682324398</v>
      </c>
      <c r="J3347" s="14">
        <v>2482.0789536724801</v>
      </c>
      <c r="K3347" s="14">
        <v>2777.4944727441698</v>
      </c>
      <c r="L3347" s="14">
        <v>150.72260451172801</v>
      </c>
      <c r="M3347" s="14">
        <v>144.692914559965</v>
      </c>
      <c r="O3347" s="14"/>
      <c r="P3347" s="14"/>
      <c r="Q3347" s="14"/>
      <c r="R3347" s="14"/>
      <c r="S3347" s="14"/>
      <c r="T3347" s="14"/>
      <c r="U3347" s="14"/>
      <c r="V3347" s="14"/>
      <c r="W3347" s="14"/>
      <c r="X3347" s="14"/>
      <c r="Y3347" s="14"/>
    </row>
    <row r="3348" spans="1:25">
      <c r="A3348" s="14" t="s">
        <v>3576</v>
      </c>
      <c r="B3348" s="14" t="s">
        <v>64</v>
      </c>
      <c r="C3348" s="14" t="s">
        <v>34</v>
      </c>
      <c r="D3348" s="14" t="s">
        <v>78</v>
      </c>
      <c r="E3348" s="14">
        <v>4</v>
      </c>
      <c r="F3348" s="14">
        <v>1306.10127720741</v>
      </c>
      <c r="G3348" s="14">
        <v>435.36709240247097</v>
      </c>
      <c r="H3348" s="14">
        <v>2043.97695963601</v>
      </c>
      <c r="I3348" s="14">
        <v>2563.4525252605499</v>
      </c>
      <c r="J3348" s="14">
        <v>2421.8191135598199</v>
      </c>
      <c r="K3348" s="14">
        <v>2711.0066208128301</v>
      </c>
      <c r="L3348" s="14">
        <v>147.554095552278</v>
      </c>
      <c r="M3348" s="14">
        <v>141.63341170072499</v>
      </c>
      <c r="O3348" s="14"/>
      <c r="P3348" s="14"/>
      <c r="Q3348" s="14"/>
      <c r="R3348" s="14"/>
      <c r="S3348" s="14"/>
      <c r="T3348" s="14"/>
      <c r="U3348" s="14"/>
      <c r="V3348" s="14"/>
      <c r="W3348" s="14"/>
      <c r="X3348" s="14"/>
      <c r="Y3348" s="14"/>
    </row>
    <row r="3349" spans="1:25">
      <c r="A3349" s="14" t="s">
        <v>3577</v>
      </c>
      <c r="B3349" s="14" t="s">
        <v>64</v>
      </c>
      <c r="C3349" s="14" t="s">
        <v>128</v>
      </c>
      <c r="D3349" s="14" t="s">
        <v>78</v>
      </c>
      <c r="E3349" s="14">
        <v>4</v>
      </c>
      <c r="F3349" s="14">
        <v>1163.9765962305801</v>
      </c>
      <c r="G3349" s="14">
        <v>387.99219874352599</v>
      </c>
      <c r="H3349" s="14">
        <v>1795.0136421167099</v>
      </c>
      <c r="I3349" s="14">
        <v>2218.21081132688</v>
      </c>
      <c r="J3349" s="14">
        <v>2088.8256060710501</v>
      </c>
      <c r="K3349" s="14">
        <v>2353.3331556312501</v>
      </c>
      <c r="L3349" s="14">
        <v>135.12234430436999</v>
      </c>
      <c r="M3349" s="14">
        <v>129.385205255827</v>
      </c>
      <c r="O3349" s="14"/>
      <c r="P3349" s="14"/>
      <c r="Q3349" s="14"/>
      <c r="R3349" s="14"/>
      <c r="S3349" s="14"/>
      <c r="T3349" s="14"/>
      <c r="U3349" s="14"/>
      <c r="V3349" s="14"/>
      <c r="W3349" s="14"/>
      <c r="X3349" s="14"/>
      <c r="Y3349" s="14"/>
    </row>
    <row r="3350" spans="1:25">
      <c r="A3350" s="14" t="s">
        <v>3578</v>
      </c>
      <c r="B3350" s="14" t="s">
        <v>64</v>
      </c>
      <c r="C3350" s="14" t="s">
        <v>129</v>
      </c>
      <c r="D3350" s="14" t="s">
        <v>78</v>
      </c>
      <c r="E3350" s="14">
        <v>4</v>
      </c>
      <c r="F3350" s="14">
        <v>1116.89425098844</v>
      </c>
      <c r="G3350" s="14">
        <v>372.29808366281202</v>
      </c>
      <c r="H3350" s="14">
        <v>1706.92808061442</v>
      </c>
      <c r="I3350" s="14">
        <v>2114.1708508182101</v>
      </c>
      <c r="J3350" s="14">
        <v>1988.3296907777101</v>
      </c>
      <c r="K3350" s="14">
        <v>2245.7112757792602</v>
      </c>
      <c r="L3350" s="14">
        <v>131.54042496105001</v>
      </c>
      <c r="M3350" s="14">
        <v>125.84116004049601</v>
      </c>
      <c r="O3350" s="14"/>
      <c r="P3350" s="14"/>
      <c r="Q3350" s="14"/>
      <c r="R3350" s="14"/>
      <c r="S3350" s="14"/>
      <c r="T3350" s="14"/>
      <c r="U3350" s="14"/>
      <c r="V3350" s="14"/>
      <c r="W3350" s="14"/>
      <c r="X3350" s="14"/>
      <c r="Y3350" s="14"/>
    </row>
    <row r="3351" spans="1:25">
      <c r="A3351" s="14" t="s">
        <v>3579</v>
      </c>
      <c r="B3351" s="14" t="s">
        <v>64</v>
      </c>
      <c r="C3351" s="14" t="s">
        <v>130</v>
      </c>
      <c r="D3351" s="14" t="s">
        <v>78</v>
      </c>
      <c r="E3351" s="14">
        <v>4</v>
      </c>
      <c r="F3351" s="14">
        <v>1132.34244198738</v>
      </c>
      <c r="G3351" s="14">
        <v>377.44748066245899</v>
      </c>
      <c r="H3351" s="14">
        <v>1717.0492091943199</v>
      </c>
      <c r="I3351" s="14">
        <v>2130.0505784842298</v>
      </c>
      <c r="J3351" s="14">
        <v>2004.1832693475501</v>
      </c>
      <c r="K3351" s="14">
        <v>2261.5783610830099</v>
      </c>
      <c r="L3351" s="14">
        <v>131.52778259877101</v>
      </c>
      <c r="M3351" s="14">
        <v>125.86730913668301</v>
      </c>
      <c r="O3351" s="14"/>
      <c r="P3351" s="14"/>
      <c r="Q3351" s="14"/>
      <c r="R3351" s="14"/>
      <c r="S3351" s="14"/>
      <c r="T3351" s="14"/>
      <c r="U3351" s="14"/>
      <c r="V3351" s="14"/>
      <c r="W3351" s="14"/>
      <c r="X3351" s="14"/>
      <c r="Y3351" s="14"/>
    </row>
    <row r="3352" spans="1:25">
      <c r="A3352" s="14" t="s">
        <v>3580</v>
      </c>
      <c r="B3352" s="14" t="s">
        <v>64</v>
      </c>
      <c r="C3352" s="14" t="s">
        <v>131</v>
      </c>
      <c r="D3352" s="14" t="s">
        <v>78</v>
      </c>
      <c r="E3352" s="14">
        <v>4</v>
      </c>
      <c r="F3352" s="14">
        <v>1136.0250972051899</v>
      </c>
      <c r="G3352" s="14">
        <v>378.67503240172999</v>
      </c>
      <c r="H3352" s="14">
        <v>1707.43544233804</v>
      </c>
      <c r="I3352" s="14">
        <v>2119.8746382674299</v>
      </c>
      <c r="J3352" s="14">
        <v>1994.75712231185</v>
      </c>
      <c r="K3352" s="14">
        <v>2250.6095570075099</v>
      </c>
      <c r="L3352" s="14">
        <v>130.73491874008201</v>
      </c>
      <c r="M3352" s="14">
        <v>125.117515955584</v>
      </c>
      <c r="O3352" s="14"/>
      <c r="P3352" s="14"/>
      <c r="Q3352" s="14"/>
      <c r="R3352" s="14"/>
      <c r="S3352" s="14"/>
      <c r="T3352" s="14"/>
      <c r="U3352" s="14"/>
      <c r="V3352" s="14"/>
      <c r="W3352" s="14"/>
      <c r="X3352" s="14"/>
      <c r="Y3352" s="14"/>
    </row>
    <row r="3353" spans="1:25">
      <c r="A3353" s="14" t="s">
        <v>3581</v>
      </c>
      <c r="B3353" s="14" t="s">
        <v>64</v>
      </c>
      <c r="C3353" s="14" t="s">
        <v>132</v>
      </c>
      <c r="D3353" s="14" t="s">
        <v>78</v>
      </c>
      <c r="E3353" s="14">
        <v>4</v>
      </c>
      <c r="F3353" s="14">
        <v>1126.9915142693601</v>
      </c>
      <c r="G3353" s="14">
        <v>375.66383808978799</v>
      </c>
      <c r="H3353" s="14">
        <v>1674.9769845273199</v>
      </c>
      <c r="I3353" s="14">
        <v>2064.1126701021199</v>
      </c>
      <c r="J3353" s="14">
        <v>1941.7346221712301</v>
      </c>
      <c r="K3353" s="14">
        <v>2192.0076442326699</v>
      </c>
      <c r="L3353" s="14">
        <v>127.894974130554</v>
      </c>
      <c r="M3353" s="14">
        <v>122.378047930885</v>
      </c>
      <c r="O3353" s="14"/>
      <c r="P3353" s="14"/>
      <c r="Q3353" s="14"/>
      <c r="R3353" s="14"/>
      <c r="S3353" s="14"/>
      <c r="T3353" s="14"/>
      <c r="U3353" s="14"/>
      <c r="V3353" s="14"/>
      <c r="W3353" s="14"/>
      <c r="X3353" s="14"/>
      <c r="Y3353" s="14"/>
    </row>
    <row r="3354" spans="1:25">
      <c r="A3354" s="14" t="s">
        <v>3582</v>
      </c>
      <c r="B3354" s="14" t="s">
        <v>64</v>
      </c>
      <c r="C3354" s="14" t="s">
        <v>38</v>
      </c>
      <c r="D3354" s="14" t="s">
        <v>78</v>
      </c>
      <c r="E3354" s="14">
        <v>5</v>
      </c>
      <c r="F3354" s="14">
        <v>1581.5988191341601</v>
      </c>
      <c r="G3354" s="14">
        <v>527.199606378054</v>
      </c>
      <c r="H3354" s="14">
        <v>2669.6354384142901</v>
      </c>
      <c r="I3354" s="14">
        <v>3161.45564201769</v>
      </c>
      <c r="J3354" s="14">
        <v>3001.6595424761799</v>
      </c>
      <c r="K3354" s="14">
        <v>3327.30943714162</v>
      </c>
      <c r="L3354" s="14">
        <v>165.853795123927</v>
      </c>
      <c r="M3354" s="14">
        <v>159.79609954151101</v>
      </c>
      <c r="O3354" s="14"/>
      <c r="P3354" s="14"/>
      <c r="Q3354" s="14"/>
      <c r="R3354" s="14"/>
      <c r="S3354" s="14"/>
      <c r="T3354" s="14"/>
      <c r="U3354" s="14"/>
      <c r="V3354" s="14"/>
      <c r="W3354" s="14"/>
      <c r="X3354" s="14"/>
      <c r="Y3354" s="14"/>
    </row>
    <row r="3355" spans="1:25">
      <c r="A3355" s="14" t="s">
        <v>3583</v>
      </c>
      <c r="B3355" s="14" t="s">
        <v>64</v>
      </c>
      <c r="C3355" s="14" t="s">
        <v>36</v>
      </c>
      <c r="D3355" s="14" t="s">
        <v>78</v>
      </c>
      <c r="E3355" s="14">
        <v>5</v>
      </c>
      <c r="F3355" s="14">
        <v>1542.2568581246501</v>
      </c>
      <c r="G3355" s="14">
        <v>514.08561937488196</v>
      </c>
      <c r="H3355" s="14">
        <v>2574.6763127905101</v>
      </c>
      <c r="I3355" s="14">
        <v>3072.6078198289101</v>
      </c>
      <c r="J3355" s="14">
        <v>2916.3399122856999</v>
      </c>
      <c r="K3355" s="14">
        <v>3234.8763331489599</v>
      </c>
      <c r="L3355" s="14">
        <v>162.268513320045</v>
      </c>
      <c r="M3355" s="14">
        <v>156.26790754321499</v>
      </c>
      <c r="O3355" s="14"/>
      <c r="P3355" s="14"/>
      <c r="Q3355" s="14"/>
      <c r="R3355" s="14"/>
      <c r="S3355" s="14"/>
      <c r="T3355" s="14"/>
      <c r="U3355" s="14"/>
      <c r="V3355" s="14"/>
      <c r="W3355" s="14"/>
      <c r="X3355" s="14"/>
      <c r="Y3355" s="14"/>
    </row>
    <row r="3356" spans="1:25">
      <c r="A3356" s="14" t="s">
        <v>3584</v>
      </c>
      <c r="B3356" s="14" t="s">
        <v>64</v>
      </c>
      <c r="C3356" s="14" t="s">
        <v>34</v>
      </c>
      <c r="D3356" s="14" t="s">
        <v>78</v>
      </c>
      <c r="E3356" s="14">
        <v>5</v>
      </c>
      <c r="F3356" s="14">
        <v>1500.43364403032</v>
      </c>
      <c r="G3356" s="14">
        <v>500.14454801010697</v>
      </c>
      <c r="H3356" s="14">
        <v>2470.13424432498</v>
      </c>
      <c r="I3356" s="14">
        <v>2962.1910841182598</v>
      </c>
      <c r="J3356" s="14">
        <v>2809.8284900232402</v>
      </c>
      <c r="K3356" s="14">
        <v>3120.4870277863401</v>
      </c>
      <c r="L3356" s="14">
        <v>158.29594366808601</v>
      </c>
      <c r="M3356" s="14">
        <v>152.36259409501801</v>
      </c>
      <c r="O3356" s="14"/>
      <c r="P3356" s="14"/>
      <c r="Q3356" s="14"/>
      <c r="R3356" s="14"/>
      <c r="S3356" s="14"/>
      <c r="T3356" s="14"/>
      <c r="U3356" s="14"/>
      <c r="V3356" s="14"/>
      <c r="W3356" s="14"/>
      <c r="X3356" s="14"/>
      <c r="Y3356" s="14"/>
    </row>
    <row r="3357" spans="1:25">
      <c r="A3357" s="14" t="s">
        <v>3585</v>
      </c>
      <c r="B3357" s="14" t="s">
        <v>64</v>
      </c>
      <c r="C3357" s="14" t="s">
        <v>128</v>
      </c>
      <c r="D3357" s="14" t="s">
        <v>78</v>
      </c>
      <c r="E3357" s="14">
        <v>5</v>
      </c>
      <c r="F3357" s="14">
        <v>1438.36469344493</v>
      </c>
      <c r="G3357" s="14">
        <v>479.45489781497798</v>
      </c>
      <c r="H3357" s="14">
        <v>2339.1466937355599</v>
      </c>
      <c r="I3357" s="14">
        <v>2798.7081789843401</v>
      </c>
      <c r="J3357" s="14">
        <v>2652.1771130355401</v>
      </c>
      <c r="K3357" s="14">
        <v>2951.0699721189599</v>
      </c>
      <c r="L3357" s="14">
        <v>152.36179313462799</v>
      </c>
      <c r="M3357" s="14">
        <v>146.53106594879699</v>
      </c>
      <c r="O3357" s="14"/>
      <c r="P3357" s="14"/>
      <c r="Q3357" s="14"/>
      <c r="R3357" s="14"/>
      <c r="S3357" s="14"/>
      <c r="T3357" s="14"/>
      <c r="U3357" s="14"/>
      <c r="V3357" s="14"/>
      <c r="W3357" s="14"/>
      <c r="X3357" s="14"/>
      <c r="Y3357" s="14"/>
    </row>
    <row r="3358" spans="1:25">
      <c r="A3358" s="14" t="s">
        <v>3586</v>
      </c>
      <c r="B3358" s="14" t="s">
        <v>64</v>
      </c>
      <c r="C3358" s="14" t="s">
        <v>129</v>
      </c>
      <c r="D3358" s="14" t="s">
        <v>78</v>
      </c>
      <c r="E3358" s="14">
        <v>5</v>
      </c>
      <c r="F3358" s="14">
        <v>1333.52648398561</v>
      </c>
      <c r="G3358" s="14">
        <v>444.50882799520201</v>
      </c>
      <c r="H3358" s="14">
        <v>2149.2891997511601</v>
      </c>
      <c r="I3358" s="14">
        <v>2574.0182774407199</v>
      </c>
      <c r="J3358" s="14">
        <v>2434.26189940622</v>
      </c>
      <c r="K3358" s="14">
        <v>2719.5551215483501</v>
      </c>
      <c r="L3358" s="14">
        <v>145.53684410762699</v>
      </c>
      <c r="M3358" s="14">
        <v>139.75637803450101</v>
      </c>
      <c r="O3358" s="14"/>
      <c r="P3358" s="14"/>
      <c r="Q3358" s="14"/>
      <c r="R3358" s="14"/>
      <c r="S3358" s="14"/>
      <c r="T3358" s="14"/>
      <c r="U3358" s="14"/>
      <c r="V3358" s="14"/>
      <c r="W3358" s="14"/>
      <c r="X3358" s="14"/>
      <c r="Y3358" s="14"/>
    </row>
    <row r="3359" spans="1:25">
      <c r="A3359" s="14" t="s">
        <v>3587</v>
      </c>
      <c r="B3359" s="14" t="s">
        <v>64</v>
      </c>
      <c r="C3359" s="14" t="s">
        <v>130</v>
      </c>
      <c r="D3359" s="14" t="s">
        <v>78</v>
      </c>
      <c r="E3359" s="14">
        <v>5</v>
      </c>
      <c r="F3359" s="14">
        <v>1260.4782144143701</v>
      </c>
      <c r="G3359" s="14">
        <v>420.15940480478901</v>
      </c>
      <c r="H3359" s="14">
        <v>2017.73365521749</v>
      </c>
      <c r="I3359" s="14">
        <v>2418.4491994382001</v>
      </c>
      <c r="J3359" s="14">
        <v>2283.56493782609</v>
      </c>
      <c r="K3359" s="14">
        <v>2559.0755000312402</v>
      </c>
      <c r="L3359" s="14">
        <v>140.62630059304001</v>
      </c>
      <c r="M3359" s="14">
        <v>134.884261612111</v>
      </c>
      <c r="O3359" s="14"/>
      <c r="P3359" s="14"/>
      <c r="Q3359" s="14"/>
      <c r="R3359" s="14"/>
      <c r="S3359" s="14"/>
      <c r="T3359" s="14"/>
      <c r="U3359" s="14"/>
      <c r="V3359" s="14"/>
      <c r="W3359" s="14"/>
      <c r="X3359" s="14"/>
      <c r="Y3359" s="14"/>
    </row>
    <row r="3360" spans="1:25">
      <c r="A3360" s="14" t="s">
        <v>3588</v>
      </c>
      <c r="B3360" s="14" t="s">
        <v>64</v>
      </c>
      <c r="C3360" s="14" t="s">
        <v>131</v>
      </c>
      <c r="D3360" s="14" t="s">
        <v>78</v>
      </c>
      <c r="E3360" s="14">
        <v>5</v>
      </c>
      <c r="F3360" s="14">
        <v>1223.16225436849</v>
      </c>
      <c r="G3360" s="14">
        <v>407.72075145616299</v>
      </c>
      <c r="H3360" s="14">
        <v>1943.31647289328</v>
      </c>
      <c r="I3360" s="14">
        <v>2327.3453457907099</v>
      </c>
      <c r="J3360" s="14">
        <v>2195.5832798514898</v>
      </c>
      <c r="K3360" s="14">
        <v>2464.8034616991599</v>
      </c>
      <c r="L3360" s="14">
        <v>137.45811590845</v>
      </c>
      <c r="M3360" s="14">
        <v>131.762065939216</v>
      </c>
      <c r="O3360" s="14"/>
      <c r="P3360" s="14"/>
      <c r="Q3360" s="14"/>
      <c r="R3360" s="14"/>
      <c r="S3360" s="14"/>
      <c r="T3360" s="14"/>
      <c r="U3360" s="14"/>
      <c r="V3360" s="14"/>
      <c r="W3360" s="14"/>
      <c r="X3360" s="14"/>
      <c r="Y3360" s="14"/>
    </row>
    <row r="3361" spans="1:25">
      <c r="A3361" s="14" t="s">
        <v>3589</v>
      </c>
      <c r="B3361" s="14" t="s">
        <v>64</v>
      </c>
      <c r="C3361" s="14" t="s">
        <v>132</v>
      </c>
      <c r="D3361" s="14" t="s">
        <v>78</v>
      </c>
      <c r="E3361" s="14">
        <v>5</v>
      </c>
      <c r="F3361" s="14">
        <v>1234.4761651768799</v>
      </c>
      <c r="G3361" s="14">
        <v>411.49205505895901</v>
      </c>
      <c r="H3361" s="14">
        <v>1940.6951189701001</v>
      </c>
      <c r="I3361" s="14">
        <v>2318.49046889691</v>
      </c>
      <c r="J3361" s="14">
        <v>2187.8833755259602</v>
      </c>
      <c r="K3361" s="14">
        <v>2454.7171408555801</v>
      </c>
      <c r="L3361" s="14">
        <v>136.22667195866401</v>
      </c>
      <c r="M3361" s="14">
        <v>130.60709337095</v>
      </c>
      <c r="O3361" s="14"/>
      <c r="P3361" s="14"/>
      <c r="Q3361" s="14"/>
      <c r="R3361" s="14"/>
      <c r="S3361" s="14"/>
      <c r="T3361" s="14"/>
      <c r="U3361" s="14"/>
      <c r="V3361" s="14"/>
      <c r="W3361" s="14"/>
      <c r="X3361" s="14"/>
      <c r="Y3361" s="14"/>
    </row>
    <row r="3362" spans="1:25">
      <c r="A3362" s="14" t="s">
        <v>3590</v>
      </c>
      <c r="B3362" s="14" t="s">
        <v>64</v>
      </c>
      <c r="C3362" s="14" t="s">
        <v>38</v>
      </c>
      <c r="D3362" s="14" t="s">
        <v>79</v>
      </c>
      <c r="E3362" s="14">
        <v>0</v>
      </c>
      <c r="F3362" s="14">
        <v>5595.3389543347002</v>
      </c>
      <c r="G3362" s="14">
        <v>1865.1129847782299</v>
      </c>
      <c r="H3362" s="14">
        <v>2395.1111676624801</v>
      </c>
      <c r="I3362" s="14">
        <v>2729.6981493375201</v>
      </c>
      <c r="J3362" s="14">
        <v>2655.2130073979101</v>
      </c>
      <c r="K3362" s="14">
        <v>2805.67001236028</v>
      </c>
      <c r="L3362" s="14">
        <v>75.971863022763998</v>
      </c>
      <c r="M3362" s="14">
        <v>74.485141939608596</v>
      </c>
      <c r="O3362" s="14"/>
      <c r="P3362" s="14"/>
      <c r="Q3362" s="14"/>
      <c r="R3362" s="14"/>
      <c r="S3362" s="14"/>
      <c r="T3362" s="14"/>
      <c r="U3362" s="14"/>
      <c r="V3362" s="14"/>
      <c r="W3362" s="14"/>
      <c r="X3362" s="14"/>
      <c r="Y3362" s="14"/>
    </row>
    <row r="3363" spans="1:25">
      <c r="A3363" s="14" t="s">
        <v>3591</v>
      </c>
      <c r="B3363" s="14" t="s">
        <v>64</v>
      </c>
      <c r="C3363" s="14" t="s">
        <v>36</v>
      </c>
      <c r="D3363" s="14" t="s">
        <v>79</v>
      </c>
      <c r="E3363" s="14">
        <v>0</v>
      </c>
      <c r="F3363" s="14">
        <v>5469.8126184478597</v>
      </c>
      <c r="G3363" s="14">
        <v>1823.27087281595</v>
      </c>
      <c r="H3363" s="14">
        <v>2324.6912850619101</v>
      </c>
      <c r="I3363" s="14">
        <v>2626.7584539815198</v>
      </c>
      <c r="J3363" s="14">
        <v>2554.2503407556901</v>
      </c>
      <c r="K3363" s="14">
        <v>2700.73052309171</v>
      </c>
      <c r="L3363" s="14">
        <v>73.972069110195207</v>
      </c>
      <c r="M3363" s="14">
        <v>72.508113225831906</v>
      </c>
      <c r="O3363" s="14"/>
      <c r="P3363" s="14"/>
      <c r="Q3363" s="14"/>
      <c r="R3363" s="14"/>
      <c r="S3363" s="14"/>
      <c r="T3363" s="14"/>
      <c r="U3363" s="14"/>
      <c r="V3363" s="14"/>
      <c r="W3363" s="14"/>
      <c r="X3363" s="14"/>
      <c r="Y3363" s="14"/>
    </row>
    <row r="3364" spans="1:25">
      <c r="A3364" s="14" t="s">
        <v>3592</v>
      </c>
      <c r="B3364" s="14" t="s">
        <v>64</v>
      </c>
      <c r="C3364" s="14" t="s">
        <v>34</v>
      </c>
      <c r="D3364" s="14" t="s">
        <v>79</v>
      </c>
      <c r="E3364" s="14">
        <v>0</v>
      </c>
      <c r="F3364" s="14">
        <v>5265.6491558130501</v>
      </c>
      <c r="G3364" s="14">
        <v>1755.21638527102</v>
      </c>
      <c r="H3364" s="14">
        <v>2224.8532393981</v>
      </c>
      <c r="I3364" s="14">
        <v>2494.34750488694</v>
      </c>
      <c r="J3364" s="14">
        <v>2424.4258712144201</v>
      </c>
      <c r="K3364" s="14">
        <v>2565.70828865474</v>
      </c>
      <c r="L3364" s="14">
        <v>71.360783767796903</v>
      </c>
      <c r="M3364" s="14">
        <v>69.921633672519405</v>
      </c>
      <c r="O3364" s="14"/>
      <c r="P3364" s="14"/>
      <c r="Q3364" s="14"/>
      <c r="R3364" s="14"/>
      <c r="S3364" s="14"/>
      <c r="T3364" s="14"/>
      <c r="U3364" s="14"/>
      <c r="V3364" s="14"/>
      <c r="W3364" s="14"/>
      <c r="X3364" s="14"/>
      <c r="Y3364" s="14"/>
    </row>
    <row r="3365" spans="1:25">
      <c r="A3365" s="14" t="s">
        <v>3593</v>
      </c>
      <c r="B3365" s="14" t="s">
        <v>64</v>
      </c>
      <c r="C3365" s="14" t="s">
        <v>128</v>
      </c>
      <c r="D3365" s="14" t="s">
        <v>79</v>
      </c>
      <c r="E3365" s="14">
        <v>0</v>
      </c>
      <c r="F3365" s="14">
        <v>5207.9925639929297</v>
      </c>
      <c r="G3365" s="14">
        <v>1735.9975213309799</v>
      </c>
      <c r="H3365" s="14">
        <v>2191.43645498162</v>
      </c>
      <c r="I3365" s="14">
        <v>2433.2052222659099</v>
      </c>
      <c r="J3365" s="14">
        <v>2364.8358491990102</v>
      </c>
      <c r="K3365" s="14">
        <v>2502.9896529257999</v>
      </c>
      <c r="L3365" s="14">
        <v>69.784430659898106</v>
      </c>
      <c r="M3365" s="14">
        <v>68.369373066895605</v>
      </c>
      <c r="O3365" s="14"/>
      <c r="P3365" s="14"/>
      <c r="Q3365" s="14"/>
      <c r="R3365" s="14"/>
      <c r="S3365" s="14"/>
      <c r="T3365" s="14"/>
      <c r="U3365" s="14"/>
      <c r="V3365" s="14"/>
      <c r="W3365" s="14"/>
      <c r="X3365" s="14"/>
      <c r="Y3365" s="14"/>
    </row>
    <row r="3366" spans="1:25">
      <c r="A3366" s="14" t="s">
        <v>3594</v>
      </c>
      <c r="B3366" s="14" t="s">
        <v>64</v>
      </c>
      <c r="C3366" s="14" t="s">
        <v>129</v>
      </c>
      <c r="D3366" s="14" t="s">
        <v>79</v>
      </c>
      <c r="E3366" s="14">
        <v>0</v>
      </c>
      <c r="F3366" s="14">
        <v>5300.7894991981002</v>
      </c>
      <c r="G3366" s="14">
        <v>1766.9298330660299</v>
      </c>
      <c r="H3366" s="14">
        <v>2223.7840226868102</v>
      </c>
      <c r="I3366" s="14">
        <v>2445.4297035316799</v>
      </c>
      <c r="J3366" s="14">
        <v>2377.6616494653499</v>
      </c>
      <c r="K3366" s="14">
        <v>2514.5878985989302</v>
      </c>
      <c r="L3366" s="14">
        <v>69.1581950672457</v>
      </c>
      <c r="M3366" s="14">
        <v>67.768054066334599</v>
      </c>
      <c r="O3366" s="14"/>
      <c r="P3366" s="14"/>
      <c r="Q3366" s="14"/>
      <c r="R3366" s="14"/>
      <c r="S3366" s="14"/>
      <c r="T3366" s="14"/>
      <c r="U3366" s="14"/>
      <c r="V3366" s="14"/>
      <c r="W3366" s="14"/>
      <c r="X3366" s="14"/>
      <c r="Y3366" s="14"/>
    </row>
    <row r="3367" spans="1:25">
      <c r="A3367" s="14" t="s">
        <v>3595</v>
      </c>
      <c r="B3367" s="14" t="s">
        <v>64</v>
      </c>
      <c r="C3367" s="14" t="s">
        <v>130</v>
      </c>
      <c r="D3367" s="14" t="s">
        <v>79</v>
      </c>
      <c r="E3367" s="14">
        <v>0</v>
      </c>
      <c r="F3367" s="14">
        <v>5382.2981567332399</v>
      </c>
      <c r="G3367" s="14">
        <v>1794.0993855777499</v>
      </c>
      <c r="H3367" s="14">
        <v>2252.6956588134599</v>
      </c>
      <c r="I3367" s="14">
        <v>2457.6978106497099</v>
      </c>
      <c r="J3367" s="14">
        <v>2390.26228157284</v>
      </c>
      <c r="K3367" s="14">
        <v>2526.50602718343</v>
      </c>
      <c r="L3367" s="14">
        <v>68.808216533723694</v>
      </c>
      <c r="M3367" s="14">
        <v>67.435529076865805</v>
      </c>
      <c r="O3367" s="14"/>
      <c r="P3367" s="14"/>
      <c r="Q3367" s="14"/>
      <c r="R3367" s="14"/>
      <c r="S3367" s="14"/>
      <c r="T3367" s="14"/>
      <c r="U3367" s="14"/>
      <c r="V3367" s="14"/>
      <c r="W3367" s="14"/>
      <c r="X3367" s="14"/>
      <c r="Y3367" s="14"/>
    </row>
    <row r="3368" spans="1:25">
      <c r="A3368" s="14" t="s">
        <v>3596</v>
      </c>
      <c r="B3368" s="14" t="s">
        <v>64</v>
      </c>
      <c r="C3368" s="14" t="s">
        <v>131</v>
      </c>
      <c r="D3368" s="14" t="s">
        <v>79</v>
      </c>
      <c r="E3368" s="14">
        <v>0</v>
      </c>
      <c r="F3368" s="14">
        <v>5331.7335074391704</v>
      </c>
      <c r="G3368" s="14">
        <v>1777.24450247972</v>
      </c>
      <c r="H3368" s="14">
        <v>2224.8651149581601</v>
      </c>
      <c r="I3368" s="14">
        <v>2398.2869199336501</v>
      </c>
      <c r="J3368" s="14">
        <v>2332.3770736689498</v>
      </c>
      <c r="K3368" s="14">
        <v>2465.5448159468901</v>
      </c>
      <c r="L3368" s="14">
        <v>67.257896013234102</v>
      </c>
      <c r="M3368" s="14">
        <v>65.909846264701599</v>
      </c>
      <c r="O3368" s="14"/>
      <c r="P3368" s="14"/>
      <c r="Q3368" s="14"/>
      <c r="R3368" s="14"/>
      <c r="S3368" s="14"/>
      <c r="T3368" s="14"/>
      <c r="U3368" s="14"/>
      <c r="V3368" s="14"/>
      <c r="W3368" s="14"/>
      <c r="X3368" s="14"/>
      <c r="Y3368" s="14"/>
    </row>
    <row r="3369" spans="1:25">
      <c r="A3369" s="14" t="s">
        <v>3597</v>
      </c>
      <c r="B3369" s="14" t="s">
        <v>64</v>
      </c>
      <c r="C3369" s="14" t="s">
        <v>132</v>
      </c>
      <c r="D3369" s="14" t="s">
        <v>79</v>
      </c>
      <c r="E3369" s="14">
        <v>0</v>
      </c>
      <c r="F3369" s="14">
        <v>5086.05949016467</v>
      </c>
      <c r="G3369" s="14">
        <v>1695.3531633882201</v>
      </c>
      <c r="H3369" s="14">
        <v>2115.10225653931</v>
      </c>
      <c r="I3369" s="14">
        <v>2253.1774327069202</v>
      </c>
      <c r="J3369" s="14">
        <v>2189.88875203008</v>
      </c>
      <c r="K3369" s="14">
        <v>2317.79180371352</v>
      </c>
      <c r="L3369" s="14">
        <v>64.614371006609005</v>
      </c>
      <c r="M3369" s="14">
        <v>63.288680676833302</v>
      </c>
      <c r="O3369" s="14"/>
      <c r="P3369" s="14"/>
      <c r="Q3369" s="14"/>
      <c r="R3369" s="14"/>
      <c r="S3369" s="14"/>
      <c r="T3369" s="14"/>
      <c r="U3369" s="14"/>
      <c r="V3369" s="14"/>
      <c r="W3369" s="14"/>
      <c r="X3369" s="14"/>
      <c r="Y3369" s="14"/>
    </row>
    <row r="3370" spans="1:25">
      <c r="A3370" s="14" t="s">
        <v>3598</v>
      </c>
      <c r="B3370" s="14" t="s">
        <v>64</v>
      </c>
      <c r="C3370" s="14" t="s">
        <v>38</v>
      </c>
      <c r="D3370" s="14" t="s">
        <v>79</v>
      </c>
      <c r="E3370" s="14">
        <v>1</v>
      </c>
      <c r="F3370" s="14">
        <v>812.32104566849898</v>
      </c>
      <c r="G3370" s="14">
        <v>270.77368188949998</v>
      </c>
      <c r="H3370" s="14">
        <v>1665.10412148918</v>
      </c>
      <c r="I3370" s="14">
        <v>2129.2029025557899</v>
      </c>
      <c r="J3370" s="14">
        <v>1969.21146087275</v>
      </c>
      <c r="K3370" s="14">
        <v>2297.7270727783798</v>
      </c>
      <c r="L3370" s="14">
        <v>168.52417022258399</v>
      </c>
      <c r="M3370" s="14">
        <v>159.99144168304301</v>
      </c>
      <c r="O3370" s="14"/>
      <c r="P3370" s="14"/>
      <c r="Q3370" s="14"/>
      <c r="R3370" s="14"/>
      <c r="S3370" s="14"/>
      <c r="T3370" s="14"/>
      <c r="U3370" s="14"/>
      <c r="V3370" s="14"/>
      <c r="W3370" s="14"/>
      <c r="X3370" s="14"/>
      <c r="Y3370" s="14"/>
    </row>
    <row r="3371" spans="1:25">
      <c r="A3371" s="14" t="s">
        <v>3599</v>
      </c>
      <c r="B3371" s="14" t="s">
        <v>64</v>
      </c>
      <c r="C3371" s="14" t="s">
        <v>36</v>
      </c>
      <c r="D3371" s="14" t="s">
        <v>79</v>
      </c>
      <c r="E3371" s="14">
        <v>1</v>
      </c>
      <c r="F3371" s="14">
        <v>757.18259330004503</v>
      </c>
      <c r="G3371" s="14">
        <v>252.394197766682</v>
      </c>
      <c r="H3371" s="14">
        <v>1524.6105696279899</v>
      </c>
      <c r="I3371" s="14">
        <v>1881.58091226497</v>
      </c>
      <c r="J3371" s="14">
        <v>1737.8828886066699</v>
      </c>
      <c r="K3371" s="14">
        <v>2033.2250733562901</v>
      </c>
      <c r="L3371" s="14">
        <v>151.64416109131699</v>
      </c>
      <c r="M3371" s="14">
        <v>143.698023658306</v>
      </c>
      <c r="O3371" s="14"/>
      <c r="P3371" s="14"/>
      <c r="Q3371" s="14"/>
      <c r="R3371" s="14"/>
      <c r="S3371" s="14"/>
      <c r="T3371" s="14"/>
      <c r="U3371" s="14"/>
      <c r="V3371" s="14"/>
      <c r="W3371" s="14"/>
      <c r="X3371" s="14"/>
      <c r="Y3371" s="14"/>
    </row>
    <row r="3372" spans="1:25">
      <c r="A3372" s="14" t="s">
        <v>3600</v>
      </c>
      <c r="B3372" s="14" t="s">
        <v>64</v>
      </c>
      <c r="C3372" s="14" t="s">
        <v>34</v>
      </c>
      <c r="D3372" s="14" t="s">
        <v>79</v>
      </c>
      <c r="E3372" s="14">
        <v>1</v>
      </c>
      <c r="F3372" s="14">
        <v>737.45006980843402</v>
      </c>
      <c r="G3372" s="14">
        <v>245.816689936145</v>
      </c>
      <c r="H3372" s="14">
        <v>1462.9043241587699</v>
      </c>
      <c r="I3372" s="14">
        <v>1776.60035066931</v>
      </c>
      <c r="J3372" s="14">
        <v>1639.61513229976</v>
      </c>
      <c r="K3372" s="14">
        <v>1921.26424607325</v>
      </c>
      <c r="L3372" s="14">
        <v>144.66389540394499</v>
      </c>
      <c r="M3372" s="14">
        <v>136.98521836954501</v>
      </c>
      <c r="O3372" s="14"/>
      <c r="P3372" s="14"/>
      <c r="Q3372" s="14"/>
      <c r="R3372" s="14"/>
      <c r="S3372" s="14"/>
      <c r="T3372" s="14"/>
      <c r="U3372" s="14"/>
      <c r="V3372" s="14"/>
      <c r="W3372" s="14"/>
      <c r="X3372" s="14"/>
      <c r="Y3372" s="14"/>
    </row>
    <row r="3373" spans="1:25">
      <c r="A3373" s="14" t="s">
        <v>3601</v>
      </c>
      <c r="B3373" s="14" t="s">
        <v>64</v>
      </c>
      <c r="C3373" s="14" t="s">
        <v>128</v>
      </c>
      <c r="D3373" s="14" t="s">
        <v>79</v>
      </c>
      <c r="E3373" s="14">
        <v>1</v>
      </c>
      <c r="F3373" s="14">
        <v>757.16377705981802</v>
      </c>
      <c r="G3373" s="14">
        <v>252.387925686606</v>
      </c>
      <c r="H3373" s="14">
        <v>1484.19832806002</v>
      </c>
      <c r="I3373" s="14">
        <v>1800.85205925112</v>
      </c>
      <c r="J3373" s="14">
        <v>1662.5934365005401</v>
      </c>
      <c r="K3373" s="14">
        <v>1946.7561321661899</v>
      </c>
      <c r="L3373" s="14">
        <v>145.904072915065</v>
      </c>
      <c r="M3373" s="14">
        <v>138.25862275058901</v>
      </c>
      <c r="O3373" s="14"/>
      <c r="P3373" s="14"/>
      <c r="Q3373" s="14"/>
      <c r="R3373" s="14"/>
      <c r="S3373" s="14"/>
      <c r="T3373" s="14"/>
      <c r="U3373" s="14"/>
      <c r="V3373" s="14"/>
      <c r="W3373" s="14"/>
      <c r="X3373" s="14"/>
      <c r="Y3373" s="14"/>
    </row>
    <row r="3374" spans="1:25">
      <c r="A3374" s="14" t="s">
        <v>3602</v>
      </c>
      <c r="B3374" s="14" t="s">
        <v>64</v>
      </c>
      <c r="C3374" s="14" t="s">
        <v>129</v>
      </c>
      <c r="D3374" s="14" t="s">
        <v>79</v>
      </c>
      <c r="E3374" s="14">
        <v>1</v>
      </c>
      <c r="F3374" s="14">
        <v>783.02502670322497</v>
      </c>
      <c r="G3374" s="14">
        <v>261.00834223440802</v>
      </c>
      <c r="H3374" s="14">
        <v>1522.2103940575901</v>
      </c>
      <c r="I3374" s="14">
        <v>1807.1209879701701</v>
      </c>
      <c r="J3374" s="14">
        <v>1672.54348559961</v>
      </c>
      <c r="K3374" s="14">
        <v>1949.01279635066</v>
      </c>
      <c r="L3374" s="14">
        <v>141.89180838048401</v>
      </c>
      <c r="M3374" s="14">
        <v>134.57750237056001</v>
      </c>
      <c r="O3374" s="14"/>
      <c r="P3374" s="14"/>
      <c r="Q3374" s="14"/>
      <c r="R3374" s="14"/>
      <c r="S3374" s="14"/>
      <c r="T3374" s="14"/>
      <c r="U3374" s="14"/>
      <c r="V3374" s="14"/>
      <c r="W3374" s="14"/>
      <c r="X3374" s="14"/>
      <c r="Y3374" s="14"/>
    </row>
    <row r="3375" spans="1:25">
      <c r="A3375" s="14" t="s">
        <v>3603</v>
      </c>
      <c r="B3375" s="14" t="s">
        <v>64</v>
      </c>
      <c r="C3375" s="14" t="s">
        <v>130</v>
      </c>
      <c r="D3375" s="14" t="s">
        <v>79</v>
      </c>
      <c r="E3375" s="14">
        <v>1</v>
      </c>
      <c r="F3375" s="14">
        <v>815.19444579479295</v>
      </c>
      <c r="G3375" s="14">
        <v>271.73148193159801</v>
      </c>
      <c r="H3375" s="14">
        <v>1572.5201500671201</v>
      </c>
      <c r="I3375" s="14">
        <v>1817.70275569706</v>
      </c>
      <c r="J3375" s="14">
        <v>1688.02860428493</v>
      </c>
      <c r="K3375" s="14">
        <v>1954.2801892324001</v>
      </c>
      <c r="L3375" s="14">
        <v>136.577433535339</v>
      </c>
      <c r="M3375" s="14">
        <v>129.67415141213399</v>
      </c>
      <c r="O3375" s="14"/>
      <c r="P3375" s="14"/>
      <c r="Q3375" s="14"/>
      <c r="R3375" s="14"/>
      <c r="S3375" s="14"/>
      <c r="T3375" s="14"/>
      <c r="U3375" s="14"/>
      <c r="V3375" s="14"/>
      <c r="W3375" s="14"/>
      <c r="X3375" s="14"/>
      <c r="Y3375" s="14"/>
    </row>
    <row r="3376" spans="1:25">
      <c r="A3376" s="14" t="s">
        <v>3604</v>
      </c>
      <c r="B3376" s="14" t="s">
        <v>64</v>
      </c>
      <c r="C3376" s="14" t="s">
        <v>131</v>
      </c>
      <c r="D3376" s="14" t="s">
        <v>79</v>
      </c>
      <c r="E3376" s="14">
        <v>1</v>
      </c>
      <c r="F3376" s="14">
        <v>816.70064929239595</v>
      </c>
      <c r="G3376" s="14">
        <v>272.23354976413202</v>
      </c>
      <c r="H3376" s="14">
        <v>1566.93204138907</v>
      </c>
      <c r="I3376" s="14">
        <v>1788.2514191361099</v>
      </c>
      <c r="J3376" s="14">
        <v>1661.9208045637199</v>
      </c>
      <c r="K3376" s="14">
        <v>1921.3009367484501</v>
      </c>
      <c r="L3376" s="14">
        <v>133.04951761234</v>
      </c>
      <c r="M3376" s="14">
        <v>126.33061457239501</v>
      </c>
      <c r="O3376" s="14"/>
      <c r="P3376" s="14"/>
      <c r="Q3376" s="14"/>
      <c r="R3376" s="14"/>
      <c r="S3376" s="14"/>
      <c r="T3376" s="14"/>
      <c r="U3376" s="14"/>
      <c r="V3376" s="14"/>
      <c r="W3376" s="14"/>
      <c r="X3376" s="14"/>
      <c r="Y3376" s="14"/>
    </row>
    <row r="3377" spans="1:25">
      <c r="A3377" s="14" t="s">
        <v>3605</v>
      </c>
      <c r="B3377" s="14" t="s">
        <v>64</v>
      </c>
      <c r="C3377" s="14" t="s">
        <v>132</v>
      </c>
      <c r="D3377" s="14" t="s">
        <v>79</v>
      </c>
      <c r="E3377" s="14">
        <v>1</v>
      </c>
      <c r="F3377" s="14">
        <v>808.390161755451</v>
      </c>
      <c r="G3377" s="14">
        <v>269.46338725181698</v>
      </c>
      <c r="H3377" s="14">
        <v>1541.9348079337999</v>
      </c>
      <c r="I3377" s="14">
        <v>1732.40301102647</v>
      </c>
      <c r="J3377" s="14">
        <v>1609.47492559181</v>
      </c>
      <c r="K3377" s="14">
        <v>1861.90353028507</v>
      </c>
      <c r="L3377" s="14">
        <v>129.50051925859799</v>
      </c>
      <c r="M3377" s="14">
        <v>122.928085434656</v>
      </c>
      <c r="O3377" s="14"/>
      <c r="P3377" s="14"/>
      <c r="Q3377" s="14"/>
      <c r="R3377" s="14"/>
      <c r="S3377" s="14"/>
      <c r="T3377" s="14"/>
      <c r="U3377" s="14"/>
      <c r="V3377" s="14"/>
      <c r="W3377" s="14"/>
      <c r="X3377" s="14"/>
      <c r="Y3377" s="14"/>
    </row>
    <row r="3378" spans="1:25">
      <c r="A3378" s="14" t="s">
        <v>3606</v>
      </c>
      <c r="B3378" s="14" t="s">
        <v>64</v>
      </c>
      <c r="C3378" s="14" t="s">
        <v>38</v>
      </c>
      <c r="D3378" s="14" t="s">
        <v>79</v>
      </c>
      <c r="E3378" s="14">
        <v>2</v>
      </c>
      <c r="F3378" s="14">
        <v>1060.7120428155699</v>
      </c>
      <c r="G3378" s="14">
        <v>353.57068093852399</v>
      </c>
      <c r="H3378" s="14">
        <v>2133.32805618465</v>
      </c>
      <c r="I3378" s="14">
        <v>2421.3305864494</v>
      </c>
      <c r="J3378" s="14">
        <v>2272.00097121303</v>
      </c>
      <c r="K3378" s="14">
        <v>2577.6045248123901</v>
      </c>
      <c r="L3378" s="14">
        <v>156.27393836299399</v>
      </c>
      <c r="M3378" s="14">
        <v>149.329615236374</v>
      </c>
      <c r="O3378" s="14"/>
      <c r="P3378" s="14"/>
      <c r="Q3378" s="14"/>
      <c r="R3378" s="14"/>
      <c r="S3378" s="14"/>
      <c r="T3378" s="14"/>
      <c r="U3378" s="14"/>
      <c r="V3378" s="14"/>
      <c r="W3378" s="14"/>
      <c r="X3378" s="14"/>
      <c r="Y3378" s="14"/>
    </row>
    <row r="3379" spans="1:25">
      <c r="A3379" s="14" t="s">
        <v>3607</v>
      </c>
      <c r="B3379" s="14" t="s">
        <v>64</v>
      </c>
      <c r="C3379" s="14" t="s">
        <v>36</v>
      </c>
      <c r="D3379" s="14" t="s">
        <v>79</v>
      </c>
      <c r="E3379" s="14">
        <v>2</v>
      </c>
      <c r="F3379" s="14">
        <v>1061.4955881656899</v>
      </c>
      <c r="G3379" s="14">
        <v>353.83186272189698</v>
      </c>
      <c r="H3379" s="14">
        <v>2126.3508106121499</v>
      </c>
      <c r="I3379" s="14">
        <v>2395.34211248269</v>
      </c>
      <c r="J3379" s="14">
        <v>2247.4864126266102</v>
      </c>
      <c r="K3379" s="14">
        <v>2550.0709910053001</v>
      </c>
      <c r="L3379" s="14">
        <v>154.72887852261201</v>
      </c>
      <c r="M3379" s="14">
        <v>147.855699856082</v>
      </c>
      <c r="O3379" s="14"/>
      <c r="P3379" s="14"/>
      <c r="Q3379" s="14"/>
      <c r="R3379" s="14"/>
      <c r="S3379" s="14"/>
      <c r="T3379" s="14"/>
      <c r="U3379" s="14"/>
      <c r="V3379" s="14"/>
      <c r="W3379" s="14"/>
      <c r="X3379" s="14"/>
      <c r="Y3379" s="14"/>
    </row>
    <row r="3380" spans="1:25">
      <c r="A3380" s="14" t="s">
        <v>3608</v>
      </c>
      <c r="B3380" s="14" t="s">
        <v>64</v>
      </c>
      <c r="C3380" s="14" t="s">
        <v>34</v>
      </c>
      <c r="D3380" s="14" t="s">
        <v>79</v>
      </c>
      <c r="E3380" s="14">
        <v>2</v>
      </c>
      <c r="F3380" s="14">
        <v>1031.7661910628699</v>
      </c>
      <c r="G3380" s="14">
        <v>343.92206368762402</v>
      </c>
      <c r="H3380" s="14">
        <v>2057.0321604985702</v>
      </c>
      <c r="I3380" s="14">
        <v>2274.4031176163999</v>
      </c>
      <c r="J3380" s="14">
        <v>2132.2053182025202</v>
      </c>
      <c r="K3380" s="14">
        <v>2423.30807267296</v>
      </c>
      <c r="L3380" s="14">
        <v>148.904955056566</v>
      </c>
      <c r="M3380" s="14">
        <v>142.19779941387901</v>
      </c>
      <c r="O3380" s="14"/>
      <c r="P3380" s="14"/>
      <c r="Q3380" s="14"/>
      <c r="R3380" s="14"/>
      <c r="S3380" s="14"/>
      <c r="T3380" s="14"/>
      <c r="U3380" s="14"/>
      <c r="V3380" s="14"/>
      <c r="W3380" s="14"/>
      <c r="X3380" s="14"/>
      <c r="Y3380" s="14"/>
    </row>
    <row r="3381" spans="1:25">
      <c r="A3381" s="14" t="s">
        <v>3609</v>
      </c>
      <c r="B3381" s="14" t="s">
        <v>64</v>
      </c>
      <c r="C3381" s="14" t="s">
        <v>128</v>
      </c>
      <c r="D3381" s="14" t="s">
        <v>79</v>
      </c>
      <c r="E3381" s="14">
        <v>2</v>
      </c>
      <c r="F3381" s="14">
        <v>1030.14191996817</v>
      </c>
      <c r="G3381" s="14">
        <v>343.38063998938901</v>
      </c>
      <c r="H3381" s="14">
        <v>2049.1772989758902</v>
      </c>
      <c r="I3381" s="14">
        <v>2244.8256310504598</v>
      </c>
      <c r="J3381" s="14">
        <v>2104.9833213241</v>
      </c>
      <c r="K3381" s="14">
        <v>2391.26932505695</v>
      </c>
      <c r="L3381" s="14">
        <v>146.44369400648199</v>
      </c>
      <c r="M3381" s="14">
        <v>139.84230972636601</v>
      </c>
      <c r="O3381" s="14"/>
      <c r="P3381" s="14"/>
      <c r="Q3381" s="14"/>
      <c r="R3381" s="14"/>
      <c r="S3381" s="14"/>
      <c r="T3381" s="14"/>
      <c r="U3381" s="14"/>
      <c r="V3381" s="14"/>
      <c r="W3381" s="14"/>
      <c r="X3381" s="14"/>
      <c r="Y3381" s="14"/>
    </row>
    <row r="3382" spans="1:25">
      <c r="A3382" s="14" t="s">
        <v>3610</v>
      </c>
      <c r="B3382" s="14" t="s">
        <v>64</v>
      </c>
      <c r="C3382" s="14" t="s">
        <v>129</v>
      </c>
      <c r="D3382" s="14" t="s">
        <v>79</v>
      </c>
      <c r="E3382" s="14">
        <v>2</v>
      </c>
      <c r="F3382" s="14">
        <v>1027.6300593251699</v>
      </c>
      <c r="G3382" s="14">
        <v>342.54335310839002</v>
      </c>
      <c r="H3382" s="14">
        <v>2038.7462738322999</v>
      </c>
      <c r="I3382" s="14">
        <v>2196.3957178924602</v>
      </c>
      <c r="J3382" s="14">
        <v>2060.3455989303202</v>
      </c>
      <c r="K3382" s="14">
        <v>2338.8762538137698</v>
      </c>
      <c r="L3382" s="14">
        <v>142.48053592131001</v>
      </c>
      <c r="M3382" s="14">
        <v>136.05011896213901</v>
      </c>
      <c r="O3382" s="14"/>
      <c r="P3382" s="14"/>
      <c r="Q3382" s="14"/>
      <c r="R3382" s="14"/>
      <c r="S3382" s="14"/>
      <c r="T3382" s="14"/>
      <c r="U3382" s="14"/>
      <c r="V3382" s="14"/>
      <c r="W3382" s="14"/>
      <c r="X3382" s="14"/>
      <c r="Y3382" s="14"/>
    </row>
    <row r="3383" spans="1:25">
      <c r="A3383" s="14" t="s">
        <v>3611</v>
      </c>
      <c r="B3383" s="14" t="s">
        <v>64</v>
      </c>
      <c r="C3383" s="14" t="s">
        <v>130</v>
      </c>
      <c r="D3383" s="14" t="s">
        <v>79</v>
      </c>
      <c r="E3383" s="14">
        <v>2</v>
      </c>
      <c r="F3383" s="14">
        <v>1042.6420740051101</v>
      </c>
      <c r="G3383" s="14">
        <v>347.54735800170403</v>
      </c>
      <c r="H3383" s="14">
        <v>2058.07637828924</v>
      </c>
      <c r="I3383" s="14">
        <v>2202.67279142912</v>
      </c>
      <c r="J3383" s="14">
        <v>2067.79963683188</v>
      </c>
      <c r="K3383" s="14">
        <v>2343.8734969460202</v>
      </c>
      <c r="L3383" s="14">
        <v>141.20070551690301</v>
      </c>
      <c r="M3383" s="14">
        <v>134.87315459723399</v>
      </c>
      <c r="O3383" s="14"/>
      <c r="P3383" s="14"/>
      <c r="Q3383" s="14"/>
      <c r="R3383" s="14"/>
      <c r="S3383" s="14"/>
      <c r="T3383" s="14"/>
      <c r="U3383" s="14"/>
      <c r="V3383" s="14"/>
      <c r="W3383" s="14"/>
      <c r="X3383" s="14"/>
      <c r="Y3383" s="14"/>
    </row>
    <row r="3384" spans="1:25">
      <c r="A3384" s="14" t="s">
        <v>3612</v>
      </c>
      <c r="B3384" s="14" t="s">
        <v>64</v>
      </c>
      <c r="C3384" s="14" t="s">
        <v>131</v>
      </c>
      <c r="D3384" s="14" t="s">
        <v>79</v>
      </c>
      <c r="E3384" s="14">
        <v>2</v>
      </c>
      <c r="F3384" s="14">
        <v>1025.2828392379499</v>
      </c>
      <c r="G3384" s="14">
        <v>341.76094641264899</v>
      </c>
      <c r="H3384" s="14">
        <v>2009.68861210567</v>
      </c>
      <c r="I3384" s="14">
        <v>2137.8014663561898</v>
      </c>
      <c r="J3384" s="14">
        <v>2006.13053083711</v>
      </c>
      <c r="K3384" s="14">
        <v>2275.7031398403101</v>
      </c>
      <c r="L3384" s="14">
        <v>137.90167348412501</v>
      </c>
      <c r="M3384" s="14">
        <v>131.67093551908101</v>
      </c>
      <c r="O3384" s="14"/>
      <c r="P3384" s="14"/>
      <c r="Q3384" s="14"/>
      <c r="R3384" s="14"/>
      <c r="S3384" s="14"/>
      <c r="T3384" s="14"/>
      <c r="U3384" s="14"/>
      <c r="V3384" s="14"/>
      <c r="W3384" s="14"/>
      <c r="X3384" s="14"/>
      <c r="Y3384" s="14"/>
    </row>
    <row r="3385" spans="1:25">
      <c r="A3385" s="14" t="s">
        <v>3613</v>
      </c>
      <c r="B3385" s="14" t="s">
        <v>64</v>
      </c>
      <c r="C3385" s="14" t="s">
        <v>132</v>
      </c>
      <c r="D3385" s="14" t="s">
        <v>79</v>
      </c>
      <c r="E3385" s="14">
        <v>2</v>
      </c>
      <c r="F3385" s="14">
        <v>966.74364299284798</v>
      </c>
      <c r="G3385" s="14">
        <v>322.24788099761599</v>
      </c>
      <c r="H3385" s="14">
        <v>1876.6255323553301</v>
      </c>
      <c r="I3385" s="14">
        <v>2002.55383679889</v>
      </c>
      <c r="J3385" s="14">
        <v>1875.45356528201</v>
      </c>
      <c r="K3385" s="14">
        <v>2135.8527490615802</v>
      </c>
      <c r="L3385" s="14">
        <v>133.298912262691</v>
      </c>
      <c r="M3385" s="14">
        <v>127.100271516872</v>
      </c>
      <c r="O3385" s="14"/>
      <c r="P3385" s="14"/>
      <c r="Q3385" s="14"/>
      <c r="R3385" s="14"/>
      <c r="S3385" s="14"/>
      <c r="T3385" s="14"/>
      <c r="U3385" s="14"/>
      <c r="V3385" s="14"/>
      <c r="W3385" s="14"/>
      <c r="X3385" s="14"/>
      <c r="Y3385" s="14"/>
    </row>
    <row r="3386" spans="1:25">
      <c r="A3386" s="14" t="s">
        <v>3614</v>
      </c>
      <c r="B3386" s="14" t="s">
        <v>64</v>
      </c>
      <c r="C3386" s="14" t="s">
        <v>38</v>
      </c>
      <c r="D3386" s="14" t="s">
        <v>79</v>
      </c>
      <c r="E3386" s="14">
        <v>3</v>
      </c>
      <c r="F3386" s="14">
        <v>1229.65038199987</v>
      </c>
      <c r="G3386" s="14">
        <v>409.88346066662399</v>
      </c>
      <c r="H3386" s="14">
        <v>2591.0832585285002</v>
      </c>
      <c r="I3386" s="14">
        <v>2830.6779895038198</v>
      </c>
      <c r="J3386" s="14">
        <v>2671.4516887622099</v>
      </c>
      <c r="K3386" s="14">
        <v>2996.7690023200398</v>
      </c>
      <c r="L3386" s="14">
        <v>166.09101281622401</v>
      </c>
      <c r="M3386" s="14">
        <v>159.22630074161</v>
      </c>
      <c r="O3386" s="14"/>
      <c r="P3386" s="14"/>
      <c r="Q3386" s="14"/>
      <c r="R3386" s="14"/>
      <c r="S3386" s="14"/>
      <c r="T3386" s="14"/>
      <c r="U3386" s="14"/>
      <c r="V3386" s="14"/>
      <c r="W3386" s="14"/>
      <c r="X3386" s="14"/>
      <c r="Y3386" s="14"/>
    </row>
    <row r="3387" spans="1:25">
      <c r="A3387" s="14" t="s">
        <v>3615</v>
      </c>
      <c r="B3387" s="14" t="s">
        <v>64</v>
      </c>
      <c r="C3387" s="14" t="s">
        <v>36</v>
      </c>
      <c r="D3387" s="14" t="s">
        <v>79</v>
      </c>
      <c r="E3387" s="14">
        <v>3</v>
      </c>
      <c r="F3387" s="14">
        <v>1184.75863107175</v>
      </c>
      <c r="G3387" s="14">
        <v>394.919543690583</v>
      </c>
      <c r="H3387" s="14">
        <v>2489.8779628685702</v>
      </c>
      <c r="I3387" s="14">
        <v>2708.3005958809499</v>
      </c>
      <c r="J3387" s="14">
        <v>2552.4903874285001</v>
      </c>
      <c r="K3387" s="14">
        <v>2870.9573459252902</v>
      </c>
      <c r="L3387" s="14">
        <v>162.65675004434499</v>
      </c>
      <c r="M3387" s="14">
        <v>155.810208452442</v>
      </c>
      <c r="O3387" s="14"/>
      <c r="P3387" s="14"/>
      <c r="Q3387" s="14"/>
      <c r="R3387" s="14"/>
      <c r="S3387" s="14"/>
      <c r="T3387" s="14"/>
      <c r="U3387" s="14"/>
      <c r="V3387" s="14"/>
      <c r="W3387" s="14"/>
      <c r="X3387" s="14"/>
      <c r="Y3387" s="14"/>
    </row>
    <row r="3388" spans="1:25">
      <c r="A3388" s="14" t="s">
        <v>3616</v>
      </c>
      <c r="B3388" s="14" t="s">
        <v>64</v>
      </c>
      <c r="C3388" s="14" t="s">
        <v>34</v>
      </c>
      <c r="D3388" s="14" t="s">
        <v>79</v>
      </c>
      <c r="E3388" s="14">
        <v>3</v>
      </c>
      <c r="F3388" s="14">
        <v>1125.32887226307</v>
      </c>
      <c r="G3388" s="14">
        <v>375.10962408769097</v>
      </c>
      <c r="H3388" s="14">
        <v>2362.5480186913701</v>
      </c>
      <c r="I3388" s="14">
        <v>2546.8212541901798</v>
      </c>
      <c r="J3388" s="14">
        <v>2397.0961121477199</v>
      </c>
      <c r="K3388" s="14">
        <v>2703.30126425761</v>
      </c>
      <c r="L3388" s="14">
        <v>156.480010067433</v>
      </c>
      <c r="M3388" s="14">
        <v>149.72514204245999</v>
      </c>
      <c r="O3388" s="14"/>
      <c r="P3388" s="14"/>
      <c r="Q3388" s="14"/>
      <c r="R3388" s="14"/>
      <c r="S3388" s="14"/>
      <c r="T3388" s="14"/>
      <c r="U3388" s="14"/>
      <c r="V3388" s="14"/>
      <c r="W3388" s="14"/>
      <c r="X3388" s="14"/>
      <c r="Y3388" s="14"/>
    </row>
    <row r="3389" spans="1:25">
      <c r="A3389" s="14" t="s">
        <v>3617</v>
      </c>
      <c r="B3389" s="14" t="s">
        <v>64</v>
      </c>
      <c r="C3389" s="14" t="s">
        <v>128</v>
      </c>
      <c r="D3389" s="14" t="s">
        <v>79</v>
      </c>
      <c r="E3389" s="14">
        <v>3</v>
      </c>
      <c r="F3389" s="14">
        <v>1090.6415595532101</v>
      </c>
      <c r="G3389" s="14">
        <v>363.54718651773499</v>
      </c>
      <c r="H3389" s="14">
        <v>2286.6999885799501</v>
      </c>
      <c r="I3389" s="14">
        <v>2459.18476758834</v>
      </c>
      <c r="J3389" s="14">
        <v>2312.4851233724798</v>
      </c>
      <c r="K3389" s="14">
        <v>2612.6098191957199</v>
      </c>
      <c r="L3389" s="14">
        <v>153.42505160738099</v>
      </c>
      <c r="M3389" s="14">
        <v>146.69964421586101</v>
      </c>
      <c r="O3389" s="14"/>
      <c r="P3389" s="14"/>
      <c r="Q3389" s="14"/>
      <c r="R3389" s="14"/>
      <c r="S3389" s="14"/>
      <c r="T3389" s="14"/>
      <c r="U3389" s="14"/>
      <c r="V3389" s="14"/>
      <c r="W3389" s="14"/>
      <c r="X3389" s="14"/>
      <c r="Y3389" s="14"/>
    </row>
    <row r="3390" spans="1:25">
      <c r="A3390" s="14" t="s">
        <v>3618</v>
      </c>
      <c r="B3390" s="14" t="s">
        <v>64</v>
      </c>
      <c r="C3390" s="14" t="s">
        <v>129</v>
      </c>
      <c r="D3390" s="14" t="s">
        <v>79</v>
      </c>
      <c r="E3390" s="14">
        <v>3</v>
      </c>
      <c r="F3390" s="14">
        <v>1091.12111093264</v>
      </c>
      <c r="G3390" s="14">
        <v>363.707036977548</v>
      </c>
      <c r="H3390" s="14">
        <v>2286.9382551877802</v>
      </c>
      <c r="I3390" s="14">
        <v>2444.07189993049</v>
      </c>
      <c r="J3390" s="14">
        <v>2298.8253728865602</v>
      </c>
      <c r="K3390" s="14">
        <v>2595.97571655294</v>
      </c>
      <c r="L3390" s="14">
        <v>151.90381662244801</v>
      </c>
      <c r="M3390" s="14">
        <v>145.24652704393199</v>
      </c>
      <c r="O3390" s="14"/>
      <c r="P3390" s="14"/>
      <c r="Q3390" s="14"/>
      <c r="R3390" s="14"/>
      <c r="S3390" s="14"/>
      <c r="T3390" s="14"/>
      <c r="U3390" s="14"/>
      <c r="V3390" s="14"/>
      <c r="W3390" s="14"/>
      <c r="X3390" s="14"/>
      <c r="Y3390" s="14"/>
    </row>
    <row r="3391" spans="1:25">
      <c r="A3391" s="14" t="s">
        <v>3619</v>
      </c>
      <c r="B3391" s="14" t="s">
        <v>64</v>
      </c>
      <c r="C3391" s="14" t="s">
        <v>130</v>
      </c>
      <c r="D3391" s="14" t="s">
        <v>79</v>
      </c>
      <c r="E3391" s="14">
        <v>3</v>
      </c>
      <c r="F3391" s="14">
        <v>1101.4763323805701</v>
      </c>
      <c r="G3391" s="14">
        <v>367.15877746018901</v>
      </c>
      <c r="H3391" s="14">
        <v>2311.0157617820601</v>
      </c>
      <c r="I3391" s="14">
        <v>2463.7629672139101</v>
      </c>
      <c r="J3391" s="14">
        <v>2317.8322404781702</v>
      </c>
      <c r="K3391" s="14">
        <v>2616.3500442558802</v>
      </c>
      <c r="L3391" s="14">
        <v>152.587077041974</v>
      </c>
      <c r="M3391" s="14">
        <v>145.93072673573701</v>
      </c>
      <c r="O3391" s="14"/>
      <c r="P3391" s="14"/>
      <c r="Q3391" s="14"/>
      <c r="R3391" s="14"/>
      <c r="S3391" s="14"/>
      <c r="T3391" s="14"/>
      <c r="U3391" s="14"/>
      <c r="V3391" s="14"/>
      <c r="W3391" s="14"/>
      <c r="X3391" s="14"/>
      <c r="Y3391" s="14"/>
    </row>
    <row r="3392" spans="1:25">
      <c r="A3392" s="14" t="s">
        <v>3620</v>
      </c>
      <c r="B3392" s="14" t="s">
        <v>64</v>
      </c>
      <c r="C3392" s="14" t="s">
        <v>131</v>
      </c>
      <c r="D3392" s="14" t="s">
        <v>79</v>
      </c>
      <c r="E3392" s="14">
        <v>3</v>
      </c>
      <c r="F3392" s="14">
        <v>1108.7487605701399</v>
      </c>
      <c r="G3392" s="14">
        <v>369.58292019004602</v>
      </c>
      <c r="H3392" s="14">
        <v>2326.5669812198698</v>
      </c>
      <c r="I3392" s="14">
        <v>2445.8008226151501</v>
      </c>
      <c r="J3392" s="14">
        <v>2301.3664876089301</v>
      </c>
      <c r="K3392" s="14">
        <v>2596.8010745135998</v>
      </c>
      <c r="L3392" s="14">
        <v>151.00025189844399</v>
      </c>
      <c r="M3392" s="14">
        <v>144.43433500621899</v>
      </c>
      <c r="O3392" s="14"/>
      <c r="P3392" s="14"/>
      <c r="Q3392" s="14"/>
      <c r="R3392" s="14"/>
      <c r="S3392" s="14"/>
      <c r="T3392" s="14"/>
      <c r="U3392" s="14"/>
      <c r="V3392" s="14"/>
      <c r="W3392" s="14"/>
      <c r="X3392" s="14"/>
      <c r="Y3392" s="14"/>
    </row>
    <row r="3393" spans="1:25">
      <c r="A3393" s="14" t="s">
        <v>3621</v>
      </c>
      <c r="B3393" s="14" t="s">
        <v>64</v>
      </c>
      <c r="C3393" s="14" t="s">
        <v>132</v>
      </c>
      <c r="D3393" s="14" t="s">
        <v>79</v>
      </c>
      <c r="E3393" s="14">
        <v>3</v>
      </c>
      <c r="F3393" s="14">
        <v>1035.52466693769</v>
      </c>
      <c r="G3393" s="14">
        <v>345.17488897923101</v>
      </c>
      <c r="H3393" s="14">
        <v>2175.4262871319802</v>
      </c>
      <c r="I3393" s="14">
        <v>2246.30093636225</v>
      </c>
      <c r="J3393" s="14">
        <v>2109.18550578446</v>
      </c>
      <c r="K3393" s="14">
        <v>2389.87174939027</v>
      </c>
      <c r="L3393" s="14">
        <v>143.57081302801899</v>
      </c>
      <c r="M3393" s="14">
        <v>137.115430577789</v>
      </c>
      <c r="O3393" s="14"/>
      <c r="P3393" s="14"/>
      <c r="Q3393" s="14"/>
      <c r="R3393" s="14"/>
      <c r="S3393" s="14"/>
      <c r="T3393" s="14"/>
      <c r="U3393" s="14"/>
      <c r="V3393" s="14"/>
      <c r="W3393" s="14"/>
      <c r="X3393" s="14"/>
      <c r="Y3393" s="14"/>
    </row>
    <row r="3394" spans="1:25">
      <c r="A3394" s="14" t="s">
        <v>3622</v>
      </c>
      <c r="B3394" s="14" t="s">
        <v>64</v>
      </c>
      <c r="C3394" s="14" t="s">
        <v>38</v>
      </c>
      <c r="D3394" s="14" t="s">
        <v>79</v>
      </c>
      <c r="E3394" s="14">
        <v>4</v>
      </c>
      <c r="F3394" s="14">
        <v>1234.2822797658901</v>
      </c>
      <c r="G3394" s="14">
        <v>411.42742658863</v>
      </c>
      <c r="H3394" s="14">
        <v>2710.8018092020802</v>
      </c>
      <c r="I3394" s="14">
        <v>2998.9055205003901</v>
      </c>
      <c r="J3394" s="14">
        <v>2827.1371536751099</v>
      </c>
      <c r="K3394" s="14">
        <v>3178.0650894700102</v>
      </c>
      <c r="L3394" s="14">
        <v>179.15956896961299</v>
      </c>
      <c r="M3394" s="14">
        <v>171.76836682528199</v>
      </c>
      <c r="O3394" s="14"/>
      <c r="P3394" s="14"/>
      <c r="Q3394" s="14"/>
      <c r="R3394" s="14"/>
      <c r="S3394" s="14"/>
      <c r="T3394" s="14"/>
      <c r="U3394" s="14"/>
      <c r="V3394" s="14"/>
      <c r="W3394" s="14"/>
      <c r="X3394" s="14"/>
      <c r="Y3394" s="14"/>
    </row>
    <row r="3395" spans="1:25">
      <c r="A3395" s="14" t="s">
        <v>3623</v>
      </c>
      <c r="B3395" s="14" t="s">
        <v>64</v>
      </c>
      <c r="C3395" s="14" t="s">
        <v>36</v>
      </c>
      <c r="D3395" s="14" t="s">
        <v>79</v>
      </c>
      <c r="E3395" s="14">
        <v>4</v>
      </c>
      <c r="F3395" s="14">
        <v>1210.7249886613699</v>
      </c>
      <c r="G3395" s="14">
        <v>403.57499622045799</v>
      </c>
      <c r="H3395" s="14">
        <v>2644.8325330654602</v>
      </c>
      <c r="I3395" s="14">
        <v>2902.6784940769098</v>
      </c>
      <c r="J3395" s="14">
        <v>2734.3459814293701</v>
      </c>
      <c r="K3395" s="14">
        <v>3078.32615630292</v>
      </c>
      <c r="L3395" s="14">
        <v>175.64766222601699</v>
      </c>
      <c r="M3395" s="14">
        <v>168.33251264753599</v>
      </c>
      <c r="O3395" s="14"/>
      <c r="P3395" s="14"/>
      <c r="Q3395" s="14"/>
      <c r="R3395" s="14"/>
      <c r="S3395" s="14"/>
      <c r="T3395" s="14"/>
      <c r="U3395" s="14"/>
      <c r="V3395" s="14"/>
      <c r="W3395" s="14"/>
      <c r="X3395" s="14"/>
      <c r="Y3395" s="14"/>
    </row>
    <row r="3396" spans="1:25">
      <c r="A3396" s="14" t="s">
        <v>3624</v>
      </c>
      <c r="B3396" s="14" t="s">
        <v>64</v>
      </c>
      <c r="C3396" s="14" t="s">
        <v>34</v>
      </c>
      <c r="D3396" s="14" t="s">
        <v>79</v>
      </c>
      <c r="E3396" s="14">
        <v>4</v>
      </c>
      <c r="F3396" s="14">
        <v>1156.99420564656</v>
      </c>
      <c r="G3396" s="14">
        <v>385.664735215522</v>
      </c>
      <c r="H3396" s="14">
        <v>2515.2047948838399</v>
      </c>
      <c r="I3396" s="14">
        <v>2751.0235183293598</v>
      </c>
      <c r="J3396" s="14">
        <v>2588.6604939060999</v>
      </c>
      <c r="K3396" s="14">
        <v>2920.60818702711</v>
      </c>
      <c r="L3396" s="14">
        <v>169.58466869774901</v>
      </c>
      <c r="M3396" s="14">
        <v>162.36302442325501</v>
      </c>
      <c r="O3396" s="14"/>
      <c r="P3396" s="14"/>
      <c r="Q3396" s="14"/>
      <c r="R3396" s="14"/>
      <c r="S3396" s="14"/>
      <c r="T3396" s="14"/>
      <c r="U3396" s="14"/>
      <c r="V3396" s="14"/>
      <c r="W3396" s="14"/>
      <c r="X3396" s="14"/>
      <c r="Y3396" s="14"/>
    </row>
    <row r="3397" spans="1:25">
      <c r="A3397" s="14" t="s">
        <v>3625</v>
      </c>
      <c r="B3397" s="14" t="s">
        <v>64</v>
      </c>
      <c r="C3397" s="14" t="s">
        <v>128</v>
      </c>
      <c r="D3397" s="14" t="s">
        <v>79</v>
      </c>
      <c r="E3397" s="14">
        <v>4</v>
      </c>
      <c r="F3397" s="14">
        <v>1152.5685034933799</v>
      </c>
      <c r="G3397" s="14">
        <v>384.18950116445899</v>
      </c>
      <c r="H3397" s="14">
        <v>2500.2028319342699</v>
      </c>
      <c r="I3397" s="14">
        <v>2682.9615972255101</v>
      </c>
      <c r="J3397" s="14">
        <v>2525.3451482062401</v>
      </c>
      <c r="K3397" s="14">
        <v>2847.6023444393099</v>
      </c>
      <c r="L3397" s="14">
        <v>164.64074721380101</v>
      </c>
      <c r="M3397" s="14">
        <v>157.61644901926201</v>
      </c>
      <c r="O3397" s="14"/>
      <c r="P3397" s="14"/>
      <c r="Q3397" s="14"/>
      <c r="R3397" s="14"/>
      <c r="S3397" s="14"/>
      <c r="T3397" s="14"/>
      <c r="U3397" s="14"/>
      <c r="V3397" s="14"/>
      <c r="W3397" s="14"/>
      <c r="X3397" s="14"/>
      <c r="Y3397" s="14"/>
    </row>
    <row r="3398" spans="1:25">
      <c r="A3398" s="14" t="s">
        <v>3626</v>
      </c>
      <c r="B3398" s="14" t="s">
        <v>64</v>
      </c>
      <c r="C3398" s="14" t="s">
        <v>129</v>
      </c>
      <c r="D3398" s="14" t="s">
        <v>79</v>
      </c>
      <c r="E3398" s="14">
        <v>4</v>
      </c>
      <c r="F3398" s="14">
        <v>1194.12289097503</v>
      </c>
      <c r="G3398" s="14">
        <v>398.040963658343</v>
      </c>
      <c r="H3398" s="14">
        <v>2584.7375288967901</v>
      </c>
      <c r="I3398" s="14">
        <v>2763.6745126292999</v>
      </c>
      <c r="J3398" s="14">
        <v>2604.5762404891898</v>
      </c>
      <c r="K3398" s="14">
        <v>2929.73568710156</v>
      </c>
      <c r="L3398" s="14">
        <v>166.06117447225799</v>
      </c>
      <c r="M3398" s="14">
        <v>159.098272140109</v>
      </c>
      <c r="O3398" s="14"/>
      <c r="P3398" s="14"/>
      <c r="Q3398" s="14"/>
      <c r="R3398" s="14"/>
      <c r="S3398" s="14"/>
      <c r="T3398" s="14"/>
      <c r="U3398" s="14"/>
      <c r="V3398" s="14"/>
      <c r="W3398" s="14"/>
      <c r="X3398" s="14"/>
      <c r="Y3398" s="14"/>
    </row>
    <row r="3399" spans="1:25">
      <c r="A3399" s="14" t="s">
        <v>3627</v>
      </c>
      <c r="B3399" s="14" t="s">
        <v>64</v>
      </c>
      <c r="C3399" s="14" t="s">
        <v>130</v>
      </c>
      <c r="D3399" s="14" t="s">
        <v>79</v>
      </c>
      <c r="E3399" s="14">
        <v>4</v>
      </c>
      <c r="F3399" s="14">
        <v>1213.4543076237601</v>
      </c>
      <c r="G3399" s="14">
        <v>404.48476920792001</v>
      </c>
      <c r="H3399" s="14">
        <v>2629.5980315168399</v>
      </c>
      <c r="I3399" s="14">
        <v>2806.79005985702</v>
      </c>
      <c r="J3399" s="14">
        <v>2646.27130738089</v>
      </c>
      <c r="K3399" s="14">
        <v>2974.2763676217301</v>
      </c>
      <c r="L3399" s="14">
        <v>167.48630776470199</v>
      </c>
      <c r="M3399" s="14">
        <v>160.51875247613</v>
      </c>
      <c r="O3399" s="14"/>
      <c r="P3399" s="14"/>
      <c r="Q3399" s="14"/>
      <c r="R3399" s="14"/>
      <c r="S3399" s="14"/>
      <c r="T3399" s="14"/>
      <c r="U3399" s="14"/>
      <c r="V3399" s="14"/>
      <c r="W3399" s="14"/>
      <c r="X3399" s="14"/>
      <c r="Y3399" s="14"/>
    </row>
    <row r="3400" spans="1:25">
      <c r="A3400" s="14" t="s">
        <v>3628</v>
      </c>
      <c r="B3400" s="14" t="s">
        <v>64</v>
      </c>
      <c r="C3400" s="14" t="s">
        <v>131</v>
      </c>
      <c r="D3400" s="14" t="s">
        <v>79</v>
      </c>
      <c r="E3400" s="14">
        <v>4</v>
      </c>
      <c r="F3400" s="14">
        <v>1182.6073868873</v>
      </c>
      <c r="G3400" s="14">
        <v>394.202462295766</v>
      </c>
      <c r="H3400" s="14">
        <v>2561.2530848922502</v>
      </c>
      <c r="I3400" s="14">
        <v>2702.1880609975801</v>
      </c>
      <c r="J3400" s="14">
        <v>2546.04403313991</v>
      </c>
      <c r="K3400" s="14">
        <v>2865.1996864355401</v>
      </c>
      <c r="L3400" s="14">
        <v>163.01162543796599</v>
      </c>
      <c r="M3400" s="14">
        <v>156.144027857667</v>
      </c>
      <c r="O3400" s="14"/>
      <c r="P3400" s="14"/>
      <c r="Q3400" s="14"/>
      <c r="R3400" s="14"/>
      <c r="S3400" s="14"/>
      <c r="T3400" s="14"/>
      <c r="U3400" s="14"/>
      <c r="V3400" s="14"/>
      <c r="W3400" s="14"/>
      <c r="X3400" s="14"/>
      <c r="Y3400" s="14"/>
    </row>
    <row r="3401" spans="1:25">
      <c r="A3401" s="14" t="s">
        <v>3629</v>
      </c>
      <c r="B3401" s="14" t="s">
        <v>64</v>
      </c>
      <c r="C3401" s="14" t="s">
        <v>132</v>
      </c>
      <c r="D3401" s="14" t="s">
        <v>79</v>
      </c>
      <c r="E3401" s="14">
        <v>4</v>
      </c>
      <c r="F3401" s="14">
        <v>1099.76979935335</v>
      </c>
      <c r="G3401" s="14">
        <v>366.589933117783</v>
      </c>
      <c r="H3401" s="14">
        <v>2378.8064530051702</v>
      </c>
      <c r="I3401" s="14">
        <v>2483.48960802698</v>
      </c>
      <c r="J3401" s="14">
        <v>2334.8271613322199</v>
      </c>
      <c r="K3401" s="14">
        <v>2638.9383971908701</v>
      </c>
      <c r="L3401" s="14">
        <v>155.44878916389001</v>
      </c>
      <c r="M3401" s="14">
        <v>148.662446694756</v>
      </c>
      <c r="O3401" s="14"/>
      <c r="P3401" s="14"/>
      <c r="Q3401" s="14"/>
      <c r="R3401" s="14"/>
      <c r="S3401" s="14"/>
      <c r="T3401" s="14"/>
      <c r="U3401" s="14"/>
      <c r="V3401" s="14"/>
      <c r="W3401" s="14"/>
      <c r="X3401" s="14"/>
      <c r="Y3401" s="14"/>
    </row>
    <row r="3402" spans="1:25">
      <c r="A3402" s="14" t="s">
        <v>3630</v>
      </c>
      <c r="B3402" s="14" t="s">
        <v>64</v>
      </c>
      <c r="C3402" s="14" t="s">
        <v>38</v>
      </c>
      <c r="D3402" s="14" t="s">
        <v>79</v>
      </c>
      <c r="E3402" s="14">
        <v>5</v>
      </c>
      <c r="F3402" s="14">
        <v>1258.3732040848699</v>
      </c>
      <c r="G3402" s="14">
        <v>419.457734694956</v>
      </c>
      <c r="H3402" s="14">
        <v>2987.5907029555301</v>
      </c>
      <c r="I3402" s="14">
        <v>3390.4415917255801</v>
      </c>
      <c r="J3402" s="14">
        <v>3189.88497519573</v>
      </c>
      <c r="K3402" s="14">
        <v>3599.5432312642001</v>
      </c>
      <c r="L3402" s="14">
        <v>209.10163953861701</v>
      </c>
      <c r="M3402" s="14">
        <v>200.55661652984901</v>
      </c>
      <c r="O3402" s="14"/>
      <c r="P3402" s="14"/>
      <c r="Q3402" s="14"/>
      <c r="R3402" s="14"/>
      <c r="S3402" s="14"/>
      <c r="T3402" s="14"/>
      <c r="U3402" s="14"/>
      <c r="V3402" s="14"/>
      <c r="W3402" s="14"/>
      <c r="X3402" s="14"/>
      <c r="Y3402" s="14"/>
    </row>
    <row r="3403" spans="1:25">
      <c r="A3403" s="14" t="s">
        <v>3631</v>
      </c>
      <c r="B3403" s="14" t="s">
        <v>64</v>
      </c>
      <c r="C3403" s="14" t="s">
        <v>36</v>
      </c>
      <c r="D3403" s="14" t="s">
        <v>79</v>
      </c>
      <c r="E3403" s="14">
        <v>5</v>
      </c>
      <c r="F3403" s="14">
        <v>1255.6508172490001</v>
      </c>
      <c r="G3403" s="14">
        <v>418.55027241633297</v>
      </c>
      <c r="H3403" s="14">
        <v>2965.1470405199898</v>
      </c>
      <c r="I3403" s="14">
        <v>3331.43718050602</v>
      </c>
      <c r="J3403" s="14">
        <v>3135.6222281483301</v>
      </c>
      <c r="K3403" s="14">
        <v>3535.6043799556401</v>
      </c>
      <c r="L3403" s="14">
        <v>204.16719944961901</v>
      </c>
      <c r="M3403" s="14">
        <v>195.814952357686</v>
      </c>
      <c r="O3403" s="14"/>
      <c r="P3403" s="14"/>
      <c r="Q3403" s="14"/>
      <c r="R3403" s="14"/>
      <c r="S3403" s="14"/>
      <c r="T3403" s="14"/>
      <c r="U3403" s="14"/>
      <c r="V3403" s="14"/>
      <c r="W3403" s="14"/>
      <c r="X3403" s="14"/>
      <c r="Y3403" s="14"/>
    </row>
    <row r="3404" spans="1:25">
      <c r="A3404" s="14" t="s">
        <v>3632</v>
      </c>
      <c r="B3404" s="14" t="s">
        <v>64</v>
      </c>
      <c r="C3404" s="14" t="s">
        <v>34</v>
      </c>
      <c r="D3404" s="14" t="s">
        <v>79</v>
      </c>
      <c r="E3404" s="14">
        <v>5</v>
      </c>
      <c r="F3404" s="14">
        <v>1214.1098170321</v>
      </c>
      <c r="G3404" s="14">
        <v>404.70327234403402</v>
      </c>
      <c r="H3404" s="14">
        <v>2858.4776970195999</v>
      </c>
      <c r="I3404" s="14">
        <v>3227.8157063484</v>
      </c>
      <c r="J3404" s="14">
        <v>3035.5059032642798</v>
      </c>
      <c r="K3404" s="14">
        <v>3428.47069541989</v>
      </c>
      <c r="L3404" s="14">
        <v>200.65498907148799</v>
      </c>
      <c r="M3404" s="14">
        <v>192.309803084116</v>
      </c>
      <c r="O3404" s="14"/>
      <c r="P3404" s="14"/>
      <c r="Q3404" s="14"/>
      <c r="R3404" s="14"/>
      <c r="S3404" s="14"/>
      <c r="T3404" s="14"/>
      <c r="U3404" s="14"/>
      <c r="V3404" s="14"/>
      <c r="W3404" s="14"/>
      <c r="X3404" s="14"/>
      <c r="Y3404" s="14"/>
    </row>
    <row r="3405" spans="1:25">
      <c r="A3405" s="14" t="s">
        <v>3633</v>
      </c>
      <c r="B3405" s="14" t="s">
        <v>64</v>
      </c>
      <c r="C3405" s="14" t="s">
        <v>128</v>
      </c>
      <c r="D3405" s="14" t="s">
        <v>79</v>
      </c>
      <c r="E3405" s="14">
        <v>5</v>
      </c>
      <c r="F3405" s="14">
        <v>1177.47680391836</v>
      </c>
      <c r="G3405" s="14">
        <v>392.49226797278601</v>
      </c>
      <c r="H3405" s="14">
        <v>2765.8479843990399</v>
      </c>
      <c r="I3405" s="14">
        <v>3080.3408562508698</v>
      </c>
      <c r="J3405" s="14">
        <v>2895.14029594366</v>
      </c>
      <c r="K3405" s="14">
        <v>3273.7051452792998</v>
      </c>
      <c r="L3405" s="14">
        <v>193.36428902843599</v>
      </c>
      <c r="M3405" s="14">
        <v>185.20056030720801</v>
      </c>
      <c r="O3405" s="14"/>
      <c r="P3405" s="14"/>
      <c r="Q3405" s="14"/>
      <c r="R3405" s="14"/>
      <c r="S3405" s="14"/>
      <c r="T3405" s="14"/>
      <c r="U3405" s="14"/>
      <c r="V3405" s="14"/>
      <c r="W3405" s="14"/>
      <c r="X3405" s="14"/>
      <c r="Y3405" s="14"/>
    </row>
    <row r="3406" spans="1:25">
      <c r="A3406" s="14" t="s">
        <v>3634</v>
      </c>
      <c r="B3406" s="14" t="s">
        <v>64</v>
      </c>
      <c r="C3406" s="14" t="s">
        <v>129</v>
      </c>
      <c r="D3406" s="14" t="s">
        <v>79</v>
      </c>
      <c r="E3406" s="14">
        <v>5</v>
      </c>
      <c r="F3406" s="14">
        <v>1204.8904112620301</v>
      </c>
      <c r="G3406" s="14">
        <v>401.630137087344</v>
      </c>
      <c r="H3406" s="14">
        <v>2827.5183893695198</v>
      </c>
      <c r="I3406" s="14">
        <v>3132.0425974068798</v>
      </c>
      <c r="J3406" s="14">
        <v>2944.8997499095199</v>
      </c>
      <c r="K3406" s="14">
        <v>3327.3381613767801</v>
      </c>
      <c r="L3406" s="14">
        <v>195.295563969901</v>
      </c>
      <c r="M3406" s="14">
        <v>187.142847497362</v>
      </c>
      <c r="O3406" s="14"/>
      <c r="P3406" s="14"/>
      <c r="Q3406" s="14"/>
      <c r="R3406" s="14"/>
      <c r="S3406" s="14"/>
      <c r="T3406" s="14"/>
      <c r="U3406" s="14"/>
      <c r="V3406" s="14"/>
      <c r="W3406" s="14"/>
      <c r="X3406" s="14"/>
      <c r="Y3406" s="14"/>
    </row>
    <row r="3407" spans="1:25">
      <c r="A3407" s="14" t="s">
        <v>3635</v>
      </c>
      <c r="B3407" s="14" t="s">
        <v>64</v>
      </c>
      <c r="C3407" s="14" t="s">
        <v>130</v>
      </c>
      <c r="D3407" s="14" t="s">
        <v>79</v>
      </c>
      <c r="E3407" s="14">
        <v>5</v>
      </c>
      <c r="F3407" s="14">
        <v>1209.5309969290099</v>
      </c>
      <c r="G3407" s="14">
        <v>403.17699897633599</v>
      </c>
      <c r="H3407" s="14">
        <v>2838.0754538669298</v>
      </c>
      <c r="I3407" s="14">
        <v>3107.0135763916301</v>
      </c>
      <c r="J3407" s="14">
        <v>2921.9532215214199</v>
      </c>
      <c r="K3407" s="14">
        <v>3300.1200777039999</v>
      </c>
      <c r="L3407" s="14">
        <v>193.10650131236801</v>
      </c>
      <c r="M3407" s="14">
        <v>185.060354870217</v>
      </c>
      <c r="O3407" s="14"/>
      <c r="P3407" s="14"/>
      <c r="Q3407" s="14"/>
      <c r="R3407" s="14"/>
      <c r="S3407" s="14"/>
      <c r="T3407" s="14"/>
      <c r="U3407" s="14"/>
      <c r="V3407" s="14"/>
      <c r="W3407" s="14"/>
      <c r="X3407" s="14"/>
      <c r="Y3407" s="14"/>
    </row>
    <row r="3408" spans="1:25">
      <c r="A3408" s="14" t="s">
        <v>3636</v>
      </c>
      <c r="B3408" s="14" t="s">
        <v>64</v>
      </c>
      <c r="C3408" s="14" t="s">
        <v>131</v>
      </c>
      <c r="D3408" s="14" t="s">
        <v>79</v>
      </c>
      <c r="E3408" s="14">
        <v>5</v>
      </c>
      <c r="F3408" s="14">
        <v>1198.3938714513899</v>
      </c>
      <c r="G3408" s="14">
        <v>399.46462381713098</v>
      </c>
      <c r="H3408" s="14">
        <v>2808.1213596667699</v>
      </c>
      <c r="I3408" s="14">
        <v>3043.1797635416701</v>
      </c>
      <c r="J3408" s="14">
        <v>2863.57439209928</v>
      </c>
      <c r="K3408" s="14">
        <v>3230.6311724021698</v>
      </c>
      <c r="L3408" s="14">
        <v>187.451408860502</v>
      </c>
      <c r="M3408" s="14">
        <v>179.605371442392</v>
      </c>
      <c r="O3408" s="14"/>
      <c r="P3408" s="14"/>
      <c r="Q3408" s="14"/>
      <c r="R3408" s="14"/>
      <c r="S3408" s="14"/>
      <c r="T3408" s="14"/>
      <c r="U3408" s="14"/>
      <c r="V3408" s="14"/>
      <c r="W3408" s="14"/>
      <c r="X3408" s="14"/>
      <c r="Y3408" s="14"/>
    </row>
    <row r="3409" spans="1:25">
      <c r="A3409" s="14" t="s">
        <v>3637</v>
      </c>
      <c r="B3409" s="14" t="s">
        <v>64</v>
      </c>
      <c r="C3409" s="14" t="s">
        <v>132</v>
      </c>
      <c r="D3409" s="14" t="s">
        <v>79</v>
      </c>
      <c r="E3409" s="14">
        <v>5</v>
      </c>
      <c r="F3409" s="14">
        <v>1175.6312191253301</v>
      </c>
      <c r="G3409" s="14">
        <v>391.87707304177798</v>
      </c>
      <c r="H3409" s="14">
        <v>2753.9441521828398</v>
      </c>
      <c r="I3409" s="14">
        <v>2935.5516216031401</v>
      </c>
      <c r="J3409" s="14">
        <v>2763.4041481371</v>
      </c>
      <c r="K3409" s="14">
        <v>3115.2935349176801</v>
      </c>
      <c r="L3409" s="14">
        <v>179.74191331453599</v>
      </c>
      <c r="M3409" s="14">
        <v>172.14747346604199</v>
      </c>
      <c r="O3409" s="14"/>
      <c r="P3409" s="14"/>
      <c r="Q3409" s="14"/>
      <c r="R3409" s="14"/>
      <c r="S3409" s="14"/>
      <c r="T3409" s="14"/>
      <c r="U3409" s="14"/>
      <c r="V3409" s="14"/>
      <c r="W3409" s="14"/>
      <c r="X3409" s="14"/>
      <c r="Y3409" s="14"/>
    </row>
    <row r="3410" spans="1:25">
      <c r="A3410" s="14" t="s">
        <v>3638</v>
      </c>
      <c r="B3410" s="14" t="s">
        <v>64</v>
      </c>
      <c r="C3410" s="14" t="s">
        <v>38</v>
      </c>
      <c r="D3410" s="14" t="s">
        <v>75</v>
      </c>
      <c r="E3410" s="14">
        <v>0</v>
      </c>
      <c r="F3410" s="14">
        <v>6597.6468249093996</v>
      </c>
      <c r="G3410" s="14">
        <v>2199.21560830313</v>
      </c>
      <c r="H3410" s="14">
        <v>2024.12228368969</v>
      </c>
      <c r="I3410" s="14">
        <v>2051.3893845354701</v>
      </c>
      <c r="J3410" s="14">
        <v>2000.9844867520501</v>
      </c>
      <c r="K3410" s="14">
        <v>2102.7199883737499</v>
      </c>
      <c r="L3410" s="14">
        <v>51.330603838282499</v>
      </c>
      <c r="M3410" s="14">
        <v>50.404897783414803</v>
      </c>
      <c r="O3410" s="14"/>
      <c r="P3410" s="14"/>
      <c r="Q3410" s="14"/>
      <c r="R3410" s="14"/>
      <c r="S3410" s="14"/>
      <c r="T3410" s="14"/>
      <c r="U3410" s="14"/>
      <c r="V3410" s="14"/>
      <c r="W3410" s="14"/>
      <c r="X3410" s="14"/>
      <c r="Y3410" s="14"/>
    </row>
    <row r="3411" spans="1:25">
      <c r="A3411" s="14" t="s">
        <v>3639</v>
      </c>
      <c r="B3411" s="14" t="s">
        <v>64</v>
      </c>
      <c r="C3411" s="14" t="s">
        <v>36</v>
      </c>
      <c r="D3411" s="14" t="s">
        <v>75</v>
      </c>
      <c r="E3411" s="14">
        <v>0</v>
      </c>
      <c r="F3411" s="14">
        <v>6444.8724682497405</v>
      </c>
      <c r="G3411" s="14">
        <v>2148.2908227499101</v>
      </c>
      <c r="H3411" s="14">
        <v>1961.4317573345099</v>
      </c>
      <c r="I3411" s="14">
        <v>1970.12207589936</v>
      </c>
      <c r="J3411" s="14">
        <v>1921.22219003954</v>
      </c>
      <c r="K3411" s="14">
        <v>2019.93071811205</v>
      </c>
      <c r="L3411" s="14">
        <v>49.808642212693897</v>
      </c>
      <c r="M3411" s="14">
        <v>48.899885859812699</v>
      </c>
      <c r="O3411" s="14"/>
      <c r="P3411" s="14"/>
      <c r="Q3411" s="14"/>
      <c r="R3411" s="14"/>
      <c r="S3411" s="14"/>
      <c r="T3411" s="14"/>
      <c r="U3411" s="14"/>
      <c r="V3411" s="14"/>
      <c r="W3411" s="14"/>
      <c r="X3411" s="14"/>
      <c r="Y3411" s="14"/>
    </row>
    <row r="3412" spans="1:25">
      <c r="A3412" s="14" t="s">
        <v>3640</v>
      </c>
      <c r="B3412" s="14" t="s">
        <v>64</v>
      </c>
      <c r="C3412" s="14" t="s">
        <v>34</v>
      </c>
      <c r="D3412" s="14" t="s">
        <v>75</v>
      </c>
      <c r="E3412" s="14">
        <v>0</v>
      </c>
      <c r="F3412" s="14">
        <v>6245.2968597726303</v>
      </c>
      <c r="G3412" s="14">
        <v>2081.7656199242101</v>
      </c>
      <c r="H3412" s="14">
        <v>1891.13882623929</v>
      </c>
      <c r="I3412" s="14">
        <v>1884.43292364579</v>
      </c>
      <c r="J3412" s="14">
        <v>1836.9295833108399</v>
      </c>
      <c r="K3412" s="14">
        <v>1932.8332073161</v>
      </c>
      <c r="L3412" s="14">
        <v>48.400283670302301</v>
      </c>
      <c r="M3412" s="14">
        <v>47.503340334950998</v>
      </c>
      <c r="O3412" s="14"/>
      <c r="P3412" s="14"/>
      <c r="Q3412" s="14"/>
      <c r="R3412" s="14"/>
      <c r="S3412" s="14"/>
      <c r="T3412" s="14"/>
      <c r="U3412" s="14"/>
      <c r="V3412" s="14"/>
      <c r="W3412" s="14"/>
      <c r="X3412" s="14"/>
      <c r="Y3412" s="14"/>
    </row>
    <row r="3413" spans="1:25">
      <c r="A3413" s="14" t="s">
        <v>3641</v>
      </c>
      <c r="B3413" s="14" t="s">
        <v>64</v>
      </c>
      <c r="C3413" s="14" t="s">
        <v>128</v>
      </c>
      <c r="D3413" s="14" t="s">
        <v>75</v>
      </c>
      <c r="E3413" s="14">
        <v>0</v>
      </c>
      <c r="F3413" s="14">
        <v>6133.0788908474196</v>
      </c>
      <c r="G3413" s="14">
        <v>2044.3596302824701</v>
      </c>
      <c r="H3413" s="14">
        <v>1851.42285460417</v>
      </c>
      <c r="I3413" s="14">
        <v>1825.64141503421</v>
      </c>
      <c r="J3413" s="14">
        <v>1779.3256560695199</v>
      </c>
      <c r="K3413" s="14">
        <v>1872.8397418981799</v>
      </c>
      <c r="L3413" s="14">
        <v>47.198326863974899</v>
      </c>
      <c r="M3413" s="14">
        <v>46.315758964684797</v>
      </c>
      <c r="O3413" s="14"/>
      <c r="P3413" s="14"/>
      <c r="Q3413" s="14"/>
      <c r="R3413" s="14"/>
      <c r="S3413" s="14"/>
      <c r="T3413" s="14"/>
      <c r="U3413" s="14"/>
      <c r="V3413" s="14"/>
      <c r="W3413" s="14"/>
      <c r="X3413" s="14"/>
      <c r="Y3413" s="14"/>
    </row>
    <row r="3414" spans="1:25">
      <c r="A3414" s="14" t="s">
        <v>3642</v>
      </c>
      <c r="B3414" s="14" t="s">
        <v>64</v>
      </c>
      <c r="C3414" s="14" t="s">
        <v>129</v>
      </c>
      <c r="D3414" s="14" t="s">
        <v>75</v>
      </c>
      <c r="E3414" s="14">
        <v>0</v>
      </c>
      <c r="F3414" s="14">
        <v>6049.3334369233398</v>
      </c>
      <c r="G3414" s="14">
        <v>2016.44447897445</v>
      </c>
      <c r="H3414" s="14">
        <v>1821.67137550541</v>
      </c>
      <c r="I3414" s="14">
        <v>1771.8175160251201</v>
      </c>
      <c r="J3414" s="14">
        <v>1726.7057043376799</v>
      </c>
      <c r="K3414" s="14">
        <v>1817.7949464098001</v>
      </c>
      <c r="L3414" s="14">
        <v>45.977430384682997</v>
      </c>
      <c r="M3414" s="14">
        <v>45.111811687436102</v>
      </c>
      <c r="O3414" s="14"/>
      <c r="P3414" s="14"/>
      <c r="Q3414" s="14"/>
      <c r="R3414" s="14"/>
      <c r="S3414" s="14"/>
      <c r="T3414" s="14"/>
      <c r="U3414" s="14"/>
      <c r="V3414" s="14"/>
      <c r="W3414" s="14"/>
      <c r="X3414" s="14"/>
      <c r="Y3414" s="14"/>
    </row>
    <row r="3415" spans="1:25">
      <c r="A3415" s="14" t="s">
        <v>3643</v>
      </c>
      <c r="B3415" s="14" t="s">
        <v>64</v>
      </c>
      <c r="C3415" s="14" t="s">
        <v>130</v>
      </c>
      <c r="D3415" s="14" t="s">
        <v>75</v>
      </c>
      <c r="E3415" s="14">
        <v>0</v>
      </c>
      <c r="F3415" s="14">
        <v>6128.3100971077502</v>
      </c>
      <c r="G3415" s="14">
        <v>2042.77003236925</v>
      </c>
      <c r="H3415" s="14">
        <v>1841.3508055825901</v>
      </c>
      <c r="I3415" s="14">
        <v>1770.73494667607</v>
      </c>
      <c r="J3415" s="14">
        <v>1726.0194151549899</v>
      </c>
      <c r="K3415" s="14">
        <v>1816.3028879800099</v>
      </c>
      <c r="L3415" s="14">
        <v>45.567941303940401</v>
      </c>
      <c r="M3415" s="14">
        <v>44.715531521080699</v>
      </c>
      <c r="O3415" s="14"/>
      <c r="P3415" s="14"/>
      <c r="Q3415" s="14"/>
      <c r="R3415" s="14"/>
      <c r="S3415" s="14"/>
      <c r="T3415" s="14"/>
      <c r="U3415" s="14"/>
      <c r="V3415" s="14"/>
      <c r="W3415" s="14"/>
      <c r="X3415" s="14"/>
      <c r="Y3415" s="14"/>
    </row>
    <row r="3416" spans="1:25">
      <c r="A3416" s="14" t="s">
        <v>3644</v>
      </c>
      <c r="B3416" s="14" t="s">
        <v>64</v>
      </c>
      <c r="C3416" s="14" t="s">
        <v>131</v>
      </c>
      <c r="D3416" s="14" t="s">
        <v>75</v>
      </c>
      <c r="E3416" s="14">
        <v>0</v>
      </c>
      <c r="F3416" s="14">
        <v>6180.4911888740598</v>
      </c>
      <c r="G3416" s="14">
        <v>2060.1637296246899</v>
      </c>
      <c r="H3416" s="14">
        <v>1851.88805323727</v>
      </c>
      <c r="I3416" s="14">
        <v>1756.88082242629</v>
      </c>
      <c r="J3416" s="14">
        <v>1712.7778824772599</v>
      </c>
      <c r="K3416" s="14">
        <v>1801.8209004825101</v>
      </c>
      <c r="L3416" s="14">
        <v>44.940078056213899</v>
      </c>
      <c r="M3416" s="14">
        <v>44.102939949032397</v>
      </c>
      <c r="O3416" s="14"/>
      <c r="P3416" s="14"/>
      <c r="Q3416" s="14"/>
      <c r="R3416" s="14"/>
      <c r="S3416" s="14"/>
      <c r="T3416" s="14"/>
      <c r="U3416" s="14"/>
      <c r="V3416" s="14"/>
      <c r="W3416" s="14"/>
      <c r="X3416" s="14"/>
      <c r="Y3416" s="14"/>
    </row>
    <row r="3417" spans="1:25">
      <c r="A3417" s="14" t="s">
        <v>3645</v>
      </c>
      <c r="B3417" s="14" t="s">
        <v>64</v>
      </c>
      <c r="C3417" s="14" t="s">
        <v>132</v>
      </c>
      <c r="D3417" s="14" t="s">
        <v>75</v>
      </c>
      <c r="E3417" s="14">
        <v>0</v>
      </c>
      <c r="F3417" s="14">
        <v>6306.1040579558903</v>
      </c>
      <c r="G3417" s="14">
        <v>2102.0346859852998</v>
      </c>
      <c r="H3417" s="14">
        <v>1883.59425968915</v>
      </c>
      <c r="I3417" s="14">
        <v>1767.5154461602699</v>
      </c>
      <c r="J3417" s="14">
        <v>1723.60580398297</v>
      </c>
      <c r="K3417" s="14">
        <v>1812.25012806313</v>
      </c>
      <c r="L3417" s="14">
        <v>44.734681902858</v>
      </c>
      <c r="M3417" s="14">
        <v>43.909642177295801</v>
      </c>
      <c r="O3417" s="14"/>
      <c r="P3417" s="14"/>
      <c r="Q3417" s="14"/>
      <c r="R3417" s="14"/>
      <c r="S3417" s="14"/>
      <c r="T3417" s="14"/>
      <c r="U3417" s="14"/>
      <c r="V3417" s="14"/>
      <c r="W3417" s="14"/>
      <c r="X3417" s="14"/>
      <c r="Y3417" s="14"/>
    </row>
    <row r="3418" spans="1:25">
      <c r="A3418" s="14" t="s">
        <v>3646</v>
      </c>
      <c r="B3418" s="14" t="s">
        <v>64</v>
      </c>
      <c r="C3418" s="14" t="s">
        <v>38</v>
      </c>
      <c r="D3418" s="14" t="s">
        <v>75</v>
      </c>
      <c r="E3418" s="14">
        <v>1</v>
      </c>
      <c r="F3418" s="14">
        <v>1165.8678787177901</v>
      </c>
      <c r="G3418" s="14">
        <v>388.62262623926301</v>
      </c>
      <c r="H3418" s="14">
        <v>1810.8037380681401</v>
      </c>
      <c r="I3418" s="14">
        <v>1797.2484469312001</v>
      </c>
      <c r="J3418" s="14">
        <v>1693.2678270542899</v>
      </c>
      <c r="K3418" s="14">
        <v>1905.83589573326</v>
      </c>
      <c r="L3418" s="14">
        <v>108.587448802061</v>
      </c>
      <c r="M3418" s="14">
        <v>103.980619876902</v>
      </c>
      <c r="O3418" s="14"/>
      <c r="P3418" s="14"/>
      <c r="Q3418" s="14"/>
      <c r="R3418" s="14"/>
      <c r="S3418" s="14"/>
      <c r="T3418" s="14"/>
      <c r="U3418" s="14"/>
      <c r="V3418" s="14"/>
      <c r="W3418" s="14"/>
      <c r="X3418" s="14"/>
      <c r="Y3418" s="14"/>
    </row>
    <row r="3419" spans="1:25">
      <c r="A3419" s="14" t="s">
        <v>3647</v>
      </c>
      <c r="B3419" s="14" t="s">
        <v>64</v>
      </c>
      <c r="C3419" s="14" t="s">
        <v>36</v>
      </c>
      <c r="D3419" s="14" t="s">
        <v>75</v>
      </c>
      <c r="E3419" s="14">
        <v>1</v>
      </c>
      <c r="F3419" s="14">
        <v>1143.24934503692</v>
      </c>
      <c r="G3419" s="14">
        <v>381.08311501230497</v>
      </c>
      <c r="H3419" s="14">
        <v>1758.6286996014601</v>
      </c>
      <c r="I3419" s="14">
        <v>1729.0937869720401</v>
      </c>
      <c r="J3419" s="14">
        <v>1628.21132125656</v>
      </c>
      <c r="K3419" s="14">
        <v>1834.4908908684399</v>
      </c>
      <c r="L3419" s="14">
        <v>105.397103896402</v>
      </c>
      <c r="M3419" s="14">
        <v>100.882465715473</v>
      </c>
      <c r="O3419" s="14"/>
      <c r="P3419" s="14"/>
      <c r="Q3419" s="14"/>
      <c r="R3419" s="14"/>
      <c r="S3419" s="14"/>
      <c r="T3419" s="14"/>
      <c r="U3419" s="14"/>
      <c r="V3419" s="14"/>
      <c r="W3419" s="14"/>
      <c r="X3419" s="14"/>
      <c r="Y3419" s="14"/>
    </row>
    <row r="3420" spans="1:25">
      <c r="A3420" s="14" t="s">
        <v>3648</v>
      </c>
      <c r="B3420" s="14" t="s">
        <v>64</v>
      </c>
      <c r="C3420" s="14" t="s">
        <v>34</v>
      </c>
      <c r="D3420" s="14" t="s">
        <v>75</v>
      </c>
      <c r="E3420" s="14">
        <v>1</v>
      </c>
      <c r="F3420" s="14">
        <v>1110.41626085391</v>
      </c>
      <c r="G3420" s="14">
        <v>370.13875361796897</v>
      </c>
      <c r="H3420" s="14">
        <v>1694.4124589585699</v>
      </c>
      <c r="I3420" s="14">
        <v>1651.4643333188201</v>
      </c>
      <c r="J3420" s="14">
        <v>1553.78261607079</v>
      </c>
      <c r="K3420" s="14">
        <v>1753.5831973701199</v>
      </c>
      <c r="L3420" s="14">
        <v>102.118864051305</v>
      </c>
      <c r="M3420" s="14">
        <v>97.681717248030694</v>
      </c>
      <c r="O3420" s="14"/>
      <c r="P3420" s="14"/>
      <c r="Q3420" s="14"/>
      <c r="R3420" s="14"/>
      <c r="S3420" s="14"/>
      <c r="T3420" s="14"/>
      <c r="U3420" s="14"/>
      <c r="V3420" s="14"/>
      <c r="W3420" s="14"/>
      <c r="X3420" s="14"/>
      <c r="Y3420" s="14"/>
    </row>
    <row r="3421" spans="1:25">
      <c r="A3421" s="14" t="s">
        <v>3649</v>
      </c>
      <c r="B3421" s="14" t="s">
        <v>64</v>
      </c>
      <c r="C3421" s="14" t="s">
        <v>128</v>
      </c>
      <c r="D3421" s="14" t="s">
        <v>75</v>
      </c>
      <c r="E3421" s="14">
        <v>1</v>
      </c>
      <c r="F3421" s="14">
        <v>1067.01902226576</v>
      </c>
      <c r="G3421" s="14">
        <v>355.673007421921</v>
      </c>
      <c r="H3421" s="14">
        <v>1621.7326882981399</v>
      </c>
      <c r="I3421" s="14">
        <v>1564.33085573166</v>
      </c>
      <c r="J3421" s="14">
        <v>1470.17112209026</v>
      </c>
      <c r="K3421" s="14">
        <v>1662.85604186763</v>
      </c>
      <c r="L3421" s="14">
        <v>98.525186135974295</v>
      </c>
      <c r="M3421" s="14">
        <v>94.159733641401104</v>
      </c>
      <c r="O3421" s="14"/>
      <c r="P3421" s="14"/>
      <c r="Q3421" s="14"/>
      <c r="R3421" s="14"/>
      <c r="S3421" s="14"/>
      <c r="T3421" s="14"/>
      <c r="U3421" s="14"/>
      <c r="V3421" s="14"/>
      <c r="W3421" s="14"/>
      <c r="X3421" s="14"/>
      <c r="Y3421" s="14"/>
    </row>
    <row r="3422" spans="1:25">
      <c r="A3422" s="14" t="s">
        <v>3650</v>
      </c>
      <c r="B3422" s="14" t="s">
        <v>64</v>
      </c>
      <c r="C3422" s="14" t="s">
        <v>129</v>
      </c>
      <c r="D3422" s="14" t="s">
        <v>75</v>
      </c>
      <c r="E3422" s="14">
        <v>1</v>
      </c>
      <c r="F3422" s="14">
        <v>1039.72901443463</v>
      </c>
      <c r="G3422" s="14">
        <v>346.57633814487701</v>
      </c>
      <c r="H3422" s="14">
        <v>1576.8282544733399</v>
      </c>
      <c r="I3422" s="14">
        <v>1497.82578600886</v>
      </c>
      <c r="J3422" s="14">
        <v>1406.8341473529999</v>
      </c>
      <c r="K3422" s="14">
        <v>1593.0924108215199</v>
      </c>
      <c r="L3422" s="14">
        <v>95.266624812656801</v>
      </c>
      <c r="M3422" s="14">
        <v>90.991638655863198</v>
      </c>
      <c r="O3422" s="14"/>
      <c r="P3422" s="14"/>
      <c r="Q3422" s="14"/>
      <c r="R3422" s="14"/>
      <c r="S3422" s="14"/>
      <c r="T3422" s="14"/>
      <c r="U3422" s="14"/>
      <c r="V3422" s="14"/>
      <c r="W3422" s="14"/>
      <c r="X3422" s="14"/>
      <c r="Y3422" s="14"/>
    </row>
    <row r="3423" spans="1:25">
      <c r="A3423" s="14" t="s">
        <v>3651</v>
      </c>
      <c r="B3423" s="14" t="s">
        <v>64</v>
      </c>
      <c r="C3423" s="14" t="s">
        <v>130</v>
      </c>
      <c r="D3423" s="14" t="s">
        <v>75</v>
      </c>
      <c r="E3423" s="14">
        <v>1</v>
      </c>
      <c r="F3423" s="14">
        <v>1020.67006359535</v>
      </c>
      <c r="G3423" s="14">
        <v>340.22335453178403</v>
      </c>
      <c r="H3423" s="14">
        <v>1545.65013037836</v>
      </c>
      <c r="I3423" s="14">
        <v>1452.6924532651101</v>
      </c>
      <c r="J3423" s="14">
        <v>1363.7776682164899</v>
      </c>
      <c r="K3423" s="14">
        <v>1545.82447516107</v>
      </c>
      <c r="L3423" s="14">
        <v>93.132021895955205</v>
      </c>
      <c r="M3423" s="14">
        <v>88.914785048616096</v>
      </c>
      <c r="O3423" s="14"/>
      <c r="P3423" s="14"/>
      <c r="Q3423" s="14"/>
      <c r="R3423" s="14"/>
      <c r="S3423" s="14"/>
      <c r="T3423" s="14"/>
      <c r="U3423" s="14"/>
      <c r="V3423" s="14"/>
      <c r="W3423" s="14"/>
      <c r="X3423" s="14"/>
      <c r="Y3423" s="14"/>
    </row>
    <row r="3424" spans="1:25">
      <c r="A3424" s="14" t="s">
        <v>3652</v>
      </c>
      <c r="B3424" s="14" t="s">
        <v>64</v>
      </c>
      <c r="C3424" s="14" t="s">
        <v>131</v>
      </c>
      <c r="D3424" s="14" t="s">
        <v>75</v>
      </c>
      <c r="E3424" s="14">
        <v>1</v>
      </c>
      <c r="F3424" s="14">
        <v>1074.71352478021</v>
      </c>
      <c r="G3424" s="14">
        <v>358.23784159340499</v>
      </c>
      <c r="H3424" s="14">
        <v>1625.2264956526301</v>
      </c>
      <c r="I3424" s="14">
        <v>1499.0767055173801</v>
      </c>
      <c r="J3424" s="14">
        <v>1409.7698561438999</v>
      </c>
      <c r="K3424" s="14">
        <v>1592.5087942928701</v>
      </c>
      <c r="L3424" s="14">
        <v>93.432088775495899</v>
      </c>
      <c r="M3424" s="14">
        <v>89.306849373481995</v>
      </c>
      <c r="O3424" s="14"/>
      <c r="P3424" s="14"/>
      <c r="Q3424" s="14"/>
      <c r="R3424" s="14"/>
      <c r="S3424" s="14"/>
      <c r="T3424" s="14"/>
      <c r="U3424" s="14"/>
      <c r="V3424" s="14"/>
      <c r="W3424" s="14"/>
      <c r="X3424" s="14"/>
      <c r="Y3424" s="14"/>
    </row>
    <row r="3425" spans="1:25">
      <c r="A3425" s="14" t="s">
        <v>3653</v>
      </c>
      <c r="B3425" s="14" t="s">
        <v>64</v>
      </c>
      <c r="C3425" s="14" t="s">
        <v>132</v>
      </c>
      <c r="D3425" s="14" t="s">
        <v>75</v>
      </c>
      <c r="E3425" s="14">
        <v>1</v>
      </c>
      <c r="F3425" s="14">
        <v>1103.7112926531499</v>
      </c>
      <c r="G3425" s="14">
        <v>367.903764217716</v>
      </c>
      <c r="H3425" s="14">
        <v>1665.87872830795</v>
      </c>
      <c r="I3425" s="14">
        <v>1514.31014103703</v>
      </c>
      <c r="J3425" s="14">
        <v>1425.3476413206899</v>
      </c>
      <c r="K3425" s="14">
        <v>1607.3262818692101</v>
      </c>
      <c r="L3425" s="14">
        <v>93.016140832186494</v>
      </c>
      <c r="M3425" s="14">
        <v>88.962499716336197</v>
      </c>
      <c r="O3425" s="14"/>
      <c r="P3425" s="14"/>
      <c r="Q3425" s="14"/>
      <c r="R3425" s="14"/>
      <c r="S3425" s="14"/>
      <c r="T3425" s="14"/>
      <c r="U3425" s="14"/>
      <c r="V3425" s="14"/>
      <c r="W3425" s="14"/>
      <c r="X3425" s="14"/>
      <c r="Y3425" s="14"/>
    </row>
    <row r="3426" spans="1:25">
      <c r="A3426" s="14" t="s">
        <v>3654</v>
      </c>
      <c r="B3426" s="14" t="s">
        <v>64</v>
      </c>
      <c r="C3426" s="14" t="s">
        <v>38</v>
      </c>
      <c r="D3426" s="14" t="s">
        <v>75</v>
      </c>
      <c r="E3426" s="14">
        <v>2</v>
      </c>
      <c r="F3426" s="14">
        <v>1245.18762567209</v>
      </c>
      <c r="G3426" s="14">
        <v>415.06254189069801</v>
      </c>
      <c r="H3426" s="14">
        <v>1821.8081108313099</v>
      </c>
      <c r="I3426" s="14">
        <v>1825.51424325377</v>
      </c>
      <c r="J3426" s="14">
        <v>1723.6682307788799</v>
      </c>
      <c r="K3426" s="14">
        <v>1931.72301229859</v>
      </c>
      <c r="L3426" s="14">
        <v>106.208769044825</v>
      </c>
      <c r="M3426" s="14">
        <v>101.846012474891</v>
      </c>
      <c r="O3426" s="14"/>
      <c r="P3426" s="14"/>
      <c r="Q3426" s="14"/>
      <c r="R3426" s="14"/>
      <c r="S3426" s="14"/>
      <c r="T3426" s="14"/>
      <c r="U3426" s="14"/>
      <c r="V3426" s="14"/>
      <c r="W3426" s="14"/>
      <c r="X3426" s="14"/>
      <c r="Y3426" s="14"/>
    </row>
    <row r="3427" spans="1:25">
      <c r="A3427" s="14" t="s">
        <v>3655</v>
      </c>
      <c r="B3427" s="14" t="s">
        <v>64</v>
      </c>
      <c r="C3427" s="14" t="s">
        <v>36</v>
      </c>
      <c r="D3427" s="14" t="s">
        <v>75</v>
      </c>
      <c r="E3427" s="14">
        <v>2</v>
      </c>
      <c r="F3427" s="14">
        <v>1197.8762340425301</v>
      </c>
      <c r="G3427" s="14">
        <v>399.29207801417499</v>
      </c>
      <c r="H3427" s="14">
        <v>1742.1880449154601</v>
      </c>
      <c r="I3427" s="14">
        <v>1733.8026826858199</v>
      </c>
      <c r="J3427" s="14">
        <v>1634.95876058813</v>
      </c>
      <c r="K3427" s="14">
        <v>1836.9655438524801</v>
      </c>
      <c r="L3427" s="14">
        <v>103.162861166654</v>
      </c>
      <c r="M3427" s="14">
        <v>98.843922097698197</v>
      </c>
      <c r="O3427" s="14"/>
      <c r="P3427" s="14"/>
      <c r="Q3427" s="14"/>
      <c r="R3427" s="14"/>
      <c r="S3427" s="14"/>
      <c r="T3427" s="14"/>
      <c r="U3427" s="14"/>
      <c r="V3427" s="14"/>
      <c r="W3427" s="14"/>
      <c r="X3427" s="14"/>
      <c r="Y3427" s="14"/>
    </row>
    <row r="3428" spans="1:25">
      <c r="A3428" s="14" t="s">
        <v>3656</v>
      </c>
      <c r="B3428" s="14" t="s">
        <v>64</v>
      </c>
      <c r="C3428" s="14" t="s">
        <v>34</v>
      </c>
      <c r="D3428" s="14" t="s">
        <v>75</v>
      </c>
      <c r="E3428" s="14">
        <v>2</v>
      </c>
      <c r="F3428" s="14">
        <v>1199.57527570348</v>
      </c>
      <c r="G3428" s="14">
        <v>399.85842523449497</v>
      </c>
      <c r="H3428" s="14">
        <v>1739.09459052073</v>
      </c>
      <c r="I3428" s="14">
        <v>1717.8863577770901</v>
      </c>
      <c r="J3428" s="14">
        <v>1619.78305848939</v>
      </c>
      <c r="K3428" s="14">
        <v>1820.27312580475</v>
      </c>
      <c r="L3428" s="14">
        <v>102.386768027662</v>
      </c>
      <c r="M3428" s="14">
        <v>98.103299287695805</v>
      </c>
      <c r="O3428" s="14"/>
      <c r="P3428" s="14"/>
      <c r="Q3428" s="14"/>
      <c r="R3428" s="14"/>
      <c r="S3428" s="14"/>
      <c r="T3428" s="14"/>
      <c r="U3428" s="14"/>
      <c r="V3428" s="14"/>
      <c r="W3428" s="14"/>
      <c r="X3428" s="14"/>
      <c r="Y3428" s="14"/>
    </row>
    <row r="3429" spans="1:25">
      <c r="A3429" s="14" t="s">
        <v>3657</v>
      </c>
      <c r="B3429" s="14" t="s">
        <v>64</v>
      </c>
      <c r="C3429" s="14" t="s">
        <v>128</v>
      </c>
      <c r="D3429" s="14" t="s">
        <v>75</v>
      </c>
      <c r="E3429" s="14">
        <v>2</v>
      </c>
      <c r="F3429" s="14">
        <v>1198.80734099699</v>
      </c>
      <c r="G3429" s="14">
        <v>399.60244699899602</v>
      </c>
      <c r="H3429" s="14">
        <v>1736.6971967853499</v>
      </c>
      <c r="I3429" s="14">
        <v>1698.97283839072</v>
      </c>
      <c r="J3429" s="14">
        <v>1602.1400078700799</v>
      </c>
      <c r="K3429" s="14">
        <v>1800.03505163809</v>
      </c>
      <c r="L3429" s="14">
        <v>101.062213247374</v>
      </c>
      <c r="M3429" s="14">
        <v>96.832830520638296</v>
      </c>
      <c r="O3429" s="14"/>
      <c r="P3429" s="14"/>
      <c r="Q3429" s="14"/>
      <c r="R3429" s="14"/>
      <c r="S3429" s="14"/>
      <c r="T3429" s="14"/>
      <c r="U3429" s="14"/>
      <c r="V3429" s="14"/>
      <c r="W3429" s="14"/>
      <c r="X3429" s="14"/>
      <c r="Y3429" s="14"/>
    </row>
    <row r="3430" spans="1:25">
      <c r="A3430" s="14" t="s">
        <v>3658</v>
      </c>
      <c r="B3430" s="14" t="s">
        <v>64</v>
      </c>
      <c r="C3430" s="14" t="s">
        <v>129</v>
      </c>
      <c r="D3430" s="14" t="s">
        <v>75</v>
      </c>
      <c r="E3430" s="14">
        <v>2</v>
      </c>
      <c r="F3430" s="14">
        <v>1145.15010360714</v>
      </c>
      <c r="G3430" s="14">
        <v>381.71670120238099</v>
      </c>
      <c r="H3430" s="14">
        <v>1654.86510441934</v>
      </c>
      <c r="I3430" s="14">
        <v>1597.36015066499</v>
      </c>
      <c r="J3430" s="14">
        <v>1504.42634901009</v>
      </c>
      <c r="K3430" s="14">
        <v>1694.44933887964</v>
      </c>
      <c r="L3430" s="14">
        <v>97.089188214643897</v>
      </c>
      <c r="M3430" s="14">
        <v>92.933801654898602</v>
      </c>
      <c r="O3430" s="14"/>
      <c r="P3430" s="14"/>
      <c r="Q3430" s="14"/>
      <c r="R3430" s="14"/>
      <c r="S3430" s="14"/>
      <c r="T3430" s="14"/>
      <c r="U3430" s="14"/>
      <c r="V3430" s="14"/>
      <c r="W3430" s="14"/>
      <c r="X3430" s="14"/>
      <c r="Y3430" s="14"/>
    </row>
    <row r="3431" spans="1:25">
      <c r="A3431" s="14" t="s">
        <v>3659</v>
      </c>
      <c r="B3431" s="14" t="s">
        <v>64</v>
      </c>
      <c r="C3431" s="14" t="s">
        <v>130</v>
      </c>
      <c r="D3431" s="14" t="s">
        <v>75</v>
      </c>
      <c r="E3431" s="14">
        <v>2</v>
      </c>
      <c r="F3431" s="14">
        <v>1125.7067115774701</v>
      </c>
      <c r="G3431" s="14">
        <v>375.23557052582203</v>
      </c>
      <c r="H3431" s="14">
        <v>1625.3814888929301</v>
      </c>
      <c r="I3431" s="14">
        <v>1550.22856841619</v>
      </c>
      <c r="J3431" s="14">
        <v>1459.2230195899699</v>
      </c>
      <c r="K3431" s="14">
        <v>1645.3391376104901</v>
      </c>
      <c r="L3431" s="14">
        <v>95.110569194297099</v>
      </c>
      <c r="M3431" s="14">
        <v>91.005548826224199</v>
      </c>
      <c r="O3431" s="14"/>
      <c r="P3431" s="14"/>
      <c r="Q3431" s="14"/>
      <c r="R3431" s="14"/>
      <c r="S3431" s="14"/>
      <c r="T3431" s="14"/>
      <c r="U3431" s="14"/>
      <c r="V3431" s="14"/>
      <c r="W3431" s="14"/>
      <c r="X3431" s="14"/>
      <c r="Y3431" s="14"/>
    </row>
    <row r="3432" spans="1:25">
      <c r="A3432" s="14" t="s">
        <v>3660</v>
      </c>
      <c r="B3432" s="14" t="s">
        <v>64</v>
      </c>
      <c r="C3432" s="14" t="s">
        <v>131</v>
      </c>
      <c r="D3432" s="14" t="s">
        <v>75</v>
      </c>
      <c r="E3432" s="14">
        <v>2</v>
      </c>
      <c r="F3432" s="14">
        <v>1119.4738474895</v>
      </c>
      <c r="G3432" s="14">
        <v>373.15794916316798</v>
      </c>
      <c r="H3432" s="14">
        <v>1612.1223016510501</v>
      </c>
      <c r="I3432" s="14">
        <v>1519.6016974675399</v>
      </c>
      <c r="J3432" s="14">
        <v>1430.19196821319</v>
      </c>
      <c r="K3432" s="14">
        <v>1613.0559523475999</v>
      </c>
      <c r="L3432" s="14">
        <v>93.454254880056894</v>
      </c>
      <c r="M3432" s="14">
        <v>89.409729254350594</v>
      </c>
      <c r="O3432" s="14"/>
      <c r="P3432" s="14"/>
      <c r="Q3432" s="14"/>
      <c r="R3432" s="14"/>
      <c r="S3432" s="14"/>
      <c r="T3432" s="14"/>
      <c r="U3432" s="14"/>
      <c r="V3432" s="14"/>
      <c r="W3432" s="14"/>
      <c r="X3432" s="14"/>
      <c r="Y3432" s="14"/>
    </row>
    <row r="3433" spans="1:25">
      <c r="A3433" s="14" t="s">
        <v>3661</v>
      </c>
      <c r="B3433" s="14" t="s">
        <v>64</v>
      </c>
      <c r="C3433" s="14" t="s">
        <v>132</v>
      </c>
      <c r="D3433" s="14" t="s">
        <v>75</v>
      </c>
      <c r="E3433" s="14">
        <v>2</v>
      </c>
      <c r="F3433" s="14">
        <v>1184.96310711157</v>
      </c>
      <c r="G3433" s="14">
        <v>394.98770237052202</v>
      </c>
      <c r="H3433" s="14">
        <v>1700.5297022352499</v>
      </c>
      <c r="I3433" s="14">
        <v>1568.5467351299701</v>
      </c>
      <c r="J3433" s="14">
        <v>1478.9802264564601</v>
      </c>
      <c r="K3433" s="14">
        <v>1662.0485870207999</v>
      </c>
      <c r="L3433" s="14">
        <v>93.501851890830906</v>
      </c>
      <c r="M3433" s="14">
        <v>89.566508673509404</v>
      </c>
      <c r="O3433" s="14"/>
      <c r="P3433" s="14"/>
      <c r="Q3433" s="14"/>
      <c r="R3433" s="14"/>
      <c r="S3433" s="14"/>
      <c r="T3433" s="14"/>
      <c r="U3433" s="14"/>
      <c r="V3433" s="14"/>
      <c r="W3433" s="14"/>
      <c r="X3433" s="14"/>
      <c r="Y3433" s="14"/>
    </row>
    <row r="3434" spans="1:25">
      <c r="A3434" s="14" t="s">
        <v>3662</v>
      </c>
      <c r="B3434" s="14" t="s">
        <v>64</v>
      </c>
      <c r="C3434" s="14" t="s">
        <v>38</v>
      </c>
      <c r="D3434" s="14" t="s">
        <v>75</v>
      </c>
      <c r="E3434" s="14">
        <v>3</v>
      </c>
      <c r="F3434" s="14">
        <v>1368.2124441178901</v>
      </c>
      <c r="G3434" s="14">
        <v>456.07081470596199</v>
      </c>
      <c r="H3434" s="14">
        <v>1919.94786090662</v>
      </c>
      <c r="I3434" s="14">
        <v>1931.8322976363499</v>
      </c>
      <c r="J3434" s="14">
        <v>1827.04416142183</v>
      </c>
      <c r="K3434" s="14">
        <v>2040.89805336106</v>
      </c>
      <c r="L3434" s="14">
        <v>109.065755724703</v>
      </c>
      <c r="M3434" s="14">
        <v>104.78813621451999</v>
      </c>
      <c r="O3434" s="14"/>
      <c r="P3434" s="14"/>
      <c r="Q3434" s="14"/>
      <c r="R3434" s="14"/>
      <c r="S3434" s="14"/>
      <c r="T3434" s="14"/>
      <c r="U3434" s="14"/>
      <c r="V3434" s="14"/>
      <c r="W3434" s="14"/>
      <c r="X3434" s="14"/>
      <c r="Y3434" s="14"/>
    </row>
    <row r="3435" spans="1:25">
      <c r="A3435" s="14" t="s">
        <v>3663</v>
      </c>
      <c r="B3435" s="14" t="s">
        <v>64</v>
      </c>
      <c r="C3435" s="14" t="s">
        <v>36</v>
      </c>
      <c r="D3435" s="14" t="s">
        <v>75</v>
      </c>
      <c r="E3435" s="14">
        <v>3</v>
      </c>
      <c r="F3435" s="14">
        <v>1341.5696865067</v>
      </c>
      <c r="G3435" s="14">
        <v>447.18989550223398</v>
      </c>
      <c r="H3435" s="14">
        <v>1863.4724021873001</v>
      </c>
      <c r="I3435" s="14">
        <v>1855.3662967872999</v>
      </c>
      <c r="J3435" s="14">
        <v>1754.35686395376</v>
      </c>
      <c r="K3435" s="14">
        <v>1960.54075721309</v>
      </c>
      <c r="L3435" s="14">
        <v>105.174460425793</v>
      </c>
      <c r="M3435" s="14">
        <v>101.00943283354199</v>
      </c>
      <c r="O3435" s="14"/>
      <c r="P3435" s="14"/>
      <c r="Q3435" s="14"/>
      <c r="R3435" s="14"/>
      <c r="S3435" s="14"/>
      <c r="T3435" s="14"/>
      <c r="U3435" s="14"/>
      <c r="V3435" s="14"/>
      <c r="W3435" s="14"/>
      <c r="X3435" s="14"/>
      <c r="Y3435" s="14"/>
    </row>
    <row r="3436" spans="1:25">
      <c r="A3436" s="14" t="s">
        <v>3664</v>
      </c>
      <c r="B3436" s="14" t="s">
        <v>64</v>
      </c>
      <c r="C3436" s="14" t="s">
        <v>34</v>
      </c>
      <c r="D3436" s="14" t="s">
        <v>75</v>
      </c>
      <c r="E3436" s="14">
        <v>3</v>
      </c>
      <c r="F3436" s="14">
        <v>1336.5391774514001</v>
      </c>
      <c r="G3436" s="14">
        <v>445.51305915046498</v>
      </c>
      <c r="H3436" s="14">
        <v>1845.41135996051</v>
      </c>
      <c r="I3436" s="14">
        <v>1825.92359259111</v>
      </c>
      <c r="J3436" s="14">
        <v>1726.30580204635</v>
      </c>
      <c r="K3436" s="14">
        <v>1929.6569250560201</v>
      </c>
      <c r="L3436" s="14">
        <v>103.733332464913</v>
      </c>
      <c r="M3436" s="14">
        <v>99.617790544755493</v>
      </c>
      <c r="O3436" s="14"/>
      <c r="P3436" s="14"/>
      <c r="Q3436" s="14"/>
      <c r="R3436" s="14"/>
      <c r="S3436" s="14"/>
      <c r="T3436" s="14"/>
      <c r="U3436" s="14"/>
      <c r="V3436" s="14"/>
      <c r="W3436" s="14"/>
      <c r="X3436" s="14"/>
      <c r="Y3436" s="14"/>
    </row>
    <row r="3437" spans="1:25">
      <c r="A3437" s="14" t="s">
        <v>3665</v>
      </c>
      <c r="B3437" s="14" t="s">
        <v>64</v>
      </c>
      <c r="C3437" s="14" t="s">
        <v>128</v>
      </c>
      <c r="D3437" s="14" t="s">
        <v>75</v>
      </c>
      <c r="E3437" s="14">
        <v>3</v>
      </c>
      <c r="F3437" s="14">
        <v>1329.0281343085101</v>
      </c>
      <c r="G3437" s="14">
        <v>443.00937810283602</v>
      </c>
      <c r="H3437" s="14">
        <v>1827.4456649733399</v>
      </c>
      <c r="I3437" s="14">
        <v>1781.4659102323401</v>
      </c>
      <c r="J3437" s="14">
        <v>1684.67777736678</v>
      </c>
      <c r="K3437" s="14">
        <v>1882.26422125978</v>
      </c>
      <c r="L3437" s="14">
        <v>100.79831102743699</v>
      </c>
      <c r="M3437" s="14">
        <v>96.788132865559604</v>
      </c>
      <c r="O3437" s="14"/>
      <c r="P3437" s="14"/>
      <c r="Q3437" s="14"/>
      <c r="R3437" s="14"/>
      <c r="S3437" s="14"/>
      <c r="T3437" s="14"/>
      <c r="U3437" s="14"/>
      <c r="V3437" s="14"/>
      <c r="W3437" s="14"/>
      <c r="X3437" s="14"/>
      <c r="Y3437" s="14"/>
    </row>
    <row r="3438" spans="1:25">
      <c r="A3438" s="14" t="s">
        <v>3666</v>
      </c>
      <c r="B3438" s="14" t="s">
        <v>64</v>
      </c>
      <c r="C3438" s="14" t="s">
        <v>129</v>
      </c>
      <c r="D3438" s="14" t="s">
        <v>75</v>
      </c>
      <c r="E3438" s="14">
        <v>3</v>
      </c>
      <c r="F3438" s="14">
        <v>1357.91864015538</v>
      </c>
      <c r="G3438" s="14">
        <v>452.63954671846102</v>
      </c>
      <c r="H3438" s="14">
        <v>1863.99264262922</v>
      </c>
      <c r="I3438" s="14">
        <v>1789.35230606758</v>
      </c>
      <c r="J3438" s="14">
        <v>1693.5590362523201</v>
      </c>
      <c r="K3438" s="14">
        <v>1889.07113563302</v>
      </c>
      <c r="L3438" s="14">
        <v>99.718829565439606</v>
      </c>
      <c r="M3438" s="14">
        <v>95.793269815259904</v>
      </c>
      <c r="O3438" s="14"/>
      <c r="P3438" s="14"/>
      <c r="Q3438" s="14"/>
      <c r="R3438" s="14"/>
      <c r="S3438" s="14"/>
      <c r="T3438" s="14"/>
      <c r="U3438" s="14"/>
      <c r="V3438" s="14"/>
      <c r="W3438" s="14"/>
      <c r="X3438" s="14"/>
      <c r="Y3438" s="14"/>
    </row>
    <row r="3439" spans="1:25">
      <c r="A3439" s="14" t="s">
        <v>3667</v>
      </c>
      <c r="B3439" s="14" t="s">
        <v>64</v>
      </c>
      <c r="C3439" s="14" t="s">
        <v>130</v>
      </c>
      <c r="D3439" s="14" t="s">
        <v>75</v>
      </c>
      <c r="E3439" s="14">
        <v>3</v>
      </c>
      <c r="F3439" s="14">
        <v>1375.1346106052699</v>
      </c>
      <c r="G3439" s="14">
        <v>458.37820353508999</v>
      </c>
      <c r="H3439" s="14">
        <v>1882.50822829546</v>
      </c>
      <c r="I3439" s="14">
        <v>1794.7564850106</v>
      </c>
      <c r="J3439" s="14">
        <v>1699.4492882546599</v>
      </c>
      <c r="K3439" s="14">
        <v>1893.9442513005799</v>
      </c>
      <c r="L3439" s="14">
        <v>99.187766289980104</v>
      </c>
      <c r="M3439" s="14">
        <v>95.307196755939898</v>
      </c>
      <c r="O3439" s="14"/>
      <c r="P3439" s="14"/>
      <c r="Q3439" s="14"/>
      <c r="R3439" s="14"/>
      <c r="S3439" s="14"/>
      <c r="T3439" s="14"/>
      <c r="U3439" s="14"/>
      <c r="V3439" s="14"/>
      <c r="W3439" s="14"/>
      <c r="X3439" s="14"/>
      <c r="Y3439" s="14"/>
    </row>
    <row r="3440" spans="1:25">
      <c r="A3440" s="14" t="s">
        <v>3668</v>
      </c>
      <c r="B3440" s="14" t="s">
        <v>64</v>
      </c>
      <c r="C3440" s="14" t="s">
        <v>131</v>
      </c>
      <c r="D3440" s="14" t="s">
        <v>75</v>
      </c>
      <c r="E3440" s="14">
        <v>3</v>
      </c>
      <c r="F3440" s="14">
        <v>1392.7962404518801</v>
      </c>
      <c r="G3440" s="14">
        <v>464.26541348396</v>
      </c>
      <c r="H3440" s="14">
        <v>1902.5451670631001</v>
      </c>
      <c r="I3440" s="14">
        <v>1788.53872285138</v>
      </c>
      <c r="J3440" s="14">
        <v>1694.2182262538599</v>
      </c>
      <c r="K3440" s="14">
        <v>1886.67464670719</v>
      </c>
      <c r="L3440" s="14">
        <v>98.135923855812095</v>
      </c>
      <c r="M3440" s="14">
        <v>94.320496597521</v>
      </c>
      <c r="O3440" s="14"/>
      <c r="P3440" s="14"/>
      <c r="Q3440" s="14"/>
      <c r="R3440" s="14"/>
      <c r="S3440" s="14"/>
      <c r="T3440" s="14"/>
      <c r="U3440" s="14"/>
      <c r="V3440" s="14"/>
      <c r="W3440" s="14"/>
      <c r="X3440" s="14"/>
      <c r="Y3440" s="14"/>
    </row>
    <row r="3441" spans="1:25">
      <c r="A3441" s="14" t="s">
        <v>3669</v>
      </c>
      <c r="B3441" s="14" t="s">
        <v>64</v>
      </c>
      <c r="C3441" s="14" t="s">
        <v>132</v>
      </c>
      <c r="D3441" s="14" t="s">
        <v>75</v>
      </c>
      <c r="E3441" s="14">
        <v>3</v>
      </c>
      <c r="F3441" s="14">
        <v>1372.2207314360201</v>
      </c>
      <c r="G3441" s="14">
        <v>457.40691047867398</v>
      </c>
      <c r="H3441" s="14">
        <v>1866.66222036677</v>
      </c>
      <c r="I3441" s="14">
        <v>1739.9851887723401</v>
      </c>
      <c r="J3441" s="14">
        <v>1647.45207443442</v>
      </c>
      <c r="K3441" s="14">
        <v>1836.29000908648</v>
      </c>
      <c r="L3441" s="14">
        <v>96.304820314145402</v>
      </c>
      <c r="M3441" s="14">
        <v>92.533114337910504</v>
      </c>
      <c r="O3441" s="14"/>
      <c r="P3441" s="14"/>
      <c r="Q3441" s="14"/>
      <c r="R3441" s="14"/>
      <c r="S3441" s="14"/>
      <c r="T3441" s="14"/>
      <c r="U3441" s="14"/>
      <c r="V3441" s="14"/>
      <c r="W3441" s="14"/>
      <c r="X3441" s="14"/>
      <c r="Y3441" s="14"/>
    </row>
    <row r="3442" spans="1:25">
      <c r="A3442" s="14" t="s">
        <v>3670</v>
      </c>
      <c r="B3442" s="14" t="s">
        <v>64</v>
      </c>
      <c r="C3442" s="14" t="s">
        <v>38</v>
      </c>
      <c r="D3442" s="14" t="s">
        <v>75</v>
      </c>
      <c r="E3442" s="14">
        <v>4</v>
      </c>
      <c r="F3442" s="14">
        <v>1299.2258745479401</v>
      </c>
      <c r="G3442" s="14">
        <v>433.07529151598101</v>
      </c>
      <c r="H3442" s="14">
        <v>1983.9447135277901</v>
      </c>
      <c r="I3442" s="14">
        <v>2020.3256665291301</v>
      </c>
      <c r="J3442" s="14">
        <v>1908.7998956759</v>
      </c>
      <c r="K3442" s="14">
        <v>2136.52613689493</v>
      </c>
      <c r="L3442" s="14">
        <v>116.200470365801</v>
      </c>
      <c r="M3442" s="14">
        <v>111.52577085322601</v>
      </c>
      <c r="O3442" s="14"/>
      <c r="P3442" s="14"/>
      <c r="Q3442" s="14"/>
      <c r="R3442" s="14"/>
      <c r="S3442" s="14"/>
      <c r="T3442" s="14"/>
      <c r="U3442" s="14"/>
      <c r="V3442" s="14"/>
      <c r="W3442" s="14"/>
      <c r="X3442" s="14"/>
      <c r="Y3442" s="14"/>
    </row>
    <row r="3443" spans="1:25">
      <c r="A3443" s="14" t="s">
        <v>3671</v>
      </c>
      <c r="B3443" s="14" t="s">
        <v>64</v>
      </c>
      <c r="C3443" s="14" t="s">
        <v>36</v>
      </c>
      <c r="D3443" s="14" t="s">
        <v>75</v>
      </c>
      <c r="E3443" s="14">
        <v>4</v>
      </c>
      <c r="F3443" s="14">
        <v>1308.3440826434401</v>
      </c>
      <c r="G3443" s="14">
        <v>436.11469421447902</v>
      </c>
      <c r="H3443" s="14">
        <v>1983.5416656207401</v>
      </c>
      <c r="I3443" s="14">
        <v>1998.70635193566</v>
      </c>
      <c r="J3443" s="14">
        <v>1888.9565450380601</v>
      </c>
      <c r="K3443" s="14">
        <v>2113.0399925296001</v>
      </c>
      <c r="L3443" s="14">
        <v>114.333640593935</v>
      </c>
      <c r="M3443" s="14">
        <v>109.749806897601</v>
      </c>
      <c r="O3443" s="14"/>
      <c r="P3443" s="14"/>
      <c r="Q3443" s="14"/>
      <c r="R3443" s="14"/>
      <c r="S3443" s="14"/>
      <c r="T3443" s="14"/>
      <c r="U3443" s="14"/>
      <c r="V3443" s="14"/>
      <c r="W3443" s="14"/>
      <c r="X3443" s="14"/>
      <c r="Y3443" s="14"/>
    </row>
    <row r="3444" spans="1:25">
      <c r="A3444" s="14" t="s">
        <v>3672</v>
      </c>
      <c r="B3444" s="14" t="s">
        <v>64</v>
      </c>
      <c r="C3444" s="14" t="s">
        <v>34</v>
      </c>
      <c r="D3444" s="14" t="s">
        <v>75</v>
      </c>
      <c r="E3444" s="14">
        <v>4</v>
      </c>
      <c r="F3444" s="14">
        <v>1269.95038679291</v>
      </c>
      <c r="G3444" s="14">
        <v>423.31679559763501</v>
      </c>
      <c r="H3444" s="14">
        <v>1919.3688306399199</v>
      </c>
      <c r="I3444" s="14">
        <v>1909.5668951919299</v>
      </c>
      <c r="J3444" s="14">
        <v>1803.38689358018</v>
      </c>
      <c r="K3444" s="14">
        <v>2020.2497122380701</v>
      </c>
      <c r="L3444" s="14">
        <v>110.682817046146</v>
      </c>
      <c r="M3444" s="14">
        <v>106.180001611744</v>
      </c>
      <c r="O3444" s="14"/>
      <c r="P3444" s="14"/>
      <c r="Q3444" s="14"/>
      <c r="R3444" s="14"/>
      <c r="S3444" s="14"/>
      <c r="T3444" s="14"/>
      <c r="U3444" s="14"/>
      <c r="V3444" s="14"/>
      <c r="W3444" s="14"/>
      <c r="X3444" s="14"/>
      <c r="Y3444" s="14"/>
    </row>
    <row r="3445" spans="1:25">
      <c r="A3445" s="14" t="s">
        <v>3673</v>
      </c>
      <c r="B3445" s="14" t="s">
        <v>64</v>
      </c>
      <c r="C3445" s="14" t="s">
        <v>128</v>
      </c>
      <c r="D3445" s="14" t="s">
        <v>75</v>
      </c>
      <c r="E3445" s="14">
        <v>4</v>
      </c>
      <c r="F3445" s="14">
        <v>1267.29262355785</v>
      </c>
      <c r="G3445" s="14">
        <v>422.43087451928301</v>
      </c>
      <c r="H3445" s="14">
        <v>1909.9251330879499</v>
      </c>
      <c r="I3445" s="14">
        <v>1866.40440529334</v>
      </c>
      <c r="J3445" s="14">
        <v>1762.9641580329901</v>
      </c>
      <c r="K3445" s="14">
        <v>1974.23598621787</v>
      </c>
      <c r="L3445" s="14">
        <v>107.83158092453</v>
      </c>
      <c r="M3445" s="14">
        <v>103.44024726034699</v>
      </c>
      <c r="O3445" s="14"/>
      <c r="P3445" s="14"/>
      <c r="Q3445" s="14"/>
      <c r="R3445" s="14"/>
      <c r="S3445" s="14"/>
      <c r="T3445" s="14"/>
      <c r="U3445" s="14"/>
      <c r="V3445" s="14"/>
      <c r="W3445" s="14"/>
      <c r="X3445" s="14"/>
      <c r="Y3445" s="14"/>
    </row>
    <row r="3446" spans="1:25">
      <c r="A3446" s="14" t="s">
        <v>3674</v>
      </c>
      <c r="B3446" s="14" t="s">
        <v>64</v>
      </c>
      <c r="C3446" s="14" t="s">
        <v>129</v>
      </c>
      <c r="D3446" s="14" t="s">
        <v>75</v>
      </c>
      <c r="E3446" s="14">
        <v>4</v>
      </c>
      <c r="F3446" s="14">
        <v>1240.4341023838399</v>
      </c>
      <c r="G3446" s="14">
        <v>413.47803412794701</v>
      </c>
      <c r="H3446" s="14">
        <v>1863.40899889412</v>
      </c>
      <c r="I3446" s="14">
        <v>1790.68026343924</v>
      </c>
      <c r="J3446" s="14">
        <v>1690.71533198731</v>
      </c>
      <c r="K3446" s="14">
        <v>1894.93576126168</v>
      </c>
      <c r="L3446" s="14">
        <v>104.255497822442</v>
      </c>
      <c r="M3446" s="14">
        <v>99.964931451932898</v>
      </c>
      <c r="O3446" s="14"/>
      <c r="P3446" s="14"/>
      <c r="Q3446" s="14"/>
      <c r="R3446" s="14"/>
      <c r="S3446" s="14"/>
      <c r="T3446" s="14"/>
      <c r="U3446" s="14"/>
      <c r="V3446" s="14"/>
      <c r="W3446" s="14"/>
      <c r="X3446" s="14"/>
      <c r="Y3446" s="14"/>
    </row>
    <row r="3447" spans="1:25">
      <c r="A3447" s="14" t="s">
        <v>3675</v>
      </c>
      <c r="B3447" s="14" t="s">
        <v>64</v>
      </c>
      <c r="C3447" s="14" t="s">
        <v>130</v>
      </c>
      <c r="D3447" s="14" t="s">
        <v>75</v>
      </c>
      <c r="E3447" s="14">
        <v>4</v>
      </c>
      <c r="F3447" s="14">
        <v>1312.4079606569001</v>
      </c>
      <c r="G3447" s="14">
        <v>437.469320218966</v>
      </c>
      <c r="H3447" s="14">
        <v>1965.06499866276</v>
      </c>
      <c r="I3447" s="14">
        <v>1858.5003339274699</v>
      </c>
      <c r="J3447" s="14">
        <v>1757.8041907588199</v>
      </c>
      <c r="K3447" s="14">
        <v>1963.3955085315599</v>
      </c>
      <c r="L3447" s="14">
        <v>104.895174604085</v>
      </c>
      <c r="M3447" s="14">
        <v>100.696143168654</v>
      </c>
      <c r="O3447" s="14"/>
      <c r="P3447" s="14"/>
      <c r="Q3447" s="14"/>
      <c r="R3447" s="14"/>
      <c r="S3447" s="14"/>
      <c r="T3447" s="14"/>
      <c r="U3447" s="14"/>
      <c r="V3447" s="14"/>
      <c r="W3447" s="14"/>
      <c r="X3447" s="14"/>
      <c r="Y3447" s="14"/>
    </row>
    <row r="3448" spans="1:25">
      <c r="A3448" s="14" t="s">
        <v>3676</v>
      </c>
      <c r="B3448" s="14" t="s">
        <v>64</v>
      </c>
      <c r="C3448" s="14" t="s">
        <v>131</v>
      </c>
      <c r="D3448" s="14" t="s">
        <v>75</v>
      </c>
      <c r="E3448" s="14">
        <v>4</v>
      </c>
      <c r="F3448" s="14">
        <v>1311.7737361397899</v>
      </c>
      <c r="G3448" s="14">
        <v>437.257912046596</v>
      </c>
      <c r="H3448" s="14">
        <v>1960.38756633857</v>
      </c>
      <c r="I3448" s="14">
        <v>1838.3278010190099</v>
      </c>
      <c r="J3448" s="14">
        <v>1738.7003489108299</v>
      </c>
      <c r="K3448" s="14">
        <v>1942.1107472024601</v>
      </c>
      <c r="L3448" s="14">
        <v>103.782946183451</v>
      </c>
      <c r="M3448" s="14">
        <v>99.627452108173898</v>
      </c>
      <c r="O3448" s="14"/>
      <c r="P3448" s="14"/>
      <c r="Q3448" s="14"/>
      <c r="R3448" s="14"/>
      <c r="S3448" s="14"/>
      <c r="T3448" s="14"/>
      <c r="U3448" s="14"/>
      <c r="V3448" s="14"/>
      <c r="W3448" s="14"/>
      <c r="X3448" s="14"/>
      <c r="Y3448" s="14"/>
    </row>
    <row r="3449" spans="1:25">
      <c r="A3449" s="14" t="s">
        <v>3677</v>
      </c>
      <c r="B3449" s="14" t="s">
        <v>64</v>
      </c>
      <c r="C3449" s="14" t="s">
        <v>132</v>
      </c>
      <c r="D3449" s="14" t="s">
        <v>75</v>
      </c>
      <c r="E3449" s="14">
        <v>4</v>
      </c>
      <c r="F3449" s="14">
        <v>1364.0820135433501</v>
      </c>
      <c r="G3449" s="14">
        <v>454.69400451445</v>
      </c>
      <c r="H3449" s="14">
        <v>2038.31626900474</v>
      </c>
      <c r="I3449" s="14">
        <v>1899.5171794671601</v>
      </c>
      <c r="J3449" s="14">
        <v>1798.4825994302901</v>
      </c>
      <c r="K3449" s="14">
        <v>2004.6825318937699</v>
      </c>
      <c r="L3449" s="14">
        <v>105.16535242661701</v>
      </c>
      <c r="M3449" s="14">
        <v>101.034580036872</v>
      </c>
      <c r="O3449" s="14"/>
      <c r="P3449" s="14"/>
      <c r="Q3449" s="14"/>
      <c r="R3449" s="14"/>
      <c r="S3449" s="14"/>
      <c r="T3449" s="14"/>
      <c r="U3449" s="14"/>
      <c r="V3449" s="14"/>
      <c r="W3449" s="14"/>
      <c r="X3449" s="14"/>
      <c r="Y3449" s="14"/>
    </row>
    <row r="3450" spans="1:25">
      <c r="A3450" s="14" t="s">
        <v>3678</v>
      </c>
      <c r="B3450" s="14" t="s">
        <v>64</v>
      </c>
      <c r="C3450" s="14" t="s">
        <v>38</v>
      </c>
      <c r="D3450" s="14" t="s">
        <v>75</v>
      </c>
      <c r="E3450" s="14">
        <v>5</v>
      </c>
      <c r="F3450" s="14">
        <v>1519.1530018536801</v>
      </c>
      <c r="G3450" s="14">
        <v>506.38433395122701</v>
      </c>
      <c r="H3450" s="14">
        <v>2690.2900790778499</v>
      </c>
      <c r="I3450" s="14">
        <v>2856.3016617040498</v>
      </c>
      <c r="J3450" s="14">
        <v>2711.4659988436902</v>
      </c>
      <c r="K3450" s="14">
        <v>3006.7419622584798</v>
      </c>
      <c r="L3450" s="14">
        <v>150.44030055442099</v>
      </c>
      <c r="M3450" s="14">
        <v>144.83566286036699</v>
      </c>
      <c r="O3450" s="14"/>
      <c r="P3450" s="14"/>
      <c r="Q3450" s="14"/>
      <c r="R3450" s="14"/>
      <c r="S3450" s="14"/>
      <c r="T3450" s="14"/>
      <c r="U3450" s="14"/>
      <c r="V3450" s="14"/>
      <c r="W3450" s="14"/>
      <c r="X3450" s="14"/>
      <c r="Y3450" s="14"/>
    </row>
    <row r="3451" spans="1:25">
      <c r="A3451" s="14" t="s">
        <v>3679</v>
      </c>
      <c r="B3451" s="14" t="s">
        <v>64</v>
      </c>
      <c r="C3451" s="14" t="s">
        <v>36</v>
      </c>
      <c r="D3451" s="14" t="s">
        <v>75</v>
      </c>
      <c r="E3451" s="14">
        <v>5</v>
      </c>
      <c r="F3451" s="14">
        <v>1453.8331200201601</v>
      </c>
      <c r="G3451" s="14">
        <v>484.611040006721</v>
      </c>
      <c r="H3451" s="14">
        <v>2556.7745067358901</v>
      </c>
      <c r="I3451" s="14">
        <v>2701.2421256955699</v>
      </c>
      <c r="J3451" s="14">
        <v>2561.5639428306899</v>
      </c>
      <c r="K3451" s="14">
        <v>2846.4480586855602</v>
      </c>
      <c r="L3451" s="14">
        <v>145.20593298999401</v>
      </c>
      <c r="M3451" s="14">
        <v>139.67818286487801</v>
      </c>
      <c r="O3451" s="14"/>
      <c r="P3451" s="14"/>
      <c r="Q3451" s="14"/>
      <c r="R3451" s="14"/>
      <c r="S3451" s="14"/>
      <c r="T3451" s="14"/>
      <c r="U3451" s="14"/>
      <c r="V3451" s="14"/>
      <c r="W3451" s="14"/>
      <c r="X3451" s="14"/>
      <c r="Y3451" s="14"/>
    </row>
    <row r="3452" spans="1:25">
      <c r="A3452" s="14" t="s">
        <v>3680</v>
      </c>
      <c r="B3452" s="14" t="s">
        <v>64</v>
      </c>
      <c r="C3452" s="14" t="s">
        <v>34</v>
      </c>
      <c r="D3452" s="14" t="s">
        <v>75</v>
      </c>
      <c r="E3452" s="14">
        <v>5</v>
      </c>
      <c r="F3452" s="14">
        <v>1328.8157589709399</v>
      </c>
      <c r="G3452" s="14">
        <v>442.93858632364498</v>
      </c>
      <c r="H3452" s="14">
        <v>2325.5845551566099</v>
      </c>
      <c r="I3452" s="14">
        <v>2455.4511630791399</v>
      </c>
      <c r="J3452" s="14">
        <v>2322.8040244208</v>
      </c>
      <c r="K3452" s="14">
        <v>2593.59465869619</v>
      </c>
      <c r="L3452" s="14">
        <v>138.14349561704299</v>
      </c>
      <c r="M3452" s="14">
        <v>132.647138658339</v>
      </c>
      <c r="O3452" s="14"/>
      <c r="P3452" s="14"/>
      <c r="Q3452" s="14"/>
      <c r="R3452" s="14"/>
      <c r="S3452" s="14"/>
      <c r="T3452" s="14"/>
      <c r="U3452" s="14"/>
      <c r="V3452" s="14"/>
      <c r="W3452" s="14"/>
      <c r="X3452" s="14"/>
      <c r="Y3452" s="14"/>
    </row>
    <row r="3453" spans="1:25">
      <c r="A3453" s="14" t="s">
        <v>3681</v>
      </c>
      <c r="B3453" s="14" t="s">
        <v>64</v>
      </c>
      <c r="C3453" s="14" t="s">
        <v>128</v>
      </c>
      <c r="D3453" s="14" t="s">
        <v>75</v>
      </c>
      <c r="E3453" s="14">
        <v>5</v>
      </c>
      <c r="F3453" s="14">
        <v>1270.9317697183101</v>
      </c>
      <c r="G3453" s="14">
        <v>423.64392323943503</v>
      </c>
      <c r="H3453" s="14">
        <v>2215.6722681234701</v>
      </c>
      <c r="I3453" s="14">
        <v>2351.1323388178098</v>
      </c>
      <c r="J3453" s="14">
        <v>2220.9878405807399</v>
      </c>
      <c r="K3453" s="14">
        <v>2486.7937433290899</v>
      </c>
      <c r="L3453" s="14">
        <v>135.661404511277</v>
      </c>
      <c r="M3453" s="14">
        <v>130.14449823707699</v>
      </c>
      <c r="O3453" s="14"/>
      <c r="P3453" s="14"/>
      <c r="Q3453" s="14"/>
      <c r="R3453" s="14"/>
      <c r="S3453" s="14"/>
      <c r="T3453" s="14"/>
      <c r="U3453" s="14"/>
      <c r="V3453" s="14"/>
      <c r="W3453" s="14"/>
      <c r="X3453" s="14"/>
      <c r="Y3453" s="14"/>
    </row>
    <row r="3454" spans="1:25">
      <c r="A3454" s="14" t="s">
        <v>3682</v>
      </c>
      <c r="B3454" s="14" t="s">
        <v>64</v>
      </c>
      <c r="C3454" s="14" t="s">
        <v>129</v>
      </c>
      <c r="D3454" s="14" t="s">
        <v>75</v>
      </c>
      <c r="E3454" s="14">
        <v>5</v>
      </c>
      <c r="F3454" s="14">
        <v>1266.10157634235</v>
      </c>
      <c r="G3454" s="14">
        <v>422.033858780782</v>
      </c>
      <c r="H3454" s="14">
        <v>2201.1119005969099</v>
      </c>
      <c r="I3454" s="14">
        <v>2307.2542259350898</v>
      </c>
      <c r="J3454" s="14">
        <v>2179.6252164502898</v>
      </c>
      <c r="K3454" s="14">
        <v>2440.3040580945899</v>
      </c>
      <c r="L3454" s="14">
        <v>133.0498321595</v>
      </c>
      <c r="M3454" s="14">
        <v>127.629009484794</v>
      </c>
      <c r="O3454" s="14"/>
      <c r="P3454" s="14"/>
      <c r="Q3454" s="14"/>
      <c r="R3454" s="14"/>
      <c r="S3454" s="14"/>
      <c r="T3454" s="14"/>
      <c r="U3454" s="14"/>
      <c r="V3454" s="14"/>
      <c r="W3454" s="14"/>
      <c r="X3454" s="14"/>
      <c r="Y3454" s="14"/>
    </row>
    <row r="3455" spans="1:25">
      <c r="A3455" s="14" t="s">
        <v>3683</v>
      </c>
      <c r="B3455" s="14" t="s">
        <v>64</v>
      </c>
      <c r="C3455" s="14" t="s">
        <v>130</v>
      </c>
      <c r="D3455" s="14" t="s">
        <v>75</v>
      </c>
      <c r="E3455" s="14">
        <v>5</v>
      </c>
      <c r="F3455" s="14">
        <v>1294.3907506727601</v>
      </c>
      <c r="G3455" s="14">
        <v>431.46358355758701</v>
      </c>
      <c r="H3455" s="14">
        <v>2243.7781699361399</v>
      </c>
      <c r="I3455" s="14">
        <v>2322.8631844808401</v>
      </c>
      <c r="J3455" s="14">
        <v>2196.2092887277299</v>
      </c>
      <c r="K3455" s="14">
        <v>2454.8360216839801</v>
      </c>
      <c r="L3455" s="14">
        <v>131.972837203138</v>
      </c>
      <c r="M3455" s="14">
        <v>126.65389575311001</v>
      </c>
      <c r="O3455" s="14"/>
      <c r="P3455" s="14"/>
      <c r="Q3455" s="14"/>
      <c r="R3455" s="14"/>
      <c r="S3455" s="14"/>
      <c r="T3455" s="14"/>
      <c r="U3455" s="14"/>
      <c r="V3455" s="14"/>
      <c r="W3455" s="14"/>
      <c r="X3455" s="14"/>
      <c r="Y3455" s="14"/>
    </row>
    <row r="3456" spans="1:25">
      <c r="A3456" s="14" t="s">
        <v>3684</v>
      </c>
      <c r="B3456" s="14" t="s">
        <v>64</v>
      </c>
      <c r="C3456" s="14" t="s">
        <v>131</v>
      </c>
      <c r="D3456" s="14" t="s">
        <v>75</v>
      </c>
      <c r="E3456" s="14">
        <v>5</v>
      </c>
      <c r="F3456" s="14">
        <v>1281.73384001268</v>
      </c>
      <c r="G3456" s="14">
        <v>427.24461333756</v>
      </c>
      <c r="H3456" s="14">
        <v>2207.9444626495301</v>
      </c>
      <c r="I3456" s="14">
        <v>2248.21794148149</v>
      </c>
      <c r="J3456" s="14">
        <v>2125.6334236603502</v>
      </c>
      <c r="K3456" s="14">
        <v>2375.9764439835599</v>
      </c>
      <c r="L3456" s="14">
        <v>127.758502502073</v>
      </c>
      <c r="M3456" s="14">
        <v>122.58451782113499</v>
      </c>
      <c r="O3456" s="14"/>
      <c r="P3456" s="14"/>
      <c r="Q3456" s="14"/>
      <c r="R3456" s="14"/>
      <c r="S3456" s="14"/>
      <c r="T3456" s="14"/>
      <c r="U3456" s="14"/>
      <c r="V3456" s="14"/>
      <c r="W3456" s="14"/>
      <c r="X3456" s="14"/>
      <c r="Y3456" s="14"/>
    </row>
    <row r="3457" spans="1:25">
      <c r="A3457" s="14" t="s">
        <v>3685</v>
      </c>
      <c r="B3457" s="14" t="s">
        <v>64</v>
      </c>
      <c r="C3457" s="14" t="s">
        <v>132</v>
      </c>
      <c r="D3457" s="14" t="s">
        <v>75</v>
      </c>
      <c r="E3457" s="14">
        <v>5</v>
      </c>
      <c r="F3457" s="14">
        <v>1281.1269132118</v>
      </c>
      <c r="G3457" s="14">
        <v>427.042304403934</v>
      </c>
      <c r="H3457" s="14">
        <v>2192.92191713904</v>
      </c>
      <c r="I3457" s="14">
        <v>2229.3380664010301</v>
      </c>
      <c r="J3457" s="14">
        <v>2107.8357458722799</v>
      </c>
      <c r="K3457" s="14">
        <v>2355.96993740584</v>
      </c>
      <c r="L3457" s="14">
        <v>126.631871004815</v>
      </c>
      <c r="M3457" s="14">
        <v>121.502320528743</v>
      </c>
      <c r="O3457" s="14"/>
      <c r="P3457" s="14"/>
      <c r="Q3457" s="14"/>
      <c r="R3457" s="14"/>
      <c r="S3457" s="14"/>
      <c r="T3457" s="14"/>
      <c r="U3457" s="14"/>
      <c r="V3457" s="14"/>
      <c r="W3457" s="14"/>
      <c r="X3457" s="14"/>
      <c r="Y3457" s="14"/>
    </row>
    <row r="3458" spans="1:25">
      <c r="A3458" s="14" t="s">
        <v>998</v>
      </c>
      <c r="B3458" s="14" t="s">
        <v>64</v>
      </c>
      <c r="C3458" s="14" t="s">
        <v>38</v>
      </c>
      <c r="D3458" s="14" t="s">
        <v>42</v>
      </c>
      <c r="E3458" s="14">
        <v>0</v>
      </c>
      <c r="F3458" s="14">
        <v>2416.2787888879402</v>
      </c>
      <c r="G3458" s="14">
        <v>805.426262962647</v>
      </c>
      <c r="H3458" s="14">
        <v>1989.78769445785</v>
      </c>
      <c r="I3458" s="14">
        <v>1989.24626550069</v>
      </c>
      <c r="J3458" s="14">
        <v>1909.41227315064</v>
      </c>
      <c r="K3458" s="14">
        <v>2071.5190999531201</v>
      </c>
      <c r="L3458" s="14">
        <v>82.272834452428697</v>
      </c>
      <c r="M3458" s="14">
        <v>79.833992350047296</v>
      </c>
      <c r="O3458" s="14"/>
      <c r="P3458" s="14"/>
      <c r="Q3458" s="14"/>
      <c r="R3458" s="14"/>
      <c r="S3458" s="14"/>
      <c r="T3458" s="14"/>
      <c r="U3458" s="14"/>
      <c r="V3458" s="14"/>
      <c r="W3458" s="14"/>
      <c r="X3458" s="14"/>
      <c r="Y3458" s="14"/>
    </row>
    <row r="3459" spans="1:25">
      <c r="A3459" s="14" t="s">
        <v>999</v>
      </c>
      <c r="B3459" s="14" t="s">
        <v>64</v>
      </c>
      <c r="C3459" s="14" t="s">
        <v>36</v>
      </c>
      <c r="D3459" s="14" t="s">
        <v>42</v>
      </c>
      <c r="E3459" s="14">
        <v>0</v>
      </c>
      <c r="F3459" s="14">
        <v>2518.2035439562701</v>
      </c>
      <c r="G3459" s="14">
        <v>839.40118131875795</v>
      </c>
      <c r="H3459" s="14">
        <v>2055.2233744042301</v>
      </c>
      <c r="I3459" s="14">
        <v>2032.4398555865901</v>
      </c>
      <c r="J3459" s="14">
        <v>1952.5996863272101</v>
      </c>
      <c r="K3459" s="14">
        <v>2114.6683664324</v>
      </c>
      <c r="L3459" s="14">
        <v>82.228510845806298</v>
      </c>
      <c r="M3459" s="14">
        <v>79.840169259379493</v>
      </c>
      <c r="O3459" s="14"/>
      <c r="P3459" s="14"/>
      <c r="Q3459" s="14"/>
      <c r="R3459" s="14"/>
      <c r="S3459" s="14"/>
      <c r="T3459" s="14"/>
      <c r="U3459" s="14"/>
      <c r="V3459" s="14"/>
      <c r="W3459" s="14"/>
      <c r="X3459" s="14"/>
      <c r="Y3459" s="14"/>
    </row>
    <row r="3460" spans="1:25">
      <c r="A3460" s="14" t="s">
        <v>1000</v>
      </c>
      <c r="B3460" s="14" t="s">
        <v>64</v>
      </c>
      <c r="C3460" s="14" t="s">
        <v>34</v>
      </c>
      <c r="D3460" s="14" t="s">
        <v>42</v>
      </c>
      <c r="E3460" s="14">
        <v>0</v>
      </c>
      <c r="F3460" s="14">
        <v>2485.4390041809402</v>
      </c>
      <c r="G3460" s="14">
        <v>828.47966806031195</v>
      </c>
      <c r="H3460" s="14">
        <v>2017.10708190438</v>
      </c>
      <c r="I3460" s="14">
        <v>1974.24324137178</v>
      </c>
      <c r="J3460" s="14">
        <v>1896.1727651226699</v>
      </c>
      <c r="K3460" s="14">
        <v>2054.6647172491498</v>
      </c>
      <c r="L3460" s="14">
        <v>80.421475877365495</v>
      </c>
      <c r="M3460" s="14">
        <v>78.070476249110001</v>
      </c>
      <c r="O3460" s="14"/>
      <c r="P3460" s="14"/>
      <c r="Q3460" s="14"/>
      <c r="R3460" s="14"/>
      <c r="S3460" s="14"/>
      <c r="T3460" s="14"/>
      <c r="U3460" s="14"/>
      <c r="V3460" s="14"/>
      <c r="W3460" s="14"/>
      <c r="X3460" s="14"/>
      <c r="Y3460" s="14"/>
    </row>
    <row r="3461" spans="1:25">
      <c r="A3461" s="14" t="s">
        <v>1001</v>
      </c>
      <c r="B3461" s="14" t="s">
        <v>64</v>
      </c>
      <c r="C3461" s="14" t="s">
        <v>128</v>
      </c>
      <c r="D3461" s="14" t="s">
        <v>42</v>
      </c>
      <c r="E3461" s="14">
        <v>0</v>
      </c>
      <c r="F3461" s="14">
        <v>2313.7891055991499</v>
      </c>
      <c r="G3461" s="14">
        <v>771.26303519971805</v>
      </c>
      <c r="H3461" s="14">
        <v>1871.54340014491</v>
      </c>
      <c r="I3461" s="14">
        <v>1809.7961870086399</v>
      </c>
      <c r="J3461" s="14">
        <v>1735.6702072112901</v>
      </c>
      <c r="K3461" s="14">
        <v>1886.2370949812</v>
      </c>
      <c r="L3461" s="14">
        <v>76.440907972561703</v>
      </c>
      <c r="M3461" s="14">
        <v>74.125979797352798</v>
      </c>
      <c r="O3461" s="14"/>
      <c r="P3461" s="14"/>
      <c r="Q3461" s="14"/>
      <c r="R3461" s="14"/>
      <c r="S3461" s="14"/>
      <c r="T3461" s="14"/>
      <c r="U3461" s="14"/>
      <c r="V3461" s="14"/>
      <c r="W3461" s="14"/>
      <c r="X3461" s="14"/>
      <c r="Y3461" s="14"/>
    </row>
    <row r="3462" spans="1:25">
      <c r="A3462" s="14" t="s">
        <v>1002</v>
      </c>
      <c r="B3462" s="14" t="s">
        <v>64</v>
      </c>
      <c r="C3462" s="14" t="s">
        <v>129</v>
      </c>
      <c r="D3462" s="14" t="s">
        <v>42</v>
      </c>
      <c r="E3462" s="14">
        <v>0</v>
      </c>
      <c r="F3462" s="14">
        <v>2205.7771738115298</v>
      </c>
      <c r="G3462" s="14">
        <v>735.25905793717698</v>
      </c>
      <c r="H3462" s="14">
        <v>1780.17333328884</v>
      </c>
      <c r="I3462" s="14">
        <v>1698.48219892569</v>
      </c>
      <c r="J3462" s="14">
        <v>1627.1912668579</v>
      </c>
      <c r="K3462" s="14">
        <v>1772.0543267174801</v>
      </c>
      <c r="L3462" s="14">
        <v>73.572127791787096</v>
      </c>
      <c r="M3462" s="14">
        <v>71.290932067791601</v>
      </c>
      <c r="O3462" s="14"/>
      <c r="P3462" s="14"/>
      <c r="Q3462" s="14"/>
      <c r="R3462" s="14"/>
      <c r="S3462" s="14"/>
      <c r="T3462" s="14"/>
      <c r="U3462" s="14"/>
      <c r="V3462" s="14"/>
      <c r="W3462" s="14"/>
      <c r="X3462" s="14"/>
      <c r="Y3462" s="14"/>
    </row>
    <row r="3463" spans="1:25">
      <c r="A3463" s="14" t="s">
        <v>1003</v>
      </c>
      <c r="B3463" s="14" t="s">
        <v>64</v>
      </c>
      <c r="C3463" s="14" t="s">
        <v>130</v>
      </c>
      <c r="D3463" s="14" t="s">
        <v>42</v>
      </c>
      <c r="E3463" s="14">
        <v>0</v>
      </c>
      <c r="F3463" s="14">
        <v>2297.9884071266802</v>
      </c>
      <c r="G3463" s="14">
        <v>765.99613570889198</v>
      </c>
      <c r="H3463" s="14">
        <v>1851.09665312842</v>
      </c>
      <c r="I3463" s="14">
        <v>1741.17191249548</v>
      </c>
      <c r="J3463" s="14">
        <v>1669.5191329372899</v>
      </c>
      <c r="K3463" s="14">
        <v>1815.0701950436701</v>
      </c>
      <c r="L3463" s="14">
        <v>73.898282548195496</v>
      </c>
      <c r="M3463" s="14">
        <v>71.652779558187603</v>
      </c>
      <c r="O3463" s="14"/>
      <c r="P3463" s="14"/>
      <c r="Q3463" s="14"/>
      <c r="R3463" s="14"/>
      <c r="S3463" s="14"/>
      <c r="T3463" s="14"/>
      <c r="U3463" s="14"/>
      <c r="V3463" s="14"/>
      <c r="W3463" s="14"/>
      <c r="X3463" s="14"/>
      <c r="Y3463" s="14"/>
    </row>
    <row r="3464" spans="1:25">
      <c r="A3464" s="14" t="s">
        <v>1004</v>
      </c>
      <c r="B3464" s="14" t="s">
        <v>64</v>
      </c>
      <c r="C3464" s="14" t="s">
        <v>131</v>
      </c>
      <c r="D3464" s="14" t="s">
        <v>42</v>
      </c>
      <c r="E3464" s="14">
        <v>0</v>
      </c>
      <c r="F3464" s="14">
        <v>2421.5495046695701</v>
      </c>
      <c r="G3464" s="14">
        <v>807.18316822319002</v>
      </c>
      <c r="H3464" s="14">
        <v>1946.95882217596</v>
      </c>
      <c r="I3464" s="14">
        <v>1804.11268667078</v>
      </c>
      <c r="J3464" s="14">
        <v>1731.90471319637</v>
      </c>
      <c r="K3464" s="14">
        <v>1878.5240934249</v>
      </c>
      <c r="L3464" s="14">
        <v>74.411406754124101</v>
      </c>
      <c r="M3464" s="14">
        <v>72.207973474412697</v>
      </c>
      <c r="O3464" s="14"/>
      <c r="P3464" s="14"/>
      <c r="Q3464" s="14"/>
      <c r="R3464" s="14"/>
      <c r="S3464" s="14"/>
      <c r="T3464" s="14"/>
      <c r="U3464" s="14"/>
      <c r="V3464" s="14"/>
      <c r="W3464" s="14"/>
      <c r="X3464" s="14"/>
      <c r="Y3464" s="14"/>
    </row>
    <row r="3465" spans="1:25">
      <c r="A3465" s="14" t="s">
        <v>1005</v>
      </c>
      <c r="B3465" s="14" t="s">
        <v>64</v>
      </c>
      <c r="C3465" s="14" t="s">
        <v>132</v>
      </c>
      <c r="D3465" s="14" t="s">
        <v>42</v>
      </c>
      <c r="E3465" s="14">
        <v>0</v>
      </c>
      <c r="F3465" s="14">
        <v>2557.0716079107701</v>
      </c>
      <c r="G3465" s="14">
        <v>852.35720263692201</v>
      </c>
      <c r="H3465" s="14">
        <v>2050.7924706751801</v>
      </c>
      <c r="I3465" s="14">
        <v>1865.8436704042299</v>
      </c>
      <c r="J3465" s="14">
        <v>1793.26343458628</v>
      </c>
      <c r="K3465" s="14">
        <v>1940.5782395432</v>
      </c>
      <c r="L3465" s="14">
        <v>74.734569138971693</v>
      </c>
      <c r="M3465" s="14">
        <v>72.580235817949898</v>
      </c>
      <c r="O3465" s="14"/>
      <c r="P3465" s="14"/>
      <c r="Q3465" s="14"/>
      <c r="R3465" s="14"/>
      <c r="S3465" s="14"/>
      <c r="T3465" s="14"/>
      <c r="U3465" s="14"/>
      <c r="V3465" s="14"/>
      <c r="W3465" s="14"/>
      <c r="X3465" s="14"/>
      <c r="Y3465" s="14"/>
    </row>
    <row r="3466" spans="1:25">
      <c r="A3466" s="14" t="s">
        <v>1006</v>
      </c>
      <c r="B3466" s="14" t="s">
        <v>64</v>
      </c>
      <c r="C3466" s="14" t="s">
        <v>38</v>
      </c>
      <c r="D3466" s="14" t="s">
        <v>42</v>
      </c>
      <c r="E3466" s="14">
        <v>1</v>
      </c>
      <c r="F3466" s="14">
        <v>496.21903029536099</v>
      </c>
      <c r="G3466" s="14">
        <v>165.40634343178701</v>
      </c>
      <c r="H3466" s="14">
        <v>2125.5901918841801</v>
      </c>
      <c r="I3466" s="14">
        <v>2084.4535591210702</v>
      </c>
      <c r="J3466" s="14">
        <v>1901.6867832075</v>
      </c>
      <c r="K3466" s="14">
        <v>2279.7933102340999</v>
      </c>
      <c r="L3466" s="14">
        <v>195.33975111302999</v>
      </c>
      <c r="M3466" s="14">
        <v>182.76677591356599</v>
      </c>
      <c r="O3466" s="14"/>
      <c r="P3466" s="14"/>
      <c r="Q3466" s="14"/>
      <c r="R3466" s="14"/>
      <c r="S3466" s="14"/>
      <c r="T3466" s="14"/>
      <c r="U3466" s="14"/>
      <c r="V3466" s="14"/>
      <c r="W3466" s="14"/>
      <c r="X3466" s="14"/>
      <c r="Y3466" s="14"/>
    </row>
    <row r="3467" spans="1:25">
      <c r="A3467" s="14" t="s">
        <v>1007</v>
      </c>
      <c r="B3467" s="14" t="s">
        <v>64</v>
      </c>
      <c r="C3467" s="14" t="s">
        <v>36</v>
      </c>
      <c r="D3467" s="14" t="s">
        <v>42</v>
      </c>
      <c r="E3467" s="14">
        <v>1</v>
      </c>
      <c r="F3467" s="14">
        <v>497.08301617307399</v>
      </c>
      <c r="G3467" s="14">
        <v>165.694338724358</v>
      </c>
      <c r="H3467" s="14">
        <v>2107.89168082891</v>
      </c>
      <c r="I3467" s="14">
        <v>2064.3956192188198</v>
      </c>
      <c r="J3467" s="14">
        <v>1883.7315185948901</v>
      </c>
      <c r="K3467" s="14">
        <v>2257.4768400206499</v>
      </c>
      <c r="L3467" s="14">
        <v>193.08122080183</v>
      </c>
      <c r="M3467" s="14">
        <v>180.66410062392299</v>
      </c>
      <c r="O3467" s="14"/>
      <c r="P3467" s="14"/>
      <c r="Q3467" s="14"/>
      <c r="R3467" s="14"/>
      <c r="S3467" s="14"/>
      <c r="T3467" s="14"/>
      <c r="U3467" s="14"/>
      <c r="V3467" s="14"/>
      <c r="W3467" s="14"/>
      <c r="X3467" s="14"/>
      <c r="Y3467" s="14"/>
    </row>
    <row r="3468" spans="1:25">
      <c r="A3468" s="14" t="s">
        <v>1008</v>
      </c>
      <c r="B3468" s="14" t="s">
        <v>64</v>
      </c>
      <c r="C3468" s="14" t="s">
        <v>34</v>
      </c>
      <c r="D3468" s="14" t="s">
        <v>42</v>
      </c>
      <c r="E3468" s="14">
        <v>1</v>
      </c>
      <c r="F3468" s="14">
        <v>482.66052383135701</v>
      </c>
      <c r="G3468" s="14">
        <v>160.886841277119</v>
      </c>
      <c r="H3468" s="14">
        <v>2033.8819427388501</v>
      </c>
      <c r="I3468" s="14">
        <v>1988.11229060506</v>
      </c>
      <c r="J3468" s="14">
        <v>1811.11519722003</v>
      </c>
      <c r="K3468" s="14">
        <v>2177.4616858662398</v>
      </c>
      <c r="L3468" s="14">
        <v>189.34939526118001</v>
      </c>
      <c r="M3468" s="14">
        <v>176.99709338503001</v>
      </c>
      <c r="O3468" s="14"/>
      <c r="P3468" s="14"/>
      <c r="Q3468" s="14"/>
      <c r="R3468" s="14"/>
      <c r="S3468" s="14"/>
      <c r="T3468" s="14"/>
      <c r="U3468" s="14"/>
      <c r="V3468" s="14"/>
      <c r="W3468" s="14"/>
      <c r="X3468" s="14"/>
      <c r="Y3468" s="14"/>
    </row>
    <row r="3469" spans="1:25">
      <c r="A3469" s="14" t="s">
        <v>1009</v>
      </c>
      <c r="B3469" s="14" t="s">
        <v>64</v>
      </c>
      <c r="C3469" s="14" t="s">
        <v>128</v>
      </c>
      <c r="D3469" s="14" t="s">
        <v>42</v>
      </c>
      <c r="E3469" s="14">
        <v>1</v>
      </c>
      <c r="F3469" s="14">
        <v>403.44134800837298</v>
      </c>
      <c r="G3469" s="14">
        <v>134.480449336124</v>
      </c>
      <c r="H3469" s="14">
        <v>1691.43613956219</v>
      </c>
      <c r="I3469" s="14">
        <v>1654.36779647869</v>
      </c>
      <c r="J3469" s="14">
        <v>1493.9141546072301</v>
      </c>
      <c r="K3469" s="14">
        <v>1827.1127282587499</v>
      </c>
      <c r="L3469" s="14">
        <v>172.74493178005699</v>
      </c>
      <c r="M3469" s="14">
        <v>160.453641871467</v>
      </c>
      <c r="O3469" s="14"/>
      <c r="P3469" s="14"/>
      <c r="Q3469" s="14"/>
      <c r="R3469" s="14"/>
      <c r="S3469" s="14"/>
      <c r="T3469" s="14"/>
      <c r="U3469" s="14"/>
      <c r="V3469" s="14"/>
      <c r="W3469" s="14"/>
      <c r="X3469" s="14"/>
      <c r="Y3469" s="14"/>
    </row>
    <row r="3470" spans="1:25">
      <c r="A3470" s="14" t="s">
        <v>1010</v>
      </c>
      <c r="B3470" s="14" t="s">
        <v>64</v>
      </c>
      <c r="C3470" s="14" t="s">
        <v>129</v>
      </c>
      <c r="D3470" s="14" t="s">
        <v>42</v>
      </c>
      <c r="E3470" s="14">
        <v>1</v>
      </c>
      <c r="F3470" s="14">
        <v>381.06061922181902</v>
      </c>
      <c r="G3470" s="14">
        <v>127.02020640727299</v>
      </c>
      <c r="H3470" s="14">
        <v>1592.06442123175</v>
      </c>
      <c r="I3470" s="14">
        <v>1533.1845304836099</v>
      </c>
      <c r="J3470" s="14">
        <v>1380.2196705577501</v>
      </c>
      <c r="K3470" s="14">
        <v>1698.22061561494</v>
      </c>
      <c r="L3470" s="14">
        <v>165.03608513133699</v>
      </c>
      <c r="M3470" s="14">
        <v>152.96485992586199</v>
      </c>
      <c r="O3470" s="14"/>
      <c r="P3470" s="14"/>
      <c r="Q3470" s="14"/>
      <c r="R3470" s="14"/>
      <c r="S3470" s="14"/>
      <c r="T3470" s="14"/>
      <c r="U3470" s="14"/>
      <c r="V3470" s="14"/>
      <c r="W3470" s="14"/>
      <c r="X3470" s="14"/>
      <c r="Y3470" s="14"/>
    </row>
    <row r="3471" spans="1:25">
      <c r="A3471" s="14" t="s">
        <v>1011</v>
      </c>
      <c r="B3471" s="14" t="s">
        <v>64</v>
      </c>
      <c r="C3471" s="14" t="s">
        <v>130</v>
      </c>
      <c r="D3471" s="14" t="s">
        <v>42</v>
      </c>
      <c r="E3471" s="14">
        <v>1</v>
      </c>
      <c r="F3471" s="14">
        <v>414.35511743183997</v>
      </c>
      <c r="G3471" s="14">
        <v>138.11837247727999</v>
      </c>
      <c r="H3471" s="14">
        <v>1722.8903011718901</v>
      </c>
      <c r="I3471" s="14">
        <v>1607.5273888060401</v>
      </c>
      <c r="J3471" s="14">
        <v>1454.1940338029301</v>
      </c>
      <c r="K3471" s="14">
        <v>1772.4445394951499</v>
      </c>
      <c r="L3471" s="14">
        <v>164.91715068911</v>
      </c>
      <c r="M3471" s="14">
        <v>153.33335500310901</v>
      </c>
      <c r="O3471" s="14"/>
      <c r="P3471" s="14"/>
      <c r="Q3471" s="14"/>
      <c r="R3471" s="14"/>
      <c r="S3471" s="14"/>
      <c r="T3471" s="14"/>
      <c r="U3471" s="14"/>
      <c r="V3471" s="14"/>
      <c r="W3471" s="14"/>
      <c r="X3471" s="14"/>
      <c r="Y3471" s="14"/>
    </row>
    <row r="3472" spans="1:25">
      <c r="A3472" s="14" t="s">
        <v>1012</v>
      </c>
      <c r="B3472" s="14" t="s">
        <v>64</v>
      </c>
      <c r="C3472" s="14" t="s">
        <v>131</v>
      </c>
      <c r="D3472" s="14" t="s">
        <v>42</v>
      </c>
      <c r="E3472" s="14">
        <v>1</v>
      </c>
      <c r="F3472" s="14">
        <v>470.69101424026798</v>
      </c>
      <c r="G3472" s="14">
        <v>156.89700474675601</v>
      </c>
      <c r="H3472" s="14">
        <v>1952.8316568073201</v>
      </c>
      <c r="I3472" s="14">
        <v>1793.65929890043</v>
      </c>
      <c r="J3472" s="14">
        <v>1632.67156242889</v>
      </c>
      <c r="K3472" s="14">
        <v>1966.02944722845</v>
      </c>
      <c r="L3472" s="14">
        <v>172.37014832801901</v>
      </c>
      <c r="M3472" s="14">
        <v>160.987736471538</v>
      </c>
      <c r="O3472" s="14"/>
      <c r="P3472" s="14"/>
      <c r="Q3472" s="14"/>
      <c r="R3472" s="14"/>
      <c r="S3472" s="14"/>
      <c r="T3472" s="14"/>
      <c r="U3472" s="14"/>
      <c r="V3472" s="14"/>
      <c r="W3472" s="14"/>
      <c r="X3472" s="14"/>
      <c r="Y3472" s="14"/>
    </row>
    <row r="3473" spans="1:25">
      <c r="A3473" s="14" t="s">
        <v>1013</v>
      </c>
      <c r="B3473" s="14" t="s">
        <v>64</v>
      </c>
      <c r="C3473" s="14" t="s">
        <v>132</v>
      </c>
      <c r="D3473" s="14" t="s">
        <v>42</v>
      </c>
      <c r="E3473" s="14">
        <v>1</v>
      </c>
      <c r="F3473" s="14">
        <v>484.36822073283298</v>
      </c>
      <c r="G3473" s="14">
        <v>161.45607357761099</v>
      </c>
      <c r="H3473" s="14">
        <v>2005.2503445780701</v>
      </c>
      <c r="I3473" s="14">
        <v>1812.9816104040301</v>
      </c>
      <c r="J3473" s="14">
        <v>1652.4283453968001</v>
      </c>
      <c r="K3473" s="14">
        <v>1984.7190798386</v>
      </c>
      <c r="L3473" s="14">
        <v>171.737469434567</v>
      </c>
      <c r="M3473" s="14">
        <v>160.553265007231</v>
      </c>
      <c r="O3473" s="14"/>
      <c r="P3473" s="14"/>
      <c r="Q3473" s="14"/>
      <c r="R3473" s="14"/>
      <c r="S3473" s="14"/>
      <c r="T3473" s="14"/>
      <c r="U3473" s="14"/>
      <c r="V3473" s="14"/>
      <c r="W3473" s="14"/>
      <c r="X3473" s="14"/>
      <c r="Y3473" s="14"/>
    </row>
    <row r="3474" spans="1:25">
      <c r="A3474" s="14" t="s">
        <v>1014</v>
      </c>
      <c r="B3474" s="14" t="s">
        <v>64</v>
      </c>
      <c r="C3474" s="14" t="s">
        <v>38</v>
      </c>
      <c r="D3474" s="14" t="s">
        <v>42</v>
      </c>
      <c r="E3474" s="14">
        <v>2</v>
      </c>
      <c r="F3474" s="14">
        <v>444.40725979464901</v>
      </c>
      <c r="G3474" s="14">
        <v>148.13575326488299</v>
      </c>
      <c r="H3474" s="14">
        <v>1670.0133771547401</v>
      </c>
      <c r="I3474" s="14">
        <v>1619.3590268257001</v>
      </c>
      <c r="J3474" s="14">
        <v>1469.4426478381099</v>
      </c>
      <c r="K3474" s="14">
        <v>1780.1961222887801</v>
      </c>
      <c r="L3474" s="14">
        <v>160.83709546308299</v>
      </c>
      <c r="M3474" s="14">
        <v>149.916378987591</v>
      </c>
      <c r="O3474" s="14"/>
      <c r="P3474" s="14"/>
      <c r="Q3474" s="14"/>
      <c r="R3474" s="14"/>
      <c r="S3474" s="14"/>
      <c r="T3474" s="14"/>
      <c r="U3474" s="14"/>
      <c r="V3474" s="14"/>
      <c r="W3474" s="14"/>
      <c r="X3474" s="14"/>
      <c r="Y3474" s="14"/>
    </row>
    <row r="3475" spans="1:25">
      <c r="A3475" s="14" t="s">
        <v>1015</v>
      </c>
      <c r="B3475" s="14" t="s">
        <v>64</v>
      </c>
      <c r="C3475" s="14" t="s">
        <v>36</v>
      </c>
      <c r="D3475" s="14" t="s">
        <v>42</v>
      </c>
      <c r="E3475" s="14">
        <v>2</v>
      </c>
      <c r="F3475" s="14">
        <v>478.95028022835101</v>
      </c>
      <c r="G3475" s="14">
        <v>159.65009340944999</v>
      </c>
      <c r="H3475" s="14">
        <v>1786.0616058634801</v>
      </c>
      <c r="I3475" s="14">
        <v>1728.9149959839301</v>
      </c>
      <c r="J3475" s="14">
        <v>1574.4070623683699</v>
      </c>
      <c r="K3475" s="14">
        <v>1894.24901609638</v>
      </c>
      <c r="L3475" s="14">
        <v>165.334020112448</v>
      </c>
      <c r="M3475" s="14">
        <v>154.50793361556501</v>
      </c>
      <c r="O3475" s="14"/>
      <c r="P3475" s="14"/>
      <c r="Q3475" s="14"/>
      <c r="R3475" s="14"/>
      <c r="S3475" s="14"/>
      <c r="T3475" s="14"/>
      <c r="U3475" s="14"/>
      <c r="V3475" s="14"/>
      <c r="W3475" s="14"/>
      <c r="X3475" s="14"/>
      <c r="Y3475" s="14"/>
    </row>
    <row r="3476" spans="1:25">
      <c r="A3476" s="14" t="s">
        <v>1016</v>
      </c>
      <c r="B3476" s="14" t="s">
        <v>64</v>
      </c>
      <c r="C3476" s="14" t="s">
        <v>34</v>
      </c>
      <c r="D3476" s="14" t="s">
        <v>42</v>
      </c>
      <c r="E3476" s="14">
        <v>2</v>
      </c>
      <c r="F3476" s="14">
        <v>486.84840044862801</v>
      </c>
      <c r="G3476" s="14">
        <v>162.28280014954299</v>
      </c>
      <c r="H3476" s="14">
        <v>1805.0810146031999</v>
      </c>
      <c r="I3476" s="14">
        <v>1724.28877884024</v>
      </c>
      <c r="J3476" s="14">
        <v>1571.2081468935</v>
      </c>
      <c r="K3476" s="14">
        <v>1888.00485124649</v>
      </c>
      <c r="L3476" s="14">
        <v>163.716072406248</v>
      </c>
      <c r="M3476" s="14">
        <v>153.08063194673801</v>
      </c>
      <c r="O3476" s="14"/>
      <c r="P3476" s="14"/>
      <c r="Q3476" s="14"/>
      <c r="R3476" s="14"/>
      <c r="S3476" s="14"/>
      <c r="T3476" s="14"/>
      <c r="U3476" s="14"/>
      <c r="V3476" s="14"/>
      <c r="W3476" s="14"/>
      <c r="X3476" s="14"/>
      <c r="Y3476" s="14"/>
    </row>
    <row r="3477" spans="1:25">
      <c r="A3477" s="14" t="s">
        <v>1017</v>
      </c>
      <c r="B3477" s="14" t="s">
        <v>64</v>
      </c>
      <c r="C3477" s="14" t="s">
        <v>128</v>
      </c>
      <c r="D3477" s="14" t="s">
        <v>42</v>
      </c>
      <c r="E3477" s="14">
        <v>2</v>
      </c>
      <c r="F3477" s="14">
        <v>440.38655781643502</v>
      </c>
      <c r="G3477" s="14">
        <v>146.79551927214499</v>
      </c>
      <c r="H3477" s="14">
        <v>1626.90368250188</v>
      </c>
      <c r="I3477" s="14">
        <v>1528.71673064838</v>
      </c>
      <c r="J3477" s="14">
        <v>1386.28932574584</v>
      </c>
      <c r="K3477" s="14">
        <v>1681.56843470782</v>
      </c>
      <c r="L3477" s="14">
        <v>152.851704059441</v>
      </c>
      <c r="M3477" s="14">
        <v>142.42740490253601</v>
      </c>
      <c r="O3477" s="14"/>
      <c r="P3477" s="14"/>
      <c r="Q3477" s="14"/>
      <c r="R3477" s="14"/>
      <c r="S3477" s="14"/>
      <c r="T3477" s="14"/>
      <c r="U3477" s="14"/>
      <c r="V3477" s="14"/>
      <c r="W3477" s="14"/>
      <c r="X3477" s="14"/>
      <c r="Y3477" s="14"/>
    </row>
    <row r="3478" spans="1:25">
      <c r="A3478" s="14" t="s">
        <v>1018</v>
      </c>
      <c r="B3478" s="14" t="s">
        <v>64</v>
      </c>
      <c r="C3478" s="14" t="s">
        <v>129</v>
      </c>
      <c r="D3478" s="14" t="s">
        <v>42</v>
      </c>
      <c r="E3478" s="14">
        <v>2</v>
      </c>
      <c r="F3478" s="14">
        <v>416.67689716700198</v>
      </c>
      <c r="G3478" s="14">
        <v>138.892299055667</v>
      </c>
      <c r="H3478" s="14">
        <v>1536.4758920572399</v>
      </c>
      <c r="I3478" s="14">
        <v>1407.8146533884201</v>
      </c>
      <c r="J3478" s="14">
        <v>1272.8140422290101</v>
      </c>
      <c r="K3478" s="14">
        <v>1552.98447690994</v>
      </c>
      <c r="L3478" s="14">
        <v>145.169823521523</v>
      </c>
      <c r="M3478" s="14">
        <v>135.00061115941699</v>
      </c>
      <c r="O3478" s="14"/>
      <c r="P3478" s="14"/>
      <c r="Q3478" s="14"/>
      <c r="R3478" s="14"/>
      <c r="S3478" s="14"/>
      <c r="T3478" s="14"/>
      <c r="U3478" s="14"/>
      <c r="V3478" s="14"/>
      <c r="W3478" s="14"/>
      <c r="X3478" s="14"/>
      <c r="Y3478" s="14"/>
    </row>
    <row r="3479" spans="1:25">
      <c r="A3479" s="14" t="s">
        <v>1019</v>
      </c>
      <c r="B3479" s="14" t="s">
        <v>64</v>
      </c>
      <c r="C3479" s="14" t="s">
        <v>130</v>
      </c>
      <c r="D3479" s="14" t="s">
        <v>42</v>
      </c>
      <c r="E3479" s="14">
        <v>2</v>
      </c>
      <c r="F3479" s="14">
        <v>445.30462317476002</v>
      </c>
      <c r="G3479" s="14">
        <v>148.43487439158699</v>
      </c>
      <c r="H3479" s="14">
        <v>1640.7686926115</v>
      </c>
      <c r="I3479" s="14">
        <v>1477.2618873572901</v>
      </c>
      <c r="J3479" s="14">
        <v>1340.56366021863</v>
      </c>
      <c r="K3479" s="14">
        <v>1623.90751721987</v>
      </c>
      <c r="L3479" s="14">
        <v>146.645629862573</v>
      </c>
      <c r="M3479" s="14">
        <v>136.69822713866699</v>
      </c>
      <c r="O3479" s="14"/>
      <c r="P3479" s="14"/>
      <c r="Q3479" s="14"/>
      <c r="R3479" s="14"/>
      <c r="S3479" s="14"/>
      <c r="T3479" s="14"/>
      <c r="U3479" s="14"/>
      <c r="V3479" s="14"/>
      <c r="W3479" s="14"/>
      <c r="X3479" s="14"/>
      <c r="Y3479" s="14"/>
    </row>
    <row r="3480" spans="1:25">
      <c r="A3480" s="14" t="s">
        <v>1020</v>
      </c>
      <c r="B3480" s="14" t="s">
        <v>64</v>
      </c>
      <c r="C3480" s="14" t="s">
        <v>131</v>
      </c>
      <c r="D3480" s="14" t="s">
        <v>42</v>
      </c>
      <c r="E3480" s="14">
        <v>2</v>
      </c>
      <c r="F3480" s="14">
        <v>463.72141155227501</v>
      </c>
      <c r="G3480" s="14">
        <v>154.573803850758</v>
      </c>
      <c r="H3480" s="14">
        <v>1709.3199585398499</v>
      </c>
      <c r="I3480" s="14">
        <v>1542.4297015510399</v>
      </c>
      <c r="J3480" s="14">
        <v>1402.4613610393999</v>
      </c>
      <c r="K3480" s="14">
        <v>1692.37124813318</v>
      </c>
      <c r="L3480" s="14">
        <v>149.94154658214299</v>
      </c>
      <c r="M3480" s="14">
        <v>139.968340511637</v>
      </c>
      <c r="O3480" s="14"/>
      <c r="P3480" s="14"/>
      <c r="Q3480" s="14"/>
      <c r="R3480" s="14"/>
      <c r="S3480" s="14"/>
      <c r="T3480" s="14"/>
      <c r="U3480" s="14"/>
      <c r="V3480" s="14"/>
      <c r="W3480" s="14"/>
      <c r="X3480" s="14"/>
      <c r="Y3480" s="14"/>
    </row>
    <row r="3481" spans="1:25">
      <c r="A3481" s="14" t="s">
        <v>1021</v>
      </c>
      <c r="B3481" s="14" t="s">
        <v>64</v>
      </c>
      <c r="C3481" s="14" t="s">
        <v>132</v>
      </c>
      <c r="D3481" s="14" t="s">
        <v>42</v>
      </c>
      <c r="E3481" s="14">
        <v>2</v>
      </c>
      <c r="F3481" s="14">
        <v>498.03318601736902</v>
      </c>
      <c r="G3481" s="14">
        <v>166.01106200579</v>
      </c>
      <c r="H3481" s="14">
        <v>1835.25513511946</v>
      </c>
      <c r="I3481" s="14">
        <v>1639.5943685663899</v>
      </c>
      <c r="J3481" s="14">
        <v>1495.6940168235201</v>
      </c>
      <c r="K3481" s="14">
        <v>1793.3752631973</v>
      </c>
      <c r="L3481" s="14">
        <v>153.78089463090899</v>
      </c>
      <c r="M3481" s="14">
        <v>143.900351742872</v>
      </c>
      <c r="O3481" s="14"/>
      <c r="P3481" s="14"/>
      <c r="Q3481" s="14"/>
      <c r="R3481" s="14"/>
      <c r="S3481" s="14"/>
      <c r="T3481" s="14"/>
      <c r="U3481" s="14"/>
      <c r="V3481" s="14"/>
      <c r="W3481" s="14"/>
      <c r="X3481" s="14"/>
      <c r="Y3481" s="14"/>
    </row>
    <row r="3482" spans="1:25">
      <c r="A3482" s="14" t="s">
        <v>1022</v>
      </c>
      <c r="B3482" s="14" t="s">
        <v>64</v>
      </c>
      <c r="C3482" s="14" t="s">
        <v>38</v>
      </c>
      <c r="D3482" s="14" t="s">
        <v>42</v>
      </c>
      <c r="E3482" s="14">
        <v>3</v>
      </c>
      <c r="F3482" s="14">
        <v>357.76294166697198</v>
      </c>
      <c r="G3482" s="14">
        <v>119.25431388899101</v>
      </c>
      <c r="H3482" s="14">
        <v>1559.49148540592</v>
      </c>
      <c r="I3482" s="14">
        <v>1612.5846585014899</v>
      </c>
      <c r="J3482" s="14">
        <v>1445.3011646013799</v>
      </c>
      <c r="K3482" s="14">
        <v>1793.51093792697</v>
      </c>
      <c r="L3482" s="14">
        <v>180.92627942548199</v>
      </c>
      <c r="M3482" s="14">
        <v>167.28349390010499</v>
      </c>
      <c r="O3482" s="14"/>
      <c r="P3482" s="14"/>
      <c r="Q3482" s="14"/>
      <c r="R3482" s="14"/>
      <c r="S3482" s="14"/>
      <c r="T3482" s="14"/>
      <c r="U3482" s="14"/>
      <c r="V3482" s="14"/>
      <c r="W3482" s="14"/>
      <c r="X3482" s="14"/>
      <c r="Y3482" s="14"/>
    </row>
    <row r="3483" spans="1:25">
      <c r="A3483" s="14" t="s">
        <v>1023</v>
      </c>
      <c r="B3483" s="14" t="s">
        <v>64</v>
      </c>
      <c r="C3483" s="14" t="s">
        <v>36</v>
      </c>
      <c r="D3483" s="14" t="s">
        <v>42</v>
      </c>
      <c r="E3483" s="14">
        <v>3</v>
      </c>
      <c r="F3483" s="14">
        <v>378.07827116932901</v>
      </c>
      <c r="G3483" s="14">
        <v>126.026090389776</v>
      </c>
      <c r="H3483" s="14">
        <v>1634.2970137863299</v>
      </c>
      <c r="I3483" s="14">
        <v>1656.1248936918601</v>
      </c>
      <c r="J3483" s="14">
        <v>1488.87819384046</v>
      </c>
      <c r="K3483" s="14">
        <v>1836.6240378146199</v>
      </c>
      <c r="L3483" s="14">
        <v>180.499144122762</v>
      </c>
      <c r="M3483" s="14">
        <v>167.24669985139801</v>
      </c>
      <c r="O3483" s="14"/>
      <c r="P3483" s="14"/>
      <c r="Q3483" s="14"/>
      <c r="R3483" s="14"/>
      <c r="S3483" s="14"/>
      <c r="T3483" s="14"/>
      <c r="U3483" s="14"/>
      <c r="V3483" s="14"/>
      <c r="W3483" s="14"/>
      <c r="X3483" s="14"/>
      <c r="Y3483" s="14"/>
    </row>
    <row r="3484" spans="1:25">
      <c r="A3484" s="14" t="s">
        <v>1024</v>
      </c>
      <c r="B3484" s="14" t="s">
        <v>64</v>
      </c>
      <c r="C3484" s="14" t="s">
        <v>34</v>
      </c>
      <c r="D3484" s="14" t="s">
        <v>42</v>
      </c>
      <c r="E3484" s="14">
        <v>3</v>
      </c>
      <c r="F3484" s="14">
        <v>373.18290564215403</v>
      </c>
      <c r="G3484" s="14">
        <v>124.394301880718</v>
      </c>
      <c r="H3484" s="14">
        <v>1606.40052361996</v>
      </c>
      <c r="I3484" s="14">
        <v>1601.7474236668299</v>
      </c>
      <c r="J3484" s="14">
        <v>1439.59521944311</v>
      </c>
      <c r="K3484" s="14">
        <v>1776.8359937453499</v>
      </c>
      <c r="L3484" s="14">
        <v>175.08857007852001</v>
      </c>
      <c r="M3484" s="14">
        <v>162.15220422371499</v>
      </c>
      <c r="O3484" s="14"/>
      <c r="P3484" s="14"/>
      <c r="Q3484" s="14"/>
      <c r="R3484" s="14"/>
      <c r="S3484" s="14"/>
      <c r="T3484" s="14"/>
      <c r="U3484" s="14"/>
      <c r="V3484" s="14"/>
      <c r="W3484" s="14"/>
      <c r="X3484" s="14"/>
      <c r="Y3484" s="14"/>
    </row>
    <row r="3485" spans="1:25">
      <c r="A3485" s="14" t="s">
        <v>1025</v>
      </c>
      <c r="B3485" s="14" t="s">
        <v>64</v>
      </c>
      <c r="C3485" s="14" t="s">
        <v>128</v>
      </c>
      <c r="D3485" s="14" t="s">
        <v>42</v>
      </c>
      <c r="E3485" s="14">
        <v>3</v>
      </c>
      <c r="F3485" s="14">
        <v>385.21844809787802</v>
      </c>
      <c r="G3485" s="14">
        <v>128.40614936595901</v>
      </c>
      <c r="H3485" s="14">
        <v>1651.2428655230799</v>
      </c>
      <c r="I3485" s="14">
        <v>1597.5308432898901</v>
      </c>
      <c r="J3485" s="14">
        <v>1438.3285660409699</v>
      </c>
      <c r="K3485" s="14">
        <v>1769.2257161965399</v>
      </c>
      <c r="L3485" s="14">
        <v>171.69487290664301</v>
      </c>
      <c r="M3485" s="14">
        <v>159.20227724892601</v>
      </c>
      <c r="O3485" s="14"/>
      <c r="P3485" s="14"/>
      <c r="Q3485" s="14"/>
      <c r="R3485" s="14"/>
      <c r="S3485" s="14"/>
      <c r="T3485" s="14"/>
      <c r="U3485" s="14"/>
      <c r="V3485" s="14"/>
      <c r="W3485" s="14"/>
      <c r="X3485" s="14"/>
      <c r="Y3485" s="14"/>
    </row>
    <row r="3486" spans="1:25">
      <c r="A3486" s="14" t="s">
        <v>1026</v>
      </c>
      <c r="B3486" s="14" t="s">
        <v>64</v>
      </c>
      <c r="C3486" s="14" t="s">
        <v>129</v>
      </c>
      <c r="D3486" s="14" t="s">
        <v>42</v>
      </c>
      <c r="E3486" s="14">
        <v>3</v>
      </c>
      <c r="F3486" s="14">
        <v>390.80672653626402</v>
      </c>
      <c r="G3486" s="14">
        <v>130.26890884542101</v>
      </c>
      <c r="H3486" s="14">
        <v>1663.99866531663</v>
      </c>
      <c r="I3486" s="14">
        <v>1598.67298603159</v>
      </c>
      <c r="J3486" s="14">
        <v>1440.27777059148</v>
      </c>
      <c r="K3486" s="14">
        <v>1769.40454410858</v>
      </c>
      <c r="L3486" s="14">
        <v>170.73155807699001</v>
      </c>
      <c r="M3486" s="14">
        <v>158.395215440106</v>
      </c>
      <c r="O3486" s="14"/>
      <c r="P3486" s="14"/>
      <c r="Q3486" s="14"/>
      <c r="R3486" s="14"/>
      <c r="S3486" s="14"/>
      <c r="T3486" s="14"/>
      <c r="U3486" s="14"/>
      <c r="V3486" s="14"/>
      <c r="W3486" s="14"/>
      <c r="X3486" s="14"/>
      <c r="Y3486" s="14"/>
    </row>
    <row r="3487" spans="1:25">
      <c r="A3487" s="14" t="s">
        <v>1027</v>
      </c>
      <c r="B3487" s="14" t="s">
        <v>64</v>
      </c>
      <c r="C3487" s="14" t="s">
        <v>130</v>
      </c>
      <c r="D3487" s="14" t="s">
        <v>42</v>
      </c>
      <c r="E3487" s="14">
        <v>3</v>
      </c>
      <c r="F3487" s="14">
        <v>417.77228713307102</v>
      </c>
      <c r="G3487" s="14">
        <v>139.257429044357</v>
      </c>
      <c r="H3487" s="14">
        <v>1765.0609959570399</v>
      </c>
      <c r="I3487" s="14">
        <v>1670.33526147258</v>
      </c>
      <c r="J3487" s="14">
        <v>1510.41515541953</v>
      </c>
      <c r="K3487" s="14">
        <v>1842.28525117446</v>
      </c>
      <c r="L3487" s="14">
        <v>171.949989701877</v>
      </c>
      <c r="M3487" s="14">
        <v>159.92010605304699</v>
      </c>
      <c r="O3487" s="14"/>
      <c r="P3487" s="14"/>
      <c r="Q3487" s="14"/>
      <c r="R3487" s="14"/>
      <c r="S3487" s="14"/>
      <c r="T3487" s="14"/>
      <c r="U3487" s="14"/>
      <c r="V3487" s="14"/>
      <c r="W3487" s="14"/>
      <c r="X3487" s="14"/>
      <c r="Y3487" s="14"/>
    </row>
    <row r="3488" spans="1:25">
      <c r="A3488" s="14" t="s">
        <v>1028</v>
      </c>
      <c r="B3488" s="14" t="s">
        <v>64</v>
      </c>
      <c r="C3488" s="14" t="s">
        <v>131</v>
      </c>
      <c r="D3488" s="14" t="s">
        <v>42</v>
      </c>
      <c r="E3488" s="14">
        <v>3</v>
      </c>
      <c r="F3488" s="14">
        <v>399.85999658667401</v>
      </c>
      <c r="G3488" s="14">
        <v>133.28666552889101</v>
      </c>
      <c r="H3488" s="14">
        <v>1683.33752878115</v>
      </c>
      <c r="I3488" s="14">
        <v>1562.1320494316999</v>
      </c>
      <c r="J3488" s="14">
        <v>1410.32096217771</v>
      </c>
      <c r="K3488" s="14">
        <v>1725.6264936150301</v>
      </c>
      <c r="L3488" s="14">
        <v>163.49444418333201</v>
      </c>
      <c r="M3488" s="14">
        <v>151.811087253994</v>
      </c>
      <c r="O3488" s="14"/>
      <c r="P3488" s="14"/>
      <c r="Q3488" s="14"/>
      <c r="R3488" s="14"/>
      <c r="S3488" s="14"/>
      <c r="T3488" s="14"/>
      <c r="U3488" s="14"/>
      <c r="V3488" s="14"/>
      <c r="W3488" s="14"/>
      <c r="X3488" s="14"/>
      <c r="Y3488" s="14"/>
    </row>
    <row r="3489" spans="1:25">
      <c r="A3489" s="14" t="s">
        <v>1029</v>
      </c>
      <c r="B3489" s="14" t="s">
        <v>64</v>
      </c>
      <c r="C3489" s="14" t="s">
        <v>132</v>
      </c>
      <c r="D3489" s="14" t="s">
        <v>42</v>
      </c>
      <c r="E3489" s="14">
        <v>3</v>
      </c>
      <c r="F3489" s="14">
        <v>418.46607041312899</v>
      </c>
      <c r="G3489" s="14">
        <v>139.48869013770999</v>
      </c>
      <c r="H3489" s="14">
        <v>1765.5306320695699</v>
      </c>
      <c r="I3489" s="14">
        <v>1598.8510149203</v>
      </c>
      <c r="J3489" s="14">
        <v>1447.3968181243399</v>
      </c>
      <c r="K3489" s="14">
        <v>1761.68842206876</v>
      </c>
      <c r="L3489" s="14">
        <v>162.83740714846101</v>
      </c>
      <c r="M3489" s="14">
        <v>151.45419679595699</v>
      </c>
      <c r="O3489" s="14"/>
      <c r="P3489" s="14"/>
      <c r="Q3489" s="14"/>
      <c r="R3489" s="14"/>
      <c r="S3489" s="14"/>
      <c r="T3489" s="14"/>
      <c r="U3489" s="14"/>
      <c r="V3489" s="14"/>
      <c r="W3489" s="14"/>
      <c r="X3489" s="14"/>
      <c r="Y3489" s="14"/>
    </row>
    <row r="3490" spans="1:25">
      <c r="A3490" s="14" t="s">
        <v>1030</v>
      </c>
      <c r="B3490" s="14" t="s">
        <v>64</v>
      </c>
      <c r="C3490" s="14" t="s">
        <v>38</v>
      </c>
      <c r="D3490" s="14" t="s">
        <v>42</v>
      </c>
      <c r="E3490" s="14">
        <v>4</v>
      </c>
      <c r="F3490" s="14">
        <v>589.55256196355799</v>
      </c>
      <c r="G3490" s="14">
        <v>196.51752065451899</v>
      </c>
      <c r="H3490" s="14">
        <v>2146.4813295112399</v>
      </c>
      <c r="I3490" s="14">
        <v>2138.1494945117001</v>
      </c>
      <c r="J3490" s="14">
        <v>1966.8659132602299</v>
      </c>
      <c r="K3490" s="14">
        <v>2320.2101233226299</v>
      </c>
      <c r="L3490" s="14">
        <v>182.060628810933</v>
      </c>
      <c r="M3490" s="14">
        <v>171.28358125146701</v>
      </c>
      <c r="O3490" s="14"/>
      <c r="P3490" s="14"/>
      <c r="Q3490" s="14"/>
      <c r="R3490" s="14"/>
      <c r="S3490" s="14"/>
      <c r="T3490" s="14"/>
      <c r="U3490" s="14"/>
      <c r="V3490" s="14"/>
      <c r="W3490" s="14"/>
      <c r="X3490" s="14"/>
      <c r="Y3490" s="14"/>
    </row>
    <row r="3491" spans="1:25">
      <c r="A3491" s="14" t="s">
        <v>1031</v>
      </c>
      <c r="B3491" s="14" t="s">
        <v>64</v>
      </c>
      <c r="C3491" s="14" t="s">
        <v>36</v>
      </c>
      <c r="D3491" s="14" t="s">
        <v>42</v>
      </c>
      <c r="E3491" s="14">
        <v>4</v>
      </c>
      <c r="F3491" s="14">
        <v>642.29645823979104</v>
      </c>
      <c r="G3491" s="14">
        <v>214.09881941326401</v>
      </c>
      <c r="H3491" s="14">
        <v>2314.5818314947401</v>
      </c>
      <c r="I3491" s="14">
        <v>2283.0215928436901</v>
      </c>
      <c r="J3491" s="14">
        <v>2107.7030745891102</v>
      </c>
      <c r="K3491" s="14">
        <v>2468.89332707633</v>
      </c>
      <c r="L3491" s="14">
        <v>185.87173423264099</v>
      </c>
      <c r="M3491" s="14">
        <v>175.318518254579</v>
      </c>
      <c r="O3491" s="14"/>
      <c r="P3491" s="14"/>
      <c r="Q3491" s="14"/>
      <c r="R3491" s="14"/>
      <c r="S3491" s="14"/>
      <c r="T3491" s="14"/>
      <c r="U3491" s="14"/>
      <c r="V3491" s="14"/>
      <c r="W3491" s="14"/>
      <c r="X3491" s="14"/>
      <c r="Y3491" s="14"/>
    </row>
    <row r="3492" spans="1:25">
      <c r="A3492" s="14" t="s">
        <v>1032</v>
      </c>
      <c r="B3492" s="14" t="s">
        <v>64</v>
      </c>
      <c r="C3492" s="14" t="s">
        <v>34</v>
      </c>
      <c r="D3492" s="14" t="s">
        <v>42</v>
      </c>
      <c r="E3492" s="14">
        <v>4</v>
      </c>
      <c r="F3492" s="14">
        <v>649.24864485806097</v>
      </c>
      <c r="G3492" s="14">
        <v>216.416214952687</v>
      </c>
      <c r="H3492" s="14">
        <v>2322.7269778837299</v>
      </c>
      <c r="I3492" s="14">
        <v>2273.0595694074</v>
      </c>
      <c r="J3492" s="14">
        <v>2099.36277659289</v>
      </c>
      <c r="K3492" s="14">
        <v>2457.15400714715</v>
      </c>
      <c r="L3492" s="14">
        <v>184.094437739744</v>
      </c>
      <c r="M3492" s="14">
        <v>173.69679281450999</v>
      </c>
      <c r="O3492" s="14"/>
      <c r="P3492" s="14"/>
      <c r="Q3492" s="14"/>
      <c r="R3492" s="14"/>
      <c r="S3492" s="14"/>
      <c r="T3492" s="14"/>
      <c r="U3492" s="14"/>
      <c r="V3492" s="14"/>
      <c r="W3492" s="14"/>
      <c r="X3492" s="14"/>
      <c r="Y3492" s="14"/>
    </row>
    <row r="3493" spans="1:25">
      <c r="A3493" s="14" t="s">
        <v>1033</v>
      </c>
      <c r="B3493" s="14" t="s">
        <v>64</v>
      </c>
      <c r="C3493" s="14" t="s">
        <v>128</v>
      </c>
      <c r="D3493" s="14" t="s">
        <v>42</v>
      </c>
      <c r="E3493" s="14">
        <v>4</v>
      </c>
      <c r="F3493" s="14">
        <v>602.168792843201</v>
      </c>
      <c r="G3493" s="14">
        <v>200.722930947734</v>
      </c>
      <c r="H3493" s="14">
        <v>2145.4690306880002</v>
      </c>
      <c r="I3493" s="14">
        <v>2073.5331497954699</v>
      </c>
      <c r="J3493" s="14">
        <v>1909.1034262661501</v>
      </c>
      <c r="K3493" s="14">
        <v>2248.19605527979</v>
      </c>
      <c r="L3493" s="14">
        <v>174.66290548431701</v>
      </c>
      <c r="M3493" s="14">
        <v>164.42972352931901</v>
      </c>
      <c r="O3493" s="14"/>
      <c r="P3493" s="14"/>
      <c r="Q3493" s="14"/>
      <c r="R3493" s="14"/>
      <c r="S3493" s="14"/>
      <c r="T3493" s="14"/>
      <c r="U3493" s="14"/>
      <c r="V3493" s="14"/>
      <c r="W3493" s="14"/>
      <c r="X3493" s="14"/>
      <c r="Y3493" s="14"/>
    </row>
    <row r="3494" spans="1:25">
      <c r="A3494" s="14" t="s">
        <v>1034</v>
      </c>
      <c r="B3494" s="14" t="s">
        <v>64</v>
      </c>
      <c r="C3494" s="14" t="s">
        <v>129</v>
      </c>
      <c r="D3494" s="14" t="s">
        <v>42</v>
      </c>
      <c r="E3494" s="14">
        <v>4</v>
      </c>
      <c r="F3494" s="14">
        <v>530.55056691218397</v>
      </c>
      <c r="G3494" s="14">
        <v>176.850188970728</v>
      </c>
      <c r="H3494" s="14">
        <v>1890.1655453068599</v>
      </c>
      <c r="I3494" s="14">
        <v>1806.7527223739401</v>
      </c>
      <c r="J3494" s="14">
        <v>1654.4720215202101</v>
      </c>
      <c r="K3494" s="14">
        <v>1969.1522024736801</v>
      </c>
      <c r="L3494" s="14">
        <v>162.39948009974501</v>
      </c>
      <c r="M3494" s="14">
        <v>152.280700853729</v>
      </c>
      <c r="O3494" s="14"/>
      <c r="P3494" s="14"/>
      <c r="Q3494" s="14"/>
      <c r="R3494" s="14"/>
      <c r="S3494" s="14"/>
      <c r="T3494" s="14"/>
      <c r="U3494" s="14"/>
      <c r="V3494" s="14"/>
      <c r="W3494" s="14"/>
      <c r="X3494" s="14"/>
      <c r="Y3494" s="14"/>
    </row>
    <row r="3495" spans="1:25">
      <c r="A3495" s="14" t="s">
        <v>1035</v>
      </c>
      <c r="B3495" s="14" t="s">
        <v>64</v>
      </c>
      <c r="C3495" s="14" t="s">
        <v>130</v>
      </c>
      <c r="D3495" s="14" t="s">
        <v>42</v>
      </c>
      <c r="E3495" s="14">
        <v>4</v>
      </c>
      <c r="F3495" s="14">
        <v>520.86883289548803</v>
      </c>
      <c r="G3495" s="14">
        <v>173.62294429849601</v>
      </c>
      <c r="H3495" s="14">
        <v>1855.4746113404401</v>
      </c>
      <c r="I3495" s="14">
        <v>1756.63056348901</v>
      </c>
      <c r="J3495" s="14">
        <v>1606.84723510552</v>
      </c>
      <c r="K3495" s="14">
        <v>1916.4621389738199</v>
      </c>
      <c r="L3495" s="14">
        <v>159.831575484805</v>
      </c>
      <c r="M3495" s="14">
        <v>149.78332838349601</v>
      </c>
      <c r="O3495" s="14"/>
      <c r="P3495" s="14"/>
      <c r="Q3495" s="14"/>
      <c r="R3495" s="14"/>
      <c r="S3495" s="14"/>
      <c r="T3495" s="14"/>
      <c r="U3495" s="14"/>
      <c r="V3495" s="14"/>
      <c r="W3495" s="14"/>
      <c r="X3495" s="14"/>
      <c r="Y3495" s="14"/>
    </row>
    <row r="3496" spans="1:25">
      <c r="A3496" s="14" t="s">
        <v>1036</v>
      </c>
      <c r="B3496" s="14" t="s">
        <v>64</v>
      </c>
      <c r="C3496" s="14" t="s">
        <v>131</v>
      </c>
      <c r="D3496" s="14" t="s">
        <v>42</v>
      </c>
      <c r="E3496" s="14">
        <v>4</v>
      </c>
      <c r="F3496" s="14">
        <v>560.67390273440105</v>
      </c>
      <c r="G3496" s="14">
        <v>186.891300911467</v>
      </c>
      <c r="H3496" s="14">
        <v>1992.1613940250199</v>
      </c>
      <c r="I3496" s="14">
        <v>1848.23179923062</v>
      </c>
      <c r="J3496" s="14">
        <v>1696.3475161311101</v>
      </c>
      <c r="K3496" s="14">
        <v>2009.9240573915699</v>
      </c>
      <c r="L3496" s="14">
        <v>161.69225816094399</v>
      </c>
      <c r="M3496" s="14">
        <v>151.884283099513</v>
      </c>
      <c r="O3496" s="14"/>
      <c r="P3496" s="14"/>
      <c r="Q3496" s="14"/>
      <c r="R3496" s="14"/>
      <c r="S3496" s="14"/>
      <c r="T3496" s="14"/>
      <c r="U3496" s="14"/>
      <c r="V3496" s="14"/>
      <c r="W3496" s="14"/>
      <c r="X3496" s="14"/>
      <c r="Y3496" s="14"/>
    </row>
    <row r="3497" spans="1:25">
      <c r="A3497" s="14" t="s">
        <v>1037</v>
      </c>
      <c r="B3497" s="14" t="s">
        <v>64</v>
      </c>
      <c r="C3497" s="14" t="s">
        <v>132</v>
      </c>
      <c r="D3497" s="14" t="s">
        <v>42</v>
      </c>
      <c r="E3497" s="14">
        <v>4</v>
      </c>
      <c r="F3497" s="14">
        <v>627.58337666331704</v>
      </c>
      <c r="G3497" s="14">
        <v>209.19445888777199</v>
      </c>
      <c r="H3497" s="14">
        <v>2215.4171726324398</v>
      </c>
      <c r="I3497" s="14">
        <v>2011.8297819525001</v>
      </c>
      <c r="J3497" s="14">
        <v>1855.5213404280901</v>
      </c>
      <c r="K3497" s="14">
        <v>2177.6604104482699</v>
      </c>
      <c r="L3497" s="14">
        <v>165.83062849576399</v>
      </c>
      <c r="M3497" s="14">
        <v>156.308441524415</v>
      </c>
      <c r="O3497" s="14"/>
      <c r="P3497" s="14"/>
      <c r="Q3497" s="14"/>
      <c r="R3497" s="14"/>
      <c r="S3497" s="14"/>
      <c r="T3497" s="14"/>
      <c r="U3497" s="14"/>
      <c r="V3497" s="14"/>
      <c r="W3497" s="14"/>
      <c r="X3497" s="14"/>
      <c r="Y3497" s="14"/>
    </row>
    <row r="3498" spans="1:25">
      <c r="A3498" s="14" t="s">
        <v>1038</v>
      </c>
      <c r="B3498" s="14" t="s">
        <v>64</v>
      </c>
      <c r="C3498" s="14" t="s">
        <v>38</v>
      </c>
      <c r="D3498" s="14" t="s">
        <v>42</v>
      </c>
      <c r="E3498" s="14">
        <v>5</v>
      </c>
      <c r="F3498" s="14">
        <v>528.3369951674</v>
      </c>
      <c r="G3498" s="14">
        <v>176.11233172246699</v>
      </c>
      <c r="H3498" s="14">
        <v>2507.4130091946299</v>
      </c>
      <c r="I3498" s="14">
        <v>2622.3251783894202</v>
      </c>
      <c r="J3498" s="14">
        <v>2400.7976436968302</v>
      </c>
      <c r="K3498" s="14">
        <v>2858.60473354021</v>
      </c>
      <c r="L3498" s="14">
        <v>236.27955515079199</v>
      </c>
      <c r="M3498" s="14">
        <v>221.527534692583</v>
      </c>
      <c r="O3498" s="14"/>
      <c r="P3498" s="14"/>
      <c r="Q3498" s="14"/>
      <c r="R3498" s="14"/>
      <c r="S3498" s="14"/>
      <c r="T3498" s="14"/>
      <c r="U3498" s="14"/>
      <c r="V3498" s="14"/>
      <c r="W3498" s="14"/>
      <c r="X3498" s="14"/>
      <c r="Y3498" s="14"/>
    </row>
    <row r="3499" spans="1:25">
      <c r="A3499" s="14" t="s">
        <v>1039</v>
      </c>
      <c r="B3499" s="14" t="s">
        <v>64</v>
      </c>
      <c r="C3499" s="14" t="s">
        <v>36</v>
      </c>
      <c r="D3499" s="14" t="s">
        <v>42</v>
      </c>
      <c r="E3499" s="14">
        <v>5</v>
      </c>
      <c r="F3499" s="14">
        <v>521.79551814572801</v>
      </c>
      <c r="G3499" s="14">
        <v>173.93183938190899</v>
      </c>
      <c r="H3499" s="14">
        <v>2456.0862233265598</v>
      </c>
      <c r="I3499" s="14">
        <v>2503.9233936651999</v>
      </c>
      <c r="J3499" s="14">
        <v>2291.42487936934</v>
      </c>
      <c r="K3499" s="14">
        <v>2730.6642938516902</v>
      </c>
      <c r="L3499" s="14">
        <v>226.74090018648999</v>
      </c>
      <c r="M3499" s="14">
        <v>212.49851429586201</v>
      </c>
      <c r="O3499" s="14"/>
      <c r="P3499" s="14"/>
      <c r="Q3499" s="14"/>
      <c r="R3499" s="14"/>
      <c r="S3499" s="14"/>
      <c r="T3499" s="14"/>
      <c r="U3499" s="14"/>
      <c r="V3499" s="14"/>
      <c r="W3499" s="14"/>
      <c r="X3499" s="14"/>
      <c r="Y3499" s="14"/>
    </row>
    <row r="3500" spans="1:25">
      <c r="A3500" s="14" t="s">
        <v>1040</v>
      </c>
      <c r="B3500" s="14" t="s">
        <v>64</v>
      </c>
      <c r="C3500" s="14" t="s">
        <v>34</v>
      </c>
      <c r="D3500" s="14" t="s">
        <v>42</v>
      </c>
      <c r="E3500" s="14">
        <v>5</v>
      </c>
      <c r="F3500" s="14">
        <v>493.49852940073401</v>
      </c>
      <c r="G3500" s="14">
        <v>164.49950980024499</v>
      </c>
      <c r="H3500" s="14">
        <v>2313.3105020425401</v>
      </c>
      <c r="I3500" s="14">
        <v>2325.18141404981</v>
      </c>
      <c r="J3500" s="14">
        <v>2122.68056301864</v>
      </c>
      <c r="K3500" s="14">
        <v>2541.6525693089102</v>
      </c>
      <c r="L3500" s="14">
        <v>216.47115525909399</v>
      </c>
      <c r="M3500" s="14">
        <v>202.500851031168</v>
      </c>
      <c r="O3500" s="14"/>
      <c r="P3500" s="14"/>
      <c r="Q3500" s="14"/>
      <c r="R3500" s="14"/>
      <c r="S3500" s="14"/>
      <c r="T3500" s="14"/>
      <c r="U3500" s="14"/>
      <c r="V3500" s="14"/>
      <c r="W3500" s="14"/>
      <c r="X3500" s="14"/>
      <c r="Y3500" s="14"/>
    </row>
    <row r="3501" spans="1:25">
      <c r="A3501" s="14" t="s">
        <v>1041</v>
      </c>
      <c r="B3501" s="14" t="s">
        <v>64</v>
      </c>
      <c r="C3501" s="14" t="s">
        <v>128</v>
      </c>
      <c r="D3501" s="14" t="s">
        <v>42</v>
      </c>
      <c r="E3501" s="14">
        <v>5</v>
      </c>
      <c r="F3501" s="14">
        <v>482.57395883326802</v>
      </c>
      <c r="G3501" s="14">
        <v>160.857986277756</v>
      </c>
      <c r="H3501" s="14">
        <v>2264.2235200735099</v>
      </c>
      <c r="I3501" s="14">
        <v>2248.5918745849399</v>
      </c>
      <c r="J3501" s="14">
        <v>2050.7607352314199</v>
      </c>
      <c r="K3501" s="14">
        <v>2460.2305705055501</v>
      </c>
      <c r="L3501" s="14">
        <v>211.63869592060399</v>
      </c>
      <c r="M3501" s="14">
        <v>197.831139353525</v>
      </c>
      <c r="O3501" s="14"/>
      <c r="P3501" s="14"/>
      <c r="Q3501" s="14"/>
      <c r="R3501" s="14"/>
      <c r="S3501" s="14"/>
      <c r="T3501" s="14"/>
      <c r="U3501" s="14"/>
      <c r="V3501" s="14"/>
      <c r="W3501" s="14"/>
      <c r="X3501" s="14"/>
      <c r="Y3501" s="14"/>
    </row>
    <row r="3502" spans="1:25">
      <c r="A3502" s="14" t="s">
        <v>1042</v>
      </c>
      <c r="B3502" s="14" t="s">
        <v>64</v>
      </c>
      <c r="C3502" s="14" t="s">
        <v>129</v>
      </c>
      <c r="D3502" s="14" t="s">
        <v>42</v>
      </c>
      <c r="E3502" s="14">
        <v>5</v>
      </c>
      <c r="F3502" s="14">
        <v>486.68236397426199</v>
      </c>
      <c r="G3502" s="14">
        <v>162.227454658087</v>
      </c>
      <c r="H3502" s="14">
        <v>2285.0010046211701</v>
      </c>
      <c r="I3502" s="14">
        <v>2244.7111595220499</v>
      </c>
      <c r="J3502" s="14">
        <v>2047.71294600898</v>
      </c>
      <c r="K3502" s="14">
        <v>2455.3984564765801</v>
      </c>
      <c r="L3502" s="14">
        <v>210.687296954532</v>
      </c>
      <c r="M3502" s="14">
        <v>196.99821351307199</v>
      </c>
      <c r="O3502" s="14"/>
      <c r="P3502" s="14"/>
      <c r="Q3502" s="14"/>
      <c r="R3502" s="14"/>
      <c r="S3502" s="14"/>
      <c r="T3502" s="14"/>
      <c r="U3502" s="14"/>
      <c r="V3502" s="14"/>
      <c r="W3502" s="14"/>
      <c r="X3502" s="14"/>
      <c r="Y3502" s="14"/>
    </row>
    <row r="3503" spans="1:25">
      <c r="A3503" s="14" t="s">
        <v>1043</v>
      </c>
      <c r="B3503" s="14" t="s">
        <v>64</v>
      </c>
      <c r="C3503" s="14" t="s">
        <v>130</v>
      </c>
      <c r="D3503" s="14" t="s">
        <v>42</v>
      </c>
      <c r="E3503" s="14">
        <v>5</v>
      </c>
      <c r="F3503" s="14">
        <v>499.68754649151902</v>
      </c>
      <c r="G3503" s="14">
        <v>166.562515497173</v>
      </c>
      <c r="H3503" s="14">
        <v>2355.79438259167</v>
      </c>
      <c r="I3503" s="14">
        <v>2303.7550231712999</v>
      </c>
      <c r="J3503" s="14">
        <v>2103.7560110730901</v>
      </c>
      <c r="K3503" s="14">
        <v>2517.4628526188899</v>
      </c>
      <c r="L3503" s="14">
        <v>213.70782944759199</v>
      </c>
      <c r="M3503" s="14">
        <v>199.99901209820399</v>
      </c>
      <c r="O3503" s="14"/>
      <c r="P3503" s="14"/>
      <c r="Q3503" s="14"/>
      <c r="R3503" s="14"/>
      <c r="S3503" s="14"/>
      <c r="T3503" s="14"/>
      <c r="U3503" s="14"/>
      <c r="V3503" s="14"/>
      <c r="W3503" s="14"/>
      <c r="X3503" s="14"/>
      <c r="Y3503" s="14"/>
    </row>
    <row r="3504" spans="1:25">
      <c r="A3504" s="14" t="s">
        <v>1044</v>
      </c>
      <c r="B3504" s="14" t="s">
        <v>64</v>
      </c>
      <c r="C3504" s="14" t="s">
        <v>131</v>
      </c>
      <c r="D3504" s="14" t="s">
        <v>42</v>
      </c>
      <c r="E3504" s="14">
        <v>5</v>
      </c>
      <c r="F3504" s="14">
        <v>526.60317955595099</v>
      </c>
      <c r="G3504" s="14">
        <v>175.53439318531699</v>
      </c>
      <c r="H3504" s="14">
        <v>2478.5991695187399</v>
      </c>
      <c r="I3504" s="14">
        <v>2378.9669416932602</v>
      </c>
      <c r="J3504" s="14">
        <v>2178.1837922730101</v>
      </c>
      <c r="K3504" s="14">
        <v>2593.1434821588</v>
      </c>
      <c r="L3504" s="14">
        <v>214.17654046554</v>
      </c>
      <c r="M3504" s="14">
        <v>200.78314942025</v>
      </c>
      <c r="O3504" s="14"/>
      <c r="P3504" s="14"/>
      <c r="Q3504" s="14"/>
      <c r="R3504" s="14"/>
      <c r="S3504" s="14"/>
      <c r="T3504" s="14"/>
      <c r="U3504" s="14"/>
      <c r="V3504" s="14"/>
      <c r="W3504" s="14"/>
      <c r="X3504" s="14"/>
      <c r="Y3504" s="14"/>
    </row>
    <row r="3505" spans="1:25">
      <c r="A3505" s="14" t="s">
        <v>1045</v>
      </c>
      <c r="B3505" s="14" t="s">
        <v>64</v>
      </c>
      <c r="C3505" s="14" t="s">
        <v>132</v>
      </c>
      <c r="D3505" s="14" t="s">
        <v>42</v>
      </c>
      <c r="E3505" s="14">
        <v>5</v>
      </c>
      <c r="F3505" s="14">
        <v>528.62075408411795</v>
      </c>
      <c r="G3505" s="14">
        <v>176.20691802803901</v>
      </c>
      <c r="H3505" s="14">
        <v>2474.2370890901898</v>
      </c>
      <c r="I3505" s="14">
        <v>2348.9795354390499</v>
      </c>
      <c r="J3505" s="14">
        <v>2151.3516099712601</v>
      </c>
      <c r="K3505" s="14">
        <v>2559.7642923744402</v>
      </c>
      <c r="L3505" s="14">
        <v>210.78475693539201</v>
      </c>
      <c r="M3505" s="14">
        <v>197.62792546779099</v>
      </c>
      <c r="O3505" s="14"/>
      <c r="P3505" s="14"/>
      <c r="Q3505" s="14"/>
      <c r="R3505" s="14"/>
      <c r="S3505" s="14"/>
      <c r="T3505" s="14"/>
      <c r="U3505" s="14"/>
      <c r="V3505" s="14"/>
      <c r="W3505" s="14"/>
      <c r="X3505" s="14"/>
      <c r="Y3505" s="14"/>
    </row>
    <row r="3506" spans="1:25">
      <c r="A3506" s="14" t="s">
        <v>3686</v>
      </c>
      <c r="B3506" s="14" t="s">
        <v>68</v>
      </c>
      <c r="C3506" s="14" t="s">
        <v>38</v>
      </c>
      <c r="D3506" s="14" t="s">
        <v>77</v>
      </c>
      <c r="E3506" s="14">
        <v>0</v>
      </c>
      <c r="F3506" s="14">
        <v>6766.4097322092302</v>
      </c>
      <c r="G3506" s="14">
        <v>2255.4699107364099</v>
      </c>
      <c r="H3506" s="14">
        <v>1461.74014145773</v>
      </c>
      <c r="I3506" s="14">
        <v>1447.5519055100001</v>
      </c>
      <c r="J3506" s="14">
        <v>1413.0518672789799</v>
      </c>
      <c r="K3506" s="14">
        <v>1482.6775197345901</v>
      </c>
      <c r="L3506" s="14">
        <v>35.125614224590898</v>
      </c>
      <c r="M3506" s="14">
        <v>34.500038231021101</v>
      </c>
      <c r="O3506" s="14"/>
      <c r="P3506" s="14"/>
      <c r="Q3506" s="14"/>
      <c r="R3506" s="14"/>
      <c r="S3506" s="14"/>
      <c r="T3506" s="14"/>
      <c r="U3506" s="14"/>
      <c r="V3506" s="14"/>
      <c r="W3506" s="14"/>
      <c r="X3506" s="14"/>
      <c r="Y3506" s="14"/>
    </row>
    <row r="3507" spans="1:25">
      <c r="A3507" s="14" t="s">
        <v>3687</v>
      </c>
      <c r="B3507" s="14" t="s">
        <v>68</v>
      </c>
      <c r="C3507" s="14" t="s">
        <v>36</v>
      </c>
      <c r="D3507" s="14" t="s">
        <v>77</v>
      </c>
      <c r="E3507" s="14">
        <v>0</v>
      </c>
      <c r="F3507" s="14">
        <v>6296.1315802386798</v>
      </c>
      <c r="G3507" s="14">
        <v>2098.7105267462298</v>
      </c>
      <c r="H3507" s="14">
        <v>1351.69872953252</v>
      </c>
      <c r="I3507" s="14">
        <v>1331.0415300076199</v>
      </c>
      <c r="J3507" s="14">
        <v>1298.15756912097</v>
      </c>
      <c r="K3507" s="14">
        <v>1364.5438579147899</v>
      </c>
      <c r="L3507" s="14">
        <v>33.502327907173999</v>
      </c>
      <c r="M3507" s="14">
        <v>32.883960886648097</v>
      </c>
      <c r="O3507" s="14"/>
      <c r="P3507" s="14"/>
      <c r="Q3507" s="14"/>
      <c r="R3507" s="14"/>
      <c r="S3507" s="14"/>
      <c r="T3507" s="14"/>
      <c r="U3507" s="14"/>
      <c r="V3507" s="14"/>
      <c r="W3507" s="14"/>
      <c r="X3507" s="14"/>
      <c r="Y3507" s="14"/>
    </row>
    <row r="3508" spans="1:25">
      <c r="A3508" s="14" t="s">
        <v>3688</v>
      </c>
      <c r="B3508" s="14" t="s">
        <v>68</v>
      </c>
      <c r="C3508" s="14" t="s">
        <v>34</v>
      </c>
      <c r="D3508" s="14" t="s">
        <v>77</v>
      </c>
      <c r="E3508" s="14">
        <v>0</v>
      </c>
      <c r="F3508" s="14">
        <v>5923.1846832293404</v>
      </c>
      <c r="G3508" s="14">
        <v>1974.3948944097799</v>
      </c>
      <c r="H3508" s="14">
        <v>1264.98904049832</v>
      </c>
      <c r="I3508" s="14">
        <v>1240.2803220774199</v>
      </c>
      <c r="J3508" s="14">
        <v>1208.6985526178601</v>
      </c>
      <c r="K3508" s="14">
        <v>1272.4745796366799</v>
      </c>
      <c r="L3508" s="14">
        <v>32.194257559263001</v>
      </c>
      <c r="M3508" s="14">
        <v>31.581769459560299</v>
      </c>
      <c r="O3508" s="14"/>
      <c r="P3508" s="14"/>
      <c r="Q3508" s="14"/>
      <c r="R3508" s="14"/>
      <c r="S3508" s="14"/>
      <c r="T3508" s="14"/>
      <c r="U3508" s="14"/>
      <c r="V3508" s="14"/>
      <c r="W3508" s="14"/>
      <c r="X3508" s="14"/>
      <c r="Y3508" s="14"/>
    </row>
    <row r="3509" spans="1:25">
      <c r="A3509" s="14" t="s">
        <v>3689</v>
      </c>
      <c r="B3509" s="14" t="s">
        <v>68</v>
      </c>
      <c r="C3509" s="14" t="s">
        <v>128</v>
      </c>
      <c r="D3509" s="14" t="s">
        <v>77</v>
      </c>
      <c r="E3509" s="14">
        <v>0</v>
      </c>
      <c r="F3509" s="14">
        <v>5596.7276152513896</v>
      </c>
      <c r="G3509" s="14">
        <v>1865.57587175046</v>
      </c>
      <c r="H3509" s="14">
        <v>1190.2131972403599</v>
      </c>
      <c r="I3509" s="14">
        <v>1162.07752627582</v>
      </c>
      <c r="J3509" s="14">
        <v>1131.6472019502</v>
      </c>
      <c r="K3509" s="14">
        <v>1193.1151627279701</v>
      </c>
      <c r="L3509" s="14">
        <v>31.037636452150998</v>
      </c>
      <c r="M3509" s="14">
        <v>30.430324325620401</v>
      </c>
      <c r="O3509" s="14"/>
      <c r="P3509" s="14"/>
      <c r="Q3509" s="14"/>
      <c r="R3509" s="14"/>
      <c r="S3509" s="14"/>
      <c r="T3509" s="14"/>
      <c r="U3509" s="14"/>
      <c r="V3509" s="14"/>
      <c r="W3509" s="14"/>
      <c r="X3509" s="14"/>
      <c r="Y3509" s="14"/>
    </row>
    <row r="3510" spans="1:25">
      <c r="A3510" s="14" t="s">
        <v>3690</v>
      </c>
      <c r="B3510" s="14" t="s">
        <v>68</v>
      </c>
      <c r="C3510" s="14" t="s">
        <v>129</v>
      </c>
      <c r="D3510" s="14" t="s">
        <v>77</v>
      </c>
      <c r="E3510" s="14">
        <v>0</v>
      </c>
      <c r="F3510" s="14">
        <v>5540.5679454596902</v>
      </c>
      <c r="G3510" s="14">
        <v>1846.8559818199001</v>
      </c>
      <c r="H3510" s="14">
        <v>1174.5757853289899</v>
      </c>
      <c r="I3510" s="14">
        <v>1139.3561105415199</v>
      </c>
      <c r="J3510" s="14">
        <v>1109.3810786434699</v>
      </c>
      <c r="K3510" s="14">
        <v>1169.9324257363601</v>
      </c>
      <c r="L3510" s="14">
        <v>30.576315194844</v>
      </c>
      <c r="M3510" s="14">
        <v>29.975031898049799</v>
      </c>
      <c r="O3510" s="14"/>
      <c r="P3510" s="14"/>
      <c r="Q3510" s="14"/>
      <c r="R3510" s="14"/>
      <c r="S3510" s="14"/>
      <c r="T3510" s="14"/>
      <c r="U3510" s="14"/>
      <c r="V3510" s="14"/>
      <c r="W3510" s="14"/>
      <c r="X3510" s="14"/>
      <c r="Y3510" s="14"/>
    </row>
    <row r="3511" spans="1:25">
      <c r="A3511" s="14" t="s">
        <v>3691</v>
      </c>
      <c r="B3511" s="14" t="s">
        <v>68</v>
      </c>
      <c r="C3511" s="14" t="s">
        <v>130</v>
      </c>
      <c r="D3511" s="14" t="s">
        <v>77</v>
      </c>
      <c r="E3511" s="14">
        <v>0</v>
      </c>
      <c r="F3511" s="14">
        <v>5503.22887276252</v>
      </c>
      <c r="G3511" s="14">
        <v>1834.40962425417</v>
      </c>
      <c r="H3511" s="14">
        <v>1164.11815271091</v>
      </c>
      <c r="I3511" s="14">
        <v>1120.5197171089901</v>
      </c>
      <c r="J3511" s="14">
        <v>1090.9439263274201</v>
      </c>
      <c r="K3511" s="14">
        <v>1150.6908141941799</v>
      </c>
      <c r="L3511" s="14">
        <v>30.171097085186801</v>
      </c>
      <c r="M3511" s="14">
        <v>29.575790781573499</v>
      </c>
      <c r="O3511" s="14"/>
      <c r="P3511" s="14"/>
      <c r="Q3511" s="14"/>
      <c r="R3511" s="14"/>
      <c r="S3511" s="14"/>
      <c r="T3511" s="14"/>
      <c r="U3511" s="14"/>
      <c r="V3511" s="14"/>
      <c r="W3511" s="14"/>
      <c r="X3511" s="14"/>
      <c r="Y3511" s="14"/>
    </row>
    <row r="3512" spans="1:25">
      <c r="A3512" s="14" t="s">
        <v>3692</v>
      </c>
      <c r="B3512" s="14" t="s">
        <v>68</v>
      </c>
      <c r="C3512" s="14" t="s">
        <v>131</v>
      </c>
      <c r="D3512" s="14" t="s">
        <v>77</v>
      </c>
      <c r="E3512" s="14">
        <v>0</v>
      </c>
      <c r="F3512" s="14">
        <v>5605.32137079521</v>
      </c>
      <c r="G3512" s="14">
        <v>1868.4404569317401</v>
      </c>
      <c r="H3512" s="14">
        <v>1182.60715025849</v>
      </c>
      <c r="I3512" s="14">
        <v>1128.3368771618</v>
      </c>
      <c r="J3512" s="14">
        <v>1098.82708104227</v>
      </c>
      <c r="K3512" s="14">
        <v>1158.4351573920401</v>
      </c>
      <c r="L3512" s="14">
        <v>30.0982802302374</v>
      </c>
      <c r="M3512" s="14">
        <v>29.509796119529501</v>
      </c>
      <c r="O3512" s="14"/>
      <c r="P3512" s="14"/>
      <c r="Q3512" s="14"/>
      <c r="R3512" s="14"/>
      <c r="S3512" s="14"/>
      <c r="T3512" s="14"/>
      <c r="U3512" s="14"/>
      <c r="V3512" s="14"/>
      <c r="W3512" s="14"/>
      <c r="X3512" s="14"/>
      <c r="Y3512" s="14"/>
    </row>
    <row r="3513" spans="1:25">
      <c r="A3513" s="14" t="s">
        <v>3693</v>
      </c>
      <c r="B3513" s="14" t="s">
        <v>68</v>
      </c>
      <c r="C3513" s="14" t="s">
        <v>132</v>
      </c>
      <c r="D3513" s="14" t="s">
        <v>77</v>
      </c>
      <c r="E3513" s="14">
        <v>0</v>
      </c>
      <c r="F3513" s="14">
        <v>5642.0254179947397</v>
      </c>
      <c r="G3513" s="14">
        <v>1880.6751393315801</v>
      </c>
      <c r="H3513" s="14">
        <v>1186.1666550324101</v>
      </c>
      <c r="I3513" s="14">
        <v>1125.2510639826</v>
      </c>
      <c r="J3513" s="14">
        <v>1095.92510167756</v>
      </c>
      <c r="K3513" s="14">
        <v>1155.1599181307599</v>
      </c>
      <c r="L3513" s="14">
        <v>29.908854148160799</v>
      </c>
      <c r="M3513" s="14">
        <v>29.3259623050401</v>
      </c>
      <c r="O3513" s="14"/>
      <c r="P3513" s="14"/>
      <c r="Q3513" s="14"/>
      <c r="R3513" s="14"/>
      <c r="S3513" s="14"/>
      <c r="T3513" s="14"/>
      <c r="U3513" s="14"/>
      <c r="V3513" s="14"/>
      <c r="W3513" s="14"/>
      <c r="X3513" s="14"/>
      <c r="Y3513" s="14"/>
    </row>
    <row r="3514" spans="1:25">
      <c r="A3514" s="14" t="s">
        <v>3694</v>
      </c>
      <c r="B3514" s="14" t="s">
        <v>68</v>
      </c>
      <c r="C3514" s="14" t="s">
        <v>38</v>
      </c>
      <c r="D3514" s="14" t="s">
        <v>77</v>
      </c>
      <c r="E3514" s="14">
        <v>1</v>
      </c>
      <c r="F3514" s="14">
        <v>979.77426253198905</v>
      </c>
      <c r="G3514" s="14">
        <v>326.59142084399599</v>
      </c>
      <c r="H3514" s="14">
        <v>981.59020441014695</v>
      </c>
      <c r="I3514" s="14">
        <v>944.07041225539501</v>
      </c>
      <c r="J3514" s="14">
        <v>885.53842409577499</v>
      </c>
      <c r="K3514" s="14">
        <v>1005.43743866873</v>
      </c>
      <c r="L3514" s="14">
        <v>61.367026413333001</v>
      </c>
      <c r="M3514" s="14">
        <v>58.531988159619999</v>
      </c>
      <c r="O3514" s="14"/>
      <c r="P3514" s="14"/>
      <c r="Q3514" s="14"/>
      <c r="R3514" s="14"/>
      <c r="S3514" s="14"/>
      <c r="T3514" s="14"/>
      <c r="U3514" s="14"/>
      <c r="V3514" s="14"/>
      <c r="W3514" s="14"/>
      <c r="X3514" s="14"/>
      <c r="Y3514" s="14"/>
    </row>
    <row r="3515" spans="1:25">
      <c r="A3515" s="14" t="s">
        <v>3695</v>
      </c>
      <c r="B3515" s="14" t="s">
        <v>68</v>
      </c>
      <c r="C3515" s="14" t="s">
        <v>36</v>
      </c>
      <c r="D3515" s="14" t="s">
        <v>77</v>
      </c>
      <c r="E3515" s="14">
        <v>1</v>
      </c>
      <c r="F3515" s="14">
        <v>939.26463668868598</v>
      </c>
      <c r="G3515" s="14">
        <v>313.08821222956198</v>
      </c>
      <c r="H3515" s="14">
        <v>932.06906351832401</v>
      </c>
      <c r="I3515" s="14">
        <v>885.08487368114299</v>
      </c>
      <c r="J3515" s="14">
        <v>829.01023652795504</v>
      </c>
      <c r="K3515" s="14">
        <v>943.93503954523703</v>
      </c>
      <c r="L3515" s="14">
        <v>58.850165864094301</v>
      </c>
      <c r="M3515" s="14">
        <v>56.0746371531881</v>
      </c>
      <c r="O3515" s="14"/>
      <c r="P3515" s="14"/>
      <c r="Q3515" s="14"/>
      <c r="R3515" s="14"/>
      <c r="S3515" s="14"/>
      <c r="T3515" s="14"/>
      <c r="U3515" s="14"/>
      <c r="V3515" s="14"/>
      <c r="W3515" s="14"/>
      <c r="X3515" s="14"/>
      <c r="Y3515" s="14"/>
    </row>
    <row r="3516" spans="1:25">
      <c r="A3516" s="14" t="s">
        <v>3696</v>
      </c>
      <c r="B3516" s="14" t="s">
        <v>68</v>
      </c>
      <c r="C3516" s="14" t="s">
        <v>34</v>
      </c>
      <c r="D3516" s="14" t="s">
        <v>77</v>
      </c>
      <c r="E3516" s="14">
        <v>1</v>
      </c>
      <c r="F3516" s="14">
        <v>854.260034137719</v>
      </c>
      <c r="G3516" s="14">
        <v>284.75334471257298</v>
      </c>
      <c r="H3516" s="14">
        <v>841.09686815115299</v>
      </c>
      <c r="I3516" s="14">
        <v>787.31088655878705</v>
      </c>
      <c r="J3516" s="14">
        <v>735.016568906879</v>
      </c>
      <c r="K3516" s="14">
        <v>842.32290387583305</v>
      </c>
      <c r="L3516" s="14">
        <v>55.012017317045498</v>
      </c>
      <c r="M3516" s="14">
        <v>52.2943176519085</v>
      </c>
      <c r="O3516" s="14"/>
      <c r="P3516" s="14"/>
      <c r="Q3516" s="14"/>
      <c r="R3516" s="14"/>
      <c r="S3516" s="14"/>
      <c r="T3516" s="14"/>
      <c r="U3516" s="14"/>
      <c r="V3516" s="14"/>
      <c r="W3516" s="14"/>
      <c r="X3516" s="14"/>
      <c r="Y3516" s="14"/>
    </row>
    <row r="3517" spans="1:25">
      <c r="A3517" s="14" t="s">
        <v>3697</v>
      </c>
      <c r="B3517" s="14" t="s">
        <v>68</v>
      </c>
      <c r="C3517" s="14" t="s">
        <v>128</v>
      </c>
      <c r="D3517" s="14" t="s">
        <v>77</v>
      </c>
      <c r="E3517" s="14">
        <v>1</v>
      </c>
      <c r="F3517" s="14">
        <v>787.34628617535805</v>
      </c>
      <c r="G3517" s="14">
        <v>262.44876205845299</v>
      </c>
      <c r="H3517" s="14">
        <v>770.53325064625699</v>
      </c>
      <c r="I3517" s="14">
        <v>714.64902705828297</v>
      </c>
      <c r="J3517" s="14">
        <v>665.22472197831905</v>
      </c>
      <c r="K3517" s="14">
        <v>766.751950918494</v>
      </c>
      <c r="L3517" s="14">
        <v>52.102923860211</v>
      </c>
      <c r="M3517" s="14">
        <v>49.424305079964398</v>
      </c>
      <c r="O3517" s="14"/>
      <c r="P3517" s="14"/>
      <c r="Q3517" s="14"/>
      <c r="R3517" s="14"/>
      <c r="S3517" s="14"/>
      <c r="T3517" s="14"/>
      <c r="U3517" s="14"/>
      <c r="V3517" s="14"/>
      <c r="W3517" s="14"/>
      <c r="X3517" s="14"/>
      <c r="Y3517" s="14"/>
    </row>
    <row r="3518" spans="1:25">
      <c r="A3518" s="14" t="s">
        <v>3698</v>
      </c>
      <c r="B3518" s="14" t="s">
        <v>68</v>
      </c>
      <c r="C3518" s="14" t="s">
        <v>129</v>
      </c>
      <c r="D3518" s="14" t="s">
        <v>77</v>
      </c>
      <c r="E3518" s="14">
        <v>1</v>
      </c>
      <c r="F3518" s="14">
        <v>767.571458106926</v>
      </c>
      <c r="G3518" s="14">
        <v>255.85715270230901</v>
      </c>
      <c r="H3518" s="14">
        <v>748.12032953891503</v>
      </c>
      <c r="I3518" s="14">
        <v>687.80688616334101</v>
      </c>
      <c r="J3518" s="14">
        <v>639.61973219574998</v>
      </c>
      <c r="K3518" s="14">
        <v>738.64003415186096</v>
      </c>
      <c r="L3518" s="14">
        <v>50.833147988519499</v>
      </c>
      <c r="M3518" s="14">
        <v>48.187153967591001</v>
      </c>
      <c r="O3518" s="14"/>
      <c r="P3518" s="14"/>
      <c r="Q3518" s="14"/>
      <c r="R3518" s="14"/>
      <c r="S3518" s="14"/>
      <c r="T3518" s="14"/>
      <c r="U3518" s="14"/>
      <c r="V3518" s="14"/>
      <c r="W3518" s="14"/>
      <c r="X3518" s="14"/>
      <c r="Y3518" s="14"/>
    </row>
    <row r="3519" spans="1:25">
      <c r="A3519" s="14" t="s">
        <v>3699</v>
      </c>
      <c r="B3519" s="14" t="s">
        <v>68</v>
      </c>
      <c r="C3519" s="14" t="s">
        <v>130</v>
      </c>
      <c r="D3519" s="14" t="s">
        <v>77</v>
      </c>
      <c r="E3519" s="14">
        <v>1</v>
      </c>
      <c r="F3519" s="14">
        <v>758.32875902748901</v>
      </c>
      <c r="G3519" s="14">
        <v>252.77625300916301</v>
      </c>
      <c r="H3519" s="14">
        <v>736.39880268357297</v>
      </c>
      <c r="I3519" s="14">
        <v>671.17010510746002</v>
      </c>
      <c r="J3519" s="14">
        <v>623.83411384339001</v>
      </c>
      <c r="K3519" s="14">
        <v>721.12161872782303</v>
      </c>
      <c r="L3519" s="14">
        <v>49.9515136203634</v>
      </c>
      <c r="M3519" s="14">
        <v>47.335991264070103</v>
      </c>
      <c r="O3519" s="14"/>
      <c r="P3519" s="14"/>
      <c r="Q3519" s="14"/>
      <c r="R3519" s="14"/>
      <c r="S3519" s="14"/>
      <c r="T3519" s="14"/>
      <c r="U3519" s="14"/>
      <c r="V3519" s="14"/>
      <c r="W3519" s="14"/>
      <c r="X3519" s="14"/>
      <c r="Y3519" s="14"/>
    </row>
    <row r="3520" spans="1:25">
      <c r="A3520" s="14" t="s">
        <v>3700</v>
      </c>
      <c r="B3520" s="14" t="s">
        <v>68</v>
      </c>
      <c r="C3520" s="14" t="s">
        <v>131</v>
      </c>
      <c r="D3520" s="14" t="s">
        <v>77</v>
      </c>
      <c r="E3520" s="14">
        <v>1</v>
      </c>
      <c r="F3520" s="14">
        <v>763.08615757414998</v>
      </c>
      <c r="G3520" s="14">
        <v>254.362052524717</v>
      </c>
      <c r="H3520" s="14">
        <v>739.05933848016002</v>
      </c>
      <c r="I3520" s="14">
        <v>665.61908489108805</v>
      </c>
      <c r="J3520" s="14">
        <v>618.75258781570506</v>
      </c>
      <c r="K3520" s="14">
        <v>715.06683587013299</v>
      </c>
      <c r="L3520" s="14">
        <v>49.447750979044798</v>
      </c>
      <c r="M3520" s="14">
        <v>46.866497075383499</v>
      </c>
      <c r="O3520" s="14"/>
      <c r="P3520" s="14"/>
      <c r="Q3520" s="14"/>
      <c r="R3520" s="14"/>
      <c r="S3520" s="14"/>
      <c r="T3520" s="14"/>
      <c r="U3520" s="14"/>
      <c r="V3520" s="14"/>
      <c r="W3520" s="14"/>
      <c r="X3520" s="14"/>
      <c r="Y3520" s="14"/>
    </row>
    <row r="3521" spans="1:25">
      <c r="A3521" s="14" t="s">
        <v>3701</v>
      </c>
      <c r="B3521" s="14" t="s">
        <v>68</v>
      </c>
      <c r="C3521" s="14" t="s">
        <v>132</v>
      </c>
      <c r="D3521" s="14" t="s">
        <v>77</v>
      </c>
      <c r="E3521" s="14">
        <v>1</v>
      </c>
      <c r="F3521" s="14">
        <v>800.82411609840096</v>
      </c>
      <c r="G3521" s="14">
        <v>266.94137203280002</v>
      </c>
      <c r="H3521" s="14">
        <v>773.33962579755598</v>
      </c>
      <c r="I3521" s="14">
        <v>689.18924437221597</v>
      </c>
      <c r="J3521" s="14">
        <v>641.75200100630798</v>
      </c>
      <c r="K3521" s="14">
        <v>739.17505433976703</v>
      </c>
      <c r="L3521" s="14">
        <v>49.9858099675508</v>
      </c>
      <c r="M3521" s="14">
        <v>47.437243365908003</v>
      </c>
      <c r="O3521" s="14"/>
      <c r="P3521" s="14"/>
      <c r="Q3521" s="14"/>
      <c r="R3521" s="14"/>
      <c r="S3521" s="14"/>
      <c r="T3521" s="14"/>
      <c r="U3521" s="14"/>
      <c r="V3521" s="14"/>
      <c r="W3521" s="14"/>
      <c r="X3521" s="14"/>
      <c r="Y3521" s="14"/>
    </row>
    <row r="3522" spans="1:25">
      <c r="A3522" s="14" t="s">
        <v>3702</v>
      </c>
      <c r="B3522" s="14" t="s">
        <v>68</v>
      </c>
      <c r="C3522" s="14" t="s">
        <v>38</v>
      </c>
      <c r="D3522" s="14" t="s">
        <v>77</v>
      </c>
      <c r="E3522" s="14">
        <v>2</v>
      </c>
      <c r="F3522" s="14">
        <v>1018.23008691314</v>
      </c>
      <c r="G3522" s="14">
        <v>339.41002897104801</v>
      </c>
      <c r="H3522" s="14">
        <v>1064.0702325305599</v>
      </c>
      <c r="I3522" s="14">
        <v>1060.1933138230499</v>
      </c>
      <c r="J3522" s="14">
        <v>995.68343902185097</v>
      </c>
      <c r="K3522" s="14">
        <v>1127.76665684919</v>
      </c>
      <c r="L3522" s="14">
        <v>67.573343026141202</v>
      </c>
      <c r="M3522" s="14">
        <v>64.509874801196801</v>
      </c>
      <c r="O3522" s="14"/>
      <c r="P3522" s="14"/>
      <c r="Q3522" s="14"/>
      <c r="R3522" s="14"/>
      <c r="S3522" s="14"/>
      <c r="T3522" s="14"/>
      <c r="U3522" s="14"/>
      <c r="V3522" s="14"/>
      <c r="W3522" s="14"/>
      <c r="X3522" s="14"/>
      <c r="Y3522" s="14"/>
    </row>
    <row r="3523" spans="1:25">
      <c r="A3523" s="14" t="s">
        <v>3703</v>
      </c>
      <c r="B3523" s="14" t="s">
        <v>68</v>
      </c>
      <c r="C3523" s="14" t="s">
        <v>36</v>
      </c>
      <c r="D3523" s="14" t="s">
        <v>77</v>
      </c>
      <c r="E3523" s="14">
        <v>2</v>
      </c>
      <c r="F3523" s="14">
        <v>972.03046129710697</v>
      </c>
      <c r="G3523" s="14">
        <v>324.010153765702</v>
      </c>
      <c r="H3523" s="14">
        <v>1004.3919705895</v>
      </c>
      <c r="I3523" s="14">
        <v>991.050607486643</v>
      </c>
      <c r="J3523" s="14">
        <v>929.33017893566</v>
      </c>
      <c r="K3523" s="14">
        <v>1055.7727079587801</v>
      </c>
      <c r="L3523" s="14">
        <v>64.7221004721372</v>
      </c>
      <c r="M3523" s="14">
        <v>61.720428550983598</v>
      </c>
      <c r="O3523" s="14"/>
      <c r="P3523" s="14"/>
      <c r="Q3523" s="14"/>
      <c r="R3523" s="14"/>
      <c r="S3523" s="14"/>
      <c r="T3523" s="14"/>
      <c r="U3523" s="14"/>
      <c r="V3523" s="14"/>
      <c r="W3523" s="14"/>
      <c r="X3523" s="14"/>
      <c r="Y3523" s="14"/>
    </row>
    <row r="3524" spans="1:25">
      <c r="A3524" s="14" t="s">
        <v>3704</v>
      </c>
      <c r="B3524" s="14" t="s">
        <v>68</v>
      </c>
      <c r="C3524" s="14" t="s">
        <v>34</v>
      </c>
      <c r="D3524" s="14" t="s">
        <v>77</v>
      </c>
      <c r="E3524" s="14">
        <v>2</v>
      </c>
      <c r="F3524" s="14">
        <v>948.32042248865503</v>
      </c>
      <c r="G3524" s="14">
        <v>316.10680749621798</v>
      </c>
      <c r="H3524" s="14">
        <v>972.74607646878599</v>
      </c>
      <c r="I3524" s="14">
        <v>954.799941784569</v>
      </c>
      <c r="J3524" s="14">
        <v>894.62303322036303</v>
      </c>
      <c r="K3524" s="14">
        <v>1017.94079114921</v>
      </c>
      <c r="L3524" s="14">
        <v>63.140849364644602</v>
      </c>
      <c r="M3524" s="14">
        <v>60.176908564205597</v>
      </c>
      <c r="O3524" s="14"/>
      <c r="P3524" s="14"/>
      <c r="Q3524" s="14"/>
      <c r="R3524" s="14"/>
      <c r="S3524" s="14"/>
      <c r="T3524" s="14"/>
      <c r="U3524" s="14"/>
      <c r="V3524" s="14"/>
      <c r="W3524" s="14"/>
      <c r="X3524" s="14"/>
      <c r="Y3524" s="14"/>
    </row>
    <row r="3525" spans="1:25">
      <c r="A3525" s="14" t="s">
        <v>3705</v>
      </c>
      <c r="B3525" s="14" t="s">
        <v>68</v>
      </c>
      <c r="C3525" s="14" t="s">
        <v>128</v>
      </c>
      <c r="D3525" s="14" t="s">
        <v>77</v>
      </c>
      <c r="E3525" s="14">
        <v>2</v>
      </c>
      <c r="F3525" s="14">
        <v>920.90184695692096</v>
      </c>
      <c r="G3525" s="14">
        <v>306.96728231897401</v>
      </c>
      <c r="H3525" s="14">
        <v>938.39350183105103</v>
      </c>
      <c r="I3525" s="14">
        <v>917.34929543481098</v>
      </c>
      <c r="J3525" s="14">
        <v>858.69988872244403</v>
      </c>
      <c r="K3525" s="14">
        <v>978.93125834464195</v>
      </c>
      <c r="L3525" s="14">
        <v>61.581962909831603</v>
      </c>
      <c r="M3525" s="14">
        <v>58.6494067123663</v>
      </c>
      <c r="O3525" s="14"/>
      <c r="P3525" s="14"/>
      <c r="Q3525" s="14"/>
      <c r="R3525" s="14"/>
      <c r="S3525" s="14"/>
      <c r="T3525" s="14"/>
      <c r="U3525" s="14"/>
      <c r="V3525" s="14"/>
      <c r="W3525" s="14"/>
      <c r="X3525" s="14"/>
      <c r="Y3525" s="14"/>
    </row>
    <row r="3526" spans="1:25">
      <c r="A3526" s="14" t="s">
        <v>3706</v>
      </c>
      <c r="B3526" s="14" t="s">
        <v>68</v>
      </c>
      <c r="C3526" s="14" t="s">
        <v>129</v>
      </c>
      <c r="D3526" s="14" t="s">
        <v>77</v>
      </c>
      <c r="E3526" s="14">
        <v>2</v>
      </c>
      <c r="F3526" s="14">
        <v>920.69825716199205</v>
      </c>
      <c r="G3526" s="14">
        <v>306.89941905399701</v>
      </c>
      <c r="H3526" s="14">
        <v>933.23155697212701</v>
      </c>
      <c r="I3526" s="14">
        <v>903.72242470267201</v>
      </c>
      <c r="J3526" s="14">
        <v>845.93075552669598</v>
      </c>
      <c r="K3526" s="14">
        <v>964.40409011477095</v>
      </c>
      <c r="L3526" s="14">
        <v>60.681665412098702</v>
      </c>
      <c r="M3526" s="14">
        <v>57.791669175976303</v>
      </c>
      <c r="O3526" s="14"/>
      <c r="P3526" s="14"/>
      <c r="Q3526" s="14"/>
      <c r="R3526" s="14"/>
      <c r="S3526" s="14"/>
      <c r="T3526" s="14"/>
      <c r="U3526" s="14"/>
      <c r="V3526" s="14"/>
      <c r="W3526" s="14"/>
      <c r="X3526" s="14"/>
      <c r="Y3526" s="14"/>
    </row>
    <row r="3527" spans="1:25">
      <c r="A3527" s="14" t="s">
        <v>3707</v>
      </c>
      <c r="B3527" s="14" t="s">
        <v>68</v>
      </c>
      <c r="C3527" s="14" t="s">
        <v>130</v>
      </c>
      <c r="D3527" s="14" t="s">
        <v>77</v>
      </c>
      <c r="E3527" s="14">
        <v>2</v>
      </c>
      <c r="F3527" s="14">
        <v>903.27045778008301</v>
      </c>
      <c r="G3527" s="14">
        <v>301.09015259336098</v>
      </c>
      <c r="H3527" s="14">
        <v>910.91301800111205</v>
      </c>
      <c r="I3527" s="14">
        <v>872.63801568185897</v>
      </c>
      <c r="J3527" s="14">
        <v>816.26953325668796</v>
      </c>
      <c r="K3527" s="14">
        <v>931.85313243558198</v>
      </c>
      <c r="L3527" s="14">
        <v>59.215116753722299</v>
      </c>
      <c r="M3527" s="14">
        <v>56.368482425171599</v>
      </c>
      <c r="O3527" s="14"/>
      <c r="P3527" s="14"/>
      <c r="Q3527" s="14"/>
      <c r="R3527" s="14"/>
      <c r="S3527" s="14"/>
      <c r="T3527" s="14"/>
      <c r="U3527" s="14"/>
      <c r="V3527" s="14"/>
      <c r="W3527" s="14"/>
      <c r="X3527" s="14"/>
      <c r="Y3527" s="14"/>
    </row>
    <row r="3528" spans="1:25">
      <c r="A3528" s="14" t="s">
        <v>3708</v>
      </c>
      <c r="B3528" s="14" t="s">
        <v>68</v>
      </c>
      <c r="C3528" s="14" t="s">
        <v>131</v>
      </c>
      <c r="D3528" s="14" t="s">
        <v>77</v>
      </c>
      <c r="E3528" s="14">
        <v>2</v>
      </c>
      <c r="F3528" s="14">
        <v>961.93945291153898</v>
      </c>
      <c r="G3528" s="14">
        <v>320.64648430384602</v>
      </c>
      <c r="H3528" s="14">
        <v>965.08563207209397</v>
      </c>
      <c r="I3528" s="14">
        <v>912.41513305389299</v>
      </c>
      <c r="J3528" s="14">
        <v>855.24408586654204</v>
      </c>
      <c r="K3528" s="14">
        <v>972.381533565165</v>
      </c>
      <c r="L3528" s="14">
        <v>59.966400511271601</v>
      </c>
      <c r="M3528" s="14">
        <v>57.171047187351498</v>
      </c>
      <c r="O3528" s="14"/>
      <c r="P3528" s="14"/>
      <c r="Q3528" s="14"/>
      <c r="R3528" s="14"/>
      <c r="S3528" s="14"/>
      <c r="T3528" s="14"/>
      <c r="U3528" s="14"/>
      <c r="V3528" s="14"/>
      <c r="W3528" s="14"/>
      <c r="X3528" s="14"/>
      <c r="Y3528" s="14"/>
    </row>
    <row r="3529" spans="1:25">
      <c r="A3529" s="14" t="s">
        <v>3709</v>
      </c>
      <c r="B3529" s="14" t="s">
        <v>68</v>
      </c>
      <c r="C3529" s="14" t="s">
        <v>132</v>
      </c>
      <c r="D3529" s="14" t="s">
        <v>77</v>
      </c>
      <c r="E3529" s="14">
        <v>2</v>
      </c>
      <c r="F3529" s="14">
        <v>967.856795762822</v>
      </c>
      <c r="G3529" s="14">
        <v>322.61893192094101</v>
      </c>
      <c r="H3529" s="14">
        <v>965.93458593680805</v>
      </c>
      <c r="I3529" s="14">
        <v>902.37639727143198</v>
      </c>
      <c r="J3529" s="14">
        <v>845.99721770701603</v>
      </c>
      <c r="K3529" s="14">
        <v>961.50354826436399</v>
      </c>
      <c r="L3529" s="14">
        <v>59.127150992932002</v>
      </c>
      <c r="M3529" s="14">
        <v>56.379179564416397</v>
      </c>
      <c r="O3529" s="14"/>
      <c r="P3529" s="14"/>
      <c r="Q3529" s="14"/>
      <c r="R3529" s="14"/>
      <c r="S3529" s="14"/>
      <c r="T3529" s="14"/>
      <c r="U3529" s="14"/>
      <c r="V3529" s="14"/>
      <c r="W3529" s="14"/>
      <c r="X3529" s="14"/>
      <c r="Y3529" s="14"/>
    </row>
    <row r="3530" spans="1:25">
      <c r="A3530" s="14" t="s">
        <v>3710</v>
      </c>
      <c r="B3530" s="14" t="s">
        <v>68</v>
      </c>
      <c r="C3530" s="14" t="s">
        <v>38</v>
      </c>
      <c r="D3530" s="14" t="s">
        <v>77</v>
      </c>
      <c r="E3530" s="14">
        <v>3</v>
      </c>
      <c r="F3530" s="14">
        <v>1354.8277709164199</v>
      </c>
      <c r="G3530" s="14">
        <v>451.609256972141</v>
      </c>
      <c r="H3530" s="14">
        <v>1457.4936216235899</v>
      </c>
      <c r="I3530" s="14">
        <v>1441.02484264395</v>
      </c>
      <c r="J3530" s="14">
        <v>1364.7425182684301</v>
      </c>
      <c r="K3530" s="14">
        <v>1520.43682178567</v>
      </c>
      <c r="L3530" s="14">
        <v>79.411979141717694</v>
      </c>
      <c r="M3530" s="14">
        <v>76.282324375526997</v>
      </c>
      <c r="O3530" s="14"/>
      <c r="P3530" s="14"/>
      <c r="Q3530" s="14"/>
      <c r="R3530" s="14"/>
      <c r="S3530" s="14"/>
      <c r="T3530" s="14"/>
      <c r="U3530" s="14"/>
      <c r="V3530" s="14"/>
      <c r="W3530" s="14"/>
      <c r="X3530" s="14"/>
      <c r="Y3530" s="14"/>
    </row>
    <row r="3531" spans="1:25">
      <c r="A3531" s="14" t="s">
        <v>3711</v>
      </c>
      <c r="B3531" s="14" t="s">
        <v>68</v>
      </c>
      <c r="C3531" s="14" t="s">
        <v>36</v>
      </c>
      <c r="D3531" s="14" t="s">
        <v>77</v>
      </c>
      <c r="E3531" s="14">
        <v>3</v>
      </c>
      <c r="F3531" s="14">
        <v>1246.5017277591501</v>
      </c>
      <c r="G3531" s="14">
        <v>415.500575919715</v>
      </c>
      <c r="H3531" s="14">
        <v>1337.10388715261</v>
      </c>
      <c r="I3531" s="14">
        <v>1316.0951212903101</v>
      </c>
      <c r="J3531" s="14">
        <v>1243.5160667274599</v>
      </c>
      <c r="K3531" s="14">
        <v>1391.78155220248</v>
      </c>
      <c r="L3531" s="14">
        <v>75.686430912166998</v>
      </c>
      <c r="M3531" s="14">
        <v>72.579054562850203</v>
      </c>
      <c r="O3531" s="14"/>
      <c r="P3531" s="14"/>
      <c r="Q3531" s="14"/>
      <c r="R3531" s="14"/>
      <c r="S3531" s="14"/>
      <c r="T3531" s="14"/>
      <c r="U3531" s="14"/>
      <c r="V3531" s="14"/>
      <c r="W3531" s="14"/>
      <c r="X3531" s="14"/>
      <c r="Y3531" s="14"/>
    </row>
    <row r="3532" spans="1:25">
      <c r="A3532" s="14" t="s">
        <v>3712</v>
      </c>
      <c r="B3532" s="14" t="s">
        <v>68</v>
      </c>
      <c r="C3532" s="14" t="s">
        <v>34</v>
      </c>
      <c r="D3532" s="14" t="s">
        <v>77</v>
      </c>
      <c r="E3532" s="14">
        <v>3</v>
      </c>
      <c r="F3532" s="14">
        <v>1138.3524164667199</v>
      </c>
      <c r="G3532" s="14">
        <v>379.45080548890797</v>
      </c>
      <c r="H3532" s="14">
        <v>1216.2274607805</v>
      </c>
      <c r="I3532" s="14">
        <v>1190.58145770851</v>
      </c>
      <c r="J3532" s="14">
        <v>1121.9091385956201</v>
      </c>
      <c r="K3532" s="14">
        <v>1262.33372833156</v>
      </c>
      <c r="L3532" s="14">
        <v>71.7522706230545</v>
      </c>
      <c r="M3532" s="14">
        <v>68.672319112890804</v>
      </c>
      <c r="O3532" s="14"/>
      <c r="P3532" s="14"/>
      <c r="Q3532" s="14"/>
      <c r="R3532" s="14"/>
      <c r="S3532" s="14"/>
      <c r="T3532" s="14"/>
      <c r="U3532" s="14"/>
      <c r="V3532" s="14"/>
      <c r="W3532" s="14"/>
      <c r="X3532" s="14"/>
      <c r="Y3532" s="14"/>
    </row>
    <row r="3533" spans="1:25">
      <c r="A3533" s="14" t="s">
        <v>3713</v>
      </c>
      <c r="B3533" s="14" t="s">
        <v>68</v>
      </c>
      <c r="C3533" s="14" t="s">
        <v>128</v>
      </c>
      <c r="D3533" s="14" t="s">
        <v>77</v>
      </c>
      <c r="E3533" s="14">
        <v>3</v>
      </c>
      <c r="F3533" s="14">
        <v>1051.5640600884899</v>
      </c>
      <c r="G3533" s="14">
        <v>350.52135336282902</v>
      </c>
      <c r="H3533" s="14">
        <v>1120.16283191496</v>
      </c>
      <c r="I3533" s="14">
        <v>1092.5881737151101</v>
      </c>
      <c r="J3533" s="14">
        <v>1027.0750368684</v>
      </c>
      <c r="K3533" s="14">
        <v>1161.1614488673999</v>
      </c>
      <c r="L3533" s="14">
        <v>68.573275152294599</v>
      </c>
      <c r="M3533" s="14">
        <v>65.5131368467096</v>
      </c>
      <c r="O3533" s="14"/>
      <c r="P3533" s="14"/>
      <c r="Q3533" s="14"/>
      <c r="R3533" s="14"/>
      <c r="S3533" s="14"/>
      <c r="T3533" s="14"/>
      <c r="U3533" s="14"/>
      <c r="V3533" s="14"/>
      <c r="W3533" s="14"/>
      <c r="X3533" s="14"/>
      <c r="Y3533" s="14"/>
    </row>
    <row r="3534" spans="1:25">
      <c r="A3534" s="14" t="s">
        <v>3714</v>
      </c>
      <c r="B3534" s="14" t="s">
        <v>68</v>
      </c>
      <c r="C3534" s="14" t="s">
        <v>129</v>
      </c>
      <c r="D3534" s="14" t="s">
        <v>77</v>
      </c>
      <c r="E3534" s="14">
        <v>3</v>
      </c>
      <c r="F3534" s="14">
        <v>1029.3764176838099</v>
      </c>
      <c r="G3534" s="14">
        <v>343.12547256127198</v>
      </c>
      <c r="H3534" s="14">
        <v>1094.3943882922599</v>
      </c>
      <c r="I3534" s="14">
        <v>1064.41821200501</v>
      </c>
      <c r="J3534" s="14">
        <v>999.94171305510895</v>
      </c>
      <c r="K3534" s="14">
        <v>1131.93954377096</v>
      </c>
      <c r="L3534" s="14">
        <v>67.521331765949796</v>
      </c>
      <c r="M3534" s="14">
        <v>64.476498949904894</v>
      </c>
      <c r="O3534" s="14"/>
      <c r="P3534" s="14"/>
      <c r="Q3534" s="14"/>
      <c r="R3534" s="14"/>
      <c r="S3534" s="14"/>
      <c r="T3534" s="14"/>
      <c r="U3534" s="14"/>
      <c r="V3534" s="14"/>
      <c r="W3534" s="14"/>
      <c r="X3534" s="14"/>
      <c r="Y3534" s="14"/>
    </row>
    <row r="3535" spans="1:25">
      <c r="A3535" s="14" t="s">
        <v>3715</v>
      </c>
      <c r="B3535" s="14" t="s">
        <v>68</v>
      </c>
      <c r="C3535" s="14" t="s">
        <v>130</v>
      </c>
      <c r="D3535" s="14" t="s">
        <v>77</v>
      </c>
      <c r="E3535" s="14">
        <v>3</v>
      </c>
      <c r="F3535" s="14">
        <v>1048.5398839486099</v>
      </c>
      <c r="G3535" s="14">
        <v>349.51329464953602</v>
      </c>
      <c r="H3535" s="14">
        <v>1113.5488667919201</v>
      </c>
      <c r="I3535" s="14">
        <v>1075.35527811661</v>
      </c>
      <c r="J3535" s="14">
        <v>1010.8303385797</v>
      </c>
      <c r="K3535" s="14">
        <v>1142.89865105269</v>
      </c>
      <c r="L3535" s="14">
        <v>67.543372936074306</v>
      </c>
      <c r="M3535" s="14">
        <v>64.524939536911603</v>
      </c>
      <c r="O3535" s="14"/>
      <c r="P3535" s="14"/>
      <c r="Q3535" s="14"/>
      <c r="R3535" s="14"/>
      <c r="S3535" s="14"/>
      <c r="T3535" s="14"/>
      <c r="U3535" s="14"/>
      <c r="V3535" s="14"/>
      <c r="W3535" s="14"/>
      <c r="X3535" s="14"/>
      <c r="Y3535" s="14"/>
    </row>
    <row r="3536" spans="1:25">
      <c r="A3536" s="14" t="s">
        <v>3716</v>
      </c>
      <c r="B3536" s="14" t="s">
        <v>68</v>
      </c>
      <c r="C3536" s="14" t="s">
        <v>131</v>
      </c>
      <c r="D3536" s="14" t="s">
        <v>77</v>
      </c>
      <c r="E3536" s="14">
        <v>3</v>
      </c>
      <c r="F3536" s="14">
        <v>1115.78581620205</v>
      </c>
      <c r="G3536" s="14">
        <v>371.92860540068398</v>
      </c>
      <c r="H3536" s="14">
        <v>1182.89123602155</v>
      </c>
      <c r="I3536" s="14">
        <v>1129.9591878705701</v>
      </c>
      <c r="J3536" s="14">
        <v>1064.2179318656999</v>
      </c>
      <c r="K3536" s="14">
        <v>1198.67933799918</v>
      </c>
      <c r="L3536" s="14">
        <v>68.720150128616993</v>
      </c>
      <c r="M3536" s="14">
        <v>65.741256004863502</v>
      </c>
      <c r="O3536" s="14"/>
      <c r="P3536" s="14"/>
      <c r="Q3536" s="14"/>
      <c r="R3536" s="14"/>
      <c r="S3536" s="14"/>
      <c r="T3536" s="14"/>
      <c r="U3536" s="14"/>
      <c r="V3536" s="14"/>
      <c r="W3536" s="14"/>
      <c r="X3536" s="14"/>
      <c r="Y3536" s="14"/>
    </row>
    <row r="3537" spans="1:25">
      <c r="A3537" s="14" t="s">
        <v>3717</v>
      </c>
      <c r="B3537" s="14" t="s">
        <v>68</v>
      </c>
      <c r="C3537" s="14" t="s">
        <v>132</v>
      </c>
      <c r="D3537" s="14" t="s">
        <v>77</v>
      </c>
      <c r="E3537" s="14">
        <v>3</v>
      </c>
      <c r="F3537" s="14">
        <v>1109.29103456097</v>
      </c>
      <c r="G3537" s="14">
        <v>369.76367818698998</v>
      </c>
      <c r="H3537" s="14">
        <v>1173.5300706271</v>
      </c>
      <c r="I3537" s="14">
        <v>1115.2650987002</v>
      </c>
      <c r="J3537" s="14">
        <v>1050.21024737327</v>
      </c>
      <c r="K3537" s="14">
        <v>1183.276572087</v>
      </c>
      <c r="L3537" s="14">
        <v>68.011473386801299</v>
      </c>
      <c r="M3537" s="14">
        <v>65.054851326925004</v>
      </c>
      <c r="O3537" s="14"/>
      <c r="P3537" s="14"/>
      <c r="Q3537" s="14"/>
      <c r="R3537" s="14"/>
      <c r="S3537" s="14"/>
      <c r="T3537" s="14"/>
      <c r="U3537" s="14"/>
      <c r="V3537" s="14"/>
      <c r="W3537" s="14"/>
      <c r="X3537" s="14"/>
      <c r="Y3537" s="14"/>
    </row>
    <row r="3538" spans="1:25">
      <c r="A3538" s="14" t="s">
        <v>3718</v>
      </c>
      <c r="B3538" s="14" t="s">
        <v>68</v>
      </c>
      <c r="C3538" s="14" t="s">
        <v>38</v>
      </c>
      <c r="D3538" s="14" t="s">
        <v>77</v>
      </c>
      <c r="E3538" s="14">
        <v>4</v>
      </c>
      <c r="F3538" s="14">
        <v>1575.5401501531801</v>
      </c>
      <c r="G3538" s="14">
        <v>525.18005005105795</v>
      </c>
      <c r="H3538" s="14">
        <v>1769.6136827391799</v>
      </c>
      <c r="I3538" s="14">
        <v>1752.9695596220199</v>
      </c>
      <c r="J3538" s="14">
        <v>1666.7893379224599</v>
      </c>
      <c r="K3538" s="14">
        <v>1842.42318537648</v>
      </c>
      <c r="L3538" s="14">
        <v>89.453625754466401</v>
      </c>
      <c r="M3538" s="14">
        <v>86.180221699559993</v>
      </c>
      <c r="O3538" s="14"/>
      <c r="P3538" s="14"/>
      <c r="Q3538" s="14"/>
      <c r="R3538" s="14"/>
      <c r="S3538" s="14"/>
      <c r="T3538" s="14"/>
      <c r="U3538" s="14"/>
      <c r="V3538" s="14"/>
      <c r="W3538" s="14"/>
      <c r="X3538" s="14"/>
      <c r="Y3538" s="14"/>
    </row>
    <row r="3539" spans="1:25">
      <c r="A3539" s="14" t="s">
        <v>3719</v>
      </c>
      <c r="B3539" s="14" t="s">
        <v>68</v>
      </c>
      <c r="C3539" s="14" t="s">
        <v>36</v>
      </c>
      <c r="D3539" s="14" t="s">
        <v>77</v>
      </c>
      <c r="E3539" s="14">
        <v>4</v>
      </c>
      <c r="F3539" s="14">
        <v>1449.3846977726</v>
      </c>
      <c r="G3539" s="14">
        <v>483.12823259086701</v>
      </c>
      <c r="H3539" s="14">
        <v>1620.89119512922</v>
      </c>
      <c r="I3539" s="14">
        <v>1607.0573367838199</v>
      </c>
      <c r="J3539" s="14">
        <v>1524.78209263601</v>
      </c>
      <c r="K3539" s="14">
        <v>1692.5937165877499</v>
      </c>
      <c r="L3539" s="14">
        <v>85.536379803928</v>
      </c>
      <c r="M3539" s="14">
        <v>82.275244147810298</v>
      </c>
      <c r="O3539" s="14"/>
      <c r="P3539" s="14"/>
      <c r="Q3539" s="14"/>
      <c r="R3539" s="14"/>
      <c r="S3539" s="14"/>
      <c r="T3539" s="14"/>
      <c r="U3539" s="14"/>
      <c r="V3539" s="14"/>
      <c r="W3539" s="14"/>
      <c r="X3539" s="14"/>
      <c r="Y3539" s="14"/>
    </row>
    <row r="3540" spans="1:25">
      <c r="A3540" s="14" t="s">
        <v>3720</v>
      </c>
      <c r="B3540" s="14" t="s">
        <v>68</v>
      </c>
      <c r="C3540" s="14" t="s">
        <v>34</v>
      </c>
      <c r="D3540" s="14" t="s">
        <v>77</v>
      </c>
      <c r="E3540" s="14">
        <v>4</v>
      </c>
      <c r="F3540" s="14">
        <v>1358.0422739134899</v>
      </c>
      <c r="G3540" s="14">
        <v>452.68075797116501</v>
      </c>
      <c r="H3540" s="14">
        <v>1511.60636448113</v>
      </c>
      <c r="I3540" s="14">
        <v>1497.28980791041</v>
      </c>
      <c r="J3540" s="14">
        <v>1418.1831259619601</v>
      </c>
      <c r="K3540" s="14">
        <v>1579.63809080697</v>
      </c>
      <c r="L3540" s="14">
        <v>82.348282896554096</v>
      </c>
      <c r="M3540" s="14">
        <v>79.106681948458601</v>
      </c>
      <c r="O3540" s="14"/>
      <c r="P3540" s="14"/>
      <c r="Q3540" s="14"/>
      <c r="R3540" s="14"/>
      <c r="S3540" s="14"/>
      <c r="T3540" s="14"/>
      <c r="U3540" s="14"/>
      <c r="V3540" s="14"/>
      <c r="W3540" s="14"/>
      <c r="X3540" s="14"/>
      <c r="Y3540" s="14"/>
    </row>
    <row r="3541" spans="1:25">
      <c r="A3541" s="14" t="s">
        <v>3721</v>
      </c>
      <c r="B3541" s="14" t="s">
        <v>68</v>
      </c>
      <c r="C3541" s="14" t="s">
        <v>128</v>
      </c>
      <c r="D3541" s="14" t="s">
        <v>77</v>
      </c>
      <c r="E3541" s="14">
        <v>4</v>
      </c>
      <c r="F3541" s="14">
        <v>1268.24340788326</v>
      </c>
      <c r="G3541" s="14">
        <v>422.74780262775403</v>
      </c>
      <c r="H3541" s="14">
        <v>1404.9445085668101</v>
      </c>
      <c r="I3541" s="14">
        <v>1382.96125210165</v>
      </c>
      <c r="J3541" s="14">
        <v>1307.42136579968</v>
      </c>
      <c r="K3541" s="14">
        <v>1461.7067919552101</v>
      </c>
      <c r="L3541" s="14">
        <v>78.745539853562406</v>
      </c>
      <c r="M3541" s="14">
        <v>75.539886301962497</v>
      </c>
      <c r="O3541" s="14"/>
      <c r="P3541" s="14"/>
      <c r="Q3541" s="14"/>
      <c r="R3541" s="14"/>
      <c r="S3541" s="14"/>
      <c r="T3541" s="14"/>
      <c r="U3541" s="14"/>
      <c r="V3541" s="14"/>
      <c r="W3541" s="14"/>
      <c r="X3541" s="14"/>
      <c r="Y3541" s="14"/>
    </row>
    <row r="3542" spans="1:25">
      <c r="A3542" s="14" t="s">
        <v>3722</v>
      </c>
      <c r="B3542" s="14" t="s">
        <v>68</v>
      </c>
      <c r="C3542" s="14" t="s">
        <v>129</v>
      </c>
      <c r="D3542" s="14" t="s">
        <v>77</v>
      </c>
      <c r="E3542" s="14">
        <v>4</v>
      </c>
      <c r="F3542" s="14">
        <v>1273.75556478526</v>
      </c>
      <c r="G3542" s="14">
        <v>424.58518826175299</v>
      </c>
      <c r="H3542" s="14">
        <v>1406.00433227946</v>
      </c>
      <c r="I3542" s="14">
        <v>1373.5718925860499</v>
      </c>
      <c r="J3542" s="14">
        <v>1298.7229758443</v>
      </c>
      <c r="K3542" s="14">
        <v>1451.59010113764</v>
      </c>
      <c r="L3542" s="14">
        <v>78.018208551590305</v>
      </c>
      <c r="M3542" s="14">
        <v>74.848916741754707</v>
      </c>
      <c r="O3542" s="14"/>
      <c r="P3542" s="14"/>
      <c r="Q3542" s="14"/>
      <c r="R3542" s="14"/>
      <c r="S3542" s="14"/>
      <c r="T3542" s="14"/>
      <c r="U3542" s="14"/>
      <c r="V3542" s="14"/>
      <c r="W3542" s="14"/>
      <c r="X3542" s="14"/>
      <c r="Y3542" s="14"/>
    </row>
    <row r="3543" spans="1:25">
      <c r="A3543" s="14" t="s">
        <v>3723</v>
      </c>
      <c r="B3543" s="14" t="s">
        <v>68</v>
      </c>
      <c r="C3543" s="14" t="s">
        <v>130</v>
      </c>
      <c r="D3543" s="14" t="s">
        <v>77</v>
      </c>
      <c r="E3543" s="14">
        <v>4</v>
      </c>
      <c r="F3543" s="14">
        <v>1269.8288579857399</v>
      </c>
      <c r="G3543" s="14">
        <v>423.27628599524502</v>
      </c>
      <c r="H3543" s="14">
        <v>1400.51049199366</v>
      </c>
      <c r="I3543" s="14">
        <v>1359.16483305109</v>
      </c>
      <c r="J3543" s="14">
        <v>1285.00576688919</v>
      </c>
      <c r="K3543" s="14">
        <v>1436.4689447165399</v>
      </c>
      <c r="L3543" s="14">
        <v>77.304111665449696</v>
      </c>
      <c r="M3543" s="14">
        <v>74.159066161902999</v>
      </c>
      <c r="O3543" s="14"/>
      <c r="P3543" s="14"/>
      <c r="Q3543" s="14"/>
      <c r="R3543" s="14"/>
      <c r="S3543" s="14"/>
      <c r="T3543" s="14"/>
      <c r="U3543" s="14"/>
      <c r="V3543" s="14"/>
      <c r="W3543" s="14"/>
      <c r="X3543" s="14"/>
      <c r="Y3543" s="14"/>
    </row>
    <row r="3544" spans="1:25">
      <c r="A3544" s="14" t="s">
        <v>3724</v>
      </c>
      <c r="B3544" s="14" t="s">
        <v>68</v>
      </c>
      <c r="C3544" s="14" t="s">
        <v>131</v>
      </c>
      <c r="D3544" s="14" t="s">
        <v>77</v>
      </c>
      <c r="E3544" s="14">
        <v>4</v>
      </c>
      <c r="F3544" s="14">
        <v>1282.2631436980901</v>
      </c>
      <c r="G3544" s="14">
        <v>427.42104789936502</v>
      </c>
      <c r="H3544" s="14">
        <v>1410.49086855877</v>
      </c>
      <c r="I3544" s="14">
        <v>1361.21070279265</v>
      </c>
      <c r="J3544" s="14">
        <v>1287.3159446802799</v>
      </c>
      <c r="K3544" s="14">
        <v>1438.2237144563601</v>
      </c>
      <c r="L3544" s="14">
        <v>77.013011663712007</v>
      </c>
      <c r="M3544" s="14">
        <v>73.894758112375897</v>
      </c>
      <c r="O3544" s="14"/>
      <c r="P3544" s="14"/>
      <c r="Q3544" s="14"/>
      <c r="R3544" s="14"/>
      <c r="S3544" s="14"/>
      <c r="T3544" s="14"/>
      <c r="U3544" s="14"/>
      <c r="V3544" s="14"/>
      <c r="W3544" s="14"/>
      <c r="X3544" s="14"/>
      <c r="Y3544" s="14"/>
    </row>
    <row r="3545" spans="1:25">
      <c r="A3545" s="14" t="s">
        <v>3725</v>
      </c>
      <c r="B3545" s="14" t="s">
        <v>68</v>
      </c>
      <c r="C3545" s="14" t="s">
        <v>132</v>
      </c>
      <c r="D3545" s="14" t="s">
        <v>77</v>
      </c>
      <c r="E3545" s="14">
        <v>4</v>
      </c>
      <c r="F3545" s="14">
        <v>1248.0635707373599</v>
      </c>
      <c r="G3545" s="14">
        <v>416.02119024578502</v>
      </c>
      <c r="H3545" s="14">
        <v>1365.7951091457201</v>
      </c>
      <c r="I3545" s="14">
        <v>1312.95107737379</v>
      </c>
      <c r="J3545" s="14">
        <v>1240.7784832407799</v>
      </c>
      <c r="K3545" s="14">
        <v>1388.2116665691301</v>
      </c>
      <c r="L3545" s="14">
        <v>75.260589195332798</v>
      </c>
      <c r="M3545" s="14">
        <v>72.172594133018507</v>
      </c>
      <c r="O3545" s="14"/>
      <c r="P3545" s="14"/>
      <c r="Q3545" s="14"/>
      <c r="R3545" s="14"/>
      <c r="S3545" s="14"/>
      <c r="T3545" s="14"/>
      <c r="U3545" s="14"/>
      <c r="V3545" s="14"/>
      <c r="W3545" s="14"/>
      <c r="X3545" s="14"/>
      <c r="Y3545" s="14"/>
    </row>
    <row r="3546" spans="1:25">
      <c r="A3546" s="14" t="s">
        <v>3726</v>
      </c>
      <c r="B3546" s="14" t="s">
        <v>68</v>
      </c>
      <c r="C3546" s="14" t="s">
        <v>38</v>
      </c>
      <c r="D3546" s="14" t="s">
        <v>77</v>
      </c>
      <c r="E3546" s="14">
        <v>5</v>
      </c>
      <c r="F3546" s="14">
        <v>1838.0374616945001</v>
      </c>
      <c r="G3546" s="14">
        <v>612.67915389816505</v>
      </c>
      <c r="H3546" s="14">
        <v>2152.1426868385902</v>
      </c>
      <c r="I3546" s="14">
        <v>2189.2053768901001</v>
      </c>
      <c r="J3546" s="14">
        <v>2089.5674279354898</v>
      </c>
      <c r="K3546" s="14">
        <v>2292.3418501866299</v>
      </c>
      <c r="L3546" s="14">
        <v>103.13647329653</v>
      </c>
      <c r="M3546" s="14">
        <v>99.637948954615695</v>
      </c>
      <c r="O3546" s="14"/>
      <c r="P3546" s="14"/>
      <c r="Q3546" s="14"/>
      <c r="R3546" s="14"/>
      <c r="S3546" s="14"/>
      <c r="T3546" s="14"/>
      <c r="U3546" s="14"/>
      <c r="V3546" s="14"/>
      <c r="W3546" s="14"/>
      <c r="X3546" s="14"/>
      <c r="Y3546" s="14"/>
    </row>
    <row r="3547" spans="1:25">
      <c r="A3547" s="14" t="s">
        <v>3727</v>
      </c>
      <c r="B3547" s="14" t="s">
        <v>68</v>
      </c>
      <c r="C3547" s="14" t="s">
        <v>36</v>
      </c>
      <c r="D3547" s="14" t="s">
        <v>77</v>
      </c>
      <c r="E3547" s="14">
        <v>5</v>
      </c>
      <c r="F3547" s="14">
        <v>1688.9500567211401</v>
      </c>
      <c r="G3547" s="14">
        <v>562.98335224038101</v>
      </c>
      <c r="H3547" s="14">
        <v>1973.0494465264901</v>
      </c>
      <c r="I3547" s="14">
        <v>2001.5163927977501</v>
      </c>
      <c r="J3547" s="14">
        <v>1906.51706621472</v>
      </c>
      <c r="K3547" s="14">
        <v>2099.99837465774</v>
      </c>
      <c r="L3547" s="14">
        <v>98.481981859988096</v>
      </c>
      <c r="M3547" s="14">
        <v>94.9993265830296</v>
      </c>
      <c r="O3547" s="14"/>
      <c r="P3547" s="14"/>
      <c r="Q3547" s="14"/>
      <c r="R3547" s="14"/>
      <c r="S3547" s="14"/>
      <c r="T3547" s="14"/>
      <c r="U3547" s="14"/>
      <c r="V3547" s="14"/>
      <c r="W3547" s="14"/>
      <c r="X3547" s="14"/>
      <c r="Y3547" s="14"/>
    </row>
    <row r="3548" spans="1:25">
      <c r="A3548" s="14" t="s">
        <v>3728</v>
      </c>
      <c r="B3548" s="14" t="s">
        <v>68</v>
      </c>
      <c r="C3548" s="14" t="s">
        <v>34</v>
      </c>
      <c r="D3548" s="14" t="s">
        <v>77</v>
      </c>
      <c r="E3548" s="14">
        <v>5</v>
      </c>
      <c r="F3548" s="14">
        <v>1624.2095362227401</v>
      </c>
      <c r="G3548" s="14">
        <v>541.403178740915</v>
      </c>
      <c r="H3548" s="14">
        <v>1894.16608693234</v>
      </c>
      <c r="I3548" s="14">
        <v>1926.69507131965</v>
      </c>
      <c r="J3548" s="14">
        <v>1833.5086398810799</v>
      </c>
      <c r="K3548" s="14">
        <v>2023.3664972838001</v>
      </c>
      <c r="L3548" s="14">
        <v>96.671425964151197</v>
      </c>
      <c r="M3548" s="14">
        <v>93.186431438573194</v>
      </c>
      <c r="O3548" s="14"/>
      <c r="P3548" s="14"/>
      <c r="Q3548" s="14"/>
      <c r="R3548" s="14"/>
      <c r="S3548" s="14"/>
      <c r="T3548" s="14"/>
      <c r="U3548" s="14"/>
      <c r="V3548" s="14"/>
      <c r="W3548" s="14"/>
      <c r="X3548" s="14"/>
      <c r="Y3548" s="14"/>
    </row>
    <row r="3549" spans="1:25">
      <c r="A3549" s="14" t="s">
        <v>3729</v>
      </c>
      <c r="B3549" s="14" t="s">
        <v>68</v>
      </c>
      <c r="C3549" s="14" t="s">
        <v>128</v>
      </c>
      <c r="D3549" s="14" t="s">
        <v>77</v>
      </c>
      <c r="E3549" s="14">
        <v>5</v>
      </c>
      <c r="F3549" s="14">
        <v>1568.67201414737</v>
      </c>
      <c r="G3549" s="14">
        <v>522.89067138245503</v>
      </c>
      <c r="H3549" s="14">
        <v>1829.03517069593</v>
      </c>
      <c r="I3549" s="14">
        <v>1864.4125277097301</v>
      </c>
      <c r="J3549" s="14">
        <v>1772.6830144177</v>
      </c>
      <c r="K3549" s="14">
        <v>1959.6340029734899</v>
      </c>
      <c r="L3549" s="14">
        <v>95.221475263762798</v>
      </c>
      <c r="M3549" s="14">
        <v>91.729513292024393</v>
      </c>
      <c r="O3549" s="14"/>
      <c r="P3549" s="14"/>
      <c r="Q3549" s="14"/>
      <c r="R3549" s="14"/>
      <c r="S3549" s="14"/>
      <c r="T3549" s="14"/>
      <c r="U3549" s="14"/>
      <c r="V3549" s="14"/>
      <c r="W3549" s="14"/>
      <c r="X3549" s="14"/>
      <c r="Y3549" s="14"/>
    </row>
    <row r="3550" spans="1:25">
      <c r="A3550" s="14" t="s">
        <v>3730</v>
      </c>
      <c r="B3550" s="14" t="s">
        <v>68</v>
      </c>
      <c r="C3550" s="14" t="s">
        <v>129</v>
      </c>
      <c r="D3550" s="14" t="s">
        <v>77</v>
      </c>
      <c r="E3550" s="14">
        <v>5</v>
      </c>
      <c r="F3550" s="14">
        <v>1549.1662477217001</v>
      </c>
      <c r="G3550" s="14">
        <v>516.38874924056802</v>
      </c>
      <c r="H3550" s="14">
        <v>1805.5971557865</v>
      </c>
      <c r="I3550" s="14">
        <v>1840.4848568099701</v>
      </c>
      <c r="J3550" s="14">
        <v>1749.46515986136</v>
      </c>
      <c r="K3550" s="14">
        <v>1934.99169591144</v>
      </c>
      <c r="L3550" s="14">
        <v>94.506839101478405</v>
      </c>
      <c r="M3550" s="14">
        <v>91.0196969486055</v>
      </c>
      <c r="O3550" s="14"/>
      <c r="P3550" s="14"/>
      <c r="Q3550" s="14"/>
      <c r="R3550" s="14"/>
      <c r="S3550" s="14"/>
      <c r="T3550" s="14"/>
      <c r="U3550" s="14"/>
      <c r="V3550" s="14"/>
      <c r="W3550" s="14"/>
      <c r="X3550" s="14"/>
      <c r="Y3550" s="14"/>
    </row>
    <row r="3551" spans="1:25">
      <c r="A3551" s="14" t="s">
        <v>3731</v>
      </c>
      <c r="B3551" s="14" t="s">
        <v>68</v>
      </c>
      <c r="C3551" s="14" t="s">
        <v>130</v>
      </c>
      <c r="D3551" s="14" t="s">
        <v>77</v>
      </c>
      <c r="E3551" s="14">
        <v>5</v>
      </c>
      <c r="F3551" s="14">
        <v>1523.26091402061</v>
      </c>
      <c r="G3551" s="14">
        <v>507.75363800686898</v>
      </c>
      <c r="H3551" s="14">
        <v>1776.0247575093399</v>
      </c>
      <c r="I3551" s="14">
        <v>1801.0043095728099</v>
      </c>
      <c r="J3551" s="14">
        <v>1711.23495720083</v>
      </c>
      <c r="K3551" s="14">
        <v>1894.24263818534</v>
      </c>
      <c r="L3551" s="14">
        <v>93.238328612531404</v>
      </c>
      <c r="M3551" s="14">
        <v>89.769352371978997</v>
      </c>
      <c r="O3551" s="14"/>
      <c r="P3551" s="14"/>
      <c r="Q3551" s="14"/>
      <c r="R3551" s="14"/>
      <c r="S3551" s="14"/>
      <c r="T3551" s="14"/>
      <c r="U3551" s="14"/>
      <c r="V3551" s="14"/>
      <c r="W3551" s="14"/>
      <c r="X3551" s="14"/>
      <c r="Y3551" s="14"/>
    </row>
    <row r="3552" spans="1:25">
      <c r="A3552" s="14" t="s">
        <v>3732</v>
      </c>
      <c r="B3552" s="14" t="s">
        <v>68</v>
      </c>
      <c r="C3552" s="14" t="s">
        <v>131</v>
      </c>
      <c r="D3552" s="14" t="s">
        <v>77</v>
      </c>
      <c r="E3552" s="14">
        <v>5</v>
      </c>
      <c r="F3552" s="14">
        <v>1482.2468004093701</v>
      </c>
      <c r="G3552" s="14">
        <v>494.08226680312401</v>
      </c>
      <c r="H3552" s="14">
        <v>1727.1778981453699</v>
      </c>
      <c r="I3552" s="14">
        <v>1743.27411765028</v>
      </c>
      <c r="J3552" s="14">
        <v>1655.27274398292</v>
      </c>
      <c r="K3552" s="14">
        <v>1834.7238764123699</v>
      </c>
      <c r="L3552" s="14">
        <v>91.449758762085807</v>
      </c>
      <c r="M3552" s="14">
        <v>88.001373667367503</v>
      </c>
      <c r="O3552" s="14"/>
      <c r="P3552" s="14"/>
      <c r="Q3552" s="14"/>
      <c r="R3552" s="14"/>
      <c r="S3552" s="14"/>
      <c r="T3552" s="14"/>
      <c r="U3552" s="14"/>
      <c r="V3552" s="14"/>
      <c r="W3552" s="14"/>
      <c r="X3552" s="14"/>
      <c r="Y3552" s="14"/>
    </row>
    <row r="3553" spans="1:25">
      <c r="A3553" s="14" t="s">
        <v>3733</v>
      </c>
      <c r="B3553" s="14" t="s">
        <v>68</v>
      </c>
      <c r="C3553" s="14" t="s">
        <v>132</v>
      </c>
      <c r="D3553" s="14" t="s">
        <v>77</v>
      </c>
      <c r="E3553" s="14">
        <v>5</v>
      </c>
      <c r="F3553" s="14">
        <v>1515.9899008351999</v>
      </c>
      <c r="G3553" s="14">
        <v>505.329966945065</v>
      </c>
      <c r="H3553" s="14">
        <v>1762.9224481471699</v>
      </c>
      <c r="I3553" s="14">
        <v>1775.9756773767899</v>
      </c>
      <c r="J3553" s="14">
        <v>1687.3576009499</v>
      </c>
      <c r="K3553" s="14">
        <v>1868.0266173679299</v>
      </c>
      <c r="L3553" s="14">
        <v>92.050939991133006</v>
      </c>
      <c r="M3553" s="14">
        <v>88.618076426890894</v>
      </c>
      <c r="O3553" s="14"/>
      <c r="P3553" s="14"/>
      <c r="Q3553" s="14"/>
      <c r="R3553" s="14"/>
      <c r="S3553" s="14"/>
      <c r="T3553" s="14"/>
      <c r="U3553" s="14"/>
      <c r="V3553" s="14"/>
      <c r="W3553" s="14"/>
      <c r="X3553" s="14"/>
      <c r="Y3553" s="14"/>
    </row>
    <row r="3554" spans="1:25">
      <c r="A3554" s="14" t="s">
        <v>3734</v>
      </c>
      <c r="B3554" s="14" t="s">
        <v>68</v>
      </c>
      <c r="C3554" s="14" t="s">
        <v>38</v>
      </c>
      <c r="D3554" s="14" t="s">
        <v>81</v>
      </c>
      <c r="E3554" s="14">
        <v>0</v>
      </c>
      <c r="F3554" s="14">
        <v>5987.5454353616396</v>
      </c>
      <c r="G3554" s="14">
        <v>1995.84847845388</v>
      </c>
      <c r="H3554" s="14">
        <v>1166.26712337145</v>
      </c>
      <c r="I3554" s="14">
        <v>1180.47135599788</v>
      </c>
      <c r="J3554" s="14">
        <v>1150.5454676399499</v>
      </c>
      <c r="K3554" s="14">
        <v>1210.9744577874901</v>
      </c>
      <c r="L3554" s="14">
        <v>30.5031017896126</v>
      </c>
      <c r="M3554" s="14">
        <v>29.925888357934799</v>
      </c>
      <c r="O3554" s="14"/>
      <c r="P3554" s="14"/>
      <c r="Q3554" s="14"/>
      <c r="R3554" s="14"/>
      <c r="S3554" s="14"/>
      <c r="T3554" s="14"/>
      <c r="U3554" s="14"/>
      <c r="V3554" s="14"/>
      <c r="W3554" s="14"/>
      <c r="X3554" s="14"/>
      <c r="Y3554" s="14"/>
    </row>
    <row r="3555" spans="1:25">
      <c r="A3555" s="14" t="s">
        <v>3735</v>
      </c>
      <c r="B3555" s="14" t="s">
        <v>68</v>
      </c>
      <c r="C3555" s="14" t="s">
        <v>36</v>
      </c>
      <c r="D3555" s="14" t="s">
        <v>81</v>
      </c>
      <c r="E3555" s="14">
        <v>0</v>
      </c>
      <c r="F3555" s="14">
        <v>5982.2027190761801</v>
      </c>
      <c r="G3555" s="14">
        <v>1994.0675730253899</v>
      </c>
      <c r="H3555" s="14">
        <v>1159.67648004485</v>
      </c>
      <c r="I3555" s="14">
        <v>1169.6270988157801</v>
      </c>
      <c r="J3555" s="14">
        <v>1139.9689745972801</v>
      </c>
      <c r="K3555" s="14">
        <v>1199.85752991662</v>
      </c>
      <c r="L3555" s="14">
        <v>30.230431100842001</v>
      </c>
      <c r="M3555" s="14">
        <v>29.658124218496798</v>
      </c>
      <c r="O3555" s="14"/>
      <c r="P3555" s="14"/>
      <c r="Q3555" s="14"/>
      <c r="R3555" s="14"/>
      <c r="S3555" s="14"/>
      <c r="T3555" s="14"/>
      <c r="U3555" s="14"/>
      <c r="V3555" s="14"/>
      <c r="W3555" s="14"/>
      <c r="X3555" s="14"/>
      <c r="Y3555" s="14"/>
    </row>
    <row r="3556" spans="1:25">
      <c r="A3556" s="14" t="s">
        <v>3736</v>
      </c>
      <c r="B3556" s="14" t="s">
        <v>68</v>
      </c>
      <c r="C3556" s="14" t="s">
        <v>34</v>
      </c>
      <c r="D3556" s="14" t="s">
        <v>81</v>
      </c>
      <c r="E3556" s="14">
        <v>0</v>
      </c>
      <c r="F3556" s="14">
        <v>5876.8181251975102</v>
      </c>
      <c r="G3556" s="14">
        <v>1958.9393750658401</v>
      </c>
      <c r="H3556" s="14">
        <v>1135.09937983789</v>
      </c>
      <c r="I3556" s="14">
        <v>1136.00107197949</v>
      </c>
      <c r="J3556" s="14">
        <v>1106.95376337894</v>
      </c>
      <c r="K3556" s="14">
        <v>1165.6139577936699</v>
      </c>
      <c r="L3556" s="14">
        <v>29.6128858141869</v>
      </c>
      <c r="M3556" s="14">
        <v>29.047308600545598</v>
      </c>
      <c r="O3556" s="14"/>
      <c r="P3556" s="14"/>
      <c r="Q3556" s="14"/>
      <c r="R3556" s="14"/>
      <c r="S3556" s="14"/>
      <c r="T3556" s="14"/>
      <c r="U3556" s="14"/>
      <c r="V3556" s="14"/>
      <c r="W3556" s="14"/>
      <c r="X3556" s="14"/>
      <c r="Y3556" s="14"/>
    </row>
    <row r="3557" spans="1:25">
      <c r="A3557" s="14" t="s">
        <v>3737</v>
      </c>
      <c r="B3557" s="14" t="s">
        <v>68</v>
      </c>
      <c r="C3557" s="14" t="s">
        <v>128</v>
      </c>
      <c r="D3557" s="14" t="s">
        <v>81</v>
      </c>
      <c r="E3557" s="14">
        <v>0</v>
      </c>
      <c r="F3557" s="14">
        <v>5870.5952913065403</v>
      </c>
      <c r="G3557" s="14">
        <v>1956.86509710218</v>
      </c>
      <c r="H3557" s="14">
        <v>1130.8983838281599</v>
      </c>
      <c r="I3557" s="14">
        <v>1125.4469610480501</v>
      </c>
      <c r="J3557" s="14">
        <v>1096.6695181385601</v>
      </c>
      <c r="K3557" s="14">
        <v>1154.78502672734</v>
      </c>
      <c r="L3557" s="14">
        <v>29.338065679291699</v>
      </c>
      <c r="M3557" s="14">
        <v>28.777442909487299</v>
      </c>
      <c r="O3557" s="14"/>
      <c r="P3557" s="14"/>
      <c r="Q3557" s="14"/>
      <c r="R3557" s="14"/>
      <c r="S3557" s="14"/>
      <c r="T3557" s="14"/>
      <c r="U3557" s="14"/>
      <c r="V3557" s="14"/>
      <c r="W3557" s="14"/>
      <c r="X3557" s="14"/>
      <c r="Y3557" s="14"/>
    </row>
    <row r="3558" spans="1:25">
      <c r="A3558" s="14" t="s">
        <v>3738</v>
      </c>
      <c r="B3558" s="14" t="s">
        <v>68</v>
      </c>
      <c r="C3558" s="14" t="s">
        <v>129</v>
      </c>
      <c r="D3558" s="14" t="s">
        <v>81</v>
      </c>
      <c r="E3558" s="14">
        <v>0</v>
      </c>
      <c r="F3558" s="14">
        <v>5817.1940553361801</v>
      </c>
      <c r="G3558" s="14">
        <v>1939.06468511206</v>
      </c>
      <c r="H3558" s="14">
        <v>1118.0246497926601</v>
      </c>
      <c r="I3558" s="14">
        <v>1103.9067994673901</v>
      </c>
      <c r="J3558" s="14">
        <v>1075.5704246796399</v>
      </c>
      <c r="K3558" s="14">
        <v>1132.7977597326401</v>
      </c>
      <c r="L3558" s="14">
        <v>28.890960265252001</v>
      </c>
      <c r="M3558" s="14">
        <v>28.336374787748401</v>
      </c>
      <c r="O3558" s="14"/>
      <c r="P3558" s="14"/>
      <c r="Q3558" s="14"/>
      <c r="R3558" s="14"/>
      <c r="S3558" s="14"/>
      <c r="T3558" s="14"/>
      <c r="U3558" s="14"/>
      <c r="V3558" s="14"/>
      <c r="W3558" s="14"/>
      <c r="X3558" s="14"/>
      <c r="Y3558" s="14"/>
    </row>
    <row r="3559" spans="1:25">
      <c r="A3559" s="14" t="s">
        <v>3739</v>
      </c>
      <c r="B3559" s="14" t="s">
        <v>68</v>
      </c>
      <c r="C3559" s="14" t="s">
        <v>130</v>
      </c>
      <c r="D3559" s="14" t="s">
        <v>81</v>
      </c>
      <c r="E3559" s="14">
        <v>0</v>
      </c>
      <c r="F3559" s="14">
        <v>5717.2795139908703</v>
      </c>
      <c r="G3559" s="14">
        <v>1905.75983799696</v>
      </c>
      <c r="H3559" s="14">
        <v>1096.5519880608599</v>
      </c>
      <c r="I3559" s="14">
        <v>1076.3691181185</v>
      </c>
      <c r="J3559" s="14">
        <v>1048.5137895569001</v>
      </c>
      <c r="K3559" s="14">
        <v>1104.7744120631301</v>
      </c>
      <c r="L3559" s="14">
        <v>28.4052939446312</v>
      </c>
      <c r="M3559" s="14">
        <v>27.855328561606299</v>
      </c>
      <c r="O3559" s="14"/>
      <c r="P3559" s="14"/>
      <c r="Q3559" s="14"/>
      <c r="R3559" s="14"/>
      <c r="S3559" s="14"/>
      <c r="T3559" s="14"/>
      <c r="U3559" s="14"/>
      <c r="V3559" s="14"/>
      <c r="W3559" s="14"/>
      <c r="X3559" s="14"/>
      <c r="Y3559" s="14"/>
    </row>
    <row r="3560" spans="1:25">
      <c r="A3560" s="14" t="s">
        <v>3740</v>
      </c>
      <c r="B3560" s="14" t="s">
        <v>68</v>
      </c>
      <c r="C3560" s="14" t="s">
        <v>131</v>
      </c>
      <c r="D3560" s="14" t="s">
        <v>81</v>
      </c>
      <c r="E3560" s="14">
        <v>0</v>
      </c>
      <c r="F3560" s="14">
        <v>5774.3679093693399</v>
      </c>
      <c r="G3560" s="14">
        <v>1924.7893031231099</v>
      </c>
      <c r="H3560" s="14">
        <v>1103.95266141351</v>
      </c>
      <c r="I3560" s="14">
        <v>1076.2955657213699</v>
      </c>
      <c r="J3560" s="14">
        <v>1048.58761542048</v>
      </c>
      <c r="K3560" s="14">
        <v>1104.5478312866401</v>
      </c>
      <c r="L3560" s="14">
        <v>28.252265565275799</v>
      </c>
      <c r="M3560" s="14">
        <v>27.707950300891302</v>
      </c>
      <c r="O3560" s="14"/>
      <c r="P3560" s="14"/>
      <c r="Q3560" s="14"/>
      <c r="R3560" s="14"/>
      <c r="S3560" s="14"/>
      <c r="T3560" s="14"/>
      <c r="U3560" s="14"/>
      <c r="V3560" s="14"/>
      <c r="W3560" s="14"/>
      <c r="X3560" s="14"/>
      <c r="Y3560" s="14"/>
    </row>
    <row r="3561" spans="1:25">
      <c r="A3561" s="14" t="s">
        <v>3741</v>
      </c>
      <c r="B3561" s="14" t="s">
        <v>68</v>
      </c>
      <c r="C3561" s="14" t="s">
        <v>132</v>
      </c>
      <c r="D3561" s="14" t="s">
        <v>81</v>
      </c>
      <c r="E3561" s="14">
        <v>0</v>
      </c>
      <c r="F3561" s="14">
        <v>5908.2588374282896</v>
      </c>
      <c r="G3561" s="14">
        <v>1969.4196124760999</v>
      </c>
      <c r="H3561" s="14">
        <v>1124.48946977892</v>
      </c>
      <c r="I3561" s="14">
        <v>1088.9809408932699</v>
      </c>
      <c r="J3561" s="14">
        <v>1061.27090551996</v>
      </c>
      <c r="K3561" s="14">
        <v>1117.2290626761501</v>
      </c>
      <c r="L3561" s="14">
        <v>28.248121782882201</v>
      </c>
      <c r="M3561" s="14">
        <v>27.710035373308799</v>
      </c>
      <c r="O3561" s="14"/>
      <c r="P3561" s="14"/>
      <c r="Q3561" s="14"/>
      <c r="R3561" s="14"/>
      <c r="S3561" s="14"/>
      <c r="T3561" s="14"/>
      <c r="U3561" s="14"/>
      <c r="V3561" s="14"/>
      <c r="W3561" s="14"/>
      <c r="X3561" s="14"/>
      <c r="Y3561" s="14"/>
    </row>
    <row r="3562" spans="1:25">
      <c r="A3562" s="14" t="s">
        <v>3742</v>
      </c>
      <c r="B3562" s="14" t="s">
        <v>68</v>
      </c>
      <c r="C3562" s="14" t="s">
        <v>38</v>
      </c>
      <c r="D3562" s="14" t="s">
        <v>81</v>
      </c>
      <c r="E3562" s="14">
        <v>1</v>
      </c>
      <c r="F3562" s="14">
        <v>769.31563629499601</v>
      </c>
      <c r="G3562" s="14">
        <v>256.43854543166498</v>
      </c>
      <c r="H3562" s="14">
        <v>705.55466153231998</v>
      </c>
      <c r="I3562" s="14">
        <v>731.32094242658195</v>
      </c>
      <c r="J3562" s="14">
        <v>680.13914136343203</v>
      </c>
      <c r="K3562" s="14">
        <v>785.30989321369395</v>
      </c>
      <c r="L3562" s="14">
        <v>53.988950787112501</v>
      </c>
      <c r="M3562" s="14">
        <v>51.181801063149699</v>
      </c>
      <c r="O3562" s="14"/>
      <c r="P3562" s="14"/>
      <c r="Q3562" s="14"/>
      <c r="R3562" s="14"/>
      <c r="S3562" s="14"/>
      <c r="T3562" s="14"/>
      <c r="U3562" s="14"/>
      <c r="V3562" s="14"/>
      <c r="W3562" s="14"/>
      <c r="X3562" s="14"/>
      <c r="Y3562" s="14"/>
    </row>
    <row r="3563" spans="1:25">
      <c r="A3563" s="14" t="s">
        <v>3743</v>
      </c>
      <c r="B3563" s="14" t="s">
        <v>68</v>
      </c>
      <c r="C3563" s="14" t="s">
        <v>36</v>
      </c>
      <c r="D3563" s="14" t="s">
        <v>81</v>
      </c>
      <c r="E3563" s="14">
        <v>1</v>
      </c>
      <c r="F3563" s="14">
        <v>788.83818853380399</v>
      </c>
      <c r="G3563" s="14">
        <v>262.94606284460099</v>
      </c>
      <c r="H3563" s="14">
        <v>716.35717006647803</v>
      </c>
      <c r="I3563" s="14">
        <v>732.37278372896799</v>
      </c>
      <c r="J3563" s="14">
        <v>681.74284203784805</v>
      </c>
      <c r="K3563" s="14">
        <v>785.74401294092604</v>
      </c>
      <c r="L3563" s="14">
        <v>53.371229211957399</v>
      </c>
      <c r="M3563" s="14">
        <v>50.629941691119903</v>
      </c>
      <c r="O3563" s="14"/>
      <c r="P3563" s="14"/>
      <c r="Q3563" s="14"/>
      <c r="R3563" s="14"/>
      <c r="S3563" s="14"/>
      <c r="T3563" s="14"/>
      <c r="U3563" s="14"/>
      <c r="V3563" s="14"/>
      <c r="W3563" s="14"/>
      <c r="X3563" s="14"/>
      <c r="Y3563" s="14"/>
    </row>
    <row r="3564" spans="1:25">
      <c r="A3564" s="14" t="s">
        <v>3744</v>
      </c>
      <c r="B3564" s="14" t="s">
        <v>68</v>
      </c>
      <c r="C3564" s="14" t="s">
        <v>34</v>
      </c>
      <c r="D3564" s="14" t="s">
        <v>81</v>
      </c>
      <c r="E3564" s="14">
        <v>1</v>
      </c>
      <c r="F3564" s="14">
        <v>786.64911035401701</v>
      </c>
      <c r="G3564" s="14">
        <v>262.21637011800601</v>
      </c>
      <c r="H3564" s="14">
        <v>708.87170669539796</v>
      </c>
      <c r="I3564" s="14">
        <v>717.10989155923005</v>
      </c>
      <c r="J3564" s="14">
        <v>667.493660270953</v>
      </c>
      <c r="K3564" s="14">
        <v>769.41636976781399</v>
      </c>
      <c r="L3564" s="14">
        <v>52.306478208583897</v>
      </c>
      <c r="M3564" s="14">
        <v>49.616231288277604</v>
      </c>
      <c r="O3564" s="14"/>
      <c r="P3564" s="14"/>
      <c r="Q3564" s="14"/>
      <c r="R3564" s="14"/>
      <c r="S3564" s="14"/>
      <c r="T3564" s="14"/>
      <c r="U3564" s="14"/>
      <c r="V3564" s="14"/>
      <c r="W3564" s="14"/>
      <c r="X3564" s="14"/>
      <c r="Y3564" s="14"/>
    </row>
    <row r="3565" spans="1:25">
      <c r="A3565" s="14" t="s">
        <v>3745</v>
      </c>
      <c r="B3565" s="14" t="s">
        <v>68</v>
      </c>
      <c r="C3565" s="14" t="s">
        <v>128</v>
      </c>
      <c r="D3565" s="14" t="s">
        <v>81</v>
      </c>
      <c r="E3565" s="14">
        <v>1</v>
      </c>
      <c r="F3565" s="14">
        <v>774.61430224756805</v>
      </c>
      <c r="G3565" s="14">
        <v>258.204767415856</v>
      </c>
      <c r="H3565" s="14">
        <v>694.12993615087396</v>
      </c>
      <c r="I3565" s="14">
        <v>697.400315822366</v>
      </c>
      <c r="J3565" s="14">
        <v>648.79414405190096</v>
      </c>
      <c r="K3565" s="14">
        <v>748.66296794562595</v>
      </c>
      <c r="L3565" s="14">
        <v>51.262652123260303</v>
      </c>
      <c r="M3565" s="14">
        <v>48.606171770465401</v>
      </c>
      <c r="O3565" s="14"/>
      <c r="P3565" s="14"/>
      <c r="Q3565" s="14"/>
      <c r="R3565" s="14"/>
      <c r="S3565" s="14"/>
      <c r="T3565" s="14"/>
      <c r="U3565" s="14"/>
      <c r="V3565" s="14"/>
      <c r="W3565" s="14"/>
      <c r="X3565" s="14"/>
      <c r="Y3565" s="14"/>
    </row>
    <row r="3566" spans="1:25">
      <c r="A3566" s="14" t="s">
        <v>3746</v>
      </c>
      <c r="B3566" s="14" t="s">
        <v>68</v>
      </c>
      <c r="C3566" s="14" t="s">
        <v>129</v>
      </c>
      <c r="D3566" s="14" t="s">
        <v>81</v>
      </c>
      <c r="E3566" s="14">
        <v>1</v>
      </c>
      <c r="F3566" s="14">
        <v>757.30605748907396</v>
      </c>
      <c r="G3566" s="14">
        <v>252.43535249635801</v>
      </c>
      <c r="H3566" s="14">
        <v>675.79202360217903</v>
      </c>
      <c r="I3566" s="14">
        <v>672.46093313851202</v>
      </c>
      <c r="J3566" s="14">
        <v>625.08165835139505</v>
      </c>
      <c r="K3566" s="14">
        <v>722.45994205307704</v>
      </c>
      <c r="L3566" s="14">
        <v>49.999008914565401</v>
      </c>
      <c r="M3566" s="14">
        <v>47.3792747871166</v>
      </c>
      <c r="O3566" s="14"/>
      <c r="P3566" s="14"/>
      <c r="Q3566" s="14"/>
      <c r="R3566" s="14"/>
      <c r="S3566" s="14"/>
      <c r="T3566" s="14"/>
      <c r="U3566" s="14"/>
      <c r="V3566" s="14"/>
      <c r="W3566" s="14"/>
      <c r="X3566" s="14"/>
      <c r="Y3566" s="14"/>
    </row>
    <row r="3567" spans="1:25">
      <c r="A3567" s="14" t="s">
        <v>3747</v>
      </c>
      <c r="B3567" s="14" t="s">
        <v>68</v>
      </c>
      <c r="C3567" s="14" t="s">
        <v>130</v>
      </c>
      <c r="D3567" s="14" t="s">
        <v>81</v>
      </c>
      <c r="E3567" s="14">
        <v>1</v>
      </c>
      <c r="F3567" s="14">
        <v>745.73031015817105</v>
      </c>
      <c r="G3567" s="14">
        <v>248.57677005272399</v>
      </c>
      <c r="H3567" s="14">
        <v>662.28857286314405</v>
      </c>
      <c r="I3567" s="14">
        <v>650.65484797245597</v>
      </c>
      <c r="J3567" s="14">
        <v>604.451999335452</v>
      </c>
      <c r="K3567" s="14">
        <v>699.43273228900796</v>
      </c>
      <c r="L3567" s="14">
        <v>48.777884316551997</v>
      </c>
      <c r="M3567" s="14">
        <v>46.202848637004301</v>
      </c>
      <c r="O3567" s="14"/>
      <c r="P3567" s="14"/>
      <c r="Q3567" s="14"/>
      <c r="R3567" s="14"/>
      <c r="S3567" s="14"/>
      <c r="T3567" s="14"/>
      <c r="U3567" s="14"/>
      <c r="V3567" s="14"/>
      <c r="W3567" s="14"/>
      <c r="X3567" s="14"/>
      <c r="Y3567" s="14"/>
    </row>
    <row r="3568" spans="1:25">
      <c r="A3568" s="14" t="s">
        <v>3748</v>
      </c>
      <c r="B3568" s="14" t="s">
        <v>68</v>
      </c>
      <c r="C3568" s="14" t="s">
        <v>131</v>
      </c>
      <c r="D3568" s="14" t="s">
        <v>81</v>
      </c>
      <c r="E3568" s="14">
        <v>1</v>
      </c>
      <c r="F3568" s="14">
        <v>765.68933283890306</v>
      </c>
      <c r="G3568" s="14">
        <v>255.22977761296801</v>
      </c>
      <c r="H3568" s="14">
        <v>677.12778927909096</v>
      </c>
      <c r="I3568" s="14">
        <v>658.47912901463906</v>
      </c>
      <c r="J3568" s="14">
        <v>612.30696978977699</v>
      </c>
      <c r="K3568" s="14">
        <v>707.18984450390099</v>
      </c>
      <c r="L3568" s="14">
        <v>48.710715489261602</v>
      </c>
      <c r="M3568" s="14">
        <v>46.172159224862902</v>
      </c>
      <c r="O3568" s="14"/>
      <c r="P3568" s="14"/>
      <c r="Q3568" s="14"/>
      <c r="R3568" s="14"/>
      <c r="S3568" s="14"/>
      <c r="T3568" s="14"/>
      <c r="U3568" s="14"/>
      <c r="V3568" s="14"/>
      <c r="W3568" s="14"/>
      <c r="X3568" s="14"/>
      <c r="Y3568" s="14"/>
    </row>
    <row r="3569" spans="1:25">
      <c r="A3569" s="14" t="s">
        <v>3749</v>
      </c>
      <c r="B3569" s="14" t="s">
        <v>68</v>
      </c>
      <c r="C3569" s="14" t="s">
        <v>132</v>
      </c>
      <c r="D3569" s="14" t="s">
        <v>81</v>
      </c>
      <c r="E3569" s="14">
        <v>1</v>
      </c>
      <c r="F3569" s="14">
        <v>747.36972186151297</v>
      </c>
      <c r="G3569" s="14">
        <v>249.12324062050399</v>
      </c>
      <c r="H3569" s="14">
        <v>656.90127787286303</v>
      </c>
      <c r="I3569" s="14">
        <v>631.14521472589797</v>
      </c>
      <c r="J3569" s="14">
        <v>586.34731817201896</v>
      </c>
      <c r="K3569" s="14">
        <v>678.43702164473495</v>
      </c>
      <c r="L3569" s="14">
        <v>47.291806918837104</v>
      </c>
      <c r="M3569" s="14">
        <v>44.7978965538789</v>
      </c>
      <c r="O3569" s="14"/>
      <c r="P3569" s="14"/>
      <c r="Q3569" s="14"/>
      <c r="R3569" s="14"/>
      <c r="S3569" s="14"/>
      <c r="T3569" s="14"/>
      <c r="U3569" s="14"/>
      <c r="V3569" s="14"/>
      <c r="W3569" s="14"/>
      <c r="X3569" s="14"/>
      <c r="Y3569" s="14"/>
    </row>
    <row r="3570" spans="1:25">
      <c r="A3570" s="14" t="s">
        <v>3750</v>
      </c>
      <c r="B3570" s="14" t="s">
        <v>68</v>
      </c>
      <c r="C3570" s="14" t="s">
        <v>38</v>
      </c>
      <c r="D3570" s="14" t="s">
        <v>81</v>
      </c>
      <c r="E3570" s="14">
        <v>2</v>
      </c>
      <c r="F3570" s="14">
        <v>1002.4835431875</v>
      </c>
      <c r="G3570" s="14">
        <v>334.16118106249797</v>
      </c>
      <c r="H3570" s="14">
        <v>937.39110486562595</v>
      </c>
      <c r="I3570" s="14">
        <v>954.40085247630896</v>
      </c>
      <c r="J3570" s="14">
        <v>895.835830272576</v>
      </c>
      <c r="K3570" s="14">
        <v>1015.76935674898</v>
      </c>
      <c r="L3570" s="14">
        <v>61.3685042726663</v>
      </c>
      <c r="M3570" s="14">
        <v>58.565022203733299</v>
      </c>
      <c r="O3570" s="14"/>
      <c r="P3570" s="14"/>
      <c r="Q3570" s="14"/>
      <c r="R3570" s="14"/>
      <c r="S3570" s="14"/>
      <c r="T3570" s="14"/>
      <c r="U3570" s="14"/>
      <c r="V3570" s="14"/>
      <c r="W3570" s="14"/>
      <c r="X3570" s="14"/>
      <c r="Y3570" s="14"/>
    </row>
    <row r="3571" spans="1:25">
      <c r="A3571" s="14" t="s">
        <v>3751</v>
      </c>
      <c r="B3571" s="14" t="s">
        <v>68</v>
      </c>
      <c r="C3571" s="14" t="s">
        <v>36</v>
      </c>
      <c r="D3571" s="14" t="s">
        <v>81</v>
      </c>
      <c r="E3571" s="14">
        <v>2</v>
      </c>
      <c r="F3571" s="14">
        <v>988.72496609566599</v>
      </c>
      <c r="G3571" s="14">
        <v>329.57498869855499</v>
      </c>
      <c r="H3571" s="14">
        <v>916.95490563186002</v>
      </c>
      <c r="I3571" s="14">
        <v>927.739375967765</v>
      </c>
      <c r="J3571" s="14">
        <v>870.43400523636001</v>
      </c>
      <c r="K3571" s="14">
        <v>987.807449946004</v>
      </c>
      <c r="L3571" s="14">
        <v>60.068073978239497</v>
      </c>
      <c r="M3571" s="14">
        <v>57.305370731404402</v>
      </c>
      <c r="O3571" s="14"/>
      <c r="P3571" s="14"/>
      <c r="Q3571" s="14"/>
      <c r="R3571" s="14"/>
      <c r="S3571" s="14"/>
      <c r="T3571" s="14"/>
      <c r="U3571" s="14"/>
      <c r="V3571" s="14"/>
      <c r="W3571" s="14"/>
      <c r="X3571" s="14"/>
      <c r="Y3571" s="14"/>
    </row>
    <row r="3572" spans="1:25">
      <c r="A3572" s="14" t="s">
        <v>3752</v>
      </c>
      <c r="B3572" s="14" t="s">
        <v>68</v>
      </c>
      <c r="C3572" s="14" t="s">
        <v>34</v>
      </c>
      <c r="D3572" s="14" t="s">
        <v>81</v>
      </c>
      <c r="E3572" s="14">
        <v>2</v>
      </c>
      <c r="F3572" s="14">
        <v>950.96315267288696</v>
      </c>
      <c r="G3572" s="14">
        <v>316.98771755762903</v>
      </c>
      <c r="H3572" s="14">
        <v>876.56876185431202</v>
      </c>
      <c r="I3572" s="14">
        <v>875.34497560080001</v>
      </c>
      <c r="J3572" s="14">
        <v>820.22798512167799</v>
      </c>
      <c r="K3572" s="14">
        <v>933.17281087731499</v>
      </c>
      <c r="L3572" s="14">
        <v>57.827835276514598</v>
      </c>
      <c r="M3572" s="14">
        <v>55.116990479122599</v>
      </c>
      <c r="O3572" s="14"/>
      <c r="P3572" s="14"/>
      <c r="Q3572" s="14"/>
      <c r="R3572" s="14"/>
      <c r="S3572" s="14"/>
      <c r="T3572" s="14"/>
      <c r="U3572" s="14"/>
      <c r="V3572" s="14"/>
      <c r="W3572" s="14"/>
      <c r="X3572" s="14"/>
      <c r="Y3572" s="14"/>
    </row>
    <row r="3573" spans="1:25">
      <c r="A3573" s="14" t="s">
        <v>3753</v>
      </c>
      <c r="B3573" s="14" t="s">
        <v>68</v>
      </c>
      <c r="C3573" s="14" t="s">
        <v>128</v>
      </c>
      <c r="D3573" s="14" t="s">
        <v>81</v>
      </c>
      <c r="E3573" s="14">
        <v>2</v>
      </c>
      <c r="F3573" s="14">
        <v>905.81038297254702</v>
      </c>
      <c r="G3573" s="14">
        <v>301.93679432418202</v>
      </c>
      <c r="H3573" s="14">
        <v>831.08732186377495</v>
      </c>
      <c r="I3573" s="14">
        <v>821.43478950461304</v>
      </c>
      <c r="J3573" s="14">
        <v>768.45698090273095</v>
      </c>
      <c r="K3573" s="14">
        <v>877.08414519643395</v>
      </c>
      <c r="L3573" s="14">
        <v>55.649355691820901</v>
      </c>
      <c r="M3573" s="14">
        <v>52.9778086018812</v>
      </c>
      <c r="O3573" s="14"/>
      <c r="P3573" s="14"/>
      <c r="Q3573" s="14"/>
      <c r="R3573" s="14"/>
      <c r="S3573" s="14"/>
      <c r="T3573" s="14"/>
      <c r="U3573" s="14"/>
      <c r="V3573" s="14"/>
      <c r="W3573" s="14"/>
      <c r="X3573" s="14"/>
      <c r="Y3573" s="14"/>
    </row>
    <row r="3574" spans="1:25">
      <c r="A3574" s="14" t="s">
        <v>3754</v>
      </c>
      <c r="B3574" s="14" t="s">
        <v>68</v>
      </c>
      <c r="C3574" s="14" t="s">
        <v>129</v>
      </c>
      <c r="D3574" s="14" t="s">
        <v>81</v>
      </c>
      <c r="E3574" s="14">
        <v>2</v>
      </c>
      <c r="F3574" s="14">
        <v>906.76177910024501</v>
      </c>
      <c r="G3574" s="14">
        <v>302.25392636674798</v>
      </c>
      <c r="H3574" s="14">
        <v>828.43340103261096</v>
      </c>
      <c r="I3574" s="14">
        <v>812.30100764792201</v>
      </c>
      <c r="J3574" s="14">
        <v>759.96252711920101</v>
      </c>
      <c r="K3574" s="14">
        <v>867.277372467036</v>
      </c>
      <c r="L3574" s="14">
        <v>54.976364819114004</v>
      </c>
      <c r="M3574" s="14">
        <v>52.338480528721</v>
      </c>
      <c r="O3574" s="14"/>
      <c r="P3574" s="14"/>
      <c r="Q3574" s="14"/>
      <c r="R3574" s="14"/>
      <c r="S3574" s="14"/>
      <c r="T3574" s="14"/>
      <c r="U3574" s="14"/>
      <c r="V3574" s="14"/>
      <c r="W3574" s="14"/>
      <c r="X3574" s="14"/>
      <c r="Y3574" s="14"/>
    </row>
    <row r="3575" spans="1:25">
      <c r="A3575" s="14" t="s">
        <v>3755</v>
      </c>
      <c r="B3575" s="14" t="s">
        <v>68</v>
      </c>
      <c r="C3575" s="14" t="s">
        <v>130</v>
      </c>
      <c r="D3575" s="14" t="s">
        <v>81</v>
      </c>
      <c r="E3575" s="14">
        <v>2</v>
      </c>
      <c r="F3575" s="14">
        <v>897.39630637284199</v>
      </c>
      <c r="G3575" s="14">
        <v>299.132102124281</v>
      </c>
      <c r="H3575" s="14">
        <v>816.17097130824504</v>
      </c>
      <c r="I3575" s="14">
        <v>799.21459615510605</v>
      </c>
      <c r="J3575" s="14">
        <v>747.47546948192701</v>
      </c>
      <c r="K3575" s="14">
        <v>853.57534567434698</v>
      </c>
      <c r="L3575" s="14">
        <v>54.360749519241303</v>
      </c>
      <c r="M3575" s="14">
        <v>51.739126673178703</v>
      </c>
      <c r="O3575" s="14"/>
      <c r="P3575" s="14"/>
      <c r="Q3575" s="14"/>
      <c r="R3575" s="14"/>
      <c r="S3575" s="14"/>
      <c r="T3575" s="14"/>
      <c r="U3575" s="14"/>
      <c r="V3575" s="14"/>
      <c r="W3575" s="14"/>
      <c r="X3575" s="14"/>
      <c r="Y3575" s="14"/>
    </row>
    <row r="3576" spans="1:25">
      <c r="A3576" s="14" t="s">
        <v>3756</v>
      </c>
      <c r="B3576" s="14" t="s">
        <v>68</v>
      </c>
      <c r="C3576" s="14" t="s">
        <v>131</v>
      </c>
      <c r="D3576" s="14" t="s">
        <v>81</v>
      </c>
      <c r="E3576" s="14">
        <v>2</v>
      </c>
      <c r="F3576" s="14">
        <v>961.97434495939103</v>
      </c>
      <c r="G3576" s="14">
        <v>320.658114986464</v>
      </c>
      <c r="H3576" s="14">
        <v>869.76216068370502</v>
      </c>
      <c r="I3576" s="14">
        <v>846.41418473268902</v>
      </c>
      <c r="J3576" s="14">
        <v>793.46933851878498</v>
      </c>
      <c r="K3576" s="14">
        <v>901.94769782507501</v>
      </c>
      <c r="L3576" s="14">
        <v>55.533513092386798</v>
      </c>
      <c r="M3576" s="14">
        <v>52.944846213904199</v>
      </c>
      <c r="O3576" s="14"/>
      <c r="P3576" s="14"/>
      <c r="Q3576" s="14"/>
      <c r="R3576" s="14"/>
      <c r="S3576" s="14"/>
      <c r="T3576" s="14"/>
      <c r="U3576" s="14"/>
      <c r="V3576" s="14"/>
      <c r="W3576" s="14"/>
      <c r="X3576" s="14"/>
      <c r="Y3576" s="14"/>
    </row>
    <row r="3577" spans="1:25">
      <c r="A3577" s="14" t="s">
        <v>3757</v>
      </c>
      <c r="B3577" s="14" t="s">
        <v>68</v>
      </c>
      <c r="C3577" s="14" t="s">
        <v>132</v>
      </c>
      <c r="D3577" s="14" t="s">
        <v>81</v>
      </c>
      <c r="E3577" s="14">
        <v>2</v>
      </c>
      <c r="F3577" s="14">
        <v>1014.5228077440599</v>
      </c>
      <c r="G3577" s="14">
        <v>338.17426924801902</v>
      </c>
      <c r="H3577" s="14">
        <v>910.86623069137704</v>
      </c>
      <c r="I3577" s="14">
        <v>877.73894570469395</v>
      </c>
      <c r="J3577" s="14">
        <v>824.25546636081197</v>
      </c>
      <c r="K3577" s="14">
        <v>933.76702439332303</v>
      </c>
      <c r="L3577" s="14">
        <v>56.028078688628902</v>
      </c>
      <c r="M3577" s="14">
        <v>53.483479343882003</v>
      </c>
      <c r="O3577" s="14"/>
      <c r="P3577" s="14"/>
      <c r="Q3577" s="14"/>
      <c r="R3577" s="14"/>
      <c r="S3577" s="14"/>
      <c r="T3577" s="14"/>
      <c r="U3577" s="14"/>
      <c r="V3577" s="14"/>
      <c r="W3577" s="14"/>
      <c r="X3577" s="14"/>
      <c r="Y3577" s="14"/>
    </row>
    <row r="3578" spans="1:25">
      <c r="A3578" s="14" t="s">
        <v>3758</v>
      </c>
      <c r="B3578" s="14" t="s">
        <v>68</v>
      </c>
      <c r="C3578" s="14" t="s">
        <v>38</v>
      </c>
      <c r="D3578" s="14" t="s">
        <v>81</v>
      </c>
      <c r="E3578" s="14">
        <v>3</v>
      </c>
      <c r="F3578" s="14">
        <v>1357.30888692085</v>
      </c>
      <c r="G3578" s="14">
        <v>452.43629564028402</v>
      </c>
      <c r="H3578" s="14">
        <v>1275.6063032008401</v>
      </c>
      <c r="I3578" s="14">
        <v>1247.4793417200599</v>
      </c>
      <c r="J3578" s="14">
        <v>1181.3453063798299</v>
      </c>
      <c r="K3578" s="14">
        <v>1316.3241386985701</v>
      </c>
      <c r="L3578" s="14">
        <v>68.844796978512903</v>
      </c>
      <c r="M3578" s="14">
        <v>66.134035340235002</v>
      </c>
      <c r="O3578" s="14"/>
      <c r="P3578" s="14"/>
      <c r="Q3578" s="14"/>
      <c r="R3578" s="14"/>
      <c r="S3578" s="14"/>
      <c r="T3578" s="14"/>
      <c r="U3578" s="14"/>
      <c r="V3578" s="14"/>
      <c r="W3578" s="14"/>
      <c r="X3578" s="14"/>
      <c r="Y3578" s="14"/>
    </row>
    <row r="3579" spans="1:25">
      <c r="A3579" s="14" t="s">
        <v>3759</v>
      </c>
      <c r="B3579" s="14" t="s">
        <v>68</v>
      </c>
      <c r="C3579" s="14" t="s">
        <v>36</v>
      </c>
      <c r="D3579" s="14" t="s">
        <v>81</v>
      </c>
      <c r="E3579" s="14">
        <v>3</v>
      </c>
      <c r="F3579" s="14">
        <v>1307.56847134081</v>
      </c>
      <c r="G3579" s="14">
        <v>435.85615711360299</v>
      </c>
      <c r="H3579" s="14">
        <v>1223.78794839377</v>
      </c>
      <c r="I3579" s="14">
        <v>1195.9348874592999</v>
      </c>
      <c r="J3579" s="14">
        <v>1131.3618127863001</v>
      </c>
      <c r="K3579" s="14">
        <v>1263.2057528779401</v>
      </c>
      <c r="L3579" s="14">
        <v>67.270865418641307</v>
      </c>
      <c r="M3579" s="14">
        <v>64.573074673007099</v>
      </c>
      <c r="O3579" s="14"/>
      <c r="P3579" s="14"/>
      <c r="Q3579" s="14"/>
      <c r="R3579" s="14"/>
      <c r="S3579" s="14"/>
      <c r="T3579" s="14"/>
      <c r="U3579" s="14"/>
      <c r="V3579" s="14"/>
      <c r="W3579" s="14"/>
      <c r="X3579" s="14"/>
      <c r="Y3579" s="14"/>
    </row>
    <row r="3580" spans="1:25">
      <c r="A3580" s="14" t="s">
        <v>3760</v>
      </c>
      <c r="B3580" s="14" t="s">
        <v>68</v>
      </c>
      <c r="C3580" s="14" t="s">
        <v>34</v>
      </c>
      <c r="D3580" s="14" t="s">
        <v>81</v>
      </c>
      <c r="E3580" s="14">
        <v>3</v>
      </c>
      <c r="F3580" s="14">
        <v>1302.1720981772301</v>
      </c>
      <c r="G3580" s="14">
        <v>434.05736605907799</v>
      </c>
      <c r="H3580" s="14">
        <v>1214.7354411250501</v>
      </c>
      <c r="I3580" s="14">
        <v>1183.14369033905</v>
      </c>
      <c r="J3580" s="14">
        <v>1119.1552148927301</v>
      </c>
      <c r="K3580" s="14">
        <v>1249.81119289359</v>
      </c>
      <c r="L3580" s="14">
        <v>66.667502554538501</v>
      </c>
      <c r="M3580" s="14">
        <v>63.9884754463219</v>
      </c>
      <c r="O3580" s="14"/>
      <c r="P3580" s="14"/>
      <c r="Q3580" s="14"/>
      <c r="R3580" s="14"/>
      <c r="S3580" s="14"/>
      <c r="T3580" s="14"/>
      <c r="U3580" s="14"/>
      <c r="V3580" s="14"/>
      <c r="W3580" s="14"/>
      <c r="X3580" s="14"/>
      <c r="Y3580" s="14"/>
    </row>
    <row r="3581" spans="1:25">
      <c r="A3581" s="14" t="s">
        <v>3761</v>
      </c>
      <c r="B3581" s="14" t="s">
        <v>68</v>
      </c>
      <c r="C3581" s="14" t="s">
        <v>128</v>
      </c>
      <c r="D3581" s="14" t="s">
        <v>81</v>
      </c>
      <c r="E3581" s="14">
        <v>3</v>
      </c>
      <c r="F3581" s="14">
        <v>1324.68883402551</v>
      </c>
      <c r="G3581" s="14">
        <v>441.56294467517</v>
      </c>
      <c r="H3581" s="14">
        <v>1232.76178752944</v>
      </c>
      <c r="I3581" s="14">
        <v>1204.3350584377799</v>
      </c>
      <c r="J3581" s="14">
        <v>1139.81918523231</v>
      </c>
      <c r="K3581" s="14">
        <v>1271.52846184795</v>
      </c>
      <c r="L3581" s="14">
        <v>67.193403410170703</v>
      </c>
      <c r="M3581" s="14">
        <v>64.515873205469205</v>
      </c>
      <c r="O3581" s="14"/>
      <c r="P3581" s="14"/>
      <c r="Q3581" s="14"/>
      <c r="R3581" s="14"/>
      <c r="S3581" s="14"/>
      <c r="T3581" s="14"/>
      <c r="U3581" s="14"/>
      <c r="V3581" s="14"/>
      <c r="W3581" s="14"/>
      <c r="X3581" s="14"/>
      <c r="Y3581" s="14"/>
    </row>
    <row r="3582" spans="1:25">
      <c r="A3582" s="14" t="s">
        <v>3762</v>
      </c>
      <c r="B3582" s="14" t="s">
        <v>68</v>
      </c>
      <c r="C3582" s="14" t="s">
        <v>129</v>
      </c>
      <c r="D3582" s="14" t="s">
        <v>81</v>
      </c>
      <c r="E3582" s="14">
        <v>3</v>
      </c>
      <c r="F3582" s="14">
        <v>1322.0997831770901</v>
      </c>
      <c r="G3582" s="14">
        <v>440.69992772569498</v>
      </c>
      <c r="H3582" s="14">
        <v>1227.7131929064401</v>
      </c>
      <c r="I3582" s="14">
        <v>1189.79490865752</v>
      </c>
      <c r="J3582" s="14">
        <v>1126.0168620791101</v>
      </c>
      <c r="K3582" s="14">
        <v>1256.22251349522</v>
      </c>
      <c r="L3582" s="14">
        <v>66.427604837701196</v>
      </c>
      <c r="M3582" s="14">
        <v>63.778046578409203</v>
      </c>
      <c r="O3582" s="14"/>
      <c r="P3582" s="14"/>
      <c r="Q3582" s="14"/>
      <c r="R3582" s="14"/>
      <c r="S3582" s="14"/>
      <c r="T3582" s="14"/>
      <c r="U3582" s="14"/>
      <c r="V3582" s="14"/>
      <c r="W3582" s="14"/>
      <c r="X3582" s="14"/>
      <c r="Y3582" s="14"/>
    </row>
    <row r="3583" spans="1:25">
      <c r="A3583" s="14" t="s">
        <v>3763</v>
      </c>
      <c r="B3583" s="14" t="s">
        <v>68</v>
      </c>
      <c r="C3583" s="14" t="s">
        <v>130</v>
      </c>
      <c r="D3583" s="14" t="s">
        <v>81</v>
      </c>
      <c r="E3583" s="14">
        <v>3</v>
      </c>
      <c r="F3583" s="14">
        <v>1290.1912872927101</v>
      </c>
      <c r="G3583" s="14">
        <v>430.06376243090301</v>
      </c>
      <c r="H3583" s="14">
        <v>1196.5049497289299</v>
      </c>
      <c r="I3583" s="14">
        <v>1149.2213898744999</v>
      </c>
      <c r="J3583" s="14">
        <v>1086.9039700514099</v>
      </c>
      <c r="K3583" s="14">
        <v>1214.16023793865</v>
      </c>
      <c r="L3583" s="14">
        <v>64.9388480641542</v>
      </c>
      <c r="M3583" s="14">
        <v>62.317419823081501</v>
      </c>
      <c r="O3583" s="14"/>
      <c r="P3583" s="14"/>
      <c r="Q3583" s="14"/>
      <c r="R3583" s="14"/>
      <c r="S3583" s="14"/>
      <c r="T3583" s="14"/>
      <c r="U3583" s="14"/>
      <c r="V3583" s="14"/>
      <c r="W3583" s="14"/>
      <c r="X3583" s="14"/>
      <c r="Y3583" s="14"/>
    </row>
    <row r="3584" spans="1:25">
      <c r="A3584" s="14" t="s">
        <v>3764</v>
      </c>
      <c r="B3584" s="14" t="s">
        <v>68</v>
      </c>
      <c r="C3584" s="14" t="s">
        <v>131</v>
      </c>
      <c r="D3584" s="14" t="s">
        <v>81</v>
      </c>
      <c r="E3584" s="14">
        <v>3</v>
      </c>
      <c r="F3584" s="14">
        <v>1250.1423442745199</v>
      </c>
      <c r="G3584" s="14">
        <v>416.71411475817303</v>
      </c>
      <c r="H3584" s="14">
        <v>1155.6345507168901</v>
      </c>
      <c r="I3584" s="14">
        <v>1100.3274950622399</v>
      </c>
      <c r="J3584" s="14">
        <v>1039.74872101609</v>
      </c>
      <c r="K3584" s="14">
        <v>1163.4960018070699</v>
      </c>
      <c r="L3584" s="14">
        <v>63.1685067448282</v>
      </c>
      <c r="M3584" s="14">
        <v>60.578774046152603</v>
      </c>
      <c r="O3584" s="14"/>
      <c r="P3584" s="14"/>
      <c r="Q3584" s="14"/>
      <c r="R3584" s="14"/>
      <c r="S3584" s="14"/>
      <c r="T3584" s="14"/>
      <c r="U3584" s="14"/>
      <c r="V3584" s="14"/>
      <c r="W3584" s="14"/>
      <c r="X3584" s="14"/>
      <c r="Y3584" s="14"/>
    </row>
    <row r="3585" spans="1:25">
      <c r="A3585" s="14" t="s">
        <v>3765</v>
      </c>
      <c r="B3585" s="14" t="s">
        <v>68</v>
      </c>
      <c r="C3585" s="14" t="s">
        <v>132</v>
      </c>
      <c r="D3585" s="14" t="s">
        <v>81</v>
      </c>
      <c r="E3585" s="14">
        <v>3</v>
      </c>
      <c r="F3585" s="14">
        <v>1289.7275094822601</v>
      </c>
      <c r="G3585" s="14">
        <v>429.90916982742101</v>
      </c>
      <c r="H3585" s="14">
        <v>1187.1571331758701</v>
      </c>
      <c r="I3585" s="14">
        <v>1127.5599379478399</v>
      </c>
      <c r="J3585" s="14">
        <v>1066.4601580957401</v>
      </c>
      <c r="K3585" s="14">
        <v>1191.2303978130001</v>
      </c>
      <c r="L3585" s="14">
        <v>63.670459865165398</v>
      </c>
      <c r="M3585" s="14">
        <v>61.099779852099097</v>
      </c>
      <c r="O3585" s="14"/>
      <c r="P3585" s="14"/>
      <c r="Q3585" s="14"/>
      <c r="R3585" s="14"/>
      <c r="S3585" s="14"/>
      <c r="T3585" s="14"/>
      <c r="U3585" s="14"/>
      <c r="V3585" s="14"/>
      <c r="W3585" s="14"/>
      <c r="X3585" s="14"/>
      <c r="Y3585" s="14"/>
    </row>
    <row r="3586" spans="1:25">
      <c r="A3586" s="14" t="s">
        <v>3766</v>
      </c>
      <c r="B3586" s="14" t="s">
        <v>68</v>
      </c>
      <c r="C3586" s="14" t="s">
        <v>38</v>
      </c>
      <c r="D3586" s="14" t="s">
        <v>81</v>
      </c>
      <c r="E3586" s="14">
        <v>4</v>
      </c>
      <c r="F3586" s="14">
        <v>1317.3288025270799</v>
      </c>
      <c r="G3586" s="14">
        <v>439.10960084236098</v>
      </c>
      <c r="H3586" s="14">
        <v>1317.23659596537</v>
      </c>
      <c r="I3586" s="14">
        <v>1320.2443585665201</v>
      </c>
      <c r="J3586" s="14">
        <v>1249.28867160765</v>
      </c>
      <c r="K3586" s="14">
        <v>1394.15324193181</v>
      </c>
      <c r="L3586" s="14">
        <v>73.908883365286599</v>
      </c>
      <c r="M3586" s="14">
        <v>70.955686958873699</v>
      </c>
      <c r="O3586" s="14"/>
      <c r="P3586" s="14"/>
      <c r="Q3586" s="14"/>
      <c r="R3586" s="14"/>
      <c r="S3586" s="14"/>
      <c r="T3586" s="14"/>
      <c r="U3586" s="14"/>
      <c r="V3586" s="14"/>
      <c r="W3586" s="14"/>
      <c r="X3586" s="14"/>
      <c r="Y3586" s="14"/>
    </row>
    <row r="3587" spans="1:25">
      <c r="A3587" s="14" t="s">
        <v>3767</v>
      </c>
      <c r="B3587" s="14" t="s">
        <v>68</v>
      </c>
      <c r="C3587" s="14" t="s">
        <v>36</v>
      </c>
      <c r="D3587" s="14" t="s">
        <v>81</v>
      </c>
      <c r="E3587" s="14">
        <v>4</v>
      </c>
      <c r="F3587" s="14">
        <v>1298.0010557232299</v>
      </c>
      <c r="G3587" s="14">
        <v>432.66701857441001</v>
      </c>
      <c r="H3587" s="14">
        <v>1294.33807895977</v>
      </c>
      <c r="I3587" s="14">
        <v>1293.08296880528</v>
      </c>
      <c r="J3587" s="14">
        <v>1223.11402869785</v>
      </c>
      <c r="K3587" s="14">
        <v>1365.98613288569</v>
      </c>
      <c r="L3587" s="14">
        <v>72.903164080412395</v>
      </c>
      <c r="M3587" s="14">
        <v>69.968940107431095</v>
      </c>
      <c r="O3587" s="14"/>
      <c r="P3587" s="14"/>
      <c r="Q3587" s="14"/>
      <c r="R3587" s="14"/>
      <c r="S3587" s="14"/>
      <c r="T3587" s="14"/>
      <c r="U3587" s="14"/>
      <c r="V3587" s="14"/>
      <c r="W3587" s="14"/>
      <c r="X3587" s="14"/>
      <c r="Y3587" s="14"/>
    </row>
    <row r="3588" spans="1:25">
      <c r="A3588" s="14" t="s">
        <v>3768</v>
      </c>
      <c r="B3588" s="14" t="s">
        <v>68</v>
      </c>
      <c r="C3588" s="14" t="s">
        <v>34</v>
      </c>
      <c r="D3588" s="14" t="s">
        <v>81</v>
      </c>
      <c r="E3588" s="14">
        <v>4</v>
      </c>
      <c r="F3588" s="14">
        <v>1236.5487758930001</v>
      </c>
      <c r="G3588" s="14">
        <v>412.18292529766802</v>
      </c>
      <c r="H3588" s="14">
        <v>1229.66266496918</v>
      </c>
      <c r="I3588" s="14">
        <v>1221.8875184785099</v>
      </c>
      <c r="J3588" s="14">
        <v>1154.2214219023499</v>
      </c>
      <c r="K3588" s="14">
        <v>1292.4625585208701</v>
      </c>
      <c r="L3588" s="14">
        <v>70.575040042355795</v>
      </c>
      <c r="M3588" s="14">
        <v>67.666096576163895</v>
      </c>
      <c r="O3588" s="14"/>
      <c r="P3588" s="14"/>
      <c r="Q3588" s="14"/>
      <c r="R3588" s="14"/>
      <c r="S3588" s="14"/>
      <c r="T3588" s="14"/>
      <c r="U3588" s="14"/>
      <c r="V3588" s="14"/>
      <c r="W3588" s="14"/>
      <c r="X3588" s="14"/>
      <c r="Y3588" s="14"/>
    </row>
    <row r="3589" spans="1:25">
      <c r="A3589" s="14" t="s">
        <v>3769</v>
      </c>
      <c r="B3589" s="14" t="s">
        <v>68</v>
      </c>
      <c r="C3589" s="14" t="s">
        <v>128</v>
      </c>
      <c r="D3589" s="14" t="s">
        <v>81</v>
      </c>
      <c r="E3589" s="14">
        <v>4</v>
      </c>
      <c r="F3589" s="14">
        <v>1260.9454178144099</v>
      </c>
      <c r="G3589" s="14">
        <v>420.31513927147103</v>
      </c>
      <c r="H3589" s="14">
        <v>1250.8634583401899</v>
      </c>
      <c r="I3589" s="14">
        <v>1234.19248364486</v>
      </c>
      <c r="J3589" s="14">
        <v>1166.53304284569</v>
      </c>
      <c r="K3589" s="14">
        <v>1304.7316487934199</v>
      </c>
      <c r="L3589" s="14">
        <v>70.5391651485577</v>
      </c>
      <c r="M3589" s="14">
        <v>67.659440799172202</v>
      </c>
      <c r="O3589" s="14"/>
      <c r="P3589" s="14"/>
      <c r="Q3589" s="14"/>
      <c r="R3589" s="14"/>
      <c r="S3589" s="14"/>
      <c r="T3589" s="14"/>
      <c r="U3589" s="14"/>
      <c r="V3589" s="14"/>
      <c r="W3589" s="14"/>
      <c r="X3589" s="14"/>
      <c r="Y3589" s="14"/>
    </row>
    <row r="3590" spans="1:25">
      <c r="A3590" s="14" t="s">
        <v>3770</v>
      </c>
      <c r="B3590" s="14" t="s">
        <v>68</v>
      </c>
      <c r="C3590" s="14" t="s">
        <v>129</v>
      </c>
      <c r="D3590" s="14" t="s">
        <v>81</v>
      </c>
      <c r="E3590" s="14">
        <v>4</v>
      </c>
      <c r="F3590" s="14">
        <v>1314.31916654623</v>
      </c>
      <c r="G3590" s="14">
        <v>438.10638884874402</v>
      </c>
      <c r="H3590" s="14">
        <v>1303.0994800232299</v>
      </c>
      <c r="I3590" s="14">
        <v>1280.38709081349</v>
      </c>
      <c r="J3590" s="14">
        <v>1211.6978381440099</v>
      </c>
      <c r="K3590" s="14">
        <v>1351.9385560875601</v>
      </c>
      <c r="L3590" s="14">
        <v>71.551465274072598</v>
      </c>
      <c r="M3590" s="14">
        <v>68.689252669473902</v>
      </c>
      <c r="O3590" s="14"/>
      <c r="P3590" s="14"/>
      <c r="Q3590" s="14"/>
      <c r="R3590" s="14"/>
      <c r="S3590" s="14"/>
      <c r="T3590" s="14"/>
      <c r="U3590" s="14"/>
      <c r="V3590" s="14"/>
      <c r="W3590" s="14"/>
      <c r="X3590" s="14"/>
      <c r="Y3590" s="14"/>
    </row>
    <row r="3591" spans="1:25">
      <c r="A3591" s="14" t="s">
        <v>3771</v>
      </c>
      <c r="B3591" s="14" t="s">
        <v>68</v>
      </c>
      <c r="C3591" s="14" t="s">
        <v>130</v>
      </c>
      <c r="D3591" s="14" t="s">
        <v>81</v>
      </c>
      <c r="E3591" s="14">
        <v>4</v>
      </c>
      <c r="F3591" s="14">
        <v>1334.00297925172</v>
      </c>
      <c r="G3591" s="14">
        <v>444.66765975057501</v>
      </c>
      <c r="H3591" s="14">
        <v>1324.19072597227</v>
      </c>
      <c r="I3591" s="14">
        <v>1300.1226654950201</v>
      </c>
      <c r="J3591" s="14">
        <v>1230.92756515817</v>
      </c>
      <c r="K3591" s="14">
        <v>1372.1792228878001</v>
      </c>
      <c r="L3591" s="14">
        <v>72.056557392777904</v>
      </c>
      <c r="M3591" s="14">
        <v>69.195100336853102</v>
      </c>
      <c r="O3591" s="14"/>
      <c r="P3591" s="14"/>
      <c r="Q3591" s="14"/>
      <c r="R3591" s="14"/>
      <c r="S3591" s="14"/>
      <c r="T3591" s="14"/>
      <c r="U3591" s="14"/>
      <c r="V3591" s="14"/>
      <c r="W3591" s="14"/>
      <c r="X3591" s="14"/>
      <c r="Y3591" s="14"/>
    </row>
    <row r="3592" spans="1:25">
      <c r="A3592" s="14" t="s">
        <v>3772</v>
      </c>
      <c r="B3592" s="14" t="s">
        <v>68</v>
      </c>
      <c r="C3592" s="14" t="s">
        <v>131</v>
      </c>
      <c r="D3592" s="14" t="s">
        <v>81</v>
      </c>
      <c r="E3592" s="14">
        <v>4</v>
      </c>
      <c r="F3592" s="14">
        <v>1348.8272547639699</v>
      </c>
      <c r="G3592" s="14">
        <v>449.60908492132398</v>
      </c>
      <c r="H3592" s="14">
        <v>1339.0521738945399</v>
      </c>
      <c r="I3592" s="14">
        <v>1313.17084120206</v>
      </c>
      <c r="J3592" s="14">
        <v>1243.7082229907901</v>
      </c>
      <c r="K3592" s="14">
        <v>1385.4897946866299</v>
      </c>
      <c r="L3592" s="14">
        <v>72.3189534845758</v>
      </c>
      <c r="M3592" s="14">
        <v>69.462618211264996</v>
      </c>
      <c r="O3592" s="14"/>
      <c r="P3592" s="14"/>
      <c r="Q3592" s="14"/>
      <c r="R3592" s="14"/>
      <c r="S3592" s="14"/>
      <c r="T3592" s="14"/>
      <c r="U3592" s="14"/>
      <c r="V3592" s="14"/>
      <c r="W3592" s="14"/>
      <c r="X3592" s="14"/>
      <c r="Y3592" s="14"/>
    </row>
    <row r="3593" spans="1:25">
      <c r="A3593" s="14" t="s">
        <v>3773</v>
      </c>
      <c r="B3593" s="14" t="s">
        <v>68</v>
      </c>
      <c r="C3593" s="14" t="s">
        <v>132</v>
      </c>
      <c r="D3593" s="14" t="s">
        <v>81</v>
      </c>
      <c r="E3593" s="14">
        <v>4</v>
      </c>
      <c r="F3593" s="14">
        <v>1343.0156015483601</v>
      </c>
      <c r="G3593" s="14">
        <v>447.671867182786</v>
      </c>
      <c r="H3593" s="14">
        <v>1335.03210953335</v>
      </c>
      <c r="I3593" s="14">
        <v>1301.75265931481</v>
      </c>
      <c r="J3593" s="14">
        <v>1232.77222811756</v>
      </c>
      <c r="K3593" s="14">
        <v>1373.5758667339301</v>
      </c>
      <c r="L3593" s="14">
        <v>71.823207419126405</v>
      </c>
      <c r="M3593" s="14">
        <v>68.980431197249601</v>
      </c>
      <c r="O3593" s="14"/>
      <c r="P3593" s="14"/>
      <c r="Q3593" s="14"/>
      <c r="R3593" s="14"/>
      <c r="S3593" s="14"/>
      <c r="T3593" s="14"/>
      <c r="U3593" s="14"/>
      <c r="V3593" s="14"/>
      <c r="W3593" s="14"/>
      <c r="X3593" s="14"/>
      <c r="Y3593" s="14"/>
    </row>
    <row r="3594" spans="1:25">
      <c r="A3594" s="14" t="s">
        <v>3774</v>
      </c>
      <c r="B3594" s="14" t="s">
        <v>68</v>
      </c>
      <c r="C3594" s="14" t="s">
        <v>38</v>
      </c>
      <c r="D3594" s="14" t="s">
        <v>81</v>
      </c>
      <c r="E3594" s="14">
        <v>5</v>
      </c>
      <c r="F3594" s="14">
        <v>1541.10856643121</v>
      </c>
      <c r="G3594" s="14">
        <v>513.70285547707101</v>
      </c>
      <c r="H3594" s="14">
        <v>1693.50728720697</v>
      </c>
      <c r="I3594" s="14">
        <v>1752.94162720296</v>
      </c>
      <c r="J3594" s="14">
        <v>1665.93099295666</v>
      </c>
      <c r="K3594" s="14">
        <v>1843.29469491038</v>
      </c>
      <c r="L3594" s="14">
        <v>90.3530677074164</v>
      </c>
      <c r="M3594" s="14">
        <v>87.010634246300697</v>
      </c>
      <c r="O3594" s="14"/>
      <c r="P3594" s="14"/>
      <c r="Q3594" s="14"/>
      <c r="R3594" s="14"/>
      <c r="S3594" s="14"/>
      <c r="T3594" s="14"/>
      <c r="U3594" s="14"/>
      <c r="V3594" s="14"/>
      <c r="W3594" s="14"/>
      <c r="X3594" s="14"/>
      <c r="Y3594" s="14"/>
    </row>
    <row r="3595" spans="1:25">
      <c r="A3595" s="14" t="s">
        <v>3775</v>
      </c>
      <c r="B3595" s="14" t="s">
        <v>68</v>
      </c>
      <c r="C3595" s="14" t="s">
        <v>36</v>
      </c>
      <c r="D3595" s="14" t="s">
        <v>81</v>
      </c>
      <c r="E3595" s="14">
        <v>5</v>
      </c>
      <c r="F3595" s="14">
        <v>1599.0700373826701</v>
      </c>
      <c r="G3595" s="14">
        <v>533.02334579422302</v>
      </c>
      <c r="H3595" s="14">
        <v>1761.5365537335099</v>
      </c>
      <c r="I3595" s="14">
        <v>1822.9328094949501</v>
      </c>
      <c r="J3595" s="14">
        <v>1734.14583694923</v>
      </c>
      <c r="K3595" s="14">
        <v>1915.0667810028499</v>
      </c>
      <c r="L3595" s="14">
        <v>92.133971507895893</v>
      </c>
      <c r="M3595" s="14">
        <v>88.786972545719706</v>
      </c>
      <c r="O3595" s="14"/>
      <c r="P3595" s="14"/>
      <c r="Q3595" s="14"/>
      <c r="R3595" s="14"/>
      <c r="S3595" s="14"/>
      <c r="T3595" s="14"/>
      <c r="U3595" s="14"/>
      <c r="V3595" s="14"/>
      <c r="W3595" s="14"/>
      <c r="X3595" s="14"/>
      <c r="Y3595" s="14"/>
    </row>
    <row r="3596" spans="1:25">
      <c r="A3596" s="14" t="s">
        <v>3776</v>
      </c>
      <c r="B3596" s="14" t="s">
        <v>68</v>
      </c>
      <c r="C3596" s="14" t="s">
        <v>34</v>
      </c>
      <c r="D3596" s="14" t="s">
        <v>81</v>
      </c>
      <c r="E3596" s="14">
        <v>5</v>
      </c>
      <c r="F3596" s="14">
        <v>1600.4849881003699</v>
      </c>
      <c r="G3596" s="14">
        <v>533.49499603345703</v>
      </c>
      <c r="H3596" s="14">
        <v>1768.1204919413301</v>
      </c>
      <c r="I3596" s="14">
        <v>1816.48980037059</v>
      </c>
      <c r="J3596" s="14">
        <v>1728.14433576543</v>
      </c>
      <c r="K3596" s="14">
        <v>1908.16411758957</v>
      </c>
      <c r="L3596" s="14">
        <v>91.674317218979894</v>
      </c>
      <c r="M3596" s="14">
        <v>88.345464605162803</v>
      </c>
      <c r="O3596" s="14"/>
      <c r="P3596" s="14"/>
      <c r="Q3596" s="14"/>
      <c r="R3596" s="14"/>
      <c r="S3596" s="14"/>
      <c r="T3596" s="14"/>
      <c r="U3596" s="14"/>
      <c r="V3596" s="14"/>
      <c r="W3596" s="14"/>
      <c r="X3596" s="14"/>
      <c r="Y3596" s="14"/>
    </row>
    <row r="3597" spans="1:25">
      <c r="A3597" s="14" t="s">
        <v>3777</v>
      </c>
      <c r="B3597" s="14" t="s">
        <v>68</v>
      </c>
      <c r="C3597" s="14" t="s">
        <v>128</v>
      </c>
      <c r="D3597" s="14" t="s">
        <v>81</v>
      </c>
      <c r="E3597" s="14">
        <v>5</v>
      </c>
      <c r="F3597" s="14">
        <v>1604.53635424651</v>
      </c>
      <c r="G3597" s="14">
        <v>534.845451415502</v>
      </c>
      <c r="H3597" s="14">
        <v>1777.6826437475099</v>
      </c>
      <c r="I3597" s="14">
        <v>1817.01141716601</v>
      </c>
      <c r="J3597" s="14">
        <v>1728.8536521926101</v>
      </c>
      <c r="K3597" s="14">
        <v>1908.4866794901</v>
      </c>
      <c r="L3597" s="14">
        <v>91.475262324086998</v>
      </c>
      <c r="M3597" s="14">
        <v>88.157764973401498</v>
      </c>
      <c r="O3597" s="14"/>
      <c r="P3597" s="14"/>
      <c r="Q3597" s="14"/>
      <c r="R3597" s="14"/>
      <c r="S3597" s="14"/>
      <c r="T3597" s="14"/>
      <c r="U3597" s="14"/>
      <c r="V3597" s="14"/>
      <c r="W3597" s="14"/>
      <c r="X3597" s="14"/>
      <c r="Y3597" s="14"/>
    </row>
    <row r="3598" spans="1:25">
      <c r="A3598" s="14" t="s">
        <v>3778</v>
      </c>
      <c r="B3598" s="14" t="s">
        <v>68</v>
      </c>
      <c r="C3598" s="14" t="s">
        <v>129</v>
      </c>
      <c r="D3598" s="14" t="s">
        <v>81</v>
      </c>
      <c r="E3598" s="14">
        <v>5</v>
      </c>
      <c r="F3598" s="14">
        <v>1516.70726902354</v>
      </c>
      <c r="G3598" s="14">
        <v>505.56908967451398</v>
      </c>
      <c r="H3598" s="14">
        <v>1680.6738054868399</v>
      </c>
      <c r="I3598" s="14">
        <v>1708.14873710028</v>
      </c>
      <c r="J3598" s="14">
        <v>1623.0240441938699</v>
      </c>
      <c r="K3598" s="14">
        <v>1796.57017135605</v>
      </c>
      <c r="L3598" s="14">
        <v>88.421434255773406</v>
      </c>
      <c r="M3598" s="14">
        <v>85.124692906406196</v>
      </c>
      <c r="O3598" s="14"/>
      <c r="P3598" s="14"/>
      <c r="Q3598" s="14"/>
      <c r="R3598" s="14"/>
      <c r="S3598" s="14"/>
      <c r="T3598" s="14"/>
      <c r="U3598" s="14"/>
      <c r="V3598" s="14"/>
      <c r="W3598" s="14"/>
      <c r="X3598" s="14"/>
      <c r="Y3598" s="14"/>
    </row>
    <row r="3599" spans="1:25">
      <c r="A3599" s="14" t="s">
        <v>3779</v>
      </c>
      <c r="B3599" s="14" t="s">
        <v>68</v>
      </c>
      <c r="C3599" s="14" t="s">
        <v>130</v>
      </c>
      <c r="D3599" s="14" t="s">
        <v>81</v>
      </c>
      <c r="E3599" s="14">
        <v>5</v>
      </c>
      <c r="F3599" s="14">
        <v>1449.9586309154299</v>
      </c>
      <c r="G3599" s="14">
        <v>483.31954363847501</v>
      </c>
      <c r="H3599" s="14">
        <v>1606.33538017551</v>
      </c>
      <c r="I3599" s="14">
        <v>1629.4302621563399</v>
      </c>
      <c r="J3599" s="14">
        <v>1546.4552970096399</v>
      </c>
      <c r="K3599" s="14">
        <v>1715.6934326440701</v>
      </c>
      <c r="L3599" s="14">
        <v>86.263170487720799</v>
      </c>
      <c r="M3599" s="14">
        <v>82.974965146702701</v>
      </c>
      <c r="O3599" s="14"/>
      <c r="P3599" s="14"/>
      <c r="Q3599" s="14"/>
      <c r="R3599" s="14"/>
      <c r="S3599" s="14"/>
      <c r="T3599" s="14"/>
      <c r="U3599" s="14"/>
      <c r="V3599" s="14"/>
      <c r="W3599" s="14"/>
      <c r="X3599" s="14"/>
      <c r="Y3599" s="14"/>
    </row>
    <row r="3600" spans="1:25">
      <c r="A3600" s="14" t="s">
        <v>3780</v>
      </c>
      <c r="B3600" s="14" t="s">
        <v>68</v>
      </c>
      <c r="C3600" s="14" t="s">
        <v>131</v>
      </c>
      <c r="D3600" s="14" t="s">
        <v>81</v>
      </c>
      <c r="E3600" s="14">
        <v>5</v>
      </c>
      <c r="F3600" s="14">
        <v>1447.73463253256</v>
      </c>
      <c r="G3600" s="14">
        <v>482.578210844186</v>
      </c>
      <c r="H3600" s="14">
        <v>1600.1664926194901</v>
      </c>
      <c r="I3600" s="14">
        <v>1614.36808170319</v>
      </c>
      <c r="J3600" s="14">
        <v>1532.11973604485</v>
      </c>
      <c r="K3600" s="14">
        <v>1699.8783944474401</v>
      </c>
      <c r="L3600" s="14">
        <v>85.510312744254193</v>
      </c>
      <c r="M3600" s="14">
        <v>82.248345658337897</v>
      </c>
      <c r="O3600" s="14"/>
      <c r="P3600" s="14"/>
      <c r="Q3600" s="14"/>
      <c r="R3600" s="14"/>
      <c r="S3600" s="14"/>
      <c r="T3600" s="14"/>
      <c r="U3600" s="14"/>
      <c r="V3600" s="14"/>
      <c r="W3600" s="14"/>
      <c r="X3600" s="14"/>
      <c r="Y3600" s="14"/>
    </row>
    <row r="3601" spans="1:25">
      <c r="A3601" s="14" t="s">
        <v>3781</v>
      </c>
      <c r="B3601" s="14" t="s">
        <v>68</v>
      </c>
      <c r="C3601" s="14" t="s">
        <v>132</v>
      </c>
      <c r="D3601" s="14" t="s">
        <v>81</v>
      </c>
      <c r="E3601" s="14">
        <v>5</v>
      </c>
      <c r="F3601" s="14">
        <v>1513.6231967921001</v>
      </c>
      <c r="G3601" s="14">
        <v>504.541065597368</v>
      </c>
      <c r="H3601" s="14">
        <v>1662.82882748207</v>
      </c>
      <c r="I3601" s="14">
        <v>1671.95387469353</v>
      </c>
      <c r="J3601" s="14">
        <v>1588.6393168233101</v>
      </c>
      <c r="K3601" s="14">
        <v>1758.49842554614</v>
      </c>
      <c r="L3601" s="14">
        <v>86.544550852616794</v>
      </c>
      <c r="M3601" s="14">
        <v>83.314557870221293</v>
      </c>
      <c r="O3601" s="14"/>
      <c r="P3601" s="14"/>
      <c r="Q3601" s="14"/>
      <c r="R3601" s="14"/>
      <c r="S3601" s="14"/>
      <c r="T3601" s="14"/>
      <c r="U3601" s="14"/>
      <c r="V3601" s="14"/>
      <c r="W3601" s="14"/>
      <c r="X3601" s="14"/>
      <c r="Y3601" s="14"/>
    </row>
    <row r="3602" spans="1:25">
      <c r="A3602" s="14" t="s">
        <v>3782</v>
      </c>
      <c r="B3602" s="14" t="s">
        <v>68</v>
      </c>
      <c r="C3602" s="14" t="s">
        <v>38</v>
      </c>
      <c r="D3602" s="14" t="s">
        <v>73</v>
      </c>
      <c r="E3602" s="14">
        <v>0</v>
      </c>
      <c r="F3602" s="14">
        <v>7615.0410487704103</v>
      </c>
      <c r="G3602" s="14">
        <v>2538.3470162568001</v>
      </c>
      <c r="H3602" s="14">
        <v>1180.4471644262401</v>
      </c>
      <c r="I3602" s="14">
        <v>1135.7400583665001</v>
      </c>
      <c r="J3602" s="14">
        <v>1110.1347843762001</v>
      </c>
      <c r="K3602" s="14">
        <v>1161.78273716892</v>
      </c>
      <c r="L3602" s="14">
        <v>26.0426788024274</v>
      </c>
      <c r="M3602" s="14">
        <v>25.605273990292101</v>
      </c>
      <c r="O3602" s="14"/>
      <c r="P3602" s="14"/>
      <c r="Q3602" s="14"/>
      <c r="R3602" s="14"/>
      <c r="S3602" s="14"/>
      <c r="T3602" s="14"/>
      <c r="U3602" s="14"/>
      <c r="V3602" s="14"/>
      <c r="W3602" s="14"/>
      <c r="X3602" s="14"/>
      <c r="Y3602" s="14"/>
    </row>
    <row r="3603" spans="1:25">
      <c r="A3603" s="14" t="s">
        <v>3783</v>
      </c>
      <c r="B3603" s="14" t="s">
        <v>68</v>
      </c>
      <c r="C3603" s="14" t="s">
        <v>36</v>
      </c>
      <c r="D3603" s="14" t="s">
        <v>73</v>
      </c>
      <c r="E3603" s="14">
        <v>0</v>
      </c>
      <c r="F3603" s="14">
        <v>7650.9898836392103</v>
      </c>
      <c r="G3603" s="14">
        <v>2550.32996121307</v>
      </c>
      <c r="H3603" s="14">
        <v>1180.51520640747</v>
      </c>
      <c r="I3603" s="14">
        <v>1129.6634487506101</v>
      </c>
      <c r="J3603" s="14">
        <v>1104.24477544405</v>
      </c>
      <c r="K3603" s="14">
        <v>1155.5153083252301</v>
      </c>
      <c r="L3603" s="14">
        <v>25.851859574613599</v>
      </c>
      <c r="M3603" s="14">
        <v>25.418673306561502</v>
      </c>
      <c r="O3603" s="14"/>
      <c r="P3603" s="14"/>
      <c r="Q3603" s="14"/>
      <c r="R3603" s="14"/>
      <c r="S3603" s="14"/>
      <c r="T3603" s="14"/>
      <c r="U3603" s="14"/>
      <c r="V3603" s="14"/>
      <c r="W3603" s="14"/>
      <c r="X3603" s="14"/>
      <c r="Y3603" s="14"/>
    </row>
    <row r="3604" spans="1:25">
      <c r="A3604" s="14" t="s">
        <v>3784</v>
      </c>
      <c r="B3604" s="14" t="s">
        <v>68</v>
      </c>
      <c r="C3604" s="14" t="s">
        <v>34</v>
      </c>
      <c r="D3604" s="14" t="s">
        <v>73</v>
      </c>
      <c r="E3604" s="14">
        <v>0</v>
      </c>
      <c r="F3604" s="14">
        <v>7649.4165170696897</v>
      </c>
      <c r="G3604" s="14">
        <v>2549.8055056899002</v>
      </c>
      <c r="H3604" s="14">
        <v>1177.6268496417099</v>
      </c>
      <c r="I3604" s="14">
        <v>1117.13279275734</v>
      </c>
      <c r="J3604" s="14">
        <v>1091.9864287171699</v>
      </c>
      <c r="K3604" s="14">
        <v>1142.707746843</v>
      </c>
      <c r="L3604" s="14">
        <v>25.5749540856566</v>
      </c>
      <c r="M3604" s="14">
        <v>25.146364040169399</v>
      </c>
      <c r="O3604" s="14"/>
      <c r="P3604" s="14"/>
      <c r="Q3604" s="14"/>
      <c r="R3604" s="14"/>
      <c r="S3604" s="14"/>
      <c r="T3604" s="14"/>
      <c r="U3604" s="14"/>
      <c r="V3604" s="14"/>
      <c r="W3604" s="14"/>
      <c r="X3604" s="14"/>
      <c r="Y3604" s="14"/>
    </row>
    <row r="3605" spans="1:25">
      <c r="A3605" s="14" t="s">
        <v>3785</v>
      </c>
      <c r="B3605" s="14" t="s">
        <v>68</v>
      </c>
      <c r="C3605" s="14" t="s">
        <v>128</v>
      </c>
      <c r="D3605" s="14" t="s">
        <v>73</v>
      </c>
      <c r="E3605" s="14">
        <v>0</v>
      </c>
      <c r="F3605" s="14">
        <v>7701.5820482314502</v>
      </c>
      <c r="G3605" s="14">
        <v>2567.1940160771501</v>
      </c>
      <c r="H3605" s="14">
        <v>1184.5653689211499</v>
      </c>
      <c r="I3605" s="14">
        <v>1116.4865007174301</v>
      </c>
      <c r="J3605" s="14">
        <v>1091.4419800056301</v>
      </c>
      <c r="K3605" s="14">
        <v>1141.95641401639</v>
      </c>
      <c r="L3605" s="14">
        <v>25.4699132989583</v>
      </c>
      <c r="M3605" s="14">
        <v>25.044520711805699</v>
      </c>
      <c r="O3605" s="14"/>
      <c r="P3605" s="14"/>
      <c r="Q3605" s="14"/>
      <c r="R3605" s="14"/>
      <c r="S3605" s="14"/>
      <c r="T3605" s="14"/>
      <c r="U3605" s="14"/>
      <c r="V3605" s="14"/>
      <c r="W3605" s="14"/>
      <c r="X3605" s="14"/>
      <c r="Y3605" s="14"/>
    </row>
    <row r="3606" spans="1:25">
      <c r="A3606" s="14" t="s">
        <v>3786</v>
      </c>
      <c r="B3606" s="14" t="s">
        <v>68</v>
      </c>
      <c r="C3606" s="14" t="s">
        <v>129</v>
      </c>
      <c r="D3606" s="14" t="s">
        <v>73</v>
      </c>
      <c r="E3606" s="14">
        <v>0</v>
      </c>
      <c r="F3606" s="14">
        <v>7634.9211388561198</v>
      </c>
      <c r="G3606" s="14">
        <v>2544.9737129520399</v>
      </c>
      <c r="H3606" s="14">
        <v>1173.2170510621499</v>
      </c>
      <c r="I3606" s="14">
        <v>1098.29870023017</v>
      </c>
      <c r="J3606" s="14">
        <v>1073.5565299242401</v>
      </c>
      <c r="K3606" s="14">
        <v>1123.4629754708001</v>
      </c>
      <c r="L3606" s="14">
        <v>25.164275240629198</v>
      </c>
      <c r="M3606" s="14">
        <v>24.742170305931701</v>
      </c>
      <c r="O3606" s="14"/>
      <c r="P3606" s="14"/>
      <c r="Q3606" s="14"/>
      <c r="R3606" s="14"/>
      <c r="S3606" s="14"/>
      <c r="T3606" s="14"/>
      <c r="U3606" s="14"/>
      <c r="V3606" s="14"/>
      <c r="W3606" s="14"/>
      <c r="X3606" s="14"/>
      <c r="Y3606" s="14"/>
    </row>
    <row r="3607" spans="1:25">
      <c r="A3607" s="14" t="s">
        <v>3787</v>
      </c>
      <c r="B3607" s="14" t="s">
        <v>68</v>
      </c>
      <c r="C3607" s="14" t="s">
        <v>130</v>
      </c>
      <c r="D3607" s="14" t="s">
        <v>73</v>
      </c>
      <c r="E3607" s="14">
        <v>0</v>
      </c>
      <c r="F3607" s="14">
        <v>7555.9793449342496</v>
      </c>
      <c r="G3607" s="14">
        <v>2518.6597816447502</v>
      </c>
      <c r="H3607" s="14">
        <v>1159.82288629288</v>
      </c>
      <c r="I3607" s="14">
        <v>1077.2286956891601</v>
      </c>
      <c r="J3607" s="14">
        <v>1052.82946191375</v>
      </c>
      <c r="K3607" s="14">
        <v>1102.04637317522</v>
      </c>
      <c r="L3607" s="14">
        <v>24.8176774860619</v>
      </c>
      <c r="M3607" s="14">
        <v>24.399233775413901</v>
      </c>
      <c r="O3607" s="14"/>
      <c r="P3607" s="14"/>
      <c r="Q3607" s="14"/>
      <c r="R3607" s="14"/>
      <c r="S3607" s="14"/>
      <c r="T3607" s="14"/>
      <c r="U3607" s="14"/>
      <c r="V3607" s="14"/>
      <c r="W3607" s="14"/>
      <c r="X3607" s="14"/>
      <c r="Y3607" s="14"/>
    </row>
    <row r="3608" spans="1:25">
      <c r="A3608" s="14" t="s">
        <v>3788</v>
      </c>
      <c r="B3608" s="14" t="s">
        <v>68</v>
      </c>
      <c r="C3608" s="14" t="s">
        <v>131</v>
      </c>
      <c r="D3608" s="14" t="s">
        <v>73</v>
      </c>
      <c r="E3608" s="14">
        <v>0</v>
      </c>
      <c r="F3608" s="14">
        <v>7518.0157583898099</v>
      </c>
      <c r="G3608" s="14">
        <v>2506.0052527966</v>
      </c>
      <c r="H3608" s="14">
        <v>1151.9656400520701</v>
      </c>
      <c r="I3608" s="14">
        <v>1060.8863388386101</v>
      </c>
      <c r="J3608" s="14">
        <v>1036.7834953064801</v>
      </c>
      <c r="K3608" s="14">
        <v>1085.40359528108</v>
      </c>
      <c r="L3608" s="14">
        <v>24.517256442465602</v>
      </c>
      <c r="M3608" s="14">
        <v>24.102843532135001</v>
      </c>
      <c r="O3608" s="14"/>
      <c r="P3608" s="14"/>
      <c r="Q3608" s="14"/>
      <c r="R3608" s="14"/>
      <c r="S3608" s="14"/>
      <c r="T3608" s="14"/>
      <c r="U3608" s="14"/>
      <c r="V3608" s="14"/>
      <c r="W3608" s="14"/>
      <c r="X3608" s="14"/>
      <c r="Y3608" s="14"/>
    </row>
    <row r="3609" spans="1:25">
      <c r="A3609" s="14" t="s">
        <v>3789</v>
      </c>
      <c r="B3609" s="14" t="s">
        <v>68</v>
      </c>
      <c r="C3609" s="14" t="s">
        <v>132</v>
      </c>
      <c r="D3609" s="14" t="s">
        <v>73</v>
      </c>
      <c r="E3609" s="14">
        <v>0</v>
      </c>
      <c r="F3609" s="14">
        <v>7644.6880276752099</v>
      </c>
      <c r="G3609" s="14">
        <v>2548.2293425583998</v>
      </c>
      <c r="H3609" s="14">
        <v>1169.2075260081201</v>
      </c>
      <c r="I3609" s="14">
        <v>1068.6372484767601</v>
      </c>
      <c r="J3609" s="14">
        <v>1044.55599643147</v>
      </c>
      <c r="K3609" s="14">
        <v>1093.1290651025499</v>
      </c>
      <c r="L3609" s="14">
        <v>24.491816625785798</v>
      </c>
      <c r="M3609" s="14">
        <v>24.0812520452901</v>
      </c>
      <c r="O3609" s="14"/>
      <c r="P3609" s="14"/>
      <c r="Q3609" s="14"/>
      <c r="R3609" s="14"/>
      <c r="S3609" s="14"/>
      <c r="T3609" s="14"/>
      <c r="U3609" s="14"/>
      <c r="V3609" s="14"/>
      <c r="W3609" s="14"/>
      <c r="X3609" s="14"/>
      <c r="Y3609" s="14"/>
    </row>
    <row r="3610" spans="1:25">
      <c r="A3610" s="14" t="s">
        <v>3790</v>
      </c>
      <c r="B3610" s="14" t="s">
        <v>68</v>
      </c>
      <c r="C3610" s="14" t="s">
        <v>38</v>
      </c>
      <c r="D3610" s="14" t="s">
        <v>73</v>
      </c>
      <c r="E3610" s="14">
        <v>1</v>
      </c>
      <c r="F3610" s="14">
        <v>1247.50432542568</v>
      </c>
      <c r="G3610" s="14">
        <v>415.834775141894</v>
      </c>
      <c r="H3610" s="14">
        <v>911.67178864318998</v>
      </c>
      <c r="I3610" s="14">
        <v>869.673409547554</v>
      </c>
      <c r="J3610" s="14">
        <v>821.59912668391905</v>
      </c>
      <c r="K3610" s="14">
        <v>919.80508274094802</v>
      </c>
      <c r="L3610" s="14">
        <v>50.131673193394498</v>
      </c>
      <c r="M3610" s="14">
        <v>48.0742828636346</v>
      </c>
      <c r="O3610" s="14"/>
      <c r="P3610" s="14"/>
      <c r="Q3610" s="14"/>
      <c r="R3610" s="14"/>
      <c r="S3610" s="14"/>
      <c r="T3610" s="14"/>
      <c r="U3610" s="14"/>
      <c r="V3610" s="14"/>
      <c r="W3610" s="14"/>
      <c r="X3610" s="14"/>
      <c r="Y3610" s="14"/>
    </row>
    <row r="3611" spans="1:25">
      <c r="A3611" s="14" t="s">
        <v>3791</v>
      </c>
      <c r="B3611" s="14" t="s">
        <v>68</v>
      </c>
      <c r="C3611" s="14" t="s">
        <v>36</v>
      </c>
      <c r="D3611" s="14" t="s">
        <v>73</v>
      </c>
      <c r="E3611" s="14">
        <v>1</v>
      </c>
      <c r="F3611" s="14">
        <v>1240.3752325741</v>
      </c>
      <c r="G3611" s="14">
        <v>413.45841085803397</v>
      </c>
      <c r="H3611" s="14">
        <v>900.25129195905095</v>
      </c>
      <c r="I3611" s="14">
        <v>853.35459914134401</v>
      </c>
      <c r="J3611" s="14">
        <v>806.01955895703895</v>
      </c>
      <c r="K3611" s="14">
        <v>902.72134245485995</v>
      </c>
      <c r="L3611" s="14">
        <v>49.366743313515599</v>
      </c>
      <c r="M3611" s="14">
        <v>47.3350401843051</v>
      </c>
      <c r="O3611" s="14"/>
      <c r="P3611" s="14"/>
      <c r="Q3611" s="14"/>
      <c r="R3611" s="14"/>
      <c r="S3611" s="14"/>
      <c r="T3611" s="14"/>
      <c r="U3611" s="14"/>
      <c r="V3611" s="14"/>
      <c r="W3611" s="14"/>
      <c r="X3611" s="14"/>
      <c r="Y3611" s="14"/>
    </row>
    <row r="3612" spans="1:25">
      <c r="A3612" s="14" t="s">
        <v>3792</v>
      </c>
      <c r="B3612" s="14" t="s">
        <v>68</v>
      </c>
      <c r="C3612" s="14" t="s">
        <v>34</v>
      </c>
      <c r="D3612" s="14" t="s">
        <v>73</v>
      </c>
      <c r="E3612" s="14">
        <v>1</v>
      </c>
      <c r="F3612" s="14">
        <v>1264.99699395518</v>
      </c>
      <c r="G3612" s="14">
        <v>421.66566465172599</v>
      </c>
      <c r="H3612" s="14">
        <v>913.05197837193305</v>
      </c>
      <c r="I3612" s="14">
        <v>847.85790168115602</v>
      </c>
      <c r="J3612" s="14">
        <v>801.22202133014002</v>
      </c>
      <c r="K3612" s="14">
        <v>896.47544552228806</v>
      </c>
      <c r="L3612" s="14">
        <v>48.617543841131599</v>
      </c>
      <c r="M3612" s="14">
        <v>46.635880351015999</v>
      </c>
      <c r="O3612" s="14"/>
      <c r="P3612" s="14"/>
      <c r="Q3612" s="14"/>
      <c r="R3612" s="14"/>
      <c r="S3612" s="14"/>
      <c r="T3612" s="14"/>
      <c r="U3612" s="14"/>
      <c r="V3612" s="14"/>
      <c r="W3612" s="14"/>
      <c r="X3612" s="14"/>
      <c r="Y3612" s="14"/>
    </row>
    <row r="3613" spans="1:25">
      <c r="A3613" s="14" t="s">
        <v>3793</v>
      </c>
      <c r="B3613" s="14" t="s">
        <v>68</v>
      </c>
      <c r="C3613" s="14" t="s">
        <v>128</v>
      </c>
      <c r="D3613" s="14" t="s">
        <v>73</v>
      </c>
      <c r="E3613" s="14">
        <v>1</v>
      </c>
      <c r="F3613" s="14">
        <v>1265.8560291435699</v>
      </c>
      <c r="G3613" s="14">
        <v>421.952009714523</v>
      </c>
      <c r="H3613" s="14">
        <v>910.20976691634496</v>
      </c>
      <c r="I3613" s="14">
        <v>834.42410514190306</v>
      </c>
      <c r="J3613" s="14">
        <v>788.51638716533705</v>
      </c>
      <c r="K3613" s="14">
        <v>882.28186797727403</v>
      </c>
      <c r="L3613" s="14">
        <v>47.857762835370998</v>
      </c>
      <c r="M3613" s="14">
        <v>45.907717976565998</v>
      </c>
      <c r="O3613" s="14"/>
      <c r="P3613" s="14"/>
      <c r="Q3613" s="14"/>
      <c r="R3613" s="14"/>
      <c r="S3613" s="14"/>
      <c r="T3613" s="14"/>
      <c r="U3613" s="14"/>
      <c r="V3613" s="14"/>
      <c r="W3613" s="14"/>
      <c r="X3613" s="14"/>
      <c r="Y3613" s="14"/>
    </row>
    <row r="3614" spans="1:25">
      <c r="A3614" s="14" t="s">
        <v>3794</v>
      </c>
      <c r="B3614" s="14" t="s">
        <v>68</v>
      </c>
      <c r="C3614" s="14" t="s">
        <v>129</v>
      </c>
      <c r="D3614" s="14" t="s">
        <v>73</v>
      </c>
      <c r="E3614" s="14">
        <v>1</v>
      </c>
      <c r="F3614" s="14">
        <v>1221.18525117948</v>
      </c>
      <c r="G3614" s="14">
        <v>407.061750393159</v>
      </c>
      <c r="H3614" s="14">
        <v>875.219668441311</v>
      </c>
      <c r="I3614" s="14">
        <v>794.07243389753705</v>
      </c>
      <c r="J3614" s="14">
        <v>749.58321109948201</v>
      </c>
      <c r="K3614" s="14">
        <v>840.48651058906796</v>
      </c>
      <c r="L3614" s="14">
        <v>46.414076691530902</v>
      </c>
      <c r="M3614" s="14">
        <v>44.489222798054698</v>
      </c>
      <c r="O3614" s="14"/>
      <c r="P3614" s="14"/>
      <c r="Q3614" s="14"/>
      <c r="R3614" s="14"/>
      <c r="S3614" s="14"/>
      <c r="T3614" s="14"/>
      <c r="U3614" s="14"/>
      <c r="V3614" s="14"/>
      <c r="W3614" s="14"/>
      <c r="X3614" s="14"/>
      <c r="Y3614" s="14"/>
    </row>
    <row r="3615" spans="1:25">
      <c r="A3615" s="14" t="s">
        <v>3795</v>
      </c>
      <c r="B3615" s="14" t="s">
        <v>68</v>
      </c>
      <c r="C3615" s="14" t="s">
        <v>130</v>
      </c>
      <c r="D3615" s="14" t="s">
        <v>73</v>
      </c>
      <c r="E3615" s="14">
        <v>1</v>
      </c>
      <c r="F3615" s="14">
        <v>1177.25746870426</v>
      </c>
      <c r="G3615" s="14">
        <v>392.41915623475398</v>
      </c>
      <c r="H3615" s="14">
        <v>842.06505350576003</v>
      </c>
      <c r="I3615" s="14">
        <v>757.10156787111998</v>
      </c>
      <c r="J3615" s="14">
        <v>713.85091892023695</v>
      </c>
      <c r="K3615" s="14">
        <v>802.25890785096999</v>
      </c>
      <c r="L3615" s="14">
        <v>45.157339979849603</v>
      </c>
      <c r="M3615" s="14">
        <v>43.250648950883303</v>
      </c>
      <c r="O3615" s="14"/>
      <c r="P3615" s="14"/>
      <c r="Q3615" s="14"/>
      <c r="R3615" s="14"/>
      <c r="S3615" s="14"/>
      <c r="T3615" s="14"/>
      <c r="U3615" s="14"/>
      <c r="V3615" s="14"/>
      <c r="W3615" s="14"/>
      <c r="X3615" s="14"/>
      <c r="Y3615" s="14"/>
    </row>
    <row r="3616" spans="1:25">
      <c r="A3616" s="14" t="s">
        <v>3796</v>
      </c>
      <c r="B3616" s="14" t="s">
        <v>68</v>
      </c>
      <c r="C3616" s="14" t="s">
        <v>131</v>
      </c>
      <c r="D3616" s="14" t="s">
        <v>73</v>
      </c>
      <c r="E3616" s="14">
        <v>1</v>
      </c>
      <c r="F3616" s="14">
        <v>1147.95399599296</v>
      </c>
      <c r="G3616" s="14">
        <v>382.65133199765302</v>
      </c>
      <c r="H3616" s="14">
        <v>819.81488865850497</v>
      </c>
      <c r="I3616" s="14">
        <v>727.49804565338195</v>
      </c>
      <c r="J3616" s="14">
        <v>685.29548935438197</v>
      </c>
      <c r="K3616" s="14">
        <v>771.58525972951998</v>
      </c>
      <c r="L3616" s="14">
        <v>44.0872140761387</v>
      </c>
      <c r="M3616" s="14">
        <v>42.202556298999298</v>
      </c>
      <c r="O3616" s="14"/>
      <c r="P3616" s="14"/>
      <c r="Q3616" s="14"/>
      <c r="R3616" s="14"/>
      <c r="S3616" s="14"/>
      <c r="T3616" s="14"/>
      <c r="U3616" s="14"/>
      <c r="V3616" s="14"/>
      <c r="W3616" s="14"/>
      <c r="X3616" s="14"/>
      <c r="Y3616" s="14"/>
    </row>
    <row r="3617" spans="1:25">
      <c r="A3617" s="14" t="s">
        <v>3797</v>
      </c>
      <c r="B3617" s="14" t="s">
        <v>68</v>
      </c>
      <c r="C3617" s="14" t="s">
        <v>132</v>
      </c>
      <c r="D3617" s="14" t="s">
        <v>73</v>
      </c>
      <c r="E3617" s="14">
        <v>1</v>
      </c>
      <c r="F3617" s="14">
        <v>1175.39030412959</v>
      </c>
      <c r="G3617" s="14">
        <v>391.79676804319598</v>
      </c>
      <c r="H3617" s="14">
        <v>838.24127921608704</v>
      </c>
      <c r="I3617" s="14">
        <v>734.97780111831798</v>
      </c>
      <c r="J3617" s="14">
        <v>692.78481643853195</v>
      </c>
      <c r="K3617" s="14">
        <v>779.03236242058597</v>
      </c>
      <c r="L3617" s="14">
        <v>44.054561302267999</v>
      </c>
      <c r="M3617" s="14">
        <v>42.192984679786498</v>
      </c>
      <c r="O3617" s="14"/>
      <c r="P3617" s="14"/>
      <c r="Q3617" s="14"/>
      <c r="R3617" s="14"/>
      <c r="S3617" s="14"/>
      <c r="T3617" s="14"/>
      <c r="U3617" s="14"/>
      <c r="V3617" s="14"/>
      <c r="W3617" s="14"/>
      <c r="X3617" s="14"/>
      <c r="Y3617" s="14"/>
    </row>
    <row r="3618" spans="1:25">
      <c r="A3618" s="14" t="s">
        <v>3798</v>
      </c>
      <c r="B3618" s="14" t="s">
        <v>68</v>
      </c>
      <c r="C3618" s="14" t="s">
        <v>38</v>
      </c>
      <c r="D3618" s="14" t="s">
        <v>73</v>
      </c>
      <c r="E3618" s="14">
        <v>2</v>
      </c>
      <c r="F3618" s="14">
        <v>1383.49297949166</v>
      </c>
      <c r="G3618" s="14">
        <v>461.16432649721901</v>
      </c>
      <c r="H3618" s="14">
        <v>1043.01210721303</v>
      </c>
      <c r="I3618" s="14">
        <v>997.97577282261</v>
      </c>
      <c r="J3618" s="14">
        <v>945.54769574938598</v>
      </c>
      <c r="K3618" s="14">
        <v>1052.5319329991801</v>
      </c>
      <c r="L3618" s="14">
        <v>54.556160176567801</v>
      </c>
      <c r="M3618" s="14">
        <v>52.428077073224202</v>
      </c>
      <c r="O3618" s="14"/>
      <c r="P3618" s="14"/>
      <c r="Q3618" s="14"/>
      <c r="R3618" s="14"/>
      <c r="S3618" s="14"/>
      <c r="T3618" s="14"/>
      <c r="U3618" s="14"/>
      <c r="V3618" s="14"/>
      <c r="W3618" s="14"/>
      <c r="X3618" s="14"/>
      <c r="Y3618" s="14"/>
    </row>
    <row r="3619" spans="1:25">
      <c r="A3619" s="14" t="s">
        <v>3799</v>
      </c>
      <c r="B3619" s="14" t="s">
        <v>68</v>
      </c>
      <c r="C3619" s="14" t="s">
        <v>36</v>
      </c>
      <c r="D3619" s="14" t="s">
        <v>73</v>
      </c>
      <c r="E3619" s="14">
        <v>2</v>
      </c>
      <c r="F3619" s="14">
        <v>1385.0853512434701</v>
      </c>
      <c r="G3619" s="14">
        <v>461.69511708115601</v>
      </c>
      <c r="H3619" s="14">
        <v>1037.8358531410099</v>
      </c>
      <c r="I3619" s="14">
        <v>982.32987914314799</v>
      </c>
      <c r="J3619" s="14">
        <v>930.74422779010399</v>
      </c>
      <c r="K3619" s="14">
        <v>1036.0081884236299</v>
      </c>
      <c r="L3619" s="14">
        <v>53.6783092804787</v>
      </c>
      <c r="M3619" s="14">
        <v>51.585651353044298</v>
      </c>
      <c r="O3619" s="14"/>
      <c r="P3619" s="14"/>
      <c r="Q3619" s="14"/>
      <c r="R3619" s="14"/>
      <c r="S3619" s="14"/>
      <c r="T3619" s="14"/>
      <c r="U3619" s="14"/>
      <c r="V3619" s="14"/>
      <c r="W3619" s="14"/>
      <c r="X3619" s="14"/>
      <c r="Y3619" s="14"/>
    </row>
    <row r="3620" spans="1:25">
      <c r="A3620" s="14" t="s">
        <v>3800</v>
      </c>
      <c r="B3620" s="14" t="s">
        <v>68</v>
      </c>
      <c r="C3620" s="14" t="s">
        <v>34</v>
      </c>
      <c r="D3620" s="14" t="s">
        <v>73</v>
      </c>
      <c r="E3620" s="14">
        <v>2</v>
      </c>
      <c r="F3620" s="14">
        <v>1400.3495456763301</v>
      </c>
      <c r="G3620" s="14">
        <v>466.78318189210898</v>
      </c>
      <c r="H3620" s="14">
        <v>1046.0986864850399</v>
      </c>
      <c r="I3620" s="14">
        <v>981.63739223650396</v>
      </c>
      <c r="J3620" s="14">
        <v>930.35553405656697</v>
      </c>
      <c r="K3620" s="14">
        <v>1034.9879645337701</v>
      </c>
      <c r="L3620" s="14">
        <v>53.350572297263398</v>
      </c>
      <c r="M3620" s="14">
        <v>51.281858179936897</v>
      </c>
      <c r="O3620" s="14"/>
      <c r="P3620" s="14"/>
      <c r="Q3620" s="14"/>
      <c r="R3620" s="14"/>
      <c r="S3620" s="14"/>
      <c r="T3620" s="14"/>
      <c r="U3620" s="14"/>
      <c r="V3620" s="14"/>
      <c r="W3620" s="14"/>
      <c r="X3620" s="14"/>
      <c r="Y3620" s="14"/>
    </row>
    <row r="3621" spans="1:25">
      <c r="A3621" s="14" t="s">
        <v>3801</v>
      </c>
      <c r="B3621" s="14" t="s">
        <v>68</v>
      </c>
      <c r="C3621" s="14" t="s">
        <v>128</v>
      </c>
      <c r="D3621" s="14" t="s">
        <v>73</v>
      </c>
      <c r="E3621" s="14">
        <v>2</v>
      </c>
      <c r="F3621" s="14">
        <v>1365.1478355419599</v>
      </c>
      <c r="G3621" s="14">
        <v>455.04927851398497</v>
      </c>
      <c r="H3621" s="14">
        <v>1018.12121828837</v>
      </c>
      <c r="I3621" s="14">
        <v>943.71406205831704</v>
      </c>
      <c r="J3621" s="14">
        <v>893.77164018826102</v>
      </c>
      <c r="K3621" s="14">
        <v>995.697551735253</v>
      </c>
      <c r="L3621" s="14">
        <v>51.983489676936202</v>
      </c>
      <c r="M3621" s="14">
        <v>49.942421870055803</v>
      </c>
      <c r="O3621" s="14"/>
      <c r="P3621" s="14"/>
      <c r="Q3621" s="14"/>
      <c r="R3621" s="14"/>
      <c r="S3621" s="14"/>
      <c r="T3621" s="14"/>
      <c r="U3621" s="14"/>
      <c r="V3621" s="14"/>
      <c r="W3621" s="14"/>
      <c r="X3621" s="14"/>
      <c r="Y3621" s="14"/>
    </row>
    <row r="3622" spans="1:25">
      <c r="A3622" s="14" t="s">
        <v>3802</v>
      </c>
      <c r="B3622" s="14" t="s">
        <v>68</v>
      </c>
      <c r="C3622" s="14" t="s">
        <v>129</v>
      </c>
      <c r="D3622" s="14" t="s">
        <v>73</v>
      </c>
      <c r="E3622" s="14">
        <v>2</v>
      </c>
      <c r="F3622" s="14">
        <v>1349.3420073718301</v>
      </c>
      <c r="G3622" s="14">
        <v>449.78066912394303</v>
      </c>
      <c r="H3622" s="14">
        <v>1004.69982604397</v>
      </c>
      <c r="I3622" s="14">
        <v>927.19913903892905</v>
      </c>
      <c r="J3622" s="14">
        <v>877.83259372464499</v>
      </c>
      <c r="K3622" s="14">
        <v>978.59526379108695</v>
      </c>
      <c r="L3622" s="14">
        <v>51.396124752158102</v>
      </c>
      <c r="M3622" s="14">
        <v>49.366545314283599</v>
      </c>
      <c r="O3622" s="14"/>
      <c r="P3622" s="14"/>
      <c r="Q3622" s="14"/>
      <c r="R3622" s="14"/>
      <c r="S3622" s="14"/>
      <c r="T3622" s="14"/>
      <c r="U3622" s="14"/>
      <c r="V3622" s="14"/>
      <c r="W3622" s="14"/>
      <c r="X3622" s="14"/>
      <c r="Y3622" s="14"/>
    </row>
    <row r="3623" spans="1:25">
      <c r="A3623" s="14" t="s">
        <v>3803</v>
      </c>
      <c r="B3623" s="14" t="s">
        <v>68</v>
      </c>
      <c r="C3623" s="14" t="s">
        <v>130</v>
      </c>
      <c r="D3623" s="14" t="s">
        <v>73</v>
      </c>
      <c r="E3623" s="14">
        <v>2</v>
      </c>
      <c r="F3623" s="14">
        <v>1329.8546099278601</v>
      </c>
      <c r="G3623" s="14">
        <v>443.28486997595297</v>
      </c>
      <c r="H3623" s="14">
        <v>988.48960852116204</v>
      </c>
      <c r="I3623" s="14">
        <v>903.05059169904303</v>
      </c>
      <c r="J3623" s="14">
        <v>854.602684835883</v>
      </c>
      <c r="K3623" s="14">
        <v>953.50518041723296</v>
      </c>
      <c r="L3623" s="14">
        <v>50.454588718189797</v>
      </c>
      <c r="M3623" s="14">
        <v>48.44790686316</v>
      </c>
      <c r="O3623" s="14"/>
      <c r="P3623" s="14"/>
      <c r="Q3623" s="14"/>
      <c r="R3623" s="14"/>
      <c r="S3623" s="14"/>
      <c r="T3623" s="14"/>
      <c r="U3623" s="14"/>
      <c r="V3623" s="14"/>
      <c r="W3623" s="14"/>
      <c r="X3623" s="14"/>
      <c r="Y3623" s="14"/>
    </row>
    <row r="3624" spans="1:25">
      <c r="A3624" s="14" t="s">
        <v>3804</v>
      </c>
      <c r="B3624" s="14" t="s">
        <v>68</v>
      </c>
      <c r="C3624" s="14" t="s">
        <v>131</v>
      </c>
      <c r="D3624" s="14" t="s">
        <v>73</v>
      </c>
      <c r="E3624" s="14">
        <v>2</v>
      </c>
      <c r="F3624" s="14">
        <v>1348.22136471213</v>
      </c>
      <c r="G3624" s="14">
        <v>449.40712157071101</v>
      </c>
      <c r="H3624" s="14">
        <v>999.62287834639505</v>
      </c>
      <c r="I3624" s="14">
        <v>905.08744293017003</v>
      </c>
      <c r="J3624" s="14">
        <v>856.84713976290402</v>
      </c>
      <c r="K3624" s="14">
        <v>955.31186557171702</v>
      </c>
      <c r="L3624" s="14">
        <v>50.2244226415472</v>
      </c>
      <c r="M3624" s="14">
        <v>48.2403031672659</v>
      </c>
      <c r="O3624" s="14"/>
      <c r="P3624" s="14"/>
      <c r="Q3624" s="14"/>
      <c r="R3624" s="14"/>
      <c r="S3624" s="14"/>
      <c r="T3624" s="14"/>
      <c r="U3624" s="14"/>
      <c r="V3624" s="14"/>
      <c r="W3624" s="14"/>
      <c r="X3624" s="14"/>
      <c r="Y3624" s="14"/>
    </row>
    <row r="3625" spans="1:25">
      <c r="A3625" s="14" t="s">
        <v>3805</v>
      </c>
      <c r="B3625" s="14" t="s">
        <v>68</v>
      </c>
      <c r="C3625" s="14" t="s">
        <v>132</v>
      </c>
      <c r="D3625" s="14" t="s">
        <v>73</v>
      </c>
      <c r="E3625" s="14">
        <v>2</v>
      </c>
      <c r="F3625" s="14">
        <v>1374.77566603072</v>
      </c>
      <c r="G3625" s="14">
        <v>458.25855534357402</v>
      </c>
      <c r="H3625" s="14">
        <v>1013.53243540402</v>
      </c>
      <c r="I3625" s="14">
        <v>907.49990518170398</v>
      </c>
      <c r="J3625" s="14">
        <v>859.60400862441804</v>
      </c>
      <c r="K3625" s="14">
        <v>957.34621226091099</v>
      </c>
      <c r="L3625" s="14">
        <v>49.8463070792073</v>
      </c>
      <c r="M3625" s="14">
        <v>47.895896557285901</v>
      </c>
      <c r="O3625" s="14"/>
      <c r="P3625" s="14"/>
      <c r="Q3625" s="14"/>
      <c r="R3625" s="14"/>
      <c r="S3625" s="14"/>
      <c r="T3625" s="14"/>
      <c r="U3625" s="14"/>
      <c r="V3625" s="14"/>
      <c r="W3625" s="14"/>
      <c r="X3625" s="14"/>
      <c r="Y3625" s="14"/>
    </row>
    <row r="3626" spans="1:25">
      <c r="A3626" s="14" t="s">
        <v>3806</v>
      </c>
      <c r="B3626" s="14" t="s">
        <v>68</v>
      </c>
      <c r="C3626" s="14" t="s">
        <v>38</v>
      </c>
      <c r="D3626" s="14" t="s">
        <v>73</v>
      </c>
      <c r="E3626" s="14">
        <v>3</v>
      </c>
      <c r="F3626" s="14">
        <v>1484.25974149993</v>
      </c>
      <c r="G3626" s="14">
        <v>494.75324716664198</v>
      </c>
      <c r="H3626" s="14">
        <v>1126.8037787629501</v>
      </c>
      <c r="I3626" s="14">
        <v>1085.8769834540899</v>
      </c>
      <c r="J3626" s="14">
        <v>1030.8311997286801</v>
      </c>
      <c r="K3626" s="14">
        <v>1143.07827378966</v>
      </c>
      <c r="L3626" s="14">
        <v>57.201290335574598</v>
      </c>
      <c r="M3626" s="14">
        <v>55.045783725406601</v>
      </c>
      <c r="O3626" s="14"/>
      <c r="P3626" s="14"/>
      <c r="Q3626" s="14"/>
      <c r="R3626" s="14"/>
      <c r="S3626" s="14"/>
      <c r="T3626" s="14"/>
      <c r="U3626" s="14"/>
      <c r="V3626" s="14"/>
      <c r="W3626" s="14"/>
      <c r="X3626" s="14"/>
      <c r="Y3626" s="14"/>
    </row>
    <row r="3627" spans="1:25">
      <c r="A3627" s="14" t="s">
        <v>3807</v>
      </c>
      <c r="B3627" s="14" t="s">
        <v>68</v>
      </c>
      <c r="C3627" s="14" t="s">
        <v>36</v>
      </c>
      <c r="D3627" s="14" t="s">
        <v>73</v>
      </c>
      <c r="E3627" s="14">
        <v>3</v>
      </c>
      <c r="F3627" s="14">
        <v>1455.80931379258</v>
      </c>
      <c r="G3627" s="14">
        <v>485.26977126419501</v>
      </c>
      <c r="H3627" s="14">
        <v>1099.65352886408</v>
      </c>
      <c r="I3627" s="14">
        <v>1051.3665351587499</v>
      </c>
      <c r="J3627" s="14">
        <v>997.506606773876</v>
      </c>
      <c r="K3627" s="14">
        <v>1107.35648632278</v>
      </c>
      <c r="L3627" s="14">
        <v>55.989951164032398</v>
      </c>
      <c r="M3627" s="14">
        <v>53.859928384872902</v>
      </c>
      <c r="O3627" s="14"/>
      <c r="P3627" s="14"/>
      <c r="Q3627" s="14"/>
      <c r="R3627" s="14"/>
      <c r="S3627" s="14"/>
      <c r="T3627" s="14"/>
      <c r="U3627" s="14"/>
      <c r="V3627" s="14"/>
      <c r="W3627" s="14"/>
      <c r="X3627" s="14"/>
      <c r="Y3627" s="14"/>
    </row>
    <row r="3628" spans="1:25">
      <c r="A3628" s="14" t="s">
        <v>3808</v>
      </c>
      <c r="B3628" s="14" t="s">
        <v>68</v>
      </c>
      <c r="C3628" s="14" t="s">
        <v>34</v>
      </c>
      <c r="D3628" s="14" t="s">
        <v>73</v>
      </c>
      <c r="E3628" s="14">
        <v>3</v>
      </c>
      <c r="F3628" s="14">
        <v>1461.02625994801</v>
      </c>
      <c r="G3628" s="14">
        <v>487.00875331600201</v>
      </c>
      <c r="H3628" s="14">
        <v>1102.4034074654301</v>
      </c>
      <c r="I3628" s="14">
        <v>1044.48878304452</v>
      </c>
      <c r="J3628" s="14">
        <v>991.051108030215</v>
      </c>
      <c r="K3628" s="14">
        <v>1100.03592381309</v>
      </c>
      <c r="L3628" s="14">
        <v>55.547140768569797</v>
      </c>
      <c r="M3628" s="14">
        <v>53.437675014302201</v>
      </c>
      <c r="O3628" s="14"/>
      <c r="P3628" s="14"/>
      <c r="Q3628" s="14"/>
      <c r="R3628" s="14"/>
      <c r="S3628" s="14"/>
      <c r="T3628" s="14"/>
      <c r="U3628" s="14"/>
      <c r="V3628" s="14"/>
      <c r="W3628" s="14"/>
      <c r="X3628" s="14"/>
      <c r="Y3628" s="14"/>
    </row>
    <row r="3629" spans="1:25">
      <c r="A3629" s="14" t="s">
        <v>3809</v>
      </c>
      <c r="B3629" s="14" t="s">
        <v>68</v>
      </c>
      <c r="C3629" s="14" t="s">
        <v>128</v>
      </c>
      <c r="D3629" s="14" t="s">
        <v>73</v>
      </c>
      <c r="E3629" s="14">
        <v>3</v>
      </c>
      <c r="F3629" s="14">
        <v>1474.81957372587</v>
      </c>
      <c r="G3629" s="14">
        <v>491.60652457529</v>
      </c>
      <c r="H3629" s="14">
        <v>1113.8195268715399</v>
      </c>
      <c r="I3629" s="14">
        <v>1049.2580270139299</v>
      </c>
      <c r="J3629" s="14">
        <v>995.82663672873105</v>
      </c>
      <c r="K3629" s="14">
        <v>1104.78853605827</v>
      </c>
      <c r="L3629" s="14">
        <v>55.5305090443387</v>
      </c>
      <c r="M3629" s="14">
        <v>53.431390285196898</v>
      </c>
      <c r="O3629" s="14"/>
      <c r="P3629" s="14"/>
      <c r="Q3629" s="14"/>
      <c r="R3629" s="14"/>
      <c r="S3629" s="14"/>
      <c r="T3629" s="14"/>
      <c r="U3629" s="14"/>
      <c r="V3629" s="14"/>
      <c r="W3629" s="14"/>
      <c r="X3629" s="14"/>
      <c r="Y3629" s="14"/>
    </row>
    <row r="3630" spans="1:25">
      <c r="A3630" s="14" t="s">
        <v>3810</v>
      </c>
      <c r="B3630" s="14" t="s">
        <v>68</v>
      </c>
      <c r="C3630" s="14" t="s">
        <v>129</v>
      </c>
      <c r="D3630" s="14" t="s">
        <v>73</v>
      </c>
      <c r="E3630" s="14">
        <v>3</v>
      </c>
      <c r="F3630" s="14">
        <v>1506.79151103294</v>
      </c>
      <c r="G3630" s="14">
        <v>502.26383701098098</v>
      </c>
      <c r="H3630" s="14">
        <v>1138.4641912407999</v>
      </c>
      <c r="I3630" s="14">
        <v>1066.7575038376899</v>
      </c>
      <c r="J3630" s="14">
        <v>1013.00636358393</v>
      </c>
      <c r="K3630" s="14">
        <v>1122.59732228285</v>
      </c>
      <c r="L3630" s="14">
        <v>55.839818445159601</v>
      </c>
      <c r="M3630" s="14">
        <v>53.7511402537571</v>
      </c>
      <c r="O3630" s="14"/>
      <c r="P3630" s="14"/>
      <c r="Q3630" s="14"/>
      <c r="R3630" s="14"/>
      <c r="S3630" s="14"/>
      <c r="T3630" s="14"/>
      <c r="U3630" s="14"/>
      <c r="V3630" s="14"/>
      <c r="W3630" s="14"/>
      <c r="X3630" s="14"/>
      <c r="Y3630" s="14"/>
    </row>
    <row r="3631" spans="1:25">
      <c r="A3631" s="14" t="s">
        <v>3811</v>
      </c>
      <c r="B3631" s="14" t="s">
        <v>68</v>
      </c>
      <c r="C3631" s="14" t="s">
        <v>130</v>
      </c>
      <c r="D3631" s="14" t="s">
        <v>73</v>
      </c>
      <c r="E3631" s="14">
        <v>3</v>
      </c>
      <c r="F3631" s="14">
        <v>1499.2423614601601</v>
      </c>
      <c r="G3631" s="14">
        <v>499.74745382005199</v>
      </c>
      <c r="H3631" s="14">
        <v>1133.4712039465901</v>
      </c>
      <c r="I3631" s="14">
        <v>1052.44708903638</v>
      </c>
      <c r="J3631" s="14">
        <v>999.27671155935002</v>
      </c>
      <c r="K3631" s="14">
        <v>1107.68888320477</v>
      </c>
      <c r="L3631" s="14">
        <v>55.241794168390001</v>
      </c>
      <c r="M3631" s="14">
        <v>53.1703774770316</v>
      </c>
      <c r="O3631" s="14"/>
      <c r="P3631" s="14"/>
      <c r="Q3631" s="14"/>
      <c r="R3631" s="14"/>
      <c r="S3631" s="14"/>
      <c r="T3631" s="14"/>
      <c r="U3631" s="14"/>
      <c r="V3631" s="14"/>
      <c r="W3631" s="14"/>
      <c r="X3631" s="14"/>
      <c r="Y3631" s="14"/>
    </row>
    <row r="3632" spans="1:25">
      <c r="A3632" s="14" t="s">
        <v>3812</v>
      </c>
      <c r="B3632" s="14" t="s">
        <v>68</v>
      </c>
      <c r="C3632" s="14" t="s">
        <v>131</v>
      </c>
      <c r="D3632" s="14" t="s">
        <v>73</v>
      </c>
      <c r="E3632" s="14">
        <v>3</v>
      </c>
      <c r="F3632" s="14">
        <v>1525.0175582587599</v>
      </c>
      <c r="G3632" s="14">
        <v>508.33918608625498</v>
      </c>
      <c r="H3632" s="14">
        <v>1152.35687005249</v>
      </c>
      <c r="I3632" s="14">
        <v>1057.64301042796</v>
      </c>
      <c r="J3632" s="14">
        <v>1004.63111659464</v>
      </c>
      <c r="K3632" s="14">
        <v>1112.70224906059</v>
      </c>
      <c r="L3632" s="14">
        <v>55.059238632624798</v>
      </c>
      <c r="M3632" s="14">
        <v>53.011893833326099</v>
      </c>
      <c r="O3632" s="14"/>
      <c r="P3632" s="14"/>
      <c r="Q3632" s="14"/>
      <c r="R3632" s="14"/>
      <c r="S3632" s="14"/>
      <c r="T3632" s="14"/>
      <c r="U3632" s="14"/>
      <c r="V3632" s="14"/>
      <c r="W3632" s="14"/>
      <c r="X3632" s="14"/>
      <c r="Y3632" s="14"/>
    </row>
    <row r="3633" spans="1:25">
      <c r="A3633" s="14" t="s">
        <v>3813</v>
      </c>
      <c r="B3633" s="14" t="s">
        <v>68</v>
      </c>
      <c r="C3633" s="14" t="s">
        <v>132</v>
      </c>
      <c r="D3633" s="14" t="s">
        <v>73</v>
      </c>
      <c r="E3633" s="14">
        <v>3</v>
      </c>
      <c r="F3633" s="14">
        <v>1570.11465178247</v>
      </c>
      <c r="G3633" s="14">
        <v>523.37155059415795</v>
      </c>
      <c r="H3633" s="14">
        <v>1186.3889951811</v>
      </c>
      <c r="I3633" s="14">
        <v>1082.62326581355</v>
      </c>
      <c r="J3633" s="14">
        <v>1029.1323985624999</v>
      </c>
      <c r="K3633" s="14">
        <v>1138.14946988214</v>
      </c>
      <c r="L3633" s="14">
        <v>55.5262040685896</v>
      </c>
      <c r="M3633" s="14">
        <v>53.490867251055299</v>
      </c>
      <c r="O3633" s="14"/>
      <c r="P3633" s="14"/>
      <c r="Q3633" s="14"/>
      <c r="R3633" s="14"/>
      <c r="S3633" s="14"/>
      <c r="T3633" s="14"/>
      <c r="U3633" s="14"/>
      <c r="V3633" s="14"/>
      <c r="W3633" s="14"/>
      <c r="X3633" s="14"/>
      <c r="Y3633" s="14"/>
    </row>
    <row r="3634" spans="1:25">
      <c r="A3634" s="14" t="s">
        <v>3814</v>
      </c>
      <c r="B3634" s="14" t="s">
        <v>68</v>
      </c>
      <c r="C3634" s="14" t="s">
        <v>38</v>
      </c>
      <c r="D3634" s="14" t="s">
        <v>73</v>
      </c>
      <c r="E3634" s="14">
        <v>4</v>
      </c>
      <c r="F3634" s="14">
        <v>1505.2662002784</v>
      </c>
      <c r="G3634" s="14">
        <v>501.75540009280098</v>
      </c>
      <c r="H3634" s="14">
        <v>1173.2028621698501</v>
      </c>
      <c r="I3634" s="14">
        <v>1119.97422231777</v>
      </c>
      <c r="J3634" s="14">
        <v>1063.6297219509199</v>
      </c>
      <c r="K3634" s="14">
        <v>1178.50930706706</v>
      </c>
      <c r="L3634" s="14">
        <v>58.535084749287797</v>
      </c>
      <c r="M3634" s="14">
        <v>56.344500366850802</v>
      </c>
      <c r="O3634" s="14"/>
      <c r="P3634" s="14"/>
      <c r="Q3634" s="14"/>
      <c r="R3634" s="14"/>
      <c r="S3634" s="14"/>
      <c r="T3634" s="14"/>
      <c r="U3634" s="14"/>
      <c r="V3634" s="14"/>
      <c r="W3634" s="14"/>
      <c r="X3634" s="14"/>
      <c r="Y3634" s="14"/>
    </row>
    <row r="3635" spans="1:25">
      <c r="A3635" s="14" t="s">
        <v>3815</v>
      </c>
      <c r="B3635" s="14" t="s">
        <v>68</v>
      </c>
      <c r="C3635" s="14" t="s">
        <v>36</v>
      </c>
      <c r="D3635" s="14" t="s">
        <v>73</v>
      </c>
      <c r="E3635" s="14">
        <v>4</v>
      </c>
      <c r="F3635" s="14">
        <v>1558.68981045383</v>
      </c>
      <c r="G3635" s="14">
        <v>519.56327015127704</v>
      </c>
      <c r="H3635" s="14">
        <v>1208.43655837455</v>
      </c>
      <c r="I3635" s="14">
        <v>1150.7537511974101</v>
      </c>
      <c r="J3635" s="14">
        <v>1093.8321535714099</v>
      </c>
      <c r="K3635" s="14">
        <v>1209.84931434603</v>
      </c>
      <c r="L3635" s="14">
        <v>59.095563148613998</v>
      </c>
      <c r="M3635" s="14">
        <v>56.921597626004498</v>
      </c>
      <c r="O3635" s="14"/>
      <c r="P3635" s="14"/>
      <c r="Q3635" s="14"/>
      <c r="R3635" s="14"/>
      <c r="S3635" s="14"/>
      <c r="T3635" s="14"/>
      <c r="U3635" s="14"/>
      <c r="V3635" s="14"/>
      <c r="W3635" s="14"/>
      <c r="X3635" s="14"/>
      <c r="Y3635" s="14"/>
    </row>
    <row r="3636" spans="1:25">
      <c r="A3636" s="14" t="s">
        <v>3816</v>
      </c>
      <c r="B3636" s="14" t="s">
        <v>68</v>
      </c>
      <c r="C3636" s="14" t="s">
        <v>34</v>
      </c>
      <c r="D3636" s="14" t="s">
        <v>73</v>
      </c>
      <c r="E3636" s="14">
        <v>4</v>
      </c>
      <c r="F3636" s="14">
        <v>1578.8642949052301</v>
      </c>
      <c r="G3636" s="14">
        <v>526.28809830174498</v>
      </c>
      <c r="H3636" s="14">
        <v>1221.45449509538</v>
      </c>
      <c r="I3636" s="14">
        <v>1157.3463217834801</v>
      </c>
      <c r="J3636" s="14">
        <v>1100.45757007778</v>
      </c>
      <c r="K3636" s="14">
        <v>1216.3935694455299</v>
      </c>
      <c r="L3636" s="14">
        <v>59.047247662041897</v>
      </c>
      <c r="M3636" s="14">
        <v>56.888751705707797</v>
      </c>
      <c r="O3636" s="14"/>
      <c r="P3636" s="14"/>
      <c r="Q3636" s="14"/>
      <c r="R3636" s="14"/>
      <c r="S3636" s="14"/>
      <c r="T3636" s="14"/>
      <c r="U3636" s="14"/>
      <c r="V3636" s="14"/>
      <c r="W3636" s="14"/>
      <c r="X3636" s="14"/>
      <c r="Y3636" s="14"/>
    </row>
    <row r="3637" spans="1:25">
      <c r="A3637" s="14" t="s">
        <v>3817</v>
      </c>
      <c r="B3637" s="14" t="s">
        <v>68</v>
      </c>
      <c r="C3637" s="14" t="s">
        <v>128</v>
      </c>
      <c r="D3637" s="14" t="s">
        <v>73</v>
      </c>
      <c r="E3637" s="14">
        <v>4</v>
      </c>
      <c r="F3637" s="14">
        <v>1627.82235635354</v>
      </c>
      <c r="G3637" s="14">
        <v>542.60745211784695</v>
      </c>
      <c r="H3637" s="14">
        <v>1259.1447682190101</v>
      </c>
      <c r="I3637" s="14">
        <v>1193.3349356116701</v>
      </c>
      <c r="J3637" s="14">
        <v>1135.58010534245</v>
      </c>
      <c r="K3637" s="14">
        <v>1253.2472389433599</v>
      </c>
      <c r="L3637" s="14">
        <v>59.912303331686402</v>
      </c>
      <c r="M3637" s="14">
        <v>57.754830269217798</v>
      </c>
      <c r="O3637" s="14"/>
      <c r="P3637" s="14"/>
      <c r="Q3637" s="14"/>
      <c r="R3637" s="14"/>
      <c r="S3637" s="14"/>
      <c r="T3637" s="14"/>
      <c r="U3637" s="14"/>
      <c r="V3637" s="14"/>
      <c r="W3637" s="14"/>
      <c r="X3637" s="14"/>
      <c r="Y3637" s="14"/>
    </row>
    <row r="3638" spans="1:25">
      <c r="A3638" s="14" t="s">
        <v>3818</v>
      </c>
      <c r="B3638" s="14" t="s">
        <v>68</v>
      </c>
      <c r="C3638" s="14" t="s">
        <v>129</v>
      </c>
      <c r="D3638" s="14" t="s">
        <v>73</v>
      </c>
      <c r="E3638" s="14">
        <v>4</v>
      </c>
      <c r="F3638" s="14">
        <v>1639.9453790642899</v>
      </c>
      <c r="G3638" s="14">
        <v>546.64845968809698</v>
      </c>
      <c r="H3638" s="14">
        <v>1269.2780965335901</v>
      </c>
      <c r="I3638" s="14">
        <v>1196.0524743518399</v>
      </c>
      <c r="J3638" s="14">
        <v>1138.3968007572701</v>
      </c>
      <c r="K3638" s="14">
        <v>1255.85377898399</v>
      </c>
      <c r="L3638" s="14">
        <v>59.801304632157297</v>
      </c>
      <c r="M3638" s="14">
        <v>57.655673594564597</v>
      </c>
      <c r="O3638" s="14"/>
      <c r="P3638" s="14"/>
      <c r="Q3638" s="14"/>
      <c r="R3638" s="14"/>
      <c r="S3638" s="14"/>
      <c r="T3638" s="14"/>
      <c r="U3638" s="14"/>
      <c r="V3638" s="14"/>
      <c r="W3638" s="14"/>
      <c r="X3638" s="14"/>
      <c r="Y3638" s="14"/>
    </row>
    <row r="3639" spans="1:25">
      <c r="A3639" s="14" t="s">
        <v>3819</v>
      </c>
      <c r="B3639" s="14" t="s">
        <v>68</v>
      </c>
      <c r="C3639" s="14" t="s">
        <v>130</v>
      </c>
      <c r="D3639" s="14" t="s">
        <v>73</v>
      </c>
      <c r="E3639" s="14">
        <v>4</v>
      </c>
      <c r="F3639" s="14">
        <v>1625.0357518508399</v>
      </c>
      <c r="G3639" s="14">
        <v>541.67858395028099</v>
      </c>
      <c r="H3639" s="14">
        <v>1256.3770376834</v>
      </c>
      <c r="I3639" s="14">
        <v>1174.60821484506</v>
      </c>
      <c r="J3639" s="14">
        <v>1117.7186784477001</v>
      </c>
      <c r="K3639" s="14">
        <v>1233.6247592319901</v>
      </c>
      <c r="L3639" s="14">
        <v>59.016544386931201</v>
      </c>
      <c r="M3639" s="14">
        <v>56.889536397362001</v>
      </c>
      <c r="O3639" s="14"/>
      <c r="P3639" s="14"/>
      <c r="Q3639" s="14"/>
      <c r="R3639" s="14"/>
      <c r="S3639" s="14"/>
      <c r="T3639" s="14"/>
      <c r="U3639" s="14"/>
      <c r="V3639" s="14"/>
      <c r="W3639" s="14"/>
      <c r="X3639" s="14"/>
      <c r="Y3639" s="14"/>
    </row>
    <row r="3640" spans="1:25">
      <c r="A3640" s="14" t="s">
        <v>3820</v>
      </c>
      <c r="B3640" s="14" t="s">
        <v>68</v>
      </c>
      <c r="C3640" s="14" t="s">
        <v>131</v>
      </c>
      <c r="D3640" s="14" t="s">
        <v>73</v>
      </c>
      <c r="E3640" s="14">
        <v>4</v>
      </c>
      <c r="F3640" s="14">
        <v>1603.8006724925899</v>
      </c>
      <c r="G3640" s="14">
        <v>534.60022416419599</v>
      </c>
      <c r="H3640" s="14">
        <v>1237.25230470167</v>
      </c>
      <c r="I3640" s="14">
        <v>1149.5079062595601</v>
      </c>
      <c r="J3640" s="14">
        <v>1093.4412016450899</v>
      </c>
      <c r="K3640" s="14">
        <v>1207.6849715272499</v>
      </c>
      <c r="L3640" s="14">
        <v>58.177065267681897</v>
      </c>
      <c r="M3640" s="14">
        <v>56.066704614475597</v>
      </c>
      <c r="O3640" s="14"/>
      <c r="P3640" s="14"/>
      <c r="Q3640" s="14"/>
      <c r="R3640" s="14"/>
      <c r="S3640" s="14"/>
      <c r="T3640" s="14"/>
      <c r="U3640" s="14"/>
      <c r="V3640" s="14"/>
      <c r="W3640" s="14"/>
      <c r="X3640" s="14"/>
      <c r="Y3640" s="14"/>
    </row>
    <row r="3641" spans="1:25">
      <c r="A3641" s="14" t="s">
        <v>3821</v>
      </c>
      <c r="B3641" s="14" t="s">
        <v>68</v>
      </c>
      <c r="C3641" s="14" t="s">
        <v>132</v>
      </c>
      <c r="D3641" s="14" t="s">
        <v>73</v>
      </c>
      <c r="E3641" s="14">
        <v>4</v>
      </c>
      <c r="F3641" s="14">
        <v>1603.1265688640001</v>
      </c>
      <c r="G3641" s="14">
        <v>534.37552295466696</v>
      </c>
      <c r="H3641" s="14">
        <v>1234.2946434948601</v>
      </c>
      <c r="I3641" s="14">
        <v>1139.6983887634999</v>
      </c>
      <c r="J3641" s="14">
        <v>1084.07581026906</v>
      </c>
      <c r="K3641" s="14">
        <v>1197.4150601316001</v>
      </c>
      <c r="L3641" s="14">
        <v>57.716671368098602</v>
      </c>
      <c r="M3641" s="14">
        <v>55.622578494439701</v>
      </c>
      <c r="O3641" s="14"/>
      <c r="P3641" s="14"/>
      <c r="Q3641" s="14"/>
      <c r="R3641" s="14"/>
      <c r="S3641" s="14"/>
      <c r="T3641" s="14"/>
      <c r="U3641" s="14"/>
      <c r="V3641" s="14"/>
      <c r="W3641" s="14"/>
      <c r="X3641" s="14"/>
      <c r="Y3641" s="14"/>
    </row>
    <row r="3642" spans="1:25">
      <c r="A3642" s="14" t="s">
        <v>3822</v>
      </c>
      <c r="B3642" s="14" t="s">
        <v>68</v>
      </c>
      <c r="C3642" s="14" t="s">
        <v>38</v>
      </c>
      <c r="D3642" s="14" t="s">
        <v>73</v>
      </c>
      <c r="E3642" s="14">
        <v>5</v>
      </c>
      <c r="F3642" s="14">
        <v>1994.5178020747401</v>
      </c>
      <c r="G3642" s="14">
        <v>664.83926735824798</v>
      </c>
      <c r="H3642" s="14">
        <v>1725.5106861101699</v>
      </c>
      <c r="I3642" s="14">
        <v>1701.61839307689</v>
      </c>
      <c r="J3642" s="14">
        <v>1626.9677057941501</v>
      </c>
      <c r="K3642" s="14">
        <v>1778.7833836684399</v>
      </c>
      <c r="L3642" s="14">
        <v>77.164990591554002</v>
      </c>
      <c r="M3642" s="14">
        <v>74.650687282739696</v>
      </c>
      <c r="O3642" s="14"/>
      <c r="P3642" s="14"/>
      <c r="Q3642" s="14"/>
      <c r="R3642" s="14"/>
      <c r="S3642" s="14"/>
      <c r="T3642" s="14"/>
      <c r="U3642" s="14"/>
      <c r="V3642" s="14"/>
      <c r="W3642" s="14"/>
      <c r="X3642" s="14"/>
      <c r="Y3642" s="14"/>
    </row>
    <row r="3643" spans="1:25">
      <c r="A3643" s="14" t="s">
        <v>3823</v>
      </c>
      <c r="B3643" s="14" t="s">
        <v>68</v>
      </c>
      <c r="C3643" s="14" t="s">
        <v>36</v>
      </c>
      <c r="D3643" s="14" t="s">
        <v>73</v>
      </c>
      <c r="E3643" s="14">
        <v>5</v>
      </c>
      <c r="F3643" s="14">
        <v>2011.03017557523</v>
      </c>
      <c r="G3643" s="14">
        <v>670.34339185840997</v>
      </c>
      <c r="H3643" s="14">
        <v>1741.2421213008699</v>
      </c>
      <c r="I3643" s="14">
        <v>1719.57916630562</v>
      </c>
      <c r="J3643" s="14">
        <v>1644.4712039291801</v>
      </c>
      <c r="K3643" s="14">
        <v>1797.2062350384299</v>
      </c>
      <c r="L3643" s="14">
        <v>77.627068732817406</v>
      </c>
      <c r="M3643" s="14">
        <v>75.107962376440994</v>
      </c>
      <c r="O3643" s="14"/>
      <c r="P3643" s="14"/>
      <c r="Q3643" s="14"/>
      <c r="R3643" s="14"/>
      <c r="S3643" s="14"/>
      <c r="T3643" s="14"/>
      <c r="U3643" s="14"/>
      <c r="V3643" s="14"/>
      <c r="W3643" s="14"/>
      <c r="X3643" s="14"/>
      <c r="Y3643" s="14"/>
    </row>
    <row r="3644" spans="1:25">
      <c r="A3644" s="14" t="s">
        <v>3824</v>
      </c>
      <c r="B3644" s="14" t="s">
        <v>68</v>
      </c>
      <c r="C3644" s="14" t="s">
        <v>34</v>
      </c>
      <c r="D3644" s="14" t="s">
        <v>73</v>
      </c>
      <c r="E3644" s="14">
        <v>5</v>
      </c>
      <c r="F3644" s="14">
        <v>1944.1794225849401</v>
      </c>
      <c r="G3644" s="14">
        <v>648.05980752831294</v>
      </c>
      <c r="H3644" s="14">
        <v>1685.3150334474201</v>
      </c>
      <c r="I3644" s="14">
        <v>1661.36611523582</v>
      </c>
      <c r="J3644" s="14">
        <v>1587.59821870723</v>
      </c>
      <c r="K3644" s="14">
        <v>1737.65113930911</v>
      </c>
      <c r="L3644" s="14">
        <v>76.285024073280695</v>
      </c>
      <c r="M3644" s="14">
        <v>73.767896528598797</v>
      </c>
      <c r="O3644" s="14"/>
      <c r="P3644" s="14"/>
      <c r="Q3644" s="14"/>
      <c r="R3644" s="14"/>
      <c r="S3644" s="14"/>
      <c r="T3644" s="14"/>
      <c r="U3644" s="14"/>
      <c r="V3644" s="14"/>
      <c r="W3644" s="14"/>
      <c r="X3644" s="14"/>
      <c r="Y3644" s="14"/>
    </row>
    <row r="3645" spans="1:25">
      <c r="A3645" s="14" t="s">
        <v>3825</v>
      </c>
      <c r="B3645" s="14" t="s">
        <v>68</v>
      </c>
      <c r="C3645" s="14" t="s">
        <v>128</v>
      </c>
      <c r="D3645" s="14" t="s">
        <v>73</v>
      </c>
      <c r="E3645" s="14">
        <v>5</v>
      </c>
      <c r="F3645" s="14">
        <v>1967.9362534665199</v>
      </c>
      <c r="G3645" s="14">
        <v>655.97875115550596</v>
      </c>
      <c r="H3645" s="14">
        <v>1706.6187850930701</v>
      </c>
      <c r="I3645" s="14">
        <v>1676.4935964533099</v>
      </c>
      <c r="J3645" s="14">
        <v>1602.5529394722801</v>
      </c>
      <c r="K3645" s="14">
        <v>1752.9417168024399</v>
      </c>
      <c r="L3645" s="14">
        <v>76.448120349133404</v>
      </c>
      <c r="M3645" s="14">
        <v>73.940656981027104</v>
      </c>
      <c r="O3645" s="14"/>
      <c r="P3645" s="14"/>
      <c r="Q3645" s="14"/>
      <c r="R3645" s="14"/>
      <c r="S3645" s="14"/>
      <c r="T3645" s="14"/>
      <c r="U3645" s="14"/>
      <c r="V3645" s="14"/>
      <c r="W3645" s="14"/>
      <c r="X3645" s="14"/>
      <c r="Y3645" s="14"/>
    </row>
    <row r="3646" spans="1:25">
      <c r="A3646" s="14" t="s">
        <v>3826</v>
      </c>
      <c r="B3646" s="14" t="s">
        <v>68</v>
      </c>
      <c r="C3646" s="14" t="s">
        <v>129</v>
      </c>
      <c r="D3646" s="14" t="s">
        <v>73</v>
      </c>
      <c r="E3646" s="14">
        <v>5</v>
      </c>
      <c r="F3646" s="14">
        <v>1917.6569902075901</v>
      </c>
      <c r="G3646" s="14">
        <v>639.21899673586199</v>
      </c>
      <c r="H3646" s="14">
        <v>1662.03587294816</v>
      </c>
      <c r="I3646" s="14">
        <v>1622.1382928198</v>
      </c>
      <c r="J3646" s="14">
        <v>1549.7078330460499</v>
      </c>
      <c r="K3646" s="14">
        <v>1697.05759709426</v>
      </c>
      <c r="L3646" s="14">
        <v>74.919304274468004</v>
      </c>
      <c r="M3646" s="14">
        <v>72.430459773748893</v>
      </c>
      <c r="O3646" s="14"/>
      <c r="P3646" s="14"/>
      <c r="Q3646" s="14"/>
      <c r="R3646" s="14"/>
      <c r="S3646" s="14"/>
      <c r="T3646" s="14"/>
      <c r="U3646" s="14"/>
      <c r="V3646" s="14"/>
      <c r="W3646" s="14"/>
      <c r="X3646" s="14"/>
      <c r="Y3646" s="14"/>
    </row>
    <row r="3647" spans="1:25">
      <c r="A3647" s="14" t="s">
        <v>3827</v>
      </c>
      <c r="B3647" s="14" t="s">
        <v>68</v>
      </c>
      <c r="C3647" s="14" t="s">
        <v>130</v>
      </c>
      <c r="D3647" s="14" t="s">
        <v>73</v>
      </c>
      <c r="E3647" s="14">
        <v>5</v>
      </c>
      <c r="F3647" s="14">
        <v>1924.58915299113</v>
      </c>
      <c r="G3647" s="14">
        <v>641.52971766371002</v>
      </c>
      <c r="H3647" s="14">
        <v>1665.96478047084</v>
      </c>
      <c r="I3647" s="14">
        <v>1618.5197806055601</v>
      </c>
      <c r="J3647" s="14">
        <v>1546.4121800637599</v>
      </c>
      <c r="K3647" s="14">
        <v>1693.10058130892</v>
      </c>
      <c r="L3647" s="14">
        <v>74.5808007033568</v>
      </c>
      <c r="M3647" s="14">
        <v>72.107600541796302</v>
      </c>
      <c r="O3647" s="14"/>
      <c r="P3647" s="14"/>
      <c r="Q3647" s="14"/>
      <c r="R3647" s="14"/>
      <c r="S3647" s="14"/>
      <c r="T3647" s="14"/>
      <c r="U3647" s="14"/>
      <c r="V3647" s="14"/>
      <c r="W3647" s="14"/>
      <c r="X3647" s="14"/>
      <c r="Y3647" s="14"/>
    </row>
    <row r="3648" spans="1:25">
      <c r="A3648" s="14" t="s">
        <v>3828</v>
      </c>
      <c r="B3648" s="14" t="s">
        <v>68</v>
      </c>
      <c r="C3648" s="14" t="s">
        <v>131</v>
      </c>
      <c r="D3648" s="14" t="s">
        <v>73</v>
      </c>
      <c r="E3648" s="14">
        <v>5</v>
      </c>
      <c r="F3648" s="14">
        <v>1893.02216693337</v>
      </c>
      <c r="G3648" s="14">
        <v>631.00738897778899</v>
      </c>
      <c r="H3648" s="14">
        <v>1635.28491195944</v>
      </c>
      <c r="I3648" s="14">
        <v>1584.4212282297501</v>
      </c>
      <c r="J3648" s="14">
        <v>1513.2635558566799</v>
      </c>
      <c r="K3648" s="14">
        <v>1658.0401687311501</v>
      </c>
      <c r="L3648" s="14">
        <v>73.618940501398598</v>
      </c>
      <c r="M3648" s="14">
        <v>71.157672373068394</v>
      </c>
      <c r="O3648" s="14"/>
      <c r="P3648" s="14"/>
      <c r="Q3648" s="14"/>
      <c r="R3648" s="14"/>
      <c r="S3648" s="14"/>
      <c r="T3648" s="14"/>
      <c r="U3648" s="14"/>
      <c r="V3648" s="14"/>
      <c r="W3648" s="14"/>
      <c r="X3648" s="14"/>
      <c r="Y3648" s="14"/>
    </row>
    <row r="3649" spans="1:25">
      <c r="A3649" s="14" t="s">
        <v>3829</v>
      </c>
      <c r="B3649" s="14" t="s">
        <v>68</v>
      </c>
      <c r="C3649" s="14" t="s">
        <v>132</v>
      </c>
      <c r="D3649" s="14" t="s">
        <v>73</v>
      </c>
      <c r="E3649" s="14">
        <v>5</v>
      </c>
      <c r="F3649" s="14">
        <v>1921.28083686843</v>
      </c>
      <c r="G3649" s="14">
        <v>640.42694562280894</v>
      </c>
      <c r="H3649" s="14">
        <v>1659.91121668863</v>
      </c>
      <c r="I3649" s="14">
        <v>1602.9119097672501</v>
      </c>
      <c r="J3649" s="14">
        <v>1531.49516421881</v>
      </c>
      <c r="K3649" s="14">
        <v>1676.78030772393</v>
      </c>
      <c r="L3649" s="14">
        <v>73.868397956683097</v>
      </c>
      <c r="M3649" s="14">
        <v>71.416745548440105</v>
      </c>
      <c r="O3649" s="14"/>
      <c r="P3649" s="14"/>
      <c r="Q3649" s="14"/>
      <c r="R3649" s="14"/>
      <c r="S3649" s="14"/>
      <c r="T3649" s="14"/>
      <c r="U3649" s="14"/>
      <c r="V3649" s="14"/>
      <c r="W3649" s="14"/>
      <c r="X3649" s="14"/>
      <c r="Y3649" s="14"/>
    </row>
    <row r="3650" spans="1:25">
      <c r="A3650" s="14" t="s">
        <v>3830</v>
      </c>
      <c r="B3650" s="14" t="s">
        <v>68</v>
      </c>
      <c r="C3650" s="14" t="s">
        <v>38</v>
      </c>
      <c r="D3650" s="14" t="s">
        <v>78</v>
      </c>
      <c r="E3650" s="14">
        <v>0</v>
      </c>
      <c r="F3650" s="14">
        <v>3797.8566981177601</v>
      </c>
      <c r="G3650" s="14">
        <v>1265.9522327059201</v>
      </c>
      <c r="H3650" s="14">
        <v>1029.7122222933101</v>
      </c>
      <c r="I3650" s="14">
        <v>1074.3697113491601</v>
      </c>
      <c r="J3650" s="14">
        <v>1040.13919747366</v>
      </c>
      <c r="K3650" s="14">
        <v>1109.43149070503</v>
      </c>
      <c r="L3650" s="14">
        <v>35.0617793558743</v>
      </c>
      <c r="M3650" s="14">
        <v>34.230513875495497</v>
      </c>
      <c r="O3650" s="14"/>
      <c r="P3650" s="14"/>
      <c r="Q3650" s="14"/>
      <c r="R3650" s="14"/>
      <c r="S3650" s="14"/>
      <c r="T3650" s="14"/>
      <c r="U3650" s="14"/>
      <c r="V3650" s="14"/>
      <c r="W3650" s="14"/>
      <c r="X3650" s="14"/>
      <c r="Y3650" s="14"/>
    </row>
    <row r="3651" spans="1:25">
      <c r="A3651" s="14" t="s">
        <v>3831</v>
      </c>
      <c r="B3651" s="14" t="s">
        <v>68</v>
      </c>
      <c r="C3651" s="14" t="s">
        <v>36</v>
      </c>
      <c r="D3651" s="14" t="s">
        <v>78</v>
      </c>
      <c r="E3651" s="14">
        <v>0</v>
      </c>
      <c r="F3651" s="14">
        <v>3961.19918898282</v>
      </c>
      <c r="G3651" s="14">
        <v>1320.39972966094</v>
      </c>
      <c r="H3651" s="14">
        <v>1064.3892736083999</v>
      </c>
      <c r="I3651" s="14">
        <v>1106.08682998103</v>
      </c>
      <c r="J3651" s="14">
        <v>1071.5786965939201</v>
      </c>
      <c r="K3651" s="14">
        <v>1141.41528234523</v>
      </c>
      <c r="L3651" s="14">
        <v>35.328452364196202</v>
      </c>
      <c r="M3651" s="14">
        <v>34.508133387108003</v>
      </c>
      <c r="O3651" s="14"/>
      <c r="P3651" s="14"/>
      <c r="Q3651" s="14"/>
      <c r="R3651" s="14"/>
      <c r="S3651" s="14"/>
      <c r="T3651" s="14"/>
      <c r="U3651" s="14"/>
      <c r="V3651" s="14"/>
      <c r="W3651" s="14"/>
      <c r="X3651" s="14"/>
      <c r="Y3651" s="14"/>
    </row>
    <row r="3652" spans="1:25">
      <c r="A3652" s="14" t="s">
        <v>3832</v>
      </c>
      <c r="B3652" s="14" t="s">
        <v>68</v>
      </c>
      <c r="C3652" s="14" t="s">
        <v>34</v>
      </c>
      <c r="D3652" s="14" t="s">
        <v>78</v>
      </c>
      <c r="E3652" s="14">
        <v>0</v>
      </c>
      <c r="F3652" s="14">
        <v>3870.0193169926902</v>
      </c>
      <c r="G3652" s="14">
        <v>1290.0064389975601</v>
      </c>
      <c r="H3652" s="14">
        <v>1031.57601557557</v>
      </c>
      <c r="I3652" s="14">
        <v>1067.3317810409601</v>
      </c>
      <c r="J3652" s="14">
        <v>1033.6518922908999</v>
      </c>
      <c r="K3652" s="14">
        <v>1101.8218008869201</v>
      </c>
      <c r="L3652" s="14">
        <v>34.490019845952702</v>
      </c>
      <c r="M3652" s="14">
        <v>33.679888750061501</v>
      </c>
      <c r="O3652" s="14"/>
      <c r="P3652" s="14"/>
      <c r="Q3652" s="14"/>
      <c r="R3652" s="14"/>
      <c r="S3652" s="14"/>
      <c r="T3652" s="14"/>
      <c r="U3652" s="14"/>
      <c r="V3652" s="14"/>
      <c r="W3652" s="14"/>
      <c r="X3652" s="14"/>
      <c r="Y3652" s="14"/>
    </row>
    <row r="3653" spans="1:25">
      <c r="A3653" s="14" t="s">
        <v>3833</v>
      </c>
      <c r="B3653" s="14" t="s">
        <v>68</v>
      </c>
      <c r="C3653" s="14" t="s">
        <v>128</v>
      </c>
      <c r="D3653" s="14" t="s">
        <v>78</v>
      </c>
      <c r="E3653" s="14">
        <v>0</v>
      </c>
      <c r="F3653" s="14">
        <v>3521.8900526551902</v>
      </c>
      <c r="G3653" s="14">
        <v>1173.96335088506</v>
      </c>
      <c r="H3653" s="14">
        <v>931.49023323825702</v>
      </c>
      <c r="I3653" s="14">
        <v>958.12669769443698</v>
      </c>
      <c r="J3653" s="14">
        <v>926.44785844564103</v>
      </c>
      <c r="K3653" s="14">
        <v>990.604819262408</v>
      </c>
      <c r="L3653" s="14">
        <v>32.478121567970803</v>
      </c>
      <c r="M3653" s="14">
        <v>31.678839248796098</v>
      </c>
      <c r="O3653" s="14"/>
      <c r="P3653" s="14"/>
      <c r="Q3653" s="14"/>
      <c r="R3653" s="14"/>
      <c r="S3653" s="14"/>
      <c r="T3653" s="14"/>
      <c r="U3653" s="14"/>
      <c r="V3653" s="14"/>
      <c r="W3653" s="14"/>
      <c r="X3653" s="14"/>
      <c r="Y3653" s="14"/>
    </row>
    <row r="3654" spans="1:25">
      <c r="A3654" s="14" t="s">
        <v>3834</v>
      </c>
      <c r="B3654" s="14" t="s">
        <v>68</v>
      </c>
      <c r="C3654" s="14" t="s">
        <v>129</v>
      </c>
      <c r="D3654" s="14" t="s">
        <v>78</v>
      </c>
      <c r="E3654" s="14">
        <v>0</v>
      </c>
      <c r="F3654" s="14">
        <v>3276.5606643815099</v>
      </c>
      <c r="G3654" s="14">
        <v>1092.1868881271701</v>
      </c>
      <c r="H3654" s="14">
        <v>860.515922961157</v>
      </c>
      <c r="I3654" s="14">
        <v>877.41951371699997</v>
      </c>
      <c r="J3654" s="14">
        <v>847.35722055317103</v>
      </c>
      <c r="K3654" s="14">
        <v>908.26858731504399</v>
      </c>
      <c r="L3654" s="14">
        <v>30.849073598043699</v>
      </c>
      <c r="M3654" s="14">
        <v>30.0622931638297</v>
      </c>
      <c r="O3654" s="14"/>
      <c r="P3654" s="14"/>
      <c r="Q3654" s="14"/>
      <c r="R3654" s="14"/>
      <c r="S3654" s="14"/>
      <c r="T3654" s="14"/>
      <c r="U3654" s="14"/>
      <c r="V3654" s="14"/>
      <c r="W3654" s="14"/>
      <c r="X3654" s="14"/>
      <c r="Y3654" s="14"/>
    </row>
    <row r="3655" spans="1:25">
      <c r="A3655" s="14" t="s">
        <v>3835</v>
      </c>
      <c r="B3655" s="14" t="s">
        <v>68</v>
      </c>
      <c r="C3655" s="14" t="s">
        <v>130</v>
      </c>
      <c r="D3655" s="14" t="s">
        <v>78</v>
      </c>
      <c r="E3655" s="14">
        <v>0</v>
      </c>
      <c r="F3655" s="14">
        <v>3244.2270943397002</v>
      </c>
      <c r="G3655" s="14">
        <v>1081.40903144657</v>
      </c>
      <c r="H3655" s="14">
        <v>845.68327529174496</v>
      </c>
      <c r="I3655" s="14">
        <v>854.88634020500501</v>
      </c>
      <c r="J3655" s="14">
        <v>825.454944060554</v>
      </c>
      <c r="K3655" s="14">
        <v>885.09188948395501</v>
      </c>
      <c r="L3655" s="14">
        <v>30.205549278950201</v>
      </c>
      <c r="M3655" s="14">
        <v>29.431396144451</v>
      </c>
      <c r="O3655" s="14"/>
      <c r="P3655" s="14"/>
      <c r="Q3655" s="14"/>
      <c r="R3655" s="14"/>
      <c r="S3655" s="14"/>
      <c r="T3655" s="14"/>
      <c r="U3655" s="14"/>
      <c r="V3655" s="14"/>
      <c r="W3655" s="14"/>
      <c r="X3655" s="14"/>
      <c r="Y3655" s="14"/>
    </row>
    <row r="3656" spans="1:25">
      <c r="A3656" s="14" t="s">
        <v>3836</v>
      </c>
      <c r="B3656" s="14" t="s">
        <v>68</v>
      </c>
      <c r="C3656" s="14" t="s">
        <v>131</v>
      </c>
      <c r="D3656" s="14" t="s">
        <v>78</v>
      </c>
      <c r="E3656" s="14">
        <v>0</v>
      </c>
      <c r="F3656" s="14">
        <v>3302.6522581621002</v>
      </c>
      <c r="G3656" s="14">
        <v>1100.8840860540299</v>
      </c>
      <c r="H3656" s="14">
        <v>854.63519774404699</v>
      </c>
      <c r="I3656" s="14">
        <v>858.32834616475998</v>
      </c>
      <c r="J3656" s="14">
        <v>829.053933392614</v>
      </c>
      <c r="K3656" s="14">
        <v>888.36584332951804</v>
      </c>
      <c r="L3656" s="14">
        <v>30.037497164758101</v>
      </c>
      <c r="M3656" s="14">
        <v>29.2744127721461</v>
      </c>
      <c r="O3656" s="14"/>
      <c r="P3656" s="14"/>
      <c r="Q3656" s="14"/>
      <c r="R3656" s="14"/>
      <c r="S3656" s="14"/>
      <c r="T3656" s="14"/>
      <c r="U3656" s="14"/>
      <c r="V3656" s="14"/>
      <c r="W3656" s="14"/>
      <c r="X3656" s="14"/>
      <c r="Y3656" s="14"/>
    </row>
    <row r="3657" spans="1:25">
      <c r="A3657" s="14" t="s">
        <v>3837</v>
      </c>
      <c r="B3657" s="14" t="s">
        <v>68</v>
      </c>
      <c r="C3657" s="14" t="s">
        <v>132</v>
      </c>
      <c r="D3657" s="14" t="s">
        <v>78</v>
      </c>
      <c r="E3657" s="14">
        <v>0</v>
      </c>
      <c r="F3657" s="14">
        <v>3418.81023436745</v>
      </c>
      <c r="G3657" s="14">
        <v>1139.6034114558199</v>
      </c>
      <c r="H3657" s="14">
        <v>878.23937380996995</v>
      </c>
      <c r="I3657" s="14">
        <v>878.13153499255895</v>
      </c>
      <c r="J3657" s="14">
        <v>848.711031658205</v>
      </c>
      <c r="K3657" s="14">
        <v>908.30560500511694</v>
      </c>
      <c r="L3657" s="14">
        <v>30.174070012558399</v>
      </c>
      <c r="M3657" s="14">
        <v>29.420503334354098</v>
      </c>
      <c r="O3657" s="14"/>
      <c r="P3657" s="14"/>
      <c r="Q3657" s="14"/>
      <c r="R3657" s="14"/>
      <c r="S3657" s="14"/>
      <c r="T3657" s="14"/>
      <c r="U3657" s="14"/>
      <c r="V3657" s="14"/>
      <c r="W3657" s="14"/>
      <c r="X3657" s="14"/>
      <c r="Y3657" s="14"/>
    </row>
    <row r="3658" spans="1:25">
      <c r="A3658" s="14" t="s">
        <v>3838</v>
      </c>
      <c r="B3658" s="14" t="s">
        <v>68</v>
      </c>
      <c r="C3658" s="14" t="s">
        <v>38</v>
      </c>
      <c r="D3658" s="14" t="s">
        <v>78</v>
      </c>
      <c r="E3658" s="14">
        <v>1</v>
      </c>
      <c r="F3658" s="14">
        <v>582.64599135574201</v>
      </c>
      <c r="G3658" s="14">
        <v>194.21533045191401</v>
      </c>
      <c r="H3658" s="14">
        <v>652.44450444082099</v>
      </c>
      <c r="I3658" s="14">
        <v>632.06092898748</v>
      </c>
      <c r="J3658" s="14">
        <v>581.10214068777395</v>
      </c>
      <c r="K3658" s="14">
        <v>686.24560683605296</v>
      </c>
      <c r="L3658" s="14">
        <v>54.184677848573003</v>
      </c>
      <c r="M3658" s="14">
        <v>50.958788299706697</v>
      </c>
      <c r="O3658" s="14"/>
      <c r="P3658" s="14"/>
      <c r="Q3658" s="14"/>
      <c r="R3658" s="14"/>
      <c r="S3658" s="14"/>
      <c r="T3658" s="14"/>
      <c r="U3658" s="14"/>
      <c r="V3658" s="14"/>
      <c r="W3658" s="14"/>
      <c r="X3658" s="14"/>
      <c r="Y3658" s="14"/>
    </row>
    <row r="3659" spans="1:25">
      <c r="A3659" s="14" t="s">
        <v>3839</v>
      </c>
      <c r="B3659" s="14" t="s">
        <v>68</v>
      </c>
      <c r="C3659" s="14" t="s">
        <v>36</v>
      </c>
      <c r="D3659" s="14" t="s">
        <v>78</v>
      </c>
      <c r="E3659" s="14">
        <v>1</v>
      </c>
      <c r="F3659" s="14">
        <v>610.74440466425801</v>
      </c>
      <c r="G3659" s="14">
        <v>203.58146822141899</v>
      </c>
      <c r="H3659" s="14">
        <v>678.91417719656499</v>
      </c>
      <c r="I3659" s="14">
        <v>653.23309445984705</v>
      </c>
      <c r="J3659" s="14">
        <v>601.77226828810296</v>
      </c>
      <c r="K3659" s="14">
        <v>707.87323405965901</v>
      </c>
      <c r="L3659" s="14">
        <v>54.640139599812798</v>
      </c>
      <c r="M3659" s="14">
        <v>51.460826171743498</v>
      </c>
      <c r="O3659" s="14"/>
      <c r="P3659" s="14"/>
      <c r="Q3659" s="14"/>
      <c r="R3659" s="14"/>
      <c r="S3659" s="14"/>
      <c r="T3659" s="14"/>
      <c r="U3659" s="14"/>
      <c r="V3659" s="14"/>
      <c r="W3659" s="14"/>
      <c r="X3659" s="14"/>
      <c r="Y3659" s="14"/>
    </row>
    <row r="3660" spans="1:25">
      <c r="A3660" s="14" t="s">
        <v>3840</v>
      </c>
      <c r="B3660" s="14" t="s">
        <v>68</v>
      </c>
      <c r="C3660" s="14" t="s">
        <v>34</v>
      </c>
      <c r="D3660" s="14" t="s">
        <v>78</v>
      </c>
      <c r="E3660" s="14">
        <v>1</v>
      </c>
      <c r="F3660" s="14">
        <v>575.35677563963304</v>
      </c>
      <c r="G3660" s="14">
        <v>191.78559187987801</v>
      </c>
      <c r="H3660" s="14">
        <v>635.05863821855996</v>
      </c>
      <c r="I3660" s="14">
        <v>603.59787948838198</v>
      </c>
      <c r="J3660" s="14">
        <v>554.61233040035995</v>
      </c>
      <c r="K3660" s="14">
        <v>655.70466129160195</v>
      </c>
      <c r="L3660" s="14">
        <v>52.106781803220102</v>
      </c>
      <c r="M3660" s="14">
        <v>48.985549088021997</v>
      </c>
      <c r="O3660" s="14"/>
      <c r="P3660" s="14"/>
      <c r="Q3660" s="14"/>
      <c r="R3660" s="14"/>
      <c r="S3660" s="14"/>
      <c r="T3660" s="14"/>
      <c r="U3660" s="14"/>
      <c r="V3660" s="14"/>
      <c r="W3660" s="14"/>
      <c r="X3660" s="14"/>
      <c r="Y3660" s="14"/>
    </row>
    <row r="3661" spans="1:25">
      <c r="A3661" s="14" t="s">
        <v>3841</v>
      </c>
      <c r="B3661" s="14" t="s">
        <v>68</v>
      </c>
      <c r="C3661" s="14" t="s">
        <v>128</v>
      </c>
      <c r="D3661" s="14" t="s">
        <v>78</v>
      </c>
      <c r="E3661" s="14">
        <v>1</v>
      </c>
      <c r="F3661" s="14">
        <v>520.20462929877897</v>
      </c>
      <c r="G3661" s="14">
        <v>173.401543099593</v>
      </c>
      <c r="H3661" s="14">
        <v>570.80037449392</v>
      </c>
      <c r="I3661" s="14">
        <v>534.30835656991701</v>
      </c>
      <c r="J3661" s="14">
        <v>488.73717868284899</v>
      </c>
      <c r="K3661" s="14">
        <v>582.93870870707599</v>
      </c>
      <c r="L3661" s="14">
        <v>48.630352137159697</v>
      </c>
      <c r="M3661" s="14">
        <v>45.571177887068202</v>
      </c>
      <c r="O3661" s="14"/>
      <c r="P3661" s="14"/>
      <c r="Q3661" s="14"/>
      <c r="R3661" s="14"/>
      <c r="S3661" s="14"/>
      <c r="T3661" s="14"/>
      <c r="U3661" s="14"/>
      <c r="V3661" s="14"/>
      <c r="W3661" s="14"/>
      <c r="X3661" s="14"/>
      <c r="Y3661" s="14"/>
    </row>
    <row r="3662" spans="1:25">
      <c r="A3662" s="14" t="s">
        <v>3842</v>
      </c>
      <c r="B3662" s="14" t="s">
        <v>68</v>
      </c>
      <c r="C3662" s="14" t="s">
        <v>129</v>
      </c>
      <c r="D3662" s="14" t="s">
        <v>78</v>
      </c>
      <c r="E3662" s="14">
        <v>1</v>
      </c>
      <c r="F3662" s="14">
        <v>483.29280257234097</v>
      </c>
      <c r="G3662" s="14">
        <v>161.09760085744699</v>
      </c>
      <c r="H3662" s="14">
        <v>527.75626816526506</v>
      </c>
      <c r="I3662" s="14">
        <v>486.65220626701898</v>
      </c>
      <c r="J3662" s="14">
        <v>443.55343151599999</v>
      </c>
      <c r="K3662" s="14">
        <v>532.756723038156</v>
      </c>
      <c r="L3662" s="14">
        <v>46.1045167711369</v>
      </c>
      <c r="M3662" s="14">
        <v>43.098774751018397</v>
      </c>
      <c r="O3662" s="14"/>
      <c r="P3662" s="14"/>
      <c r="Q3662" s="14"/>
      <c r="R3662" s="14"/>
      <c r="S3662" s="14"/>
      <c r="T3662" s="14"/>
      <c r="U3662" s="14"/>
      <c r="V3662" s="14"/>
      <c r="W3662" s="14"/>
      <c r="X3662" s="14"/>
      <c r="Y3662" s="14"/>
    </row>
    <row r="3663" spans="1:25">
      <c r="A3663" s="14" t="s">
        <v>3843</v>
      </c>
      <c r="B3663" s="14" t="s">
        <v>68</v>
      </c>
      <c r="C3663" s="14" t="s">
        <v>130</v>
      </c>
      <c r="D3663" s="14" t="s">
        <v>78</v>
      </c>
      <c r="E3663" s="14">
        <v>1</v>
      </c>
      <c r="F3663" s="14">
        <v>472.23840918724198</v>
      </c>
      <c r="G3663" s="14">
        <v>157.41280306241401</v>
      </c>
      <c r="H3663" s="14">
        <v>513.44214100270995</v>
      </c>
      <c r="I3663" s="14">
        <v>468.77727305535302</v>
      </c>
      <c r="J3663" s="14">
        <v>426.76418911671902</v>
      </c>
      <c r="K3663" s="14">
        <v>513.75577681148695</v>
      </c>
      <c r="L3663" s="14">
        <v>44.978503756134401</v>
      </c>
      <c r="M3663" s="14">
        <v>42.0130839386334</v>
      </c>
      <c r="O3663" s="14"/>
      <c r="P3663" s="14"/>
      <c r="Q3663" s="14"/>
      <c r="R3663" s="14"/>
      <c r="S3663" s="14"/>
      <c r="T3663" s="14"/>
      <c r="U3663" s="14"/>
      <c r="V3663" s="14"/>
      <c r="W3663" s="14"/>
      <c r="X3663" s="14"/>
      <c r="Y3663" s="14"/>
    </row>
    <row r="3664" spans="1:25">
      <c r="A3664" s="14" t="s">
        <v>3844</v>
      </c>
      <c r="B3664" s="14" t="s">
        <v>68</v>
      </c>
      <c r="C3664" s="14" t="s">
        <v>131</v>
      </c>
      <c r="D3664" s="14" t="s">
        <v>78</v>
      </c>
      <c r="E3664" s="14">
        <v>1</v>
      </c>
      <c r="F3664" s="14">
        <v>482.52801544354998</v>
      </c>
      <c r="G3664" s="14">
        <v>160.84267181451699</v>
      </c>
      <c r="H3664" s="14">
        <v>522.34648824225701</v>
      </c>
      <c r="I3664" s="14">
        <v>471.25500982524699</v>
      </c>
      <c r="J3664" s="14">
        <v>429.42969118421098</v>
      </c>
      <c r="K3664" s="14">
        <v>515.99965645383998</v>
      </c>
      <c r="L3664" s="14">
        <v>44.744646628592797</v>
      </c>
      <c r="M3664" s="14">
        <v>41.825318641035601</v>
      </c>
      <c r="O3664" s="14"/>
      <c r="P3664" s="14"/>
      <c r="Q3664" s="14"/>
      <c r="R3664" s="14"/>
      <c r="S3664" s="14"/>
      <c r="T3664" s="14"/>
      <c r="U3664" s="14"/>
      <c r="V3664" s="14"/>
      <c r="W3664" s="14"/>
      <c r="X3664" s="14"/>
      <c r="Y3664" s="14"/>
    </row>
    <row r="3665" spans="1:25">
      <c r="A3665" s="14" t="s">
        <v>3845</v>
      </c>
      <c r="B3665" s="14" t="s">
        <v>68</v>
      </c>
      <c r="C3665" s="14" t="s">
        <v>132</v>
      </c>
      <c r="D3665" s="14" t="s">
        <v>78</v>
      </c>
      <c r="E3665" s="14">
        <v>1</v>
      </c>
      <c r="F3665" s="14">
        <v>494.46816046476101</v>
      </c>
      <c r="G3665" s="14">
        <v>164.82272015492001</v>
      </c>
      <c r="H3665" s="14">
        <v>534.12709745045697</v>
      </c>
      <c r="I3665" s="14">
        <v>476.42628960566202</v>
      </c>
      <c r="J3665" s="14">
        <v>434.600574265874</v>
      </c>
      <c r="K3665" s="14">
        <v>521.13457769941601</v>
      </c>
      <c r="L3665" s="14">
        <v>44.708288093754803</v>
      </c>
      <c r="M3665" s="14">
        <v>41.825715339787699</v>
      </c>
      <c r="O3665" s="14"/>
      <c r="P3665" s="14"/>
      <c r="Q3665" s="14"/>
      <c r="R3665" s="14"/>
      <c r="S3665" s="14"/>
      <c r="T3665" s="14"/>
      <c r="U3665" s="14"/>
      <c r="V3665" s="14"/>
      <c r="W3665" s="14"/>
      <c r="X3665" s="14"/>
      <c r="Y3665" s="14"/>
    </row>
    <row r="3666" spans="1:25">
      <c r="A3666" s="14" t="s">
        <v>3846</v>
      </c>
      <c r="B3666" s="14" t="s">
        <v>68</v>
      </c>
      <c r="C3666" s="14" t="s">
        <v>38</v>
      </c>
      <c r="D3666" s="14" t="s">
        <v>78</v>
      </c>
      <c r="E3666" s="14">
        <v>2</v>
      </c>
      <c r="F3666" s="14">
        <v>614.42659699302203</v>
      </c>
      <c r="G3666" s="14">
        <v>204.808865664341</v>
      </c>
      <c r="H3666" s="14">
        <v>755.41776949078098</v>
      </c>
      <c r="I3666" s="14">
        <v>783.54911602571804</v>
      </c>
      <c r="J3666" s="14">
        <v>722.41959565632203</v>
      </c>
      <c r="K3666" s="14">
        <v>848.44358192099105</v>
      </c>
      <c r="L3666" s="14">
        <v>64.894465895272802</v>
      </c>
      <c r="M3666" s="14">
        <v>61.129520369396801</v>
      </c>
      <c r="O3666" s="14"/>
      <c r="P3666" s="14"/>
      <c r="Q3666" s="14"/>
      <c r="R3666" s="14"/>
      <c r="S3666" s="14"/>
      <c r="T3666" s="14"/>
      <c r="U3666" s="14"/>
      <c r="V3666" s="14"/>
      <c r="W3666" s="14"/>
      <c r="X3666" s="14"/>
      <c r="Y3666" s="14"/>
    </row>
    <row r="3667" spans="1:25">
      <c r="A3667" s="14" t="s">
        <v>3847</v>
      </c>
      <c r="B3667" s="14" t="s">
        <v>68</v>
      </c>
      <c r="C3667" s="14" t="s">
        <v>36</v>
      </c>
      <c r="D3667" s="14" t="s">
        <v>78</v>
      </c>
      <c r="E3667" s="14">
        <v>2</v>
      </c>
      <c r="F3667" s="14">
        <v>568.66615545291995</v>
      </c>
      <c r="G3667" s="14">
        <v>189.555385150973</v>
      </c>
      <c r="H3667" s="14">
        <v>690.422091243757</v>
      </c>
      <c r="I3667" s="14">
        <v>711.428776816751</v>
      </c>
      <c r="J3667" s="14">
        <v>653.76779284483302</v>
      </c>
      <c r="K3667" s="14">
        <v>772.78606764502899</v>
      </c>
      <c r="L3667" s="14">
        <v>61.357290828277897</v>
      </c>
      <c r="M3667" s="14">
        <v>57.660983971917702</v>
      </c>
      <c r="O3667" s="14"/>
      <c r="P3667" s="14"/>
      <c r="Q3667" s="14"/>
      <c r="R3667" s="14"/>
      <c r="S3667" s="14"/>
      <c r="T3667" s="14"/>
      <c r="U3667" s="14"/>
      <c r="V3667" s="14"/>
      <c r="W3667" s="14"/>
      <c r="X3667" s="14"/>
      <c r="Y3667" s="14"/>
    </row>
    <row r="3668" spans="1:25">
      <c r="A3668" s="14" t="s">
        <v>3848</v>
      </c>
      <c r="B3668" s="14" t="s">
        <v>68</v>
      </c>
      <c r="C3668" s="14" t="s">
        <v>34</v>
      </c>
      <c r="D3668" s="14" t="s">
        <v>78</v>
      </c>
      <c r="E3668" s="14">
        <v>2</v>
      </c>
      <c r="F3668" s="14">
        <v>557.81587984758596</v>
      </c>
      <c r="G3668" s="14">
        <v>185.93862661586201</v>
      </c>
      <c r="H3668" s="14">
        <v>670.61298370712404</v>
      </c>
      <c r="I3668" s="14">
        <v>685.35909078370503</v>
      </c>
      <c r="J3668" s="14">
        <v>629.28791883458905</v>
      </c>
      <c r="K3668" s="14">
        <v>745.06066472346697</v>
      </c>
      <c r="L3668" s="14">
        <v>59.701573939762298</v>
      </c>
      <c r="M3668" s="14">
        <v>56.0711719491159</v>
      </c>
      <c r="O3668" s="14"/>
      <c r="P3668" s="14"/>
      <c r="Q3668" s="14"/>
      <c r="R3668" s="14"/>
      <c r="S3668" s="14"/>
      <c r="T3668" s="14"/>
      <c r="U3668" s="14"/>
      <c r="V3668" s="14"/>
      <c r="W3668" s="14"/>
      <c r="X3668" s="14"/>
      <c r="Y3668" s="14"/>
    </row>
    <row r="3669" spans="1:25">
      <c r="A3669" s="14" t="s">
        <v>3849</v>
      </c>
      <c r="B3669" s="14" t="s">
        <v>68</v>
      </c>
      <c r="C3669" s="14" t="s">
        <v>128</v>
      </c>
      <c r="D3669" s="14" t="s">
        <v>78</v>
      </c>
      <c r="E3669" s="14">
        <v>2</v>
      </c>
      <c r="F3669" s="14">
        <v>549.28540962469901</v>
      </c>
      <c r="G3669" s="14">
        <v>183.09513654156601</v>
      </c>
      <c r="H3669" s="14">
        <v>654.40979987692799</v>
      </c>
      <c r="I3669" s="14">
        <v>663.47822134818102</v>
      </c>
      <c r="J3669" s="14">
        <v>608.78360846966905</v>
      </c>
      <c r="K3669" s="14">
        <v>721.74246868685202</v>
      </c>
      <c r="L3669" s="14">
        <v>58.264247338670103</v>
      </c>
      <c r="M3669" s="14">
        <v>54.694612878512501</v>
      </c>
      <c r="O3669" s="14"/>
      <c r="P3669" s="14"/>
      <c r="Q3669" s="14"/>
      <c r="R3669" s="14"/>
      <c r="S3669" s="14"/>
      <c r="T3669" s="14"/>
      <c r="U3669" s="14"/>
      <c r="V3669" s="14"/>
      <c r="W3669" s="14"/>
      <c r="X3669" s="14"/>
      <c r="Y3669" s="14"/>
    </row>
    <row r="3670" spans="1:25">
      <c r="A3670" s="14" t="s">
        <v>3850</v>
      </c>
      <c r="B3670" s="14" t="s">
        <v>68</v>
      </c>
      <c r="C3670" s="14" t="s">
        <v>129</v>
      </c>
      <c r="D3670" s="14" t="s">
        <v>78</v>
      </c>
      <c r="E3670" s="14">
        <v>2</v>
      </c>
      <c r="F3670" s="14">
        <v>529.45120902258304</v>
      </c>
      <c r="G3670" s="14">
        <v>176.48373634086099</v>
      </c>
      <c r="H3670" s="14">
        <v>625.35576989344099</v>
      </c>
      <c r="I3670" s="14">
        <v>624.71207521167105</v>
      </c>
      <c r="J3670" s="14">
        <v>572.27826384533205</v>
      </c>
      <c r="K3670" s="14">
        <v>680.63376464586997</v>
      </c>
      <c r="L3670" s="14">
        <v>55.921689434198903</v>
      </c>
      <c r="M3670" s="14">
        <v>52.433811366339803</v>
      </c>
      <c r="O3670" s="14"/>
      <c r="P3670" s="14"/>
      <c r="Q3670" s="14"/>
      <c r="R3670" s="14"/>
      <c r="S3670" s="14"/>
      <c r="T3670" s="14"/>
      <c r="U3670" s="14"/>
      <c r="V3670" s="14"/>
      <c r="W3670" s="14"/>
      <c r="X3670" s="14"/>
      <c r="Y3670" s="14"/>
    </row>
    <row r="3671" spans="1:25">
      <c r="A3671" s="14" t="s">
        <v>3851</v>
      </c>
      <c r="B3671" s="14" t="s">
        <v>68</v>
      </c>
      <c r="C3671" s="14" t="s">
        <v>130</v>
      </c>
      <c r="D3671" s="14" t="s">
        <v>78</v>
      </c>
      <c r="E3671" s="14">
        <v>2</v>
      </c>
      <c r="F3671" s="14">
        <v>524.83712481528505</v>
      </c>
      <c r="G3671" s="14">
        <v>174.94570827176199</v>
      </c>
      <c r="H3671" s="14">
        <v>614.46264642246604</v>
      </c>
      <c r="I3671" s="14">
        <v>608.26063788131898</v>
      </c>
      <c r="J3671" s="14">
        <v>556.97602513712297</v>
      </c>
      <c r="K3671" s="14">
        <v>662.97218797207699</v>
      </c>
      <c r="L3671" s="14">
        <v>54.711550090758003</v>
      </c>
      <c r="M3671" s="14">
        <v>51.284612744195798</v>
      </c>
      <c r="O3671" s="14"/>
      <c r="P3671" s="14"/>
      <c r="Q3671" s="14"/>
      <c r="R3671" s="14"/>
      <c r="S3671" s="14"/>
      <c r="T3671" s="14"/>
      <c r="U3671" s="14"/>
      <c r="V3671" s="14"/>
      <c r="W3671" s="14"/>
      <c r="X3671" s="14"/>
      <c r="Y3671" s="14"/>
    </row>
    <row r="3672" spans="1:25">
      <c r="A3672" s="14" t="s">
        <v>3852</v>
      </c>
      <c r="B3672" s="14" t="s">
        <v>68</v>
      </c>
      <c r="C3672" s="14" t="s">
        <v>131</v>
      </c>
      <c r="D3672" s="14" t="s">
        <v>78</v>
      </c>
      <c r="E3672" s="14">
        <v>2</v>
      </c>
      <c r="F3672" s="14">
        <v>505.501306518967</v>
      </c>
      <c r="G3672" s="14">
        <v>168.50043550632199</v>
      </c>
      <c r="H3672" s="14">
        <v>586.65982698392304</v>
      </c>
      <c r="I3672" s="14">
        <v>573.92531360809699</v>
      </c>
      <c r="J3672" s="14">
        <v>524.64581163554396</v>
      </c>
      <c r="K3672" s="14">
        <v>626.562453172392</v>
      </c>
      <c r="L3672" s="14">
        <v>52.637139564295097</v>
      </c>
      <c r="M3672" s="14">
        <v>49.279501972552701</v>
      </c>
      <c r="O3672" s="14"/>
      <c r="P3672" s="14"/>
      <c r="Q3672" s="14"/>
      <c r="R3672" s="14"/>
      <c r="S3672" s="14"/>
      <c r="T3672" s="14"/>
      <c r="U3672" s="14"/>
      <c r="V3672" s="14"/>
      <c r="W3672" s="14"/>
      <c r="X3672" s="14"/>
      <c r="Y3672" s="14"/>
    </row>
    <row r="3673" spans="1:25">
      <c r="A3673" s="14" t="s">
        <v>3853</v>
      </c>
      <c r="B3673" s="14" t="s">
        <v>68</v>
      </c>
      <c r="C3673" s="14" t="s">
        <v>132</v>
      </c>
      <c r="D3673" s="14" t="s">
        <v>78</v>
      </c>
      <c r="E3673" s="14">
        <v>2</v>
      </c>
      <c r="F3673" s="14">
        <v>520.22285434766798</v>
      </c>
      <c r="G3673" s="14">
        <v>173.40761811588899</v>
      </c>
      <c r="H3673" s="14">
        <v>598.23235320568995</v>
      </c>
      <c r="I3673" s="14">
        <v>580.10061357901395</v>
      </c>
      <c r="J3673" s="14">
        <v>530.99262791812805</v>
      </c>
      <c r="K3673" s="14">
        <v>632.50513808612595</v>
      </c>
      <c r="L3673" s="14">
        <v>52.404524507112498</v>
      </c>
      <c r="M3673" s="14">
        <v>49.107985660885603</v>
      </c>
      <c r="O3673" s="14"/>
      <c r="P3673" s="14"/>
      <c r="Q3673" s="14"/>
      <c r="R3673" s="14"/>
      <c r="S3673" s="14"/>
      <c r="T3673" s="14"/>
      <c r="U3673" s="14"/>
      <c r="V3673" s="14"/>
      <c r="W3673" s="14"/>
      <c r="X3673" s="14"/>
      <c r="Y3673" s="14"/>
    </row>
    <row r="3674" spans="1:25">
      <c r="A3674" s="14" t="s">
        <v>3854</v>
      </c>
      <c r="B3674" s="14" t="s">
        <v>68</v>
      </c>
      <c r="C3674" s="14" t="s">
        <v>38</v>
      </c>
      <c r="D3674" s="14" t="s">
        <v>78</v>
      </c>
      <c r="E3674" s="14">
        <v>3</v>
      </c>
      <c r="F3674" s="14">
        <v>613.09833764919199</v>
      </c>
      <c r="G3674" s="14">
        <v>204.36611254973101</v>
      </c>
      <c r="H3674" s="14">
        <v>967.03207831102895</v>
      </c>
      <c r="I3674" s="14">
        <v>1035.85496492727</v>
      </c>
      <c r="J3674" s="14">
        <v>954.28843651009004</v>
      </c>
      <c r="K3674" s="14">
        <v>1122.4507675294501</v>
      </c>
      <c r="L3674" s="14">
        <v>86.595802602187405</v>
      </c>
      <c r="M3674" s="14">
        <v>81.566528417176002</v>
      </c>
      <c r="O3674" s="14"/>
      <c r="P3674" s="14"/>
      <c r="Q3674" s="14"/>
      <c r="R3674" s="14"/>
      <c r="S3674" s="14"/>
      <c r="T3674" s="14"/>
      <c r="U3674" s="14"/>
      <c r="V3674" s="14"/>
      <c r="W3674" s="14"/>
      <c r="X3674" s="14"/>
      <c r="Y3674" s="14"/>
    </row>
    <row r="3675" spans="1:25">
      <c r="A3675" s="14" t="s">
        <v>3855</v>
      </c>
      <c r="B3675" s="14" t="s">
        <v>68</v>
      </c>
      <c r="C3675" s="14" t="s">
        <v>36</v>
      </c>
      <c r="D3675" s="14" t="s">
        <v>78</v>
      </c>
      <c r="E3675" s="14">
        <v>3</v>
      </c>
      <c r="F3675" s="14">
        <v>650.27957891057201</v>
      </c>
      <c r="G3675" s="14">
        <v>216.75985963685699</v>
      </c>
      <c r="H3675" s="14">
        <v>1016.60191181342</v>
      </c>
      <c r="I3675" s="14">
        <v>1085.10945593985</v>
      </c>
      <c r="J3675" s="14">
        <v>1002.13544117795</v>
      </c>
      <c r="K3675" s="14">
        <v>1173.0463027263399</v>
      </c>
      <c r="L3675" s="14">
        <v>87.936846786488601</v>
      </c>
      <c r="M3675" s="14">
        <v>82.974014761906105</v>
      </c>
      <c r="O3675" s="14"/>
      <c r="P3675" s="14"/>
      <c r="Q3675" s="14"/>
      <c r="R3675" s="14"/>
      <c r="S3675" s="14"/>
      <c r="T3675" s="14"/>
      <c r="U3675" s="14"/>
      <c r="V3675" s="14"/>
      <c r="W3675" s="14"/>
      <c r="X3675" s="14"/>
      <c r="Y3675" s="14"/>
    </row>
    <row r="3676" spans="1:25">
      <c r="A3676" s="14" t="s">
        <v>3856</v>
      </c>
      <c r="B3676" s="14" t="s">
        <v>68</v>
      </c>
      <c r="C3676" s="14" t="s">
        <v>34</v>
      </c>
      <c r="D3676" s="14" t="s">
        <v>78</v>
      </c>
      <c r="E3676" s="14">
        <v>3</v>
      </c>
      <c r="F3676" s="14">
        <v>630.44182294656002</v>
      </c>
      <c r="G3676" s="14">
        <v>210.14727431552001</v>
      </c>
      <c r="H3676" s="14">
        <v>978.38481454220403</v>
      </c>
      <c r="I3676" s="14">
        <v>1041.6446801741399</v>
      </c>
      <c r="J3676" s="14">
        <v>960.862498572042</v>
      </c>
      <c r="K3676" s="14">
        <v>1127.3365115275101</v>
      </c>
      <c r="L3676" s="14">
        <v>85.691831353371995</v>
      </c>
      <c r="M3676" s="14">
        <v>80.782181602095605</v>
      </c>
      <c r="O3676" s="14"/>
      <c r="P3676" s="14"/>
      <c r="Q3676" s="14"/>
      <c r="R3676" s="14"/>
      <c r="S3676" s="14"/>
      <c r="T3676" s="14"/>
      <c r="U3676" s="14"/>
      <c r="V3676" s="14"/>
      <c r="W3676" s="14"/>
      <c r="X3676" s="14"/>
      <c r="Y3676" s="14"/>
    </row>
    <row r="3677" spans="1:25">
      <c r="A3677" s="14" t="s">
        <v>3857</v>
      </c>
      <c r="B3677" s="14" t="s">
        <v>68</v>
      </c>
      <c r="C3677" s="14" t="s">
        <v>128</v>
      </c>
      <c r="D3677" s="14" t="s">
        <v>78</v>
      </c>
      <c r="E3677" s="14">
        <v>3</v>
      </c>
      <c r="F3677" s="14">
        <v>575.36728130106098</v>
      </c>
      <c r="G3677" s="14">
        <v>191.78909376702001</v>
      </c>
      <c r="H3677" s="14">
        <v>884.89454376441597</v>
      </c>
      <c r="I3677" s="14">
        <v>938.48489544076403</v>
      </c>
      <c r="J3677" s="14">
        <v>862.43558717658402</v>
      </c>
      <c r="K3677" s="14">
        <v>1019.37982351579</v>
      </c>
      <c r="L3677" s="14">
        <v>80.894928075028403</v>
      </c>
      <c r="M3677" s="14">
        <v>76.049308264179899</v>
      </c>
      <c r="O3677" s="14"/>
      <c r="P3677" s="14"/>
      <c r="Q3677" s="14"/>
      <c r="R3677" s="14"/>
      <c r="S3677" s="14"/>
      <c r="T3677" s="14"/>
      <c r="U3677" s="14"/>
      <c r="V3677" s="14"/>
      <c r="W3677" s="14"/>
      <c r="X3677" s="14"/>
      <c r="Y3677" s="14"/>
    </row>
    <row r="3678" spans="1:25">
      <c r="A3678" s="14" t="s">
        <v>3858</v>
      </c>
      <c r="B3678" s="14" t="s">
        <v>68</v>
      </c>
      <c r="C3678" s="14" t="s">
        <v>129</v>
      </c>
      <c r="D3678" s="14" t="s">
        <v>78</v>
      </c>
      <c r="E3678" s="14">
        <v>3</v>
      </c>
      <c r="F3678" s="14">
        <v>512.47333614948195</v>
      </c>
      <c r="G3678" s="14">
        <v>170.82444538316099</v>
      </c>
      <c r="H3678" s="14">
        <v>782.43787677219098</v>
      </c>
      <c r="I3678" s="14">
        <v>820.92962937247296</v>
      </c>
      <c r="J3678" s="14">
        <v>750.55154157427899</v>
      </c>
      <c r="K3678" s="14">
        <v>896.06897101536094</v>
      </c>
      <c r="L3678" s="14">
        <v>75.139341642888397</v>
      </c>
      <c r="M3678" s="14">
        <v>70.378087798194201</v>
      </c>
      <c r="O3678" s="14"/>
      <c r="P3678" s="14"/>
      <c r="Q3678" s="14"/>
      <c r="R3678" s="14"/>
      <c r="S3678" s="14"/>
      <c r="T3678" s="14"/>
      <c r="U3678" s="14"/>
      <c r="V3678" s="14"/>
      <c r="W3678" s="14"/>
      <c r="X3678" s="14"/>
      <c r="Y3678" s="14"/>
    </row>
    <row r="3679" spans="1:25">
      <c r="A3679" s="14" t="s">
        <v>3859</v>
      </c>
      <c r="B3679" s="14" t="s">
        <v>68</v>
      </c>
      <c r="C3679" s="14" t="s">
        <v>130</v>
      </c>
      <c r="D3679" s="14" t="s">
        <v>78</v>
      </c>
      <c r="E3679" s="14">
        <v>3</v>
      </c>
      <c r="F3679" s="14">
        <v>510.04450644361799</v>
      </c>
      <c r="G3679" s="14">
        <v>170.01483548120601</v>
      </c>
      <c r="H3679" s="14">
        <v>772.06942938999396</v>
      </c>
      <c r="I3679" s="14">
        <v>793.87381040308401</v>
      </c>
      <c r="J3679" s="14">
        <v>725.72674610608897</v>
      </c>
      <c r="K3679" s="14">
        <v>866.642560221753</v>
      </c>
      <c r="L3679" s="14">
        <v>72.768749818668795</v>
      </c>
      <c r="M3679" s="14">
        <v>68.147064296995495</v>
      </c>
      <c r="O3679" s="14"/>
      <c r="P3679" s="14"/>
      <c r="Q3679" s="14"/>
      <c r="R3679" s="14"/>
      <c r="S3679" s="14"/>
      <c r="T3679" s="14"/>
      <c r="U3679" s="14"/>
      <c r="V3679" s="14"/>
      <c r="W3679" s="14"/>
      <c r="X3679" s="14"/>
      <c r="Y3679" s="14"/>
    </row>
    <row r="3680" spans="1:25">
      <c r="A3680" s="14" t="s">
        <v>3860</v>
      </c>
      <c r="B3680" s="14" t="s">
        <v>68</v>
      </c>
      <c r="C3680" s="14" t="s">
        <v>131</v>
      </c>
      <c r="D3680" s="14" t="s">
        <v>78</v>
      </c>
      <c r="E3680" s="14">
        <v>3</v>
      </c>
      <c r="F3680" s="14">
        <v>502.51297851447703</v>
      </c>
      <c r="G3680" s="14">
        <v>167.50432617149201</v>
      </c>
      <c r="H3680" s="14">
        <v>755.69270570774097</v>
      </c>
      <c r="I3680" s="14">
        <v>777.44178035919003</v>
      </c>
      <c r="J3680" s="14">
        <v>710.29899809775202</v>
      </c>
      <c r="K3680" s="14">
        <v>849.17339100637196</v>
      </c>
      <c r="L3680" s="14">
        <v>71.731610647181398</v>
      </c>
      <c r="M3680" s="14">
        <v>67.142782261438398</v>
      </c>
      <c r="O3680" s="14"/>
      <c r="P3680" s="14"/>
      <c r="Q3680" s="14"/>
      <c r="R3680" s="14"/>
      <c r="S3680" s="14"/>
      <c r="T3680" s="14"/>
      <c r="U3680" s="14"/>
      <c r="V3680" s="14"/>
      <c r="W3680" s="14"/>
      <c r="X3680" s="14"/>
      <c r="Y3680" s="14"/>
    </row>
    <row r="3681" spans="1:25">
      <c r="A3681" s="14" t="s">
        <v>3861</v>
      </c>
      <c r="B3681" s="14" t="s">
        <v>68</v>
      </c>
      <c r="C3681" s="14" t="s">
        <v>132</v>
      </c>
      <c r="D3681" s="14" t="s">
        <v>78</v>
      </c>
      <c r="E3681" s="14">
        <v>3</v>
      </c>
      <c r="F3681" s="14">
        <v>531.14075569036504</v>
      </c>
      <c r="G3681" s="14">
        <v>177.04691856345499</v>
      </c>
      <c r="H3681" s="14">
        <v>793.10251708281999</v>
      </c>
      <c r="I3681" s="14">
        <v>817.64097246505605</v>
      </c>
      <c r="J3681" s="14">
        <v>749.00258029296901</v>
      </c>
      <c r="K3681" s="14">
        <v>890.83763689847399</v>
      </c>
      <c r="L3681" s="14">
        <v>73.196664433417396</v>
      </c>
      <c r="M3681" s="14">
        <v>68.638392172087705</v>
      </c>
      <c r="O3681" s="14"/>
      <c r="P3681" s="14"/>
      <c r="Q3681" s="14"/>
      <c r="R3681" s="14"/>
      <c r="S3681" s="14"/>
      <c r="T3681" s="14"/>
      <c r="U3681" s="14"/>
      <c r="V3681" s="14"/>
      <c r="W3681" s="14"/>
      <c r="X3681" s="14"/>
      <c r="Y3681" s="14"/>
    </row>
    <row r="3682" spans="1:25">
      <c r="A3682" s="14" t="s">
        <v>3862</v>
      </c>
      <c r="B3682" s="14" t="s">
        <v>68</v>
      </c>
      <c r="C3682" s="14" t="s">
        <v>38</v>
      </c>
      <c r="D3682" s="14" t="s">
        <v>78</v>
      </c>
      <c r="E3682" s="14">
        <v>4</v>
      </c>
      <c r="F3682" s="14">
        <v>844.85779588509604</v>
      </c>
      <c r="G3682" s="14">
        <v>281.61926529503199</v>
      </c>
      <c r="H3682" s="14">
        <v>1262.7722829162201</v>
      </c>
      <c r="I3682" s="14">
        <v>1380.08926019148</v>
      </c>
      <c r="J3682" s="14">
        <v>1287.44590182007</v>
      </c>
      <c r="K3682" s="14">
        <v>1477.5747060041001</v>
      </c>
      <c r="L3682" s="14">
        <v>97.485445812624405</v>
      </c>
      <c r="M3682" s="14">
        <v>92.643358371406507</v>
      </c>
      <c r="O3682" s="14"/>
      <c r="P3682" s="14"/>
      <c r="Q3682" s="14"/>
      <c r="R3682" s="14"/>
      <c r="S3682" s="14"/>
      <c r="T3682" s="14"/>
      <c r="U3682" s="14"/>
      <c r="V3682" s="14"/>
      <c r="W3682" s="14"/>
      <c r="X3682" s="14"/>
      <c r="Y3682" s="14"/>
    </row>
    <row r="3683" spans="1:25">
      <c r="A3683" s="14" t="s">
        <v>3863</v>
      </c>
      <c r="B3683" s="14" t="s">
        <v>68</v>
      </c>
      <c r="C3683" s="14" t="s">
        <v>36</v>
      </c>
      <c r="D3683" s="14" t="s">
        <v>78</v>
      </c>
      <c r="E3683" s="14">
        <v>4</v>
      </c>
      <c r="F3683" s="14">
        <v>905.49798168542702</v>
      </c>
      <c r="G3683" s="14">
        <v>301.83266056180901</v>
      </c>
      <c r="H3683" s="14">
        <v>1340.00944399536</v>
      </c>
      <c r="I3683" s="14">
        <v>1461.6903818810999</v>
      </c>
      <c r="J3683" s="14">
        <v>1366.8865123077701</v>
      </c>
      <c r="K3683" s="14">
        <v>1561.2758363218099</v>
      </c>
      <c r="L3683" s="14">
        <v>99.585454440709299</v>
      </c>
      <c r="M3683" s="14">
        <v>94.803869573325301</v>
      </c>
      <c r="O3683" s="14"/>
      <c r="P3683" s="14"/>
      <c r="Q3683" s="14"/>
      <c r="R3683" s="14"/>
      <c r="S3683" s="14"/>
      <c r="T3683" s="14"/>
      <c r="U3683" s="14"/>
      <c r="V3683" s="14"/>
      <c r="W3683" s="14"/>
      <c r="X3683" s="14"/>
      <c r="Y3683" s="14"/>
    </row>
    <row r="3684" spans="1:25">
      <c r="A3684" s="14" t="s">
        <v>3864</v>
      </c>
      <c r="B3684" s="14" t="s">
        <v>68</v>
      </c>
      <c r="C3684" s="14" t="s">
        <v>34</v>
      </c>
      <c r="D3684" s="14" t="s">
        <v>78</v>
      </c>
      <c r="E3684" s="14">
        <v>4</v>
      </c>
      <c r="F3684" s="14">
        <v>879.40511271457297</v>
      </c>
      <c r="G3684" s="14">
        <v>293.13503757152398</v>
      </c>
      <c r="H3684" s="14">
        <v>1288.2414050078701</v>
      </c>
      <c r="I3684" s="14">
        <v>1407.46024558866</v>
      </c>
      <c r="J3684" s="14">
        <v>1314.8302192777101</v>
      </c>
      <c r="K3684" s="14">
        <v>1504.83293717178</v>
      </c>
      <c r="L3684" s="14">
        <v>97.3726915831257</v>
      </c>
      <c r="M3684" s="14">
        <v>92.630026310945098</v>
      </c>
      <c r="O3684" s="14"/>
      <c r="P3684" s="14"/>
      <c r="Q3684" s="14"/>
      <c r="R3684" s="14"/>
      <c r="S3684" s="14"/>
      <c r="T3684" s="14"/>
      <c r="U3684" s="14"/>
      <c r="V3684" s="14"/>
      <c r="W3684" s="14"/>
      <c r="X3684" s="14"/>
      <c r="Y3684" s="14"/>
    </row>
    <row r="3685" spans="1:25">
      <c r="A3685" s="14" t="s">
        <v>3865</v>
      </c>
      <c r="B3685" s="14" t="s">
        <v>68</v>
      </c>
      <c r="C3685" s="14" t="s">
        <v>128</v>
      </c>
      <c r="D3685" s="14" t="s">
        <v>78</v>
      </c>
      <c r="E3685" s="14">
        <v>4</v>
      </c>
      <c r="F3685" s="14">
        <v>794.83992419248204</v>
      </c>
      <c r="G3685" s="14">
        <v>264.94664139749398</v>
      </c>
      <c r="H3685" s="14">
        <v>1150.84111457516</v>
      </c>
      <c r="I3685" s="14">
        <v>1244.05106919071</v>
      </c>
      <c r="J3685" s="14">
        <v>1157.8959172934101</v>
      </c>
      <c r="K3685" s="14">
        <v>1334.8528093812499</v>
      </c>
      <c r="L3685" s="14">
        <v>90.8017401905377</v>
      </c>
      <c r="M3685" s="14">
        <v>86.155151897305799</v>
      </c>
      <c r="O3685" s="14"/>
      <c r="P3685" s="14"/>
      <c r="Q3685" s="14"/>
      <c r="R3685" s="14"/>
      <c r="S3685" s="14"/>
      <c r="T3685" s="14"/>
      <c r="U3685" s="14"/>
      <c r="V3685" s="14"/>
      <c r="W3685" s="14"/>
      <c r="X3685" s="14"/>
      <c r="Y3685" s="14"/>
    </row>
    <row r="3686" spans="1:25">
      <c r="A3686" s="14" t="s">
        <v>3866</v>
      </c>
      <c r="B3686" s="14" t="s">
        <v>68</v>
      </c>
      <c r="C3686" s="14" t="s">
        <v>129</v>
      </c>
      <c r="D3686" s="14" t="s">
        <v>78</v>
      </c>
      <c r="E3686" s="14">
        <v>4</v>
      </c>
      <c r="F3686" s="14">
        <v>756.44434115925901</v>
      </c>
      <c r="G3686" s="14">
        <v>252.14811371975301</v>
      </c>
      <c r="H3686" s="14">
        <v>1082.9864006975999</v>
      </c>
      <c r="I3686" s="14">
        <v>1166.6750634238599</v>
      </c>
      <c r="J3686" s="14">
        <v>1083.8981901357299</v>
      </c>
      <c r="K3686" s="14">
        <v>1254.03158875336</v>
      </c>
      <c r="L3686" s="14">
        <v>87.356525329495099</v>
      </c>
      <c r="M3686" s="14">
        <v>82.776873288133203</v>
      </c>
      <c r="O3686" s="14"/>
      <c r="P3686" s="14"/>
      <c r="Q3686" s="14"/>
      <c r="R3686" s="14"/>
      <c r="S3686" s="14"/>
      <c r="T3686" s="14"/>
      <c r="U3686" s="14"/>
      <c r="V3686" s="14"/>
      <c r="W3686" s="14"/>
      <c r="X3686" s="14"/>
      <c r="Y3686" s="14"/>
    </row>
    <row r="3687" spans="1:25">
      <c r="A3687" s="14" t="s">
        <v>3867</v>
      </c>
      <c r="B3687" s="14" t="s">
        <v>68</v>
      </c>
      <c r="C3687" s="14" t="s">
        <v>130</v>
      </c>
      <c r="D3687" s="14" t="s">
        <v>78</v>
      </c>
      <c r="E3687" s="14">
        <v>4</v>
      </c>
      <c r="F3687" s="14">
        <v>737.90905056308998</v>
      </c>
      <c r="G3687" s="14">
        <v>245.96968352102999</v>
      </c>
      <c r="H3687" s="14">
        <v>1044.3537803233801</v>
      </c>
      <c r="I3687" s="14">
        <v>1116.3587721485401</v>
      </c>
      <c r="J3687" s="14">
        <v>1036.14075400712</v>
      </c>
      <c r="K3687" s="14">
        <v>1201.07195285696</v>
      </c>
      <c r="L3687" s="14">
        <v>84.713180708421305</v>
      </c>
      <c r="M3687" s="14">
        <v>80.218018141422604</v>
      </c>
      <c r="O3687" s="14"/>
      <c r="P3687" s="14"/>
      <c r="Q3687" s="14"/>
      <c r="R3687" s="14"/>
      <c r="S3687" s="14"/>
      <c r="T3687" s="14"/>
      <c r="U3687" s="14"/>
      <c r="V3687" s="14"/>
      <c r="W3687" s="14"/>
      <c r="X3687" s="14"/>
      <c r="Y3687" s="14"/>
    </row>
    <row r="3688" spans="1:25">
      <c r="A3688" s="14" t="s">
        <v>3868</v>
      </c>
      <c r="B3688" s="14" t="s">
        <v>68</v>
      </c>
      <c r="C3688" s="14" t="s">
        <v>131</v>
      </c>
      <c r="D3688" s="14" t="s">
        <v>78</v>
      </c>
      <c r="E3688" s="14">
        <v>4</v>
      </c>
      <c r="F3688" s="14">
        <v>767.62993224592697</v>
      </c>
      <c r="G3688" s="14">
        <v>255.876644081976</v>
      </c>
      <c r="H3688" s="14">
        <v>1074.7205950857201</v>
      </c>
      <c r="I3688" s="14">
        <v>1144.35821693915</v>
      </c>
      <c r="J3688" s="14">
        <v>1063.7841976831801</v>
      </c>
      <c r="K3688" s="14">
        <v>1229.3564445787999</v>
      </c>
      <c r="L3688" s="14">
        <v>84.998227639645194</v>
      </c>
      <c r="M3688" s="14">
        <v>80.574019255970398</v>
      </c>
      <c r="O3688" s="14"/>
      <c r="P3688" s="14"/>
      <c r="Q3688" s="14"/>
      <c r="R3688" s="14"/>
      <c r="S3688" s="14"/>
      <c r="T3688" s="14"/>
      <c r="U3688" s="14"/>
      <c r="V3688" s="14"/>
      <c r="W3688" s="14"/>
      <c r="X3688" s="14"/>
      <c r="Y3688" s="14"/>
    </row>
    <row r="3689" spans="1:25">
      <c r="A3689" s="14" t="s">
        <v>3869</v>
      </c>
      <c r="B3689" s="14" t="s">
        <v>68</v>
      </c>
      <c r="C3689" s="14" t="s">
        <v>132</v>
      </c>
      <c r="D3689" s="14" t="s">
        <v>78</v>
      </c>
      <c r="E3689" s="14">
        <v>4</v>
      </c>
      <c r="F3689" s="14">
        <v>805.73384149438505</v>
      </c>
      <c r="G3689" s="14">
        <v>268.57794716479498</v>
      </c>
      <c r="H3689" s="14">
        <v>1115.4495687548599</v>
      </c>
      <c r="I3689" s="14">
        <v>1182.4046289795299</v>
      </c>
      <c r="J3689" s="14">
        <v>1101.14623402593</v>
      </c>
      <c r="K3689" s="14">
        <v>1268.0149233147899</v>
      </c>
      <c r="L3689" s="14">
        <v>85.610294335261202</v>
      </c>
      <c r="M3689" s="14">
        <v>81.258394953603101</v>
      </c>
      <c r="O3689" s="14"/>
      <c r="P3689" s="14"/>
      <c r="Q3689" s="14"/>
      <c r="R3689" s="14"/>
      <c r="S3689" s="14"/>
      <c r="T3689" s="14"/>
      <c r="U3689" s="14"/>
      <c r="V3689" s="14"/>
      <c r="W3689" s="14"/>
      <c r="X3689" s="14"/>
      <c r="Y3689" s="14"/>
    </row>
    <row r="3690" spans="1:25">
      <c r="A3690" s="14" t="s">
        <v>3870</v>
      </c>
      <c r="B3690" s="14" t="s">
        <v>68</v>
      </c>
      <c r="C3690" s="14" t="s">
        <v>38</v>
      </c>
      <c r="D3690" s="14" t="s">
        <v>78</v>
      </c>
      <c r="E3690" s="14">
        <v>5</v>
      </c>
      <c r="F3690" s="14">
        <v>1142.8279762347099</v>
      </c>
      <c r="G3690" s="14">
        <v>380.94265874490401</v>
      </c>
      <c r="H3690" s="14">
        <v>1683.5012318583399</v>
      </c>
      <c r="I3690" s="14">
        <v>1832.23006076001</v>
      </c>
      <c r="J3690" s="14">
        <v>1726.50603858357</v>
      </c>
      <c r="K3690" s="14">
        <v>1942.6862813213299</v>
      </c>
      <c r="L3690" s="14">
        <v>110.456220561319</v>
      </c>
      <c r="M3690" s="14">
        <v>105.724022176438</v>
      </c>
      <c r="O3690" s="14"/>
      <c r="P3690" s="14"/>
      <c r="Q3690" s="14"/>
      <c r="R3690" s="14"/>
      <c r="S3690" s="14"/>
      <c r="T3690" s="14"/>
      <c r="U3690" s="14"/>
      <c r="V3690" s="14"/>
      <c r="W3690" s="14"/>
      <c r="X3690" s="14"/>
      <c r="Y3690" s="14"/>
    </row>
    <row r="3691" spans="1:25">
      <c r="A3691" s="14" t="s">
        <v>3871</v>
      </c>
      <c r="B3691" s="14" t="s">
        <v>68</v>
      </c>
      <c r="C3691" s="14" t="s">
        <v>36</v>
      </c>
      <c r="D3691" s="14" t="s">
        <v>78</v>
      </c>
      <c r="E3691" s="14">
        <v>5</v>
      </c>
      <c r="F3691" s="14">
        <v>1226.01106826965</v>
      </c>
      <c r="G3691" s="14">
        <v>408.67035608988198</v>
      </c>
      <c r="H3691" s="14">
        <v>1795.2221578633901</v>
      </c>
      <c r="I3691" s="14">
        <v>1955.2837958089499</v>
      </c>
      <c r="J3691" s="14">
        <v>1846.2405968815101</v>
      </c>
      <c r="K3691" s="14">
        <v>2069.0353031099999</v>
      </c>
      <c r="L3691" s="14">
        <v>113.751507301047</v>
      </c>
      <c r="M3691" s="14">
        <v>109.043198927443</v>
      </c>
      <c r="O3691" s="14"/>
      <c r="P3691" s="14"/>
      <c r="Q3691" s="14"/>
      <c r="R3691" s="14"/>
      <c r="S3691" s="14"/>
      <c r="T3691" s="14"/>
      <c r="U3691" s="14"/>
      <c r="V3691" s="14"/>
      <c r="W3691" s="14"/>
      <c r="X3691" s="14"/>
      <c r="Y3691" s="14"/>
    </row>
    <row r="3692" spans="1:25">
      <c r="A3692" s="14" t="s">
        <v>3872</v>
      </c>
      <c r="B3692" s="14" t="s">
        <v>68</v>
      </c>
      <c r="C3692" s="14" t="s">
        <v>34</v>
      </c>
      <c r="D3692" s="14" t="s">
        <v>78</v>
      </c>
      <c r="E3692" s="14">
        <v>5</v>
      </c>
      <c r="F3692" s="14">
        <v>1226.99972584434</v>
      </c>
      <c r="G3692" s="14">
        <v>408.99990861478102</v>
      </c>
      <c r="H3692" s="14">
        <v>1786.6499590021899</v>
      </c>
      <c r="I3692" s="14">
        <v>1946.6841690142401</v>
      </c>
      <c r="J3692" s="14">
        <v>1838.14020547575</v>
      </c>
      <c r="K3692" s="14">
        <v>2059.9129516767598</v>
      </c>
      <c r="L3692" s="14">
        <v>113.22878266252501</v>
      </c>
      <c r="M3692" s="14">
        <v>108.54396353849199</v>
      </c>
      <c r="O3692" s="14"/>
      <c r="P3692" s="14"/>
      <c r="Q3692" s="14"/>
      <c r="R3692" s="14"/>
      <c r="S3692" s="14"/>
      <c r="T3692" s="14"/>
      <c r="U3692" s="14"/>
      <c r="V3692" s="14"/>
      <c r="W3692" s="14"/>
      <c r="X3692" s="14"/>
      <c r="Y3692" s="14"/>
    </row>
    <row r="3693" spans="1:25">
      <c r="A3693" s="14" t="s">
        <v>3873</v>
      </c>
      <c r="B3693" s="14" t="s">
        <v>68</v>
      </c>
      <c r="C3693" s="14" t="s">
        <v>128</v>
      </c>
      <c r="D3693" s="14" t="s">
        <v>78</v>
      </c>
      <c r="E3693" s="14">
        <v>5</v>
      </c>
      <c r="F3693" s="14">
        <v>1082.1928082381701</v>
      </c>
      <c r="G3693" s="14">
        <v>360.73093607939001</v>
      </c>
      <c r="H3693" s="14">
        <v>1569.91978912592</v>
      </c>
      <c r="I3693" s="14">
        <v>1716.4190385524801</v>
      </c>
      <c r="J3693" s="14">
        <v>1614.63973948391</v>
      </c>
      <c r="K3693" s="14">
        <v>1822.88301842751</v>
      </c>
      <c r="L3693" s="14">
        <v>106.463979875028</v>
      </c>
      <c r="M3693" s="14">
        <v>101.779299068569</v>
      </c>
      <c r="O3693" s="14"/>
      <c r="P3693" s="14"/>
      <c r="Q3693" s="14"/>
      <c r="R3693" s="14"/>
      <c r="S3693" s="14"/>
      <c r="T3693" s="14"/>
      <c r="U3693" s="14"/>
      <c r="V3693" s="14"/>
      <c r="W3693" s="14"/>
      <c r="X3693" s="14"/>
      <c r="Y3693" s="14"/>
    </row>
    <row r="3694" spans="1:25">
      <c r="A3694" s="14" t="s">
        <v>3874</v>
      </c>
      <c r="B3694" s="14" t="s">
        <v>68</v>
      </c>
      <c r="C3694" s="14" t="s">
        <v>129</v>
      </c>
      <c r="D3694" s="14" t="s">
        <v>78</v>
      </c>
      <c r="E3694" s="14">
        <v>5</v>
      </c>
      <c r="F3694" s="14">
        <v>994.89897547784506</v>
      </c>
      <c r="G3694" s="14">
        <v>331.63299182594801</v>
      </c>
      <c r="H3694" s="14">
        <v>1438.0685652224499</v>
      </c>
      <c r="I3694" s="14">
        <v>1572.79070409158</v>
      </c>
      <c r="J3694" s="14">
        <v>1475.63510167089</v>
      </c>
      <c r="K3694" s="14">
        <v>1674.6152601533699</v>
      </c>
      <c r="L3694" s="14">
        <v>101.824556061789</v>
      </c>
      <c r="M3694" s="14">
        <v>97.155602420695701</v>
      </c>
      <c r="O3694" s="14"/>
      <c r="P3694" s="14"/>
      <c r="Q3694" s="14"/>
      <c r="R3694" s="14"/>
      <c r="S3694" s="14"/>
      <c r="T3694" s="14"/>
      <c r="U3694" s="14"/>
      <c r="V3694" s="14"/>
      <c r="W3694" s="14"/>
      <c r="X3694" s="14"/>
      <c r="Y3694" s="14"/>
    </row>
    <row r="3695" spans="1:25">
      <c r="A3695" s="14" t="s">
        <v>3875</v>
      </c>
      <c r="B3695" s="14" t="s">
        <v>68</v>
      </c>
      <c r="C3695" s="14" t="s">
        <v>130</v>
      </c>
      <c r="D3695" s="14" t="s">
        <v>78</v>
      </c>
      <c r="E3695" s="14">
        <v>5</v>
      </c>
      <c r="F3695" s="14">
        <v>999.19800333046203</v>
      </c>
      <c r="G3695" s="14">
        <v>333.06600111015399</v>
      </c>
      <c r="H3695" s="14">
        <v>1437.4054195276699</v>
      </c>
      <c r="I3695" s="14">
        <v>1568.40848409144</v>
      </c>
      <c r="J3695" s="14">
        <v>1471.7565232581901</v>
      </c>
      <c r="K3695" s="14">
        <v>1669.69493120066</v>
      </c>
      <c r="L3695" s="14">
        <v>101.286447109226</v>
      </c>
      <c r="M3695" s="14">
        <v>96.651960833244402</v>
      </c>
      <c r="O3695" s="14"/>
      <c r="P3695" s="14"/>
      <c r="Q3695" s="14"/>
      <c r="R3695" s="14"/>
      <c r="S3695" s="14"/>
      <c r="T3695" s="14"/>
      <c r="U3695" s="14"/>
      <c r="V3695" s="14"/>
      <c r="W3695" s="14"/>
      <c r="X3695" s="14"/>
      <c r="Y3695" s="14"/>
    </row>
    <row r="3696" spans="1:25">
      <c r="A3696" s="14" t="s">
        <v>3876</v>
      </c>
      <c r="B3696" s="14" t="s">
        <v>68</v>
      </c>
      <c r="C3696" s="14" t="s">
        <v>131</v>
      </c>
      <c r="D3696" s="14" t="s">
        <v>78</v>
      </c>
      <c r="E3696" s="14">
        <v>5</v>
      </c>
      <c r="F3696" s="14">
        <v>1044.4800254391801</v>
      </c>
      <c r="G3696" s="14">
        <v>348.16000847972498</v>
      </c>
      <c r="H3696" s="14">
        <v>1492.66874187437</v>
      </c>
      <c r="I3696" s="14">
        <v>1620.4098455307001</v>
      </c>
      <c r="J3696" s="14">
        <v>1522.7174335935699</v>
      </c>
      <c r="K3696" s="14">
        <v>1722.68134283625</v>
      </c>
      <c r="L3696" s="14">
        <v>102.27149730555701</v>
      </c>
      <c r="M3696" s="14">
        <v>97.692411937125598</v>
      </c>
      <c r="O3696" s="14"/>
      <c r="P3696" s="14"/>
      <c r="Q3696" s="14"/>
      <c r="R3696" s="14"/>
      <c r="S3696" s="14"/>
      <c r="T3696" s="14"/>
      <c r="U3696" s="14"/>
      <c r="V3696" s="14"/>
      <c r="W3696" s="14"/>
      <c r="X3696" s="14"/>
      <c r="Y3696" s="14"/>
    </row>
    <row r="3697" spans="1:25">
      <c r="A3697" s="14" t="s">
        <v>3877</v>
      </c>
      <c r="B3697" s="14" t="s">
        <v>68</v>
      </c>
      <c r="C3697" s="14" t="s">
        <v>132</v>
      </c>
      <c r="D3697" s="14" t="s">
        <v>78</v>
      </c>
      <c r="E3697" s="14">
        <v>5</v>
      </c>
      <c r="F3697" s="14">
        <v>1067.24462237027</v>
      </c>
      <c r="G3697" s="14">
        <v>355.748207456758</v>
      </c>
      <c r="H3697" s="14">
        <v>1512.94229224178</v>
      </c>
      <c r="I3697" s="14">
        <v>1637.2351297627099</v>
      </c>
      <c r="J3697" s="14">
        <v>1539.5568944382001</v>
      </c>
      <c r="K3697" s="14">
        <v>1739.4414522990501</v>
      </c>
      <c r="L3697" s="14">
        <v>102.206322536345</v>
      </c>
      <c r="M3697" s="14">
        <v>97.678235324503703</v>
      </c>
      <c r="O3697" s="14"/>
      <c r="P3697" s="14"/>
      <c r="Q3697" s="14"/>
      <c r="R3697" s="14"/>
      <c r="S3697" s="14"/>
      <c r="T3697" s="14"/>
      <c r="U3697" s="14"/>
      <c r="V3697" s="14"/>
      <c r="W3697" s="14"/>
      <c r="X3697" s="14"/>
      <c r="Y3697" s="14"/>
    </row>
    <row r="3698" spans="1:25">
      <c r="A3698" s="14" t="s">
        <v>3878</v>
      </c>
      <c r="B3698" s="14" t="s">
        <v>68</v>
      </c>
      <c r="C3698" s="14" t="s">
        <v>38</v>
      </c>
      <c r="D3698" s="14" t="s">
        <v>79</v>
      </c>
      <c r="E3698" s="14">
        <v>0</v>
      </c>
      <c r="F3698" s="14">
        <v>4004.26247585074</v>
      </c>
      <c r="G3698" s="14">
        <v>1334.75415861691</v>
      </c>
      <c r="H3698" s="14">
        <v>1547.67264302694</v>
      </c>
      <c r="I3698" s="14">
        <v>1568.15735495278</v>
      </c>
      <c r="J3698" s="14">
        <v>1519.5901527460501</v>
      </c>
      <c r="K3698" s="14">
        <v>1617.87277897371</v>
      </c>
      <c r="L3698" s="14">
        <v>49.715424020931799</v>
      </c>
      <c r="M3698" s="14">
        <v>48.567202206729</v>
      </c>
      <c r="O3698" s="14"/>
      <c r="P3698" s="14"/>
      <c r="Q3698" s="14"/>
      <c r="R3698" s="14"/>
      <c r="S3698" s="14"/>
      <c r="T3698" s="14"/>
      <c r="U3698" s="14"/>
      <c r="V3698" s="14"/>
      <c r="W3698" s="14"/>
      <c r="X3698" s="14"/>
      <c r="Y3698" s="14"/>
    </row>
    <row r="3699" spans="1:25">
      <c r="A3699" s="14" t="s">
        <v>3879</v>
      </c>
      <c r="B3699" s="14" t="s">
        <v>68</v>
      </c>
      <c r="C3699" s="14" t="s">
        <v>36</v>
      </c>
      <c r="D3699" s="14" t="s">
        <v>79</v>
      </c>
      <c r="E3699" s="14">
        <v>0</v>
      </c>
      <c r="F3699" s="14">
        <v>3949.2601174879601</v>
      </c>
      <c r="G3699" s="14">
        <v>1316.42003916265</v>
      </c>
      <c r="H3699" s="14">
        <v>1522.41848426911</v>
      </c>
      <c r="I3699" s="14">
        <v>1538.16623168818</v>
      </c>
      <c r="J3699" s="14">
        <v>1490.2255191274601</v>
      </c>
      <c r="K3699" s="14">
        <v>1587.2483231337501</v>
      </c>
      <c r="L3699" s="14">
        <v>49.082091445568899</v>
      </c>
      <c r="M3699" s="14">
        <v>47.940712560717898</v>
      </c>
      <c r="O3699" s="14"/>
      <c r="P3699" s="14"/>
      <c r="Q3699" s="14"/>
      <c r="R3699" s="14"/>
      <c r="S3699" s="14"/>
      <c r="T3699" s="14"/>
      <c r="U3699" s="14"/>
      <c r="V3699" s="14"/>
      <c r="W3699" s="14"/>
      <c r="X3699" s="14"/>
      <c r="Y3699" s="14"/>
    </row>
    <row r="3700" spans="1:25">
      <c r="A3700" s="14" t="s">
        <v>3880</v>
      </c>
      <c r="B3700" s="14" t="s">
        <v>68</v>
      </c>
      <c r="C3700" s="14" t="s">
        <v>34</v>
      </c>
      <c r="D3700" s="14" t="s">
        <v>79</v>
      </c>
      <c r="E3700" s="14">
        <v>0</v>
      </c>
      <c r="F3700" s="14">
        <v>3891.40287437399</v>
      </c>
      <c r="G3700" s="14">
        <v>1297.134291458</v>
      </c>
      <c r="H3700" s="14">
        <v>1497.40179945666</v>
      </c>
      <c r="I3700" s="14">
        <v>1506.2648173651501</v>
      </c>
      <c r="J3700" s="14">
        <v>1459.00873164219</v>
      </c>
      <c r="K3700" s="14">
        <v>1554.65442531854</v>
      </c>
      <c r="L3700" s="14">
        <v>48.389607953392897</v>
      </c>
      <c r="M3700" s="14">
        <v>47.256085722962801</v>
      </c>
      <c r="O3700" s="14"/>
      <c r="P3700" s="14"/>
      <c r="Q3700" s="14"/>
      <c r="R3700" s="14"/>
      <c r="S3700" s="14"/>
      <c r="T3700" s="14"/>
      <c r="U3700" s="14"/>
      <c r="V3700" s="14"/>
      <c r="W3700" s="14"/>
      <c r="X3700" s="14"/>
      <c r="Y3700" s="14"/>
    </row>
    <row r="3701" spans="1:25">
      <c r="A3701" s="14" t="s">
        <v>3881</v>
      </c>
      <c r="B3701" s="14" t="s">
        <v>68</v>
      </c>
      <c r="C3701" s="14" t="s">
        <v>128</v>
      </c>
      <c r="D3701" s="14" t="s">
        <v>79</v>
      </c>
      <c r="E3701" s="14">
        <v>0</v>
      </c>
      <c r="F3701" s="14">
        <v>3842.9430569015199</v>
      </c>
      <c r="G3701" s="14">
        <v>1280.98101896717</v>
      </c>
      <c r="H3701" s="14">
        <v>1477.5265220138699</v>
      </c>
      <c r="I3701" s="14">
        <v>1479.6637372656301</v>
      </c>
      <c r="J3701" s="14">
        <v>1432.9843041389199</v>
      </c>
      <c r="K3701" s="14">
        <v>1527.46999169421</v>
      </c>
      <c r="L3701" s="14">
        <v>47.806254428582399</v>
      </c>
      <c r="M3701" s="14">
        <v>46.679433126714699</v>
      </c>
      <c r="O3701" s="14"/>
      <c r="P3701" s="14"/>
      <c r="Q3701" s="14"/>
      <c r="R3701" s="14"/>
      <c r="S3701" s="14"/>
      <c r="T3701" s="14"/>
      <c r="U3701" s="14"/>
      <c r="V3701" s="14"/>
      <c r="W3701" s="14"/>
      <c r="X3701" s="14"/>
      <c r="Y3701" s="14"/>
    </row>
    <row r="3702" spans="1:25">
      <c r="A3702" s="14" t="s">
        <v>3882</v>
      </c>
      <c r="B3702" s="14" t="s">
        <v>68</v>
      </c>
      <c r="C3702" s="14" t="s">
        <v>129</v>
      </c>
      <c r="D3702" s="14" t="s">
        <v>79</v>
      </c>
      <c r="E3702" s="14">
        <v>0</v>
      </c>
      <c r="F3702" s="14">
        <v>3781.39960221199</v>
      </c>
      <c r="G3702" s="14">
        <v>1260.4665340706599</v>
      </c>
      <c r="H3702" s="14">
        <v>1453.45648632488</v>
      </c>
      <c r="I3702" s="14">
        <v>1441.4973273615799</v>
      </c>
      <c r="J3702" s="14">
        <v>1395.67879165314</v>
      </c>
      <c r="K3702" s="14">
        <v>1488.43098705016</v>
      </c>
      <c r="L3702" s="14">
        <v>46.933659688581201</v>
      </c>
      <c r="M3702" s="14">
        <v>45.818535708444898</v>
      </c>
      <c r="O3702" s="14"/>
      <c r="P3702" s="14"/>
      <c r="Q3702" s="14"/>
      <c r="R3702" s="14"/>
      <c r="S3702" s="14"/>
      <c r="T3702" s="14"/>
      <c r="U3702" s="14"/>
      <c r="V3702" s="14"/>
      <c r="W3702" s="14"/>
      <c r="X3702" s="14"/>
      <c r="Y3702" s="14"/>
    </row>
    <row r="3703" spans="1:25">
      <c r="A3703" s="14" t="s">
        <v>3883</v>
      </c>
      <c r="B3703" s="14" t="s">
        <v>68</v>
      </c>
      <c r="C3703" s="14" t="s">
        <v>130</v>
      </c>
      <c r="D3703" s="14" t="s">
        <v>79</v>
      </c>
      <c r="E3703" s="14">
        <v>0</v>
      </c>
      <c r="F3703" s="14">
        <v>3871.3879275793402</v>
      </c>
      <c r="G3703" s="14">
        <v>1290.4626425264501</v>
      </c>
      <c r="H3703" s="14">
        <v>1488.31988850419</v>
      </c>
      <c r="I3703" s="14">
        <v>1461.8625339749599</v>
      </c>
      <c r="J3703" s="14">
        <v>1415.9582687305101</v>
      </c>
      <c r="K3703" s="14">
        <v>1508.8707758958601</v>
      </c>
      <c r="L3703" s="14">
        <v>47.008241920897497</v>
      </c>
      <c r="M3703" s="14">
        <v>45.904265244447302</v>
      </c>
      <c r="O3703" s="14"/>
      <c r="P3703" s="14"/>
      <c r="Q3703" s="14"/>
      <c r="R3703" s="14"/>
      <c r="S3703" s="14"/>
      <c r="T3703" s="14"/>
      <c r="U3703" s="14"/>
      <c r="V3703" s="14"/>
      <c r="W3703" s="14"/>
      <c r="X3703" s="14"/>
      <c r="Y3703" s="14"/>
    </row>
    <row r="3704" spans="1:25">
      <c r="A3704" s="14" t="s">
        <v>3884</v>
      </c>
      <c r="B3704" s="14" t="s">
        <v>68</v>
      </c>
      <c r="C3704" s="14" t="s">
        <v>131</v>
      </c>
      <c r="D3704" s="14" t="s">
        <v>79</v>
      </c>
      <c r="E3704" s="14">
        <v>0</v>
      </c>
      <c r="F3704" s="14">
        <v>3849.2598066027799</v>
      </c>
      <c r="G3704" s="14">
        <v>1283.08660220093</v>
      </c>
      <c r="H3704" s="14">
        <v>1478.84643418167</v>
      </c>
      <c r="I3704" s="14">
        <v>1440.3105324563901</v>
      </c>
      <c r="J3704" s="14">
        <v>1394.9736945239199</v>
      </c>
      <c r="K3704" s="14">
        <v>1486.7408717434</v>
      </c>
      <c r="L3704" s="14">
        <v>46.4303392870086</v>
      </c>
      <c r="M3704" s="14">
        <v>45.336837932471099</v>
      </c>
      <c r="O3704" s="14"/>
      <c r="P3704" s="14"/>
      <c r="Q3704" s="14"/>
      <c r="R3704" s="14"/>
      <c r="S3704" s="14"/>
      <c r="T3704" s="14"/>
      <c r="U3704" s="14"/>
      <c r="V3704" s="14"/>
      <c r="W3704" s="14"/>
      <c r="X3704" s="14"/>
      <c r="Y3704" s="14"/>
    </row>
    <row r="3705" spans="1:25">
      <c r="A3705" s="14" t="s">
        <v>3885</v>
      </c>
      <c r="B3705" s="14" t="s">
        <v>68</v>
      </c>
      <c r="C3705" s="14" t="s">
        <v>132</v>
      </c>
      <c r="D3705" s="14" t="s">
        <v>79</v>
      </c>
      <c r="E3705" s="14">
        <v>0</v>
      </c>
      <c r="F3705" s="14">
        <v>3846.9582471091899</v>
      </c>
      <c r="G3705" s="14">
        <v>1282.31941570306</v>
      </c>
      <c r="H3705" s="14">
        <v>1474.9928098052201</v>
      </c>
      <c r="I3705" s="14">
        <v>1430.4337596739999</v>
      </c>
      <c r="J3705" s="14">
        <v>1385.412717936</v>
      </c>
      <c r="K3705" s="14">
        <v>1476.5410150216501</v>
      </c>
      <c r="L3705" s="14">
        <v>46.107255347652902</v>
      </c>
      <c r="M3705" s="14">
        <v>45.021041738004399</v>
      </c>
      <c r="O3705" s="14"/>
      <c r="P3705" s="14"/>
      <c r="Q3705" s="14"/>
      <c r="R3705" s="14"/>
      <c r="S3705" s="14"/>
      <c r="T3705" s="14"/>
      <c r="U3705" s="14"/>
      <c r="V3705" s="14"/>
      <c r="W3705" s="14"/>
      <c r="X3705" s="14"/>
      <c r="Y3705" s="14"/>
    </row>
    <row r="3706" spans="1:25">
      <c r="A3706" s="14" t="s">
        <v>3886</v>
      </c>
      <c r="B3706" s="14" t="s">
        <v>68</v>
      </c>
      <c r="C3706" s="14" t="s">
        <v>38</v>
      </c>
      <c r="D3706" s="14" t="s">
        <v>79</v>
      </c>
      <c r="E3706" s="14">
        <v>1</v>
      </c>
      <c r="F3706" s="14">
        <v>510.95466190846997</v>
      </c>
      <c r="G3706" s="14">
        <v>170.31822063615701</v>
      </c>
      <c r="H3706" s="14">
        <v>976.09158482524299</v>
      </c>
      <c r="I3706" s="14">
        <v>1127.7919137154099</v>
      </c>
      <c r="J3706" s="14">
        <v>1030.5764851163599</v>
      </c>
      <c r="K3706" s="14">
        <v>1231.59433384624</v>
      </c>
      <c r="L3706" s="14">
        <v>103.802420130828</v>
      </c>
      <c r="M3706" s="14">
        <v>97.215428599048707</v>
      </c>
      <c r="O3706" s="14"/>
      <c r="P3706" s="14"/>
      <c r="Q3706" s="14"/>
      <c r="R3706" s="14"/>
      <c r="S3706" s="14"/>
      <c r="T3706" s="14"/>
      <c r="U3706" s="14"/>
      <c r="V3706" s="14"/>
      <c r="W3706" s="14"/>
      <c r="X3706" s="14"/>
      <c r="Y3706" s="14"/>
    </row>
    <row r="3707" spans="1:25">
      <c r="A3707" s="14" t="s">
        <v>3887</v>
      </c>
      <c r="B3707" s="14" t="s">
        <v>68</v>
      </c>
      <c r="C3707" s="14" t="s">
        <v>36</v>
      </c>
      <c r="D3707" s="14" t="s">
        <v>79</v>
      </c>
      <c r="E3707" s="14">
        <v>1</v>
      </c>
      <c r="F3707" s="14">
        <v>515.17349316953005</v>
      </c>
      <c r="G3707" s="14">
        <v>171.724497723177</v>
      </c>
      <c r="H3707" s="14">
        <v>967.38929126362405</v>
      </c>
      <c r="I3707" s="14">
        <v>1089.62003675967</v>
      </c>
      <c r="J3707" s="14">
        <v>996.21079534294404</v>
      </c>
      <c r="K3707" s="14">
        <v>1189.3314600337001</v>
      </c>
      <c r="L3707" s="14">
        <v>99.711423274026401</v>
      </c>
      <c r="M3707" s="14">
        <v>93.409241416729401</v>
      </c>
      <c r="O3707" s="14"/>
      <c r="P3707" s="14"/>
      <c r="Q3707" s="14"/>
      <c r="R3707" s="14"/>
      <c r="S3707" s="14"/>
      <c r="T3707" s="14"/>
      <c r="U3707" s="14"/>
      <c r="V3707" s="14"/>
      <c r="W3707" s="14"/>
      <c r="X3707" s="14"/>
      <c r="Y3707" s="14"/>
    </row>
    <row r="3708" spans="1:25">
      <c r="A3708" s="14" t="s">
        <v>3888</v>
      </c>
      <c r="B3708" s="14" t="s">
        <v>68</v>
      </c>
      <c r="C3708" s="14" t="s">
        <v>34</v>
      </c>
      <c r="D3708" s="14" t="s">
        <v>79</v>
      </c>
      <c r="E3708" s="14">
        <v>1</v>
      </c>
      <c r="F3708" s="14">
        <v>510.03616084017</v>
      </c>
      <c r="G3708" s="14">
        <v>170.01205361339001</v>
      </c>
      <c r="H3708" s="14">
        <v>944.96639278202497</v>
      </c>
      <c r="I3708" s="14">
        <v>1058.63018298625</v>
      </c>
      <c r="J3708" s="14">
        <v>967.57826975109901</v>
      </c>
      <c r="K3708" s="14">
        <v>1155.8572247096399</v>
      </c>
      <c r="L3708" s="14">
        <v>97.227041723395402</v>
      </c>
      <c r="M3708" s="14">
        <v>91.051913235149897</v>
      </c>
      <c r="O3708" s="14"/>
      <c r="P3708" s="14"/>
      <c r="Q3708" s="14"/>
      <c r="R3708" s="14"/>
      <c r="S3708" s="14"/>
      <c r="T3708" s="14"/>
      <c r="U3708" s="14"/>
      <c r="V3708" s="14"/>
      <c r="W3708" s="14"/>
      <c r="X3708" s="14"/>
      <c r="Y3708" s="14"/>
    </row>
    <row r="3709" spans="1:25">
      <c r="A3709" s="14" t="s">
        <v>3889</v>
      </c>
      <c r="B3709" s="14" t="s">
        <v>68</v>
      </c>
      <c r="C3709" s="14" t="s">
        <v>128</v>
      </c>
      <c r="D3709" s="14" t="s">
        <v>79</v>
      </c>
      <c r="E3709" s="14">
        <v>1</v>
      </c>
      <c r="F3709" s="14">
        <v>497.81377066415598</v>
      </c>
      <c r="G3709" s="14">
        <v>165.93792355471899</v>
      </c>
      <c r="H3709" s="14">
        <v>911.79693145073202</v>
      </c>
      <c r="I3709" s="14">
        <v>1002.42043726307</v>
      </c>
      <c r="J3709" s="14">
        <v>915.28633578768995</v>
      </c>
      <c r="K3709" s="14">
        <v>1095.5387421514299</v>
      </c>
      <c r="L3709" s="14">
        <v>93.118304888361294</v>
      </c>
      <c r="M3709" s="14">
        <v>87.134101475380902</v>
      </c>
      <c r="O3709" s="14"/>
      <c r="P3709" s="14"/>
      <c r="Q3709" s="14"/>
      <c r="R3709" s="14"/>
      <c r="S3709" s="14"/>
      <c r="T3709" s="14"/>
      <c r="U3709" s="14"/>
      <c r="V3709" s="14"/>
      <c r="W3709" s="14"/>
      <c r="X3709" s="14"/>
      <c r="Y3709" s="14"/>
    </row>
    <row r="3710" spans="1:25">
      <c r="A3710" s="14" t="s">
        <v>3890</v>
      </c>
      <c r="B3710" s="14" t="s">
        <v>68</v>
      </c>
      <c r="C3710" s="14" t="s">
        <v>129</v>
      </c>
      <c r="D3710" s="14" t="s">
        <v>79</v>
      </c>
      <c r="E3710" s="14">
        <v>1</v>
      </c>
      <c r="F3710" s="14">
        <v>463.12726410813298</v>
      </c>
      <c r="G3710" s="14">
        <v>154.37575470271099</v>
      </c>
      <c r="H3710" s="14">
        <v>839.88115068030299</v>
      </c>
      <c r="I3710" s="14">
        <v>915.02434955098897</v>
      </c>
      <c r="J3710" s="14">
        <v>832.77925795327099</v>
      </c>
      <c r="K3710" s="14">
        <v>1003.13357773169</v>
      </c>
      <c r="L3710" s="14">
        <v>88.109228180696604</v>
      </c>
      <c r="M3710" s="14">
        <v>82.245091597718897</v>
      </c>
      <c r="O3710" s="14"/>
      <c r="P3710" s="14"/>
      <c r="Q3710" s="14"/>
      <c r="R3710" s="14"/>
      <c r="S3710" s="14"/>
      <c r="T3710" s="14"/>
      <c r="U3710" s="14"/>
      <c r="V3710" s="14"/>
      <c r="W3710" s="14"/>
      <c r="X3710" s="14"/>
      <c r="Y3710" s="14"/>
    </row>
    <row r="3711" spans="1:25">
      <c r="A3711" s="14" t="s">
        <v>3891</v>
      </c>
      <c r="B3711" s="14" t="s">
        <v>68</v>
      </c>
      <c r="C3711" s="14" t="s">
        <v>130</v>
      </c>
      <c r="D3711" s="14" t="s">
        <v>79</v>
      </c>
      <c r="E3711" s="14">
        <v>1</v>
      </c>
      <c r="F3711" s="14">
        <v>476.94983207141502</v>
      </c>
      <c r="G3711" s="14">
        <v>158.98327735713801</v>
      </c>
      <c r="H3711" s="14">
        <v>858.05492861638004</v>
      </c>
      <c r="I3711" s="14">
        <v>919.45407768295399</v>
      </c>
      <c r="J3711" s="14">
        <v>838.09033262430398</v>
      </c>
      <c r="K3711" s="14">
        <v>1006.53122662132</v>
      </c>
      <c r="L3711" s="14">
        <v>87.077148938367898</v>
      </c>
      <c r="M3711" s="14">
        <v>81.3637450586493</v>
      </c>
      <c r="O3711" s="14"/>
      <c r="P3711" s="14"/>
      <c r="Q3711" s="14"/>
      <c r="R3711" s="14"/>
      <c r="S3711" s="14"/>
      <c r="T3711" s="14"/>
      <c r="U3711" s="14"/>
      <c r="V3711" s="14"/>
      <c r="W3711" s="14"/>
      <c r="X3711" s="14"/>
      <c r="Y3711" s="14"/>
    </row>
    <row r="3712" spans="1:25">
      <c r="A3712" s="14" t="s">
        <v>3892</v>
      </c>
      <c r="B3712" s="14" t="s">
        <v>68</v>
      </c>
      <c r="C3712" s="14" t="s">
        <v>131</v>
      </c>
      <c r="D3712" s="14" t="s">
        <v>79</v>
      </c>
      <c r="E3712" s="14">
        <v>1</v>
      </c>
      <c r="F3712" s="14">
        <v>522.52847044974999</v>
      </c>
      <c r="G3712" s="14">
        <v>174.17615681658299</v>
      </c>
      <c r="H3712" s="14">
        <v>932.45381785529401</v>
      </c>
      <c r="I3712" s="14">
        <v>988.89158340460904</v>
      </c>
      <c r="J3712" s="14">
        <v>905.30883906786005</v>
      </c>
      <c r="K3712" s="14">
        <v>1078.07225988204</v>
      </c>
      <c r="L3712" s="14">
        <v>89.180676477435199</v>
      </c>
      <c r="M3712" s="14">
        <v>83.582744336749201</v>
      </c>
      <c r="O3712" s="14"/>
      <c r="P3712" s="14"/>
      <c r="Q3712" s="14"/>
      <c r="R3712" s="14"/>
      <c r="S3712" s="14"/>
      <c r="T3712" s="14"/>
      <c r="U3712" s="14"/>
      <c r="V3712" s="14"/>
      <c r="W3712" s="14"/>
      <c r="X3712" s="14"/>
      <c r="Y3712" s="14"/>
    </row>
    <row r="3713" spans="1:25">
      <c r="A3713" s="14" t="s">
        <v>3893</v>
      </c>
      <c r="B3713" s="14" t="s">
        <v>68</v>
      </c>
      <c r="C3713" s="14" t="s">
        <v>132</v>
      </c>
      <c r="D3713" s="14" t="s">
        <v>79</v>
      </c>
      <c r="E3713" s="14">
        <v>1</v>
      </c>
      <c r="F3713" s="14">
        <v>569.352541586695</v>
      </c>
      <c r="G3713" s="14">
        <v>189.78418052889799</v>
      </c>
      <c r="H3713" s="14">
        <v>1008.20325397842</v>
      </c>
      <c r="I3713" s="14">
        <v>1045.41574344474</v>
      </c>
      <c r="J3713" s="14">
        <v>960.71263691287402</v>
      </c>
      <c r="K3713" s="14">
        <v>1135.54528091204</v>
      </c>
      <c r="L3713" s="14">
        <v>90.129537467295904</v>
      </c>
      <c r="M3713" s="14">
        <v>84.703106531867704</v>
      </c>
      <c r="O3713" s="14"/>
      <c r="P3713" s="14"/>
      <c r="Q3713" s="14"/>
      <c r="R3713" s="14"/>
      <c r="S3713" s="14"/>
      <c r="T3713" s="14"/>
      <c r="U3713" s="14"/>
      <c r="V3713" s="14"/>
      <c r="W3713" s="14"/>
      <c r="X3713" s="14"/>
      <c r="Y3713" s="14"/>
    </row>
    <row r="3714" spans="1:25">
      <c r="A3714" s="14" t="s">
        <v>3894</v>
      </c>
      <c r="B3714" s="14" t="s">
        <v>68</v>
      </c>
      <c r="C3714" s="14" t="s">
        <v>38</v>
      </c>
      <c r="D3714" s="14" t="s">
        <v>79</v>
      </c>
      <c r="E3714" s="14">
        <v>2</v>
      </c>
      <c r="F3714" s="14">
        <v>678.21653194817497</v>
      </c>
      <c r="G3714" s="14">
        <v>226.072177316058</v>
      </c>
      <c r="H3714" s="14">
        <v>1233.0761280465699</v>
      </c>
      <c r="I3714" s="14">
        <v>1230.62701469643</v>
      </c>
      <c r="J3714" s="14">
        <v>1138.50550166532</v>
      </c>
      <c r="K3714" s="14">
        <v>1328.14017238471</v>
      </c>
      <c r="L3714" s="14">
        <v>97.513157688281098</v>
      </c>
      <c r="M3714" s="14">
        <v>92.121513031109998</v>
      </c>
      <c r="O3714" s="14"/>
      <c r="P3714" s="14"/>
      <c r="Q3714" s="14"/>
      <c r="R3714" s="14"/>
      <c r="S3714" s="14"/>
      <c r="T3714" s="14"/>
      <c r="U3714" s="14"/>
      <c r="V3714" s="14"/>
      <c r="W3714" s="14"/>
      <c r="X3714" s="14"/>
      <c r="Y3714" s="14"/>
    </row>
    <row r="3715" spans="1:25">
      <c r="A3715" s="14" t="s">
        <v>3895</v>
      </c>
      <c r="B3715" s="14" t="s">
        <v>68</v>
      </c>
      <c r="C3715" s="14" t="s">
        <v>36</v>
      </c>
      <c r="D3715" s="14" t="s">
        <v>79</v>
      </c>
      <c r="E3715" s="14">
        <v>2</v>
      </c>
      <c r="F3715" s="14">
        <v>712.15728793584901</v>
      </c>
      <c r="G3715" s="14">
        <v>237.38576264528299</v>
      </c>
      <c r="H3715" s="14">
        <v>1289.6026799265701</v>
      </c>
      <c r="I3715" s="14">
        <v>1285.72393908614</v>
      </c>
      <c r="J3715" s="14">
        <v>1191.78933003715</v>
      </c>
      <c r="K3715" s="14">
        <v>1385.0195929403401</v>
      </c>
      <c r="L3715" s="14">
        <v>99.295653854192096</v>
      </c>
      <c r="M3715" s="14">
        <v>93.934609048995995</v>
      </c>
      <c r="O3715" s="14"/>
      <c r="P3715" s="14"/>
      <c r="Q3715" s="14"/>
      <c r="R3715" s="14"/>
      <c r="S3715" s="14"/>
      <c r="T3715" s="14"/>
      <c r="U3715" s="14"/>
      <c r="V3715" s="14"/>
      <c r="W3715" s="14"/>
      <c r="X3715" s="14"/>
      <c r="Y3715" s="14"/>
    </row>
    <row r="3716" spans="1:25">
      <c r="A3716" s="14" t="s">
        <v>3896</v>
      </c>
      <c r="B3716" s="14" t="s">
        <v>68</v>
      </c>
      <c r="C3716" s="14" t="s">
        <v>34</v>
      </c>
      <c r="D3716" s="14" t="s">
        <v>79</v>
      </c>
      <c r="E3716" s="14">
        <v>2</v>
      </c>
      <c r="F3716" s="14">
        <v>735.77379077503997</v>
      </c>
      <c r="G3716" s="14">
        <v>245.25793025834699</v>
      </c>
      <c r="H3716" s="14">
        <v>1326.62686303242</v>
      </c>
      <c r="I3716" s="14">
        <v>1309.0949328440199</v>
      </c>
      <c r="J3716" s="14">
        <v>1215.01505429133</v>
      </c>
      <c r="K3716" s="14">
        <v>1408.4546257234499</v>
      </c>
      <c r="L3716" s="14">
        <v>99.359692879437304</v>
      </c>
      <c r="M3716" s="14">
        <v>94.079878552687006</v>
      </c>
      <c r="O3716" s="14"/>
      <c r="P3716" s="14"/>
      <c r="Q3716" s="14"/>
      <c r="R3716" s="14"/>
      <c r="S3716" s="14"/>
      <c r="T3716" s="14"/>
      <c r="U3716" s="14"/>
      <c r="V3716" s="14"/>
      <c r="W3716" s="14"/>
      <c r="X3716" s="14"/>
      <c r="Y3716" s="14"/>
    </row>
    <row r="3717" spans="1:25">
      <c r="A3717" s="14" t="s">
        <v>3897</v>
      </c>
      <c r="B3717" s="14" t="s">
        <v>68</v>
      </c>
      <c r="C3717" s="14" t="s">
        <v>128</v>
      </c>
      <c r="D3717" s="14" t="s">
        <v>79</v>
      </c>
      <c r="E3717" s="14">
        <v>2</v>
      </c>
      <c r="F3717" s="14">
        <v>738.83481418156805</v>
      </c>
      <c r="G3717" s="14">
        <v>246.27827139385599</v>
      </c>
      <c r="H3717" s="14">
        <v>1330.68244543985</v>
      </c>
      <c r="I3717" s="14">
        <v>1315.0201196647999</v>
      </c>
      <c r="J3717" s="14">
        <v>1220.8691491632201</v>
      </c>
      <c r="K3717" s="14">
        <v>1414.4436040819401</v>
      </c>
      <c r="L3717" s="14">
        <v>99.423484417141907</v>
      </c>
      <c r="M3717" s="14">
        <v>94.150970501582606</v>
      </c>
      <c r="O3717" s="14"/>
      <c r="P3717" s="14"/>
      <c r="Q3717" s="14"/>
      <c r="R3717" s="14"/>
      <c r="S3717" s="14"/>
      <c r="T3717" s="14"/>
      <c r="U3717" s="14"/>
      <c r="V3717" s="14"/>
      <c r="W3717" s="14"/>
      <c r="X3717" s="14"/>
      <c r="Y3717" s="14"/>
    </row>
    <row r="3718" spans="1:25">
      <c r="A3718" s="14" t="s">
        <v>3898</v>
      </c>
      <c r="B3718" s="14" t="s">
        <v>68</v>
      </c>
      <c r="C3718" s="14" t="s">
        <v>129</v>
      </c>
      <c r="D3718" s="14" t="s">
        <v>79</v>
      </c>
      <c r="E3718" s="14">
        <v>2</v>
      </c>
      <c r="F3718" s="14">
        <v>750.96694141278397</v>
      </c>
      <c r="G3718" s="14">
        <v>250.322313804261</v>
      </c>
      <c r="H3718" s="14">
        <v>1351.90001874522</v>
      </c>
      <c r="I3718" s="14">
        <v>1325.15009038735</v>
      </c>
      <c r="J3718" s="14">
        <v>1231.09564185971</v>
      </c>
      <c r="K3718" s="14">
        <v>1424.42763969762</v>
      </c>
      <c r="L3718" s="14">
        <v>99.277549310273301</v>
      </c>
      <c r="M3718" s="14">
        <v>94.054448527645306</v>
      </c>
      <c r="O3718" s="14"/>
      <c r="P3718" s="14"/>
      <c r="Q3718" s="14"/>
      <c r="R3718" s="14"/>
      <c r="S3718" s="14"/>
      <c r="T3718" s="14"/>
      <c r="U3718" s="14"/>
      <c r="V3718" s="14"/>
      <c r="W3718" s="14"/>
      <c r="X3718" s="14"/>
      <c r="Y3718" s="14"/>
    </row>
    <row r="3719" spans="1:25">
      <c r="A3719" s="14" t="s">
        <v>3899</v>
      </c>
      <c r="B3719" s="14" t="s">
        <v>68</v>
      </c>
      <c r="C3719" s="14" t="s">
        <v>130</v>
      </c>
      <c r="D3719" s="14" t="s">
        <v>79</v>
      </c>
      <c r="E3719" s="14">
        <v>2</v>
      </c>
      <c r="F3719" s="14">
        <v>766.86769878188898</v>
      </c>
      <c r="G3719" s="14">
        <v>255.62256626063001</v>
      </c>
      <c r="H3719" s="14">
        <v>1380.3259693322</v>
      </c>
      <c r="I3719" s="14">
        <v>1340.8190808612101</v>
      </c>
      <c r="J3719" s="14">
        <v>1246.6553623253999</v>
      </c>
      <c r="K3719" s="14">
        <v>1440.15584507209</v>
      </c>
      <c r="L3719" s="14">
        <v>99.336764210871493</v>
      </c>
      <c r="M3719" s="14">
        <v>94.163718535810602</v>
      </c>
      <c r="O3719" s="14"/>
      <c r="P3719" s="14"/>
      <c r="Q3719" s="14"/>
      <c r="R3719" s="14"/>
      <c r="S3719" s="14"/>
      <c r="T3719" s="14"/>
      <c r="U3719" s="14"/>
      <c r="V3719" s="14"/>
      <c r="W3719" s="14"/>
      <c r="X3719" s="14"/>
      <c r="Y3719" s="14"/>
    </row>
    <row r="3720" spans="1:25">
      <c r="A3720" s="14" t="s">
        <v>3900</v>
      </c>
      <c r="B3720" s="14" t="s">
        <v>68</v>
      </c>
      <c r="C3720" s="14" t="s">
        <v>131</v>
      </c>
      <c r="D3720" s="14" t="s">
        <v>79</v>
      </c>
      <c r="E3720" s="14">
        <v>2</v>
      </c>
      <c r="F3720" s="14">
        <v>758.34930453862501</v>
      </c>
      <c r="G3720" s="14">
        <v>252.78310151287499</v>
      </c>
      <c r="H3720" s="14">
        <v>1363.69232968643</v>
      </c>
      <c r="I3720" s="14">
        <v>1313.07037029911</v>
      </c>
      <c r="J3720" s="14">
        <v>1220.4069225824301</v>
      </c>
      <c r="K3720" s="14">
        <v>1410.8538108786499</v>
      </c>
      <c r="L3720" s="14">
        <v>97.783440579547204</v>
      </c>
      <c r="M3720" s="14">
        <v>92.663447716681304</v>
      </c>
      <c r="O3720" s="14"/>
      <c r="P3720" s="14"/>
      <c r="Q3720" s="14"/>
      <c r="R3720" s="14"/>
      <c r="S3720" s="14"/>
      <c r="T3720" s="14"/>
      <c r="U3720" s="14"/>
      <c r="V3720" s="14"/>
      <c r="W3720" s="14"/>
      <c r="X3720" s="14"/>
      <c r="Y3720" s="14"/>
    </row>
    <row r="3721" spans="1:25">
      <c r="A3721" s="14" t="s">
        <v>3901</v>
      </c>
      <c r="B3721" s="14" t="s">
        <v>68</v>
      </c>
      <c r="C3721" s="14" t="s">
        <v>132</v>
      </c>
      <c r="D3721" s="14" t="s">
        <v>79</v>
      </c>
      <c r="E3721" s="14">
        <v>2</v>
      </c>
      <c r="F3721" s="14">
        <v>749.72851152734904</v>
      </c>
      <c r="G3721" s="14">
        <v>249.90950384244999</v>
      </c>
      <c r="H3721" s="14">
        <v>1344.6115562383</v>
      </c>
      <c r="I3721" s="14">
        <v>1293.8301711352301</v>
      </c>
      <c r="J3721" s="14">
        <v>1202.1272334968901</v>
      </c>
      <c r="K3721" s="14">
        <v>1390.6299549354201</v>
      </c>
      <c r="L3721" s="14">
        <v>96.7997838001818</v>
      </c>
      <c r="M3721" s="14">
        <v>91.702937638345006</v>
      </c>
      <c r="O3721" s="14"/>
      <c r="P3721" s="14"/>
      <c r="Q3721" s="14"/>
      <c r="R3721" s="14"/>
      <c r="S3721" s="14"/>
      <c r="T3721" s="14"/>
      <c r="U3721" s="14"/>
      <c r="V3721" s="14"/>
      <c r="W3721" s="14"/>
      <c r="X3721" s="14"/>
      <c r="Y3721" s="14"/>
    </row>
    <row r="3722" spans="1:25">
      <c r="A3722" s="14" t="s">
        <v>3902</v>
      </c>
      <c r="B3722" s="14" t="s">
        <v>68</v>
      </c>
      <c r="C3722" s="14" t="s">
        <v>38</v>
      </c>
      <c r="D3722" s="14" t="s">
        <v>79</v>
      </c>
      <c r="E3722" s="14">
        <v>3</v>
      </c>
      <c r="F3722" s="14">
        <v>874.55181453300804</v>
      </c>
      <c r="G3722" s="14">
        <v>291.517271511003</v>
      </c>
      <c r="H3722" s="14">
        <v>1661.9193404652101</v>
      </c>
      <c r="I3722" s="14">
        <v>1619.4128013822101</v>
      </c>
      <c r="J3722" s="14">
        <v>1512.8880978457901</v>
      </c>
      <c r="K3722" s="14">
        <v>1731.4071138341801</v>
      </c>
      <c r="L3722" s="14">
        <v>111.99431245197</v>
      </c>
      <c r="M3722" s="14">
        <v>106.524703536423</v>
      </c>
      <c r="O3722" s="14"/>
      <c r="P3722" s="14"/>
      <c r="Q3722" s="14"/>
      <c r="R3722" s="14"/>
      <c r="S3722" s="14"/>
      <c r="T3722" s="14"/>
      <c r="U3722" s="14"/>
      <c r="V3722" s="14"/>
      <c r="W3722" s="14"/>
      <c r="X3722" s="14"/>
      <c r="Y3722" s="14"/>
    </row>
    <row r="3723" spans="1:25">
      <c r="A3723" s="14" t="s">
        <v>3903</v>
      </c>
      <c r="B3723" s="14" t="s">
        <v>68</v>
      </c>
      <c r="C3723" s="14" t="s">
        <v>36</v>
      </c>
      <c r="D3723" s="14" t="s">
        <v>79</v>
      </c>
      <c r="E3723" s="14">
        <v>3</v>
      </c>
      <c r="F3723" s="14">
        <v>811.61321884517804</v>
      </c>
      <c r="G3723" s="14">
        <v>270.53773961505902</v>
      </c>
      <c r="H3723" s="14">
        <v>1544.48841813389</v>
      </c>
      <c r="I3723" s="14">
        <v>1505.017039269</v>
      </c>
      <c r="J3723" s="14">
        <v>1402.34839369368</v>
      </c>
      <c r="K3723" s="14">
        <v>1613.1637071656501</v>
      </c>
      <c r="L3723" s="14">
        <v>108.14666789664599</v>
      </c>
      <c r="M3723" s="14">
        <v>102.66864557532</v>
      </c>
      <c r="O3723" s="14"/>
      <c r="P3723" s="14"/>
      <c r="Q3723" s="14"/>
      <c r="R3723" s="14"/>
      <c r="S3723" s="14"/>
      <c r="T3723" s="14"/>
      <c r="U3723" s="14"/>
      <c r="V3723" s="14"/>
      <c r="W3723" s="14"/>
      <c r="X3723" s="14"/>
      <c r="Y3723" s="14"/>
    </row>
    <row r="3724" spans="1:25">
      <c r="A3724" s="14" t="s">
        <v>3904</v>
      </c>
      <c r="B3724" s="14" t="s">
        <v>68</v>
      </c>
      <c r="C3724" s="14" t="s">
        <v>34</v>
      </c>
      <c r="D3724" s="14" t="s">
        <v>79</v>
      </c>
      <c r="E3724" s="14">
        <v>3</v>
      </c>
      <c r="F3724" s="14">
        <v>775.28712266208697</v>
      </c>
      <c r="G3724" s="14">
        <v>258.42904088736202</v>
      </c>
      <c r="H3724" s="14">
        <v>1473.9298909925601</v>
      </c>
      <c r="I3724" s="14">
        <v>1433.6089343050701</v>
      </c>
      <c r="J3724" s="14">
        <v>1333.6580013514799</v>
      </c>
      <c r="K3724" s="14">
        <v>1539.02005926985</v>
      </c>
      <c r="L3724" s="14">
        <v>105.41112496477599</v>
      </c>
      <c r="M3724" s="14">
        <v>99.950932953591305</v>
      </c>
      <c r="O3724" s="14"/>
      <c r="P3724" s="14"/>
      <c r="Q3724" s="14"/>
      <c r="R3724" s="14"/>
      <c r="S3724" s="14"/>
      <c r="T3724" s="14"/>
      <c r="U3724" s="14"/>
      <c r="V3724" s="14"/>
      <c r="W3724" s="14"/>
      <c r="X3724" s="14"/>
      <c r="Y3724" s="14"/>
    </row>
    <row r="3725" spans="1:25">
      <c r="A3725" s="14" t="s">
        <v>3905</v>
      </c>
      <c r="B3725" s="14" t="s">
        <v>68</v>
      </c>
      <c r="C3725" s="14" t="s">
        <v>128</v>
      </c>
      <c r="D3725" s="14" t="s">
        <v>79</v>
      </c>
      <c r="E3725" s="14">
        <v>3</v>
      </c>
      <c r="F3725" s="14">
        <v>777.645506713744</v>
      </c>
      <c r="G3725" s="14">
        <v>259.21516890458099</v>
      </c>
      <c r="H3725" s="14">
        <v>1479.2571936727099</v>
      </c>
      <c r="I3725" s="14">
        <v>1434.2422287009499</v>
      </c>
      <c r="J3725" s="14">
        <v>1334.46350484869</v>
      </c>
      <c r="K3725" s="14">
        <v>1539.46322016968</v>
      </c>
      <c r="L3725" s="14">
        <v>105.220991468721</v>
      </c>
      <c r="M3725" s="14">
        <v>99.778723852266694</v>
      </c>
      <c r="O3725" s="14"/>
      <c r="P3725" s="14"/>
      <c r="Q3725" s="14"/>
      <c r="R3725" s="14"/>
      <c r="S3725" s="14"/>
      <c r="T3725" s="14"/>
      <c r="U3725" s="14"/>
      <c r="V3725" s="14"/>
      <c r="W3725" s="14"/>
      <c r="X3725" s="14"/>
      <c r="Y3725" s="14"/>
    </row>
    <row r="3726" spans="1:25">
      <c r="A3726" s="14" t="s">
        <v>3906</v>
      </c>
      <c r="B3726" s="14" t="s">
        <v>68</v>
      </c>
      <c r="C3726" s="14" t="s">
        <v>129</v>
      </c>
      <c r="D3726" s="14" t="s">
        <v>79</v>
      </c>
      <c r="E3726" s="14">
        <v>3</v>
      </c>
      <c r="F3726" s="14">
        <v>786.90001033068097</v>
      </c>
      <c r="G3726" s="14">
        <v>262.30000344356</v>
      </c>
      <c r="H3726" s="14">
        <v>1499.9714270232801</v>
      </c>
      <c r="I3726" s="14">
        <v>1441.7465941852299</v>
      </c>
      <c r="J3726" s="14">
        <v>1342.02441992284</v>
      </c>
      <c r="K3726" s="14">
        <v>1546.87492751778</v>
      </c>
      <c r="L3726" s="14">
        <v>105.12833333254601</v>
      </c>
      <c r="M3726" s="14">
        <v>99.722174262393494</v>
      </c>
      <c r="O3726" s="14"/>
      <c r="P3726" s="14"/>
      <c r="Q3726" s="14"/>
      <c r="R3726" s="14"/>
      <c r="S3726" s="14"/>
      <c r="T3726" s="14"/>
      <c r="U3726" s="14"/>
      <c r="V3726" s="14"/>
      <c r="W3726" s="14"/>
      <c r="X3726" s="14"/>
      <c r="Y3726" s="14"/>
    </row>
    <row r="3727" spans="1:25">
      <c r="A3727" s="14" t="s">
        <v>3907</v>
      </c>
      <c r="B3727" s="14" t="s">
        <v>68</v>
      </c>
      <c r="C3727" s="14" t="s">
        <v>130</v>
      </c>
      <c r="D3727" s="14" t="s">
        <v>79</v>
      </c>
      <c r="E3727" s="14">
        <v>3</v>
      </c>
      <c r="F3727" s="14">
        <v>803.98763534136503</v>
      </c>
      <c r="G3727" s="14">
        <v>267.99587844712198</v>
      </c>
      <c r="H3727" s="14">
        <v>1538.6145277708199</v>
      </c>
      <c r="I3727" s="14">
        <v>1468.1972379230001</v>
      </c>
      <c r="J3727" s="14">
        <v>1367.72302221871</v>
      </c>
      <c r="K3727" s="14">
        <v>1574.0584920629899</v>
      </c>
      <c r="L3727" s="14">
        <v>105.86125413999</v>
      </c>
      <c r="M3727" s="14">
        <v>100.474215704291</v>
      </c>
      <c r="O3727" s="14"/>
      <c r="P3727" s="14"/>
      <c r="Q3727" s="14"/>
      <c r="R3727" s="14"/>
      <c r="S3727" s="14"/>
      <c r="T3727" s="14"/>
      <c r="U3727" s="14"/>
      <c r="V3727" s="14"/>
      <c r="W3727" s="14"/>
      <c r="X3727" s="14"/>
      <c r="Y3727" s="14"/>
    </row>
    <row r="3728" spans="1:25">
      <c r="A3728" s="14" t="s">
        <v>3908</v>
      </c>
      <c r="B3728" s="14" t="s">
        <v>68</v>
      </c>
      <c r="C3728" s="14" t="s">
        <v>131</v>
      </c>
      <c r="D3728" s="14" t="s">
        <v>79</v>
      </c>
      <c r="E3728" s="14">
        <v>3</v>
      </c>
      <c r="F3728" s="14">
        <v>791.81094660804104</v>
      </c>
      <c r="G3728" s="14">
        <v>263.93698220267999</v>
      </c>
      <c r="H3728" s="14">
        <v>1520.5787003015801</v>
      </c>
      <c r="I3728" s="14">
        <v>1433.11033066394</v>
      </c>
      <c r="J3728" s="14">
        <v>1334.29251535142</v>
      </c>
      <c r="K3728" s="14">
        <v>1537.2681502768201</v>
      </c>
      <c r="L3728" s="14">
        <v>104.15781961287701</v>
      </c>
      <c r="M3728" s="14">
        <v>98.817815312523194</v>
      </c>
      <c r="O3728" s="14"/>
      <c r="P3728" s="14"/>
      <c r="Q3728" s="14"/>
      <c r="R3728" s="14"/>
      <c r="S3728" s="14"/>
      <c r="T3728" s="14"/>
      <c r="U3728" s="14"/>
      <c r="V3728" s="14"/>
      <c r="W3728" s="14"/>
      <c r="X3728" s="14"/>
      <c r="Y3728" s="14"/>
    </row>
    <row r="3729" spans="1:25">
      <c r="A3729" s="14" t="s">
        <v>3909</v>
      </c>
      <c r="B3729" s="14" t="s">
        <v>68</v>
      </c>
      <c r="C3729" s="14" t="s">
        <v>132</v>
      </c>
      <c r="D3729" s="14" t="s">
        <v>79</v>
      </c>
      <c r="E3729" s="14">
        <v>3</v>
      </c>
      <c r="F3729" s="14">
        <v>789.76390233242398</v>
      </c>
      <c r="G3729" s="14">
        <v>263.25463411080801</v>
      </c>
      <c r="H3729" s="14">
        <v>1518.8935732218299</v>
      </c>
      <c r="I3729" s="14">
        <v>1421.1854664656901</v>
      </c>
      <c r="J3729" s="14">
        <v>1323.1166615367599</v>
      </c>
      <c r="K3729" s="14">
        <v>1524.56086556329</v>
      </c>
      <c r="L3729" s="14">
        <v>103.375399097601</v>
      </c>
      <c r="M3729" s="14">
        <v>98.0688049289313</v>
      </c>
      <c r="O3729" s="14"/>
      <c r="P3729" s="14"/>
      <c r="Q3729" s="14"/>
      <c r="R3729" s="14"/>
      <c r="S3729" s="14"/>
      <c r="T3729" s="14"/>
      <c r="U3729" s="14"/>
      <c r="V3729" s="14"/>
      <c r="W3729" s="14"/>
      <c r="X3729" s="14"/>
      <c r="Y3729" s="14"/>
    </row>
    <row r="3730" spans="1:25">
      <c r="A3730" s="14" t="s">
        <v>3910</v>
      </c>
      <c r="B3730" s="14" t="s">
        <v>68</v>
      </c>
      <c r="C3730" s="14" t="s">
        <v>38</v>
      </c>
      <c r="D3730" s="14" t="s">
        <v>79</v>
      </c>
      <c r="E3730" s="14">
        <v>4</v>
      </c>
      <c r="F3730" s="14">
        <v>894.30704077400196</v>
      </c>
      <c r="G3730" s="14">
        <v>298.10234692466702</v>
      </c>
      <c r="H3730" s="14">
        <v>1763.5365912208399</v>
      </c>
      <c r="I3730" s="14">
        <v>1732.3168085575601</v>
      </c>
      <c r="J3730" s="14">
        <v>1619.4959146235999</v>
      </c>
      <c r="K3730" s="14">
        <v>1850.8644777817599</v>
      </c>
      <c r="L3730" s="14">
        <v>118.547669224196</v>
      </c>
      <c r="M3730" s="14">
        <v>112.820893933967</v>
      </c>
      <c r="O3730" s="14"/>
      <c r="P3730" s="14"/>
      <c r="Q3730" s="14"/>
      <c r="R3730" s="14"/>
      <c r="S3730" s="14"/>
      <c r="T3730" s="14"/>
      <c r="U3730" s="14"/>
      <c r="V3730" s="14"/>
      <c r="W3730" s="14"/>
      <c r="X3730" s="14"/>
      <c r="Y3730" s="14"/>
    </row>
    <row r="3731" spans="1:25">
      <c r="A3731" s="14" t="s">
        <v>3911</v>
      </c>
      <c r="B3731" s="14" t="s">
        <v>68</v>
      </c>
      <c r="C3731" s="14" t="s">
        <v>36</v>
      </c>
      <c r="D3731" s="14" t="s">
        <v>79</v>
      </c>
      <c r="E3731" s="14">
        <v>4</v>
      </c>
      <c r="F3731" s="14">
        <v>879.46648530270602</v>
      </c>
      <c r="G3731" s="14">
        <v>293.15549510090199</v>
      </c>
      <c r="H3731" s="14">
        <v>1735.3666909424101</v>
      </c>
      <c r="I3731" s="14">
        <v>1699.6900055045801</v>
      </c>
      <c r="J3731" s="14">
        <v>1588.1138813595001</v>
      </c>
      <c r="K3731" s="14">
        <v>1816.97863186667</v>
      </c>
      <c r="L3731" s="14">
        <v>117.288626362096</v>
      </c>
      <c r="M3731" s="14">
        <v>111.57612414507599</v>
      </c>
      <c r="O3731" s="14"/>
      <c r="P3731" s="14"/>
      <c r="Q3731" s="14"/>
      <c r="R3731" s="14"/>
      <c r="S3731" s="14"/>
      <c r="T3731" s="14"/>
      <c r="U3731" s="14"/>
      <c r="V3731" s="14"/>
      <c r="W3731" s="14"/>
      <c r="X3731" s="14"/>
      <c r="Y3731" s="14"/>
    </row>
    <row r="3732" spans="1:25">
      <c r="A3732" s="14" t="s">
        <v>3912</v>
      </c>
      <c r="B3732" s="14" t="s">
        <v>68</v>
      </c>
      <c r="C3732" s="14" t="s">
        <v>34</v>
      </c>
      <c r="D3732" s="14" t="s">
        <v>79</v>
      </c>
      <c r="E3732" s="14">
        <v>4</v>
      </c>
      <c r="F3732" s="14">
        <v>872.82250791796002</v>
      </c>
      <c r="G3732" s="14">
        <v>290.94083597265302</v>
      </c>
      <c r="H3732" s="14">
        <v>1727.77977298327</v>
      </c>
      <c r="I3732" s="14">
        <v>1684.31567398673</v>
      </c>
      <c r="J3732" s="14">
        <v>1573.4896578590101</v>
      </c>
      <c r="K3732" s="14">
        <v>1800.8379458996801</v>
      </c>
      <c r="L3732" s="14">
        <v>116.52227191295199</v>
      </c>
      <c r="M3732" s="14">
        <v>110.82601612772299</v>
      </c>
      <c r="O3732" s="14"/>
      <c r="P3732" s="14"/>
      <c r="Q3732" s="14"/>
      <c r="R3732" s="14"/>
      <c r="S3732" s="14"/>
      <c r="T3732" s="14"/>
      <c r="U3732" s="14"/>
      <c r="V3732" s="14"/>
      <c r="W3732" s="14"/>
      <c r="X3732" s="14"/>
      <c r="Y3732" s="14"/>
    </row>
    <row r="3733" spans="1:25">
      <c r="A3733" s="14" t="s">
        <v>3913</v>
      </c>
      <c r="B3733" s="14" t="s">
        <v>68</v>
      </c>
      <c r="C3733" s="14" t="s">
        <v>128</v>
      </c>
      <c r="D3733" s="14" t="s">
        <v>79</v>
      </c>
      <c r="E3733" s="14">
        <v>4</v>
      </c>
      <c r="F3733" s="14">
        <v>844.26917903662797</v>
      </c>
      <c r="G3733" s="14">
        <v>281.42305967887597</v>
      </c>
      <c r="H3733" s="14">
        <v>1675.27021794711</v>
      </c>
      <c r="I3733" s="14">
        <v>1616.5030901986599</v>
      </c>
      <c r="J3733" s="14">
        <v>1508.4533685397901</v>
      </c>
      <c r="K3733" s="14">
        <v>1730.20215083414</v>
      </c>
      <c r="L3733" s="14">
        <v>113.69906063548601</v>
      </c>
      <c r="M3733" s="14">
        <v>108.049721658869</v>
      </c>
      <c r="O3733" s="14"/>
      <c r="P3733" s="14"/>
      <c r="Q3733" s="14"/>
      <c r="R3733" s="14"/>
      <c r="S3733" s="14"/>
      <c r="T3733" s="14"/>
      <c r="U3733" s="14"/>
      <c r="V3733" s="14"/>
      <c r="W3733" s="14"/>
      <c r="X3733" s="14"/>
      <c r="Y3733" s="14"/>
    </row>
    <row r="3734" spans="1:25">
      <c r="A3734" s="14" t="s">
        <v>3914</v>
      </c>
      <c r="B3734" s="14" t="s">
        <v>68</v>
      </c>
      <c r="C3734" s="14" t="s">
        <v>129</v>
      </c>
      <c r="D3734" s="14" t="s">
        <v>79</v>
      </c>
      <c r="E3734" s="14">
        <v>4</v>
      </c>
      <c r="F3734" s="14">
        <v>830.63199758837095</v>
      </c>
      <c r="G3734" s="14">
        <v>276.87733252945702</v>
      </c>
      <c r="H3734" s="14">
        <v>1652.3742218631201</v>
      </c>
      <c r="I3734" s="14">
        <v>1577.61517861076</v>
      </c>
      <c r="J3734" s="14">
        <v>1471.4131800017799</v>
      </c>
      <c r="K3734" s="14">
        <v>1689.41660698489</v>
      </c>
      <c r="L3734" s="14">
        <v>111.801428374127</v>
      </c>
      <c r="M3734" s="14">
        <v>106.201998608982</v>
      </c>
      <c r="O3734" s="14"/>
      <c r="P3734" s="14"/>
      <c r="Q3734" s="14"/>
      <c r="R3734" s="14"/>
      <c r="S3734" s="14"/>
      <c r="T3734" s="14"/>
      <c r="U3734" s="14"/>
      <c r="V3734" s="14"/>
      <c r="W3734" s="14"/>
      <c r="X3734" s="14"/>
      <c r="Y3734" s="14"/>
    </row>
    <row r="3735" spans="1:25">
      <c r="A3735" s="14" t="s">
        <v>3915</v>
      </c>
      <c r="B3735" s="14" t="s">
        <v>68</v>
      </c>
      <c r="C3735" s="14" t="s">
        <v>130</v>
      </c>
      <c r="D3735" s="14" t="s">
        <v>79</v>
      </c>
      <c r="E3735" s="14">
        <v>4</v>
      </c>
      <c r="F3735" s="14">
        <v>843.59968996389205</v>
      </c>
      <c r="G3735" s="14">
        <v>281.199896654631</v>
      </c>
      <c r="H3735" s="14">
        <v>1679.57411345271</v>
      </c>
      <c r="I3735" s="14">
        <v>1593.51216338995</v>
      </c>
      <c r="J3735" s="14">
        <v>1487.12111644213</v>
      </c>
      <c r="K3735" s="14">
        <v>1705.4680957619501</v>
      </c>
      <c r="L3735" s="14">
        <v>111.955932372001</v>
      </c>
      <c r="M3735" s="14">
        <v>106.391046947813</v>
      </c>
      <c r="O3735" s="14"/>
      <c r="P3735" s="14"/>
      <c r="Q3735" s="14"/>
      <c r="R3735" s="14"/>
      <c r="S3735" s="14"/>
      <c r="T3735" s="14"/>
      <c r="U3735" s="14"/>
      <c r="V3735" s="14"/>
      <c r="W3735" s="14"/>
      <c r="X3735" s="14"/>
      <c r="Y3735" s="14"/>
    </row>
    <row r="3736" spans="1:25">
      <c r="A3736" s="14" t="s">
        <v>3916</v>
      </c>
      <c r="B3736" s="14" t="s">
        <v>68</v>
      </c>
      <c r="C3736" s="14" t="s">
        <v>131</v>
      </c>
      <c r="D3736" s="14" t="s">
        <v>79</v>
      </c>
      <c r="E3736" s="14">
        <v>4</v>
      </c>
      <c r="F3736" s="14">
        <v>847.60081549204699</v>
      </c>
      <c r="G3736" s="14">
        <v>282.53360516401602</v>
      </c>
      <c r="H3736" s="14">
        <v>1686.86850059117</v>
      </c>
      <c r="I3736" s="14">
        <v>1591.3262167302701</v>
      </c>
      <c r="J3736" s="14">
        <v>1485.3622961219</v>
      </c>
      <c r="K3736" s="14">
        <v>1702.81921238316</v>
      </c>
      <c r="L3736" s="14">
        <v>111.492995652893</v>
      </c>
      <c r="M3736" s="14">
        <v>105.96392060836899</v>
      </c>
      <c r="O3736" s="14"/>
      <c r="P3736" s="14"/>
      <c r="Q3736" s="14"/>
      <c r="R3736" s="14"/>
      <c r="S3736" s="14"/>
      <c r="T3736" s="14"/>
      <c r="U3736" s="14"/>
      <c r="V3736" s="14"/>
      <c r="W3736" s="14"/>
      <c r="X3736" s="14"/>
      <c r="Y3736" s="14"/>
    </row>
    <row r="3737" spans="1:25">
      <c r="A3737" s="14" t="s">
        <v>3917</v>
      </c>
      <c r="B3737" s="14" t="s">
        <v>68</v>
      </c>
      <c r="C3737" s="14" t="s">
        <v>132</v>
      </c>
      <c r="D3737" s="14" t="s">
        <v>79</v>
      </c>
      <c r="E3737" s="14">
        <v>4</v>
      </c>
      <c r="F3737" s="14">
        <v>828.27543152936198</v>
      </c>
      <c r="G3737" s="14">
        <v>276.09181050978702</v>
      </c>
      <c r="H3737" s="14">
        <v>1646.57263290333</v>
      </c>
      <c r="I3737" s="14">
        <v>1550.67309717699</v>
      </c>
      <c r="J3737" s="14">
        <v>1446.28072975957</v>
      </c>
      <c r="K3737" s="14">
        <v>1660.5775317692101</v>
      </c>
      <c r="L3737" s="14">
        <v>109.90443459222</v>
      </c>
      <c r="M3737" s="14">
        <v>104.392367417415</v>
      </c>
      <c r="O3737" s="14"/>
      <c r="P3737" s="14"/>
      <c r="Q3737" s="14"/>
      <c r="R3737" s="14"/>
      <c r="S3737" s="14"/>
      <c r="T3737" s="14"/>
      <c r="U3737" s="14"/>
      <c r="V3737" s="14"/>
      <c r="W3737" s="14"/>
      <c r="X3737" s="14"/>
      <c r="Y3737" s="14"/>
    </row>
    <row r="3738" spans="1:25">
      <c r="A3738" s="14" t="s">
        <v>3918</v>
      </c>
      <c r="B3738" s="14" t="s">
        <v>68</v>
      </c>
      <c r="C3738" s="14" t="s">
        <v>38</v>
      </c>
      <c r="D3738" s="14" t="s">
        <v>79</v>
      </c>
      <c r="E3738" s="14">
        <v>5</v>
      </c>
      <c r="F3738" s="14">
        <v>1046.2324266870801</v>
      </c>
      <c r="G3738" s="14">
        <v>348.744142229028</v>
      </c>
      <c r="H3738" s="14">
        <v>2177.60938013754</v>
      </c>
      <c r="I3738" s="14">
        <v>2178.6572089956999</v>
      </c>
      <c r="J3738" s="14">
        <v>2047.74949526766</v>
      </c>
      <c r="K3738" s="14">
        <v>2315.6956193809501</v>
      </c>
      <c r="L3738" s="14">
        <v>137.038410385247</v>
      </c>
      <c r="M3738" s="14">
        <v>130.90771372803599</v>
      </c>
      <c r="O3738" s="14"/>
      <c r="P3738" s="14"/>
      <c r="Q3738" s="14"/>
      <c r="R3738" s="14"/>
      <c r="S3738" s="14"/>
      <c r="T3738" s="14"/>
      <c r="U3738" s="14"/>
      <c r="V3738" s="14"/>
      <c r="W3738" s="14"/>
      <c r="X3738" s="14"/>
      <c r="Y3738" s="14"/>
    </row>
    <row r="3739" spans="1:25">
      <c r="A3739" s="14" t="s">
        <v>3919</v>
      </c>
      <c r="B3739" s="14" t="s">
        <v>68</v>
      </c>
      <c r="C3739" s="14" t="s">
        <v>36</v>
      </c>
      <c r="D3739" s="14" t="s">
        <v>79</v>
      </c>
      <c r="E3739" s="14">
        <v>5</v>
      </c>
      <c r="F3739" s="14">
        <v>1030.8496322347</v>
      </c>
      <c r="G3739" s="14">
        <v>343.61654407823403</v>
      </c>
      <c r="H3739" s="14">
        <v>2161.0197313209101</v>
      </c>
      <c r="I3739" s="14">
        <v>2166.62639868111</v>
      </c>
      <c r="J3739" s="14">
        <v>2035.6321640567401</v>
      </c>
      <c r="K3739" s="14">
        <v>2303.80215845783</v>
      </c>
      <c r="L3739" s="14">
        <v>137.175759776722</v>
      </c>
      <c r="M3739" s="14">
        <v>130.994234624363</v>
      </c>
      <c r="O3739" s="14"/>
      <c r="P3739" s="14"/>
      <c r="Q3739" s="14"/>
      <c r="R3739" s="14"/>
      <c r="S3739" s="14"/>
      <c r="T3739" s="14"/>
      <c r="U3739" s="14"/>
      <c r="V3739" s="14"/>
      <c r="W3739" s="14"/>
      <c r="X3739" s="14"/>
      <c r="Y3739" s="14"/>
    </row>
    <row r="3740" spans="1:25">
      <c r="A3740" s="14" t="s">
        <v>3920</v>
      </c>
      <c r="B3740" s="14" t="s">
        <v>68</v>
      </c>
      <c r="C3740" s="14" t="s">
        <v>34</v>
      </c>
      <c r="D3740" s="14" t="s">
        <v>79</v>
      </c>
      <c r="E3740" s="14">
        <v>5</v>
      </c>
      <c r="F3740" s="14">
        <v>997.48329217873197</v>
      </c>
      <c r="G3740" s="14">
        <v>332.49443072624399</v>
      </c>
      <c r="H3740" s="14">
        <v>2107.7746855268601</v>
      </c>
      <c r="I3740" s="14">
        <v>2110.9776116142202</v>
      </c>
      <c r="J3740" s="14">
        <v>1981.38467277985</v>
      </c>
      <c r="K3740" s="14">
        <v>2246.7900434653902</v>
      </c>
      <c r="L3740" s="14">
        <v>135.81243185116901</v>
      </c>
      <c r="M3740" s="14">
        <v>129.592938834368</v>
      </c>
      <c r="O3740" s="14"/>
      <c r="P3740" s="14"/>
      <c r="Q3740" s="14"/>
      <c r="R3740" s="14"/>
      <c r="S3740" s="14"/>
      <c r="T3740" s="14"/>
      <c r="U3740" s="14"/>
      <c r="V3740" s="14"/>
      <c r="W3740" s="14"/>
      <c r="X3740" s="14"/>
      <c r="Y3740" s="14"/>
    </row>
    <row r="3741" spans="1:25">
      <c r="A3741" s="14" t="s">
        <v>3921</v>
      </c>
      <c r="B3741" s="14" t="s">
        <v>68</v>
      </c>
      <c r="C3741" s="14" t="s">
        <v>128</v>
      </c>
      <c r="D3741" s="14" t="s">
        <v>79</v>
      </c>
      <c r="E3741" s="14">
        <v>5</v>
      </c>
      <c r="F3741" s="14">
        <v>984.37978630542898</v>
      </c>
      <c r="G3741" s="14">
        <v>328.12659543514297</v>
      </c>
      <c r="H3741" s="14">
        <v>2094.1131880473699</v>
      </c>
      <c r="I3741" s="14">
        <v>2095.2337809565802</v>
      </c>
      <c r="J3741" s="14">
        <v>1965.8624671252001</v>
      </c>
      <c r="K3741" s="14">
        <v>2230.8562237905799</v>
      </c>
      <c r="L3741" s="14">
        <v>135.62244283400199</v>
      </c>
      <c r="M3741" s="14">
        <v>129.37131383138399</v>
      </c>
      <c r="O3741" s="14"/>
      <c r="P3741" s="14"/>
      <c r="Q3741" s="14"/>
      <c r="R3741" s="14"/>
      <c r="S3741" s="14"/>
      <c r="T3741" s="14"/>
      <c r="U3741" s="14"/>
      <c r="V3741" s="14"/>
      <c r="W3741" s="14"/>
      <c r="X3741" s="14"/>
      <c r="Y3741" s="14"/>
    </row>
    <row r="3742" spans="1:25">
      <c r="A3742" s="14" t="s">
        <v>3922</v>
      </c>
      <c r="B3742" s="14" t="s">
        <v>68</v>
      </c>
      <c r="C3742" s="14" t="s">
        <v>129</v>
      </c>
      <c r="D3742" s="14" t="s">
        <v>79</v>
      </c>
      <c r="E3742" s="14">
        <v>5</v>
      </c>
      <c r="F3742" s="14">
        <v>949.77338877201805</v>
      </c>
      <c r="G3742" s="14">
        <v>316.59112959067301</v>
      </c>
      <c r="H3742" s="14">
        <v>2031.8181383506701</v>
      </c>
      <c r="I3742" s="14">
        <v>2015.9631636676099</v>
      </c>
      <c r="J3742" s="14">
        <v>1889.31502576607</v>
      </c>
      <c r="K3742" s="14">
        <v>2148.8443011565701</v>
      </c>
      <c r="L3742" s="14">
        <v>132.88113748895699</v>
      </c>
      <c r="M3742" s="14">
        <v>126.648137901537</v>
      </c>
      <c r="O3742" s="14"/>
      <c r="P3742" s="14"/>
      <c r="Q3742" s="14"/>
      <c r="R3742" s="14"/>
      <c r="S3742" s="14"/>
      <c r="T3742" s="14"/>
      <c r="U3742" s="14"/>
      <c r="V3742" s="14"/>
      <c r="W3742" s="14"/>
      <c r="X3742" s="14"/>
      <c r="Y3742" s="14"/>
    </row>
    <row r="3743" spans="1:25">
      <c r="A3743" s="14" t="s">
        <v>3923</v>
      </c>
      <c r="B3743" s="14" t="s">
        <v>68</v>
      </c>
      <c r="C3743" s="14" t="s">
        <v>130</v>
      </c>
      <c r="D3743" s="14" t="s">
        <v>79</v>
      </c>
      <c r="E3743" s="14">
        <v>5</v>
      </c>
      <c r="F3743" s="14">
        <v>979.98307142077795</v>
      </c>
      <c r="G3743" s="14">
        <v>326.66102380692598</v>
      </c>
      <c r="H3743" s="14">
        <v>2107.7171124223601</v>
      </c>
      <c r="I3743" s="14">
        <v>2067.2189993976099</v>
      </c>
      <c r="J3743" s="14">
        <v>1939.39196947141</v>
      </c>
      <c r="K3743" s="14">
        <v>2201.2367448916302</v>
      </c>
      <c r="L3743" s="14">
        <v>134.01774549402799</v>
      </c>
      <c r="M3743" s="14">
        <v>127.82702992619799</v>
      </c>
      <c r="O3743" s="14"/>
      <c r="P3743" s="14"/>
      <c r="Q3743" s="14"/>
      <c r="R3743" s="14"/>
      <c r="S3743" s="14"/>
      <c r="T3743" s="14"/>
      <c r="U3743" s="14"/>
      <c r="V3743" s="14"/>
      <c r="W3743" s="14"/>
      <c r="X3743" s="14"/>
      <c r="Y3743" s="14"/>
    </row>
    <row r="3744" spans="1:25">
      <c r="A3744" s="14" t="s">
        <v>3924</v>
      </c>
      <c r="B3744" s="14" t="s">
        <v>68</v>
      </c>
      <c r="C3744" s="14" t="s">
        <v>131</v>
      </c>
      <c r="D3744" s="14" t="s">
        <v>79</v>
      </c>
      <c r="E3744" s="14">
        <v>5</v>
      </c>
      <c r="F3744" s="14">
        <v>928.97026951431803</v>
      </c>
      <c r="G3744" s="14">
        <v>309.656756504773</v>
      </c>
      <c r="H3744" s="14">
        <v>2005.54894109309</v>
      </c>
      <c r="I3744" s="14">
        <v>1950.05834016514</v>
      </c>
      <c r="J3744" s="14">
        <v>1826.3007762090999</v>
      </c>
      <c r="K3744" s="14">
        <v>2079.9763021726499</v>
      </c>
      <c r="L3744" s="14">
        <v>129.91796200750801</v>
      </c>
      <c r="M3744" s="14">
        <v>123.757563956037</v>
      </c>
      <c r="O3744" s="14"/>
      <c r="P3744" s="14"/>
      <c r="Q3744" s="14"/>
      <c r="R3744" s="14"/>
      <c r="S3744" s="14"/>
      <c r="T3744" s="14"/>
      <c r="U3744" s="14"/>
      <c r="V3744" s="14"/>
      <c r="W3744" s="14"/>
      <c r="X3744" s="14"/>
      <c r="Y3744" s="14"/>
    </row>
    <row r="3745" spans="1:25">
      <c r="A3745" s="14" t="s">
        <v>3925</v>
      </c>
      <c r="B3745" s="14" t="s">
        <v>68</v>
      </c>
      <c r="C3745" s="14" t="s">
        <v>132</v>
      </c>
      <c r="D3745" s="14" t="s">
        <v>79</v>
      </c>
      <c r="E3745" s="14">
        <v>5</v>
      </c>
      <c r="F3745" s="14">
        <v>909.83786013335805</v>
      </c>
      <c r="G3745" s="14">
        <v>303.27928671111903</v>
      </c>
      <c r="H3745" s="14">
        <v>1965.8143597721801</v>
      </c>
      <c r="I3745" s="14">
        <v>1919.3462134377</v>
      </c>
      <c r="J3745" s="14">
        <v>1796.3052961149699</v>
      </c>
      <c r="K3745" s="14">
        <v>2048.5776721289199</v>
      </c>
      <c r="L3745" s="14">
        <v>129.23145869121799</v>
      </c>
      <c r="M3745" s="14">
        <v>123.040917322734</v>
      </c>
      <c r="O3745" s="14"/>
      <c r="P3745" s="14"/>
      <c r="Q3745" s="14"/>
      <c r="R3745" s="14"/>
      <c r="S3745" s="14"/>
      <c r="T3745" s="14"/>
      <c r="U3745" s="14"/>
      <c r="V3745" s="14"/>
      <c r="W3745" s="14"/>
      <c r="X3745" s="14"/>
      <c r="Y3745" s="14"/>
    </row>
    <row r="3746" spans="1:25">
      <c r="A3746" s="14" t="s">
        <v>3926</v>
      </c>
      <c r="B3746" s="14" t="s">
        <v>68</v>
      </c>
      <c r="C3746" s="14" t="s">
        <v>38</v>
      </c>
      <c r="D3746" s="14" t="s">
        <v>75</v>
      </c>
      <c r="E3746" s="14">
        <v>0</v>
      </c>
      <c r="F3746" s="14">
        <v>3464.47113113775</v>
      </c>
      <c r="G3746" s="14">
        <v>1154.8237103792501</v>
      </c>
      <c r="H3746" s="14">
        <v>959.51452817020595</v>
      </c>
      <c r="I3746" s="14">
        <v>918.71810083834396</v>
      </c>
      <c r="J3746" s="14">
        <v>888.10059202493903</v>
      </c>
      <c r="K3746" s="14">
        <v>950.11457832388305</v>
      </c>
      <c r="L3746" s="14">
        <v>31.396477485538501</v>
      </c>
      <c r="M3746" s="14">
        <v>30.617508813404701</v>
      </c>
      <c r="O3746" s="14"/>
      <c r="P3746" s="14"/>
      <c r="Q3746" s="14"/>
      <c r="R3746" s="14"/>
      <c r="S3746" s="14"/>
      <c r="T3746" s="14"/>
      <c r="U3746" s="14"/>
      <c r="V3746" s="14"/>
      <c r="W3746" s="14"/>
      <c r="X3746" s="14"/>
      <c r="Y3746" s="14"/>
    </row>
    <row r="3747" spans="1:25">
      <c r="A3747" s="14" t="s">
        <v>3927</v>
      </c>
      <c r="B3747" s="14" t="s">
        <v>68</v>
      </c>
      <c r="C3747" s="14" t="s">
        <v>36</v>
      </c>
      <c r="D3747" s="14" t="s">
        <v>75</v>
      </c>
      <c r="E3747" s="14">
        <v>0</v>
      </c>
      <c r="F3747" s="14">
        <v>3433.4001309115902</v>
      </c>
      <c r="G3747" s="14">
        <v>1144.4667103038601</v>
      </c>
      <c r="H3747" s="14">
        <v>945.55632906691699</v>
      </c>
      <c r="I3747" s="14">
        <v>902.58105083861403</v>
      </c>
      <c r="J3747" s="14">
        <v>872.354656338052</v>
      </c>
      <c r="K3747" s="14">
        <v>933.57998396440996</v>
      </c>
      <c r="L3747" s="14">
        <v>30.998933125796</v>
      </c>
      <c r="M3747" s="14">
        <v>30.2263945005623</v>
      </c>
      <c r="O3747" s="14"/>
      <c r="P3747" s="14"/>
      <c r="Q3747" s="14"/>
      <c r="R3747" s="14"/>
      <c r="S3747" s="14"/>
      <c r="T3747" s="14"/>
      <c r="U3747" s="14"/>
      <c r="V3747" s="14"/>
      <c r="W3747" s="14"/>
      <c r="X3747" s="14"/>
      <c r="Y3747" s="14"/>
    </row>
    <row r="3748" spans="1:25">
      <c r="A3748" s="14" t="s">
        <v>3928</v>
      </c>
      <c r="B3748" s="14" t="s">
        <v>68</v>
      </c>
      <c r="C3748" s="14" t="s">
        <v>34</v>
      </c>
      <c r="D3748" s="14" t="s">
        <v>75</v>
      </c>
      <c r="E3748" s="14">
        <v>0</v>
      </c>
      <c r="F3748" s="14">
        <v>3437.2442956034201</v>
      </c>
      <c r="G3748" s="14">
        <v>1145.74809853447</v>
      </c>
      <c r="H3748" s="14">
        <v>943.68086130590905</v>
      </c>
      <c r="I3748" s="14">
        <v>894.71978032319896</v>
      </c>
      <c r="J3748" s="14">
        <v>864.75642100499203</v>
      </c>
      <c r="K3748" s="14">
        <v>925.44852112541196</v>
      </c>
      <c r="L3748" s="14">
        <v>30.728740802213</v>
      </c>
      <c r="M3748" s="14">
        <v>29.963359318207299</v>
      </c>
      <c r="O3748" s="14"/>
      <c r="P3748" s="14"/>
      <c r="Q3748" s="14"/>
      <c r="R3748" s="14"/>
      <c r="S3748" s="14"/>
      <c r="T3748" s="14"/>
      <c r="U3748" s="14"/>
      <c r="V3748" s="14"/>
      <c r="W3748" s="14"/>
      <c r="X3748" s="14"/>
      <c r="Y3748" s="14"/>
    </row>
    <row r="3749" spans="1:25">
      <c r="A3749" s="14" t="s">
        <v>3929</v>
      </c>
      <c r="B3749" s="14" t="s">
        <v>68</v>
      </c>
      <c r="C3749" s="14" t="s">
        <v>128</v>
      </c>
      <c r="D3749" s="14" t="s">
        <v>75</v>
      </c>
      <c r="E3749" s="14">
        <v>0</v>
      </c>
      <c r="F3749" s="14">
        <v>3330.6992165414899</v>
      </c>
      <c r="G3749" s="14">
        <v>1110.2330721804999</v>
      </c>
      <c r="H3749" s="14">
        <v>914.01280352067704</v>
      </c>
      <c r="I3749" s="14">
        <v>862.42270846934503</v>
      </c>
      <c r="J3749" s="14">
        <v>833.07358646967396</v>
      </c>
      <c r="K3749" s="14">
        <v>892.53358830555101</v>
      </c>
      <c r="L3749" s="14">
        <v>30.110879836206099</v>
      </c>
      <c r="M3749" s="14">
        <v>29.349121999671301</v>
      </c>
      <c r="O3749" s="14"/>
      <c r="P3749" s="14"/>
      <c r="Q3749" s="14"/>
      <c r="R3749" s="14"/>
      <c r="S3749" s="14"/>
      <c r="T3749" s="14"/>
      <c r="U3749" s="14"/>
      <c r="V3749" s="14"/>
      <c r="W3749" s="14"/>
      <c r="X3749" s="14"/>
      <c r="Y3749" s="14"/>
    </row>
    <row r="3750" spans="1:25">
      <c r="A3750" s="14" t="s">
        <v>3930</v>
      </c>
      <c r="B3750" s="14" t="s">
        <v>68</v>
      </c>
      <c r="C3750" s="14" t="s">
        <v>129</v>
      </c>
      <c r="D3750" s="14" t="s">
        <v>75</v>
      </c>
      <c r="E3750" s="14">
        <v>0</v>
      </c>
      <c r="F3750" s="14">
        <v>3407.2740976783898</v>
      </c>
      <c r="G3750" s="14">
        <v>1135.7580325594599</v>
      </c>
      <c r="H3750" s="14">
        <v>934.64949970741895</v>
      </c>
      <c r="I3750" s="14">
        <v>873.19798758173897</v>
      </c>
      <c r="J3750" s="14">
        <v>843.80040662419196</v>
      </c>
      <c r="K3750" s="14">
        <v>903.34983969197901</v>
      </c>
      <c r="L3750" s="14">
        <v>30.151852110239702</v>
      </c>
      <c r="M3750" s="14">
        <v>29.3975809575469</v>
      </c>
      <c r="O3750" s="14"/>
      <c r="P3750" s="14"/>
      <c r="Q3750" s="14"/>
      <c r="R3750" s="14"/>
      <c r="S3750" s="14"/>
      <c r="T3750" s="14"/>
      <c r="U3750" s="14"/>
      <c r="V3750" s="14"/>
      <c r="W3750" s="14"/>
      <c r="X3750" s="14"/>
      <c r="Y3750" s="14"/>
    </row>
    <row r="3751" spans="1:25">
      <c r="A3751" s="14" t="s">
        <v>3931</v>
      </c>
      <c r="B3751" s="14" t="s">
        <v>68</v>
      </c>
      <c r="C3751" s="14" t="s">
        <v>130</v>
      </c>
      <c r="D3751" s="14" t="s">
        <v>75</v>
      </c>
      <c r="E3751" s="14">
        <v>0</v>
      </c>
      <c r="F3751" s="14">
        <v>3489.0527481711802</v>
      </c>
      <c r="G3751" s="14">
        <v>1163.0175827237299</v>
      </c>
      <c r="H3751" s="14">
        <v>956.75152207876397</v>
      </c>
      <c r="I3751" s="14">
        <v>888.06975821437595</v>
      </c>
      <c r="J3751" s="14">
        <v>858.50741395786895</v>
      </c>
      <c r="K3751" s="14">
        <v>918.38153451447704</v>
      </c>
      <c r="L3751" s="14">
        <v>30.311776300101702</v>
      </c>
      <c r="M3751" s="14">
        <v>29.562344256507</v>
      </c>
      <c r="O3751" s="14"/>
      <c r="P3751" s="14"/>
      <c r="Q3751" s="14"/>
      <c r="R3751" s="14"/>
      <c r="S3751" s="14"/>
      <c r="T3751" s="14"/>
      <c r="U3751" s="14"/>
      <c r="V3751" s="14"/>
      <c r="W3751" s="14"/>
      <c r="X3751" s="14"/>
      <c r="Y3751" s="14"/>
    </row>
    <row r="3752" spans="1:25">
      <c r="A3752" s="14" t="s">
        <v>3932</v>
      </c>
      <c r="B3752" s="14" t="s">
        <v>68</v>
      </c>
      <c r="C3752" s="14" t="s">
        <v>131</v>
      </c>
      <c r="D3752" s="14" t="s">
        <v>75</v>
      </c>
      <c r="E3752" s="14">
        <v>0</v>
      </c>
      <c r="F3752" s="14">
        <v>3594.4717233490901</v>
      </c>
      <c r="G3752" s="14">
        <v>1198.15724111636</v>
      </c>
      <c r="H3752" s="14">
        <v>983.56876507696995</v>
      </c>
      <c r="I3752" s="14">
        <v>903.83972819538701</v>
      </c>
      <c r="J3752" s="14">
        <v>874.184723109321</v>
      </c>
      <c r="K3752" s="14">
        <v>934.23525553181196</v>
      </c>
      <c r="L3752" s="14">
        <v>30.395527336425399</v>
      </c>
      <c r="M3752" s="14">
        <v>29.655005086065898</v>
      </c>
      <c r="O3752" s="14"/>
      <c r="P3752" s="14"/>
      <c r="Q3752" s="14"/>
      <c r="R3752" s="14"/>
      <c r="S3752" s="14"/>
      <c r="T3752" s="14"/>
      <c r="U3752" s="14"/>
      <c r="V3752" s="14"/>
      <c r="W3752" s="14"/>
      <c r="X3752" s="14"/>
      <c r="Y3752" s="14"/>
    </row>
    <row r="3753" spans="1:25">
      <c r="A3753" s="14" t="s">
        <v>3933</v>
      </c>
      <c r="B3753" s="14" t="s">
        <v>68</v>
      </c>
      <c r="C3753" s="14" t="s">
        <v>132</v>
      </c>
      <c r="D3753" s="14" t="s">
        <v>75</v>
      </c>
      <c r="E3753" s="14">
        <v>0</v>
      </c>
      <c r="F3753" s="14">
        <v>3592.8875984114102</v>
      </c>
      <c r="G3753" s="14">
        <v>1197.62919947047</v>
      </c>
      <c r="H3753" s="14">
        <v>980.49258082873996</v>
      </c>
      <c r="I3753" s="14">
        <v>894.71545431272295</v>
      </c>
      <c r="J3753" s="14">
        <v>865.34766971046497</v>
      </c>
      <c r="K3753" s="14">
        <v>924.81675278740101</v>
      </c>
      <c r="L3753" s="14">
        <v>30.101298474677499</v>
      </c>
      <c r="M3753" s="14">
        <v>29.367784602258698</v>
      </c>
      <c r="O3753" s="14"/>
      <c r="P3753" s="14"/>
      <c r="Q3753" s="14"/>
      <c r="R3753" s="14"/>
      <c r="S3753" s="14"/>
      <c r="T3753" s="14"/>
      <c r="U3753" s="14"/>
      <c r="V3753" s="14"/>
      <c r="W3753" s="14"/>
      <c r="X3753" s="14"/>
      <c r="Y3753" s="14"/>
    </row>
    <row r="3754" spans="1:25">
      <c r="A3754" s="14" t="s">
        <v>3934</v>
      </c>
      <c r="B3754" s="14" t="s">
        <v>68</v>
      </c>
      <c r="C3754" s="14" t="s">
        <v>38</v>
      </c>
      <c r="D3754" s="14" t="s">
        <v>75</v>
      </c>
      <c r="E3754" s="14">
        <v>1</v>
      </c>
      <c r="F3754" s="14">
        <v>553.69486599698098</v>
      </c>
      <c r="G3754" s="14">
        <v>184.564955332327</v>
      </c>
      <c r="H3754" s="14">
        <v>779.53352292300406</v>
      </c>
      <c r="I3754" s="14">
        <v>735.07064330049798</v>
      </c>
      <c r="J3754" s="14">
        <v>674.39950089640001</v>
      </c>
      <c r="K3754" s="14">
        <v>799.68512336078697</v>
      </c>
      <c r="L3754" s="14">
        <v>64.614480060289296</v>
      </c>
      <c r="M3754" s="14">
        <v>60.671142404097502</v>
      </c>
      <c r="O3754" s="14"/>
      <c r="P3754" s="14"/>
      <c r="Q3754" s="14"/>
      <c r="R3754" s="14"/>
      <c r="S3754" s="14"/>
      <c r="T3754" s="14"/>
      <c r="U3754" s="14"/>
      <c r="V3754" s="14"/>
      <c r="W3754" s="14"/>
      <c r="X3754" s="14"/>
      <c r="Y3754" s="14"/>
    </row>
    <row r="3755" spans="1:25">
      <c r="A3755" s="14" t="s">
        <v>3935</v>
      </c>
      <c r="B3755" s="14" t="s">
        <v>68</v>
      </c>
      <c r="C3755" s="14" t="s">
        <v>36</v>
      </c>
      <c r="D3755" s="14" t="s">
        <v>75</v>
      </c>
      <c r="E3755" s="14">
        <v>1</v>
      </c>
      <c r="F3755" s="14">
        <v>553.83048428685004</v>
      </c>
      <c r="G3755" s="14">
        <v>184.61016142894999</v>
      </c>
      <c r="H3755" s="14">
        <v>773.26866645283599</v>
      </c>
      <c r="I3755" s="14">
        <v>723.89346990124398</v>
      </c>
      <c r="J3755" s="14">
        <v>664.05676092963802</v>
      </c>
      <c r="K3755" s="14">
        <v>787.61878935483503</v>
      </c>
      <c r="L3755" s="14">
        <v>63.725319453591702</v>
      </c>
      <c r="M3755" s="14">
        <v>59.836708971605702</v>
      </c>
      <c r="O3755" s="14"/>
      <c r="P3755" s="14"/>
      <c r="Q3755" s="14"/>
      <c r="R3755" s="14"/>
      <c r="S3755" s="14"/>
      <c r="T3755" s="14"/>
      <c r="U3755" s="14"/>
      <c r="V3755" s="14"/>
      <c r="W3755" s="14"/>
      <c r="X3755" s="14"/>
      <c r="Y3755" s="14"/>
    </row>
    <row r="3756" spans="1:25">
      <c r="A3756" s="14" t="s">
        <v>3936</v>
      </c>
      <c r="B3756" s="14" t="s">
        <v>68</v>
      </c>
      <c r="C3756" s="14" t="s">
        <v>34</v>
      </c>
      <c r="D3756" s="14" t="s">
        <v>75</v>
      </c>
      <c r="E3756" s="14">
        <v>1</v>
      </c>
      <c r="F3756" s="14">
        <v>569.05794636118696</v>
      </c>
      <c r="G3756" s="14">
        <v>189.68598212039601</v>
      </c>
      <c r="H3756" s="14">
        <v>789.18544158151997</v>
      </c>
      <c r="I3756" s="14">
        <v>730.88456706005604</v>
      </c>
      <c r="J3756" s="14">
        <v>671.22517851388204</v>
      </c>
      <c r="K3756" s="14">
        <v>794.36700600033396</v>
      </c>
      <c r="L3756" s="14">
        <v>63.482438940277497</v>
      </c>
      <c r="M3756" s="14">
        <v>59.659388546174299</v>
      </c>
      <c r="O3756" s="14"/>
      <c r="P3756" s="14"/>
      <c r="Q3756" s="14"/>
      <c r="R3756" s="14"/>
      <c r="S3756" s="14"/>
      <c r="T3756" s="14"/>
      <c r="U3756" s="14"/>
      <c r="V3756" s="14"/>
      <c r="W3756" s="14"/>
      <c r="X3756" s="14"/>
      <c r="Y3756" s="14"/>
    </row>
    <row r="3757" spans="1:25">
      <c r="A3757" s="14" t="s">
        <v>3937</v>
      </c>
      <c r="B3757" s="14" t="s">
        <v>68</v>
      </c>
      <c r="C3757" s="14" t="s">
        <v>128</v>
      </c>
      <c r="D3757" s="14" t="s">
        <v>75</v>
      </c>
      <c r="E3757" s="14">
        <v>1</v>
      </c>
      <c r="F3757" s="14">
        <v>543.95515366013603</v>
      </c>
      <c r="G3757" s="14">
        <v>181.31838455337899</v>
      </c>
      <c r="H3757" s="14">
        <v>752.66033908502095</v>
      </c>
      <c r="I3757" s="14">
        <v>694.39859958544002</v>
      </c>
      <c r="J3757" s="14">
        <v>636.43417967673201</v>
      </c>
      <c r="K3757" s="14">
        <v>756.16520342900401</v>
      </c>
      <c r="L3757" s="14">
        <v>61.766603843564198</v>
      </c>
      <c r="M3757" s="14">
        <v>57.964419908708201</v>
      </c>
      <c r="O3757" s="14"/>
      <c r="P3757" s="14"/>
      <c r="Q3757" s="14"/>
      <c r="R3757" s="14"/>
      <c r="S3757" s="14"/>
      <c r="T3757" s="14"/>
      <c r="U3757" s="14"/>
      <c r="V3757" s="14"/>
      <c r="W3757" s="14"/>
      <c r="X3757" s="14"/>
      <c r="Y3757" s="14"/>
    </row>
    <row r="3758" spans="1:25">
      <c r="A3758" s="14" t="s">
        <v>3938</v>
      </c>
      <c r="B3758" s="14" t="s">
        <v>68</v>
      </c>
      <c r="C3758" s="14" t="s">
        <v>129</v>
      </c>
      <c r="D3758" s="14" t="s">
        <v>75</v>
      </c>
      <c r="E3758" s="14">
        <v>1</v>
      </c>
      <c r="F3758" s="14">
        <v>544.54313547681795</v>
      </c>
      <c r="G3758" s="14">
        <v>181.51437849227301</v>
      </c>
      <c r="H3758" s="14">
        <v>751.52934869416504</v>
      </c>
      <c r="I3758" s="14">
        <v>683.40088367517001</v>
      </c>
      <c r="J3758" s="14">
        <v>626.396859680067</v>
      </c>
      <c r="K3758" s="14">
        <v>744.14200341604703</v>
      </c>
      <c r="L3758" s="14">
        <v>60.741119740876997</v>
      </c>
      <c r="M3758" s="14">
        <v>57.004023995103097</v>
      </c>
      <c r="O3758" s="14"/>
      <c r="P3758" s="14"/>
      <c r="Q3758" s="14"/>
      <c r="R3758" s="14"/>
      <c r="S3758" s="14"/>
      <c r="T3758" s="14"/>
      <c r="U3758" s="14"/>
      <c r="V3758" s="14"/>
      <c r="W3758" s="14"/>
      <c r="X3758" s="14"/>
      <c r="Y3758" s="14"/>
    </row>
    <row r="3759" spans="1:25">
      <c r="A3759" s="14" t="s">
        <v>3939</v>
      </c>
      <c r="B3759" s="14" t="s">
        <v>68</v>
      </c>
      <c r="C3759" s="14" t="s">
        <v>130</v>
      </c>
      <c r="D3759" s="14" t="s">
        <v>75</v>
      </c>
      <c r="E3759" s="14">
        <v>1</v>
      </c>
      <c r="F3759" s="14">
        <v>576.27943754319801</v>
      </c>
      <c r="G3759" s="14">
        <v>192.09314584773301</v>
      </c>
      <c r="H3759" s="14">
        <v>794.11241376234705</v>
      </c>
      <c r="I3759" s="14">
        <v>711.43009704996405</v>
      </c>
      <c r="J3759" s="14">
        <v>653.709989265579</v>
      </c>
      <c r="K3759" s="14">
        <v>772.82493419842501</v>
      </c>
      <c r="L3759" s="14">
        <v>61.394837148460702</v>
      </c>
      <c r="M3759" s="14">
        <v>57.720107784384901</v>
      </c>
      <c r="O3759" s="14"/>
      <c r="P3759" s="14"/>
      <c r="Q3759" s="14"/>
      <c r="R3759" s="14"/>
      <c r="S3759" s="14"/>
      <c r="T3759" s="14"/>
      <c r="U3759" s="14"/>
      <c r="V3759" s="14"/>
      <c r="W3759" s="14"/>
      <c r="X3759" s="14"/>
      <c r="Y3759" s="14"/>
    </row>
    <row r="3760" spans="1:25">
      <c r="A3760" s="14" t="s">
        <v>3940</v>
      </c>
      <c r="B3760" s="14" t="s">
        <v>68</v>
      </c>
      <c r="C3760" s="14" t="s">
        <v>131</v>
      </c>
      <c r="D3760" s="14" t="s">
        <v>75</v>
      </c>
      <c r="E3760" s="14">
        <v>1</v>
      </c>
      <c r="F3760" s="14">
        <v>589.32650144937804</v>
      </c>
      <c r="G3760" s="14">
        <v>196.44216714979299</v>
      </c>
      <c r="H3760" s="14">
        <v>809.65900703336797</v>
      </c>
      <c r="I3760" s="14">
        <v>714.36228907206896</v>
      </c>
      <c r="J3760" s="14">
        <v>656.98878351524399</v>
      </c>
      <c r="K3760" s="14">
        <v>775.34641284450197</v>
      </c>
      <c r="L3760" s="14">
        <v>60.984123772432397</v>
      </c>
      <c r="M3760" s="14">
        <v>57.3735055568253</v>
      </c>
      <c r="O3760" s="14"/>
      <c r="P3760" s="14"/>
      <c r="Q3760" s="14"/>
      <c r="R3760" s="14"/>
      <c r="S3760" s="14"/>
      <c r="T3760" s="14"/>
      <c r="U3760" s="14"/>
      <c r="V3760" s="14"/>
      <c r="W3760" s="14"/>
      <c r="X3760" s="14"/>
      <c r="Y3760" s="14"/>
    </row>
    <row r="3761" spans="1:25">
      <c r="A3761" s="14" t="s">
        <v>3941</v>
      </c>
      <c r="B3761" s="14" t="s">
        <v>68</v>
      </c>
      <c r="C3761" s="14" t="s">
        <v>132</v>
      </c>
      <c r="D3761" s="14" t="s">
        <v>75</v>
      </c>
      <c r="E3761" s="14">
        <v>1</v>
      </c>
      <c r="F3761" s="14">
        <v>596.76174288495997</v>
      </c>
      <c r="G3761" s="14">
        <v>198.920580961653</v>
      </c>
      <c r="H3761" s="14">
        <v>816.56460261755296</v>
      </c>
      <c r="I3761" s="14">
        <v>712.85680016461401</v>
      </c>
      <c r="J3761" s="14">
        <v>655.86824498032502</v>
      </c>
      <c r="K3761" s="14">
        <v>773.40857696294802</v>
      </c>
      <c r="L3761" s="14">
        <v>60.551776798334302</v>
      </c>
      <c r="M3761" s="14">
        <v>56.988555184288998</v>
      </c>
      <c r="O3761" s="14"/>
      <c r="P3761" s="14"/>
      <c r="Q3761" s="14"/>
      <c r="R3761" s="14"/>
      <c r="S3761" s="14"/>
      <c r="T3761" s="14"/>
      <c r="U3761" s="14"/>
      <c r="V3761" s="14"/>
      <c r="W3761" s="14"/>
      <c r="X3761" s="14"/>
      <c r="Y3761" s="14"/>
    </row>
    <row r="3762" spans="1:25">
      <c r="A3762" s="14" t="s">
        <v>3942</v>
      </c>
      <c r="B3762" s="14" t="s">
        <v>68</v>
      </c>
      <c r="C3762" s="14" t="s">
        <v>38</v>
      </c>
      <c r="D3762" s="14" t="s">
        <v>75</v>
      </c>
      <c r="E3762" s="14">
        <v>2</v>
      </c>
      <c r="F3762" s="14">
        <v>614.19520606247602</v>
      </c>
      <c r="G3762" s="14">
        <v>204.73173535415901</v>
      </c>
      <c r="H3762" s="14">
        <v>826.65339514996901</v>
      </c>
      <c r="I3762" s="14">
        <v>790.96643795178295</v>
      </c>
      <c r="J3762" s="14">
        <v>729.09451258398997</v>
      </c>
      <c r="K3762" s="14">
        <v>856.64977500988402</v>
      </c>
      <c r="L3762" s="14">
        <v>65.683337058100506</v>
      </c>
      <c r="M3762" s="14">
        <v>61.8719253677937</v>
      </c>
      <c r="O3762" s="14"/>
      <c r="P3762" s="14"/>
      <c r="Q3762" s="14"/>
      <c r="R3762" s="14"/>
      <c r="S3762" s="14"/>
      <c r="T3762" s="14"/>
      <c r="U3762" s="14"/>
      <c r="V3762" s="14"/>
      <c r="W3762" s="14"/>
      <c r="X3762" s="14"/>
      <c r="Y3762" s="14"/>
    </row>
    <row r="3763" spans="1:25">
      <c r="A3763" s="14" t="s">
        <v>3943</v>
      </c>
      <c r="B3763" s="14" t="s">
        <v>68</v>
      </c>
      <c r="C3763" s="14" t="s">
        <v>36</v>
      </c>
      <c r="D3763" s="14" t="s">
        <v>75</v>
      </c>
      <c r="E3763" s="14">
        <v>2</v>
      </c>
      <c r="F3763" s="14">
        <v>622.250562580576</v>
      </c>
      <c r="G3763" s="14">
        <v>207.41685419352501</v>
      </c>
      <c r="H3763" s="14">
        <v>832.119395258797</v>
      </c>
      <c r="I3763" s="14">
        <v>796.492913109862</v>
      </c>
      <c r="J3763" s="14">
        <v>734.57472726523599</v>
      </c>
      <c r="K3763" s="14">
        <v>862.199769837193</v>
      </c>
      <c r="L3763" s="14">
        <v>65.706856727330802</v>
      </c>
      <c r="M3763" s="14">
        <v>61.918185844626102</v>
      </c>
      <c r="O3763" s="14"/>
      <c r="P3763" s="14"/>
      <c r="Q3763" s="14"/>
      <c r="R3763" s="14"/>
      <c r="S3763" s="14"/>
      <c r="T3763" s="14"/>
      <c r="U3763" s="14"/>
      <c r="V3763" s="14"/>
      <c r="W3763" s="14"/>
      <c r="X3763" s="14"/>
      <c r="Y3763" s="14"/>
    </row>
    <row r="3764" spans="1:25">
      <c r="A3764" s="14" t="s">
        <v>3944</v>
      </c>
      <c r="B3764" s="14" t="s">
        <v>68</v>
      </c>
      <c r="C3764" s="14" t="s">
        <v>34</v>
      </c>
      <c r="D3764" s="14" t="s">
        <v>75</v>
      </c>
      <c r="E3764" s="14">
        <v>2</v>
      </c>
      <c r="F3764" s="14">
        <v>643.46698281459499</v>
      </c>
      <c r="G3764" s="14">
        <v>214.48899427153199</v>
      </c>
      <c r="H3764" s="14">
        <v>856.92766388945904</v>
      </c>
      <c r="I3764" s="14">
        <v>818.76590347403896</v>
      </c>
      <c r="J3764" s="14">
        <v>756.15004802426699</v>
      </c>
      <c r="K3764" s="14">
        <v>885.14734938712104</v>
      </c>
      <c r="L3764" s="14">
        <v>66.381445913082004</v>
      </c>
      <c r="M3764" s="14">
        <v>62.615855449771601</v>
      </c>
      <c r="O3764" s="14"/>
      <c r="P3764" s="14"/>
      <c r="Q3764" s="14"/>
      <c r="R3764" s="14"/>
      <c r="S3764" s="14"/>
      <c r="T3764" s="14"/>
      <c r="U3764" s="14"/>
      <c r="V3764" s="14"/>
      <c r="W3764" s="14"/>
      <c r="X3764" s="14"/>
      <c r="Y3764" s="14"/>
    </row>
    <row r="3765" spans="1:25">
      <c r="A3765" s="14" t="s">
        <v>3945</v>
      </c>
      <c r="B3765" s="14" t="s">
        <v>68</v>
      </c>
      <c r="C3765" s="14" t="s">
        <v>128</v>
      </c>
      <c r="D3765" s="14" t="s">
        <v>75</v>
      </c>
      <c r="E3765" s="14">
        <v>2</v>
      </c>
      <c r="F3765" s="14">
        <v>622.20021708070101</v>
      </c>
      <c r="G3765" s="14">
        <v>207.40007236023399</v>
      </c>
      <c r="H3765" s="14">
        <v>827.140923760953</v>
      </c>
      <c r="I3765" s="14">
        <v>782.51396131803097</v>
      </c>
      <c r="J3765" s="14">
        <v>721.61737179811905</v>
      </c>
      <c r="K3765" s="14">
        <v>847.13686768729701</v>
      </c>
      <c r="L3765" s="14">
        <v>64.622906369265806</v>
      </c>
      <c r="M3765" s="14">
        <v>60.896589519912801</v>
      </c>
      <c r="O3765" s="14"/>
      <c r="P3765" s="14"/>
      <c r="Q3765" s="14"/>
      <c r="R3765" s="14"/>
      <c r="S3765" s="14"/>
      <c r="T3765" s="14"/>
      <c r="U3765" s="14"/>
      <c r="V3765" s="14"/>
      <c r="W3765" s="14"/>
      <c r="X3765" s="14"/>
      <c r="Y3765" s="14"/>
    </row>
    <row r="3766" spans="1:25">
      <c r="A3766" s="14" t="s">
        <v>3946</v>
      </c>
      <c r="B3766" s="14" t="s">
        <v>68</v>
      </c>
      <c r="C3766" s="14" t="s">
        <v>129</v>
      </c>
      <c r="D3766" s="14" t="s">
        <v>75</v>
      </c>
      <c r="E3766" s="14">
        <v>2</v>
      </c>
      <c r="F3766" s="14">
        <v>638.55377472940802</v>
      </c>
      <c r="G3766" s="14">
        <v>212.85125824313599</v>
      </c>
      <c r="H3766" s="14">
        <v>847.95667582419196</v>
      </c>
      <c r="I3766" s="14">
        <v>793.44691017779201</v>
      </c>
      <c r="J3766" s="14">
        <v>732.37491189960599</v>
      </c>
      <c r="K3766" s="14">
        <v>858.20621859798996</v>
      </c>
      <c r="L3766" s="14">
        <v>64.759308420197797</v>
      </c>
      <c r="M3766" s="14">
        <v>61.071998278186101</v>
      </c>
      <c r="O3766" s="14"/>
      <c r="P3766" s="14"/>
      <c r="Q3766" s="14"/>
      <c r="R3766" s="14"/>
      <c r="S3766" s="14"/>
      <c r="T3766" s="14"/>
      <c r="U3766" s="14"/>
      <c r="V3766" s="14"/>
      <c r="W3766" s="14"/>
      <c r="X3766" s="14"/>
      <c r="Y3766" s="14"/>
    </row>
    <row r="3767" spans="1:25">
      <c r="A3767" s="14" t="s">
        <v>3947</v>
      </c>
      <c r="B3767" s="14" t="s">
        <v>68</v>
      </c>
      <c r="C3767" s="14" t="s">
        <v>130</v>
      </c>
      <c r="D3767" s="14" t="s">
        <v>75</v>
      </c>
      <c r="E3767" s="14">
        <v>2</v>
      </c>
      <c r="F3767" s="14">
        <v>626.38358395297303</v>
      </c>
      <c r="G3767" s="14">
        <v>208.79452798432399</v>
      </c>
      <c r="H3767" s="14">
        <v>831.92804636948097</v>
      </c>
      <c r="I3767" s="14">
        <v>768.98789190466903</v>
      </c>
      <c r="J3767" s="14">
        <v>709.160104643198</v>
      </c>
      <c r="K3767" s="14">
        <v>832.46394496365394</v>
      </c>
      <c r="L3767" s="14">
        <v>63.476053058984803</v>
      </c>
      <c r="M3767" s="14">
        <v>59.827787261470696</v>
      </c>
      <c r="O3767" s="14"/>
      <c r="P3767" s="14"/>
      <c r="Q3767" s="14"/>
      <c r="R3767" s="14"/>
      <c r="S3767" s="14"/>
      <c r="T3767" s="14"/>
      <c r="U3767" s="14"/>
      <c r="V3767" s="14"/>
      <c r="W3767" s="14"/>
      <c r="X3767" s="14"/>
      <c r="Y3767" s="14"/>
    </row>
    <row r="3768" spans="1:25">
      <c r="A3768" s="14" t="s">
        <v>3948</v>
      </c>
      <c r="B3768" s="14" t="s">
        <v>68</v>
      </c>
      <c r="C3768" s="14" t="s">
        <v>131</v>
      </c>
      <c r="D3768" s="14" t="s">
        <v>75</v>
      </c>
      <c r="E3768" s="14">
        <v>2</v>
      </c>
      <c r="F3768" s="14">
        <v>648.73258262946899</v>
      </c>
      <c r="G3768" s="14">
        <v>216.24419420982301</v>
      </c>
      <c r="H3768" s="14">
        <v>860.76476790832703</v>
      </c>
      <c r="I3768" s="14">
        <v>784.48801387446997</v>
      </c>
      <c r="J3768" s="14">
        <v>724.48867989188295</v>
      </c>
      <c r="K3768" s="14">
        <v>848.08043614642702</v>
      </c>
      <c r="L3768" s="14">
        <v>63.592422271957197</v>
      </c>
      <c r="M3768" s="14">
        <v>59.999333982586897</v>
      </c>
      <c r="O3768" s="14"/>
      <c r="P3768" s="14"/>
      <c r="Q3768" s="14"/>
      <c r="R3768" s="14"/>
      <c r="S3768" s="14"/>
      <c r="T3768" s="14"/>
      <c r="U3768" s="14"/>
      <c r="V3768" s="14"/>
      <c r="W3768" s="14"/>
      <c r="X3768" s="14"/>
      <c r="Y3768" s="14"/>
    </row>
    <row r="3769" spans="1:25">
      <c r="A3769" s="14" t="s">
        <v>3949</v>
      </c>
      <c r="B3769" s="14" t="s">
        <v>68</v>
      </c>
      <c r="C3769" s="14" t="s">
        <v>132</v>
      </c>
      <c r="D3769" s="14" t="s">
        <v>75</v>
      </c>
      <c r="E3769" s="14">
        <v>2</v>
      </c>
      <c r="F3769" s="14">
        <v>641.70241171683699</v>
      </c>
      <c r="G3769" s="14">
        <v>213.90080390561201</v>
      </c>
      <c r="H3769" s="14">
        <v>849.75688823141797</v>
      </c>
      <c r="I3769" s="14">
        <v>765.93870576441202</v>
      </c>
      <c r="J3769" s="14">
        <v>707.00314159808295</v>
      </c>
      <c r="K3769" s="14">
        <v>828.42356386632696</v>
      </c>
      <c r="L3769" s="14">
        <v>62.484858101914398</v>
      </c>
      <c r="M3769" s="14">
        <v>58.935564166329399</v>
      </c>
      <c r="O3769" s="14"/>
      <c r="P3769" s="14"/>
      <c r="Q3769" s="14"/>
      <c r="R3769" s="14"/>
      <c r="S3769" s="14"/>
      <c r="T3769" s="14"/>
      <c r="U3769" s="14"/>
      <c r="V3769" s="14"/>
      <c r="W3769" s="14"/>
      <c r="X3769" s="14"/>
      <c r="Y3769" s="14"/>
    </row>
    <row r="3770" spans="1:25">
      <c r="A3770" s="14" t="s">
        <v>3950</v>
      </c>
      <c r="B3770" s="14" t="s">
        <v>68</v>
      </c>
      <c r="C3770" s="14" t="s">
        <v>38</v>
      </c>
      <c r="D3770" s="14" t="s">
        <v>75</v>
      </c>
      <c r="E3770" s="14">
        <v>3</v>
      </c>
      <c r="F3770" s="14">
        <v>691.10824437334497</v>
      </c>
      <c r="G3770" s="14">
        <v>230.36941479111499</v>
      </c>
      <c r="H3770" s="14">
        <v>874.66555847488303</v>
      </c>
      <c r="I3770" s="14">
        <v>835.79521896081803</v>
      </c>
      <c r="J3770" s="14">
        <v>774.09725970386103</v>
      </c>
      <c r="K3770" s="14">
        <v>901.06930510507198</v>
      </c>
      <c r="L3770" s="14">
        <v>65.274086144254596</v>
      </c>
      <c r="M3770" s="14">
        <v>61.6979592569567</v>
      </c>
      <c r="O3770" s="14"/>
      <c r="P3770" s="14"/>
      <c r="Q3770" s="14"/>
      <c r="R3770" s="14"/>
      <c r="S3770" s="14"/>
      <c r="T3770" s="14"/>
      <c r="U3770" s="14"/>
      <c r="V3770" s="14"/>
      <c r="W3770" s="14"/>
      <c r="X3770" s="14"/>
      <c r="Y3770" s="14"/>
    </row>
    <row r="3771" spans="1:25">
      <c r="A3771" s="14" t="s">
        <v>3951</v>
      </c>
      <c r="B3771" s="14" t="s">
        <v>68</v>
      </c>
      <c r="C3771" s="14" t="s">
        <v>36</v>
      </c>
      <c r="D3771" s="14" t="s">
        <v>75</v>
      </c>
      <c r="E3771" s="14">
        <v>3</v>
      </c>
      <c r="F3771" s="14">
        <v>677.980004856238</v>
      </c>
      <c r="G3771" s="14">
        <v>225.99333495207901</v>
      </c>
      <c r="H3771" s="14">
        <v>851.94773166152095</v>
      </c>
      <c r="I3771" s="14">
        <v>812.24358538402203</v>
      </c>
      <c r="J3771" s="14">
        <v>751.68545248552005</v>
      </c>
      <c r="K3771" s="14">
        <v>876.34667408259702</v>
      </c>
      <c r="L3771" s="14">
        <v>64.103088698575704</v>
      </c>
      <c r="M3771" s="14">
        <v>60.558132898501597</v>
      </c>
      <c r="O3771" s="14"/>
      <c r="P3771" s="14"/>
      <c r="Q3771" s="14"/>
      <c r="R3771" s="14"/>
      <c r="S3771" s="14"/>
      <c r="T3771" s="14"/>
      <c r="U3771" s="14"/>
      <c r="V3771" s="14"/>
      <c r="W3771" s="14"/>
      <c r="X3771" s="14"/>
      <c r="Y3771" s="14"/>
    </row>
    <row r="3772" spans="1:25">
      <c r="A3772" s="14" t="s">
        <v>3952</v>
      </c>
      <c r="B3772" s="14" t="s">
        <v>68</v>
      </c>
      <c r="C3772" s="14" t="s">
        <v>34</v>
      </c>
      <c r="D3772" s="14" t="s">
        <v>75</v>
      </c>
      <c r="E3772" s="14">
        <v>3</v>
      </c>
      <c r="F3772" s="14">
        <v>665.60274716593005</v>
      </c>
      <c r="G3772" s="14">
        <v>221.867582388643</v>
      </c>
      <c r="H3772" s="14">
        <v>832.47169928826202</v>
      </c>
      <c r="I3772" s="14">
        <v>785.37810840630902</v>
      </c>
      <c r="J3772" s="14">
        <v>726.23973585120098</v>
      </c>
      <c r="K3772" s="14">
        <v>848.01139314425996</v>
      </c>
      <c r="L3772" s="14">
        <v>62.6332847379513</v>
      </c>
      <c r="M3772" s="14">
        <v>59.1383725551079</v>
      </c>
      <c r="O3772" s="14"/>
      <c r="P3772" s="14"/>
      <c r="Q3772" s="14"/>
      <c r="R3772" s="14"/>
      <c r="S3772" s="14"/>
      <c r="T3772" s="14"/>
      <c r="U3772" s="14"/>
      <c r="V3772" s="14"/>
      <c r="W3772" s="14"/>
      <c r="X3772" s="14"/>
      <c r="Y3772" s="14"/>
    </row>
    <row r="3773" spans="1:25">
      <c r="A3773" s="14" t="s">
        <v>3953</v>
      </c>
      <c r="B3773" s="14" t="s">
        <v>68</v>
      </c>
      <c r="C3773" s="14" t="s">
        <v>128</v>
      </c>
      <c r="D3773" s="14" t="s">
        <v>75</v>
      </c>
      <c r="E3773" s="14">
        <v>3</v>
      </c>
      <c r="F3773" s="14">
        <v>664.318441932008</v>
      </c>
      <c r="G3773" s="14">
        <v>221.439480644003</v>
      </c>
      <c r="H3773" s="14">
        <v>828.88533667557704</v>
      </c>
      <c r="I3773" s="14">
        <v>779.64790634559199</v>
      </c>
      <c r="J3773" s="14">
        <v>720.86239496078701</v>
      </c>
      <c r="K3773" s="14">
        <v>841.91094103103399</v>
      </c>
      <c r="L3773" s="14">
        <v>62.263034685442101</v>
      </c>
      <c r="M3773" s="14">
        <v>58.785511384805297</v>
      </c>
      <c r="O3773" s="14"/>
      <c r="P3773" s="14"/>
      <c r="Q3773" s="14"/>
      <c r="R3773" s="14"/>
      <c r="S3773" s="14"/>
      <c r="T3773" s="14"/>
      <c r="U3773" s="14"/>
      <c r="V3773" s="14"/>
      <c r="W3773" s="14"/>
      <c r="X3773" s="14"/>
      <c r="Y3773" s="14"/>
    </row>
    <row r="3774" spans="1:25">
      <c r="A3774" s="14" t="s">
        <v>3954</v>
      </c>
      <c r="B3774" s="14" t="s">
        <v>68</v>
      </c>
      <c r="C3774" s="14" t="s">
        <v>129</v>
      </c>
      <c r="D3774" s="14" t="s">
        <v>75</v>
      </c>
      <c r="E3774" s="14">
        <v>3</v>
      </c>
      <c r="F3774" s="14">
        <v>718.97081493548399</v>
      </c>
      <c r="G3774" s="14">
        <v>239.65693831182799</v>
      </c>
      <c r="H3774" s="14">
        <v>895.90262418597104</v>
      </c>
      <c r="I3774" s="14">
        <v>830.50077273532395</v>
      </c>
      <c r="J3774" s="14">
        <v>770.21799268684504</v>
      </c>
      <c r="K3774" s="14">
        <v>894.20717231895196</v>
      </c>
      <c r="L3774" s="14">
        <v>63.706399583627302</v>
      </c>
      <c r="M3774" s="14">
        <v>60.282780048479502</v>
      </c>
      <c r="O3774" s="14"/>
      <c r="P3774" s="14"/>
      <c r="Q3774" s="14"/>
      <c r="R3774" s="14"/>
      <c r="S3774" s="14"/>
      <c r="T3774" s="14"/>
      <c r="U3774" s="14"/>
      <c r="V3774" s="14"/>
      <c r="W3774" s="14"/>
      <c r="X3774" s="14"/>
      <c r="Y3774" s="14"/>
    </row>
    <row r="3775" spans="1:25">
      <c r="A3775" s="14" t="s">
        <v>3955</v>
      </c>
      <c r="B3775" s="14" t="s">
        <v>68</v>
      </c>
      <c r="C3775" s="14" t="s">
        <v>130</v>
      </c>
      <c r="D3775" s="14" t="s">
        <v>75</v>
      </c>
      <c r="E3775" s="14">
        <v>3</v>
      </c>
      <c r="F3775" s="14">
        <v>772.399962811769</v>
      </c>
      <c r="G3775" s="14">
        <v>257.46665427059003</v>
      </c>
      <c r="H3775" s="14">
        <v>960.959420254012</v>
      </c>
      <c r="I3775" s="14">
        <v>886.90862286240304</v>
      </c>
      <c r="J3775" s="14">
        <v>824.67865407430099</v>
      </c>
      <c r="K3775" s="14">
        <v>952.54467196572602</v>
      </c>
      <c r="L3775" s="14">
        <v>65.636049103322193</v>
      </c>
      <c r="M3775" s="14">
        <v>62.229968788102497</v>
      </c>
      <c r="O3775" s="14"/>
      <c r="P3775" s="14"/>
      <c r="Q3775" s="14"/>
      <c r="R3775" s="14"/>
      <c r="S3775" s="14"/>
      <c r="T3775" s="14"/>
      <c r="U3775" s="14"/>
      <c r="V3775" s="14"/>
      <c r="W3775" s="14"/>
      <c r="X3775" s="14"/>
      <c r="Y3775" s="14"/>
    </row>
    <row r="3776" spans="1:25">
      <c r="A3776" s="14" t="s">
        <v>3956</v>
      </c>
      <c r="B3776" s="14" t="s">
        <v>68</v>
      </c>
      <c r="C3776" s="14" t="s">
        <v>131</v>
      </c>
      <c r="D3776" s="14" t="s">
        <v>75</v>
      </c>
      <c r="E3776" s="14">
        <v>3</v>
      </c>
      <c r="F3776" s="14">
        <v>798.46962145353802</v>
      </c>
      <c r="G3776" s="14">
        <v>266.15654048451302</v>
      </c>
      <c r="H3776" s="14">
        <v>989.94473140114803</v>
      </c>
      <c r="I3776" s="14">
        <v>904.36744690358898</v>
      </c>
      <c r="J3776" s="14">
        <v>841.91246547724904</v>
      </c>
      <c r="K3776" s="14">
        <v>970.18291122349297</v>
      </c>
      <c r="L3776" s="14">
        <v>65.815464319903896</v>
      </c>
      <c r="M3776" s="14">
        <v>62.454981426339501</v>
      </c>
      <c r="O3776" s="14"/>
      <c r="P3776" s="14"/>
      <c r="Q3776" s="14"/>
      <c r="R3776" s="14"/>
      <c r="S3776" s="14"/>
      <c r="T3776" s="14"/>
      <c r="U3776" s="14"/>
      <c r="V3776" s="14"/>
      <c r="W3776" s="14"/>
      <c r="X3776" s="14"/>
      <c r="Y3776" s="14"/>
    </row>
    <row r="3777" spans="1:25">
      <c r="A3777" s="14" t="s">
        <v>3957</v>
      </c>
      <c r="B3777" s="14" t="s">
        <v>68</v>
      </c>
      <c r="C3777" s="14" t="s">
        <v>132</v>
      </c>
      <c r="D3777" s="14" t="s">
        <v>75</v>
      </c>
      <c r="E3777" s="14">
        <v>3</v>
      </c>
      <c r="F3777" s="14">
        <v>775.741109250509</v>
      </c>
      <c r="G3777" s="14">
        <v>258.58036975017001</v>
      </c>
      <c r="H3777" s="14">
        <v>958.14274329077296</v>
      </c>
      <c r="I3777" s="14">
        <v>868.83610261304602</v>
      </c>
      <c r="J3777" s="14">
        <v>807.99731367510299</v>
      </c>
      <c r="K3777" s="14">
        <v>932.99743548089305</v>
      </c>
      <c r="L3777" s="14">
        <v>64.161332867846994</v>
      </c>
      <c r="M3777" s="14">
        <v>60.838788937942702</v>
      </c>
      <c r="O3777" s="14"/>
      <c r="P3777" s="14"/>
      <c r="Q3777" s="14"/>
      <c r="R3777" s="14"/>
      <c r="S3777" s="14"/>
      <c r="T3777" s="14"/>
      <c r="U3777" s="14"/>
      <c r="V3777" s="14"/>
      <c r="W3777" s="14"/>
      <c r="X3777" s="14"/>
      <c r="Y3777" s="14"/>
    </row>
    <row r="3778" spans="1:25">
      <c r="A3778" s="14" t="s">
        <v>3958</v>
      </c>
      <c r="B3778" s="14" t="s">
        <v>68</v>
      </c>
      <c r="C3778" s="14" t="s">
        <v>38</v>
      </c>
      <c r="D3778" s="14" t="s">
        <v>75</v>
      </c>
      <c r="E3778" s="14">
        <v>4</v>
      </c>
      <c r="F3778" s="14">
        <v>683.13908627891794</v>
      </c>
      <c r="G3778" s="14">
        <v>227.713028759639</v>
      </c>
      <c r="H3778" s="14">
        <v>946.018786737548</v>
      </c>
      <c r="I3778" s="14">
        <v>896.59461418378703</v>
      </c>
      <c r="J3778" s="14">
        <v>830.00060819309294</v>
      </c>
      <c r="K3778" s="14">
        <v>967.07168984025498</v>
      </c>
      <c r="L3778" s="14">
        <v>70.4770756564686</v>
      </c>
      <c r="M3778" s="14">
        <v>66.594005990693404</v>
      </c>
      <c r="O3778" s="14"/>
      <c r="P3778" s="14"/>
      <c r="Q3778" s="14"/>
      <c r="R3778" s="14"/>
      <c r="S3778" s="14"/>
      <c r="T3778" s="14"/>
      <c r="U3778" s="14"/>
      <c r="V3778" s="14"/>
      <c r="W3778" s="14"/>
      <c r="X3778" s="14"/>
      <c r="Y3778" s="14"/>
    </row>
    <row r="3779" spans="1:25">
      <c r="A3779" s="14" t="s">
        <v>3959</v>
      </c>
      <c r="B3779" s="14" t="s">
        <v>68</v>
      </c>
      <c r="C3779" s="14" t="s">
        <v>36</v>
      </c>
      <c r="D3779" s="14" t="s">
        <v>75</v>
      </c>
      <c r="E3779" s="14">
        <v>4</v>
      </c>
      <c r="F3779" s="14">
        <v>670.52913036456596</v>
      </c>
      <c r="G3779" s="14">
        <v>223.50971012152201</v>
      </c>
      <c r="H3779" s="14">
        <v>925.32723885593703</v>
      </c>
      <c r="I3779" s="14">
        <v>878.13359256761396</v>
      </c>
      <c r="J3779" s="14">
        <v>812.31010197181604</v>
      </c>
      <c r="K3779" s="14">
        <v>947.83229367948104</v>
      </c>
      <c r="L3779" s="14">
        <v>69.698701111866995</v>
      </c>
      <c r="M3779" s="14">
        <v>65.823490595798106</v>
      </c>
      <c r="O3779" s="14"/>
      <c r="P3779" s="14"/>
      <c r="Q3779" s="14"/>
      <c r="R3779" s="14"/>
      <c r="S3779" s="14"/>
      <c r="T3779" s="14"/>
      <c r="U3779" s="14"/>
      <c r="V3779" s="14"/>
      <c r="W3779" s="14"/>
      <c r="X3779" s="14"/>
      <c r="Y3779" s="14"/>
    </row>
    <row r="3780" spans="1:25">
      <c r="A3780" s="14" t="s">
        <v>3960</v>
      </c>
      <c r="B3780" s="14" t="s">
        <v>68</v>
      </c>
      <c r="C3780" s="14" t="s">
        <v>34</v>
      </c>
      <c r="D3780" s="14" t="s">
        <v>75</v>
      </c>
      <c r="E3780" s="14">
        <v>4</v>
      </c>
      <c r="F3780" s="14">
        <v>671.57828610763295</v>
      </c>
      <c r="G3780" s="14">
        <v>223.85942870254399</v>
      </c>
      <c r="H3780" s="14">
        <v>926.28932458088502</v>
      </c>
      <c r="I3780" s="14">
        <v>874.92752434896397</v>
      </c>
      <c r="J3780" s="14">
        <v>809.35035592168299</v>
      </c>
      <c r="K3780" s="14">
        <v>944.36228852858005</v>
      </c>
      <c r="L3780" s="14">
        <v>69.434764179615698</v>
      </c>
      <c r="M3780" s="14">
        <v>65.577168427281194</v>
      </c>
      <c r="O3780" s="14"/>
      <c r="P3780" s="14"/>
      <c r="Q3780" s="14"/>
      <c r="R3780" s="14"/>
      <c r="S3780" s="14"/>
      <c r="T3780" s="14"/>
      <c r="U3780" s="14"/>
      <c r="V3780" s="14"/>
      <c r="W3780" s="14"/>
      <c r="X3780" s="14"/>
      <c r="Y3780" s="14"/>
    </row>
    <row r="3781" spans="1:25">
      <c r="A3781" s="14" t="s">
        <v>3961</v>
      </c>
      <c r="B3781" s="14" t="s">
        <v>68</v>
      </c>
      <c r="C3781" s="14" t="s">
        <v>128</v>
      </c>
      <c r="D3781" s="14" t="s">
        <v>75</v>
      </c>
      <c r="E3781" s="14">
        <v>4</v>
      </c>
      <c r="F3781" s="14">
        <v>674.74954742017701</v>
      </c>
      <c r="G3781" s="14">
        <v>224.91651580672601</v>
      </c>
      <c r="H3781" s="14">
        <v>931.11284780683195</v>
      </c>
      <c r="I3781" s="14">
        <v>876.69957987983298</v>
      </c>
      <c r="J3781" s="14">
        <v>811.087304780095</v>
      </c>
      <c r="K3781" s="14">
        <v>946.16214609008102</v>
      </c>
      <c r="L3781" s="14">
        <v>69.4625662102478</v>
      </c>
      <c r="M3781" s="14">
        <v>65.612275099738397</v>
      </c>
      <c r="O3781" s="14"/>
      <c r="P3781" s="14"/>
      <c r="Q3781" s="14"/>
      <c r="R3781" s="14"/>
      <c r="S3781" s="14"/>
      <c r="T3781" s="14"/>
      <c r="U3781" s="14"/>
      <c r="V3781" s="14"/>
      <c r="W3781" s="14"/>
      <c r="X3781" s="14"/>
      <c r="Y3781" s="14"/>
    </row>
    <row r="3782" spans="1:25">
      <c r="A3782" s="14" t="s">
        <v>3962</v>
      </c>
      <c r="B3782" s="14" t="s">
        <v>68</v>
      </c>
      <c r="C3782" s="14" t="s">
        <v>129</v>
      </c>
      <c r="D3782" s="14" t="s">
        <v>75</v>
      </c>
      <c r="E3782" s="14">
        <v>4</v>
      </c>
      <c r="F3782" s="14">
        <v>702.79703389112103</v>
      </c>
      <c r="G3782" s="14">
        <v>234.26567796370699</v>
      </c>
      <c r="H3782" s="14">
        <v>969.49557033441602</v>
      </c>
      <c r="I3782" s="14">
        <v>904.47801249007</v>
      </c>
      <c r="J3782" s="14">
        <v>838.07783772941002</v>
      </c>
      <c r="K3782" s="14">
        <v>974.69372138710605</v>
      </c>
      <c r="L3782" s="14">
        <v>70.215708897035597</v>
      </c>
      <c r="M3782" s="14">
        <v>66.400174760659894</v>
      </c>
      <c r="O3782" s="14"/>
      <c r="P3782" s="14"/>
      <c r="Q3782" s="14"/>
      <c r="R3782" s="14"/>
      <c r="S3782" s="14"/>
      <c r="T3782" s="14"/>
      <c r="U3782" s="14"/>
      <c r="V3782" s="14"/>
      <c r="W3782" s="14"/>
      <c r="X3782" s="14"/>
      <c r="Y3782" s="14"/>
    </row>
    <row r="3783" spans="1:25">
      <c r="A3783" s="14" t="s">
        <v>3963</v>
      </c>
      <c r="B3783" s="14" t="s">
        <v>68</v>
      </c>
      <c r="C3783" s="14" t="s">
        <v>130</v>
      </c>
      <c r="D3783" s="14" t="s">
        <v>75</v>
      </c>
      <c r="E3783" s="14">
        <v>4</v>
      </c>
      <c r="F3783" s="14">
        <v>718.78903325862905</v>
      </c>
      <c r="G3783" s="14">
        <v>239.59634441954299</v>
      </c>
      <c r="H3783" s="14">
        <v>990.77718649532596</v>
      </c>
      <c r="I3783" s="14">
        <v>919.14699935319697</v>
      </c>
      <c r="J3783" s="14">
        <v>852.36289163122501</v>
      </c>
      <c r="K3783" s="14">
        <v>989.72444867885497</v>
      </c>
      <c r="L3783" s="14">
        <v>70.577449325657795</v>
      </c>
      <c r="M3783" s="14">
        <v>66.784107721971395</v>
      </c>
      <c r="O3783" s="14"/>
      <c r="P3783" s="14"/>
      <c r="Q3783" s="14"/>
      <c r="R3783" s="14"/>
      <c r="S3783" s="14"/>
      <c r="T3783" s="14"/>
      <c r="U3783" s="14"/>
      <c r="V3783" s="14"/>
      <c r="W3783" s="14"/>
      <c r="X3783" s="14"/>
      <c r="Y3783" s="14"/>
    </row>
    <row r="3784" spans="1:25">
      <c r="A3784" s="14" t="s">
        <v>3964</v>
      </c>
      <c r="B3784" s="14" t="s">
        <v>68</v>
      </c>
      <c r="C3784" s="14" t="s">
        <v>131</v>
      </c>
      <c r="D3784" s="14" t="s">
        <v>75</v>
      </c>
      <c r="E3784" s="14">
        <v>4</v>
      </c>
      <c r="F3784" s="14">
        <v>723.81561354035</v>
      </c>
      <c r="G3784" s="14">
        <v>241.27187118011699</v>
      </c>
      <c r="H3784" s="14">
        <v>995.729397375708</v>
      </c>
      <c r="I3784" s="14">
        <v>918.87228143458299</v>
      </c>
      <c r="J3784" s="14">
        <v>852.37308230784504</v>
      </c>
      <c r="K3784" s="14">
        <v>989.13509738929997</v>
      </c>
      <c r="L3784" s="14">
        <v>70.262815954717595</v>
      </c>
      <c r="M3784" s="14">
        <v>66.499199126737906</v>
      </c>
      <c r="O3784" s="14"/>
      <c r="P3784" s="14"/>
      <c r="Q3784" s="14"/>
      <c r="R3784" s="14"/>
      <c r="S3784" s="14"/>
      <c r="T3784" s="14"/>
      <c r="U3784" s="14"/>
      <c r="V3784" s="14"/>
      <c r="W3784" s="14"/>
      <c r="X3784" s="14"/>
      <c r="Y3784" s="14"/>
    </row>
    <row r="3785" spans="1:25">
      <c r="A3785" s="14" t="s">
        <v>3965</v>
      </c>
      <c r="B3785" s="14" t="s">
        <v>68</v>
      </c>
      <c r="C3785" s="14" t="s">
        <v>132</v>
      </c>
      <c r="D3785" s="14" t="s">
        <v>75</v>
      </c>
      <c r="E3785" s="14">
        <v>4</v>
      </c>
      <c r="F3785" s="14">
        <v>728.64233802368506</v>
      </c>
      <c r="G3785" s="14">
        <v>242.88077934122799</v>
      </c>
      <c r="H3785" s="14">
        <v>1000.36016642918</v>
      </c>
      <c r="I3785" s="14">
        <v>916.38482727270298</v>
      </c>
      <c r="J3785" s="14">
        <v>850.27615494683698</v>
      </c>
      <c r="K3785" s="14">
        <v>986.22222082233498</v>
      </c>
      <c r="L3785" s="14">
        <v>69.837393549631798</v>
      </c>
      <c r="M3785" s="14">
        <v>66.108672325866493</v>
      </c>
      <c r="O3785" s="14"/>
      <c r="P3785" s="14"/>
      <c r="Q3785" s="14"/>
      <c r="R3785" s="14"/>
      <c r="S3785" s="14"/>
      <c r="T3785" s="14"/>
      <c r="U3785" s="14"/>
      <c r="V3785" s="14"/>
      <c r="W3785" s="14"/>
      <c r="X3785" s="14"/>
      <c r="Y3785" s="14"/>
    </row>
    <row r="3786" spans="1:25">
      <c r="A3786" s="14" t="s">
        <v>3966</v>
      </c>
      <c r="B3786" s="14" t="s">
        <v>68</v>
      </c>
      <c r="C3786" s="14" t="s">
        <v>38</v>
      </c>
      <c r="D3786" s="14" t="s">
        <v>75</v>
      </c>
      <c r="E3786" s="14">
        <v>5</v>
      </c>
      <c r="F3786" s="14">
        <v>922.33372842603501</v>
      </c>
      <c r="G3786" s="14">
        <v>307.44457614201201</v>
      </c>
      <c r="H3786" s="14">
        <v>1429.7309426703</v>
      </c>
      <c r="I3786" s="14">
        <v>1417.1592556178</v>
      </c>
      <c r="J3786" s="14">
        <v>1326.21857735801</v>
      </c>
      <c r="K3786" s="14">
        <v>1512.6434738559999</v>
      </c>
      <c r="L3786" s="14">
        <v>95.484218238200398</v>
      </c>
      <c r="M3786" s="14">
        <v>90.940678259798503</v>
      </c>
      <c r="O3786" s="14"/>
      <c r="P3786" s="14"/>
      <c r="Q3786" s="14"/>
      <c r="R3786" s="14"/>
      <c r="S3786" s="14"/>
      <c r="T3786" s="14"/>
      <c r="U3786" s="14"/>
      <c r="V3786" s="14"/>
      <c r="W3786" s="14"/>
      <c r="X3786" s="14"/>
      <c r="Y3786" s="14"/>
    </row>
    <row r="3787" spans="1:25">
      <c r="A3787" s="14" t="s">
        <v>3967</v>
      </c>
      <c r="B3787" s="14" t="s">
        <v>68</v>
      </c>
      <c r="C3787" s="14" t="s">
        <v>36</v>
      </c>
      <c r="D3787" s="14" t="s">
        <v>75</v>
      </c>
      <c r="E3787" s="14">
        <v>5</v>
      </c>
      <c r="F3787" s="14">
        <v>908.80994882336199</v>
      </c>
      <c r="G3787" s="14">
        <v>302.93664960778699</v>
      </c>
      <c r="H3787" s="14">
        <v>1405.4341655687299</v>
      </c>
      <c r="I3787" s="14">
        <v>1383.5424599447799</v>
      </c>
      <c r="J3787" s="14">
        <v>1294.0985876494501</v>
      </c>
      <c r="K3787" s="14">
        <v>1477.4891239175699</v>
      </c>
      <c r="L3787" s="14">
        <v>93.946663972788897</v>
      </c>
      <c r="M3787" s="14">
        <v>89.443872295331602</v>
      </c>
      <c r="O3787" s="14"/>
      <c r="P3787" s="14"/>
      <c r="Q3787" s="14"/>
      <c r="R3787" s="14"/>
      <c r="S3787" s="14"/>
      <c r="T3787" s="14"/>
      <c r="U3787" s="14"/>
      <c r="V3787" s="14"/>
      <c r="W3787" s="14"/>
      <c r="X3787" s="14"/>
      <c r="Y3787" s="14"/>
    </row>
    <row r="3788" spans="1:25">
      <c r="A3788" s="14" t="s">
        <v>3968</v>
      </c>
      <c r="B3788" s="14" t="s">
        <v>68</v>
      </c>
      <c r="C3788" s="14" t="s">
        <v>34</v>
      </c>
      <c r="D3788" s="14" t="s">
        <v>75</v>
      </c>
      <c r="E3788" s="14">
        <v>5</v>
      </c>
      <c r="F3788" s="14">
        <v>887.53833315407303</v>
      </c>
      <c r="G3788" s="14">
        <v>295.84611105135798</v>
      </c>
      <c r="H3788" s="14">
        <v>1374.2387172582601</v>
      </c>
      <c r="I3788" s="14">
        <v>1344.95015501737</v>
      </c>
      <c r="J3788" s="14">
        <v>1256.99928210596</v>
      </c>
      <c r="K3788" s="14">
        <v>1437.3828663729701</v>
      </c>
      <c r="L3788" s="14">
        <v>92.432711355598698</v>
      </c>
      <c r="M3788" s="14">
        <v>87.950872911408396</v>
      </c>
      <c r="O3788" s="14"/>
      <c r="P3788" s="14"/>
      <c r="Q3788" s="14"/>
      <c r="R3788" s="14"/>
      <c r="S3788" s="14"/>
      <c r="T3788" s="14"/>
      <c r="U3788" s="14"/>
      <c r="V3788" s="14"/>
      <c r="W3788" s="14"/>
      <c r="X3788" s="14"/>
      <c r="Y3788" s="14"/>
    </row>
    <row r="3789" spans="1:25">
      <c r="A3789" s="14" t="s">
        <v>3969</v>
      </c>
      <c r="B3789" s="14" t="s">
        <v>68</v>
      </c>
      <c r="C3789" s="14" t="s">
        <v>128</v>
      </c>
      <c r="D3789" s="14" t="s">
        <v>75</v>
      </c>
      <c r="E3789" s="14">
        <v>5</v>
      </c>
      <c r="F3789" s="14">
        <v>825.47585644846697</v>
      </c>
      <c r="G3789" s="14">
        <v>275.15861881615598</v>
      </c>
      <c r="H3789" s="14">
        <v>1283.8481677970501</v>
      </c>
      <c r="I3789" s="14">
        <v>1252.92174743649</v>
      </c>
      <c r="J3789" s="14">
        <v>1168.0204447132701</v>
      </c>
      <c r="K3789" s="14">
        <v>1342.3137749677901</v>
      </c>
      <c r="L3789" s="14">
        <v>89.392027531295994</v>
      </c>
      <c r="M3789" s="14">
        <v>84.901302723225598</v>
      </c>
      <c r="O3789" s="14"/>
      <c r="P3789" s="14"/>
      <c r="Q3789" s="14"/>
      <c r="R3789" s="14"/>
      <c r="S3789" s="14"/>
      <c r="T3789" s="14"/>
      <c r="U3789" s="14"/>
      <c r="V3789" s="14"/>
      <c r="W3789" s="14"/>
      <c r="X3789" s="14"/>
      <c r="Y3789" s="14"/>
    </row>
    <row r="3790" spans="1:25">
      <c r="A3790" s="14" t="s">
        <v>3970</v>
      </c>
      <c r="B3790" s="14" t="s">
        <v>68</v>
      </c>
      <c r="C3790" s="14" t="s">
        <v>129</v>
      </c>
      <c r="D3790" s="14" t="s">
        <v>75</v>
      </c>
      <c r="E3790" s="14">
        <v>5</v>
      </c>
      <c r="F3790" s="14">
        <v>802.40933864556303</v>
      </c>
      <c r="G3790" s="14">
        <v>267.46977954852099</v>
      </c>
      <c r="H3790" s="14">
        <v>1252.8640955650101</v>
      </c>
      <c r="I3790" s="14">
        <v>1219.6588119405601</v>
      </c>
      <c r="J3790" s="14">
        <v>1135.8666768455901</v>
      </c>
      <c r="K3790" s="14">
        <v>1307.94810195386</v>
      </c>
      <c r="L3790" s="14">
        <v>88.289290013292401</v>
      </c>
      <c r="M3790" s="14">
        <v>83.792135094976203</v>
      </c>
      <c r="O3790" s="14"/>
      <c r="P3790" s="14"/>
      <c r="Q3790" s="14"/>
      <c r="R3790" s="14"/>
      <c r="S3790" s="14"/>
      <c r="T3790" s="14"/>
      <c r="U3790" s="14"/>
      <c r="V3790" s="14"/>
      <c r="W3790" s="14"/>
      <c r="X3790" s="14"/>
      <c r="Y3790" s="14"/>
    </row>
    <row r="3791" spans="1:25">
      <c r="A3791" s="14" t="s">
        <v>3971</v>
      </c>
      <c r="B3791" s="14" t="s">
        <v>68</v>
      </c>
      <c r="C3791" s="14" t="s">
        <v>130</v>
      </c>
      <c r="D3791" s="14" t="s">
        <v>75</v>
      </c>
      <c r="E3791" s="14">
        <v>5</v>
      </c>
      <c r="F3791" s="14">
        <v>795.20073060460595</v>
      </c>
      <c r="G3791" s="14">
        <v>265.06691020153499</v>
      </c>
      <c r="H3791" s="14">
        <v>1244.65984849443</v>
      </c>
      <c r="I3791" s="14">
        <v>1212.6127339792199</v>
      </c>
      <c r="J3791" s="14">
        <v>1128.9599209790599</v>
      </c>
      <c r="K3791" s="14">
        <v>1300.7761234852101</v>
      </c>
      <c r="L3791" s="14">
        <v>88.163389505983602</v>
      </c>
      <c r="M3791" s="14">
        <v>83.652813000159298</v>
      </c>
      <c r="O3791" s="14"/>
      <c r="P3791" s="14"/>
      <c r="Q3791" s="14"/>
      <c r="R3791" s="14"/>
      <c r="S3791" s="14"/>
      <c r="T3791" s="14"/>
      <c r="U3791" s="14"/>
      <c r="V3791" s="14"/>
      <c r="W3791" s="14"/>
      <c r="X3791" s="14"/>
      <c r="Y3791" s="14"/>
    </row>
    <row r="3792" spans="1:25">
      <c r="A3792" s="14" t="s">
        <v>3972</v>
      </c>
      <c r="B3792" s="14" t="s">
        <v>68</v>
      </c>
      <c r="C3792" s="14" t="s">
        <v>131</v>
      </c>
      <c r="D3792" s="14" t="s">
        <v>75</v>
      </c>
      <c r="E3792" s="14">
        <v>5</v>
      </c>
      <c r="F3792" s="14">
        <v>834.12740427635504</v>
      </c>
      <c r="G3792" s="14">
        <v>278.04246809211799</v>
      </c>
      <c r="H3792" s="14">
        <v>1304.3838810851901</v>
      </c>
      <c r="I3792" s="14">
        <v>1261.76724483922</v>
      </c>
      <c r="J3792" s="14">
        <v>1176.75208435272</v>
      </c>
      <c r="K3792" s="14">
        <v>1351.2551025785699</v>
      </c>
      <c r="L3792" s="14">
        <v>89.487857739352904</v>
      </c>
      <c r="M3792" s="14">
        <v>85.015160486497294</v>
      </c>
      <c r="O3792" s="14"/>
      <c r="P3792" s="14"/>
      <c r="Q3792" s="14"/>
      <c r="R3792" s="14"/>
      <c r="S3792" s="14"/>
      <c r="T3792" s="14"/>
      <c r="U3792" s="14"/>
      <c r="V3792" s="14"/>
      <c r="W3792" s="14"/>
      <c r="X3792" s="14"/>
      <c r="Y3792" s="14"/>
    </row>
    <row r="3793" spans="1:25">
      <c r="A3793" s="14" t="s">
        <v>3973</v>
      </c>
      <c r="B3793" s="14" t="s">
        <v>68</v>
      </c>
      <c r="C3793" s="14" t="s">
        <v>132</v>
      </c>
      <c r="D3793" s="14" t="s">
        <v>75</v>
      </c>
      <c r="E3793" s="14">
        <v>5</v>
      </c>
      <c r="F3793" s="14">
        <v>850.03999653541905</v>
      </c>
      <c r="G3793" s="14">
        <v>283.34666551180601</v>
      </c>
      <c r="H3793" s="14">
        <v>1327.3993512218001</v>
      </c>
      <c r="I3793" s="14">
        <v>1283.6538752506799</v>
      </c>
      <c r="J3793" s="14">
        <v>1198.1038449639</v>
      </c>
      <c r="K3793" s="14">
        <v>1373.66121652264</v>
      </c>
      <c r="L3793" s="14">
        <v>90.007341271961195</v>
      </c>
      <c r="M3793" s="14">
        <v>85.550030286778806</v>
      </c>
      <c r="O3793" s="14"/>
      <c r="P3793" s="14"/>
      <c r="Q3793" s="14"/>
      <c r="R3793" s="14"/>
      <c r="S3793" s="14"/>
      <c r="T3793" s="14"/>
      <c r="U3793" s="14"/>
      <c r="V3793" s="14"/>
      <c r="W3793" s="14"/>
      <c r="X3793" s="14"/>
      <c r="Y3793" s="14"/>
    </row>
    <row r="3794" spans="1:25">
      <c r="A3794" s="14" t="s">
        <v>2054</v>
      </c>
      <c r="B3794" s="14" t="s">
        <v>68</v>
      </c>
      <c r="C3794" s="14" t="s">
        <v>38</v>
      </c>
      <c r="D3794" s="14" t="s">
        <v>42</v>
      </c>
      <c r="E3794" s="14">
        <v>0</v>
      </c>
      <c r="F3794" s="14">
        <v>1279.7997345133001</v>
      </c>
      <c r="G3794" s="14">
        <v>426.59991150443301</v>
      </c>
      <c r="H3794" s="14">
        <v>974.25414847010495</v>
      </c>
      <c r="I3794" s="14">
        <v>922.178131630287</v>
      </c>
      <c r="J3794" s="14">
        <v>871.85241804944803</v>
      </c>
      <c r="K3794" s="14">
        <v>974.62960867782203</v>
      </c>
      <c r="L3794" s="14">
        <v>52.451477047534901</v>
      </c>
      <c r="M3794" s="14">
        <v>50.325713580839199</v>
      </c>
      <c r="O3794" s="14"/>
      <c r="P3794" s="14"/>
      <c r="Q3794" s="14"/>
      <c r="R3794" s="14"/>
      <c r="S3794" s="14"/>
      <c r="T3794" s="14"/>
      <c r="U3794" s="14"/>
      <c r="V3794" s="14"/>
      <c r="W3794" s="14"/>
      <c r="X3794" s="14"/>
      <c r="Y3794" s="14"/>
    </row>
    <row r="3795" spans="1:25">
      <c r="A3795" s="14" t="s">
        <v>2055</v>
      </c>
      <c r="B3795" s="14" t="s">
        <v>68</v>
      </c>
      <c r="C3795" s="14" t="s">
        <v>36</v>
      </c>
      <c r="D3795" s="14" t="s">
        <v>42</v>
      </c>
      <c r="E3795" s="14">
        <v>0</v>
      </c>
      <c r="F3795" s="14">
        <v>1228.61390510725</v>
      </c>
      <c r="G3795" s="14">
        <v>409.53796836908299</v>
      </c>
      <c r="H3795" s="14">
        <v>927.70387591534802</v>
      </c>
      <c r="I3795" s="14">
        <v>872.18904319414901</v>
      </c>
      <c r="J3795" s="14">
        <v>823.61101277209195</v>
      </c>
      <c r="K3795" s="14">
        <v>922.86231878195701</v>
      </c>
      <c r="L3795" s="14">
        <v>50.673275587807197</v>
      </c>
      <c r="M3795" s="14">
        <v>48.578030422057701</v>
      </c>
      <c r="O3795" s="14"/>
      <c r="P3795" s="14"/>
      <c r="Q3795" s="14"/>
      <c r="R3795" s="14"/>
      <c r="S3795" s="14"/>
      <c r="T3795" s="14"/>
      <c r="U3795" s="14"/>
      <c r="V3795" s="14"/>
      <c r="W3795" s="14"/>
      <c r="X3795" s="14"/>
      <c r="Y3795" s="14"/>
    </row>
    <row r="3796" spans="1:25">
      <c r="A3796" s="14" t="s">
        <v>2056</v>
      </c>
      <c r="B3796" s="14" t="s">
        <v>68</v>
      </c>
      <c r="C3796" s="14" t="s">
        <v>34</v>
      </c>
      <c r="D3796" s="14" t="s">
        <v>42</v>
      </c>
      <c r="E3796" s="14">
        <v>0</v>
      </c>
      <c r="F3796" s="14">
        <v>1252.26743158455</v>
      </c>
      <c r="G3796" s="14">
        <v>417.42247719485101</v>
      </c>
      <c r="H3796" s="14">
        <v>941.596937895358</v>
      </c>
      <c r="I3796" s="14">
        <v>884.81828984755805</v>
      </c>
      <c r="J3796" s="14">
        <v>835.97098510355795</v>
      </c>
      <c r="K3796" s="14">
        <v>935.75199494403103</v>
      </c>
      <c r="L3796" s="14">
        <v>50.933705096473403</v>
      </c>
      <c r="M3796" s="14">
        <v>48.847304744000297</v>
      </c>
      <c r="O3796" s="14"/>
      <c r="P3796" s="14"/>
      <c r="Q3796" s="14"/>
      <c r="R3796" s="14"/>
      <c r="S3796" s="14"/>
      <c r="T3796" s="14"/>
      <c r="U3796" s="14"/>
      <c r="V3796" s="14"/>
      <c r="W3796" s="14"/>
      <c r="X3796" s="14"/>
      <c r="Y3796" s="14"/>
    </row>
    <row r="3797" spans="1:25">
      <c r="A3797" s="14" t="s">
        <v>2057</v>
      </c>
      <c r="B3797" s="14" t="s">
        <v>68</v>
      </c>
      <c r="C3797" s="14" t="s">
        <v>128</v>
      </c>
      <c r="D3797" s="14" t="s">
        <v>42</v>
      </c>
      <c r="E3797" s="14">
        <v>0</v>
      </c>
      <c r="F3797" s="14">
        <v>1180.4173497127599</v>
      </c>
      <c r="G3797" s="14">
        <v>393.47244990425497</v>
      </c>
      <c r="H3797" s="14">
        <v>886.01296252496695</v>
      </c>
      <c r="I3797" s="14">
        <v>825.01604076777198</v>
      </c>
      <c r="J3797" s="14">
        <v>778.07001018524102</v>
      </c>
      <c r="K3797" s="14">
        <v>874.02883354536596</v>
      </c>
      <c r="L3797" s="14">
        <v>49.012792777593504</v>
      </c>
      <c r="M3797" s="14">
        <v>46.946030582530902</v>
      </c>
      <c r="O3797" s="14"/>
      <c r="P3797" s="14"/>
      <c r="Q3797" s="14"/>
      <c r="R3797" s="14"/>
      <c r="S3797" s="14"/>
      <c r="T3797" s="14"/>
      <c r="U3797" s="14"/>
      <c r="V3797" s="14"/>
      <c r="W3797" s="14"/>
      <c r="X3797" s="14"/>
      <c r="Y3797" s="14"/>
    </row>
    <row r="3798" spans="1:25">
      <c r="A3798" s="14" t="s">
        <v>2058</v>
      </c>
      <c r="B3798" s="14" t="s">
        <v>68</v>
      </c>
      <c r="C3798" s="14" t="s">
        <v>129</v>
      </c>
      <c r="D3798" s="14" t="s">
        <v>42</v>
      </c>
      <c r="E3798" s="14">
        <v>0</v>
      </c>
      <c r="F3798" s="14">
        <v>1224.254303297</v>
      </c>
      <c r="G3798" s="14">
        <v>408.084767765668</v>
      </c>
      <c r="H3798" s="14">
        <v>917.05129124338202</v>
      </c>
      <c r="I3798" s="14">
        <v>846.52325258068197</v>
      </c>
      <c r="J3798" s="14">
        <v>799.17481614934195</v>
      </c>
      <c r="K3798" s="14">
        <v>895.91761857974905</v>
      </c>
      <c r="L3798" s="14">
        <v>49.394365999067503</v>
      </c>
      <c r="M3798" s="14">
        <v>47.348436431339202</v>
      </c>
      <c r="O3798" s="14"/>
      <c r="P3798" s="14"/>
      <c r="Q3798" s="14"/>
      <c r="R3798" s="14"/>
      <c r="S3798" s="14"/>
      <c r="T3798" s="14"/>
      <c r="U3798" s="14"/>
      <c r="V3798" s="14"/>
      <c r="W3798" s="14"/>
      <c r="X3798" s="14"/>
      <c r="Y3798" s="14"/>
    </row>
    <row r="3799" spans="1:25">
      <c r="A3799" s="14" t="s">
        <v>2059</v>
      </c>
      <c r="B3799" s="14" t="s">
        <v>68</v>
      </c>
      <c r="C3799" s="14" t="s">
        <v>130</v>
      </c>
      <c r="D3799" s="14" t="s">
        <v>42</v>
      </c>
      <c r="E3799" s="14">
        <v>0</v>
      </c>
      <c r="F3799" s="14">
        <v>1218.17885338365</v>
      </c>
      <c r="G3799" s="14">
        <v>406.059617794551</v>
      </c>
      <c r="H3799" s="14">
        <v>911.68768682636596</v>
      </c>
      <c r="I3799" s="14">
        <v>833.97913352041303</v>
      </c>
      <c r="J3799" s="14">
        <v>787.16060451143198</v>
      </c>
      <c r="K3799" s="14">
        <v>882.82585243457004</v>
      </c>
      <c r="L3799" s="14">
        <v>48.846718914157101</v>
      </c>
      <c r="M3799" s="14">
        <v>46.818529008980697</v>
      </c>
      <c r="O3799" s="14"/>
      <c r="P3799" s="14"/>
      <c r="Q3799" s="14"/>
      <c r="R3799" s="14"/>
      <c r="S3799" s="14"/>
      <c r="T3799" s="14"/>
      <c r="U3799" s="14"/>
      <c r="V3799" s="14"/>
      <c r="W3799" s="14"/>
      <c r="X3799" s="14"/>
      <c r="Y3799" s="14"/>
    </row>
    <row r="3800" spans="1:25">
      <c r="A3800" s="14" t="s">
        <v>2060</v>
      </c>
      <c r="B3800" s="14" t="s">
        <v>68</v>
      </c>
      <c r="C3800" s="14" t="s">
        <v>131</v>
      </c>
      <c r="D3800" s="14" t="s">
        <v>42</v>
      </c>
      <c r="E3800" s="14">
        <v>0</v>
      </c>
      <c r="F3800" s="14">
        <v>1288.84728913597</v>
      </c>
      <c r="G3800" s="14">
        <v>429.61576304532201</v>
      </c>
      <c r="H3800" s="14">
        <v>963.22804763347199</v>
      </c>
      <c r="I3800" s="14">
        <v>877.90329004960802</v>
      </c>
      <c r="J3800" s="14">
        <v>829.89111508379699</v>
      </c>
      <c r="K3800" s="14">
        <v>927.93620955804795</v>
      </c>
      <c r="L3800" s="14">
        <v>50.032919508439797</v>
      </c>
      <c r="M3800" s="14">
        <v>48.012174965811603</v>
      </c>
      <c r="O3800" s="14"/>
      <c r="P3800" s="14"/>
      <c r="Q3800" s="14"/>
      <c r="R3800" s="14"/>
      <c r="S3800" s="14"/>
      <c r="T3800" s="14"/>
      <c r="U3800" s="14"/>
      <c r="V3800" s="14"/>
      <c r="W3800" s="14"/>
      <c r="X3800" s="14"/>
      <c r="Y3800" s="14"/>
    </row>
    <row r="3801" spans="1:25">
      <c r="A3801" s="14" t="s">
        <v>2061</v>
      </c>
      <c r="B3801" s="14" t="s">
        <v>68</v>
      </c>
      <c r="C3801" s="14" t="s">
        <v>132</v>
      </c>
      <c r="D3801" s="14" t="s">
        <v>42</v>
      </c>
      <c r="E3801" s="14">
        <v>0</v>
      </c>
      <c r="F3801" s="14">
        <v>1316.0571630550701</v>
      </c>
      <c r="G3801" s="14">
        <v>438.68572101835599</v>
      </c>
      <c r="H3801" s="14">
        <v>982.33747578230498</v>
      </c>
      <c r="I3801" s="14">
        <v>887.99685180365702</v>
      </c>
      <c r="J3801" s="14">
        <v>839.81326087848595</v>
      </c>
      <c r="K3801" s="14">
        <v>938.18684852388401</v>
      </c>
      <c r="L3801" s="14">
        <v>50.189996720227299</v>
      </c>
      <c r="M3801" s="14">
        <v>48.183590925170698</v>
      </c>
      <c r="O3801" s="14"/>
      <c r="P3801" s="14"/>
      <c r="Q3801" s="14"/>
      <c r="R3801" s="14"/>
      <c r="S3801" s="14"/>
      <c r="T3801" s="14"/>
      <c r="U3801" s="14"/>
      <c r="V3801" s="14"/>
      <c r="W3801" s="14"/>
      <c r="X3801" s="14"/>
      <c r="Y3801" s="14"/>
    </row>
    <row r="3802" spans="1:25">
      <c r="A3802" s="14" t="s">
        <v>2062</v>
      </c>
      <c r="B3802" s="14" t="s">
        <v>68</v>
      </c>
      <c r="C3802" s="14" t="s">
        <v>38</v>
      </c>
      <c r="D3802" s="14" t="s">
        <v>42</v>
      </c>
      <c r="E3802" s="14">
        <v>1</v>
      </c>
      <c r="F3802" s="14">
        <v>275.52790516047003</v>
      </c>
      <c r="G3802" s="14">
        <v>91.842635053490099</v>
      </c>
      <c r="H3802" s="14">
        <v>1055.1773328755801</v>
      </c>
      <c r="I3802" s="14">
        <v>977.19492766588598</v>
      </c>
      <c r="J3802" s="14">
        <v>863.77370366272396</v>
      </c>
      <c r="K3802" s="14">
        <v>1101.2212791710199</v>
      </c>
      <c r="L3802" s="14">
        <v>124.026351505137</v>
      </c>
      <c r="M3802" s="14">
        <v>113.421224003162</v>
      </c>
      <c r="O3802" s="14"/>
      <c r="P3802" s="14"/>
      <c r="Q3802" s="14"/>
      <c r="R3802" s="14"/>
      <c r="S3802" s="14"/>
      <c r="T3802" s="14"/>
      <c r="U3802" s="14"/>
      <c r="V3802" s="14"/>
      <c r="W3802" s="14"/>
      <c r="X3802" s="14"/>
      <c r="Y3802" s="14"/>
    </row>
    <row r="3803" spans="1:25">
      <c r="A3803" s="14" t="s">
        <v>2063</v>
      </c>
      <c r="B3803" s="14" t="s">
        <v>68</v>
      </c>
      <c r="C3803" s="14" t="s">
        <v>36</v>
      </c>
      <c r="D3803" s="14" t="s">
        <v>42</v>
      </c>
      <c r="E3803" s="14">
        <v>1</v>
      </c>
      <c r="F3803" s="14">
        <v>247.004347958729</v>
      </c>
      <c r="G3803" s="14">
        <v>82.334782652909496</v>
      </c>
      <c r="H3803" s="14">
        <v>935.126629661273</v>
      </c>
      <c r="I3803" s="14">
        <v>858.60263619710202</v>
      </c>
      <c r="J3803" s="14">
        <v>753.53891111681105</v>
      </c>
      <c r="K3803" s="14">
        <v>974.07094489890198</v>
      </c>
      <c r="L3803" s="14">
        <v>115.4683087018</v>
      </c>
      <c r="M3803" s="14">
        <v>105.06372508029099</v>
      </c>
      <c r="O3803" s="14"/>
      <c r="P3803" s="14"/>
      <c r="Q3803" s="14"/>
      <c r="R3803" s="14"/>
      <c r="S3803" s="14"/>
      <c r="T3803" s="14"/>
      <c r="U3803" s="14"/>
      <c r="V3803" s="14"/>
      <c r="W3803" s="14"/>
      <c r="X3803" s="14"/>
      <c r="Y3803" s="14"/>
    </row>
    <row r="3804" spans="1:25">
      <c r="A3804" s="14" t="s">
        <v>2064</v>
      </c>
      <c r="B3804" s="14" t="s">
        <v>68</v>
      </c>
      <c r="C3804" s="14" t="s">
        <v>34</v>
      </c>
      <c r="D3804" s="14" t="s">
        <v>42</v>
      </c>
      <c r="E3804" s="14">
        <v>1</v>
      </c>
      <c r="F3804" s="14">
        <v>234.86540251891699</v>
      </c>
      <c r="G3804" s="14">
        <v>78.288467506305693</v>
      </c>
      <c r="H3804" s="14">
        <v>884.11595151107497</v>
      </c>
      <c r="I3804" s="14">
        <v>808.27790970319404</v>
      </c>
      <c r="J3804" s="14">
        <v>706.936108011844</v>
      </c>
      <c r="K3804" s="14">
        <v>919.92568211709397</v>
      </c>
      <c r="L3804" s="14">
        <v>111.6477724139</v>
      </c>
      <c r="M3804" s="14">
        <v>101.34180169135099</v>
      </c>
      <c r="O3804" s="14"/>
      <c r="P3804" s="14"/>
      <c r="Q3804" s="14"/>
      <c r="R3804" s="14"/>
      <c r="S3804" s="14"/>
      <c r="T3804" s="14"/>
      <c r="U3804" s="14"/>
      <c r="V3804" s="14"/>
      <c r="W3804" s="14"/>
      <c r="X3804" s="14"/>
      <c r="Y3804" s="14"/>
    </row>
    <row r="3805" spans="1:25">
      <c r="A3805" s="14" t="s">
        <v>2065</v>
      </c>
      <c r="B3805" s="14" t="s">
        <v>68</v>
      </c>
      <c r="C3805" s="14" t="s">
        <v>128</v>
      </c>
      <c r="D3805" s="14" t="s">
        <v>42</v>
      </c>
      <c r="E3805" s="14">
        <v>1</v>
      </c>
      <c r="F3805" s="14">
        <v>215.532405927285</v>
      </c>
      <c r="G3805" s="14">
        <v>71.844135309094995</v>
      </c>
      <c r="H3805" s="14">
        <v>808.53961783878503</v>
      </c>
      <c r="I3805" s="14">
        <v>726.73038393511797</v>
      </c>
      <c r="J3805" s="14">
        <v>631.27910419964098</v>
      </c>
      <c r="K3805" s="14">
        <v>832.33873550005796</v>
      </c>
      <c r="L3805" s="14">
        <v>105.608351564941</v>
      </c>
      <c r="M3805" s="14">
        <v>95.451279735477101</v>
      </c>
      <c r="O3805" s="14"/>
      <c r="P3805" s="14"/>
      <c r="Q3805" s="14"/>
      <c r="R3805" s="14"/>
      <c r="S3805" s="14"/>
      <c r="T3805" s="14"/>
      <c r="U3805" s="14"/>
      <c r="V3805" s="14"/>
      <c r="W3805" s="14"/>
      <c r="X3805" s="14"/>
      <c r="Y3805" s="14"/>
    </row>
    <row r="3806" spans="1:25">
      <c r="A3806" s="14" t="s">
        <v>2066</v>
      </c>
      <c r="B3806" s="14" t="s">
        <v>68</v>
      </c>
      <c r="C3806" s="14" t="s">
        <v>129</v>
      </c>
      <c r="D3806" s="14" t="s">
        <v>42</v>
      </c>
      <c r="E3806" s="14">
        <v>1</v>
      </c>
      <c r="F3806" s="14">
        <v>237.322269379213</v>
      </c>
      <c r="G3806" s="14">
        <v>79.107423126404498</v>
      </c>
      <c r="H3806" s="14">
        <v>887.94952437315601</v>
      </c>
      <c r="I3806" s="14">
        <v>799.77482417031695</v>
      </c>
      <c r="J3806" s="14">
        <v>699.40153567779203</v>
      </c>
      <c r="K3806" s="14">
        <v>910.29976089761101</v>
      </c>
      <c r="L3806" s="14">
        <v>110.524936727294</v>
      </c>
      <c r="M3806" s="14">
        <v>100.37328849252501</v>
      </c>
      <c r="O3806" s="14"/>
      <c r="P3806" s="14"/>
      <c r="Q3806" s="14"/>
      <c r="R3806" s="14"/>
      <c r="S3806" s="14"/>
      <c r="T3806" s="14"/>
      <c r="U3806" s="14"/>
      <c r="V3806" s="14"/>
      <c r="W3806" s="14"/>
      <c r="X3806" s="14"/>
      <c r="Y3806" s="14"/>
    </row>
    <row r="3807" spans="1:25">
      <c r="A3807" s="14" t="s">
        <v>2067</v>
      </c>
      <c r="B3807" s="14" t="s">
        <v>68</v>
      </c>
      <c r="C3807" s="14" t="s">
        <v>130</v>
      </c>
      <c r="D3807" s="14" t="s">
        <v>42</v>
      </c>
      <c r="E3807" s="14">
        <v>1</v>
      </c>
      <c r="F3807" s="14">
        <v>232.00975499427699</v>
      </c>
      <c r="G3807" s="14">
        <v>77.336584998092405</v>
      </c>
      <c r="H3807" s="14">
        <v>866.71057938016895</v>
      </c>
      <c r="I3807" s="14">
        <v>784.22632837698097</v>
      </c>
      <c r="J3807" s="14">
        <v>684.29067049936998</v>
      </c>
      <c r="K3807" s="14">
        <v>894.39071305570496</v>
      </c>
      <c r="L3807" s="14">
        <v>110.16438467872401</v>
      </c>
      <c r="M3807" s="14">
        <v>99.935657877611305</v>
      </c>
      <c r="O3807" s="14"/>
      <c r="P3807" s="14"/>
      <c r="Q3807" s="14"/>
      <c r="R3807" s="14"/>
      <c r="S3807" s="14"/>
      <c r="T3807" s="14"/>
      <c r="U3807" s="14"/>
      <c r="V3807" s="14"/>
      <c r="W3807" s="14"/>
      <c r="X3807" s="14"/>
      <c r="Y3807" s="14"/>
    </row>
    <row r="3808" spans="1:25">
      <c r="A3808" s="14" t="s">
        <v>2068</v>
      </c>
      <c r="B3808" s="14" t="s">
        <v>68</v>
      </c>
      <c r="C3808" s="14" t="s">
        <v>131</v>
      </c>
      <c r="D3808" s="14" t="s">
        <v>42</v>
      </c>
      <c r="E3808" s="14">
        <v>1</v>
      </c>
      <c r="F3808" s="14">
        <v>241.710450837998</v>
      </c>
      <c r="G3808" s="14">
        <v>80.570150279332594</v>
      </c>
      <c r="H3808" s="14">
        <v>902.88166612378302</v>
      </c>
      <c r="I3808" s="14">
        <v>823.48873297247405</v>
      </c>
      <c r="J3808" s="14">
        <v>720.62596437985997</v>
      </c>
      <c r="K3808" s="14">
        <v>936.65499839476195</v>
      </c>
      <c r="L3808" s="14">
        <v>113.16626542228801</v>
      </c>
      <c r="M3808" s="14">
        <v>102.862768592614</v>
      </c>
      <c r="O3808" s="14"/>
      <c r="P3808" s="14"/>
      <c r="Q3808" s="14"/>
      <c r="R3808" s="14"/>
      <c r="S3808" s="14"/>
      <c r="T3808" s="14"/>
      <c r="U3808" s="14"/>
      <c r="V3808" s="14"/>
      <c r="W3808" s="14"/>
      <c r="X3808" s="14"/>
      <c r="Y3808" s="14"/>
    </row>
    <row r="3809" spans="1:25">
      <c r="A3809" s="14" t="s">
        <v>2069</v>
      </c>
      <c r="B3809" s="14" t="s">
        <v>68</v>
      </c>
      <c r="C3809" s="14" t="s">
        <v>132</v>
      </c>
      <c r="D3809" s="14" t="s">
        <v>42</v>
      </c>
      <c r="E3809" s="14">
        <v>1</v>
      </c>
      <c r="F3809" s="14">
        <v>249.547622323057</v>
      </c>
      <c r="G3809" s="14">
        <v>83.182540774352205</v>
      </c>
      <c r="H3809" s="14">
        <v>934.25039243404103</v>
      </c>
      <c r="I3809" s="14">
        <v>850.67764209341703</v>
      </c>
      <c r="J3809" s="14">
        <v>745.76708163216301</v>
      </c>
      <c r="K3809" s="14">
        <v>965.92175081552102</v>
      </c>
      <c r="L3809" s="14">
        <v>115.24410872210299</v>
      </c>
      <c r="M3809" s="14">
        <v>104.910560461255</v>
      </c>
      <c r="O3809" s="14"/>
      <c r="P3809" s="14"/>
      <c r="Q3809" s="14"/>
      <c r="R3809" s="14"/>
      <c r="S3809" s="14"/>
      <c r="T3809" s="14"/>
      <c r="U3809" s="14"/>
      <c r="V3809" s="14"/>
      <c r="W3809" s="14"/>
      <c r="X3809" s="14"/>
      <c r="Y3809" s="14"/>
    </row>
    <row r="3810" spans="1:25">
      <c r="A3810" s="14" t="s">
        <v>2070</v>
      </c>
      <c r="B3810" s="14" t="s">
        <v>68</v>
      </c>
      <c r="C3810" s="14" t="s">
        <v>38</v>
      </c>
      <c r="D3810" s="14" t="s">
        <v>42</v>
      </c>
      <c r="E3810" s="14">
        <v>2</v>
      </c>
      <c r="F3810" s="14">
        <v>205.82063589960401</v>
      </c>
      <c r="G3810" s="14">
        <v>68.606878633201305</v>
      </c>
      <c r="H3810" s="14">
        <v>740.76169119886299</v>
      </c>
      <c r="I3810" s="14">
        <v>716.11248887310501</v>
      </c>
      <c r="J3810" s="14">
        <v>620.65428765762897</v>
      </c>
      <c r="K3810" s="14">
        <v>821.97911974921897</v>
      </c>
      <c r="L3810" s="14">
        <v>105.86663087611301</v>
      </c>
      <c r="M3810" s="14">
        <v>95.458201215476507</v>
      </c>
      <c r="O3810" s="14"/>
      <c r="P3810" s="14"/>
      <c r="Q3810" s="14"/>
      <c r="R3810" s="14"/>
      <c r="S3810" s="14"/>
      <c r="T3810" s="14"/>
      <c r="U3810" s="14"/>
      <c r="V3810" s="14"/>
      <c r="W3810" s="14"/>
      <c r="X3810" s="14"/>
      <c r="Y3810" s="14"/>
    </row>
    <row r="3811" spans="1:25">
      <c r="A3811" s="14" t="s">
        <v>2071</v>
      </c>
      <c r="B3811" s="14" t="s">
        <v>68</v>
      </c>
      <c r="C3811" s="14" t="s">
        <v>36</v>
      </c>
      <c r="D3811" s="14" t="s">
        <v>42</v>
      </c>
      <c r="E3811" s="14">
        <v>2</v>
      </c>
      <c r="F3811" s="14">
        <v>194.78620437199899</v>
      </c>
      <c r="G3811" s="14">
        <v>64.928734790666297</v>
      </c>
      <c r="H3811" s="14">
        <v>695.41665252409405</v>
      </c>
      <c r="I3811" s="14">
        <v>661.28059109228604</v>
      </c>
      <c r="J3811" s="14">
        <v>570.65470211590696</v>
      </c>
      <c r="K3811" s="14">
        <v>762.08050079812097</v>
      </c>
      <c r="L3811" s="14">
        <v>100.79990970583501</v>
      </c>
      <c r="M3811" s="14">
        <v>90.6258889763795</v>
      </c>
      <c r="O3811" s="14"/>
      <c r="P3811" s="14"/>
      <c r="Q3811" s="14"/>
      <c r="R3811" s="14"/>
      <c r="S3811" s="14"/>
      <c r="T3811" s="14"/>
      <c r="U3811" s="14"/>
      <c r="V3811" s="14"/>
      <c r="W3811" s="14"/>
      <c r="X3811" s="14"/>
      <c r="Y3811" s="14"/>
    </row>
    <row r="3812" spans="1:25">
      <c r="A3812" s="14" t="s">
        <v>2072</v>
      </c>
      <c r="B3812" s="14" t="s">
        <v>68</v>
      </c>
      <c r="C3812" s="14" t="s">
        <v>34</v>
      </c>
      <c r="D3812" s="14" t="s">
        <v>42</v>
      </c>
      <c r="E3812" s="14">
        <v>2</v>
      </c>
      <c r="F3812" s="14">
        <v>189.12071134479399</v>
      </c>
      <c r="G3812" s="14">
        <v>63.040237114931202</v>
      </c>
      <c r="H3812" s="14">
        <v>670.64082037160802</v>
      </c>
      <c r="I3812" s="14">
        <v>627.27557130242803</v>
      </c>
      <c r="J3812" s="14">
        <v>539.935203272992</v>
      </c>
      <c r="K3812" s="14">
        <v>724.57571672978702</v>
      </c>
      <c r="L3812" s="14">
        <v>97.300145427359396</v>
      </c>
      <c r="M3812" s="14">
        <v>87.340368029435496</v>
      </c>
      <c r="O3812" s="14"/>
      <c r="P3812" s="14"/>
      <c r="Q3812" s="14"/>
      <c r="R3812" s="14"/>
      <c r="S3812" s="14"/>
      <c r="T3812" s="14"/>
      <c r="U3812" s="14"/>
      <c r="V3812" s="14"/>
      <c r="W3812" s="14"/>
      <c r="X3812" s="14"/>
      <c r="Y3812" s="14"/>
    </row>
    <row r="3813" spans="1:25">
      <c r="A3813" s="14" t="s">
        <v>2073</v>
      </c>
      <c r="B3813" s="14" t="s">
        <v>68</v>
      </c>
      <c r="C3813" s="14" t="s">
        <v>128</v>
      </c>
      <c r="D3813" s="14" t="s">
        <v>42</v>
      </c>
      <c r="E3813" s="14">
        <v>2</v>
      </c>
      <c r="F3813" s="14">
        <v>178.32543842230501</v>
      </c>
      <c r="G3813" s="14">
        <v>59.4418128074349</v>
      </c>
      <c r="H3813" s="14">
        <v>630.59315542382899</v>
      </c>
      <c r="I3813" s="14">
        <v>577.611934617153</v>
      </c>
      <c r="J3813" s="14">
        <v>494.70728771246303</v>
      </c>
      <c r="K3813" s="14">
        <v>670.27006578356998</v>
      </c>
      <c r="L3813" s="14">
        <v>92.658131166417206</v>
      </c>
      <c r="M3813" s="14">
        <v>82.904646904690296</v>
      </c>
      <c r="O3813" s="14"/>
      <c r="P3813" s="14"/>
      <c r="Q3813" s="14"/>
      <c r="R3813" s="14"/>
      <c r="S3813" s="14"/>
      <c r="T3813" s="14"/>
      <c r="U3813" s="14"/>
      <c r="V3813" s="14"/>
      <c r="W3813" s="14"/>
      <c r="X3813" s="14"/>
      <c r="Y3813" s="14"/>
    </row>
    <row r="3814" spans="1:25">
      <c r="A3814" s="14" t="s">
        <v>2074</v>
      </c>
      <c r="B3814" s="14" t="s">
        <v>68</v>
      </c>
      <c r="C3814" s="14" t="s">
        <v>129</v>
      </c>
      <c r="D3814" s="14" t="s">
        <v>42</v>
      </c>
      <c r="E3814" s="14">
        <v>2</v>
      </c>
      <c r="F3814" s="14">
        <v>189.35246435964001</v>
      </c>
      <c r="G3814" s="14">
        <v>63.1174881198801</v>
      </c>
      <c r="H3814" s="14">
        <v>667.83925637371897</v>
      </c>
      <c r="I3814" s="14">
        <v>603.35120737683405</v>
      </c>
      <c r="J3814" s="14">
        <v>519.35455672540797</v>
      </c>
      <c r="K3814" s="14">
        <v>696.92011991791003</v>
      </c>
      <c r="L3814" s="14">
        <v>93.568912541075605</v>
      </c>
      <c r="M3814" s="14">
        <v>83.996650651425497</v>
      </c>
      <c r="O3814" s="14"/>
      <c r="P3814" s="14"/>
      <c r="Q3814" s="14"/>
      <c r="R3814" s="14"/>
      <c r="S3814" s="14"/>
      <c r="T3814" s="14"/>
      <c r="U3814" s="14"/>
      <c r="V3814" s="14"/>
      <c r="W3814" s="14"/>
      <c r="X3814" s="14"/>
      <c r="Y3814" s="14"/>
    </row>
    <row r="3815" spans="1:25">
      <c r="A3815" s="14" t="s">
        <v>2075</v>
      </c>
      <c r="B3815" s="14" t="s">
        <v>68</v>
      </c>
      <c r="C3815" s="14" t="s">
        <v>130</v>
      </c>
      <c r="D3815" s="14" t="s">
        <v>42</v>
      </c>
      <c r="E3815" s="14">
        <v>2</v>
      </c>
      <c r="F3815" s="14">
        <v>206.71240463348099</v>
      </c>
      <c r="G3815" s="14">
        <v>68.904134877827104</v>
      </c>
      <c r="H3815" s="14">
        <v>729.478789686563</v>
      </c>
      <c r="I3815" s="14">
        <v>648.89136562183501</v>
      </c>
      <c r="J3815" s="14">
        <v>562.58442178749897</v>
      </c>
      <c r="K3815" s="14">
        <v>744.58742227185496</v>
      </c>
      <c r="L3815" s="14">
        <v>95.696056650020196</v>
      </c>
      <c r="M3815" s="14">
        <v>86.306943834336195</v>
      </c>
      <c r="O3815" s="14"/>
      <c r="P3815" s="14"/>
      <c r="Q3815" s="14"/>
      <c r="R3815" s="14"/>
      <c r="S3815" s="14"/>
      <c r="T3815" s="14"/>
      <c r="U3815" s="14"/>
      <c r="V3815" s="14"/>
      <c r="W3815" s="14"/>
      <c r="X3815" s="14"/>
      <c r="Y3815" s="14"/>
    </row>
    <row r="3816" spans="1:25">
      <c r="A3816" s="14" t="s">
        <v>2076</v>
      </c>
      <c r="B3816" s="14" t="s">
        <v>68</v>
      </c>
      <c r="C3816" s="14" t="s">
        <v>131</v>
      </c>
      <c r="D3816" s="14" t="s">
        <v>42</v>
      </c>
      <c r="E3816" s="14">
        <v>2</v>
      </c>
      <c r="F3816" s="14">
        <v>210.84553500803699</v>
      </c>
      <c r="G3816" s="14">
        <v>70.281845002678907</v>
      </c>
      <c r="H3816" s="14">
        <v>745.30058327337099</v>
      </c>
      <c r="I3816" s="14">
        <v>661.65804957791102</v>
      </c>
      <c r="J3816" s="14">
        <v>574.23766009575502</v>
      </c>
      <c r="K3816" s="14">
        <v>758.48964612687701</v>
      </c>
      <c r="L3816" s="14">
        <v>96.831596548965607</v>
      </c>
      <c r="M3816" s="14">
        <v>87.420389482156196</v>
      </c>
      <c r="O3816" s="14"/>
      <c r="P3816" s="14"/>
      <c r="Q3816" s="14"/>
      <c r="R3816" s="14"/>
      <c r="S3816" s="14"/>
      <c r="T3816" s="14"/>
      <c r="U3816" s="14"/>
      <c r="V3816" s="14"/>
      <c r="W3816" s="14"/>
      <c r="X3816" s="14"/>
      <c r="Y3816" s="14"/>
    </row>
    <row r="3817" spans="1:25">
      <c r="A3817" s="14" t="s">
        <v>2077</v>
      </c>
      <c r="B3817" s="14" t="s">
        <v>68</v>
      </c>
      <c r="C3817" s="14" t="s">
        <v>132</v>
      </c>
      <c r="D3817" s="14" t="s">
        <v>42</v>
      </c>
      <c r="E3817" s="14">
        <v>2</v>
      </c>
      <c r="F3817" s="14">
        <v>217.44811255338001</v>
      </c>
      <c r="G3817" s="14">
        <v>72.482704184459806</v>
      </c>
      <c r="H3817" s="14">
        <v>768.74818833832796</v>
      </c>
      <c r="I3817" s="14">
        <v>689.04690316629501</v>
      </c>
      <c r="J3817" s="14">
        <v>598.40438192899296</v>
      </c>
      <c r="K3817" s="14">
        <v>789.28981027622694</v>
      </c>
      <c r="L3817" s="14">
        <v>100.24290710993201</v>
      </c>
      <c r="M3817" s="14">
        <v>90.642521237301594</v>
      </c>
      <c r="O3817" s="14"/>
      <c r="P3817" s="14"/>
      <c r="Q3817" s="14"/>
      <c r="R3817" s="14"/>
      <c r="S3817" s="14"/>
      <c r="T3817" s="14"/>
      <c r="U3817" s="14"/>
      <c r="V3817" s="14"/>
      <c r="W3817" s="14"/>
      <c r="X3817" s="14"/>
      <c r="Y3817" s="14"/>
    </row>
    <row r="3818" spans="1:25">
      <c r="A3818" s="14" t="s">
        <v>2078</v>
      </c>
      <c r="B3818" s="14" t="s">
        <v>68</v>
      </c>
      <c r="C3818" s="14" t="s">
        <v>38</v>
      </c>
      <c r="D3818" s="14" t="s">
        <v>42</v>
      </c>
      <c r="E3818" s="14">
        <v>3</v>
      </c>
      <c r="F3818" s="14">
        <v>210.91785078292699</v>
      </c>
      <c r="G3818" s="14">
        <v>70.305950260975806</v>
      </c>
      <c r="H3818" s="14">
        <v>876.45065773084298</v>
      </c>
      <c r="I3818" s="14">
        <v>854.67204821196901</v>
      </c>
      <c r="J3818" s="14">
        <v>742.60227082169104</v>
      </c>
      <c r="K3818" s="14">
        <v>978.80446583066703</v>
      </c>
      <c r="L3818" s="14">
        <v>124.132417618698</v>
      </c>
      <c r="M3818" s="14">
        <v>112.06977739027801</v>
      </c>
      <c r="O3818" s="14"/>
      <c r="P3818" s="14"/>
      <c r="Q3818" s="14"/>
      <c r="R3818" s="14"/>
      <c r="S3818" s="14"/>
      <c r="T3818" s="14"/>
      <c r="U3818" s="14"/>
      <c r="V3818" s="14"/>
      <c r="W3818" s="14"/>
      <c r="X3818" s="14"/>
      <c r="Y3818" s="14"/>
    </row>
    <row r="3819" spans="1:25">
      <c r="A3819" s="14" t="s">
        <v>2079</v>
      </c>
      <c r="B3819" s="14" t="s">
        <v>68</v>
      </c>
      <c r="C3819" s="14" t="s">
        <v>36</v>
      </c>
      <c r="D3819" s="14" t="s">
        <v>42</v>
      </c>
      <c r="E3819" s="14">
        <v>3</v>
      </c>
      <c r="F3819" s="14">
        <v>213.514139507214</v>
      </c>
      <c r="G3819" s="14">
        <v>71.171379835737895</v>
      </c>
      <c r="H3819" s="14">
        <v>878.29757098812695</v>
      </c>
      <c r="I3819" s="14">
        <v>850.29783030271597</v>
      </c>
      <c r="J3819" s="14">
        <v>739.39466382730097</v>
      </c>
      <c r="K3819" s="14">
        <v>973.06113083976595</v>
      </c>
      <c r="L3819" s="14">
        <v>122.76330053705</v>
      </c>
      <c r="M3819" s="14">
        <v>110.90316647541501</v>
      </c>
      <c r="O3819" s="14"/>
      <c r="P3819" s="14"/>
      <c r="Q3819" s="14"/>
      <c r="R3819" s="14"/>
      <c r="S3819" s="14"/>
      <c r="T3819" s="14"/>
      <c r="U3819" s="14"/>
      <c r="V3819" s="14"/>
      <c r="W3819" s="14"/>
      <c r="X3819" s="14"/>
      <c r="Y3819" s="14"/>
    </row>
    <row r="3820" spans="1:25">
      <c r="A3820" s="14" t="s">
        <v>2080</v>
      </c>
      <c r="B3820" s="14" t="s">
        <v>68</v>
      </c>
      <c r="C3820" s="14" t="s">
        <v>34</v>
      </c>
      <c r="D3820" s="14" t="s">
        <v>42</v>
      </c>
      <c r="E3820" s="14">
        <v>3</v>
      </c>
      <c r="F3820" s="14">
        <v>208.077277684645</v>
      </c>
      <c r="G3820" s="14">
        <v>69.359092561548493</v>
      </c>
      <c r="H3820" s="14">
        <v>852.07730419592701</v>
      </c>
      <c r="I3820" s="14">
        <v>825.86936676123503</v>
      </c>
      <c r="J3820" s="14">
        <v>716.68221361382302</v>
      </c>
      <c r="K3820" s="14">
        <v>946.89344290717997</v>
      </c>
      <c r="L3820" s="14">
        <v>121.024076145945</v>
      </c>
      <c r="M3820" s="14">
        <v>109.187153147412</v>
      </c>
      <c r="O3820" s="14"/>
      <c r="P3820" s="14"/>
      <c r="Q3820" s="14"/>
      <c r="R3820" s="14"/>
      <c r="S3820" s="14"/>
      <c r="T3820" s="14"/>
      <c r="U3820" s="14"/>
      <c r="V3820" s="14"/>
      <c r="W3820" s="14"/>
      <c r="X3820" s="14"/>
      <c r="Y3820" s="14"/>
    </row>
    <row r="3821" spans="1:25">
      <c r="A3821" s="14" t="s">
        <v>2081</v>
      </c>
      <c r="B3821" s="14" t="s">
        <v>68</v>
      </c>
      <c r="C3821" s="14" t="s">
        <v>128</v>
      </c>
      <c r="D3821" s="14" t="s">
        <v>42</v>
      </c>
      <c r="E3821" s="14">
        <v>3</v>
      </c>
      <c r="F3821" s="14">
        <v>160.48727206987101</v>
      </c>
      <c r="G3821" s="14">
        <v>53.4957573566235</v>
      </c>
      <c r="H3821" s="14">
        <v>655.31756663891599</v>
      </c>
      <c r="I3821" s="14">
        <v>624.16645080063097</v>
      </c>
      <c r="J3821" s="14">
        <v>530.54019099878894</v>
      </c>
      <c r="K3821" s="14">
        <v>729.44280533396898</v>
      </c>
      <c r="L3821" s="14">
        <v>105.276354533337</v>
      </c>
      <c r="M3821" s="14">
        <v>93.626259801842394</v>
      </c>
      <c r="O3821" s="14"/>
      <c r="P3821" s="14"/>
      <c r="Q3821" s="14"/>
      <c r="R3821" s="14"/>
      <c r="S3821" s="14"/>
      <c r="T3821" s="14"/>
      <c r="U3821" s="14"/>
      <c r="V3821" s="14"/>
      <c r="W3821" s="14"/>
      <c r="X3821" s="14"/>
      <c r="Y3821" s="14"/>
    </row>
    <row r="3822" spans="1:25">
      <c r="A3822" s="14" t="s">
        <v>2082</v>
      </c>
      <c r="B3822" s="14" t="s">
        <v>68</v>
      </c>
      <c r="C3822" s="14" t="s">
        <v>129</v>
      </c>
      <c r="D3822" s="14" t="s">
        <v>42</v>
      </c>
      <c r="E3822" s="14">
        <v>3</v>
      </c>
      <c r="F3822" s="14">
        <v>172.01548605892</v>
      </c>
      <c r="G3822" s="14">
        <v>57.338495352973403</v>
      </c>
      <c r="H3822" s="14">
        <v>699.96128609937</v>
      </c>
      <c r="I3822" s="14">
        <v>660.40209669288299</v>
      </c>
      <c r="J3822" s="14">
        <v>564.68050957719595</v>
      </c>
      <c r="K3822" s="14">
        <v>767.60272217430702</v>
      </c>
      <c r="L3822" s="14">
        <v>107.20062548142501</v>
      </c>
      <c r="M3822" s="14">
        <v>95.721587115686404</v>
      </c>
      <c r="O3822" s="14"/>
      <c r="P3822" s="14"/>
      <c r="Q3822" s="14"/>
      <c r="R3822" s="14"/>
      <c r="S3822" s="14"/>
      <c r="T3822" s="14"/>
      <c r="U3822" s="14"/>
      <c r="V3822" s="14"/>
      <c r="W3822" s="14"/>
      <c r="X3822" s="14"/>
      <c r="Y3822" s="14"/>
    </row>
    <row r="3823" spans="1:25">
      <c r="A3823" s="14" t="s">
        <v>2083</v>
      </c>
      <c r="B3823" s="14" t="s">
        <v>68</v>
      </c>
      <c r="C3823" s="14" t="s">
        <v>130</v>
      </c>
      <c r="D3823" s="14" t="s">
        <v>42</v>
      </c>
      <c r="E3823" s="14">
        <v>3</v>
      </c>
      <c r="F3823" s="14">
        <v>186.54603361679301</v>
      </c>
      <c r="G3823" s="14">
        <v>62.182011205597597</v>
      </c>
      <c r="H3823" s="14">
        <v>755.46119797834501</v>
      </c>
      <c r="I3823" s="14">
        <v>706.37697970760496</v>
      </c>
      <c r="J3823" s="14">
        <v>607.87513100138995</v>
      </c>
      <c r="K3823" s="14">
        <v>816.19334903650895</v>
      </c>
      <c r="L3823" s="14">
        <v>109.81636932890299</v>
      </c>
      <c r="M3823" s="14">
        <v>98.5018487062151</v>
      </c>
      <c r="O3823" s="14"/>
      <c r="P3823" s="14"/>
      <c r="Q3823" s="14"/>
      <c r="R3823" s="14"/>
      <c r="S3823" s="14"/>
      <c r="T3823" s="14"/>
      <c r="U3823" s="14"/>
      <c r="V3823" s="14"/>
      <c r="W3823" s="14"/>
      <c r="X3823" s="14"/>
      <c r="Y3823" s="14"/>
    </row>
    <row r="3824" spans="1:25">
      <c r="A3824" s="14" t="s">
        <v>2084</v>
      </c>
      <c r="B3824" s="14" t="s">
        <v>68</v>
      </c>
      <c r="C3824" s="14" t="s">
        <v>131</v>
      </c>
      <c r="D3824" s="14" t="s">
        <v>42</v>
      </c>
      <c r="E3824" s="14">
        <v>3</v>
      </c>
      <c r="F3824" s="14">
        <v>228.54449877418199</v>
      </c>
      <c r="G3824" s="14">
        <v>76.181499591394001</v>
      </c>
      <c r="H3824" s="14">
        <v>921.17895515591294</v>
      </c>
      <c r="I3824" s="14">
        <v>848.42522479276795</v>
      </c>
      <c r="J3824" s="14">
        <v>741.11676738921801</v>
      </c>
      <c r="K3824" s="14">
        <v>966.80455030543806</v>
      </c>
      <c r="L3824" s="14">
        <v>118.379325512669</v>
      </c>
      <c r="M3824" s="14">
        <v>107.30845740354999</v>
      </c>
      <c r="O3824" s="14"/>
      <c r="P3824" s="14"/>
      <c r="Q3824" s="14"/>
      <c r="R3824" s="14"/>
      <c r="S3824" s="14"/>
      <c r="T3824" s="14"/>
      <c r="U3824" s="14"/>
      <c r="V3824" s="14"/>
      <c r="W3824" s="14"/>
      <c r="X3824" s="14"/>
      <c r="Y3824" s="14"/>
    </row>
    <row r="3825" spans="1:25">
      <c r="A3825" s="14" t="s">
        <v>2085</v>
      </c>
      <c r="B3825" s="14" t="s">
        <v>68</v>
      </c>
      <c r="C3825" s="14" t="s">
        <v>132</v>
      </c>
      <c r="D3825" s="14" t="s">
        <v>42</v>
      </c>
      <c r="E3825" s="14">
        <v>3</v>
      </c>
      <c r="F3825" s="14">
        <v>237.005433944114</v>
      </c>
      <c r="G3825" s="14">
        <v>79.001811314704597</v>
      </c>
      <c r="H3825" s="14">
        <v>950.83621096089996</v>
      </c>
      <c r="I3825" s="14">
        <v>854.71308619278</v>
      </c>
      <c r="J3825" s="14">
        <v>748.13497370460902</v>
      </c>
      <c r="K3825" s="14">
        <v>972.077987400761</v>
      </c>
      <c r="L3825" s="14">
        <v>117.36490120798101</v>
      </c>
      <c r="M3825" s="14">
        <v>106.578112488171</v>
      </c>
      <c r="O3825" s="14"/>
      <c r="P3825" s="14"/>
      <c r="Q3825" s="14"/>
      <c r="R3825" s="14"/>
      <c r="S3825" s="14"/>
      <c r="T3825" s="14"/>
      <c r="U3825" s="14"/>
      <c r="V3825" s="14"/>
      <c r="W3825" s="14"/>
      <c r="X3825" s="14"/>
      <c r="Y3825" s="14"/>
    </row>
    <row r="3826" spans="1:25">
      <c r="A3826" s="14" t="s">
        <v>2086</v>
      </c>
      <c r="B3826" s="14" t="s">
        <v>68</v>
      </c>
      <c r="C3826" s="14" t="s">
        <v>38</v>
      </c>
      <c r="D3826" s="14" t="s">
        <v>42</v>
      </c>
      <c r="E3826" s="14">
        <v>4</v>
      </c>
      <c r="F3826" s="14">
        <v>304.65257032344499</v>
      </c>
      <c r="G3826" s="14">
        <v>101.550856774482</v>
      </c>
      <c r="H3826" s="14">
        <v>1002.47637487149</v>
      </c>
      <c r="I3826" s="14">
        <v>919.15400466662697</v>
      </c>
      <c r="J3826" s="14">
        <v>817.20342840138699</v>
      </c>
      <c r="K3826" s="14">
        <v>1030.14790043076</v>
      </c>
      <c r="L3826" s="14">
        <v>110.99389576413699</v>
      </c>
      <c r="M3826" s="14">
        <v>101.95057626524</v>
      </c>
      <c r="O3826" s="14"/>
      <c r="P3826" s="14"/>
      <c r="Q3826" s="14"/>
      <c r="R3826" s="14"/>
      <c r="S3826" s="14"/>
      <c r="T3826" s="14"/>
      <c r="U3826" s="14"/>
      <c r="V3826" s="14"/>
      <c r="W3826" s="14"/>
      <c r="X3826" s="14"/>
      <c r="Y3826" s="14"/>
    </row>
    <row r="3827" spans="1:25">
      <c r="A3827" s="14" t="s">
        <v>2087</v>
      </c>
      <c r="B3827" s="14" t="s">
        <v>68</v>
      </c>
      <c r="C3827" s="14" t="s">
        <v>36</v>
      </c>
      <c r="D3827" s="14" t="s">
        <v>42</v>
      </c>
      <c r="E3827" s="14">
        <v>4</v>
      </c>
      <c r="F3827" s="14">
        <v>307.62808421452303</v>
      </c>
      <c r="G3827" s="14">
        <v>102.54269473817401</v>
      </c>
      <c r="H3827" s="14">
        <v>1004.10642104163</v>
      </c>
      <c r="I3827" s="14">
        <v>914.18428519959105</v>
      </c>
      <c r="J3827" s="14">
        <v>813.20112419803797</v>
      </c>
      <c r="K3827" s="14">
        <v>1024.0794737951701</v>
      </c>
      <c r="L3827" s="14">
        <v>109.895188595577</v>
      </c>
      <c r="M3827" s="14">
        <v>100.983161001554</v>
      </c>
      <c r="O3827" s="14"/>
      <c r="P3827" s="14"/>
      <c r="Q3827" s="14"/>
      <c r="R3827" s="14"/>
      <c r="S3827" s="14"/>
      <c r="T3827" s="14"/>
      <c r="U3827" s="14"/>
      <c r="V3827" s="14"/>
      <c r="W3827" s="14"/>
      <c r="X3827" s="14"/>
      <c r="Y3827" s="14"/>
    </row>
    <row r="3828" spans="1:25">
      <c r="A3828" s="14" t="s">
        <v>2088</v>
      </c>
      <c r="B3828" s="14" t="s">
        <v>68</v>
      </c>
      <c r="C3828" s="14" t="s">
        <v>34</v>
      </c>
      <c r="D3828" s="14" t="s">
        <v>42</v>
      </c>
      <c r="E3828" s="14">
        <v>4</v>
      </c>
      <c r="F3828" s="14">
        <v>347.04039281427799</v>
      </c>
      <c r="G3828" s="14">
        <v>115.680130938093</v>
      </c>
      <c r="H3828" s="14">
        <v>1130.0934345445201</v>
      </c>
      <c r="I3828" s="14">
        <v>1040.0765185729299</v>
      </c>
      <c r="J3828" s="14">
        <v>931.61050411073904</v>
      </c>
      <c r="K3828" s="14">
        <v>1157.53012031358</v>
      </c>
      <c r="L3828" s="14">
        <v>117.45360174064599</v>
      </c>
      <c r="M3828" s="14">
        <v>108.466014462194</v>
      </c>
      <c r="O3828" s="14"/>
      <c r="P3828" s="14"/>
      <c r="Q3828" s="14"/>
      <c r="R3828" s="14"/>
      <c r="S3828" s="14"/>
      <c r="T3828" s="14"/>
      <c r="U3828" s="14"/>
      <c r="V3828" s="14"/>
      <c r="W3828" s="14"/>
      <c r="X3828" s="14"/>
      <c r="Y3828" s="14"/>
    </row>
    <row r="3829" spans="1:25">
      <c r="A3829" s="14" t="s">
        <v>2089</v>
      </c>
      <c r="B3829" s="14" t="s">
        <v>68</v>
      </c>
      <c r="C3829" s="14" t="s">
        <v>128</v>
      </c>
      <c r="D3829" s="14" t="s">
        <v>42</v>
      </c>
      <c r="E3829" s="14">
        <v>4</v>
      </c>
      <c r="F3829" s="14">
        <v>367.79337424860699</v>
      </c>
      <c r="G3829" s="14">
        <v>122.597791416202</v>
      </c>
      <c r="H3829" s="14">
        <v>1198.29724773925</v>
      </c>
      <c r="I3829" s="14">
        <v>1117.2540391710299</v>
      </c>
      <c r="J3829" s="14">
        <v>1004.12343872336</v>
      </c>
      <c r="K3829" s="14">
        <v>1239.4788389330699</v>
      </c>
      <c r="L3829" s="14">
        <v>122.224799762035</v>
      </c>
      <c r="M3829" s="14">
        <v>113.130600447674</v>
      </c>
      <c r="O3829" s="14"/>
      <c r="P3829" s="14"/>
      <c r="Q3829" s="14"/>
      <c r="R3829" s="14"/>
      <c r="S3829" s="14"/>
      <c r="T3829" s="14"/>
      <c r="U3829" s="14"/>
      <c r="V3829" s="14"/>
      <c r="W3829" s="14"/>
      <c r="X3829" s="14"/>
      <c r="Y3829" s="14"/>
    </row>
    <row r="3830" spans="1:25">
      <c r="A3830" s="14" t="s">
        <v>2090</v>
      </c>
      <c r="B3830" s="14" t="s">
        <v>68</v>
      </c>
      <c r="C3830" s="14" t="s">
        <v>129</v>
      </c>
      <c r="D3830" s="14" t="s">
        <v>42</v>
      </c>
      <c r="E3830" s="14">
        <v>4</v>
      </c>
      <c r="F3830" s="14">
        <v>363.54249125068799</v>
      </c>
      <c r="G3830" s="14">
        <v>121.180830416896</v>
      </c>
      <c r="H3830" s="14">
        <v>1183.4065470400001</v>
      </c>
      <c r="I3830" s="14">
        <v>1106.90962678143</v>
      </c>
      <c r="J3830" s="14">
        <v>994.12308173322197</v>
      </c>
      <c r="K3830" s="14">
        <v>1228.81786477528</v>
      </c>
      <c r="L3830" s="14">
        <v>121.908237993846</v>
      </c>
      <c r="M3830" s="14">
        <v>112.78654504821201</v>
      </c>
      <c r="O3830" s="14"/>
      <c r="P3830" s="14"/>
      <c r="Q3830" s="14"/>
      <c r="R3830" s="14"/>
      <c r="S3830" s="14"/>
      <c r="T3830" s="14"/>
      <c r="U3830" s="14"/>
      <c r="V3830" s="14"/>
      <c r="W3830" s="14"/>
      <c r="X3830" s="14"/>
      <c r="Y3830" s="14"/>
    </row>
    <row r="3831" spans="1:25">
      <c r="A3831" s="14" t="s">
        <v>2091</v>
      </c>
      <c r="B3831" s="14" t="s">
        <v>68</v>
      </c>
      <c r="C3831" s="14" t="s">
        <v>130</v>
      </c>
      <c r="D3831" s="14" t="s">
        <v>42</v>
      </c>
      <c r="E3831" s="14">
        <v>4</v>
      </c>
      <c r="F3831" s="14">
        <v>330.23510631659002</v>
      </c>
      <c r="G3831" s="14">
        <v>110.078368772197</v>
      </c>
      <c r="H3831" s="14">
        <v>1073.9353050945999</v>
      </c>
      <c r="I3831" s="14">
        <v>980.08885697930202</v>
      </c>
      <c r="J3831" s="14">
        <v>875.21478103409004</v>
      </c>
      <c r="K3831" s="14">
        <v>1093.8812252129601</v>
      </c>
      <c r="L3831" s="14">
        <v>113.792368233662</v>
      </c>
      <c r="M3831" s="14">
        <v>104.874075945212</v>
      </c>
      <c r="O3831" s="14"/>
      <c r="P3831" s="14"/>
      <c r="Q3831" s="14"/>
      <c r="R3831" s="14"/>
      <c r="S3831" s="14"/>
      <c r="T3831" s="14"/>
      <c r="U3831" s="14"/>
      <c r="V3831" s="14"/>
      <c r="W3831" s="14"/>
      <c r="X3831" s="14"/>
      <c r="Y3831" s="14"/>
    </row>
    <row r="3832" spans="1:25">
      <c r="A3832" s="14" t="s">
        <v>2092</v>
      </c>
      <c r="B3832" s="14" t="s">
        <v>68</v>
      </c>
      <c r="C3832" s="14" t="s">
        <v>131</v>
      </c>
      <c r="D3832" s="14" t="s">
        <v>42</v>
      </c>
      <c r="E3832" s="14">
        <v>4</v>
      </c>
      <c r="F3832" s="14">
        <v>310.65433726978398</v>
      </c>
      <c r="G3832" s="14">
        <v>103.551445756595</v>
      </c>
      <c r="H3832" s="14">
        <v>1006.59172208471</v>
      </c>
      <c r="I3832" s="14">
        <v>916.32103896801902</v>
      </c>
      <c r="J3832" s="14">
        <v>815.13256859262594</v>
      </c>
      <c r="K3832" s="14">
        <v>1026.3940010766601</v>
      </c>
      <c r="L3832" s="14">
        <v>110.07296210864401</v>
      </c>
      <c r="M3832" s="14">
        <v>101.188470375393</v>
      </c>
      <c r="O3832" s="14"/>
      <c r="P3832" s="14"/>
      <c r="Q3832" s="14"/>
      <c r="R3832" s="14"/>
      <c r="S3832" s="14"/>
      <c r="T3832" s="14"/>
      <c r="U3832" s="14"/>
      <c r="V3832" s="14"/>
      <c r="W3832" s="14"/>
      <c r="X3832" s="14"/>
      <c r="Y3832" s="14"/>
    </row>
    <row r="3833" spans="1:25">
      <c r="A3833" s="14" t="s">
        <v>2093</v>
      </c>
      <c r="B3833" s="14" t="s">
        <v>68</v>
      </c>
      <c r="C3833" s="14" t="s">
        <v>132</v>
      </c>
      <c r="D3833" s="14" t="s">
        <v>42</v>
      </c>
      <c r="E3833" s="14">
        <v>4</v>
      </c>
      <c r="F3833" s="14">
        <v>301.447789210785</v>
      </c>
      <c r="G3833" s="14">
        <v>100.482596403595</v>
      </c>
      <c r="H3833" s="14">
        <v>974.01463443337605</v>
      </c>
      <c r="I3833" s="14">
        <v>872.15503443088096</v>
      </c>
      <c r="J3833" s="14">
        <v>774.36343666822097</v>
      </c>
      <c r="K3833" s="14">
        <v>978.66922366099698</v>
      </c>
      <c r="L3833" s="14">
        <v>106.514189230116</v>
      </c>
      <c r="M3833" s="14">
        <v>97.791597762660302</v>
      </c>
      <c r="O3833" s="14"/>
      <c r="P3833" s="14"/>
      <c r="Q3833" s="14"/>
      <c r="R3833" s="14"/>
      <c r="S3833" s="14"/>
      <c r="T3833" s="14"/>
      <c r="U3833" s="14"/>
      <c r="V3833" s="14"/>
      <c r="W3833" s="14"/>
      <c r="X3833" s="14"/>
      <c r="Y3833" s="14"/>
    </row>
    <row r="3834" spans="1:25">
      <c r="A3834" s="14" t="s">
        <v>2094</v>
      </c>
      <c r="B3834" s="14" t="s">
        <v>68</v>
      </c>
      <c r="C3834" s="14" t="s">
        <v>38</v>
      </c>
      <c r="D3834" s="14" t="s">
        <v>42</v>
      </c>
      <c r="E3834" s="14">
        <v>5</v>
      </c>
      <c r="F3834" s="14">
        <v>282.88077234685301</v>
      </c>
      <c r="G3834" s="14">
        <v>94.293590782284397</v>
      </c>
      <c r="H3834" s="14">
        <v>1229.38188764386</v>
      </c>
      <c r="I3834" s="14">
        <v>1209.4827028454899</v>
      </c>
      <c r="J3834" s="14">
        <v>1071.0245295382599</v>
      </c>
      <c r="K3834" s="14">
        <v>1360.7092972236101</v>
      </c>
      <c r="L3834" s="14">
        <v>151.22659437812899</v>
      </c>
      <c r="M3834" s="14">
        <v>138.458173307225</v>
      </c>
      <c r="O3834" s="14"/>
      <c r="P3834" s="14"/>
      <c r="Q3834" s="14"/>
      <c r="R3834" s="14"/>
      <c r="S3834" s="14"/>
      <c r="T3834" s="14"/>
      <c r="U3834" s="14"/>
      <c r="V3834" s="14"/>
      <c r="W3834" s="14"/>
      <c r="X3834" s="14"/>
      <c r="Y3834" s="14"/>
    </row>
    <row r="3835" spans="1:25">
      <c r="A3835" s="14" t="s">
        <v>2095</v>
      </c>
      <c r="B3835" s="14" t="s">
        <v>68</v>
      </c>
      <c r="C3835" s="14" t="s">
        <v>36</v>
      </c>
      <c r="D3835" s="14" t="s">
        <v>42</v>
      </c>
      <c r="E3835" s="14">
        <v>5</v>
      </c>
      <c r="F3835" s="14">
        <v>265.681129054785</v>
      </c>
      <c r="G3835" s="14">
        <v>88.560376351595195</v>
      </c>
      <c r="H3835" s="14">
        <v>1151.88003058654</v>
      </c>
      <c r="I3835" s="14">
        <v>1127.8834539980201</v>
      </c>
      <c r="J3835" s="14">
        <v>994.93500308231</v>
      </c>
      <c r="K3835" s="14">
        <v>1273.5027637501601</v>
      </c>
      <c r="L3835" s="14">
        <v>145.61930975213301</v>
      </c>
      <c r="M3835" s="14">
        <v>132.94845091571199</v>
      </c>
      <c r="O3835" s="14"/>
      <c r="P3835" s="14"/>
      <c r="Q3835" s="14"/>
      <c r="R3835" s="14"/>
      <c r="S3835" s="14"/>
      <c r="T3835" s="14"/>
      <c r="U3835" s="14"/>
      <c r="V3835" s="14"/>
      <c r="W3835" s="14"/>
      <c r="X3835" s="14"/>
      <c r="Y3835" s="14"/>
    </row>
    <row r="3836" spans="1:25">
      <c r="A3836" s="14" t="s">
        <v>2096</v>
      </c>
      <c r="B3836" s="14" t="s">
        <v>68</v>
      </c>
      <c r="C3836" s="14" t="s">
        <v>34</v>
      </c>
      <c r="D3836" s="14" t="s">
        <v>42</v>
      </c>
      <c r="E3836" s="14">
        <v>5</v>
      </c>
      <c r="F3836" s="14">
        <v>273.16364722191901</v>
      </c>
      <c r="G3836" s="14">
        <v>91.054549073972893</v>
      </c>
      <c r="H3836" s="14">
        <v>1182.5266113503001</v>
      </c>
      <c r="I3836" s="14">
        <v>1157.82187135756</v>
      </c>
      <c r="J3836" s="14">
        <v>1023.38402231944</v>
      </c>
      <c r="K3836" s="14">
        <v>1304.8869545081</v>
      </c>
      <c r="L3836" s="14">
        <v>147.065083150541</v>
      </c>
      <c r="M3836" s="14">
        <v>134.437849038118</v>
      </c>
      <c r="O3836" s="14"/>
      <c r="P3836" s="14"/>
      <c r="Q3836" s="14"/>
      <c r="R3836" s="14"/>
      <c r="S3836" s="14"/>
      <c r="T3836" s="14"/>
      <c r="U3836" s="14"/>
      <c r="V3836" s="14"/>
      <c r="W3836" s="14"/>
      <c r="X3836" s="14"/>
      <c r="Y3836" s="14"/>
    </row>
    <row r="3837" spans="1:25">
      <c r="A3837" s="14" t="s">
        <v>2097</v>
      </c>
      <c r="B3837" s="14" t="s">
        <v>68</v>
      </c>
      <c r="C3837" s="14" t="s">
        <v>128</v>
      </c>
      <c r="D3837" s="14" t="s">
        <v>42</v>
      </c>
      <c r="E3837" s="14">
        <v>5</v>
      </c>
      <c r="F3837" s="14">
        <v>258.27885904469599</v>
      </c>
      <c r="G3837" s="14">
        <v>86.092953014898697</v>
      </c>
      <c r="H3837" s="14">
        <v>1117.6548489536401</v>
      </c>
      <c r="I3837" s="14">
        <v>1074.90717102602</v>
      </c>
      <c r="J3837" s="14">
        <v>946.56616466023002</v>
      </c>
      <c r="K3837" s="14">
        <v>1215.66295246346</v>
      </c>
      <c r="L3837" s="14">
        <v>140.75578143744099</v>
      </c>
      <c r="M3837" s="14">
        <v>128.34100636578901</v>
      </c>
      <c r="O3837" s="14"/>
      <c r="P3837" s="14"/>
      <c r="Q3837" s="14"/>
      <c r="R3837" s="14"/>
      <c r="S3837" s="14"/>
      <c r="T3837" s="14"/>
      <c r="U3837" s="14"/>
      <c r="V3837" s="14"/>
      <c r="W3837" s="14"/>
      <c r="X3837" s="14"/>
      <c r="Y3837" s="14"/>
    </row>
    <row r="3838" spans="1:25">
      <c r="A3838" s="14" t="s">
        <v>2098</v>
      </c>
      <c r="B3838" s="14" t="s">
        <v>68</v>
      </c>
      <c r="C3838" s="14" t="s">
        <v>129</v>
      </c>
      <c r="D3838" s="14" t="s">
        <v>42</v>
      </c>
      <c r="E3838" s="14">
        <v>5</v>
      </c>
      <c r="F3838" s="14">
        <v>262.02159224854103</v>
      </c>
      <c r="G3838" s="14">
        <v>87.340530749513704</v>
      </c>
      <c r="H3838" s="14">
        <v>1133.1153444410199</v>
      </c>
      <c r="I3838" s="14">
        <v>1061.5606115563101</v>
      </c>
      <c r="J3838" s="14">
        <v>935.41391709843106</v>
      </c>
      <c r="K3838" s="14">
        <v>1199.8178702584601</v>
      </c>
      <c r="L3838" s="14">
        <v>138.25725870214799</v>
      </c>
      <c r="M3838" s="14">
        <v>126.14669445788</v>
      </c>
      <c r="O3838" s="14"/>
      <c r="P3838" s="14"/>
      <c r="Q3838" s="14"/>
      <c r="R3838" s="14"/>
      <c r="S3838" s="14"/>
      <c r="T3838" s="14"/>
      <c r="U3838" s="14"/>
      <c r="V3838" s="14"/>
      <c r="W3838" s="14"/>
      <c r="X3838" s="14"/>
      <c r="Y3838" s="14"/>
    </row>
    <row r="3839" spans="1:25">
      <c r="A3839" s="14" t="s">
        <v>2099</v>
      </c>
      <c r="B3839" s="14" t="s">
        <v>68</v>
      </c>
      <c r="C3839" s="14" t="s">
        <v>130</v>
      </c>
      <c r="D3839" s="14" t="s">
        <v>42</v>
      </c>
      <c r="E3839" s="14">
        <v>5</v>
      </c>
      <c r="F3839" s="14">
        <v>262.67555382251197</v>
      </c>
      <c r="G3839" s="14">
        <v>87.558517940837504</v>
      </c>
      <c r="H3839" s="14">
        <v>1138.6516703043601</v>
      </c>
      <c r="I3839" s="14">
        <v>1060.3614173186199</v>
      </c>
      <c r="J3839" s="14">
        <v>934.32233397229004</v>
      </c>
      <c r="K3839" s="14">
        <v>1198.4848900155901</v>
      </c>
      <c r="L3839" s="14">
        <v>138.12347269697099</v>
      </c>
      <c r="M3839" s="14">
        <v>126.039083346331</v>
      </c>
      <c r="O3839" s="14"/>
      <c r="P3839" s="14"/>
      <c r="Q3839" s="14"/>
      <c r="R3839" s="14"/>
      <c r="S3839" s="14"/>
      <c r="T3839" s="14"/>
      <c r="U3839" s="14"/>
      <c r="V3839" s="14"/>
      <c r="W3839" s="14"/>
      <c r="X3839" s="14"/>
      <c r="Y3839" s="14"/>
    </row>
    <row r="3840" spans="1:25">
      <c r="A3840" s="14" t="s">
        <v>2100</v>
      </c>
      <c r="B3840" s="14" t="s">
        <v>68</v>
      </c>
      <c r="C3840" s="14" t="s">
        <v>131</v>
      </c>
      <c r="D3840" s="14" t="s">
        <v>42</v>
      </c>
      <c r="E3840" s="14">
        <v>5</v>
      </c>
      <c r="F3840" s="14">
        <v>297.09246724596801</v>
      </c>
      <c r="G3840" s="14">
        <v>99.030822415322504</v>
      </c>
      <c r="H3840" s="14">
        <v>1287.6753954835599</v>
      </c>
      <c r="I3840" s="14">
        <v>1197.84867400699</v>
      </c>
      <c r="J3840" s="14">
        <v>1063.6865537512299</v>
      </c>
      <c r="K3840" s="14">
        <v>1344.0690832370699</v>
      </c>
      <c r="L3840" s="14">
        <v>146.22040923008001</v>
      </c>
      <c r="M3840" s="14">
        <v>134.16212025576101</v>
      </c>
      <c r="O3840" s="14"/>
      <c r="P3840" s="14"/>
      <c r="Q3840" s="14"/>
      <c r="R3840" s="14"/>
      <c r="S3840" s="14"/>
      <c r="T3840" s="14"/>
      <c r="U3840" s="14"/>
      <c r="V3840" s="14"/>
      <c r="W3840" s="14"/>
      <c r="X3840" s="14"/>
      <c r="Y3840" s="14"/>
    </row>
    <row r="3841" spans="1:25">
      <c r="A3841" s="14" t="s">
        <v>2101</v>
      </c>
      <c r="B3841" s="14" t="s">
        <v>68</v>
      </c>
      <c r="C3841" s="14" t="s">
        <v>132</v>
      </c>
      <c r="D3841" s="14" t="s">
        <v>42</v>
      </c>
      <c r="E3841" s="14">
        <v>5</v>
      </c>
      <c r="F3841" s="14">
        <v>310.608205023734</v>
      </c>
      <c r="G3841" s="14">
        <v>103.536068341245</v>
      </c>
      <c r="H3841" s="14">
        <v>1344.62426417201</v>
      </c>
      <c r="I3841" s="14">
        <v>1257.95842358701</v>
      </c>
      <c r="J3841" s="14">
        <v>1120.1645585767999</v>
      </c>
      <c r="K3841" s="14">
        <v>1407.8517267824</v>
      </c>
      <c r="L3841" s="14">
        <v>149.89330319538399</v>
      </c>
      <c r="M3841" s="14">
        <v>137.79386501021699</v>
      </c>
      <c r="O3841" s="14"/>
      <c r="P3841" s="14"/>
      <c r="Q3841" s="14"/>
      <c r="R3841" s="14"/>
      <c r="S3841" s="14"/>
      <c r="T3841" s="14"/>
      <c r="U3841" s="14"/>
      <c r="V3841" s="14"/>
      <c r="W3841" s="14"/>
      <c r="X3841" s="14"/>
      <c r="Y3841" s="14"/>
    </row>
    <row r="3842" spans="1:25">
      <c r="A3842" s="14" t="s">
        <v>3974</v>
      </c>
      <c r="B3842" s="14" t="s">
        <v>60</v>
      </c>
      <c r="C3842" s="14" t="s">
        <v>38</v>
      </c>
      <c r="D3842" s="14" t="s">
        <v>77</v>
      </c>
      <c r="E3842" s="14">
        <v>0</v>
      </c>
      <c r="F3842" s="14">
        <v>16793.438210966699</v>
      </c>
      <c r="G3842" s="14">
        <v>5597.8127369888898</v>
      </c>
      <c r="H3842" s="14">
        <v>1913.5858670867599</v>
      </c>
      <c r="I3842" s="14">
        <v>1960.3339242795801</v>
      </c>
      <c r="J3842" s="14">
        <v>1930.68521324586</v>
      </c>
      <c r="K3842" s="14">
        <v>1990.3226426645599</v>
      </c>
      <c r="L3842" s="14">
        <v>29.988718384979801</v>
      </c>
      <c r="M3842" s="14">
        <v>29.6487110337223</v>
      </c>
      <c r="O3842" s="14"/>
      <c r="P3842" s="14"/>
      <c r="Q3842" s="14"/>
      <c r="R3842" s="14"/>
      <c r="S3842" s="14"/>
      <c r="T3842" s="14"/>
      <c r="U3842" s="14"/>
      <c r="V3842" s="14"/>
      <c r="W3842" s="14"/>
      <c r="X3842" s="14"/>
      <c r="Y3842" s="14"/>
    </row>
    <row r="3843" spans="1:25">
      <c r="A3843" s="14" t="s">
        <v>3975</v>
      </c>
      <c r="B3843" s="14" t="s">
        <v>60</v>
      </c>
      <c r="C3843" s="14" t="s">
        <v>36</v>
      </c>
      <c r="D3843" s="14" t="s">
        <v>77</v>
      </c>
      <c r="E3843" s="14">
        <v>0</v>
      </c>
      <c r="F3843" s="14">
        <v>15571.3971031652</v>
      </c>
      <c r="G3843" s="14">
        <v>5190.46570105505</v>
      </c>
      <c r="H3843" s="14">
        <v>1761.64762098957</v>
      </c>
      <c r="I3843" s="14">
        <v>1798.3405111970301</v>
      </c>
      <c r="J3843" s="14">
        <v>1770.0957882984501</v>
      </c>
      <c r="K3843" s="14">
        <v>1826.92169297848</v>
      </c>
      <c r="L3843" s="14">
        <v>28.581181781455602</v>
      </c>
      <c r="M3843" s="14">
        <v>28.244722898577301</v>
      </c>
      <c r="O3843" s="14"/>
      <c r="P3843" s="14"/>
      <c r="Q3843" s="14"/>
      <c r="R3843" s="14"/>
      <c r="S3843" s="14"/>
      <c r="T3843" s="14"/>
      <c r="U3843" s="14"/>
      <c r="V3843" s="14"/>
      <c r="W3843" s="14"/>
      <c r="X3843" s="14"/>
      <c r="Y3843" s="14"/>
    </row>
    <row r="3844" spans="1:25">
      <c r="A3844" s="14" t="s">
        <v>3976</v>
      </c>
      <c r="B3844" s="14" t="s">
        <v>60</v>
      </c>
      <c r="C3844" s="14" t="s">
        <v>34</v>
      </c>
      <c r="D3844" s="14" t="s">
        <v>77</v>
      </c>
      <c r="E3844" s="14">
        <v>0</v>
      </c>
      <c r="F3844" s="14">
        <v>14469.640187938099</v>
      </c>
      <c r="G3844" s="14">
        <v>4823.21339597937</v>
      </c>
      <c r="H3844" s="14">
        <v>1627.22654862381</v>
      </c>
      <c r="I3844" s="14">
        <v>1652.2319121549999</v>
      </c>
      <c r="J3844" s="14">
        <v>1625.3182710946101</v>
      </c>
      <c r="K3844" s="14">
        <v>1679.47821973849</v>
      </c>
      <c r="L3844" s="14">
        <v>27.246307583492801</v>
      </c>
      <c r="M3844" s="14">
        <v>26.913641060381899</v>
      </c>
      <c r="O3844" s="14"/>
      <c r="P3844" s="14"/>
      <c r="Q3844" s="14"/>
      <c r="R3844" s="14"/>
      <c r="S3844" s="14"/>
      <c r="T3844" s="14"/>
      <c r="U3844" s="14"/>
      <c r="V3844" s="14"/>
      <c r="W3844" s="14"/>
      <c r="X3844" s="14"/>
      <c r="Y3844" s="14"/>
    </row>
    <row r="3845" spans="1:25">
      <c r="A3845" s="14" t="s">
        <v>3977</v>
      </c>
      <c r="B3845" s="14" t="s">
        <v>60</v>
      </c>
      <c r="C3845" s="14" t="s">
        <v>128</v>
      </c>
      <c r="D3845" s="14" t="s">
        <v>77</v>
      </c>
      <c r="E3845" s="14">
        <v>0</v>
      </c>
      <c r="F3845" s="14">
        <v>13563.8178513079</v>
      </c>
      <c r="G3845" s="14">
        <v>4521.2726171026397</v>
      </c>
      <c r="H3845" s="14">
        <v>1517.60110311836</v>
      </c>
      <c r="I3845" s="14">
        <v>1532.92966048224</v>
      </c>
      <c r="J3845" s="14">
        <v>1507.1499277334001</v>
      </c>
      <c r="K3845" s="14">
        <v>1559.0385862033099</v>
      </c>
      <c r="L3845" s="14">
        <v>26.108925721071</v>
      </c>
      <c r="M3845" s="14">
        <v>25.7797327488347</v>
      </c>
      <c r="O3845" s="14"/>
      <c r="P3845" s="14"/>
      <c r="Q3845" s="14"/>
      <c r="R3845" s="14"/>
      <c r="S3845" s="14"/>
      <c r="T3845" s="14"/>
      <c r="U3845" s="14"/>
      <c r="V3845" s="14"/>
      <c r="W3845" s="14"/>
      <c r="X3845" s="14"/>
      <c r="Y3845" s="14"/>
    </row>
    <row r="3846" spans="1:25">
      <c r="A3846" s="14" t="s">
        <v>3978</v>
      </c>
      <c r="B3846" s="14" t="s">
        <v>60</v>
      </c>
      <c r="C3846" s="14" t="s">
        <v>129</v>
      </c>
      <c r="D3846" s="14" t="s">
        <v>77</v>
      </c>
      <c r="E3846" s="14">
        <v>0</v>
      </c>
      <c r="F3846" s="14">
        <v>13360.863287996501</v>
      </c>
      <c r="G3846" s="14">
        <v>4453.6210959988302</v>
      </c>
      <c r="H3846" s="14">
        <v>1488.91446516171</v>
      </c>
      <c r="I3846" s="14">
        <v>1493.2624385489401</v>
      </c>
      <c r="J3846" s="14">
        <v>1467.9708142628201</v>
      </c>
      <c r="K3846" s="14">
        <v>1518.87948400445</v>
      </c>
      <c r="L3846" s="14">
        <v>25.617045455510201</v>
      </c>
      <c r="M3846" s="14">
        <v>25.2916242861127</v>
      </c>
      <c r="O3846" s="14"/>
      <c r="P3846" s="14"/>
      <c r="Q3846" s="14"/>
      <c r="R3846" s="14"/>
      <c r="S3846" s="14"/>
      <c r="T3846" s="14"/>
      <c r="U3846" s="14"/>
      <c r="V3846" s="14"/>
      <c r="W3846" s="14"/>
      <c r="X3846" s="14"/>
      <c r="Y3846" s="14"/>
    </row>
    <row r="3847" spans="1:25">
      <c r="A3847" s="14" t="s">
        <v>3979</v>
      </c>
      <c r="B3847" s="14" t="s">
        <v>60</v>
      </c>
      <c r="C3847" s="14" t="s">
        <v>130</v>
      </c>
      <c r="D3847" s="14" t="s">
        <v>77</v>
      </c>
      <c r="E3847" s="14">
        <v>0</v>
      </c>
      <c r="F3847" s="14">
        <v>13281.664379506199</v>
      </c>
      <c r="G3847" s="14">
        <v>4427.2214598354103</v>
      </c>
      <c r="H3847" s="14">
        <v>1475.4962100170301</v>
      </c>
      <c r="I3847" s="14">
        <v>1469.2111737652299</v>
      </c>
      <c r="J3847" s="14">
        <v>1444.26130267132</v>
      </c>
      <c r="K3847" s="14">
        <v>1494.48303131281</v>
      </c>
      <c r="L3847" s="14">
        <v>25.271857547577198</v>
      </c>
      <c r="M3847" s="14">
        <v>24.9498710939056</v>
      </c>
      <c r="O3847" s="14"/>
      <c r="P3847" s="14"/>
      <c r="Q3847" s="14"/>
      <c r="R3847" s="14"/>
      <c r="S3847" s="14"/>
      <c r="T3847" s="14"/>
      <c r="U3847" s="14"/>
      <c r="V3847" s="14"/>
      <c r="W3847" s="14"/>
      <c r="X3847" s="14"/>
      <c r="Y3847" s="14"/>
    </row>
    <row r="3848" spans="1:25">
      <c r="A3848" s="14" t="s">
        <v>3980</v>
      </c>
      <c r="B3848" s="14" t="s">
        <v>60</v>
      </c>
      <c r="C3848" s="14" t="s">
        <v>131</v>
      </c>
      <c r="D3848" s="14" t="s">
        <v>77</v>
      </c>
      <c r="E3848" s="14">
        <v>0</v>
      </c>
      <c r="F3848" s="14">
        <v>13580.2399369491</v>
      </c>
      <c r="G3848" s="14">
        <v>4526.7466456497104</v>
      </c>
      <c r="H3848" s="14">
        <v>1503.3265146410299</v>
      </c>
      <c r="I3848" s="14">
        <v>1482.81993203142</v>
      </c>
      <c r="J3848" s="14">
        <v>1457.9215811327299</v>
      </c>
      <c r="K3848" s="14">
        <v>1508.0360274904499</v>
      </c>
      <c r="L3848" s="14">
        <v>25.216095459030601</v>
      </c>
      <c r="M3848" s="14">
        <v>24.898350898690101</v>
      </c>
      <c r="O3848" s="14"/>
      <c r="P3848" s="14"/>
      <c r="Q3848" s="14"/>
      <c r="R3848" s="14"/>
      <c r="S3848" s="14"/>
      <c r="T3848" s="14"/>
      <c r="U3848" s="14"/>
      <c r="V3848" s="14"/>
      <c r="W3848" s="14"/>
      <c r="X3848" s="14"/>
      <c r="Y3848" s="14"/>
    </row>
    <row r="3849" spans="1:25">
      <c r="A3849" s="14" t="s">
        <v>3981</v>
      </c>
      <c r="B3849" s="14" t="s">
        <v>60</v>
      </c>
      <c r="C3849" s="14" t="s">
        <v>132</v>
      </c>
      <c r="D3849" s="14" t="s">
        <v>77</v>
      </c>
      <c r="E3849" s="14">
        <v>0</v>
      </c>
      <c r="F3849" s="14">
        <v>13591.6121464276</v>
      </c>
      <c r="G3849" s="14">
        <v>4530.5373821425501</v>
      </c>
      <c r="H3849" s="14">
        <v>1497.2709878313101</v>
      </c>
      <c r="I3849" s="14">
        <v>1465.74348928565</v>
      </c>
      <c r="J3849" s="14">
        <v>1441.1445282063601</v>
      </c>
      <c r="K3849" s="14">
        <v>1490.6562419248701</v>
      </c>
      <c r="L3849" s="14">
        <v>24.9127526392272</v>
      </c>
      <c r="M3849" s="14">
        <v>24.598961079288799</v>
      </c>
      <c r="O3849" s="14"/>
      <c r="P3849" s="14"/>
      <c r="Q3849" s="14"/>
      <c r="R3849" s="14"/>
      <c r="S3849" s="14"/>
      <c r="T3849" s="14"/>
      <c r="U3849" s="14"/>
      <c r="V3849" s="14"/>
      <c r="W3849" s="14"/>
      <c r="X3849" s="14"/>
      <c r="Y3849" s="14"/>
    </row>
    <row r="3850" spans="1:25">
      <c r="A3850" s="14" t="s">
        <v>3982</v>
      </c>
      <c r="B3850" s="14" t="s">
        <v>60</v>
      </c>
      <c r="C3850" s="14" t="s">
        <v>38</v>
      </c>
      <c r="D3850" s="14" t="s">
        <v>77</v>
      </c>
      <c r="E3850" s="14">
        <v>1</v>
      </c>
      <c r="F3850" s="14">
        <v>2593.9876562949198</v>
      </c>
      <c r="G3850" s="14">
        <v>864.66255209830501</v>
      </c>
      <c r="H3850" s="14">
        <v>1378.82722388503</v>
      </c>
      <c r="I3850" s="14">
        <v>1366.40485207339</v>
      </c>
      <c r="J3850" s="14">
        <v>1314.1411780025801</v>
      </c>
      <c r="K3850" s="14">
        <v>1420.2085639668801</v>
      </c>
      <c r="L3850" s="14">
        <v>53.803711893487197</v>
      </c>
      <c r="M3850" s="14">
        <v>52.263674070811</v>
      </c>
      <c r="O3850" s="14"/>
      <c r="P3850" s="14"/>
      <c r="Q3850" s="14"/>
      <c r="R3850" s="14"/>
      <c r="S3850" s="14"/>
      <c r="T3850" s="14"/>
      <c r="U3850" s="14"/>
      <c r="V3850" s="14"/>
      <c r="W3850" s="14"/>
      <c r="X3850" s="14"/>
      <c r="Y3850" s="14"/>
    </row>
    <row r="3851" spans="1:25">
      <c r="A3851" s="14" t="s">
        <v>3983</v>
      </c>
      <c r="B3851" s="14" t="s">
        <v>60</v>
      </c>
      <c r="C3851" s="14" t="s">
        <v>36</v>
      </c>
      <c r="D3851" s="14" t="s">
        <v>77</v>
      </c>
      <c r="E3851" s="14">
        <v>1</v>
      </c>
      <c r="F3851" s="14">
        <v>2402.6310455094899</v>
      </c>
      <c r="G3851" s="14">
        <v>800.87701516982895</v>
      </c>
      <c r="H3851" s="14">
        <v>1265.2685201033701</v>
      </c>
      <c r="I3851" s="14">
        <v>1244.19415110974</v>
      </c>
      <c r="J3851" s="14">
        <v>1194.7292930855201</v>
      </c>
      <c r="K3851" s="14">
        <v>1295.1744648235799</v>
      </c>
      <c r="L3851" s="14">
        <v>50.9803137138354</v>
      </c>
      <c r="M3851" s="14">
        <v>49.464858024215602</v>
      </c>
      <c r="O3851" s="14"/>
      <c r="P3851" s="14"/>
      <c r="Q3851" s="14"/>
      <c r="R3851" s="14"/>
      <c r="S3851" s="14"/>
      <c r="T3851" s="14"/>
      <c r="U3851" s="14"/>
      <c r="V3851" s="14"/>
      <c r="W3851" s="14"/>
      <c r="X3851" s="14"/>
      <c r="Y3851" s="14"/>
    </row>
    <row r="3852" spans="1:25">
      <c r="A3852" s="14" t="s">
        <v>3984</v>
      </c>
      <c r="B3852" s="14" t="s">
        <v>60</v>
      </c>
      <c r="C3852" s="14" t="s">
        <v>34</v>
      </c>
      <c r="D3852" s="14" t="s">
        <v>77</v>
      </c>
      <c r="E3852" s="14">
        <v>1</v>
      </c>
      <c r="F3852" s="14">
        <v>2177.56245270203</v>
      </c>
      <c r="G3852" s="14">
        <v>725.85415090067704</v>
      </c>
      <c r="H3852" s="14">
        <v>1138.4340264130201</v>
      </c>
      <c r="I3852" s="14">
        <v>1107.1977887581299</v>
      </c>
      <c r="J3852" s="14">
        <v>1060.9788701980101</v>
      </c>
      <c r="K3852" s="14">
        <v>1154.90535796681</v>
      </c>
      <c r="L3852" s="14">
        <v>47.7075692086798</v>
      </c>
      <c r="M3852" s="14">
        <v>46.218918560122297</v>
      </c>
      <c r="O3852" s="14"/>
      <c r="P3852" s="14"/>
      <c r="Q3852" s="14"/>
      <c r="R3852" s="14"/>
      <c r="S3852" s="14"/>
      <c r="T3852" s="14"/>
      <c r="U3852" s="14"/>
      <c r="V3852" s="14"/>
      <c r="W3852" s="14"/>
      <c r="X3852" s="14"/>
      <c r="Y3852" s="14"/>
    </row>
    <row r="3853" spans="1:25">
      <c r="A3853" s="14" t="s">
        <v>3985</v>
      </c>
      <c r="B3853" s="14" t="s">
        <v>60</v>
      </c>
      <c r="C3853" s="14" t="s">
        <v>128</v>
      </c>
      <c r="D3853" s="14" t="s">
        <v>77</v>
      </c>
      <c r="E3853" s="14">
        <v>1</v>
      </c>
      <c r="F3853" s="14">
        <v>2003.37759912509</v>
      </c>
      <c r="G3853" s="14">
        <v>667.79253304169504</v>
      </c>
      <c r="H3853" s="14">
        <v>1041.2944333344201</v>
      </c>
      <c r="I3853" s="14">
        <v>1003.29976202924</v>
      </c>
      <c r="J3853" s="14">
        <v>959.65092789715095</v>
      </c>
      <c r="K3853" s="14">
        <v>1048.4154143969999</v>
      </c>
      <c r="L3853" s="14">
        <v>45.115652367760397</v>
      </c>
      <c r="M3853" s="14">
        <v>43.648834132087103</v>
      </c>
      <c r="O3853" s="14"/>
      <c r="P3853" s="14"/>
      <c r="Q3853" s="14"/>
      <c r="R3853" s="14"/>
      <c r="S3853" s="14"/>
      <c r="T3853" s="14"/>
      <c r="U3853" s="14"/>
      <c r="V3853" s="14"/>
      <c r="W3853" s="14"/>
      <c r="X3853" s="14"/>
      <c r="Y3853" s="14"/>
    </row>
    <row r="3854" spans="1:25">
      <c r="A3854" s="14" t="s">
        <v>3986</v>
      </c>
      <c r="B3854" s="14" t="s">
        <v>60</v>
      </c>
      <c r="C3854" s="14" t="s">
        <v>129</v>
      </c>
      <c r="D3854" s="14" t="s">
        <v>77</v>
      </c>
      <c r="E3854" s="14">
        <v>1</v>
      </c>
      <c r="F3854" s="14">
        <v>2009.4312605299999</v>
      </c>
      <c r="G3854" s="14">
        <v>669.81042017666596</v>
      </c>
      <c r="H3854" s="14">
        <v>1040.5253087661899</v>
      </c>
      <c r="I3854" s="14">
        <v>991.08692551957802</v>
      </c>
      <c r="J3854" s="14">
        <v>948.03536371763903</v>
      </c>
      <c r="K3854" s="14">
        <v>1035.5830132072599</v>
      </c>
      <c r="L3854" s="14">
        <v>44.496087687685502</v>
      </c>
      <c r="M3854" s="14">
        <v>43.051561801939002</v>
      </c>
      <c r="O3854" s="14"/>
      <c r="P3854" s="14"/>
      <c r="Q3854" s="14"/>
      <c r="R3854" s="14"/>
      <c r="S3854" s="14"/>
      <c r="T3854" s="14"/>
      <c r="U3854" s="14"/>
      <c r="V3854" s="14"/>
      <c r="W3854" s="14"/>
      <c r="X3854" s="14"/>
      <c r="Y3854" s="14"/>
    </row>
    <row r="3855" spans="1:25">
      <c r="A3855" s="14" t="s">
        <v>3987</v>
      </c>
      <c r="B3855" s="14" t="s">
        <v>60</v>
      </c>
      <c r="C3855" s="14" t="s">
        <v>130</v>
      </c>
      <c r="D3855" s="14" t="s">
        <v>77</v>
      </c>
      <c r="E3855" s="14">
        <v>1</v>
      </c>
      <c r="F3855" s="14">
        <v>2011.7969919592099</v>
      </c>
      <c r="G3855" s="14">
        <v>670.59899731973599</v>
      </c>
      <c r="H3855" s="14">
        <v>1038.5237185993999</v>
      </c>
      <c r="I3855" s="14">
        <v>976.93109252614499</v>
      </c>
      <c r="J3855" s="14">
        <v>934.49973575763897</v>
      </c>
      <c r="K3855" s="14">
        <v>1020.78531245934</v>
      </c>
      <c r="L3855" s="14">
        <v>43.8542199331944</v>
      </c>
      <c r="M3855" s="14">
        <v>42.4313567685059</v>
      </c>
      <c r="O3855" s="14"/>
      <c r="P3855" s="14"/>
      <c r="Q3855" s="14"/>
      <c r="R3855" s="14"/>
      <c r="S3855" s="14"/>
      <c r="T3855" s="14"/>
      <c r="U3855" s="14"/>
      <c r="V3855" s="14"/>
      <c r="W3855" s="14"/>
      <c r="X3855" s="14"/>
      <c r="Y3855" s="14"/>
    </row>
    <row r="3856" spans="1:25">
      <c r="A3856" s="14" t="s">
        <v>3988</v>
      </c>
      <c r="B3856" s="14" t="s">
        <v>60</v>
      </c>
      <c r="C3856" s="14" t="s">
        <v>131</v>
      </c>
      <c r="D3856" s="14" t="s">
        <v>77</v>
      </c>
      <c r="E3856" s="14">
        <v>1</v>
      </c>
      <c r="F3856" s="14">
        <v>2022.5286273793299</v>
      </c>
      <c r="G3856" s="14">
        <v>674.17620912644202</v>
      </c>
      <c r="H3856" s="14">
        <v>1041.34352130249</v>
      </c>
      <c r="I3856" s="14">
        <v>965.30708781941496</v>
      </c>
      <c r="J3856" s="14">
        <v>923.45490432794202</v>
      </c>
      <c r="K3856" s="14">
        <v>1008.55891619369</v>
      </c>
      <c r="L3856" s="14">
        <v>43.251828374278901</v>
      </c>
      <c r="M3856" s="14">
        <v>41.852183491472601</v>
      </c>
      <c r="O3856" s="14"/>
      <c r="P3856" s="14"/>
      <c r="Q3856" s="14"/>
      <c r="R3856" s="14"/>
      <c r="S3856" s="14"/>
      <c r="T3856" s="14"/>
      <c r="U3856" s="14"/>
      <c r="V3856" s="14"/>
      <c r="W3856" s="14"/>
      <c r="X3856" s="14"/>
      <c r="Y3856" s="14"/>
    </row>
    <row r="3857" spans="1:25">
      <c r="A3857" s="14" t="s">
        <v>3989</v>
      </c>
      <c r="B3857" s="14" t="s">
        <v>60</v>
      </c>
      <c r="C3857" s="14" t="s">
        <v>132</v>
      </c>
      <c r="D3857" s="14" t="s">
        <v>77</v>
      </c>
      <c r="E3857" s="14">
        <v>1</v>
      </c>
      <c r="F3857" s="14">
        <v>2047.3306195657999</v>
      </c>
      <c r="G3857" s="14">
        <v>682.44353985526595</v>
      </c>
      <c r="H3857" s="14">
        <v>1050.8130653255901</v>
      </c>
      <c r="I3857" s="14">
        <v>962.73838010185602</v>
      </c>
      <c r="J3857" s="14">
        <v>921.20363156945302</v>
      </c>
      <c r="K3857" s="14">
        <v>1005.65356464809</v>
      </c>
      <c r="L3857" s="14">
        <v>42.915184546232602</v>
      </c>
      <c r="M3857" s="14">
        <v>41.534748532403498</v>
      </c>
      <c r="O3857" s="14"/>
      <c r="P3857" s="14"/>
      <c r="Q3857" s="14"/>
      <c r="R3857" s="14"/>
      <c r="S3857" s="14"/>
      <c r="T3857" s="14"/>
      <c r="U3857" s="14"/>
      <c r="V3857" s="14"/>
      <c r="W3857" s="14"/>
      <c r="X3857" s="14"/>
      <c r="Y3857" s="14"/>
    </row>
    <row r="3858" spans="1:25">
      <c r="A3858" s="14" t="s">
        <v>3990</v>
      </c>
      <c r="B3858" s="14" t="s">
        <v>60</v>
      </c>
      <c r="C3858" s="14" t="s">
        <v>38</v>
      </c>
      <c r="D3858" s="14" t="s">
        <v>77</v>
      </c>
      <c r="E3858" s="14">
        <v>2</v>
      </c>
      <c r="F3858" s="14">
        <v>2761.3742520749402</v>
      </c>
      <c r="G3858" s="14">
        <v>920.45808402497903</v>
      </c>
      <c r="H3858" s="14">
        <v>1511.1938247422099</v>
      </c>
      <c r="I3858" s="14">
        <v>1560.9518524807499</v>
      </c>
      <c r="J3858" s="14">
        <v>1502.9067676040099</v>
      </c>
      <c r="K3858" s="14">
        <v>1620.65385842825</v>
      </c>
      <c r="L3858" s="14">
        <v>59.7020059474996</v>
      </c>
      <c r="M3858" s="14">
        <v>58.045084876743701</v>
      </c>
      <c r="O3858" s="14"/>
      <c r="P3858" s="14"/>
      <c r="Q3858" s="14"/>
      <c r="R3858" s="14"/>
      <c r="S3858" s="14"/>
      <c r="T3858" s="14"/>
      <c r="U3858" s="14"/>
      <c r="V3858" s="14"/>
      <c r="W3858" s="14"/>
      <c r="X3858" s="14"/>
      <c r="Y3858" s="14"/>
    </row>
    <row r="3859" spans="1:25">
      <c r="A3859" s="14" t="s">
        <v>3991</v>
      </c>
      <c r="B3859" s="14" t="s">
        <v>60</v>
      </c>
      <c r="C3859" s="14" t="s">
        <v>36</v>
      </c>
      <c r="D3859" s="14" t="s">
        <v>77</v>
      </c>
      <c r="E3859" s="14">
        <v>2</v>
      </c>
      <c r="F3859" s="14">
        <v>2612.4018608850702</v>
      </c>
      <c r="G3859" s="14">
        <v>870.80062029502199</v>
      </c>
      <c r="H3859" s="14">
        <v>1413.1403244989899</v>
      </c>
      <c r="I3859" s="14">
        <v>1449.3669765471</v>
      </c>
      <c r="J3859" s="14">
        <v>1393.9849021984301</v>
      </c>
      <c r="K3859" s="14">
        <v>1506.3751230318001</v>
      </c>
      <c r="L3859" s="14">
        <v>57.008146484700802</v>
      </c>
      <c r="M3859" s="14">
        <v>55.382074348670102</v>
      </c>
      <c r="O3859" s="14"/>
      <c r="P3859" s="14"/>
      <c r="Q3859" s="14"/>
      <c r="R3859" s="14"/>
      <c r="S3859" s="14"/>
      <c r="T3859" s="14"/>
      <c r="U3859" s="14"/>
      <c r="V3859" s="14"/>
      <c r="W3859" s="14"/>
      <c r="X3859" s="14"/>
      <c r="Y3859" s="14"/>
    </row>
    <row r="3860" spans="1:25">
      <c r="A3860" s="14" t="s">
        <v>3992</v>
      </c>
      <c r="B3860" s="14" t="s">
        <v>60</v>
      </c>
      <c r="C3860" s="14" t="s">
        <v>34</v>
      </c>
      <c r="D3860" s="14" t="s">
        <v>77</v>
      </c>
      <c r="E3860" s="14">
        <v>2</v>
      </c>
      <c r="F3860" s="14">
        <v>2409.6322235553598</v>
      </c>
      <c r="G3860" s="14">
        <v>803.21074118511899</v>
      </c>
      <c r="H3860" s="14">
        <v>1293.13739591894</v>
      </c>
      <c r="I3860" s="14">
        <v>1315.97230279869</v>
      </c>
      <c r="J3860" s="14">
        <v>1263.65368605565</v>
      </c>
      <c r="K3860" s="14">
        <v>1369.89143645833</v>
      </c>
      <c r="L3860" s="14">
        <v>53.919133659635499</v>
      </c>
      <c r="M3860" s="14">
        <v>52.318616743041297</v>
      </c>
      <c r="O3860" s="14"/>
      <c r="P3860" s="14"/>
      <c r="Q3860" s="14"/>
      <c r="R3860" s="14"/>
      <c r="S3860" s="14"/>
      <c r="T3860" s="14"/>
      <c r="U3860" s="14"/>
      <c r="V3860" s="14"/>
      <c r="W3860" s="14"/>
      <c r="X3860" s="14"/>
      <c r="Y3860" s="14"/>
    </row>
    <row r="3861" spans="1:25">
      <c r="A3861" s="14" t="s">
        <v>3993</v>
      </c>
      <c r="B3861" s="14" t="s">
        <v>60</v>
      </c>
      <c r="C3861" s="14" t="s">
        <v>128</v>
      </c>
      <c r="D3861" s="14" t="s">
        <v>77</v>
      </c>
      <c r="E3861" s="14">
        <v>2</v>
      </c>
      <c r="F3861" s="14">
        <v>2279.1869946014899</v>
      </c>
      <c r="G3861" s="14">
        <v>759.72899820049702</v>
      </c>
      <c r="H3861" s="14">
        <v>1214.34881004725</v>
      </c>
      <c r="I3861" s="14">
        <v>1226.7569964520801</v>
      </c>
      <c r="J3861" s="14">
        <v>1176.66087769045</v>
      </c>
      <c r="K3861" s="14">
        <v>1278.42963477532</v>
      </c>
      <c r="L3861" s="14">
        <v>51.672638323242801</v>
      </c>
      <c r="M3861" s="14">
        <v>50.096118761627203</v>
      </c>
      <c r="O3861" s="14"/>
      <c r="P3861" s="14"/>
      <c r="Q3861" s="14"/>
      <c r="R3861" s="14"/>
      <c r="S3861" s="14"/>
      <c r="T3861" s="14"/>
      <c r="U3861" s="14"/>
      <c r="V3861" s="14"/>
      <c r="W3861" s="14"/>
      <c r="X3861" s="14"/>
      <c r="Y3861" s="14"/>
    </row>
    <row r="3862" spans="1:25">
      <c r="A3862" s="14" t="s">
        <v>3994</v>
      </c>
      <c r="B3862" s="14" t="s">
        <v>60</v>
      </c>
      <c r="C3862" s="14" t="s">
        <v>129</v>
      </c>
      <c r="D3862" s="14" t="s">
        <v>77</v>
      </c>
      <c r="E3862" s="14">
        <v>2</v>
      </c>
      <c r="F3862" s="14">
        <v>2278.02963602612</v>
      </c>
      <c r="G3862" s="14">
        <v>759.34321200870795</v>
      </c>
      <c r="H3862" s="14">
        <v>1206.9926437066199</v>
      </c>
      <c r="I3862" s="14">
        <v>1206.0306278246701</v>
      </c>
      <c r="J3862" s="14">
        <v>1156.7915016351001</v>
      </c>
      <c r="K3862" s="14">
        <v>1256.8197044866699</v>
      </c>
      <c r="L3862" s="14">
        <v>50.789076661999601</v>
      </c>
      <c r="M3862" s="14">
        <v>49.239126189566598</v>
      </c>
      <c r="O3862" s="14"/>
      <c r="P3862" s="14"/>
      <c r="Q3862" s="14"/>
      <c r="R3862" s="14"/>
      <c r="S3862" s="14"/>
      <c r="T3862" s="14"/>
      <c r="U3862" s="14"/>
      <c r="V3862" s="14"/>
      <c r="W3862" s="14"/>
      <c r="X3862" s="14"/>
      <c r="Y3862" s="14"/>
    </row>
    <row r="3863" spans="1:25">
      <c r="A3863" s="14" t="s">
        <v>3995</v>
      </c>
      <c r="B3863" s="14" t="s">
        <v>60</v>
      </c>
      <c r="C3863" s="14" t="s">
        <v>130</v>
      </c>
      <c r="D3863" s="14" t="s">
        <v>77</v>
      </c>
      <c r="E3863" s="14">
        <v>2</v>
      </c>
      <c r="F3863" s="14">
        <v>2268.43216144294</v>
      </c>
      <c r="G3863" s="14">
        <v>756.14405381431197</v>
      </c>
      <c r="H3863" s="14">
        <v>1195.36497607245</v>
      </c>
      <c r="I3863" s="14">
        <v>1187.2024740627401</v>
      </c>
      <c r="J3863" s="14">
        <v>1138.6505555372601</v>
      </c>
      <c r="K3863" s="14">
        <v>1237.2859966973101</v>
      </c>
      <c r="L3863" s="14">
        <v>50.0835226345732</v>
      </c>
      <c r="M3863" s="14">
        <v>48.5519185254823</v>
      </c>
      <c r="O3863" s="14"/>
      <c r="P3863" s="14"/>
      <c r="Q3863" s="14"/>
      <c r="R3863" s="14"/>
      <c r="S3863" s="14"/>
      <c r="T3863" s="14"/>
      <c r="U3863" s="14"/>
      <c r="V3863" s="14"/>
      <c r="W3863" s="14"/>
      <c r="X3863" s="14"/>
      <c r="Y3863" s="14"/>
    </row>
    <row r="3864" spans="1:25">
      <c r="A3864" s="14" t="s">
        <v>3996</v>
      </c>
      <c r="B3864" s="14" t="s">
        <v>60</v>
      </c>
      <c r="C3864" s="14" t="s">
        <v>131</v>
      </c>
      <c r="D3864" s="14" t="s">
        <v>77</v>
      </c>
      <c r="E3864" s="14">
        <v>2</v>
      </c>
      <c r="F3864" s="14">
        <v>2378.6971274072998</v>
      </c>
      <c r="G3864" s="14">
        <v>792.89904246909998</v>
      </c>
      <c r="H3864" s="14">
        <v>1246.7880910587301</v>
      </c>
      <c r="I3864" s="14">
        <v>1224.5238556289</v>
      </c>
      <c r="J3864" s="14">
        <v>1175.6202281313199</v>
      </c>
      <c r="K3864" s="14">
        <v>1274.9333902281901</v>
      </c>
      <c r="L3864" s="14">
        <v>50.409534599290502</v>
      </c>
      <c r="M3864" s="14">
        <v>48.9036274975876</v>
      </c>
      <c r="O3864" s="14"/>
      <c r="P3864" s="14"/>
      <c r="Q3864" s="14"/>
      <c r="R3864" s="14"/>
      <c r="S3864" s="14"/>
      <c r="T3864" s="14"/>
      <c r="U3864" s="14"/>
      <c r="V3864" s="14"/>
      <c r="W3864" s="14"/>
      <c r="X3864" s="14"/>
      <c r="Y3864" s="14"/>
    </row>
    <row r="3865" spans="1:25">
      <c r="A3865" s="14" t="s">
        <v>3997</v>
      </c>
      <c r="B3865" s="14" t="s">
        <v>60</v>
      </c>
      <c r="C3865" s="14" t="s">
        <v>132</v>
      </c>
      <c r="D3865" s="14" t="s">
        <v>77</v>
      </c>
      <c r="E3865" s="14">
        <v>2</v>
      </c>
      <c r="F3865" s="14">
        <v>2380.5461502028202</v>
      </c>
      <c r="G3865" s="14">
        <v>793.515383400941</v>
      </c>
      <c r="H3865" s="14">
        <v>1238.3714210968101</v>
      </c>
      <c r="I3865" s="14">
        <v>1203.71176257858</v>
      </c>
      <c r="J3865" s="14">
        <v>1155.66053163028</v>
      </c>
      <c r="K3865" s="14">
        <v>1253.24206800615</v>
      </c>
      <c r="L3865" s="14">
        <v>49.530305427567797</v>
      </c>
      <c r="M3865" s="14">
        <v>48.051230948299199</v>
      </c>
      <c r="O3865" s="14"/>
      <c r="P3865" s="14"/>
      <c r="Q3865" s="14"/>
      <c r="R3865" s="14"/>
      <c r="S3865" s="14"/>
      <c r="T3865" s="14"/>
      <c r="U3865" s="14"/>
      <c r="V3865" s="14"/>
      <c r="W3865" s="14"/>
      <c r="X3865" s="14"/>
      <c r="Y3865" s="14"/>
    </row>
    <row r="3866" spans="1:25">
      <c r="A3866" s="14" t="s">
        <v>3998</v>
      </c>
      <c r="B3866" s="14" t="s">
        <v>60</v>
      </c>
      <c r="C3866" s="14" t="s">
        <v>38</v>
      </c>
      <c r="D3866" s="14" t="s">
        <v>77</v>
      </c>
      <c r="E3866" s="14">
        <v>3</v>
      </c>
      <c r="F3866" s="14">
        <v>3470.61814084449</v>
      </c>
      <c r="G3866" s="14">
        <v>1156.87271361483</v>
      </c>
      <c r="H3866" s="14">
        <v>1958.6433820618499</v>
      </c>
      <c r="I3866" s="14">
        <v>2015.8909411817599</v>
      </c>
      <c r="J3866" s="14">
        <v>1949.06239608073</v>
      </c>
      <c r="K3866" s="14">
        <v>2084.4182063479002</v>
      </c>
      <c r="L3866" s="14">
        <v>68.527265166139401</v>
      </c>
      <c r="M3866" s="14">
        <v>66.828545101024005</v>
      </c>
      <c r="O3866" s="14"/>
      <c r="P3866" s="14"/>
      <c r="Q3866" s="14"/>
      <c r="R3866" s="14"/>
      <c r="S3866" s="14"/>
      <c r="T3866" s="14"/>
      <c r="U3866" s="14"/>
      <c r="V3866" s="14"/>
      <c r="W3866" s="14"/>
      <c r="X3866" s="14"/>
      <c r="Y3866" s="14"/>
    </row>
    <row r="3867" spans="1:25">
      <c r="A3867" s="14" t="s">
        <v>3999</v>
      </c>
      <c r="B3867" s="14" t="s">
        <v>60</v>
      </c>
      <c r="C3867" s="14" t="s">
        <v>36</v>
      </c>
      <c r="D3867" s="14" t="s">
        <v>77</v>
      </c>
      <c r="E3867" s="14">
        <v>3</v>
      </c>
      <c r="F3867" s="14">
        <v>3182.7366415730899</v>
      </c>
      <c r="G3867" s="14">
        <v>1060.9122138577</v>
      </c>
      <c r="H3867" s="14">
        <v>1789.1096666983899</v>
      </c>
      <c r="I3867" s="14">
        <v>1833.37198630288</v>
      </c>
      <c r="J3867" s="14">
        <v>1769.9364842599</v>
      </c>
      <c r="K3867" s="14">
        <v>1898.49234935969</v>
      </c>
      <c r="L3867" s="14">
        <v>65.120363056810405</v>
      </c>
      <c r="M3867" s="14">
        <v>63.4355020429796</v>
      </c>
      <c r="O3867" s="14"/>
      <c r="P3867" s="14"/>
      <c r="Q3867" s="14"/>
      <c r="R3867" s="14"/>
      <c r="S3867" s="14"/>
      <c r="T3867" s="14"/>
      <c r="U3867" s="14"/>
      <c r="V3867" s="14"/>
      <c r="W3867" s="14"/>
      <c r="X3867" s="14"/>
      <c r="Y3867" s="14"/>
    </row>
    <row r="3868" spans="1:25">
      <c r="A3868" s="14" t="s">
        <v>4000</v>
      </c>
      <c r="B3868" s="14" t="s">
        <v>60</v>
      </c>
      <c r="C3868" s="14" t="s">
        <v>34</v>
      </c>
      <c r="D3868" s="14" t="s">
        <v>77</v>
      </c>
      <c r="E3868" s="14">
        <v>3</v>
      </c>
      <c r="F3868" s="14">
        <v>2918.39533738624</v>
      </c>
      <c r="G3868" s="14">
        <v>972.79844579541202</v>
      </c>
      <c r="H3868" s="14">
        <v>1632.8514168781101</v>
      </c>
      <c r="I3868" s="14">
        <v>1664.1332396402199</v>
      </c>
      <c r="J3868" s="14">
        <v>1604.02924476611</v>
      </c>
      <c r="K3868" s="14">
        <v>1725.9054205029499</v>
      </c>
      <c r="L3868" s="14">
        <v>61.772180862729101</v>
      </c>
      <c r="M3868" s="14">
        <v>60.103994874111599</v>
      </c>
      <c r="O3868" s="14"/>
      <c r="P3868" s="14"/>
      <c r="Q3868" s="14"/>
      <c r="R3868" s="14"/>
      <c r="S3868" s="14"/>
      <c r="T3868" s="14"/>
      <c r="U3868" s="14"/>
      <c r="V3868" s="14"/>
      <c r="W3868" s="14"/>
      <c r="X3868" s="14"/>
      <c r="Y3868" s="14"/>
    </row>
    <row r="3869" spans="1:25">
      <c r="A3869" s="14" t="s">
        <v>4001</v>
      </c>
      <c r="B3869" s="14" t="s">
        <v>60</v>
      </c>
      <c r="C3869" s="14" t="s">
        <v>128</v>
      </c>
      <c r="D3869" s="14" t="s">
        <v>77</v>
      </c>
      <c r="E3869" s="14">
        <v>3</v>
      </c>
      <c r="F3869" s="14">
        <v>2695.4309489063598</v>
      </c>
      <c r="G3869" s="14">
        <v>898.47698296878605</v>
      </c>
      <c r="H3869" s="14">
        <v>1503.6852243487499</v>
      </c>
      <c r="I3869" s="14">
        <v>1526.04425541311</v>
      </c>
      <c r="J3869" s="14">
        <v>1468.74195735069</v>
      </c>
      <c r="K3869" s="14">
        <v>1585.002475107</v>
      </c>
      <c r="L3869" s="14">
        <v>58.958219693883201</v>
      </c>
      <c r="M3869" s="14">
        <v>57.302298062424804</v>
      </c>
      <c r="O3869" s="14"/>
      <c r="P3869" s="14"/>
      <c r="Q3869" s="14"/>
      <c r="R3869" s="14"/>
      <c r="S3869" s="14"/>
      <c r="T3869" s="14"/>
      <c r="U3869" s="14"/>
      <c r="V3869" s="14"/>
      <c r="W3869" s="14"/>
      <c r="X3869" s="14"/>
      <c r="Y3869" s="14"/>
    </row>
    <row r="3870" spans="1:25">
      <c r="A3870" s="14" t="s">
        <v>4002</v>
      </c>
      <c r="B3870" s="14" t="s">
        <v>60</v>
      </c>
      <c r="C3870" s="14" t="s">
        <v>129</v>
      </c>
      <c r="D3870" s="14" t="s">
        <v>77</v>
      </c>
      <c r="E3870" s="14">
        <v>3</v>
      </c>
      <c r="F3870" s="14">
        <v>2604.2400251938998</v>
      </c>
      <c r="G3870" s="14">
        <v>868.08000839796705</v>
      </c>
      <c r="H3870" s="14">
        <v>1449.38475013435</v>
      </c>
      <c r="I3870" s="14">
        <v>1462.13003443711</v>
      </c>
      <c r="J3870" s="14">
        <v>1406.3110328577</v>
      </c>
      <c r="K3870" s="14">
        <v>1519.59054441951</v>
      </c>
      <c r="L3870" s="14">
        <v>57.460509982404297</v>
      </c>
      <c r="M3870" s="14">
        <v>55.819001579402098</v>
      </c>
      <c r="O3870" s="14"/>
      <c r="P3870" s="14"/>
      <c r="Q3870" s="14"/>
      <c r="R3870" s="14"/>
      <c r="S3870" s="14"/>
      <c r="T3870" s="14"/>
      <c r="U3870" s="14"/>
      <c r="V3870" s="14"/>
      <c r="W3870" s="14"/>
      <c r="X3870" s="14"/>
      <c r="Y3870" s="14"/>
    </row>
    <row r="3871" spans="1:25">
      <c r="A3871" s="14" t="s">
        <v>4003</v>
      </c>
      <c r="B3871" s="14" t="s">
        <v>60</v>
      </c>
      <c r="C3871" s="14" t="s">
        <v>130</v>
      </c>
      <c r="D3871" s="14" t="s">
        <v>77</v>
      </c>
      <c r="E3871" s="14">
        <v>3</v>
      </c>
      <c r="F3871" s="14">
        <v>2649.9340004382202</v>
      </c>
      <c r="G3871" s="14">
        <v>883.31133347940602</v>
      </c>
      <c r="H3871" s="14">
        <v>1472.4882339359899</v>
      </c>
      <c r="I3871" s="14">
        <v>1478.6889270981701</v>
      </c>
      <c r="J3871" s="14">
        <v>1422.74760264722</v>
      </c>
      <c r="K3871" s="14">
        <v>1536.2608837384701</v>
      </c>
      <c r="L3871" s="14">
        <v>57.571956640302702</v>
      </c>
      <c r="M3871" s="14">
        <v>55.941324450946901</v>
      </c>
      <c r="O3871" s="14"/>
      <c r="P3871" s="14"/>
      <c r="Q3871" s="14"/>
      <c r="R3871" s="14"/>
      <c r="S3871" s="14"/>
      <c r="T3871" s="14"/>
      <c r="U3871" s="14"/>
      <c r="V3871" s="14"/>
      <c r="W3871" s="14"/>
      <c r="X3871" s="14"/>
      <c r="Y3871" s="14"/>
    </row>
    <row r="3872" spans="1:25">
      <c r="A3872" s="14" t="s">
        <v>4004</v>
      </c>
      <c r="B3872" s="14" t="s">
        <v>60</v>
      </c>
      <c r="C3872" s="14" t="s">
        <v>131</v>
      </c>
      <c r="D3872" s="14" t="s">
        <v>77</v>
      </c>
      <c r="E3872" s="14">
        <v>3</v>
      </c>
      <c r="F3872" s="14">
        <v>2767.7031360229598</v>
      </c>
      <c r="G3872" s="14">
        <v>922.56771200765502</v>
      </c>
      <c r="H3872" s="14">
        <v>1532.8524947651299</v>
      </c>
      <c r="I3872" s="14">
        <v>1522.81880362067</v>
      </c>
      <c r="J3872" s="14">
        <v>1466.4622509769699</v>
      </c>
      <c r="K3872" s="14">
        <v>1580.78220826498</v>
      </c>
      <c r="L3872" s="14">
        <v>57.963404644307502</v>
      </c>
      <c r="M3872" s="14">
        <v>56.356552643702798</v>
      </c>
      <c r="O3872" s="14"/>
      <c r="P3872" s="14"/>
      <c r="Q3872" s="14"/>
      <c r="R3872" s="14"/>
      <c r="S3872" s="14"/>
      <c r="T3872" s="14"/>
      <c r="U3872" s="14"/>
      <c r="V3872" s="14"/>
      <c r="W3872" s="14"/>
      <c r="X3872" s="14"/>
      <c r="Y3872" s="14"/>
    </row>
    <row r="3873" spans="1:25">
      <c r="A3873" s="14" t="s">
        <v>4005</v>
      </c>
      <c r="B3873" s="14" t="s">
        <v>60</v>
      </c>
      <c r="C3873" s="14" t="s">
        <v>132</v>
      </c>
      <c r="D3873" s="14" t="s">
        <v>77</v>
      </c>
      <c r="E3873" s="14">
        <v>3</v>
      </c>
      <c r="F3873" s="14">
        <v>2759.64960981289</v>
      </c>
      <c r="G3873" s="14">
        <v>919.88320327096301</v>
      </c>
      <c r="H3873" s="14">
        <v>1523.3637546923301</v>
      </c>
      <c r="I3873" s="14">
        <v>1502.46179332824</v>
      </c>
      <c r="J3873" s="14">
        <v>1446.7974227488</v>
      </c>
      <c r="K3873" s="14">
        <v>1559.7156307232001</v>
      </c>
      <c r="L3873" s="14">
        <v>57.253837394957799</v>
      </c>
      <c r="M3873" s="14">
        <v>55.6643705794393</v>
      </c>
      <c r="O3873" s="14"/>
      <c r="P3873" s="14"/>
      <c r="Q3873" s="14"/>
      <c r="R3873" s="14"/>
      <c r="S3873" s="14"/>
      <c r="T3873" s="14"/>
      <c r="U3873" s="14"/>
      <c r="V3873" s="14"/>
      <c r="W3873" s="14"/>
      <c r="X3873" s="14"/>
      <c r="Y3873" s="14"/>
    </row>
    <row r="3874" spans="1:25">
      <c r="A3874" s="14" t="s">
        <v>4006</v>
      </c>
      <c r="B3874" s="14" t="s">
        <v>60</v>
      </c>
      <c r="C3874" s="14" t="s">
        <v>38</v>
      </c>
      <c r="D3874" s="14" t="s">
        <v>77</v>
      </c>
      <c r="E3874" s="14">
        <v>4</v>
      </c>
      <c r="F3874" s="14">
        <v>3854.08448507398</v>
      </c>
      <c r="G3874" s="14">
        <v>1284.69482835799</v>
      </c>
      <c r="H3874" s="14">
        <v>2283.5094917460001</v>
      </c>
      <c r="I3874" s="14">
        <v>2341.4038024572901</v>
      </c>
      <c r="J3874" s="14">
        <v>2267.7805195974902</v>
      </c>
      <c r="K3874" s="14">
        <v>2416.8017146812499</v>
      </c>
      <c r="L3874" s="14">
        <v>75.397912223960205</v>
      </c>
      <c r="M3874" s="14">
        <v>73.6232828598054</v>
      </c>
      <c r="O3874" s="14"/>
      <c r="P3874" s="14"/>
      <c r="Q3874" s="14"/>
      <c r="R3874" s="14"/>
      <c r="S3874" s="14"/>
      <c r="T3874" s="14"/>
      <c r="U3874" s="14"/>
      <c r="V3874" s="14"/>
      <c r="W3874" s="14"/>
      <c r="X3874" s="14"/>
      <c r="Y3874" s="14"/>
    </row>
    <row r="3875" spans="1:25">
      <c r="A3875" s="14" t="s">
        <v>4007</v>
      </c>
      <c r="B3875" s="14" t="s">
        <v>60</v>
      </c>
      <c r="C3875" s="14" t="s">
        <v>36</v>
      </c>
      <c r="D3875" s="14" t="s">
        <v>77</v>
      </c>
      <c r="E3875" s="14">
        <v>4</v>
      </c>
      <c r="F3875" s="14">
        <v>3531.7094741641999</v>
      </c>
      <c r="G3875" s="14">
        <v>1177.2364913880699</v>
      </c>
      <c r="H3875" s="14">
        <v>2079.9476284551001</v>
      </c>
      <c r="I3875" s="14">
        <v>2135.1984182923802</v>
      </c>
      <c r="J3875" s="14">
        <v>2065.0867456767401</v>
      </c>
      <c r="K3875" s="14">
        <v>2207.0765691643601</v>
      </c>
      <c r="L3875" s="14">
        <v>71.8781508719794</v>
      </c>
      <c r="M3875" s="14">
        <v>70.111672615636493</v>
      </c>
      <c r="O3875" s="14"/>
      <c r="P3875" s="14"/>
      <c r="Q3875" s="14"/>
      <c r="R3875" s="14"/>
      <c r="S3875" s="14"/>
      <c r="T3875" s="14"/>
      <c r="U3875" s="14"/>
      <c r="V3875" s="14"/>
      <c r="W3875" s="14"/>
      <c r="X3875" s="14"/>
      <c r="Y3875" s="14"/>
    </row>
    <row r="3876" spans="1:25">
      <c r="A3876" s="14" t="s">
        <v>4008</v>
      </c>
      <c r="B3876" s="14" t="s">
        <v>60</v>
      </c>
      <c r="C3876" s="14" t="s">
        <v>34</v>
      </c>
      <c r="D3876" s="14" t="s">
        <v>77</v>
      </c>
      <c r="E3876" s="14">
        <v>4</v>
      </c>
      <c r="F3876" s="14">
        <v>3212.1714687293802</v>
      </c>
      <c r="G3876" s="14">
        <v>1070.72382290979</v>
      </c>
      <c r="H3876" s="14">
        <v>1879.3090858043599</v>
      </c>
      <c r="I3876" s="14">
        <v>1922.1144485262701</v>
      </c>
      <c r="J3876" s="14">
        <v>1855.9647517752301</v>
      </c>
      <c r="K3876" s="14">
        <v>1990.0129101141199</v>
      </c>
      <c r="L3876" s="14">
        <v>67.898461587847606</v>
      </c>
      <c r="M3876" s="14">
        <v>66.149696751035904</v>
      </c>
      <c r="O3876" s="14"/>
      <c r="P3876" s="14"/>
      <c r="Q3876" s="14"/>
      <c r="R3876" s="14"/>
      <c r="S3876" s="14"/>
      <c r="T3876" s="14"/>
      <c r="U3876" s="14"/>
      <c r="V3876" s="14"/>
      <c r="W3876" s="14"/>
      <c r="X3876" s="14"/>
      <c r="Y3876" s="14"/>
    </row>
    <row r="3877" spans="1:25">
      <c r="A3877" s="14" t="s">
        <v>4009</v>
      </c>
      <c r="B3877" s="14" t="s">
        <v>60</v>
      </c>
      <c r="C3877" s="14" t="s">
        <v>128</v>
      </c>
      <c r="D3877" s="14" t="s">
        <v>77</v>
      </c>
      <c r="E3877" s="14">
        <v>4</v>
      </c>
      <c r="F3877" s="14">
        <v>2969.1834893800501</v>
      </c>
      <c r="G3877" s="14">
        <v>989.72782979334897</v>
      </c>
      <c r="H3877" s="14">
        <v>1725.66749353716</v>
      </c>
      <c r="I3877" s="14">
        <v>1758.78195745524</v>
      </c>
      <c r="J3877" s="14">
        <v>1695.86129827077</v>
      </c>
      <c r="K3877" s="14">
        <v>1823.4337519603</v>
      </c>
      <c r="L3877" s="14">
        <v>64.651794505058206</v>
      </c>
      <c r="M3877" s="14">
        <v>62.920659184468199</v>
      </c>
      <c r="O3877" s="14"/>
      <c r="P3877" s="14"/>
      <c r="Q3877" s="14"/>
      <c r="R3877" s="14"/>
      <c r="S3877" s="14"/>
      <c r="T3877" s="14"/>
      <c r="U3877" s="14"/>
      <c r="V3877" s="14"/>
      <c r="W3877" s="14"/>
      <c r="X3877" s="14"/>
      <c r="Y3877" s="14"/>
    </row>
    <row r="3878" spans="1:25">
      <c r="A3878" s="14" t="s">
        <v>4010</v>
      </c>
      <c r="B3878" s="14" t="s">
        <v>60</v>
      </c>
      <c r="C3878" s="14" t="s">
        <v>129</v>
      </c>
      <c r="D3878" s="14" t="s">
        <v>77</v>
      </c>
      <c r="E3878" s="14">
        <v>4</v>
      </c>
      <c r="F3878" s="14">
        <v>2915.3498272905899</v>
      </c>
      <c r="G3878" s="14">
        <v>971.78327576352899</v>
      </c>
      <c r="H3878" s="14">
        <v>1684.41386385941</v>
      </c>
      <c r="I3878" s="14">
        <v>1704.7196536531901</v>
      </c>
      <c r="J3878" s="14">
        <v>1643.2024751219501</v>
      </c>
      <c r="K3878" s="14">
        <v>1767.9451462745801</v>
      </c>
      <c r="L3878" s="14">
        <v>63.225492621390899</v>
      </c>
      <c r="M3878" s="14">
        <v>61.5171785312357</v>
      </c>
      <c r="O3878" s="14"/>
      <c r="P3878" s="14"/>
      <c r="Q3878" s="14"/>
      <c r="R3878" s="14"/>
      <c r="S3878" s="14"/>
      <c r="T3878" s="14"/>
      <c r="U3878" s="14"/>
      <c r="V3878" s="14"/>
      <c r="W3878" s="14"/>
      <c r="X3878" s="14"/>
      <c r="Y3878" s="14"/>
    </row>
    <row r="3879" spans="1:25">
      <c r="A3879" s="14" t="s">
        <v>4011</v>
      </c>
      <c r="B3879" s="14" t="s">
        <v>60</v>
      </c>
      <c r="C3879" s="14" t="s">
        <v>130</v>
      </c>
      <c r="D3879" s="14" t="s">
        <v>77</v>
      </c>
      <c r="E3879" s="14">
        <v>4</v>
      </c>
      <c r="F3879" s="14">
        <v>2939.9525178185399</v>
      </c>
      <c r="G3879" s="14">
        <v>979.98417260618203</v>
      </c>
      <c r="H3879" s="14">
        <v>1692.67274915137</v>
      </c>
      <c r="I3879" s="14">
        <v>1702.5731718458101</v>
      </c>
      <c r="J3879" s="14">
        <v>1641.4251358107299</v>
      </c>
      <c r="K3879" s="14">
        <v>1765.41204279263</v>
      </c>
      <c r="L3879" s="14">
        <v>62.838870946820201</v>
      </c>
      <c r="M3879" s="14">
        <v>61.1480360350781</v>
      </c>
      <c r="O3879" s="14"/>
      <c r="P3879" s="14"/>
      <c r="Q3879" s="14"/>
      <c r="R3879" s="14"/>
      <c r="S3879" s="14"/>
      <c r="T3879" s="14"/>
      <c r="U3879" s="14"/>
      <c r="V3879" s="14"/>
      <c r="W3879" s="14"/>
      <c r="X3879" s="14"/>
      <c r="Y3879" s="14"/>
    </row>
    <row r="3880" spans="1:25">
      <c r="A3880" s="14" t="s">
        <v>4012</v>
      </c>
      <c r="B3880" s="14" t="s">
        <v>60</v>
      </c>
      <c r="C3880" s="14" t="s">
        <v>131</v>
      </c>
      <c r="D3880" s="14" t="s">
        <v>77</v>
      </c>
      <c r="E3880" s="14">
        <v>4</v>
      </c>
      <c r="F3880" s="14">
        <v>3023.6378670293602</v>
      </c>
      <c r="G3880" s="14">
        <v>1007.87928900979</v>
      </c>
      <c r="H3880" s="14">
        <v>1733.68760473</v>
      </c>
      <c r="I3880" s="14">
        <v>1732.21396000197</v>
      </c>
      <c r="J3880" s="14">
        <v>1670.88105392221</v>
      </c>
      <c r="K3880" s="14">
        <v>1795.2188246083299</v>
      </c>
      <c r="L3880" s="14">
        <v>63.0048646063617</v>
      </c>
      <c r="M3880" s="14">
        <v>61.3329060797548</v>
      </c>
      <c r="O3880" s="14"/>
      <c r="P3880" s="14"/>
      <c r="Q3880" s="14"/>
      <c r="R3880" s="14"/>
      <c r="S3880" s="14"/>
      <c r="T3880" s="14"/>
      <c r="U3880" s="14"/>
      <c r="V3880" s="14"/>
      <c r="W3880" s="14"/>
      <c r="X3880" s="14"/>
      <c r="Y3880" s="14"/>
    </row>
    <row r="3881" spans="1:25">
      <c r="A3881" s="14" t="s">
        <v>4013</v>
      </c>
      <c r="B3881" s="14" t="s">
        <v>60</v>
      </c>
      <c r="C3881" s="14" t="s">
        <v>132</v>
      </c>
      <c r="D3881" s="14" t="s">
        <v>77</v>
      </c>
      <c r="E3881" s="14">
        <v>4</v>
      </c>
      <c r="F3881" s="14">
        <v>3018.35420046831</v>
      </c>
      <c r="G3881" s="14">
        <v>1006.1180668227699</v>
      </c>
      <c r="H3881" s="14">
        <v>1720.3108509742201</v>
      </c>
      <c r="I3881" s="14">
        <v>1710.22223059057</v>
      </c>
      <c r="J3881" s="14">
        <v>1649.62728203196</v>
      </c>
      <c r="K3881" s="14">
        <v>1772.4704875053801</v>
      </c>
      <c r="L3881" s="14">
        <v>62.248256914808699</v>
      </c>
      <c r="M3881" s="14">
        <v>60.5949485586086</v>
      </c>
      <c r="O3881" s="14"/>
      <c r="P3881" s="14"/>
      <c r="Q3881" s="14"/>
      <c r="R3881" s="14"/>
      <c r="S3881" s="14"/>
      <c r="T3881" s="14"/>
      <c r="U3881" s="14"/>
      <c r="V3881" s="14"/>
      <c r="W3881" s="14"/>
      <c r="X3881" s="14"/>
      <c r="Y3881" s="14"/>
    </row>
    <row r="3882" spans="1:25">
      <c r="A3882" s="14" t="s">
        <v>4014</v>
      </c>
      <c r="B3882" s="14" t="s">
        <v>60</v>
      </c>
      <c r="C3882" s="14" t="s">
        <v>38</v>
      </c>
      <c r="D3882" s="14" t="s">
        <v>77</v>
      </c>
      <c r="E3882" s="14">
        <v>5</v>
      </c>
      <c r="F3882" s="14">
        <v>4113.3736766783304</v>
      </c>
      <c r="G3882" s="14">
        <v>1371.12455889278</v>
      </c>
      <c r="H3882" s="14">
        <v>2558.7365335960499</v>
      </c>
      <c r="I3882" s="14">
        <v>2690.9607172076198</v>
      </c>
      <c r="J3882" s="14">
        <v>2609.0581232098598</v>
      </c>
      <c r="K3882" s="14">
        <v>2774.7734593342502</v>
      </c>
      <c r="L3882" s="14">
        <v>83.812742126625807</v>
      </c>
      <c r="M3882" s="14">
        <v>81.902593997757293</v>
      </c>
      <c r="O3882" s="14"/>
      <c r="P3882" s="14"/>
      <c r="Q3882" s="14"/>
      <c r="R3882" s="14"/>
      <c r="S3882" s="14"/>
      <c r="T3882" s="14"/>
      <c r="U3882" s="14"/>
      <c r="V3882" s="14"/>
      <c r="W3882" s="14"/>
      <c r="X3882" s="14"/>
      <c r="Y3882" s="14"/>
    </row>
    <row r="3883" spans="1:25">
      <c r="A3883" s="14" t="s">
        <v>4015</v>
      </c>
      <c r="B3883" s="14" t="s">
        <v>60</v>
      </c>
      <c r="C3883" s="14" t="s">
        <v>36</v>
      </c>
      <c r="D3883" s="14" t="s">
        <v>77</v>
      </c>
      <c r="E3883" s="14">
        <v>5</v>
      </c>
      <c r="F3883" s="14">
        <v>3841.91808103331</v>
      </c>
      <c r="G3883" s="14">
        <v>1280.6393603444401</v>
      </c>
      <c r="H3883" s="14">
        <v>2379.4565167242499</v>
      </c>
      <c r="I3883" s="14">
        <v>2506.7213372433098</v>
      </c>
      <c r="J3883" s="14">
        <v>2427.7740533534402</v>
      </c>
      <c r="K3883" s="14">
        <v>2587.57463195729</v>
      </c>
      <c r="L3883" s="14">
        <v>80.853294713986102</v>
      </c>
      <c r="M3883" s="14">
        <v>78.947283889863698</v>
      </c>
      <c r="O3883" s="14"/>
      <c r="P3883" s="14"/>
      <c r="Q3883" s="14"/>
      <c r="R3883" s="14"/>
      <c r="S3883" s="14"/>
      <c r="T3883" s="14"/>
      <c r="U3883" s="14"/>
      <c r="V3883" s="14"/>
      <c r="W3883" s="14"/>
      <c r="X3883" s="14"/>
      <c r="Y3883" s="14"/>
    </row>
    <row r="3884" spans="1:25">
      <c r="A3884" s="14" t="s">
        <v>4016</v>
      </c>
      <c r="B3884" s="14" t="s">
        <v>60</v>
      </c>
      <c r="C3884" s="14" t="s">
        <v>34</v>
      </c>
      <c r="D3884" s="14" t="s">
        <v>77</v>
      </c>
      <c r="E3884" s="14">
        <v>5</v>
      </c>
      <c r="F3884" s="14">
        <v>3751.8787055651101</v>
      </c>
      <c r="G3884" s="14">
        <v>1250.6262351883699</v>
      </c>
      <c r="H3884" s="14">
        <v>2316.6752323635601</v>
      </c>
      <c r="I3884" s="14">
        <v>2444.3442189419402</v>
      </c>
      <c r="J3884" s="14">
        <v>2366.4231507548102</v>
      </c>
      <c r="K3884" s="14">
        <v>2524.1692636544999</v>
      </c>
      <c r="L3884" s="14">
        <v>79.825044712560199</v>
      </c>
      <c r="M3884" s="14">
        <v>77.921068187125499</v>
      </c>
      <c r="O3884" s="14"/>
      <c r="P3884" s="14"/>
      <c r="Q3884" s="14"/>
      <c r="R3884" s="14"/>
      <c r="S3884" s="14"/>
      <c r="T3884" s="14"/>
      <c r="U3884" s="14"/>
      <c r="V3884" s="14"/>
      <c r="W3884" s="14"/>
      <c r="X3884" s="14"/>
      <c r="Y3884" s="14"/>
    </row>
    <row r="3885" spans="1:25">
      <c r="A3885" s="14" t="s">
        <v>4017</v>
      </c>
      <c r="B3885" s="14" t="s">
        <v>60</v>
      </c>
      <c r="C3885" s="14" t="s">
        <v>128</v>
      </c>
      <c r="D3885" s="14" t="s">
        <v>77</v>
      </c>
      <c r="E3885" s="14">
        <v>5</v>
      </c>
      <c r="F3885" s="14">
        <v>3616.6388192949298</v>
      </c>
      <c r="G3885" s="14">
        <v>1205.5462730983099</v>
      </c>
      <c r="H3885" s="14">
        <v>2227.39209544495</v>
      </c>
      <c r="I3885" s="14">
        <v>2350.0681798667401</v>
      </c>
      <c r="J3885" s="14">
        <v>2273.7486761253299</v>
      </c>
      <c r="K3885" s="14">
        <v>2428.2875466362998</v>
      </c>
      <c r="L3885" s="14">
        <v>78.219366769562399</v>
      </c>
      <c r="M3885" s="14">
        <v>76.319503741415204</v>
      </c>
      <c r="O3885" s="14"/>
      <c r="P3885" s="14"/>
      <c r="Q3885" s="14"/>
      <c r="R3885" s="14"/>
      <c r="S3885" s="14"/>
      <c r="T3885" s="14"/>
      <c r="U3885" s="14"/>
      <c r="V3885" s="14"/>
      <c r="W3885" s="14"/>
      <c r="X3885" s="14"/>
      <c r="Y3885" s="14"/>
    </row>
    <row r="3886" spans="1:25">
      <c r="A3886" s="14" t="s">
        <v>4018</v>
      </c>
      <c r="B3886" s="14" t="s">
        <v>60</v>
      </c>
      <c r="C3886" s="14" t="s">
        <v>129</v>
      </c>
      <c r="D3886" s="14" t="s">
        <v>77</v>
      </c>
      <c r="E3886" s="14">
        <v>5</v>
      </c>
      <c r="F3886" s="14">
        <v>3553.81253895588</v>
      </c>
      <c r="G3886" s="14">
        <v>1184.6041796519601</v>
      </c>
      <c r="H3886" s="14">
        <v>2183.6558434344802</v>
      </c>
      <c r="I3886" s="14">
        <v>2305.2836850999302</v>
      </c>
      <c r="J3886" s="14">
        <v>2229.76739162168</v>
      </c>
      <c r="K3886" s="14">
        <v>2382.6966194449401</v>
      </c>
      <c r="L3886" s="14">
        <v>77.412934345012204</v>
      </c>
      <c r="M3886" s="14">
        <v>75.516293478254696</v>
      </c>
      <c r="O3886" s="14"/>
      <c r="P3886" s="14"/>
      <c r="Q3886" s="14"/>
      <c r="R3886" s="14"/>
      <c r="S3886" s="14"/>
      <c r="T3886" s="14"/>
      <c r="U3886" s="14"/>
      <c r="V3886" s="14"/>
      <c r="W3886" s="14"/>
      <c r="X3886" s="14"/>
      <c r="Y3886" s="14"/>
    </row>
    <row r="3887" spans="1:25">
      <c r="A3887" s="14" t="s">
        <v>4019</v>
      </c>
      <c r="B3887" s="14" t="s">
        <v>60</v>
      </c>
      <c r="C3887" s="14" t="s">
        <v>130</v>
      </c>
      <c r="D3887" s="14" t="s">
        <v>77</v>
      </c>
      <c r="E3887" s="14">
        <v>5</v>
      </c>
      <c r="F3887" s="14">
        <v>3411.5487078473302</v>
      </c>
      <c r="G3887" s="14">
        <v>1137.18290261578</v>
      </c>
      <c r="H3887" s="14">
        <v>2092.8077563429501</v>
      </c>
      <c r="I3887" s="14">
        <v>2198.4262694453801</v>
      </c>
      <c r="J3887" s="14">
        <v>2124.9397017205401</v>
      </c>
      <c r="K3887" s="14">
        <v>2273.7971272949399</v>
      </c>
      <c r="L3887" s="14">
        <v>75.370857849557098</v>
      </c>
      <c r="M3887" s="14">
        <v>73.486567724839901</v>
      </c>
      <c r="O3887" s="14"/>
      <c r="P3887" s="14"/>
      <c r="Q3887" s="14"/>
      <c r="R3887" s="14"/>
      <c r="S3887" s="14"/>
      <c r="T3887" s="14"/>
      <c r="U3887" s="14"/>
      <c r="V3887" s="14"/>
      <c r="W3887" s="14"/>
      <c r="X3887" s="14"/>
      <c r="Y3887" s="14"/>
    </row>
    <row r="3888" spans="1:25">
      <c r="A3888" s="14" t="s">
        <v>4020</v>
      </c>
      <c r="B3888" s="14" t="s">
        <v>60</v>
      </c>
      <c r="C3888" s="14" t="s">
        <v>131</v>
      </c>
      <c r="D3888" s="14" t="s">
        <v>77</v>
      </c>
      <c r="E3888" s="14">
        <v>5</v>
      </c>
      <c r="F3888" s="14">
        <v>3387.6731791101802</v>
      </c>
      <c r="G3888" s="14">
        <v>1129.2243930367299</v>
      </c>
      <c r="H3888" s="14">
        <v>2073.5820356547101</v>
      </c>
      <c r="I3888" s="14">
        <v>2167.0422956340799</v>
      </c>
      <c r="J3888" s="14">
        <v>2094.3519091679</v>
      </c>
      <c r="K3888" s="14">
        <v>2241.60320649815</v>
      </c>
      <c r="L3888" s="14">
        <v>74.560910864066003</v>
      </c>
      <c r="M3888" s="14">
        <v>72.690386466182602</v>
      </c>
      <c r="O3888" s="14"/>
      <c r="P3888" s="14"/>
      <c r="Q3888" s="14"/>
      <c r="R3888" s="14"/>
      <c r="S3888" s="14"/>
      <c r="T3888" s="14"/>
      <c r="U3888" s="14"/>
      <c r="V3888" s="14"/>
      <c r="W3888" s="14"/>
      <c r="X3888" s="14"/>
      <c r="Y3888" s="14"/>
    </row>
    <row r="3889" spans="1:25">
      <c r="A3889" s="14" t="s">
        <v>4021</v>
      </c>
      <c r="B3889" s="14" t="s">
        <v>60</v>
      </c>
      <c r="C3889" s="14" t="s">
        <v>132</v>
      </c>
      <c r="D3889" s="14" t="s">
        <v>77</v>
      </c>
      <c r="E3889" s="14">
        <v>5</v>
      </c>
      <c r="F3889" s="14">
        <v>3385.7315663778199</v>
      </c>
      <c r="G3889" s="14">
        <v>1128.5771887926101</v>
      </c>
      <c r="H3889" s="14">
        <v>2063.4010216520801</v>
      </c>
      <c r="I3889" s="14">
        <v>2148.3779986155</v>
      </c>
      <c r="J3889" s="14">
        <v>2076.2657995644399</v>
      </c>
      <c r="K3889" s="14">
        <v>2222.3463832421198</v>
      </c>
      <c r="L3889" s="14">
        <v>73.968384626622097</v>
      </c>
      <c r="M3889" s="14">
        <v>72.112199051057402</v>
      </c>
      <c r="O3889" s="14"/>
      <c r="P3889" s="14"/>
      <c r="Q3889" s="14"/>
      <c r="R3889" s="14"/>
      <c r="S3889" s="14"/>
      <c r="T3889" s="14"/>
      <c r="U3889" s="14"/>
      <c r="V3889" s="14"/>
      <c r="W3889" s="14"/>
      <c r="X3889" s="14"/>
      <c r="Y3889" s="14"/>
    </row>
    <row r="3890" spans="1:25">
      <c r="A3890" s="14" t="s">
        <v>4022</v>
      </c>
      <c r="B3890" s="14" t="s">
        <v>60</v>
      </c>
      <c r="C3890" s="14" t="s">
        <v>38</v>
      </c>
      <c r="D3890" s="14" t="s">
        <v>81</v>
      </c>
      <c r="E3890" s="14">
        <v>0</v>
      </c>
      <c r="F3890" s="14">
        <v>15901.3902371648</v>
      </c>
      <c r="G3890" s="14">
        <v>5300.4634123882697</v>
      </c>
      <c r="H3890" s="14">
        <v>1620.76334716109</v>
      </c>
      <c r="I3890" s="14">
        <v>1713.03552630474</v>
      </c>
      <c r="J3890" s="14">
        <v>1686.33486452028</v>
      </c>
      <c r="K3890" s="14">
        <v>1740.05091441743</v>
      </c>
      <c r="L3890" s="14">
        <v>27.015388112696201</v>
      </c>
      <c r="M3890" s="14">
        <v>26.700661784453601</v>
      </c>
      <c r="O3890" s="14"/>
      <c r="P3890" s="14"/>
      <c r="Q3890" s="14"/>
      <c r="R3890" s="14"/>
      <c r="S3890" s="14"/>
      <c r="T3890" s="14"/>
      <c r="U3890" s="14"/>
      <c r="V3890" s="14"/>
      <c r="W3890" s="14"/>
      <c r="X3890" s="14"/>
      <c r="Y3890" s="14"/>
    </row>
    <row r="3891" spans="1:25">
      <c r="A3891" s="14" t="s">
        <v>4023</v>
      </c>
      <c r="B3891" s="14" t="s">
        <v>60</v>
      </c>
      <c r="C3891" s="14" t="s">
        <v>36</v>
      </c>
      <c r="D3891" s="14" t="s">
        <v>81</v>
      </c>
      <c r="E3891" s="14">
        <v>0</v>
      </c>
      <c r="F3891" s="14">
        <v>16009.795583732601</v>
      </c>
      <c r="G3891" s="14">
        <v>5336.59852791086</v>
      </c>
      <c r="H3891" s="14">
        <v>1621.3616962568999</v>
      </c>
      <c r="I3891" s="14">
        <v>1706.0214239439999</v>
      </c>
      <c r="J3891" s="14">
        <v>1679.5314899241801</v>
      </c>
      <c r="K3891" s="14">
        <v>1732.82253459099</v>
      </c>
      <c r="L3891" s="14">
        <v>26.801110646982401</v>
      </c>
      <c r="M3891" s="14">
        <v>26.489934019823799</v>
      </c>
      <c r="O3891" s="14"/>
      <c r="P3891" s="14"/>
      <c r="Q3891" s="14"/>
      <c r="R3891" s="14"/>
      <c r="S3891" s="14"/>
      <c r="T3891" s="14"/>
      <c r="U3891" s="14"/>
      <c r="V3891" s="14"/>
      <c r="W3891" s="14"/>
      <c r="X3891" s="14"/>
      <c r="Y3891" s="14"/>
    </row>
    <row r="3892" spans="1:25">
      <c r="A3892" s="14" t="s">
        <v>4024</v>
      </c>
      <c r="B3892" s="14" t="s">
        <v>60</v>
      </c>
      <c r="C3892" s="14" t="s">
        <v>34</v>
      </c>
      <c r="D3892" s="14" t="s">
        <v>81</v>
      </c>
      <c r="E3892" s="14">
        <v>0</v>
      </c>
      <c r="F3892" s="14">
        <v>15918.394774991701</v>
      </c>
      <c r="G3892" s="14">
        <v>5306.1315916639096</v>
      </c>
      <c r="H3892" s="14">
        <v>1603.7036773038701</v>
      </c>
      <c r="I3892" s="14">
        <v>1675.61779241312</v>
      </c>
      <c r="J3892" s="14">
        <v>1649.5451366765601</v>
      </c>
      <c r="K3892" s="14">
        <v>1701.9976067769301</v>
      </c>
      <c r="L3892" s="14">
        <v>26.3798143638064</v>
      </c>
      <c r="M3892" s="14">
        <v>26.072655736561298</v>
      </c>
      <c r="O3892" s="14"/>
      <c r="P3892" s="14"/>
      <c r="Q3892" s="14"/>
      <c r="R3892" s="14"/>
      <c r="S3892" s="14"/>
      <c r="T3892" s="14"/>
      <c r="U3892" s="14"/>
      <c r="V3892" s="14"/>
      <c r="W3892" s="14"/>
      <c r="X3892" s="14"/>
      <c r="Y3892" s="14"/>
    </row>
    <row r="3893" spans="1:25">
      <c r="A3893" s="14" t="s">
        <v>4025</v>
      </c>
      <c r="B3893" s="14" t="s">
        <v>60</v>
      </c>
      <c r="C3893" s="14" t="s">
        <v>128</v>
      </c>
      <c r="D3893" s="14" t="s">
        <v>81</v>
      </c>
      <c r="E3893" s="14">
        <v>0</v>
      </c>
      <c r="F3893" s="14">
        <v>15773.719441892399</v>
      </c>
      <c r="G3893" s="14">
        <v>5257.9064806307897</v>
      </c>
      <c r="H3893" s="14">
        <v>1582.6087966975099</v>
      </c>
      <c r="I3893" s="14">
        <v>1639.2576427547899</v>
      </c>
      <c r="J3893" s="14">
        <v>1613.65364190174</v>
      </c>
      <c r="K3893" s="14">
        <v>1665.1646702550099</v>
      </c>
      <c r="L3893" s="14">
        <v>25.907027500223599</v>
      </c>
      <c r="M3893" s="14">
        <v>25.604000853048799</v>
      </c>
      <c r="O3893" s="14"/>
      <c r="P3893" s="14"/>
      <c r="Q3893" s="14"/>
      <c r="R3893" s="14"/>
      <c r="S3893" s="14"/>
      <c r="T3893" s="14"/>
      <c r="U3893" s="14"/>
      <c r="V3893" s="14"/>
      <c r="W3893" s="14"/>
      <c r="X3893" s="14"/>
      <c r="Y3893" s="14"/>
    </row>
    <row r="3894" spans="1:25">
      <c r="A3894" s="14" t="s">
        <v>4026</v>
      </c>
      <c r="B3894" s="14" t="s">
        <v>60</v>
      </c>
      <c r="C3894" s="14" t="s">
        <v>129</v>
      </c>
      <c r="D3894" s="14" t="s">
        <v>81</v>
      </c>
      <c r="E3894" s="14">
        <v>0</v>
      </c>
      <c r="F3894" s="14">
        <v>15432.5999942491</v>
      </c>
      <c r="G3894" s="14">
        <v>5144.1999980830196</v>
      </c>
      <c r="H3894" s="14">
        <v>1543.43286390566</v>
      </c>
      <c r="I3894" s="14">
        <v>1581.2814591733099</v>
      </c>
      <c r="J3894" s="14">
        <v>1556.3306740830601</v>
      </c>
      <c r="K3894" s="14">
        <v>1606.53080726383</v>
      </c>
      <c r="L3894" s="14">
        <v>25.249348090527999</v>
      </c>
      <c r="M3894" s="14">
        <v>24.950785090242999</v>
      </c>
      <c r="O3894" s="14"/>
      <c r="P3894" s="14"/>
      <c r="Q3894" s="14"/>
      <c r="R3894" s="14"/>
      <c r="S3894" s="14"/>
      <c r="T3894" s="14"/>
      <c r="U3894" s="14"/>
      <c r="V3894" s="14"/>
      <c r="W3894" s="14"/>
      <c r="X3894" s="14"/>
      <c r="Y3894" s="14"/>
    </row>
    <row r="3895" spans="1:25">
      <c r="A3895" s="14" t="s">
        <v>4027</v>
      </c>
      <c r="B3895" s="14" t="s">
        <v>60</v>
      </c>
      <c r="C3895" s="14" t="s">
        <v>130</v>
      </c>
      <c r="D3895" s="14" t="s">
        <v>81</v>
      </c>
      <c r="E3895" s="14">
        <v>0</v>
      </c>
      <c r="F3895" s="14">
        <v>15137.6137135466</v>
      </c>
      <c r="G3895" s="14">
        <v>5045.8712378488499</v>
      </c>
      <c r="H3895" s="14">
        <v>1509.9803804819301</v>
      </c>
      <c r="I3895" s="14">
        <v>1532.82405594222</v>
      </c>
      <c r="J3895" s="14">
        <v>1508.4148754739999</v>
      </c>
      <c r="K3895" s="14">
        <v>1557.5281696392401</v>
      </c>
      <c r="L3895" s="14">
        <v>24.704113697027001</v>
      </c>
      <c r="M3895" s="14">
        <v>24.409180468219301</v>
      </c>
      <c r="O3895" s="14"/>
      <c r="P3895" s="14"/>
      <c r="Q3895" s="14"/>
      <c r="R3895" s="14"/>
      <c r="S3895" s="14"/>
      <c r="T3895" s="14"/>
      <c r="U3895" s="14"/>
      <c r="V3895" s="14"/>
      <c r="W3895" s="14"/>
      <c r="X3895" s="14"/>
      <c r="Y3895" s="14"/>
    </row>
    <row r="3896" spans="1:25">
      <c r="A3896" s="14" t="s">
        <v>4028</v>
      </c>
      <c r="B3896" s="14" t="s">
        <v>60</v>
      </c>
      <c r="C3896" s="14" t="s">
        <v>131</v>
      </c>
      <c r="D3896" s="14" t="s">
        <v>81</v>
      </c>
      <c r="E3896" s="14">
        <v>0</v>
      </c>
      <c r="F3896" s="14">
        <v>15060.0301139079</v>
      </c>
      <c r="G3896" s="14">
        <v>5020.0100379693104</v>
      </c>
      <c r="H3896" s="14">
        <v>1496.9479731015001</v>
      </c>
      <c r="I3896" s="14">
        <v>1505.10320021244</v>
      </c>
      <c r="J3896" s="14">
        <v>1481.08228425945</v>
      </c>
      <c r="K3896" s="14">
        <v>1529.4151096951</v>
      </c>
      <c r="L3896" s="14">
        <v>24.311909482653601</v>
      </c>
      <c r="M3896" s="14">
        <v>24.020915952991299</v>
      </c>
      <c r="O3896" s="14"/>
      <c r="P3896" s="14"/>
      <c r="Q3896" s="14"/>
      <c r="R3896" s="14"/>
      <c r="S3896" s="14"/>
      <c r="T3896" s="14"/>
      <c r="U3896" s="14"/>
      <c r="V3896" s="14"/>
      <c r="W3896" s="14"/>
      <c r="X3896" s="14"/>
      <c r="Y3896" s="14"/>
    </row>
    <row r="3897" spans="1:25">
      <c r="A3897" s="14" t="s">
        <v>4029</v>
      </c>
      <c r="B3897" s="14" t="s">
        <v>60</v>
      </c>
      <c r="C3897" s="14" t="s">
        <v>132</v>
      </c>
      <c r="D3897" s="14" t="s">
        <v>81</v>
      </c>
      <c r="E3897" s="14">
        <v>0</v>
      </c>
      <c r="F3897" s="14">
        <v>15239.623699626</v>
      </c>
      <c r="G3897" s="14">
        <v>5079.8745665420001</v>
      </c>
      <c r="H3897" s="14">
        <v>1507.7376055888601</v>
      </c>
      <c r="I3897" s="14">
        <v>1504.33949562879</v>
      </c>
      <c r="J3897" s="14">
        <v>1480.4758520989001</v>
      </c>
      <c r="K3897" s="14">
        <v>1528.4905076244299</v>
      </c>
      <c r="L3897" s="14">
        <v>24.151011995639202</v>
      </c>
      <c r="M3897" s="14">
        <v>23.8636435298931</v>
      </c>
      <c r="O3897" s="14"/>
      <c r="P3897" s="14"/>
      <c r="Q3897" s="14"/>
      <c r="R3897" s="14"/>
      <c r="S3897" s="14"/>
      <c r="T3897" s="14"/>
      <c r="U3897" s="14"/>
      <c r="V3897" s="14"/>
      <c r="W3897" s="14"/>
      <c r="X3897" s="14"/>
      <c r="Y3897" s="14"/>
    </row>
    <row r="3898" spans="1:25">
      <c r="A3898" s="14" t="s">
        <v>4030</v>
      </c>
      <c r="B3898" s="14" t="s">
        <v>60</v>
      </c>
      <c r="C3898" s="14" t="s">
        <v>38</v>
      </c>
      <c r="D3898" s="14" t="s">
        <v>81</v>
      </c>
      <c r="E3898" s="14">
        <v>1</v>
      </c>
      <c r="F3898" s="14">
        <v>2215.4457428957899</v>
      </c>
      <c r="G3898" s="14">
        <v>738.48191429859799</v>
      </c>
      <c r="H3898" s="14">
        <v>1050.59667712901</v>
      </c>
      <c r="I3898" s="14">
        <v>1129.59556760397</v>
      </c>
      <c r="J3898" s="14">
        <v>1082.5149016785199</v>
      </c>
      <c r="K3898" s="14">
        <v>1178.1793909130699</v>
      </c>
      <c r="L3898" s="14">
        <v>48.583823309098101</v>
      </c>
      <c r="M3898" s="14">
        <v>47.080665925448301</v>
      </c>
      <c r="O3898" s="14"/>
      <c r="P3898" s="14"/>
      <c r="Q3898" s="14"/>
      <c r="R3898" s="14"/>
      <c r="S3898" s="14"/>
      <c r="T3898" s="14"/>
      <c r="U3898" s="14"/>
      <c r="V3898" s="14"/>
      <c r="W3898" s="14"/>
      <c r="X3898" s="14"/>
      <c r="Y3898" s="14"/>
    </row>
    <row r="3899" spans="1:25">
      <c r="A3899" s="14" t="s">
        <v>4031</v>
      </c>
      <c r="B3899" s="14" t="s">
        <v>60</v>
      </c>
      <c r="C3899" s="14" t="s">
        <v>36</v>
      </c>
      <c r="D3899" s="14" t="s">
        <v>81</v>
      </c>
      <c r="E3899" s="14">
        <v>1</v>
      </c>
      <c r="F3899" s="14">
        <v>2296.2356370396501</v>
      </c>
      <c r="G3899" s="14">
        <v>765.411879013217</v>
      </c>
      <c r="H3899" s="14">
        <v>1077.3519553337301</v>
      </c>
      <c r="I3899" s="14">
        <v>1143.99385906676</v>
      </c>
      <c r="J3899" s="14">
        <v>1097.2112277286101</v>
      </c>
      <c r="K3899" s="14">
        <v>1192.2431650425699</v>
      </c>
      <c r="L3899" s="14">
        <v>48.249305975810302</v>
      </c>
      <c r="M3899" s="14">
        <v>46.782631338149301</v>
      </c>
      <c r="O3899" s="14"/>
      <c r="P3899" s="14"/>
      <c r="Q3899" s="14"/>
      <c r="R3899" s="14"/>
      <c r="S3899" s="14"/>
      <c r="T3899" s="14"/>
      <c r="U3899" s="14"/>
      <c r="V3899" s="14"/>
      <c r="W3899" s="14"/>
      <c r="X3899" s="14"/>
      <c r="Y3899" s="14"/>
    </row>
    <row r="3900" spans="1:25">
      <c r="A3900" s="14" t="s">
        <v>4032</v>
      </c>
      <c r="B3900" s="14" t="s">
        <v>60</v>
      </c>
      <c r="C3900" s="14" t="s">
        <v>34</v>
      </c>
      <c r="D3900" s="14" t="s">
        <v>81</v>
      </c>
      <c r="E3900" s="14">
        <v>1</v>
      </c>
      <c r="F3900" s="14">
        <v>2262.7888836309198</v>
      </c>
      <c r="G3900" s="14">
        <v>754.262961210306</v>
      </c>
      <c r="H3900" s="14">
        <v>1053.5674167408199</v>
      </c>
      <c r="I3900" s="14">
        <v>1111.68041425874</v>
      </c>
      <c r="J3900" s="14">
        <v>1065.94469138257</v>
      </c>
      <c r="K3900" s="14">
        <v>1158.8607315295901</v>
      </c>
      <c r="L3900" s="14">
        <v>47.180317270848697</v>
      </c>
      <c r="M3900" s="14">
        <v>45.735722876164601</v>
      </c>
      <c r="O3900" s="14"/>
      <c r="P3900" s="14"/>
      <c r="Q3900" s="14"/>
      <c r="R3900" s="14"/>
      <c r="S3900" s="14"/>
      <c r="T3900" s="14"/>
      <c r="U3900" s="14"/>
      <c r="V3900" s="14"/>
      <c r="W3900" s="14"/>
      <c r="X3900" s="14"/>
      <c r="Y3900" s="14"/>
    </row>
    <row r="3901" spans="1:25">
      <c r="A3901" s="14" t="s">
        <v>4033</v>
      </c>
      <c r="B3901" s="14" t="s">
        <v>60</v>
      </c>
      <c r="C3901" s="14" t="s">
        <v>128</v>
      </c>
      <c r="D3901" s="14" t="s">
        <v>81</v>
      </c>
      <c r="E3901" s="14">
        <v>1</v>
      </c>
      <c r="F3901" s="14">
        <v>2251.3001681577698</v>
      </c>
      <c r="G3901" s="14">
        <v>750.43338938592206</v>
      </c>
      <c r="H3901" s="14">
        <v>1042.26859636934</v>
      </c>
      <c r="I3901" s="14">
        <v>1087.24715371662</v>
      </c>
      <c r="J3901" s="14">
        <v>1042.47547099238</v>
      </c>
      <c r="K3901" s="14">
        <v>1133.4366472977199</v>
      </c>
      <c r="L3901" s="14">
        <v>46.189493581096897</v>
      </c>
      <c r="M3901" s="14">
        <v>44.771682724249303</v>
      </c>
      <c r="O3901" s="14"/>
      <c r="P3901" s="14"/>
      <c r="Q3901" s="14"/>
      <c r="R3901" s="14"/>
      <c r="S3901" s="14"/>
      <c r="T3901" s="14"/>
      <c r="U3901" s="14"/>
      <c r="V3901" s="14"/>
      <c r="W3901" s="14"/>
      <c r="X3901" s="14"/>
      <c r="Y3901" s="14"/>
    </row>
    <row r="3902" spans="1:25">
      <c r="A3902" s="14" t="s">
        <v>4034</v>
      </c>
      <c r="B3902" s="14" t="s">
        <v>60</v>
      </c>
      <c r="C3902" s="14" t="s">
        <v>129</v>
      </c>
      <c r="D3902" s="14" t="s">
        <v>81</v>
      </c>
      <c r="E3902" s="14">
        <v>1</v>
      </c>
      <c r="F3902" s="14">
        <v>2185.4058792792198</v>
      </c>
      <c r="G3902" s="14">
        <v>728.46862642640599</v>
      </c>
      <c r="H3902" s="14">
        <v>1007.9123160517501</v>
      </c>
      <c r="I3902" s="14">
        <v>1035.00408878197</v>
      </c>
      <c r="J3902" s="14">
        <v>991.79228413633996</v>
      </c>
      <c r="K3902" s="14">
        <v>1079.6051449646</v>
      </c>
      <c r="L3902" s="14">
        <v>44.6010561826374</v>
      </c>
      <c r="M3902" s="14">
        <v>43.211804645626799</v>
      </c>
      <c r="O3902" s="14"/>
      <c r="P3902" s="14"/>
      <c r="Q3902" s="14"/>
      <c r="R3902" s="14"/>
      <c r="S3902" s="14"/>
      <c r="T3902" s="14"/>
      <c r="U3902" s="14"/>
      <c r="V3902" s="14"/>
      <c r="W3902" s="14"/>
      <c r="X3902" s="14"/>
      <c r="Y3902" s="14"/>
    </row>
    <row r="3903" spans="1:25">
      <c r="A3903" s="14" t="s">
        <v>4035</v>
      </c>
      <c r="B3903" s="14" t="s">
        <v>60</v>
      </c>
      <c r="C3903" s="14" t="s">
        <v>130</v>
      </c>
      <c r="D3903" s="14" t="s">
        <v>81</v>
      </c>
      <c r="E3903" s="14">
        <v>1</v>
      </c>
      <c r="F3903" s="14">
        <v>2167.6159941584601</v>
      </c>
      <c r="G3903" s="14">
        <v>722.53866471948697</v>
      </c>
      <c r="H3903" s="14">
        <v>995.05871067419901</v>
      </c>
      <c r="I3903" s="14">
        <v>1003.68595363649</v>
      </c>
      <c r="J3903" s="14">
        <v>961.60505027028501</v>
      </c>
      <c r="K3903" s="14">
        <v>1047.1253887497301</v>
      </c>
      <c r="L3903" s="14">
        <v>43.439435113242403</v>
      </c>
      <c r="M3903" s="14">
        <v>42.080903366201099</v>
      </c>
      <c r="O3903" s="14"/>
      <c r="P3903" s="14"/>
      <c r="Q3903" s="14"/>
      <c r="R3903" s="14"/>
      <c r="S3903" s="14"/>
      <c r="T3903" s="14"/>
      <c r="U3903" s="14"/>
      <c r="V3903" s="14"/>
      <c r="W3903" s="14"/>
      <c r="X3903" s="14"/>
      <c r="Y3903" s="14"/>
    </row>
    <row r="3904" spans="1:25">
      <c r="A3904" s="14" t="s">
        <v>4036</v>
      </c>
      <c r="B3904" s="14" t="s">
        <v>60</v>
      </c>
      <c r="C3904" s="14" t="s">
        <v>131</v>
      </c>
      <c r="D3904" s="14" t="s">
        <v>81</v>
      </c>
      <c r="E3904" s="14">
        <v>1</v>
      </c>
      <c r="F3904" s="14">
        <v>2136.6076116680802</v>
      </c>
      <c r="G3904" s="14">
        <v>712.20253722269194</v>
      </c>
      <c r="H3904" s="14">
        <v>977.47220150883004</v>
      </c>
      <c r="I3904" s="14">
        <v>971.54147003811602</v>
      </c>
      <c r="J3904" s="14">
        <v>930.51147401883304</v>
      </c>
      <c r="K3904" s="14">
        <v>1013.90581870977</v>
      </c>
      <c r="L3904" s="14">
        <v>42.364348671653701</v>
      </c>
      <c r="M3904" s="14">
        <v>41.029996019282301</v>
      </c>
      <c r="O3904" s="14"/>
      <c r="P3904" s="14"/>
      <c r="Q3904" s="14"/>
      <c r="R3904" s="14"/>
      <c r="S3904" s="14"/>
      <c r="T3904" s="14"/>
      <c r="U3904" s="14"/>
      <c r="V3904" s="14"/>
      <c r="W3904" s="14"/>
      <c r="X3904" s="14"/>
      <c r="Y3904" s="14"/>
    </row>
    <row r="3905" spans="1:25">
      <c r="A3905" s="14" t="s">
        <v>4037</v>
      </c>
      <c r="B3905" s="14" t="s">
        <v>60</v>
      </c>
      <c r="C3905" s="14" t="s">
        <v>132</v>
      </c>
      <c r="D3905" s="14" t="s">
        <v>81</v>
      </c>
      <c r="E3905" s="14">
        <v>1</v>
      </c>
      <c r="F3905" s="14">
        <v>2130.3079150849899</v>
      </c>
      <c r="G3905" s="14">
        <v>710.102638361662</v>
      </c>
      <c r="H3905" s="14">
        <v>969.64402143149096</v>
      </c>
      <c r="I3905" s="14">
        <v>949.70211504166798</v>
      </c>
      <c r="J3905" s="14">
        <v>909.54368259149805</v>
      </c>
      <c r="K3905" s="14">
        <v>991.16851978535101</v>
      </c>
      <c r="L3905" s="14">
        <v>41.4664047436831</v>
      </c>
      <c r="M3905" s="14">
        <v>40.158432450169897</v>
      </c>
      <c r="O3905" s="14"/>
      <c r="P3905" s="14"/>
      <c r="Q3905" s="14"/>
      <c r="R3905" s="14"/>
      <c r="S3905" s="14"/>
      <c r="T3905" s="14"/>
      <c r="U3905" s="14"/>
      <c r="V3905" s="14"/>
      <c r="W3905" s="14"/>
      <c r="X3905" s="14"/>
      <c r="Y3905" s="14"/>
    </row>
    <row r="3906" spans="1:25">
      <c r="A3906" s="14" t="s">
        <v>4038</v>
      </c>
      <c r="B3906" s="14" t="s">
        <v>60</v>
      </c>
      <c r="C3906" s="14" t="s">
        <v>38</v>
      </c>
      <c r="D3906" s="14" t="s">
        <v>81</v>
      </c>
      <c r="E3906" s="14">
        <v>2</v>
      </c>
      <c r="F3906" s="14">
        <v>2822.9935829627502</v>
      </c>
      <c r="G3906" s="14">
        <v>940.99786098758295</v>
      </c>
      <c r="H3906" s="14">
        <v>1378.7514446704499</v>
      </c>
      <c r="I3906" s="14">
        <v>1465.3228750793101</v>
      </c>
      <c r="J3906" s="14">
        <v>1411.3798847805399</v>
      </c>
      <c r="K3906" s="14">
        <v>1520.7885301886199</v>
      </c>
      <c r="L3906" s="14">
        <v>55.4656551093085</v>
      </c>
      <c r="M3906" s="14">
        <v>53.942990298768599</v>
      </c>
      <c r="O3906" s="14"/>
      <c r="P3906" s="14"/>
      <c r="Q3906" s="14"/>
      <c r="R3906" s="14"/>
      <c r="S3906" s="14"/>
      <c r="T3906" s="14"/>
      <c r="U3906" s="14"/>
      <c r="V3906" s="14"/>
      <c r="W3906" s="14"/>
      <c r="X3906" s="14"/>
      <c r="Y3906" s="14"/>
    </row>
    <row r="3907" spans="1:25">
      <c r="A3907" s="14" t="s">
        <v>4039</v>
      </c>
      <c r="B3907" s="14" t="s">
        <v>60</v>
      </c>
      <c r="C3907" s="14" t="s">
        <v>36</v>
      </c>
      <c r="D3907" s="14" t="s">
        <v>81</v>
      </c>
      <c r="E3907" s="14">
        <v>2</v>
      </c>
      <c r="F3907" s="14">
        <v>2846.6946498710499</v>
      </c>
      <c r="G3907" s="14">
        <v>948.89821662368195</v>
      </c>
      <c r="H3907" s="14">
        <v>1378.2309352694799</v>
      </c>
      <c r="I3907" s="14">
        <v>1455.5005699327101</v>
      </c>
      <c r="J3907" s="14">
        <v>1402.1588833953999</v>
      </c>
      <c r="K3907" s="14">
        <v>1510.3415698973799</v>
      </c>
      <c r="L3907" s="14">
        <v>54.840999964667603</v>
      </c>
      <c r="M3907" s="14">
        <v>53.341686537313798</v>
      </c>
      <c r="O3907" s="14"/>
      <c r="P3907" s="14"/>
      <c r="Q3907" s="14"/>
      <c r="R3907" s="14"/>
      <c r="S3907" s="14"/>
      <c r="T3907" s="14"/>
      <c r="U3907" s="14"/>
      <c r="V3907" s="14"/>
      <c r="W3907" s="14"/>
      <c r="X3907" s="14"/>
      <c r="Y3907" s="14"/>
    </row>
    <row r="3908" spans="1:25">
      <c r="A3908" s="14" t="s">
        <v>4040</v>
      </c>
      <c r="B3908" s="14" t="s">
        <v>60</v>
      </c>
      <c r="C3908" s="14" t="s">
        <v>34</v>
      </c>
      <c r="D3908" s="14" t="s">
        <v>81</v>
      </c>
      <c r="E3908" s="14">
        <v>2</v>
      </c>
      <c r="F3908" s="14">
        <v>2782.6745196667198</v>
      </c>
      <c r="G3908" s="14">
        <v>927.55817322223902</v>
      </c>
      <c r="H3908" s="14">
        <v>1337.68280262026</v>
      </c>
      <c r="I3908" s="14">
        <v>1398.04851058908</v>
      </c>
      <c r="J3908" s="14">
        <v>1346.2605005313701</v>
      </c>
      <c r="K3908" s="14">
        <v>1451.3090735211099</v>
      </c>
      <c r="L3908" s="14">
        <v>53.260562932029899</v>
      </c>
      <c r="M3908" s="14">
        <v>51.788010057712398</v>
      </c>
      <c r="O3908" s="14"/>
      <c r="P3908" s="14"/>
      <c r="Q3908" s="14"/>
      <c r="R3908" s="14"/>
      <c r="S3908" s="14"/>
      <c r="T3908" s="14"/>
      <c r="U3908" s="14"/>
      <c r="V3908" s="14"/>
      <c r="W3908" s="14"/>
      <c r="X3908" s="14"/>
      <c r="Y3908" s="14"/>
    </row>
    <row r="3909" spans="1:25">
      <c r="A3909" s="14" t="s">
        <v>4041</v>
      </c>
      <c r="B3909" s="14" t="s">
        <v>60</v>
      </c>
      <c r="C3909" s="14" t="s">
        <v>128</v>
      </c>
      <c r="D3909" s="14" t="s">
        <v>81</v>
      </c>
      <c r="E3909" s="14">
        <v>2</v>
      </c>
      <c r="F3909" s="14">
        <v>2685.9044915971599</v>
      </c>
      <c r="G3909" s="14">
        <v>895.30149719905296</v>
      </c>
      <c r="H3909" s="14">
        <v>1284.2860586399099</v>
      </c>
      <c r="I3909" s="14">
        <v>1328.5924664915201</v>
      </c>
      <c r="J3909" s="14">
        <v>1278.53841080252</v>
      </c>
      <c r="K3909" s="14">
        <v>1380.0955878059101</v>
      </c>
      <c r="L3909" s="14">
        <v>51.503121314392999</v>
      </c>
      <c r="M3909" s="14">
        <v>50.054055688991397</v>
      </c>
      <c r="O3909" s="14"/>
      <c r="P3909" s="14"/>
      <c r="Q3909" s="14"/>
      <c r="R3909" s="14"/>
      <c r="S3909" s="14"/>
      <c r="T3909" s="14"/>
      <c r="U3909" s="14"/>
      <c r="V3909" s="14"/>
      <c r="W3909" s="14"/>
      <c r="X3909" s="14"/>
      <c r="Y3909" s="14"/>
    </row>
    <row r="3910" spans="1:25">
      <c r="A3910" s="14" t="s">
        <v>4042</v>
      </c>
      <c r="B3910" s="14" t="s">
        <v>60</v>
      </c>
      <c r="C3910" s="14" t="s">
        <v>129</v>
      </c>
      <c r="D3910" s="14" t="s">
        <v>81</v>
      </c>
      <c r="E3910" s="14">
        <v>2</v>
      </c>
      <c r="F3910" s="14">
        <v>2587.34136414761</v>
      </c>
      <c r="G3910" s="14">
        <v>862.44712138253601</v>
      </c>
      <c r="H3910" s="14">
        <v>1232.28443304183</v>
      </c>
      <c r="I3910" s="14">
        <v>1260.8970325822399</v>
      </c>
      <c r="J3910" s="14">
        <v>1212.54775846805</v>
      </c>
      <c r="K3910" s="14">
        <v>1310.6728584073801</v>
      </c>
      <c r="L3910" s="14">
        <v>49.7758258251447</v>
      </c>
      <c r="M3910" s="14">
        <v>48.349274114189903</v>
      </c>
      <c r="O3910" s="14"/>
      <c r="P3910" s="14"/>
      <c r="Q3910" s="14"/>
      <c r="R3910" s="14"/>
      <c r="S3910" s="14"/>
      <c r="T3910" s="14"/>
      <c r="U3910" s="14"/>
      <c r="V3910" s="14"/>
      <c r="W3910" s="14"/>
      <c r="X3910" s="14"/>
      <c r="Y3910" s="14"/>
    </row>
    <row r="3911" spans="1:25">
      <c r="A3911" s="14" t="s">
        <v>4043</v>
      </c>
      <c r="B3911" s="14" t="s">
        <v>60</v>
      </c>
      <c r="C3911" s="14" t="s">
        <v>130</v>
      </c>
      <c r="D3911" s="14" t="s">
        <v>81</v>
      </c>
      <c r="E3911" s="14">
        <v>2</v>
      </c>
      <c r="F3911" s="14">
        <v>2547.5035870362399</v>
      </c>
      <c r="G3911" s="14">
        <v>849.16786234541405</v>
      </c>
      <c r="H3911" s="14">
        <v>1209.8878626862299</v>
      </c>
      <c r="I3911" s="14">
        <v>1224.5702278450101</v>
      </c>
      <c r="J3911" s="14">
        <v>1177.28780294536</v>
      </c>
      <c r="K3911" s="14">
        <v>1273.25877017978</v>
      </c>
      <c r="L3911" s="14">
        <v>48.688542334764399</v>
      </c>
      <c r="M3911" s="14">
        <v>47.282424899655801</v>
      </c>
      <c r="O3911" s="14"/>
      <c r="P3911" s="14"/>
      <c r="Q3911" s="14"/>
      <c r="R3911" s="14"/>
      <c r="S3911" s="14"/>
      <c r="T3911" s="14"/>
      <c r="U3911" s="14"/>
      <c r="V3911" s="14"/>
      <c r="W3911" s="14"/>
      <c r="X3911" s="14"/>
      <c r="Y3911" s="14"/>
    </row>
    <row r="3912" spans="1:25">
      <c r="A3912" s="14" t="s">
        <v>4044</v>
      </c>
      <c r="B3912" s="14" t="s">
        <v>60</v>
      </c>
      <c r="C3912" s="14" t="s">
        <v>131</v>
      </c>
      <c r="D3912" s="14" t="s">
        <v>81</v>
      </c>
      <c r="E3912" s="14">
        <v>2</v>
      </c>
      <c r="F3912" s="14">
        <v>2591.54787327229</v>
      </c>
      <c r="G3912" s="14">
        <v>863.84929109076404</v>
      </c>
      <c r="H3912" s="14">
        <v>1225.1038226278599</v>
      </c>
      <c r="I3912" s="14">
        <v>1226.0840323663199</v>
      </c>
      <c r="J3912" s="14">
        <v>1179.16052691253</v>
      </c>
      <c r="K3912" s="14">
        <v>1274.39087975454</v>
      </c>
      <c r="L3912" s="14">
        <v>48.306847388216703</v>
      </c>
      <c r="M3912" s="14">
        <v>46.923505453797098</v>
      </c>
      <c r="O3912" s="14"/>
      <c r="P3912" s="14"/>
      <c r="Q3912" s="14"/>
      <c r="R3912" s="14"/>
      <c r="S3912" s="14"/>
      <c r="T3912" s="14"/>
      <c r="U3912" s="14"/>
      <c r="V3912" s="14"/>
      <c r="W3912" s="14"/>
      <c r="X3912" s="14"/>
      <c r="Y3912" s="14"/>
    </row>
    <row r="3913" spans="1:25">
      <c r="A3913" s="14" t="s">
        <v>4045</v>
      </c>
      <c r="B3913" s="14" t="s">
        <v>60</v>
      </c>
      <c r="C3913" s="14" t="s">
        <v>132</v>
      </c>
      <c r="D3913" s="14" t="s">
        <v>81</v>
      </c>
      <c r="E3913" s="14">
        <v>2</v>
      </c>
      <c r="F3913" s="14">
        <v>2699.5951264951</v>
      </c>
      <c r="G3913" s="14">
        <v>899.86504216503397</v>
      </c>
      <c r="H3913" s="14">
        <v>1267.92153042064</v>
      </c>
      <c r="I3913" s="14">
        <v>1259.3214295789601</v>
      </c>
      <c r="J3913" s="14">
        <v>1212.0974748486699</v>
      </c>
      <c r="K3913" s="14">
        <v>1307.9089923726699</v>
      </c>
      <c r="L3913" s="14">
        <v>48.587562793713197</v>
      </c>
      <c r="M3913" s="14">
        <v>47.223954730286302</v>
      </c>
      <c r="O3913" s="14"/>
      <c r="P3913" s="14"/>
      <c r="Q3913" s="14"/>
      <c r="R3913" s="14"/>
      <c r="S3913" s="14"/>
      <c r="T3913" s="14"/>
      <c r="U3913" s="14"/>
      <c r="V3913" s="14"/>
      <c r="W3913" s="14"/>
      <c r="X3913" s="14"/>
      <c r="Y3913" s="14"/>
    </row>
    <row r="3914" spans="1:25">
      <c r="A3914" s="14" t="s">
        <v>4046</v>
      </c>
      <c r="B3914" s="14" t="s">
        <v>60</v>
      </c>
      <c r="C3914" s="14" t="s">
        <v>38</v>
      </c>
      <c r="D3914" s="14" t="s">
        <v>81</v>
      </c>
      <c r="E3914" s="14">
        <v>3</v>
      </c>
      <c r="F3914" s="14">
        <v>3433.94223867756</v>
      </c>
      <c r="G3914" s="14">
        <v>1144.6474128925199</v>
      </c>
      <c r="H3914" s="14">
        <v>1698.12196552149</v>
      </c>
      <c r="I3914" s="14">
        <v>1746.6622430571399</v>
      </c>
      <c r="J3914" s="14">
        <v>1688.4163071151499</v>
      </c>
      <c r="K3914" s="14">
        <v>1806.39673342743</v>
      </c>
      <c r="L3914" s="14">
        <v>59.7344903702922</v>
      </c>
      <c r="M3914" s="14">
        <v>58.245935941989302</v>
      </c>
      <c r="O3914" s="14"/>
      <c r="P3914" s="14"/>
      <c r="Q3914" s="14"/>
      <c r="R3914" s="14"/>
      <c r="S3914" s="14"/>
      <c r="T3914" s="14"/>
      <c r="U3914" s="14"/>
      <c r="V3914" s="14"/>
      <c r="W3914" s="14"/>
      <c r="X3914" s="14"/>
      <c r="Y3914" s="14"/>
    </row>
    <row r="3915" spans="1:25">
      <c r="A3915" s="14" t="s">
        <v>4047</v>
      </c>
      <c r="B3915" s="14" t="s">
        <v>60</v>
      </c>
      <c r="C3915" s="14" t="s">
        <v>36</v>
      </c>
      <c r="D3915" s="14" t="s">
        <v>81</v>
      </c>
      <c r="E3915" s="14">
        <v>3</v>
      </c>
      <c r="F3915" s="14">
        <v>3334.6324885630302</v>
      </c>
      <c r="G3915" s="14">
        <v>1111.5441628543399</v>
      </c>
      <c r="H3915" s="14">
        <v>1639.30059707746</v>
      </c>
      <c r="I3915" s="14">
        <v>1684.54400265197</v>
      </c>
      <c r="J3915" s="14">
        <v>1627.55303423686</v>
      </c>
      <c r="K3915" s="14">
        <v>1743.01328923453</v>
      </c>
      <c r="L3915" s="14">
        <v>58.469286582558901</v>
      </c>
      <c r="M3915" s="14">
        <v>56.990968415115702</v>
      </c>
      <c r="O3915" s="14"/>
      <c r="P3915" s="14"/>
      <c r="Q3915" s="14"/>
      <c r="R3915" s="14"/>
      <c r="S3915" s="14"/>
      <c r="T3915" s="14"/>
      <c r="U3915" s="14"/>
      <c r="V3915" s="14"/>
      <c r="W3915" s="14"/>
      <c r="X3915" s="14"/>
      <c r="Y3915" s="14"/>
    </row>
    <row r="3916" spans="1:25">
      <c r="A3916" s="14" t="s">
        <v>4048</v>
      </c>
      <c r="B3916" s="14" t="s">
        <v>60</v>
      </c>
      <c r="C3916" s="14" t="s">
        <v>34</v>
      </c>
      <c r="D3916" s="14" t="s">
        <v>81</v>
      </c>
      <c r="E3916" s="14">
        <v>3</v>
      </c>
      <c r="F3916" s="14">
        <v>3354.5513491655602</v>
      </c>
      <c r="G3916" s="14">
        <v>1118.1837830551899</v>
      </c>
      <c r="H3916" s="14">
        <v>1640.69634947132</v>
      </c>
      <c r="I3916" s="14">
        <v>1678.9754917186499</v>
      </c>
      <c r="J3916" s="14">
        <v>1622.38268130131</v>
      </c>
      <c r="K3916" s="14">
        <v>1737.0318653193301</v>
      </c>
      <c r="L3916" s="14">
        <v>58.056373600676601</v>
      </c>
      <c r="M3916" s="14">
        <v>56.592810417345397</v>
      </c>
      <c r="O3916" s="14"/>
      <c r="P3916" s="14"/>
      <c r="Q3916" s="14"/>
      <c r="R3916" s="14"/>
      <c r="S3916" s="14"/>
      <c r="T3916" s="14"/>
      <c r="U3916" s="14"/>
      <c r="V3916" s="14"/>
      <c r="W3916" s="14"/>
      <c r="X3916" s="14"/>
      <c r="Y3916" s="14"/>
    </row>
    <row r="3917" spans="1:25">
      <c r="A3917" s="14" t="s">
        <v>4049</v>
      </c>
      <c r="B3917" s="14" t="s">
        <v>60</v>
      </c>
      <c r="C3917" s="14" t="s">
        <v>128</v>
      </c>
      <c r="D3917" s="14" t="s">
        <v>81</v>
      </c>
      <c r="E3917" s="14">
        <v>3</v>
      </c>
      <c r="F3917" s="14">
        <v>3358.94557772696</v>
      </c>
      <c r="G3917" s="14">
        <v>1119.64852590899</v>
      </c>
      <c r="H3917" s="14">
        <v>1635.2315979801299</v>
      </c>
      <c r="I3917" s="14">
        <v>1664.9685415639101</v>
      </c>
      <c r="J3917" s="14">
        <v>1608.9203300889201</v>
      </c>
      <c r="K3917" s="14">
        <v>1722.4652702767701</v>
      </c>
      <c r="L3917" s="14">
        <v>57.496728712859699</v>
      </c>
      <c r="M3917" s="14">
        <v>56.0482114749923</v>
      </c>
      <c r="O3917" s="14"/>
      <c r="P3917" s="14"/>
      <c r="Q3917" s="14"/>
      <c r="R3917" s="14"/>
      <c r="S3917" s="14"/>
      <c r="T3917" s="14"/>
      <c r="U3917" s="14"/>
      <c r="V3917" s="14"/>
      <c r="W3917" s="14"/>
      <c r="X3917" s="14"/>
      <c r="Y3917" s="14"/>
    </row>
    <row r="3918" spans="1:25">
      <c r="A3918" s="14" t="s">
        <v>4050</v>
      </c>
      <c r="B3918" s="14" t="s">
        <v>60</v>
      </c>
      <c r="C3918" s="14" t="s">
        <v>129</v>
      </c>
      <c r="D3918" s="14" t="s">
        <v>81</v>
      </c>
      <c r="E3918" s="14">
        <v>3</v>
      </c>
      <c r="F3918" s="14">
        <v>3398.4124576828299</v>
      </c>
      <c r="G3918" s="14">
        <v>1132.8041525609401</v>
      </c>
      <c r="H3918" s="14">
        <v>1647.0762650525</v>
      </c>
      <c r="I3918" s="14">
        <v>1663.23743116329</v>
      </c>
      <c r="J3918" s="14">
        <v>1607.6039369283701</v>
      </c>
      <c r="K3918" s="14">
        <v>1720.3002330634099</v>
      </c>
      <c r="L3918" s="14">
        <v>57.062801900119702</v>
      </c>
      <c r="M3918" s="14">
        <v>55.633494234925102</v>
      </c>
      <c r="O3918" s="14"/>
      <c r="P3918" s="14"/>
      <c r="Q3918" s="14"/>
      <c r="R3918" s="14"/>
      <c r="S3918" s="14"/>
      <c r="T3918" s="14"/>
      <c r="U3918" s="14"/>
      <c r="V3918" s="14"/>
      <c r="W3918" s="14"/>
      <c r="X3918" s="14"/>
      <c r="Y3918" s="14"/>
    </row>
    <row r="3919" spans="1:25">
      <c r="A3919" s="14" t="s">
        <v>4051</v>
      </c>
      <c r="B3919" s="14" t="s">
        <v>60</v>
      </c>
      <c r="C3919" s="14" t="s">
        <v>130</v>
      </c>
      <c r="D3919" s="14" t="s">
        <v>81</v>
      </c>
      <c r="E3919" s="14">
        <v>3</v>
      </c>
      <c r="F3919" s="14">
        <v>3341.87542742096</v>
      </c>
      <c r="G3919" s="14">
        <v>1113.95847580699</v>
      </c>
      <c r="H3919" s="14">
        <v>1614.57297128299</v>
      </c>
      <c r="I3919" s="14">
        <v>1619.4469313416801</v>
      </c>
      <c r="J3919" s="14">
        <v>1564.8506149848199</v>
      </c>
      <c r="K3919" s="14">
        <v>1675.45789233909</v>
      </c>
      <c r="L3919" s="14">
        <v>56.010960997412397</v>
      </c>
      <c r="M3919" s="14">
        <v>54.596316356856498</v>
      </c>
      <c r="O3919" s="14"/>
      <c r="P3919" s="14"/>
      <c r="Q3919" s="14"/>
      <c r="R3919" s="14"/>
      <c r="S3919" s="14"/>
      <c r="T3919" s="14"/>
      <c r="U3919" s="14"/>
      <c r="V3919" s="14"/>
      <c r="W3919" s="14"/>
      <c r="X3919" s="14"/>
      <c r="Y3919" s="14"/>
    </row>
    <row r="3920" spans="1:25">
      <c r="A3920" s="14" t="s">
        <v>4052</v>
      </c>
      <c r="B3920" s="14" t="s">
        <v>60</v>
      </c>
      <c r="C3920" s="14" t="s">
        <v>131</v>
      </c>
      <c r="D3920" s="14" t="s">
        <v>81</v>
      </c>
      <c r="E3920" s="14">
        <v>3</v>
      </c>
      <c r="F3920" s="14">
        <v>3260.1431596522302</v>
      </c>
      <c r="G3920" s="14">
        <v>1086.7143865507401</v>
      </c>
      <c r="H3920" s="14">
        <v>1568.8095662635201</v>
      </c>
      <c r="I3920" s="14">
        <v>1561.2305744195201</v>
      </c>
      <c r="J3920" s="14">
        <v>1507.96687936987</v>
      </c>
      <c r="K3920" s="14">
        <v>1615.89182551362</v>
      </c>
      <c r="L3920" s="14">
        <v>54.661251094095597</v>
      </c>
      <c r="M3920" s="14">
        <v>53.263695049650998</v>
      </c>
      <c r="O3920" s="14"/>
      <c r="P3920" s="14"/>
      <c r="Q3920" s="14"/>
      <c r="R3920" s="14"/>
      <c r="S3920" s="14"/>
      <c r="T3920" s="14"/>
      <c r="U3920" s="14"/>
      <c r="V3920" s="14"/>
      <c r="W3920" s="14"/>
      <c r="X3920" s="14"/>
      <c r="Y3920" s="14"/>
    </row>
    <row r="3921" spans="1:25">
      <c r="A3921" s="14" t="s">
        <v>4053</v>
      </c>
      <c r="B3921" s="14" t="s">
        <v>60</v>
      </c>
      <c r="C3921" s="14" t="s">
        <v>132</v>
      </c>
      <c r="D3921" s="14" t="s">
        <v>81</v>
      </c>
      <c r="E3921" s="14">
        <v>3</v>
      </c>
      <c r="F3921" s="14">
        <v>3274.5736015299199</v>
      </c>
      <c r="G3921" s="14">
        <v>1091.5245338433101</v>
      </c>
      <c r="H3921" s="14">
        <v>1568.6054127669599</v>
      </c>
      <c r="I3921" s="14">
        <v>1551.6799739282701</v>
      </c>
      <c r="J3921" s="14">
        <v>1498.8593451760501</v>
      </c>
      <c r="K3921" s="14">
        <v>1605.8834321858601</v>
      </c>
      <c r="L3921" s="14">
        <v>54.203458257589801</v>
      </c>
      <c r="M3921" s="14">
        <v>52.820628752221403</v>
      </c>
      <c r="O3921" s="14"/>
      <c r="P3921" s="14"/>
      <c r="Q3921" s="14"/>
      <c r="R3921" s="14"/>
      <c r="S3921" s="14"/>
      <c r="T3921" s="14"/>
      <c r="U3921" s="14"/>
      <c r="V3921" s="14"/>
      <c r="W3921" s="14"/>
      <c r="X3921" s="14"/>
      <c r="Y3921" s="14"/>
    </row>
    <row r="3922" spans="1:25">
      <c r="A3922" s="14" t="s">
        <v>4054</v>
      </c>
      <c r="B3922" s="14" t="s">
        <v>60</v>
      </c>
      <c r="C3922" s="14" t="s">
        <v>38</v>
      </c>
      <c r="D3922" s="14" t="s">
        <v>81</v>
      </c>
      <c r="E3922" s="14">
        <v>4</v>
      </c>
      <c r="F3922" s="14">
        <v>3602.4566657189798</v>
      </c>
      <c r="G3922" s="14">
        <v>1200.8188885729901</v>
      </c>
      <c r="H3922" s="14">
        <v>1889.72411307478</v>
      </c>
      <c r="I3922" s="14">
        <v>1978.9834496890201</v>
      </c>
      <c r="J3922" s="14">
        <v>1914.49930606762</v>
      </c>
      <c r="K3922" s="14">
        <v>2045.07603225406</v>
      </c>
      <c r="L3922" s="14">
        <v>66.0925825650463</v>
      </c>
      <c r="M3922" s="14">
        <v>64.484143621391198</v>
      </c>
      <c r="O3922" s="14"/>
      <c r="P3922" s="14"/>
      <c r="Q3922" s="14"/>
      <c r="R3922" s="14"/>
      <c r="S3922" s="14"/>
      <c r="T3922" s="14"/>
      <c r="U3922" s="14"/>
      <c r="V3922" s="14"/>
      <c r="W3922" s="14"/>
      <c r="X3922" s="14"/>
      <c r="Y3922" s="14"/>
    </row>
    <row r="3923" spans="1:25">
      <c r="A3923" s="14" t="s">
        <v>4055</v>
      </c>
      <c r="B3923" s="14" t="s">
        <v>60</v>
      </c>
      <c r="C3923" s="14" t="s">
        <v>36</v>
      </c>
      <c r="D3923" s="14" t="s">
        <v>81</v>
      </c>
      <c r="E3923" s="14">
        <v>4</v>
      </c>
      <c r="F3923" s="14">
        <v>3668.51602403787</v>
      </c>
      <c r="G3923" s="14">
        <v>1222.8386746792901</v>
      </c>
      <c r="H3923" s="14">
        <v>1914.57440845356</v>
      </c>
      <c r="I3923" s="14">
        <v>1999.4612111271999</v>
      </c>
      <c r="J3923" s="14">
        <v>1934.92574393415</v>
      </c>
      <c r="K3923" s="14">
        <v>2065.5916403367601</v>
      </c>
      <c r="L3923" s="14">
        <v>66.130429209561498</v>
      </c>
      <c r="M3923" s="14">
        <v>64.5354671930465</v>
      </c>
      <c r="O3923" s="14"/>
      <c r="P3923" s="14"/>
      <c r="Q3923" s="14"/>
      <c r="R3923" s="14"/>
      <c r="S3923" s="14"/>
      <c r="T3923" s="14"/>
      <c r="U3923" s="14"/>
      <c r="V3923" s="14"/>
      <c r="W3923" s="14"/>
      <c r="X3923" s="14"/>
      <c r="Y3923" s="14"/>
    </row>
    <row r="3924" spans="1:25">
      <c r="A3924" s="14" t="s">
        <v>4056</v>
      </c>
      <c r="B3924" s="14" t="s">
        <v>60</v>
      </c>
      <c r="C3924" s="14" t="s">
        <v>34</v>
      </c>
      <c r="D3924" s="14" t="s">
        <v>81</v>
      </c>
      <c r="E3924" s="14">
        <v>4</v>
      </c>
      <c r="F3924" s="14">
        <v>3591.1807776232199</v>
      </c>
      <c r="G3924" s="14">
        <v>1197.06025920774</v>
      </c>
      <c r="H3924" s="14">
        <v>1865.13182905804</v>
      </c>
      <c r="I3924" s="14">
        <v>1939.5261430429</v>
      </c>
      <c r="J3924" s="14">
        <v>1876.30810885249</v>
      </c>
      <c r="K3924" s="14">
        <v>2004.3235430454699</v>
      </c>
      <c r="L3924" s="14">
        <v>64.797400002572402</v>
      </c>
      <c r="M3924" s="14">
        <v>63.218034190416802</v>
      </c>
      <c r="O3924" s="14"/>
      <c r="P3924" s="14"/>
      <c r="Q3924" s="14"/>
      <c r="R3924" s="14"/>
      <c r="S3924" s="14"/>
      <c r="T3924" s="14"/>
      <c r="U3924" s="14"/>
      <c r="V3924" s="14"/>
      <c r="W3924" s="14"/>
      <c r="X3924" s="14"/>
      <c r="Y3924" s="14"/>
    </row>
    <row r="3925" spans="1:25">
      <c r="A3925" s="14" t="s">
        <v>4057</v>
      </c>
      <c r="B3925" s="14" t="s">
        <v>60</v>
      </c>
      <c r="C3925" s="14" t="s">
        <v>128</v>
      </c>
      <c r="D3925" s="14" t="s">
        <v>81</v>
      </c>
      <c r="E3925" s="14">
        <v>4</v>
      </c>
      <c r="F3925" s="14">
        <v>3567.2757367401</v>
      </c>
      <c r="G3925" s="14">
        <v>1189.0919122467001</v>
      </c>
      <c r="H3925" s="14">
        <v>1845.8618720777899</v>
      </c>
      <c r="I3925" s="14">
        <v>1904.93314434431</v>
      </c>
      <c r="J3925" s="14">
        <v>1842.67505046152</v>
      </c>
      <c r="K3925" s="14">
        <v>1968.75189656374</v>
      </c>
      <c r="L3925" s="14">
        <v>63.818752219424098</v>
      </c>
      <c r="M3925" s="14">
        <v>62.258093882786604</v>
      </c>
      <c r="O3925" s="14"/>
      <c r="P3925" s="14"/>
      <c r="Q3925" s="14"/>
      <c r="R3925" s="14"/>
      <c r="S3925" s="14"/>
      <c r="T3925" s="14"/>
      <c r="U3925" s="14"/>
      <c r="V3925" s="14"/>
      <c r="W3925" s="14"/>
      <c r="X3925" s="14"/>
      <c r="Y3925" s="14"/>
    </row>
    <row r="3926" spans="1:25">
      <c r="A3926" s="14" t="s">
        <v>4058</v>
      </c>
      <c r="B3926" s="14" t="s">
        <v>60</v>
      </c>
      <c r="C3926" s="14" t="s">
        <v>129</v>
      </c>
      <c r="D3926" s="14" t="s">
        <v>81</v>
      </c>
      <c r="E3926" s="14">
        <v>4</v>
      </c>
      <c r="F3926" s="14">
        <v>3477.1292100491601</v>
      </c>
      <c r="G3926" s="14">
        <v>1159.0430700163899</v>
      </c>
      <c r="H3926" s="14">
        <v>1795.2774186807001</v>
      </c>
      <c r="I3926" s="14">
        <v>1835.3523092533501</v>
      </c>
      <c r="J3926" s="14">
        <v>1774.6398697772399</v>
      </c>
      <c r="K3926" s="14">
        <v>1897.6065372389101</v>
      </c>
      <c r="L3926" s="14">
        <v>62.254227985563801</v>
      </c>
      <c r="M3926" s="14">
        <v>60.712439476101103</v>
      </c>
      <c r="O3926" s="14"/>
      <c r="P3926" s="14"/>
      <c r="Q3926" s="14"/>
      <c r="R3926" s="14"/>
      <c r="S3926" s="14"/>
      <c r="T3926" s="14"/>
      <c r="U3926" s="14"/>
      <c r="V3926" s="14"/>
      <c r="W3926" s="14"/>
      <c r="X3926" s="14"/>
      <c r="Y3926" s="14"/>
    </row>
    <row r="3927" spans="1:25">
      <c r="A3927" s="14" t="s">
        <v>4059</v>
      </c>
      <c r="B3927" s="14" t="s">
        <v>60</v>
      </c>
      <c r="C3927" s="14" t="s">
        <v>130</v>
      </c>
      <c r="D3927" s="14" t="s">
        <v>81</v>
      </c>
      <c r="E3927" s="14">
        <v>4</v>
      </c>
      <c r="F3927" s="14">
        <v>3420.1548821330098</v>
      </c>
      <c r="G3927" s="14">
        <v>1140.05162737767</v>
      </c>
      <c r="H3927" s="14">
        <v>1764.0939993258701</v>
      </c>
      <c r="I3927" s="14">
        <v>1790.7672442169301</v>
      </c>
      <c r="J3927" s="14">
        <v>1731.06921033814</v>
      </c>
      <c r="K3927" s="14">
        <v>1851.99405820433</v>
      </c>
      <c r="L3927" s="14">
        <v>61.2268139873972</v>
      </c>
      <c r="M3927" s="14">
        <v>59.698033878794398</v>
      </c>
      <c r="O3927" s="14"/>
      <c r="P3927" s="14"/>
      <c r="Q3927" s="14"/>
      <c r="R3927" s="14"/>
      <c r="S3927" s="14"/>
      <c r="T3927" s="14"/>
      <c r="U3927" s="14"/>
      <c r="V3927" s="14"/>
      <c r="W3927" s="14"/>
      <c r="X3927" s="14"/>
      <c r="Y3927" s="14"/>
    </row>
    <row r="3928" spans="1:25">
      <c r="A3928" s="14" t="s">
        <v>4060</v>
      </c>
      <c r="B3928" s="14" t="s">
        <v>60</v>
      </c>
      <c r="C3928" s="14" t="s">
        <v>131</v>
      </c>
      <c r="D3928" s="14" t="s">
        <v>81</v>
      </c>
      <c r="E3928" s="14">
        <v>4</v>
      </c>
      <c r="F3928" s="14">
        <v>3455.3639924673798</v>
      </c>
      <c r="G3928" s="14">
        <v>1151.78799748913</v>
      </c>
      <c r="H3928" s="14">
        <v>1777.5054746892299</v>
      </c>
      <c r="I3928" s="14">
        <v>1790.9619871978</v>
      </c>
      <c r="J3928" s="14">
        <v>1731.5873568362099</v>
      </c>
      <c r="K3928" s="14">
        <v>1851.8492403482601</v>
      </c>
      <c r="L3928" s="14">
        <v>60.887253150457099</v>
      </c>
      <c r="M3928" s="14">
        <v>59.374630361595102</v>
      </c>
      <c r="O3928" s="14"/>
      <c r="P3928" s="14"/>
      <c r="Q3928" s="14"/>
      <c r="R3928" s="14"/>
      <c r="S3928" s="14"/>
      <c r="T3928" s="14"/>
      <c r="U3928" s="14"/>
      <c r="V3928" s="14"/>
      <c r="W3928" s="14"/>
      <c r="X3928" s="14"/>
      <c r="Y3928" s="14"/>
    </row>
    <row r="3929" spans="1:25">
      <c r="A3929" s="14" t="s">
        <v>4061</v>
      </c>
      <c r="B3929" s="14" t="s">
        <v>60</v>
      </c>
      <c r="C3929" s="14" t="s">
        <v>132</v>
      </c>
      <c r="D3929" s="14" t="s">
        <v>81</v>
      </c>
      <c r="E3929" s="14">
        <v>4</v>
      </c>
      <c r="F3929" s="14">
        <v>3477.9091719120102</v>
      </c>
      <c r="G3929" s="14">
        <v>1159.303057304</v>
      </c>
      <c r="H3929" s="14">
        <v>1787.2276035272801</v>
      </c>
      <c r="I3929" s="14">
        <v>1788.28941803304</v>
      </c>
      <c r="J3929" s="14">
        <v>1729.2093605247901</v>
      </c>
      <c r="K3929" s="14">
        <v>1848.86963922107</v>
      </c>
      <c r="L3929" s="14">
        <v>60.580221188022499</v>
      </c>
      <c r="M3929" s="14">
        <v>59.080057508254598</v>
      </c>
      <c r="O3929" s="14"/>
      <c r="P3929" s="14"/>
      <c r="Q3929" s="14"/>
      <c r="R3929" s="14"/>
      <c r="S3929" s="14"/>
      <c r="T3929" s="14"/>
      <c r="U3929" s="14"/>
      <c r="V3929" s="14"/>
      <c r="W3929" s="14"/>
      <c r="X3929" s="14"/>
      <c r="Y3929" s="14"/>
    </row>
    <row r="3930" spans="1:25">
      <c r="A3930" s="14" t="s">
        <v>4062</v>
      </c>
      <c r="B3930" s="14" t="s">
        <v>60</v>
      </c>
      <c r="C3930" s="14" t="s">
        <v>38</v>
      </c>
      <c r="D3930" s="14" t="s">
        <v>81</v>
      </c>
      <c r="E3930" s="14">
        <v>5</v>
      </c>
      <c r="F3930" s="14">
        <v>3826.5520069097402</v>
      </c>
      <c r="G3930" s="14">
        <v>1275.5173356365799</v>
      </c>
      <c r="H3930" s="14">
        <v>2216.6718842525102</v>
      </c>
      <c r="I3930" s="14">
        <v>2383.56418128014</v>
      </c>
      <c r="J3930" s="14">
        <v>2308.09744344704</v>
      </c>
      <c r="K3930" s="14">
        <v>2460.8566029364501</v>
      </c>
      <c r="L3930" s="14">
        <v>77.292421656307397</v>
      </c>
      <c r="M3930" s="14">
        <v>75.466737833101902</v>
      </c>
      <c r="O3930" s="14"/>
      <c r="P3930" s="14"/>
      <c r="Q3930" s="14"/>
      <c r="R3930" s="14"/>
      <c r="S3930" s="14"/>
      <c r="T3930" s="14"/>
      <c r="U3930" s="14"/>
      <c r="V3930" s="14"/>
      <c r="W3930" s="14"/>
      <c r="X3930" s="14"/>
      <c r="Y3930" s="14"/>
    </row>
    <row r="3931" spans="1:25">
      <c r="A3931" s="14" t="s">
        <v>4063</v>
      </c>
      <c r="B3931" s="14" t="s">
        <v>60</v>
      </c>
      <c r="C3931" s="14" t="s">
        <v>36</v>
      </c>
      <c r="D3931" s="14" t="s">
        <v>81</v>
      </c>
      <c r="E3931" s="14">
        <v>5</v>
      </c>
      <c r="F3931" s="14">
        <v>3863.7167842209901</v>
      </c>
      <c r="G3931" s="14">
        <v>1287.9055947403299</v>
      </c>
      <c r="H3931" s="14">
        <v>2237.0217084716601</v>
      </c>
      <c r="I3931" s="14">
        <v>2402.7104347837198</v>
      </c>
      <c r="J3931" s="14">
        <v>2327.0334990107999</v>
      </c>
      <c r="K3931" s="14">
        <v>2480.2091961831402</v>
      </c>
      <c r="L3931" s="14">
        <v>77.498761399418996</v>
      </c>
      <c r="M3931" s="14">
        <v>75.676935772928601</v>
      </c>
      <c r="O3931" s="14"/>
      <c r="P3931" s="14"/>
      <c r="Q3931" s="14"/>
      <c r="R3931" s="14"/>
      <c r="S3931" s="14"/>
      <c r="T3931" s="14"/>
      <c r="U3931" s="14"/>
      <c r="V3931" s="14"/>
      <c r="W3931" s="14"/>
      <c r="X3931" s="14"/>
      <c r="Y3931" s="14"/>
    </row>
    <row r="3932" spans="1:25">
      <c r="A3932" s="14" t="s">
        <v>4064</v>
      </c>
      <c r="B3932" s="14" t="s">
        <v>60</v>
      </c>
      <c r="C3932" s="14" t="s">
        <v>34</v>
      </c>
      <c r="D3932" s="14" t="s">
        <v>81</v>
      </c>
      <c r="E3932" s="14">
        <v>5</v>
      </c>
      <c r="F3932" s="14">
        <v>3927.19924490533</v>
      </c>
      <c r="G3932" s="14">
        <v>1309.0664149684401</v>
      </c>
      <c r="H3932" s="14">
        <v>2272.63214098362</v>
      </c>
      <c r="I3932" s="14">
        <v>2426.2951390336302</v>
      </c>
      <c r="J3932" s="14">
        <v>2350.5463511418402</v>
      </c>
      <c r="K3932" s="14">
        <v>2503.8524889607402</v>
      </c>
      <c r="L3932" s="14">
        <v>77.557349927110394</v>
      </c>
      <c r="M3932" s="14">
        <v>75.748787891781404</v>
      </c>
      <c r="O3932" s="14"/>
      <c r="P3932" s="14"/>
      <c r="Q3932" s="14"/>
      <c r="R3932" s="14"/>
      <c r="S3932" s="14"/>
      <c r="T3932" s="14"/>
      <c r="U3932" s="14"/>
      <c r="V3932" s="14"/>
      <c r="W3932" s="14"/>
      <c r="X3932" s="14"/>
      <c r="Y3932" s="14"/>
    </row>
    <row r="3933" spans="1:25">
      <c r="A3933" s="14" t="s">
        <v>4065</v>
      </c>
      <c r="B3933" s="14" t="s">
        <v>60</v>
      </c>
      <c r="C3933" s="14" t="s">
        <v>128</v>
      </c>
      <c r="D3933" s="14" t="s">
        <v>81</v>
      </c>
      <c r="E3933" s="14">
        <v>5</v>
      </c>
      <c r="F3933" s="14">
        <v>3910.2934676703799</v>
      </c>
      <c r="G3933" s="14">
        <v>1303.43115589013</v>
      </c>
      <c r="H3933" s="14">
        <v>2261.77566007102</v>
      </c>
      <c r="I3933" s="14">
        <v>2401.49945235321</v>
      </c>
      <c r="J3933" s="14">
        <v>2326.3871028243302</v>
      </c>
      <c r="K3933" s="14">
        <v>2478.4090920206099</v>
      </c>
      <c r="L3933" s="14">
        <v>76.909639667403098</v>
      </c>
      <c r="M3933" s="14">
        <v>75.112349528881197</v>
      </c>
      <c r="O3933" s="14"/>
      <c r="P3933" s="14"/>
      <c r="Q3933" s="14"/>
      <c r="R3933" s="14"/>
      <c r="S3933" s="14"/>
      <c r="T3933" s="14"/>
      <c r="U3933" s="14"/>
      <c r="V3933" s="14"/>
      <c r="W3933" s="14"/>
      <c r="X3933" s="14"/>
      <c r="Y3933" s="14"/>
    </row>
    <row r="3934" spans="1:25">
      <c r="A3934" s="14" t="s">
        <v>4066</v>
      </c>
      <c r="B3934" s="14" t="s">
        <v>60</v>
      </c>
      <c r="C3934" s="14" t="s">
        <v>129</v>
      </c>
      <c r="D3934" s="14" t="s">
        <v>81</v>
      </c>
      <c r="E3934" s="14">
        <v>5</v>
      </c>
      <c r="F3934" s="14">
        <v>3784.3110830902401</v>
      </c>
      <c r="G3934" s="14">
        <v>1261.43702769675</v>
      </c>
      <c r="H3934" s="14">
        <v>2186.3509215487202</v>
      </c>
      <c r="I3934" s="14">
        <v>2304.22543380569</v>
      </c>
      <c r="J3934" s="14">
        <v>2231.0234679458199</v>
      </c>
      <c r="K3934" s="14">
        <v>2379.20828241445</v>
      </c>
      <c r="L3934" s="14">
        <v>74.982848608755802</v>
      </c>
      <c r="M3934" s="14">
        <v>73.201965859866107</v>
      </c>
      <c r="O3934" s="14"/>
      <c r="P3934" s="14"/>
      <c r="Q3934" s="14"/>
      <c r="R3934" s="14"/>
      <c r="S3934" s="14"/>
      <c r="T3934" s="14"/>
      <c r="U3934" s="14"/>
      <c r="V3934" s="14"/>
      <c r="W3934" s="14"/>
      <c r="X3934" s="14"/>
      <c r="Y3934" s="14"/>
    </row>
    <row r="3935" spans="1:25">
      <c r="A3935" s="14" t="s">
        <v>4067</v>
      </c>
      <c r="B3935" s="14" t="s">
        <v>60</v>
      </c>
      <c r="C3935" s="14" t="s">
        <v>130</v>
      </c>
      <c r="D3935" s="14" t="s">
        <v>81</v>
      </c>
      <c r="E3935" s="14">
        <v>5</v>
      </c>
      <c r="F3935" s="14">
        <v>3660.4638227978699</v>
      </c>
      <c r="G3935" s="14">
        <v>1220.1546075992901</v>
      </c>
      <c r="H3935" s="14">
        <v>2112.8096361913499</v>
      </c>
      <c r="I3935" s="14">
        <v>2216.8340659007199</v>
      </c>
      <c r="J3935" s="14">
        <v>2145.2649538649198</v>
      </c>
      <c r="K3935" s="14">
        <v>2290.17394388297</v>
      </c>
      <c r="L3935" s="14">
        <v>73.339877982251906</v>
      </c>
      <c r="M3935" s="14">
        <v>71.569112035796906</v>
      </c>
      <c r="O3935" s="14"/>
      <c r="P3935" s="14"/>
      <c r="Q3935" s="14"/>
      <c r="R3935" s="14"/>
      <c r="S3935" s="14"/>
      <c r="T3935" s="14"/>
      <c r="U3935" s="14"/>
      <c r="V3935" s="14"/>
      <c r="W3935" s="14"/>
      <c r="X3935" s="14"/>
      <c r="Y3935" s="14"/>
    </row>
    <row r="3936" spans="1:25">
      <c r="A3936" s="14" t="s">
        <v>4068</v>
      </c>
      <c r="B3936" s="14" t="s">
        <v>60</v>
      </c>
      <c r="C3936" s="14" t="s">
        <v>131</v>
      </c>
      <c r="D3936" s="14" t="s">
        <v>81</v>
      </c>
      <c r="E3936" s="14">
        <v>5</v>
      </c>
      <c r="F3936" s="14">
        <v>3616.36747684795</v>
      </c>
      <c r="G3936" s="14">
        <v>1205.4558256159801</v>
      </c>
      <c r="H3936" s="14">
        <v>2081.6860616314202</v>
      </c>
      <c r="I3936" s="14">
        <v>2171.0935166578802</v>
      </c>
      <c r="J3936" s="14">
        <v>2100.5981490761301</v>
      </c>
      <c r="K3936" s="14">
        <v>2243.3438306068801</v>
      </c>
      <c r="L3936" s="14">
        <v>72.250313949001296</v>
      </c>
      <c r="M3936" s="14">
        <v>70.495367581748695</v>
      </c>
      <c r="O3936" s="14"/>
      <c r="P3936" s="14"/>
      <c r="Q3936" s="14"/>
      <c r="R3936" s="14"/>
      <c r="S3936" s="14"/>
      <c r="T3936" s="14"/>
      <c r="U3936" s="14"/>
      <c r="V3936" s="14"/>
      <c r="W3936" s="14"/>
      <c r="X3936" s="14"/>
      <c r="Y3936" s="14"/>
    </row>
    <row r="3937" spans="1:25">
      <c r="A3937" s="14" t="s">
        <v>4069</v>
      </c>
      <c r="B3937" s="14" t="s">
        <v>60</v>
      </c>
      <c r="C3937" s="14" t="s">
        <v>132</v>
      </c>
      <c r="D3937" s="14" t="s">
        <v>81</v>
      </c>
      <c r="E3937" s="14">
        <v>5</v>
      </c>
      <c r="F3937" s="14">
        <v>3657.2378846039801</v>
      </c>
      <c r="G3937" s="14">
        <v>1219.07929486799</v>
      </c>
      <c r="H3937" s="14">
        <v>2092.3490823921002</v>
      </c>
      <c r="I3937" s="14">
        <v>2171.3908366068499</v>
      </c>
      <c r="J3937" s="14">
        <v>2101.2833124286199</v>
      </c>
      <c r="K3937" s="14">
        <v>2243.2337393378002</v>
      </c>
      <c r="L3937" s="14">
        <v>71.842902730940807</v>
      </c>
      <c r="M3937" s="14">
        <v>70.107524178230506</v>
      </c>
      <c r="O3937" s="14"/>
      <c r="P3937" s="14"/>
      <c r="Q3937" s="14"/>
      <c r="R3937" s="14"/>
      <c r="S3937" s="14"/>
      <c r="T3937" s="14"/>
      <c r="U3937" s="14"/>
      <c r="V3937" s="14"/>
      <c r="W3937" s="14"/>
      <c r="X3937" s="14"/>
      <c r="Y3937" s="14"/>
    </row>
    <row r="3938" spans="1:25">
      <c r="A3938" s="14" t="s">
        <v>4070</v>
      </c>
      <c r="B3938" s="14" t="s">
        <v>60</v>
      </c>
      <c r="C3938" s="14" t="s">
        <v>38</v>
      </c>
      <c r="D3938" s="14" t="s">
        <v>73</v>
      </c>
      <c r="E3938" s="14">
        <v>0</v>
      </c>
      <c r="F3938" s="14">
        <v>20263.5002653745</v>
      </c>
      <c r="G3938" s="14">
        <v>6754.5000884581796</v>
      </c>
      <c r="H3938" s="14">
        <v>1651.18172454104</v>
      </c>
      <c r="I3938" s="14">
        <v>1651.28358927518</v>
      </c>
      <c r="J3938" s="14">
        <v>1628.5317859729</v>
      </c>
      <c r="K3938" s="14">
        <v>1674.27278327819</v>
      </c>
      <c r="L3938" s="14">
        <v>22.989194003010201</v>
      </c>
      <c r="M3938" s="14">
        <v>22.751803302282301</v>
      </c>
      <c r="O3938" s="14"/>
      <c r="P3938" s="14"/>
      <c r="Q3938" s="14"/>
      <c r="R3938" s="14"/>
      <c r="S3938" s="14"/>
      <c r="T3938" s="14"/>
      <c r="U3938" s="14"/>
      <c r="V3938" s="14"/>
      <c r="W3938" s="14"/>
      <c r="X3938" s="14"/>
      <c r="Y3938" s="14"/>
    </row>
    <row r="3939" spans="1:25">
      <c r="A3939" s="14" t="s">
        <v>4071</v>
      </c>
      <c r="B3939" s="14" t="s">
        <v>60</v>
      </c>
      <c r="C3939" s="14" t="s">
        <v>36</v>
      </c>
      <c r="D3939" s="14" t="s">
        <v>73</v>
      </c>
      <c r="E3939" s="14">
        <v>0</v>
      </c>
      <c r="F3939" s="14">
        <v>20390.128898905001</v>
      </c>
      <c r="G3939" s="14">
        <v>6796.70963296835</v>
      </c>
      <c r="H3939" s="14">
        <v>1650.4025126515301</v>
      </c>
      <c r="I3939" s="14">
        <v>1638.8027924691401</v>
      </c>
      <c r="J3939" s="14">
        <v>1616.2846904451301</v>
      </c>
      <c r="K3939" s="14">
        <v>1661.55511186386</v>
      </c>
      <c r="L3939" s="14">
        <v>22.752319394725401</v>
      </c>
      <c r="M3939" s="14">
        <v>22.5181020240022</v>
      </c>
      <c r="O3939" s="14"/>
      <c r="P3939" s="14"/>
      <c r="Q3939" s="14"/>
      <c r="R3939" s="14"/>
      <c r="S3939" s="14"/>
      <c r="T3939" s="14"/>
      <c r="U3939" s="14"/>
      <c r="V3939" s="14"/>
      <c r="W3939" s="14"/>
      <c r="X3939" s="14"/>
      <c r="Y3939" s="14"/>
    </row>
    <row r="3940" spans="1:25">
      <c r="A3940" s="14" t="s">
        <v>4072</v>
      </c>
      <c r="B3940" s="14" t="s">
        <v>60</v>
      </c>
      <c r="C3940" s="14" t="s">
        <v>34</v>
      </c>
      <c r="D3940" s="14" t="s">
        <v>73</v>
      </c>
      <c r="E3940" s="14">
        <v>0</v>
      </c>
      <c r="F3940" s="14">
        <v>20187.963494012802</v>
      </c>
      <c r="G3940" s="14">
        <v>6729.3211646709397</v>
      </c>
      <c r="H3940" s="14">
        <v>1627.4066721547399</v>
      </c>
      <c r="I3940" s="14">
        <v>1601.8954519490701</v>
      </c>
      <c r="J3940" s="14">
        <v>1579.7712508524201</v>
      </c>
      <c r="K3940" s="14">
        <v>1624.2509293532501</v>
      </c>
      <c r="L3940" s="14">
        <v>22.355477404177702</v>
      </c>
      <c r="M3940" s="14">
        <v>22.124201096651198</v>
      </c>
      <c r="O3940" s="14"/>
      <c r="P3940" s="14"/>
      <c r="Q3940" s="14"/>
      <c r="R3940" s="14"/>
      <c r="S3940" s="14"/>
      <c r="T3940" s="14"/>
      <c r="U3940" s="14"/>
      <c r="V3940" s="14"/>
      <c r="W3940" s="14"/>
      <c r="X3940" s="14"/>
      <c r="Y3940" s="14"/>
    </row>
    <row r="3941" spans="1:25">
      <c r="A3941" s="14" t="s">
        <v>4073</v>
      </c>
      <c r="B3941" s="14" t="s">
        <v>60</v>
      </c>
      <c r="C3941" s="14" t="s">
        <v>128</v>
      </c>
      <c r="D3941" s="14" t="s">
        <v>73</v>
      </c>
      <c r="E3941" s="14">
        <v>0</v>
      </c>
      <c r="F3941" s="14">
        <v>19958.648622286601</v>
      </c>
      <c r="G3941" s="14">
        <v>6652.8828740955396</v>
      </c>
      <c r="H3941" s="14">
        <v>1604.7696583351201</v>
      </c>
      <c r="I3941" s="14">
        <v>1566.4610786989599</v>
      </c>
      <c r="J3941" s="14">
        <v>1544.7069136053999</v>
      </c>
      <c r="K3941" s="14">
        <v>1588.44396217088</v>
      </c>
      <c r="L3941" s="14">
        <v>21.9828834719242</v>
      </c>
      <c r="M3941" s="14">
        <v>21.754165093561401</v>
      </c>
      <c r="O3941" s="14"/>
      <c r="P3941" s="14"/>
      <c r="Q3941" s="14"/>
      <c r="R3941" s="14"/>
      <c r="S3941" s="14"/>
      <c r="T3941" s="14"/>
      <c r="U3941" s="14"/>
      <c r="V3941" s="14"/>
      <c r="W3941" s="14"/>
      <c r="X3941" s="14"/>
      <c r="Y3941" s="14"/>
    </row>
    <row r="3942" spans="1:25">
      <c r="A3942" s="14" t="s">
        <v>4074</v>
      </c>
      <c r="B3942" s="14" t="s">
        <v>60</v>
      </c>
      <c r="C3942" s="14" t="s">
        <v>129</v>
      </c>
      <c r="D3942" s="14" t="s">
        <v>73</v>
      </c>
      <c r="E3942" s="14">
        <v>0</v>
      </c>
      <c r="F3942" s="14">
        <v>19678.635290779101</v>
      </c>
      <c r="G3942" s="14">
        <v>6559.5450969263602</v>
      </c>
      <c r="H3942" s="14">
        <v>1578.64662503011</v>
      </c>
      <c r="I3942" s="14">
        <v>1527.71937726646</v>
      </c>
      <c r="J3942" s="14">
        <v>1506.3573703203199</v>
      </c>
      <c r="K3942" s="14">
        <v>1549.30758114169</v>
      </c>
      <c r="L3942" s="14">
        <v>21.5882038752254</v>
      </c>
      <c r="M3942" s="14">
        <v>21.3620069461406</v>
      </c>
      <c r="O3942" s="14"/>
      <c r="P3942" s="14"/>
      <c r="Q3942" s="14"/>
      <c r="R3942" s="14"/>
      <c r="S3942" s="14"/>
      <c r="T3942" s="14"/>
      <c r="U3942" s="14"/>
      <c r="V3942" s="14"/>
      <c r="W3942" s="14"/>
      <c r="X3942" s="14"/>
      <c r="Y3942" s="14"/>
    </row>
    <row r="3943" spans="1:25">
      <c r="A3943" s="14" t="s">
        <v>4075</v>
      </c>
      <c r="B3943" s="14" t="s">
        <v>60</v>
      </c>
      <c r="C3943" s="14" t="s">
        <v>130</v>
      </c>
      <c r="D3943" s="14" t="s">
        <v>73</v>
      </c>
      <c r="E3943" s="14">
        <v>0</v>
      </c>
      <c r="F3943" s="14">
        <v>19336.9832437687</v>
      </c>
      <c r="G3943" s="14">
        <v>6445.6610812562503</v>
      </c>
      <c r="H3943" s="14">
        <v>1548.05220357811</v>
      </c>
      <c r="I3943" s="14">
        <v>1482.94331025057</v>
      </c>
      <c r="J3943" s="14">
        <v>1462.0244887312399</v>
      </c>
      <c r="K3943" s="14">
        <v>1504.0855956831399</v>
      </c>
      <c r="L3943" s="14">
        <v>21.142285432568102</v>
      </c>
      <c r="M3943" s="14">
        <v>20.918821519331701</v>
      </c>
      <c r="O3943" s="14"/>
      <c r="P3943" s="14"/>
      <c r="Q3943" s="14"/>
      <c r="R3943" s="14"/>
      <c r="S3943" s="14"/>
      <c r="T3943" s="14"/>
      <c r="U3943" s="14"/>
      <c r="V3943" s="14"/>
      <c r="W3943" s="14"/>
      <c r="X3943" s="14"/>
      <c r="Y3943" s="14"/>
    </row>
    <row r="3944" spans="1:25">
      <c r="A3944" s="14" t="s">
        <v>4076</v>
      </c>
      <c r="B3944" s="14" t="s">
        <v>60</v>
      </c>
      <c r="C3944" s="14" t="s">
        <v>131</v>
      </c>
      <c r="D3944" s="14" t="s">
        <v>73</v>
      </c>
      <c r="E3944" s="14">
        <v>0</v>
      </c>
      <c r="F3944" s="14">
        <v>19325.2643663499</v>
      </c>
      <c r="G3944" s="14">
        <v>6441.7547887832998</v>
      </c>
      <c r="H3944" s="14">
        <v>1543.02644358628</v>
      </c>
      <c r="I3944" s="14">
        <v>1462.0506001215299</v>
      </c>
      <c r="J3944" s="14">
        <v>1441.4154983204301</v>
      </c>
      <c r="K3944" s="14">
        <v>1482.90620223985</v>
      </c>
      <c r="L3944" s="14">
        <v>20.8556021183235</v>
      </c>
      <c r="M3944" s="14">
        <v>20.635101801100301</v>
      </c>
      <c r="O3944" s="14"/>
      <c r="P3944" s="14"/>
      <c r="Q3944" s="14"/>
      <c r="R3944" s="14"/>
      <c r="S3944" s="14"/>
      <c r="T3944" s="14"/>
      <c r="U3944" s="14"/>
      <c r="V3944" s="14"/>
      <c r="W3944" s="14"/>
      <c r="X3944" s="14"/>
      <c r="Y3944" s="14"/>
    </row>
    <row r="3945" spans="1:25">
      <c r="A3945" s="14" t="s">
        <v>4077</v>
      </c>
      <c r="B3945" s="14" t="s">
        <v>60</v>
      </c>
      <c r="C3945" s="14" t="s">
        <v>132</v>
      </c>
      <c r="D3945" s="14" t="s">
        <v>73</v>
      </c>
      <c r="E3945" s="14">
        <v>0</v>
      </c>
      <c r="F3945" s="14">
        <v>19510.998512665901</v>
      </c>
      <c r="G3945" s="14">
        <v>6503.6661708886504</v>
      </c>
      <c r="H3945" s="14">
        <v>1553.5966200584401</v>
      </c>
      <c r="I3945" s="14">
        <v>1457.61190635599</v>
      </c>
      <c r="J3945" s="14">
        <v>1437.1310470670301</v>
      </c>
      <c r="K3945" s="14">
        <v>1478.3105674559499</v>
      </c>
      <c r="L3945" s="14">
        <v>20.6986610999645</v>
      </c>
      <c r="M3945" s="14">
        <v>20.480859288962201</v>
      </c>
      <c r="O3945" s="14"/>
      <c r="P3945" s="14"/>
      <c r="Q3945" s="14"/>
      <c r="R3945" s="14"/>
      <c r="S3945" s="14"/>
      <c r="T3945" s="14"/>
      <c r="U3945" s="14"/>
      <c r="V3945" s="14"/>
      <c r="W3945" s="14"/>
      <c r="X3945" s="14"/>
      <c r="Y3945" s="14"/>
    </row>
    <row r="3946" spans="1:25">
      <c r="A3946" s="14" t="s">
        <v>4078</v>
      </c>
      <c r="B3946" s="14" t="s">
        <v>60</v>
      </c>
      <c r="C3946" s="14" t="s">
        <v>38</v>
      </c>
      <c r="D3946" s="14" t="s">
        <v>73</v>
      </c>
      <c r="E3946" s="14">
        <v>1</v>
      </c>
      <c r="F3946" s="14">
        <v>3483.0581428812602</v>
      </c>
      <c r="G3946" s="14">
        <v>1161.01938096042</v>
      </c>
      <c r="H3946" s="14">
        <v>1341.3453831151401</v>
      </c>
      <c r="I3946" s="14">
        <v>1332.92499669366</v>
      </c>
      <c r="J3946" s="14">
        <v>1288.8304649719</v>
      </c>
      <c r="K3946" s="14">
        <v>1378.1383394484501</v>
      </c>
      <c r="L3946" s="14">
        <v>45.2133427547924</v>
      </c>
      <c r="M3946" s="14">
        <v>44.094531721759502</v>
      </c>
      <c r="O3946" s="14"/>
      <c r="P3946" s="14"/>
      <c r="Q3946" s="14"/>
      <c r="R3946" s="14"/>
      <c r="S3946" s="14"/>
      <c r="T3946" s="14"/>
      <c r="U3946" s="14"/>
      <c r="V3946" s="14"/>
      <c r="W3946" s="14"/>
      <c r="X3946" s="14"/>
      <c r="Y3946" s="14"/>
    </row>
    <row r="3947" spans="1:25">
      <c r="A3947" s="14" t="s">
        <v>4079</v>
      </c>
      <c r="B3947" s="14" t="s">
        <v>60</v>
      </c>
      <c r="C3947" s="14" t="s">
        <v>36</v>
      </c>
      <c r="D3947" s="14" t="s">
        <v>73</v>
      </c>
      <c r="E3947" s="14">
        <v>1</v>
      </c>
      <c r="F3947" s="14">
        <v>3530.14018171306</v>
      </c>
      <c r="G3947" s="14">
        <v>1176.7133939043499</v>
      </c>
      <c r="H3947" s="14">
        <v>1348.99333238299</v>
      </c>
      <c r="I3947" s="14">
        <v>1324.5479190517201</v>
      </c>
      <c r="J3947" s="14">
        <v>1281.0028985301899</v>
      </c>
      <c r="K3947" s="14">
        <v>1369.1903126869499</v>
      </c>
      <c r="L3947" s="14">
        <v>44.642393635233503</v>
      </c>
      <c r="M3947" s="14">
        <v>43.545020521528201</v>
      </c>
      <c r="O3947" s="14"/>
      <c r="P3947" s="14"/>
      <c r="Q3947" s="14"/>
      <c r="R3947" s="14"/>
      <c r="S3947" s="14"/>
      <c r="T3947" s="14"/>
      <c r="U3947" s="14"/>
      <c r="V3947" s="14"/>
      <c r="W3947" s="14"/>
      <c r="X3947" s="14"/>
      <c r="Y3947" s="14"/>
    </row>
    <row r="3948" spans="1:25">
      <c r="A3948" s="14" t="s">
        <v>4080</v>
      </c>
      <c r="B3948" s="14" t="s">
        <v>60</v>
      </c>
      <c r="C3948" s="14" t="s">
        <v>34</v>
      </c>
      <c r="D3948" s="14" t="s">
        <v>73</v>
      </c>
      <c r="E3948" s="14">
        <v>1</v>
      </c>
      <c r="F3948" s="14">
        <v>3465.1341475921899</v>
      </c>
      <c r="G3948" s="14">
        <v>1155.04471586406</v>
      </c>
      <c r="H3948" s="14">
        <v>1316.7504493848501</v>
      </c>
      <c r="I3948" s="14">
        <v>1272.8681640882501</v>
      </c>
      <c r="J3948" s="14">
        <v>1230.6178545850801</v>
      </c>
      <c r="K3948" s="14">
        <v>1316.1932989408599</v>
      </c>
      <c r="L3948" s="14">
        <v>43.325134852606197</v>
      </c>
      <c r="M3948" s="14">
        <v>42.250309503168403</v>
      </c>
      <c r="O3948" s="14"/>
      <c r="P3948" s="14"/>
      <c r="Q3948" s="14"/>
      <c r="R3948" s="14"/>
      <c r="S3948" s="14"/>
      <c r="T3948" s="14"/>
      <c r="U3948" s="14"/>
      <c r="V3948" s="14"/>
      <c r="W3948" s="14"/>
      <c r="X3948" s="14"/>
      <c r="Y3948" s="14"/>
    </row>
    <row r="3949" spans="1:25">
      <c r="A3949" s="14" t="s">
        <v>4081</v>
      </c>
      <c r="B3949" s="14" t="s">
        <v>60</v>
      </c>
      <c r="C3949" s="14" t="s">
        <v>128</v>
      </c>
      <c r="D3949" s="14" t="s">
        <v>73</v>
      </c>
      <c r="E3949" s="14">
        <v>1</v>
      </c>
      <c r="F3949" s="14">
        <v>3393.9425346715898</v>
      </c>
      <c r="G3949" s="14">
        <v>1131.3141782238599</v>
      </c>
      <c r="H3949" s="14">
        <v>1284.03761176749</v>
      </c>
      <c r="I3949" s="14">
        <v>1222.8332068811401</v>
      </c>
      <c r="J3949" s="14">
        <v>1181.82492220527</v>
      </c>
      <c r="K3949" s="14">
        <v>1264.8957590877701</v>
      </c>
      <c r="L3949" s="14">
        <v>42.062552206622101</v>
      </c>
      <c r="M3949" s="14">
        <v>41.008284675871202</v>
      </c>
      <c r="O3949" s="14"/>
      <c r="P3949" s="14"/>
      <c r="Q3949" s="14"/>
      <c r="R3949" s="14"/>
      <c r="S3949" s="14"/>
      <c r="T3949" s="14"/>
      <c r="U3949" s="14"/>
      <c r="V3949" s="14"/>
      <c r="W3949" s="14"/>
      <c r="X3949" s="14"/>
      <c r="Y3949" s="14"/>
    </row>
    <row r="3950" spans="1:25">
      <c r="A3950" s="14" t="s">
        <v>4082</v>
      </c>
      <c r="B3950" s="14" t="s">
        <v>60</v>
      </c>
      <c r="C3950" s="14" t="s">
        <v>129</v>
      </c>
      <c r="D3950" s="14" t="s">
        <v>73</v>
      </c>
      <c r="E3950" s="14">
        <v>1</v>
      </c>
      <c r="F3950" s="14">
        <v>3283.21215201431</v>
      </c>
      <c r="G3950" s="14">
        <v>1094.40405067144</v>
      </c>
      <c r="H3950" s="14">
        <v>1237.9762872968799</v>
      </c>
      <c r="I3950" s="14">
        <v>1164.9177039190799</v>
      </c>
      <c r="J3950" s="14">
        <v>1125.20185294003</v>
      </c>
      <c r="K3950" s="14">
        <v>1205.6719164865499</v>
      </c>
      <c r="L3950" s="14">
        <v>40.754212567478802</v>
      </c>
      <c r="M3950" s="14">
        <v>39.715850979046998</v>
      </c>
      <c r="O3950" s="14"/>
      <c r="P3950" s="14"/>
      <c r="Q3950" s="14"/>
      <c r="R3950" s="14"/>
      <c r="S3950" s="14"/>
      <c r="T3950" s="14"/>
      <c r="U3950" s="14"/>
      <c r="V3950" s="14"/>
      <c r="W3950" s="14"/>
      <c r="X3950" s="14"/>
      <c r="Y3950" s="14"/>
    </row>
    <row r="3951" spans="1:25">
      <c r="A3951" s="14" t="s">
        <v>4083</v>
      </c>
      <c r="B3951" s="14" t="s">
        <v>60</v>
      </c>
      <c r="C3951" s="14" t="s">
        <v>130</v>
      </c>
      <c r="D3951" s="14" t="s">
        <v>73</v>
      </c>
      <c r="E3951" s="14">
        <v>1</v>
      </c>
      <c r="F3951" s="14">
        <v>3243.36142104189</v>
      </c>
      <c r="G3951" s="14">
        <v>1081.1204736806301</v>
      </c>
      <c r="H3951" s="14">
        <v>1220.57985986982</v>
      </c>
      <c r="I3951" s="14">
        <v>1133.96261869302</v>
      </c>
      <c r="J3951" s="14">
        <v>1095.0343929135699</v>
      </c>
      <c r="K3951" s="14">
        <v>1173.91493750522</v>
      </c>
      <c r="L3951" s="14">
        <v>39.952318812206599</v>
      </c>
      <c r="M3951" s="14">
        <v>38.928225779448198</v>
      </c>
      <c r="O3951" s="14"/>
      <c r="P3951" s="14"/>
      <c r="Q3951" s="14"/>
      <c r="R3951" s="14"/>
      <c r="S3951" s="14"/>
      <c r="T3951" s="14"/>
      <c r="U3951" s="14"/>
      <c r="V3951" s="14"/>
      <c r="W3951" s="14"/>
      <c r="X3951" s="14"/>
      <c r="Y3951" s="14"/>
    </row>
    <row r="3952" spans="1:25">
      <c r="A3952" s="14" t="s">
        <v>4084</v>
      </c>
      <c r="B3952" s="14" t="s">
        <v>60</v>
      </c>
      <c r="C3952" s="14" t="s">
        <v>131</v>
      </c>
      <c r="D3952" s="14" t="s">
        <v>73</v>
      </c>
      <c r="E3952" s="14">
        <v>1</v>
      </c>
      <c r="F3952" s="14">
        <v>3188.3260600595099</v>
      </c>
      <c r="G3952" s="14">
        <v>1062.77535335317</v>
      </c>
      <c r="H3952" s="14">
        <v>1198.1053458515901</v>
      </c>
      <c r="I3952" s="14">
        <v>1098.39563450473</v>
      </c>
      <c r="J3952" s="14">
        <v>1060.30974661707</v>
      </c>
      <c r="K3952" s="14">
        <v>1137.4921920050101</v>
      </c>
      <c r="L3952" s="14">
        <v>39.096557500281698</v>
      </c>
      <c r="M3952" s="14">
        <v>38.085887887664299</v>
      </c>
      <c r="O3952" s="14"/>
      <c r="P3952" s="14"/>
      <c r="Q3952" s="14"/>
      <c r="R3952" s="14"/>
      <c r="S3952" s="14"/>
      <c r="T3952" s="14"/>
      <c r="U3952" s="14"/>
      <c r="V3952" s="14"/>
      <c r="W3952" s="14"/>
      <c r="X3952" s="14"/>
      <c r="Y3952" s="14"/>
    </row>
    <row r="3953" spans="1:25">
      <c r="A3953" s="14" t="s">
        <v>4085</v>
      </c>
      <c r="B3953" s="14" t="s">
        <v>60</v>
      </c>
      <c r="C3953" s="14" t="s">
        <v>132</v>
      </c>
      <c r="D3953" s="14" t="s">
        <v>73</v>
      </c>
      <c r="E3953" s="14">
        <v>1</v>
      </c>
      <c r="F3953" s="14">
        <v>3236.7061758207601</v>
      </c>
      <c r="G3953" s="14">
        <v>1078.90205860692</v>
      </c>
      <c r="H3953" s="14">
        <v>1214.41452770511</v>
      </c>
      <c r="I3953" s="14">
        <v>1099.2157480767801</v>
      </c>
      <c r="J3953" s="14">
        <v>1061.32741010887</v>
      </c>
      <c r="K3953" s="14">
        <v>1138.10186157522</v>
      </c>
      <c r="L3953" s="14">
        <v>38.886113498444701</v>
      </c>
      <c r="M3953" s="14">
        <v>37.888337967902302</v>
      </c>
      <c r="O3953" s="14"/>
      <c r="P3953" s="14"/>
      <c r="Q3953" s="14"/>
      <c r="R3953" s="14"/>
      <c r="S3953" s="14"/>
      <c r="T3953" s="14"/>
      <c r="U3953" s="14"/>
      <c r="V3953" s="14"/>
      <c r="W3953" s="14"/>
      <c r="X3953" s="14"/>
      <c r="Y3953" s="14"/>
    </row>
    <row r="3954" spans="1:25">
      <c r="A3954" s="14" t="s">
        <v>4086</v>
      </c>
      <c r="B3954" s="14" t="s">
        <v>60</v>
      </c>
      <c r="C3954" s="14" t="s">
        <v>38</v>
      </c>
      <c r="D3954" s="14" t="s">
        <v>73</v>
      </c>
      <c r="E3954" s="14">
        <v>2</v>
      </c>
      <c r="F3954" s="14">
        <v>3638.6166833851698</v>
      </c>
      <c r="G3954" s="14">
        <v>1212.8722277950601</v>
      </c>
      <c r="H3954" s="14">
        <v>1434.8649702212199</v>
      </c>
      <c r="I3954" s="14">
        <v>1422.2278689812199</v>
      </c>
      <c r="J3954" s="14">
        <v>1376.15660212893</v>
      </c>
      <c r="K3954" s="14">
        <v>1469.4424967033201</v>
      </c>
      <c r="L3954" s="14">
        <v>47.214627722098598</v>
      </c>
      <c r="M3954" s="14">
        <v>46.071266852297001</v>
      </c>
      <c r="O3954" s="14"/>
      <c r="P3954" s="14"/>
      <c r="Q3954" s="14"/>
      <c r="R3954" s="14"/>
      <c r="S3954" s="14"/>
      <c r="T3954" s="14"/>
      <c r="U3954" s="14"/>
      <c r="V3954" s="14"/>
      <c r="W3954" s="14"/>
      <c r="X3954" s="14"/>
      <c r="Y3954" s="14"/>
    </row>
    <row r="3955" spans="1:25">
      <c r="A3955" s="14" t="s">
        <v>4087</v>
      </c>
      <c r="B3955" s="14" t="s">
        <v>60</v>
      </c>
      <c r="C3955" s="14" t="s">
        <v>36</v>
      </c>
      <c r="D3955" s="14" t="s">
        <v>73</v>
      </c>
      <c r="E3955" s="14">
        <v>2</v>
      </c>
      <c r="F3955" s="14">
        <v>3684.1090546215401</v>
      </c>
      <c r="G3955" s="14">
        <v>1228.0363515405099</v>
      </c>
      <c r="H3955" s="14">
        <v>1441.6674380721699</v>
      </c>
      <c r="I3955" s="14">
        <v>1418.1522691837899</v>
      </c>
      <c r="J3955" s="14">
        <v>1372.47425243465</v>
      </c>
      <c r="K3955" s="14">
        <v>1464.95677136569</v>
      </c>
      <c r="L3955" s="14">
        <v>46.804502181902997</v>
      </c>
      <c r="M3955" s="14">
        <v>45.678016749131999</v>
      </c>
      <c r="O3955" s="14"/>
      <c r="P3955" s="14"/>
      <c r="Q3955" s="14"/>
      <c r="R3955" s="14"/>
      <c r="S3955" s="14"/>
      <c r="T3955" s="14"/>
      <c r="U3955" s="14"/>
      <c r="V3955" s="14"/>
      <c r="W3955" s="14"/>
      <c r="X3955" s="14"/>
      <c r="Y3955" s="14"/>
    </row>
    <row r="3956" spans="1:25">
      <c r="A3956" s="14" t="s">
        <v>4088</v>
      </c>
      <c r="B3956" s="14" t="s">
        <v>60</v>
      </c>
      <c r="C3956" s="14" t="s">
        <v>34</v>
      </c>
      <c r="D3956" s="14" t="s">
        <v>73</v>
      </c>
      <c r="E3956" s="14">
        <v>2</v>
      </c>
      <c r="F3956" s="14">
        <v>3699.53187709537</v>
      </c>
      <c r="G3956" s="14">
        <v>1233.1772923651199</v>
      </c>
      <c r="H3956" s="14">
        <v>1440.95873938925</v>
      </c>
      <c r="I3956" s="14">
        <v>1403.78189311356</v>
      </c>
      <c r="J3956" s="14">
        <v>1358.65472756599</v>
      </c>
      <c r="K3956" s="14">
        <v>1450.0196056674599</v>
      </c>
      <c r="L3956" s="14">
        <v>46.237712553902803</v>
      </c>
      <c r="M3956" s="14">
        <v>45.127165547565902</v>
      </c>
      <c r="O3956" s="14"/>
      <c r="P3956" s="14"/>
      <c r="Q3956" s="14"/>
      <c r="R3956" s="14"/>
      <c r="S3956" s="14"/>
      <c r="T3956" s="14"/>
      <c r="U3956" s="14"/>
      <c r="V3956" s="14"/>
      <c r="W3956" s="14"/>
      <c r="X3956" s="14"/>
      <c r="Y3956" s="14"/>
    </row>
    <row r="3957" spans="1:25">
      <c r="A3957" s="14" t="s">
        <v>4089</v>
      </c>
      <c r="B3957" s="14" t="s">
        <v>60</v>
      </c>
      <c r="C3957" s="14" t="s">
        <v>128</v>
      </c>
      <c r="D3957" s="14" t="s">
        <v>73</v>
      </c>
      <c r="E3957" s="14">
        <v>2</v>
      </c>
      <c r="F3957" s="14">
        <v>3664.99134295461</v>
      </c>
      <c r="G3957" s="14">
        <v>1221.6637809848701</v>
      </c>
      <c r="H3957" s="14">
        <v>1423.36946834388</v>
      </c>
      <c r="I3957" s="14">
        <v>1372.6285910466199</v>
      </c>
      <c r="J3957" s="14">
        <v>1328.3124213246799</v>
      </c>
      <c r="K3957" s="14">
        <v>1418.04054659242</v>
      </c>
      <c r="L3957" s="14">
        <v>45.411955545805803</v>
      </c>
      <c r="M3957" s="14">
        <v>44.316169721939602</v>
      </c>
      <c r="O3957" s="14"/>
      <c r="P3957" s="14"/>
      <c r="Q3957" s="14"/>
      <c r="R3957" s="14"/>
      <c r="S3957" s="14"/>
      <c r="T3957" s="14"/>
      <c r="U3957" s="14"/>
      <c r="V3957" s="14"/>
      <c r="W3957" s="14"/>
      <c r="X3957" s="14"/>
      <c r="Y3957" s="14"/>
    </row>
    <row r="3958" spans="1:25">
      <c r="A3958" s="14" t="s">
        <v>4090</v>
      </c>
      <c r="B3958" s="14" t="s">
        <v>60</v>
      </c>
      <c r="C3958" s="14" t="s">
        <v>129</v>
      </c>
      <c r="D3958" s="14" t="s">
        <v>73</v>
      </c>
      <c r="E3958" s="14">
        <v>2</v>
      </c>
      <c r="F3958" s="14">
        <v>3610.4060377082201</v>
      </c>
      <c r="G3958" s="14">
        <v>1203.4686792360701</v>
      </c>
      <c r="H3958" s="14">
        <v>1397.76770927697</v>
      </c>
      <c r="I3958" s="14">
        <v>1331.97579591253</v>
      </c>
      <c r="J3958" s="14">
        <v>1288.6524658718599</v>
      </c>
      <c r="K3958" s="14">
        <v>1376.37854049776</v>
      </c>
      <c r="L3958" s="14">
        <v>44.402744585228902</v>
      </c>
      <c r="M3958" s="14">
        <v>43.323330040664104</v>
      </c>
      <c r="O3958" s="14"/>
      <c r="P3958" s="14"/>
      <c r="Q3958" s="14"/>
      <c r="R3958" s="14"/>
      <c r="S3958" s="14"/>
      <c r="T3958" s="14"/>
      <c r="U3958" s="14"/>
      <c r="V3958" s="14"/>
      <c r="W3958" s="14"/>
      <c r="X3958" s="14"/>
      <c r="Y3958" s="14"/>
    </row>
    <row r="3959" spans="1:25">
      <c r="A3959" s="14" t="s">
        <v>4091</v>
      </c>
      <c r="B3959" s="14" t="s">
        <v>60</v>
      </c>
      <c r="C3959" s="14" t="s">
        <v>130</v>
      </c>
      <c r="D3959" s="14" t="s">
        <v>73</v>
      </c>
      <c r="E3959" s="14">
        <v>2</v>
      </c>
      <c r="F3959" s="14">
        <v>3517.58726607883</v>
      </c>
      <c r="G3959" s="14">
        <v>1172.5290886929399</v>
      </c>
      <c r="H3959" s="14">
        <v>1358.36732201826</v>
      </c>
      <c r="I3959" s="14">
        <v>1276.8505383761999</v>
      </c>
      <c r="J3959" s="14">
        <v>1234.77436479889</v>
      </c>
      <c r="K3959" s="14">
        <v>1319.98898540607</v>
      </c>
      <c r="L3959" s="14">
        <v>43.138447029866299</v>
      </c>
      <c r="M3959" s="14">
        <v>42.076173577306001</v>
      </c>
      <c r="O3959" s="14"/>
      <c r="P3959" s="14"/>
      <c r="Q3959" s="14"/>
      <c r="R3959" s="14"/>
      <c r="S3959" s="14"/>
      <c r="T3959" s="14"/>
      <c r="U3959" s="14"/>
      <c r="V3959" s="14"/>
      <c r="W3959" s="14"/>
      <c r="X3959" s="14"/>
      <c r="Y3959" s="14"/>
    </row>
    <row r="3960" spans="1:25">
      <c r="A3960" s="14" t="s">
        <v>4092</v>
      </c>
      <c r="B3960" s="14" t="s">
        <v>60</v>
      </c>
      <c r="C3960" s="14" t="s">
        <v>131</v>
      </c>
      <c r="D3960" s="14" t="s">
        <v>73</v>
      </c>
      <c r="E3960" s="14">
        <v>2</v>
      </c>
      <c r="F3960" s="14">
        <v>3512.15799903776</v>
      </c>
      <c r="G3960" s="14">
        <v>1170.7193330125899</v>
      </c>
      <c r="H3960" s="14">
        <v>1352.03122737423</v>
      </c>
      <c r="I3960" s="14">
        <v>1254.7243495979701</v>
      </c>
      <c r="J3960" s="14">
        <v>1213.3315103585501</v>
      </c>
      <c r="K3960" s="14">
        <v>1297.1630291715401</v>
      </c>
      <c r="L3960" s="14">
        <v>42.438679573564499</v>
      </c>
      <c r="M3960" s="14">
        <v>41.392839239417498</v>
      </c>
      <c r="O3960" s="14"/>
      <c r="P3960" s="14"/>
      <c r="Q3960" s="14"/>
      <c r="R3960" s="14"/>
      <c r="S3960" s="14"/>
      <c r="T3960" s="14"/>
      <c r="U3960" s="14"/>
      <c r="V3960" s="14"/>
      <c r="W3960" s="14"/>
      <c r="X3960" s="14"/>
      <c r="Y3960" s="14"/>
    </row>
    <row r="3961" spans="1:25">
      <c r="A3961" s="14" t="s">
        <v>4093</v>
      </c>
      <c r="B3961" s="14" t="s">
        <v>60</v>
      </c>
      <c r="C3961" s="14" t="s">
        <v>132</v>
      </c>
      <c r="D3961" s="14" t="s">
        <v>73</v>
      </c>
      <c r="E3961" s="14">
        <v>2</v>
      </c>
      <c r="F3961" s="14">
        <v>3574.9591619644698</v>
      </c>
      <c r="G3961" s="14">
        <v>1191.6530539881601</v>
      </c>
      <c r="H3961" s="14">
        <v>1366.9769626244999</v>
      </c>
      <c r="I3961" s="14">
        <v>1256.4457110727101</v>
      </c>
      <c r="J3961" s="14">
        <v>1215.34757243545</v>
      </c>
      <c r="K3961" s="14">
        <v>1298.57295669058</v>
      </c>
      <c r="L3961" s="14">
        <v>42.127245617874699</v>
      </c>
      <c r="M3961" s="14">
        <v>41.098138637255303</v>
      </c>
      <c r="O3961" s="14"/>
      <c r="P3961" s="14"/>
      <c r="Q3961" s="14"/>
      <c r="R3961" s="14"/>
      <c r="S3961" s="14"/>
      <c r="T3961" s="14"/>
      <c r="U3961" s="14"/>
      <c r="V3961" s="14"/>
      <c r="W3961" s="14"/>
      <c r="X3961" s="14"/>
      <c r="Y3961" s="14"/>
    </row>
    <row r="3962" spans="1:25">
      <c r="A3962" s="14" t="s">
        <v>4094</v>
      </c>
      <c r="B3962" s="14" t="s">
        <v>60</v>
      </c>
      <c r="C3962" s="14" t="s">
        <v>38</v>
      </c>
      <c r="D3962" s="14" t="s">
        <v>73</v>
      </c>
      <c r="E3962" s="14">
        <v>3</v>
      </c>
      <c r="F3962" s="14">
        <v>3962.0662165731901</v>
      </c>
      <c r="G3962" s="14">
        <v>1320.68873885773</v>
      </c>
      <c r="H3962" s="14">
        <v>1582.1305361955999</v>
      </c>
      <c r="I3962" s="14">
        <v>1577.8447728250601</v>
      </c>
      <c r="J3962" s="14">
        <v>1528.8614981324799</v>
      </c>
      <c r="K3962" s="14">
        <v>1627.9923369620201</v>
      </c>
      <c r="L3962" s="14">
        <v>50.147564136954102</v>
      </c>
      <c r="M3962" s="14">
        <v>48.983274692584502</v>
      </c>
      <c r="O3962" s="14"/>
      <c r="P3962" s="14"/>
      <c r="Q3962" s="14"/>
      <c r="R3962" s="14"/>
      <c r="S3962" s="14"/>
      <c r="T3962" s="14"/>
      <c r="U3962" s="14"/>
      <c r="V3962" s="14"/>
      <c r="W3962" s="14"/>
      <c r="X3962" s="14"/>
      <c r="Y3962" s="14"/>
    </row>
    <row r="3963" spans="1:25">
      <c r="A3963" s="14" t="s">
        <v>4095</v>
      </c>
      <c r="B3963" s="14" t="s">
        <v>60</v>
      </c>
      <c r="C3963" s="14" t="s">
        <v>36</v>
      </c>
      <c r="D3963" s="14" t="s">
        <v>73</v>
      </c>
      <c r="E3963" s="14">
        <v>3</v>
      </c>
      <c r="F3963" s="14">
        <v>3952.3588536365601</v>
      </c>
      <c r="G3963" s="14">
        <v>1317.4529512121901</v>
      </c>
      <c r="H3963" s="14">
        <v>1566.61217329333</v>
      </c>
      <c r="I3963" s="14">
        <v>1549.7806534331501</v>
      </c>
      <c r="J3963" s="14">
        <v>1501.6084529157499</v>
      </c>
      <c r="K3963" s="14">
        <v>1599.09928855622</v>
      </c>
      <c r="L3963" s="14">
        <v>49.318635123073797</v>
      </c>
      <c r="M3963" s="14">
        <v>48.1722005173947</v>
      </c>
      <c r="O3963" s="14"/>
      <c r="P3963" s="14"/>
      <c r="Q3963" s="14"/>
      <c r="R3963" s="14"/>
      <c r="S3963" s="14"/>
      <c r="T3963" s="14"/>
      <c r="U3963" s="14"/>
      <c r="V3963" s="14"/>
      <c r="W3963" s="14"/>
      <c r="X3963" s="14"/>
      <c r="Y3963" s="14"/>
    </row>
    <row r="3964" spans="1:25">
      <c r="A3964" s="14" t="s">
        <v>4096</v>
      </c>
      <c r="B3964" s="14" t="s">
        <v>60</v>
      </c>
      <c r="C3964" s="14" t="s">
        <v>34</v>
      </c>
      <c r="D3964" s="14" t="s">
        <v>73</v>
      </c>
      <c r="E3964" s="14">
        <v>3</v>
      </c>
      <c r="F3964" s="14">
        <v>3931.7100223927901</v>
      </c>
      <c r="G3964" s="14">
        <v>1310.57000746426</v>
      </c>
      <c r="H3964" s="14">
        <v>1553.04727915942</v>
      </c>
      <c r="I3964" s="14">
        <v>1524.17395677227</v>
      </c>
      <c r="J3964" s="14">
        <v>1476.67847895157</v>
      </c>
      <c r="K3964" s="14">
        <v>1572.8027673327899</v>
      </c>
      <c r="L3964" s="14">
        <v>48.628810560522901</v>
      </c>
      <c r="M3964" s="14">
        <v>47.495477820699101</v>
      </c>
      <c r="O3964" s="14"/>
      <c r="P3964" s="14"/>
      <c r="Q3964" s="14"/>
      <c r="R3964" s="14"/>
      <c r="S3964" s="14"/>
      <c r="T3964" s="14"/>
      <c r="U3964" s="14"/>
      <c r="V3964" s="14"/>
      <c r="W3964" s="14"/>
      <c r="X3964" s="14"/>
      <c r="Y3964" s="14"/>
    </row>
    <row r="3965" spans="1:25">
      <c r="A3965" s="14" t="s">
        <v>4097</v>
      </c>
      <c r="B3965" s="14" t="s">
        <v>60</v>
      </c>
      <c r="C3965" s="14" t="s">
        <v>128</v>
      </c>
      <c r="D3965" s="14" t="s">
        <v>73</v>
      </c>
      <c r="E3965" s="14">
        <v>3</v>
      </c>
      <c r="F3965" s="14">
        <v>3875.3578080914599</v>
      </c>
      <c r="G3965" s="14">
        <v>1291.7859360304899</v>
      </c>
      <c r="H3965" s="14">
        <v>1527.4753884716599</v>
      </c>
      <c r="I3965" s="14">
        <v>1489.92703399221</v>
      </c>
      <c r="J3965" s="14">
        <v>1443.1675364058599</v>
      </c>
      <c r="K3965" s="14">
        <v>1537.8104924434899</v>
      </c>
      <c r="L3965" s="14">
        <v>47.883458451279203</v>
      </c>
      <c r="M3965" s="14">
        <v>46.759497586353298</v>
      </c>
      <c r="O3965" s="14"/>
      <c r="P3965" s="14"/>
      <c r="Q3965" s="14"/>
      <c r="R3965" s="14"/>
      <c r="S3965" s="14"/>
      <c r="T3965" s="14"/>
      <c r="U3965" s="14"/>
      <c r="V3965" s="14"/>
      <c r="W3965" s="14"/>
      <c r="X3965" s="14"/>
      <c r="Y3965" s="14"/>
    </row>
    <row r="3966" spans="1:25">
      <c r="A3966" s="14" t="s">
        <v>4098</v>
      </c>
      <c r="B3966" s="14" t="s">
        <v>60</v>
      </c>
      <c r="C3966" s="14" t="s">
        <v>129</v>
      </c>
      <c r="D3966" s="14" t="s">
        <v>73</v>
      </c>
      <c r="E3966" s="14">
        <v>3</v>
      </c>
      <c r="F3966" s="14">
        <v>3839.7674701082301</v>
      </c>
      <c r="G3966" s="14">
        <v>1279.92249003608</v>
      </c>
      <c r="H3966" s="14">
        <v>1512.0647510487599</v>
      </c>
      <c r="I3966" s="14">
        <v>1461.4058333952901</v>
      </c>
      <c r="J3966" s="14">
        <v>1415.32788395323</v>
      </c>
      <c r="K3966" s="14">
        <v>1508.5965505545801</v>
      </c>
      <c r="L3966" s="14">
        <v>47.190717159290898</v>
      </c>
      <c r="M3966" s="14">
        <v>46.077949442066299</v>
      </c>
      <c r="O3966" s="14"/>
      <c r="P3966" s="14"/>
      <c r="Q3966" s="14"/>
      <c r="R3966" s="14"/>
      <c r="S3966" s="14"/>
      <c r="T3966" s="14"/>
      <c r="U3966" s="14"/>
      <c r="V3966" s="14"/>
      <c r="W3966" s="14"/>
      <c r="X3966" s="14"/>
      <c r="Y3966" s="14"/>
    </row>
    <row r="3967" spans="1:25">
      <c r="A3967" s="14" t="s">
        <v>4099</v>
      </c>
      <c r="B3967" s="14" t="s">
        <v>60</v>
      </c>
      <c r="C3967" s="14" t="s">
        <v>130</v>
      </c>
      <c r="D3967" s="14" t="s">
        <v>73</v>
      </c>
      <c r="E3967" s="14">
        <v>3</v>
      </c>
      <c r="F3967" s="14">
        <v>3798.3681463917801</v>
      </c>
      <c r="G3967" s="14">
        <v>1266.12271546393</v>
      </c>
      <c r="H3967" s="14">
        <v>1494.8614283601701</v>
      </c>
      <c r="I3967" s="14">
        <v>1424.7677046541201</v>
      </c>
      <c r="J3967" s="14">
        <v>1379.59433238362</v>
      </c>
      <c r="K3967" s="14">
        <v>1471.0380076670101</v>
      </c>
      <c r="L3967" s="14">
        <v>46.270303012895099</v>
      </c>
      <c r="M3967" s="14">
        <v>45.173372270500103</v>
      </c>
      <c r="O3967" s="14"/>
      <c r="P3967" s="14"/>
      <c r="Q3967" s="14"/>
      <c r="R3967" s="14"/>
      <c r="S3967" s="14"/>
      <c r="T3967" s="14"/>
      <c r="U3967" s="14"/>
      <c r="V3967" s="14"/>
      <c r="W3967" s="14"/>
      <c r="X3967" s="14"/>
      <c r="Y3967" s="14"/>
    </row>
    <row r="3968" spans="1:25">
      <c r="A3968" s="14" t="s">
        <v>4100</v>
      </c>
      <c r="B3968" s="14" t="s">
        <v>60</v>
      </c>
      <c r="C3968" s="14" t="s">
        <v>131</v>
      </c>
      <c r="D3968" s="14" t="s">
        <v>73</v>
      </c>
      <c r="E3968" s="14">
        <v>3</v>
      </c>
      <c r="F3968" s="14">
        <v>3844.7426775435702</v>
      </c>
      <c r="G3968" s="14">
        <v>1281.58089251452</v>
      </c>
      <c r="H3968" s="14">
        <v>1510.5560072855601</v>
      </c>
      <c r="I3968" s="14">
        <v>1418.24656448717</v>
      </c>
      <c r="J3968" s="14">
        <v>1373.5493729295499</v>
      </c>
      <c r="K3968" s="14">
        <v>1464.02247098931</v>
      </c>
      <c r="L3968" s="14">
        <v>45.775906502134397</v>
      </c>
      <c r="M3968" s="14">
        <v>44.697191557627299</v>
      </c>
      <c r="O3968" s="14"/>
      <c r="P3968" s="14"/>
      <c r="Q3968" s="14"/>
      <c r="R3968" s="14"/>
      <c r="S3968" s="14"/>
      <c r="T3968" s="14"/>
      <c r="U3968" s="14"/>
      <c r="V3968" s="14"/>
      <c r="W3968" s="14"/>
      <c r="X3968" s="14"/>
      <c r="Y3968" s="14"/>
    </row>
    <row r="3969" spans="1:25">
      <c r="A3969" s="14" t="s">
        <v>4101</v>
      </c>
      <c r="B3969" s="14" t="s">
        <v>60</v>
      </c>
      <c r="C3969" s="14" t="s">
        <v>132</v>
      </c>
      <c r="D3969" s="14" t="s">
        <v>73</v>
      </c>
      <c r="E3969" s="14">
        <v>3</v>
      </c>
      <c r="F3969" s="14">
        <v>3901.96025019134</v>
      </c>
      <c r="G3969" s="14">
        <v>1300.6534167304501</v>
      </c>
      <c r="H3969" s="14">
        <v>1530.38454154332</v>
      </c>
      <c r="I3969" s="14">
        <v>1421.88574772334</v>
      </c>
      <c r="J3969" s="14">
        <v>1377.39550191937</v>
      </c>
      <c r="K3969" s="14">
        <v>1467.4417083661201</v>
      </c>
      <c r="L3969" s="14">
        <v>45.555960642775503</v>
      </c>
      <c r="M3969" s="14">
        <v>44.490245803968897</v>
      </c>
      <c r="O3969" s="14"/>
      <c r="P3969" s="14"/>
      <c r="Q3969" s="14"/>
      <c r="R3969" s="14"/>
      <c r="S3969" s="14"/>
      <c r="T3969" s="14"/>
      <c r="U3969" s="14"/>
      <c r="V3969" s="14"/>
      <c r="W3969" s="14"/>
      <c r="X3969" s="14"/>
      <c r="Y3969" s="14"/>
    </row>
    <row r="3970" spans="1:25">
      <c r="A3970" s="14" t="s">
        <v>4102</v>
      </c>
      <c r="B3970" s="14" t="s">
        <v>60</v>
      </c>
      <c r="C3970" s="14" t="s">
        <v>38</v>
      </c>
      <c r="D3970" s="14" t="s">
        <v>73</v>
      </c>
      <c r="E3970" s="14">
        <v>4</v>
      </c>
      <c r="F3970" s="14">
        <v>4166.8193549249199</v>
      </c>
      <c r="G3970" s="14">
        <v>1388.9397849749701</v>
      </c>
      <c r="H3970" s="14">
        <v>1704.81327043141</v>
      </c>
      <c r="I3970" s="14">
        <v>1701.77232771684</v>
      </c>
      <c r="J3970" s="14">
        <v>1650.34285388495</v>
      </c>
      <c r="K3970" s="14">
        <v>1754.39343399987</v>
      </c>
      <c r="L3970" s="14">
        <v>52.621106283038003</v>
      </c>
      <c r="M3970" s="14">
        <v>51.429473831882</v>
      </c>
      <c r="O3970" s="14"/>
      <c r="P3970" s="14"/>
      <c r="Q3970" s="14"/>
      <c r="R3970" s="14"/>
      <c r="S3970" s="14"/>
      <c r="T3970" s="14"/>
      <c r="U3970" s="14"/>
      <c r="V3970" s="14"/>
      <c r="W3970" s="14"/>
      <c r="X3970" s="14"/>
      <c r="Y3970" s="14"/>
    </row>
    <row r="3971" spans="1:25">
      <c r="A3971" s="14" t="s">
        <v>4103</v>
      </c>
      <c r="B3971" s="14" t="s">
        <v>60</v>
      </c>
      <c r="C3971" s="14" t="s">
        <v>36</v>
      </c>
      <c r="D3971" s="14" t="s">
        <v>73</v>
      </c>
      <c r="E3971" s="14">
        <v>4</v>
      </c>
      <c r="F3971" s="14">
        <v>4180.44108022829</v>
      </c>
      <c r="G3971" s="14">
        <v>1393.4803600760999</v>
      </c>
      <c r="H3971" s="14">
        <v>1697.9306441010399</v>
      </c>
      <c r="I3971" s="14">
        <v>1685.77580200387</v>
      </c>
      <c r="J3971" s="14">
        <v>1634.88623596357</v>
      </c>
      <c r="K3971" s="14">
        <v>1737.84254359228</v>
      </c>
      <c r="L3971" s="14">
        <v>52.066741588410203</v>
      </c>
      <c r="M3971" s="14">
        <v>50.889566040299101</v>
      </c>
      <c r="O3971" s="14"/>
      <c r="P3971" s="14"/>
      <c r="Q3971" s="14"/>
      <c r="R3971" s="14"/>
      <c r="S3971" s="14"/>
      <c r="T3971" s="14"/>
      <c r="U3971" s="14"/>
      <c r="V3971" s="14"/>
      <c r="W3971" s="14"/>
      <c r="X3971" s="14"/>
      <c r="Y3971" s="14"/>
    </row>
    <row r="3972" spans="1:25">
      <c r="A3972" s="14" t="s">
        <v>4104</v>
      </c>
      <c r="B3972" s="14" t="s">
        <v>60</v>
      </c>
      <c r="C3972" s="14" t="s">
        <v>34</v>
      </c>
      <c r="D3972" s="14" t="s">
        <v>73</v>
      </c>
      <c r="E3972" s="14">
        <v>4</v>
      </c>
      <c r="F3972" s="14">
        <v>4167.2147961153096</v>
      </c>
      <c r="G3972" s="14">
        <v>1389.0715987051001</v>
      </c>
      <c r="H3972" s="14">
        <v>1684.8327569733999</v>
      </c>
      <c r="I3972" s="14">
        <v>1663.45215680463</v>
      </c>
      <c r="J3972" s="14">
        <v>1613.1390275240301</v>
      </c>
      <c r="K3972" s="14">
        <v>1714.93099656354</v>
      </c>
      <c r="L3972" s="14">
        <v>51.478839758907498</v>
      </c>
      <c r="M3972" s="14">
        <v>50.313129280601999</v>
      </c>
      <c r="O3972" s="14"/>
      <c r="P3972" s="14"/>
      <c r="Q3972" s="14"/>
      <c r="R3972" s="14"/>
      <c r="S3972" s="14"/>
      <c r="T3972" s="14"/>
      <c r="U3972" s="14"/>
      <c r="V3972" s="14"/>
      <c r="W3972" s="14"/>
      <c r="X3972" s="14"/>
      <c r="Y3972" s="14"/>
    </row>
    <row r="3973" spans="1:25">
      <c r="A3973" s="14" t="s">
        <v>4105</v>
      </c>
      <c r="B3973" s="14" t="s">
        <v>60</v>
      </c>
      <c r="C3973" s="14" t="s">
        <v>128</v>
      </c>
      <c r="D3973" s="14" t="s">
        <v>73</v>
      </c>
      <c r="E3973" s="14">
        <v>4</v>
      </c>
      <c r="F3973" s="14">
        <v>4185.2506337325003</v>
      </c>
      <c r="G3973" s="14">
        <v>1395.0835445775001</v>
      </c>
      <c r="H3973" s="14">
        <v>1688.5065917336699</v>
      </c>
      <c r="I3973" s="14">
        <v>1658.61150723183</v>
      </c>
      <c r="J3973" s="14">
        <v>1608.54731837039</v>
      </c>
      <c r="K3973" s="14">
        <v>1709.8331049635301</v>
      </c>
      <c r="L3973" s="14">
        <v>51.221597731703902</v>
      </c>
      <c r="M3973" s="14">
        <v>50.0641888614389</v>
      </c>
      <c r="O3973" s="14"/>
      <c r="P3973" s="14"/>
      <c r="Q3973" s="14"/>
      <c r="R3973" s="14"/>
      <c r="S3973" s="14"/>
      <c r="T3973" s="14"/>
      <c r="U3973" s="14"/>
      <c r="V3973" s="14"/>
      <c r="W3973" s="14"/>
      <c r="X3973" s="14"/>
      <c r="Y3973" s="14"/>
    </row>
    <row r="3974" spans="1:25">
      <c r="A3974" s="14" t="s">
        <v>4106</v>
      </c>
      <c r="B3974" s="14" t="s">
        <v>60</v>
      </c>
      <c r="C3974" s="14" t="s">
        <v>129</v>
      </c>
      <c r="D3974" s="14" t="s">
        <v>73</v>
      </c>
      <c r="E3974" s="14">
        <v>4</v>
      </c>
      <c r="F3974" s="14">
        <v>4241.4345404546702</v>
      </c>
      <c r="G3974" s="14">
        <v>1413.8115134848899</v>
      </c>
      <c r="H3974" s="14">
        <v>1707.8043375053001</v>
      </c>
      <c r="I3974" s="14">
        <v>1669.4052321194899</v>
      </c>
      <c r="J3974" s="14">
        <v>1619.36098821467</v>
      </c>
      <c r="K3974" s="14">
        <v>1720.59863827409</v>
      </c>
      <c r="L3974" s="14">
        <v>51.193406154604403</v>
      </c>
      <c r="M3974" s="14">
        <v>50.044243904820199</v>
      </c>
      <c r="O3974" s="14"/>
      <c r="P3974" s="14"/>
      <c r="Q3974" s="14"/>
      <c r="R3974" s="14"/>
      <c r="S3974" s="14"/>
      <c r="T3974" s="14"/>
      <c r="U3974" s="14"/>
      <c r="V3974" s="14"/>
      <c r="W3974" s="14"/>
      <c r="X3974" s="14"/>
      <c r="Y3974" s="14"/>
    </row>
    <row r="3975" spans="1:25">
      <c r="A3975" s="14" t="s">
        <v>4107</v>
      </c>
      <c r="B3975" s="14" t="s">
        <v>60</v>
      </c>
      <c r="C3975" s="14" t="s">
        <v>130</v>
      </c>
      <c r="D3975" s="14" t="s">
        <v>73</v>
      </c>
      <c r="E3975" s="14">
        <v>4</v>
      </c>
      <c r="F3975" s="14">
        <v>4165.1732786417597</v>
      </c>
      <c r="G3975" s="14">
        <v>1388.3910928805899</v>
      </c>
      <c r="H3975" s="14">
        <v>1671.63921331547</v>
      </c>
      <c r="I3975" s="14">
        <v>1623.5686650262201</v>
      </c>
      <c r="J3975" s="14">
        <v>1574.45433097862</v>
      </c>
      <c r="K3975" s="14">
        <v>1673.82121693161</v>
      </c>
      <c r="L3975" s="14">
        <v>50.252551905390597</v>
      </c>
      <c r="M3975" s="14">
        <v>49.114334047599399</v>
      </c>
      <c r="O3975" s="14"/>
      <c r="P3975" s="14"/>
      <c r="Q3975" s="14"/>
      <c r="R3975" s="14"/>
      <c r="S3975" s="14"/>
      <c r="T3975" s="14"/>
      <c r="U3975" s="14"/>
      <c r="V3975" s="14"/>
      <c r="W3975" s="14"/>
      <c r="X3975" s="14"/>
      <c r="Y3975" s="14"/>
    </row>
    <row r="3976" spans="1:25">
      <c r="A3976" s="14" t="s">
        <v>4108</v>
      </c>
      <c r="B3976" s="14" t="s">
        <v>60</v>
      </c>
      <c r="C3976" s="14" t="s">
        <v>131</v>
      </c>
      <c r="D3976" s="14" t="s">
        <v>73</v>
      </c>
      <c r="E3976" s="14">
        <v>4</v>
      </c>
      <c r="F3976" s="14">
        <v>4167.8671087822604</v>
      </c>
      <c r="G3976" s="14">
        <v>1389.28903626075</v>
      </c>
      <c r="H3976" s="14">
        <v>1666.23374741932</v>
      </c>
      <c r="I3976" s="14">
        <v>1605.05020259406</v>
      </c>
      <c r="J3976" s="14">
        <v>1556.5046169439499</v>
      </c>
      <c r="K3976" s="14">
        <v>1654.7204571631801</v>
      </c>
      <c r="L3976" s="14">
        <v>49.670254569113702</v>
      </c>
      <c r="M3976" s="14">
        <v>48.545585650116003</v>
      </c>
      <c r="O3976" s="14"/>
      <c r="P3976" s="14"/>
      <c r="Q3976" s="14"/>
      <c r="R3976" s="14"/>
      <c r="S3976" s="14"/>
      <c r="T3976" s="14"/>
      <c r="U3976" s="14"/>
      <c r="V3976" s="14"/>
      <c r="W3976" s="14"/>
      <c r="X3976" s="14"/>
      <c r="Y3976" s="14"/>
    </row>
    <row r="3977" spans="1:25">
      <c r="A3977" s="14" t="s">
        <v>4109</v>
      </c>
      <c r="B3977" s="14" t="s">
        <v>60</v>
      </c>
      <c r="C3977" s="14" t="s">
        <v>132</v>
      </c>
      <c r="D3977" s="14" t="s">
        <v>73</v>
      </c>
      <c r="E3977" s="14">
        <v>4</v>
      </c>
      <c r="F3977" s="14">
        <v>4139.0510700709301</v>
      </c>
      <c r="G3977" s="14">
        <v>1379.6836900236401</v>
      </c>
      <c r="H3977" s="14">
        <v>1650.7935078115299</v>
      </c>
      <c r="I3977" s="14">
        <v>1574.2484694934401</v>
      </c>
      <c r="J3977" s="14">
        <v>1526.4565796598699</v>
      </c>
      <c r="K3977" s="14">
        <v>1623.1514639428999</v>
      </c>
      <c r="L3977" s="14">
        <v>48.902994449469603</v>
      </c>
      <c r="M3977" s="14">
        <v>47.791889833564902</v>
      </c>
      <c r="O3977" s="14"/>
      <c r="P3977" s="14"/>
      <c r="Q3977" s="14"/>
      <c r="R3977" s="14"/>
      <c r="S3977" s="14"/>
      <c r="T3977" s="14"/>
      <c r="U3977" s="14"/>
      <c r="V3977" s="14"/>
      <c r="W3977" s="14"/>
      <c r="X3977" s="14"/>
      <c r="Y3977" s="14"/>
    </row>
    <row r="3978" spans="1:25">
      <c r="A3978" s="14" t="s">
        <v>4110</v>
      </c>
      <c r="B3978" s="14" t="s">
        <v>60</v>
      </c>
      <c r="C3978" s="14" t="s">
        <v>38</v>
      </c>
      <c r="D3978" s="14" t="s">
        <v>73</v>
      </c>
      <c r="E3978" s="14">
        <v>5</v>
      </c>
      <c r="F3978" s="14">
        <v>5012.93986761002</v>
      </c>
      <c r="G3978" s="14">
        <v>1670.9799558700099</v>
      </c>
      <c r="H3978" s="14">
        <v>2287.8018344666798</v>
      </c>
      <c r="I3978" s="14">
        <v>2343.5324933072002</v>
      </c>
      <c r="J3978" s="14">
        <v>2278.8141773940201</v>
      </c>
      <c r="K3978" s="14">
        <v>2409.6164113166801</v>
      </c>
      <c r="L3978" s="14">
        <v>66.083918009478097</v>
      </c>
      <c r="M3978" s="14">
        <v>64.718315913181399</v>
      </c>
      <c r="O3978" s="14"/>
      <c r="P3978" s="14"/>
      <c r="Q3978" s="14"/>
      <c r="R3978" s="14"/>
      <c r="S3978" s="14"/>
      <c r="T3978" s="14"/>
      <c r="U3978" s="14"/>
      <c r="V3978" s="14"/>
      <c r="W3978" s="14"/>
      <c r="X3978" s="14"/>
      <c r="Y3978" s="14"/>
    </row>
    <row r="3979" spans="1:25">
      <c r="A3979" s="14" t="s">
        <v>4111</v>
      </c>
      <c r="B3979" s="14" t="s">
        <v>60</v>
      </c>
      <c r="C3979" s="14" t="s">
        <v>36</v>
      </c>
      <c r="D3979" s="14" t="s">
        <v>73</v>
      </c>
      <c r="E3979" s="14">
        <v>5</v>
      </c>
      <c r="F3979" s="14">
        <v>5043.0797287056002</v>
      </c>
      <c r="G3979" s="14">
        <v>1681.0265762352001</v>
      </c>
      <c r="H3979" s="14">
        <v>2295.0525986545699</v>
      </c>
      <c r="I3979" s="14">
        <v>2346.6541219004898</v>
      </c>
      <c r="J3979" s="14">
        <v>2282.0166615087301</v>
      </c>
      <c r="K3979" s="14">
        <v>2412.6513491794699</v>
      </c>
      <c r="L3979" s="14">
        <v>65.997227278976894</v>
      </c>
      <c r="M3979" s="14">
        <v>64.637460391762502</v>
      </c>
      <c r="O3979" s="14"/>
      <c r="P3979" s="14"/>
      <c r="Q3979" s="14"/>
      <c r="R3979" s="14"/>
      <c r="S3979" s="14"/>
      <c r="T3979" s="14"/>
      <c r="U3979" s="14"/>
      <c r="V3979" s="14"/>
      <c r="W3979" s="14"/>
      <c r="X3979" s="14"/>
      <c r="Y3979" s="14"/>
    </row>
    <row r="3980" spans="1:25">
      <c r="A3980" s="14" t="s">
        <v>4112</v>
      </c>
      <c r="B3980" s="14" t="s">
        <v>60</v>
      </c>
      <c r="C3980" s="14" t="s">
        <v>34</v>
      </c>
      <c r="D3980" s="14" t="s">
        <v>73</v>
      </c>
      <c r="E3980" s="14">
        <v>5</v>
      </c>
      <c r="F3980" s="14">
        <v>4924.3726508171503</v>
      </c>
      <c r="G3980" s="14">
        <v>1641.4575502723801</v>
      </c>
      <c r="H3980" s="14">
        <v>2237.3139048337398</v>
      </c>
      <c r="I3980" s="14">
        <v>2277.3807421280599</v>
      </c>
      <c r="J3980" s="14">
        <v>2213.8937631306699</v>
      </c>
      <c r="K3980" s="14">
        <v>2342.2194751039701</v>
      </c>
      <c r="L3980" s="14">
        <v>64.838732975907504</v>
      </c>
      <c r="M3980" s="14">
        <v>63.486978997383602</v>
      </c>
      <c r="O3980" s="14"/>
      <c r="P3980" s="14"/>
      <c r="Q3980" s="14"/>
      <c r="R3980" s="14"/>
      <c r="S3980" s="14"/>
      <c r="T3980" s="14"/>
      <c r="U3980" s="14"/>
      <c r="V3980" s="14"/>
      <c r="W3980" s="14"/>
      <c r="X3980" s="14"/>
      <c r="Y3980" s="14"/>
    </row>
    <row r="3981" spans="1:25">
      <c r="A3981" s="14" t="s">
        <v>4113</v>
      </c>
      <c r="B3981" s="14" t="s">
        <v>60</v>
      </c>
      <c r="C3981" s="14" t="s">
        <v>128</v>
      </c>
      <c r="D3981" s="14" t="s">
        <v>73</v>
      </c>
      <c r="E3981" s="14">
        <v>5</v>
      </c>
      <c r="F3981" s="14">
        <v>4839.1063028364397</v>
      </c>
      <c r="G3981" s="14">
        <v>1613.03543427881</v>
      </c>
      <c r="H3981" s="14">
        <v>2196.3391986585498</v>
      </c>
      <c r="I3981" s="14">
        <v>2224.4904226591798</v>
      </c>
      <c r="J3981" s="14">
        <v>2161.9644013747902</v>
      </c>
      <c r="K3981" s="14">
        <v>2288.3595533206999</v>
      </c>
      <c r="L3981" s="14">
        <v>63.8691306615206</v>
      </c>
      <c r="M3981" s="14">
        <v>62.526021284384598</v>
      </c>
      <c r="O3981" s="14"/>
      <c r="P3981" s="14"/>
      <c r="Q3981" s="14"/>
      <c r="R3981" s="14"/>
      <c r="S3981" s="14"/>
      <c r="T3981" s="14"/>
      <c r="U3981" s="14"/>
      <c r="V3981" s="14"/>
      <c r="W3981" s="14"/>
      <c r="X3981" s="14"/>
      <c r="Y3981" s="14"/>
    </row>
    <row r="3982" spans="1:25">
      <c r="A3982" s="14" t="s">
        <v>4114</v>
      </c>
      <c r="B3982" s="14" t="s">
        <v>60</v>
      </c>
      <c r="C3982" s="14" t="s">
        <v>129</v>
      </c>
      <c r="D3982" s="14" t="s">
        <v>73</v>
      </c>
      <c r="E3982" s="14">
        <v>5</v>
      </c>
      <c r="F3982" s="14">
        <v>4703.8150904936401</v>
      </c>
      <c r="G3982" s="14">
        <v>1567.9383634978799</v>
      </c>
      <c r="H3982" s="14">
        <v>2130.8625215715902</v>
      </c>
      <c r="I3982" s="14">
        <v>2145.9340467377801</v>
      </c>
      <c r="J3982" s="14">
        <v>2084.7962918042399</v>
      </c>
      <c r="K3982" s="14">
        <v>2208.4040677507401</v>
      </c>
      <c r="L3982" s="14">
        <v>62.470021012963997</v>
      </c>
      <c r="M3982" s="14">
        <v>61.137754933539803</v>
      </c>
      <c r="O3982" s="14"/>
      <c r="P3982" s="14"/>
      <c r="Q3982" s="14"/>
      <c r="R3982" s="14"/>
      <c r="S3982" s="14"/>
      <c r="T3982" s="14"/>
      <c r="U3982" s="14"/>
      <c r="V3982" s="14"/>
      <c r="W3982" s="14"/>
      <c r="X3982" s="14"/>
      <c r="Y3982" s="14"/>
    </row>
    <row r="3983" spans="1:25">
      <c r="A3983" s="14" t="s">
        <v>4115</v>
      </c>
      <c r="B3983" s="14" t="s">
        <v>60</v>
      </c>
      <c r="C3983" s="14" t="s">
        <v>130</v>
      </c>
      <c r="D3983" s="14" t="s">
        <v>73</v>
      </c>
      <c r="E3983" s="14">
        <v>5</v>
      </c>
      <c r="F3983" s="14">
        <v>4612.4931316145003</v>
      </c>
      <c r="G3983" s="14">
        <v>1537.4977105381699</v>
      </c>
      <c r="H3983" s="14">
        <v>2085.44959042138</v>
      </c>
      <c r="I3983" s="14">
        <v>2089.5748252431599</v>
      </c>
      <c r="J3983" s="14">
        <v>2029.4907129599001</v>
      </c>
      <c r="K3983" s="14">
        <v>2150.9812977408701</v>
      </c>
      <c r="L3983" s="14">
        <v>61.406472497711498</v>
      </c>
      <c r="M3983" s="14">
        <v>60.0841122832596</v>
      </c>
      <c r="O3983" s="14"/>
      <c r="P3983" s="14"/>
      <c r="Q3983" s="14"/>
      <c r="R3983" s="14"/>
      <c r="S3983" s="14"/>
      <c r="T3983" s="14"/>
      <c r="U3983" s="14"/>
      <c r="V3983" s="14"/>
      <c r="W3983" s="14"/>
      <c r="X3983" s="14"/>
      <c r="Y3983" s="14"/>
    </row>
    <row r="3984" spans="1:25">
      <c r="A3984" s="14" t="s">
        <v>4116</v>
      </c>
      <c r="B3984" s="14" t="s">
        <v>60</v>
      </c>
      <c r="C3984" s="14" t="s">
        <v>131</v>
      </c>
      <c r="D3984" s="14" t="s">
        <v>73</v>
      </c>
      <c r="E3984" s="14">
        <v>5</v>
      </c>
      <c r="F3984" s="14">
        <v>4612.1705209268102</v>
      </c>
      <c r="G3984" s="14">
        <v>1537.3901736422699</v>
      </c>
      <c r="H3984" s="14">
        <v>2078.6685299448</v>
      </c>
      <c r="I3984" s="14">
        <v>2072.8478963729299</v>
      </c>
      <c r="J3984" s="14">
        <v>2013.2520940434399</v>
      </c>
      <c r="K3984" s="14">
        <v>2133.7553583829499</v>
      </c>
      <c r="L3984" s="14">
        <v>60.907462010011798</v>
      </c>
      <c r="M3984" s="14">
        <v>59.595802329496301</v>
      </c>
      <c r="O3984" s="14"/>
      <c r="P3984" s="14"/>
      <c r="Q3984" s="14"/>
      <c r="R3984" s="14"/>
      <c r="S3984" s="14"/>
      <c r="T3984" s="14"/>
      <c r="U3984" s="14"/>
      <c r="V3984" s="14"/>
      <c r="W3984" s="14"/>
      <c r="X3984" s="14"/>
      <c r="Y3984" s="14"/>
    </row>
    <row r="3985" spans="1:25">
      <c r="A3985" s="14" t="s">
        <v>4117</v>
      </c>
      <c r="B3985" s="14" t="s">
        <v>60</v>
      </c>
      <c r="C3985" s="14" t="s">
        <v>132</v>
      </c>
      <c r="D3985" s="14" t="s">
        <v>73</v>
      </c>
      <c r="E3985" s="14">
        <v>5</v>
      </c>
      <c r="F3985" s="14">
        <v>4658.3218546184398</v>
      </c>
      <c r="G3985" s="14">
        <v>1552.7739515394801</v>
      </c>
      <c r="H3985" s="14">
        <v>2097.2473187966798</v>
      </c>
      <c r="I3985" s="14">
        <v>2081.7249005929498</v>
      </c>
      <c r="J3985" s="14">
        <v>2022.18007514184</v>
      </c>
      <c r="K3985" s="14">
        <v>2142.5736771142401</v>
      </c>
      <c r="L3985" s="14">
        <v>60.848776521288997</v>
      </c>
      <c r="M3985" s="14">
        <v>59.5448254511114</v>
      </c>
      <c r="O3985" s="14"/>
      <c r="P3985" s="14"/>
      <c r="Q3985" s="14"/>
      <c r="R3985" s="14"/>
      <c r="S3985" s="14"/>
      <c r="T3985" s="14"/>
      <c r="U3985" s="14"/>
      <c r="V3985" s="14"/>
      <c r="W3985" s="14"/>
      <c r="X3985" s="14"/>
      <c r="Y3985" s="14"/>
    </row>
    <row r="3986" spans="1:25">
      <c r="A3986" s="14" t="s">
        <v>4118</v>
      </c>
      <c r="B3986" s="14" t="s">
        <v>60</v>
      </c>
      <c r="C3986" s="14" t="s">
        <v>38</v>
      </c>
      <c r="D3986" s="14" t="s">
        <v>78</v>
      </c>
      <c r="E3986" s="14">
        <v>0</v>
      </c>
      <c r="F3986" s="14">
        <v>9907.1089075540804</v>
      </c>
      <c r="G3986" s="14">
        <v>3302.3696358513598</v>
      </c>
      <c r="H3986" s="14">
        <v>1417.62617944201</v>
      </c>
      <c r="I3986" s="14">
        <v>1540.9313924773701</v>
      </c>
      <c r="J3986" s="14">
        <v>1510.4900155267001</v>
      </c>
      <c r="K3986" s="14">
        <v>1571.82815155669</v>
      </c>
      <c r="L3986" s="14">
        <v>30.8967590793225</v>
      </c>
      <c r="M3986" s="14">
        <v>30.441376950666399</v>
      </c>
      <c r="O3986" s="14"/>
      <c r="P3986" s="14"/>
      <c r="Q3986" s="14"/>
      <c r="R3986" s="14"/>
      <c r="S3986" s="14"/>
      <c r="T3986" s="14"/>
      <c r="U3986" s="14"/>
      <c r="V3986" s="14"/>
      <c r="W3986" s="14"/>
      <c r="X3986" s="14"/>
      <c r="Y3986" s="14"/>
    </row>
    <row r="3987" spans="1:25">
      <c r="A3987" s="14" t="s">
        <v>4119</v>
      </c>
      <c r="B3987" s="14" t="s">
        <v>60</v>
      </c>
      <c r="C3987" s="14" t="s">
        <v>36</v>
      </c>
      <c r="D3987" s="14" t="s">
        <v>78</v>
      </c>
      <c r="E3987" s="14">
        <v>0</v>
      </c>
      <c r="F3987" s="14">
        <v>9972.8723185465406</v>
      </c>
      <c r="G3987" s="14">
        <v>3324.2907728488499</v>
      </c>
      <c r="H3987" s="14">
        <v>1412.13610353436</v>
      </c>
      <c r="I3987" s="14">
        <v>1528.3260918670201</v>
      </c>
      <c r="J3987" s="14">
        <v>1498.2313157439401</v>
      </c>
      <c r="K3987" s="14">
        <v>1558.8695661454001</v>
      </c>
      <c r="L3987" s="14">
        <v>30.5434742783752</v>
      </c>
      <c r="M3987" s="14">
        <v>30.094776123085001</v>
      </c>
      <c r="O3987" s="14"/>
      <c r="P3987" s="14"/>
      <c r="Q3987" s="14"/>
      <c r="R3987" s="14"/>
      <c r="S3987" s="14"/>
      <c r="T3987" s="14"/>
      <c r="U3987" s="14"/>
      <c r="V3987" s="14"/>
      <c r="W3987" s="14"/>
      <c r="X3987" s="14"/>
      <c r="Y3987" s="14"/>
    </row>
    <row r="3988" spans="1:25">
      <c r="A3988" s="14" t="s">
        <v>4120</v>
      </c>
      <c r="B3988" s="14" t="s">
        <v>60</v>
      </c>
      <c r="C3988" s="14" t="s">
        <v>34</v>
      </c>
      <c r="D3988" s="14" t="s">
        <v>78</v>
      </c>
      <c r="E3988" s="14">
        <v>0</v>
      </c>
      <c r="F3988" s="14">
        <v>9642.5120831895001</v>
      </c>
      <c r="G3988" s="14">
        <v>3214.1706943965</v>
      </c>
      <c r="H3988" s="14">
        <v>1351.55192913062</v>
      </c>
      <c r="I3988" s="14">
        <v>1454.94690575657</v>
      </c>
      <c r="J3988" s="14">
        <v>1425.8198525053001</v>
      </c>
      <c r="K3988" s="14">
        <v>1484.5156673072299</v>
      </c>
      <c r="L3988" s="14">
        <v>29.568761550651999</v>
      </c>
      <c r="M3988" s="14">
        <v>29.127053251272901</v>
      </c>
      <c r="O3988" s="14"/>
      <c r="P3988" s="14"/>
      <c r="Q3988" s="14"/>
      <c r="R3988" s="14"/>
      <c r="S3988" s="14"/>
      <c r="T3988" s="14"/>
      <c r="U3988" s="14"/>
      <c r="V3988" s="14"/>
      <c r="W3988" s="14"/>
      <c r="X3988" s="14"/>
      <c r="Y3988" s="14"/>
    </row>
    <row r="3989" spans="1:25">
      <c r="A3989" s="14" t="s">
        <v>4121</v>
      </c>
      <c r="B3989" s="14" t="s">
        <v>60</v>
      </c>
      <c r="C3989" s="14" t="s">
        <v>128</v>
      </c>
      <c r="D3989" s="14" t="s">
        <v>78</v>
      </c>
      <c r="E3989" s="14">
        <v>0</v>
      </c>
      <c r="F3989" s="14">
        <v>8937.42099176185</v>
      </c>
      <c r="G3989" s="14">
        <v>2979.14033058728</v>
      </c>
      <c r="H3989" s="14">
        <v>1240.9723743933</v>
      </c>
      <c r="I3989" s="14">
        <v>1328.6148018270901</v>
      </c>
      <c r="J3989" s="14">
        <v>1301.00135928584</v>
      </c>
      <c r="K3989" s="14">
        <v>1356.6633447290301</v>
      </c>
      <c r="L3989" s="14">
        <v>28.048542901946799</v>
      </c>
      <c r="M3989" s="14">
        <v>27.613442541246702</v>
      </c>
      <c r="O3989" s="14"/>
      <c r="P3989" s="14"/>
      <c r="Q3989" s="14"/>
      <c r="R3989" s="14"/>
      <c r="S3989" s="14"/>
      <c r="T3989" s="14"/>
      <c r="U3989" s="14"/>
      <c r="V3989" s="14"/>
      <c r="W3989" s="14"/>
      <c r="X3989" s="14"/>
      <c r="Y3989" s="14"/>
    </row>
    <row r="3990" spans="1:25">
      <c r="A3990" s="14" t="s">
        <v>4122</v>
      </c>
      <c r="B3990" s="14" t="s">
        <v>60</v>
      </c>
      <c r="C3990" s="14" t="s">
        <v>129</v>
      </c>
      <c r="D3990" s="14" t="s">
        <v>78</v>
      </c>
      <c r="E3990" s="14">
        <v>0</v>
      </c>
      <c r="F3990" s="14">
        <v>8363.1058830118509</v>
      </c>
      <c r="G3990" s="14">
        <v>2787.7019610039501</v>
      </c>
      <c r="H3990" s="14">
        <v>1152.27626214357</v>
      </c>
      <c r="I3990" s="14">
        <v>1225.31147594616</v>
      </c>
      <c r="J3990" s="14">
        <v>1199.00662778531</v>
      </c>
      <c r="K3990" s="14">
        <v>1252.0449266108001</v>
      </c>
      <c r="L3990" s="14">
        <v>26.733450664632102</v>
      </c>
      <c r="M3990" s="14">
        <v>26.304848160854998</v>
      </c>
      <c r="O3990" s="14"/>
      <c r="P3990" s="14"/>
      <c r="Q3990" s="14"/>
      <c r="R3990" s="14"/>
      <c r="S3990" s="14"/>
      <c r="T3990" s="14"/>
      <c r="U3990" s="14"/>
      <c r="V3990" s="14"/>
      <c r="W3990" s="14"/>
      <c r="X3990" s="14"/>
      <c r="Y3990" s="14"/>
    </row>
    <row r="3991" spans="1:25">
      <c r="A3991" s="14" t="s">
        <v>4123</v>
      </c>
      <c r="B3991" s="14" t="s">
        <v>60</v>
      </c>
      <c r="C3991" s="14" t="s">
        <v>130</v>
      </c>
      <c r="D3991" s="14" t="s">
        <v>78</v>
      </c>
      <c r="E3991" s="14">
        <v>0</v>
      </c>
      <c r="F3991" s="14">
        <v>8189.5418436432201</v>
      </c>
      <c r="G3991" s="14">
        <v>2729.84728121441</v>
      </c>
      <c r="H3991" s="14">
        <v>1120.28051582888</v>
      </c>
      <c r="I3991" s="14">
        <v>1183.4559754720301</v>
      </c>
      <c r="J3991" s="14">
        <v>1157.7999927808501</v>
      </c>
      <c r="K3991" s="14">
        <v>1209.5344348682499</v>
      </c>
      <c r="L3991" s="14">
        <v>26.078459396219401</v>
      </c>
      <c r="M3991" s="14">
        <v>25.655982691181599</v>
      </c>
      <c r="O3991" s="14"/>
      <c r="P3991" s="14"/>
      <c r="Q3991" s="14"/>
      <c r="R3991" s="14"/>
      <c r="S3991" s="14"/>
      <c r="T3991" s="14"/>
      <c r="U3991" s="14"/>
      <c r="V3991" s="14"/>
      <c r="W3991" s="14"/>
      <c r="X3991" s="14"/>
      <c r="Y3991" s="14"/>
    </row>
    <row r="3992" spans="1:25">
      <c r="A3992" s="14" t="s">
        <v>4124</v>
      </c>
      <c r="B3992" s="14" t="s">
        <v>60</v>
      </c>
      <c r="C3992" s="14" t="s">
        <v>131</v>
      </c>
      <c r="D3992" s="14" t="s">
        <v>78</v>
      </c>
      <c r="E3992" s="14">
        <v>0</v>
      </c>
      <c r="F3992" s="14">
        <v>8247.5292023396796</v>
      </c>
      <c r="G3992" s="14">
        <v>2749.1764007798902</v>
      </c>
      <c r="H3992" s="14">
        <v>1120.31421694962</v>
      </c>
      <c r="I3992" s="14">
        <v>1174.68930472754</v>
      </c>
      <c r="J3992" s="14">
        <v>1149.3316942793699</v>
      </c>
      <c r="K3992" s="14">
        <v>1200.46299475056</v>
      </c>
      <c r="L3992" s="14">
        <v>25.773690023015</v>
      </c>
      <c r="M3992" s="14">
        <v>25.3576104481733</v>
      </c>
      <c r="O3992" s="14"/>
      <c r="P3992" s="14"/>
      <c r="Q3992" s="14"/>
      <c r="R3992" s="14"/>
      <c r="S3992" s="14"/>
      <c r="T3992" s="14"/>
      <c r="U3992" s="14"/>
      <c r="V3992" s="14"/>
      <c r="W3992" s="14"/>
      <c r="X3992" s="14"/>
      <c r="Y3992" s="14"/>
    </row>
    <row r="3993" spans="1:25">
      <c r="A3993" s="14" t="s">
        <v>4125</v>
      </c>
      <c r="B3993" s="14" t="s">
        <v>60</v>
      </c>
      <c r="C3993" s="14" t="s">
        <v>132</v>
      </c>
      <c r="D3993" s="14" t="s">
        <v>78</v>
      </c>
      <c r="E3993" s="14">
        <v>0</v>
      </c>
      <c r="F3993" s="14">
        <v>8434.73908616876</v>
      </c>
      <c r="G3993" s="14">
        <v>2811.5796953895901</v>
      </c>
      <c r="H3993" s="14">
        <v>1137.06684113044</v>
      </c>
      <c r="I3993" s="14">
        <v>1185.37219023271</v>
      </c>
      <c r="J3993" s="14">
        <v>1160.08652397831</v>
      </c>
      <c r="K3993" s="14">
        <v>1211.0680838633</v>
      </c>
      <c r="L3993" s="14">
        <v>25.6958936305832</v>
      </c>
      <c r="M3993" s="14">
        <v>25.285666254401999</v>
      </c>
      <c r="O3993" s="14"/>
      <c r="P3993" s="14"/>
      <c r="Q3993" s="14"/>
      <c r="R3993" s="14"/>
      <c r="S3993" s="14"/>
      <c r="T3993" s="14"/>
      <c r="U3993" s="14"/>
      <c r="V3993" s="14"/>
      <c r="W3993" s="14"/>
      <c r="X3993" s="14"/>
      <c r="Y3993" s="14"/>
    </row>
    <row r="3994" spans="1:25">
      <c r="A3994" s="14" t="s">
        <v>4126</v>
      </c>
      <c r="B3994" s="14" t="s">
        <v>60</v>
      </c>
      <c r="C3994" s="14" t="s">
        <v>38</v>
      </c>
      <c r="D3994" s="14" t="s">
        <v>78</v>
      </c>
      <c r="E3994" s="14">
        <v>1</v>
      </c>
      <c r="F3994" s="14">
        <v>1620.2404245937</v>
      </c>
      <c r="G3994" s="14">
        <v>540.08014153123202</v>
      </c>
      <c r="H3994" s="14">
        <v>965.00897837014895</v>
      </c>
      <c r="I3994" s="14">
        <v>972.06757062093402</v>
      </c>
      <c r="J3994" s="14">
        <v>924.86457406621605</v>
      </c>
      <c r="K3994" s="14">
        <v>1021.03807428756</v>
      </c>
      <c r="L3994" s="14">
        <v>48.970503666630698</v>
      </c>
      <c r="M3994" s="14">
        <v>47.2029965547177</v>
      </c>
      <c r="O3994" s="14"/>
      <c r="P3994" s="14"/>
      <c r="Q3994" s="14"/>
      <c r="R3994" s="14"/>
      <c r="S3994" s="14"/>
      <c r="T3994" s="14"/>
      <c r="U3994" s="14"/>
      <c r="V3994" s="14"/>
      <c r="W3994" s="14"/>
      <c r="X3994" s="14"/>
      <c r="Y3994" s="14"/>
    </row>
    <row r="3995" spans="1:25">
      <c r="A3995" s="14" t="s">
        <v>4127</v>
      </c>
      <c r="B3995" s="14" t="s">
        <v>60</v>
      </c>
      <c r="C3995" s="14" t="s">
        <v>36</v>
      </c>
      <c r="D3995" s="14" t="s">
        <v>78</v>
      </c>
      <c r="E3995" s="14">
        <v>1</v>
      </c>
      <c r="F3995" s="14">
        <v>1662.72918329564</v>
      </c>
      <c r="G3995" s="14">
        <v>554.24306109854695</v>
      </c>
      <c r="H3995" s="14">
        <v>983.39790826569697</v>
      </c>
      <c r="I3995" s="14">
        <v>980.84808320391699</v>
      </c>
      <c r="J3995" s="14">
        <v>933.84808554833899</v>
      </c>
      <c r="K3995" s="14">
        <v>1029.5848973130001</v>
      </c>
      <c r="L3995" s="14">
        <v>48.736814109083603</v>
      </c>
      <c r="M3995" s="14">
        <v>46.9999976555779</v>
      </c>
      <c r="O3995" s="14"/>
      <c r="P3995" s="14"/>
      <c r="Q3995" s="14"/>
      <c r="R3995" s="14"/>
      <c r="S3995" s="14"/>
      <c r="T3995" s="14"/>
      <c r="U3995" s="14"/>
      <c r="V3995" s="14"/>
      <c r="W3995" s="14"/>
      <c r="X3995" s="14"/>
      <c r="Y3995" s="14"/>
    </row>
    <row r="3996" spans="1:25">
      <c r="A3996" s="14" t="s">
        <v>4128</v>
      </c>
      <c r="B3996" s="14" t="s">
        <v>60</v>
      </c>
      <c r="C3996" s="14" t="s">
        <v>34</v>
      </c>
      <c r="D3996" s="14" t="s">
        <v>78</v>
      </c>
      <c r="E3996" s="14">
        <v>1</v>
      </c>
      <c r="F3996" s="14">
        <v>1594.99046549942</v>
      </c>
      <c r="G3996" s="14">
        <v>531.66348849980795</v>
      </c>
      <c r="H3996" s="14">
        <v>937.30891741608104</v>
      </c>
      <c r="I3996" s="14">
        <v>923.35737492484395</v>
      </c>
      <c r="J3996" s="14">
        <v>878.22501471050498</v>
      </c>
      <c r="K3996" s="14">
        <v>970.193307270172</v>
      </c>
      <c r="L3996" s="14">
        <v>46.8359323453288</v>
      </c>
      <c r="M3996" s="14">
        <v>45.132360214339101</v>
      </c>
      <c r="O3996" s="14"/>
      <c r="P3996" s="14"/>
      <c r="Q3996" s="14"/>
      <c r="R3996" s="14"/>
      <c r="S3996" s="14"/>
      <c r="T3996" s="14"/>
      <c r="U3996" s="14"/>
      <c r="V3996" s="14"/>
      <c r="W3996" s="14"/>
      <c r="X3996" s="14"/>
      <c r="Y3996" s="14"/>
    </row>
    <row r="3997" spans="1:25">
      <c r="A3997" s="14" t="s">
        <v>4129</v>
      </c>
      <c r="B3997" s="14" t="s">
        <v>60</v>
      </c>
      <c r="C3997" s="14" t="s">
        <v>128</v>
      </c>
      <c r="D3997" s="14" t="s">
        <v>78</v>
      </c>
      <c r="E3997" s="14">
        <v>1</v>
      </c>
      <c r="F3997" s="14">
        <v>1509.9050520368701</v>
      </c>
      <c r="G3997" s="14">
        <v>503.30168401229099</v>
      </c>
      <c r="H3997" s="14">
        <v>882.88214947776498</v>
      </c>
      <c r="I3997" s="14">
        <v>858.41497750061603</v>
      </c>
      <c r="J3997" s="14">
        <v>815.32543570476003</v>
      </c>
      <c r="K3997" s="14">
        <v>903.17714191314099</v>
      </c>
      <c r="L3997" s="14">
        <v>44.762164412525102</v>
      </c>
      <c r="M3997" s="14">
        <v>43.089541795855702</v>
      </c>
      <c r="O3997" s="14"/>
      <c r="P3997" s="14"/>
      <c r="Q3997" s="14"/>
      <c r="R3997" s="14"/>
      <c r="S3997" s="14"/>
      <c r="T3997" s="14"/>
      <c r="U3997" s="14"/>
      <c r="V3997" s="14"/>
      <c r="W3997" s="14"/>
      <c r="X3997" s="14"/>
      <c r="Y3997" s="14"/>
    </row>
    <row r="3998" spans="1:25">
      <c r="A3998" s="14" t="s">
        <v>4130</v>
      </c>
      <c r="B3998" s="14" t="s">
        <v>60</v>
      </c>
      <c r="C3998" s="14" t="s">
        <v>129</v>
      </c>
      <c r="D3998" s="14" t="s">
        <v>78</v>
      </c>
      <c r="E3998" s="14">
        <v>1</v>
      </c>
      <c r="F3998" s="14">
        <v>1405.3319944049799</v>
      </c>
      <c r="G3998" s="14">
        <v>468.44399813499302</v>
      </c>
      <c r="H3998" s="14">
        <v>818.33332037021796</v>
      </c>
      <c r="I3998" s="14">
        <v>785.88902957074197</v>
      </c>
      <c r="J3998" s="14">
        <v>745.01462335386202</v>
      </c>
      <c r="K3998" s="14">
        <v>828.40932252562698</v>
      </c>
      <c r="L3998" s="14">
        <v>42.520292954885299</v>
      </c>
      <c r="M3998" s="14">
        <v>40.8744062168795</v>
      </c>
      <c r="O3998" s="14"/>
      <c r="P3998" s="14"/>
      <c r="Q3998" s="14"/>
      <c r="R3998" s="14"/>
      <c r="S3998" s="14"/>
      <c r="T3998" s="14"/>
      <c r="U3998" s="14"/>
      <c r="V3998" s="14"/>
      <c r="W3998" s="14"/>
      <c r="X3998" s="14"/>
      <c r="Y3998" s="14"/>
    </row>
    <row r="3999" spans="1:25">
      <c r="A3999" s="14" t="s">
        <v>4131</v>
      </c>
      <c r="B3999" s="14" t="s">
        <v>60</v>
      </c>
      <c r="C3999" s="14" t="s">
        <v>130</v>
      </c>
      <c r="D3999" s="14" t="s">
        <v>78</v>
      </c>
      <c r="E3999" s="14">
        <v>1</v>
      </c>
      <c r="F3999" s="14">
        <v>1345.9622269622701</v>
      </c>
      <c r="G3999" s="14">
        <v>448.654075654091</v>
      </c>
      <c r="H3999" s="14">
        <v>780.74772147654403</v>
      </c>
      <c r="I3999" s="14">
        <v>743.59006994206902</v>
      </c>
      <c r="J3999" s="14">
        <v>704.07623153084705</v>
      </c>
      <c r="K3999" s="14">
        <v>784.73050310882797</v>
      </c>
      <c r="L3999" s="14">
        <v>41.140433166759301</v>
      </c>
      <c r="M3999" s="14">
        <v>39.513838411221698</v>
      </c>
      <c r="O3999" s="14"/>
      <c r="P3999" s="14"/>
      <c r="Q3999" s="14"/>
      <c r="R3999" s="14"/>
      <c r="S3999" s="14"/>
      <c r="T3999" s="14"/>
      <c r="U3999" s="14"/>
      <c r="V3999" s="14"/>
      <c r="W3999" s="14"/>
      <c r="X3999" s="14"/>
      <c r="Y3999" s="14"/>
    </row>
    <row r="4000" spans="1:25">
      <c r="A4000" s="14" t="s">
        <v>4132</v>
      </c>
      <c r="B4000" s="14" t="s">
        <v>60</v>
      </c>
      <c r="C4000" s="14" t="s">
        <v>131</v>
      </c>
      <c r="D4000" s="14" t="s">
        <v>78</v>
      </c>
      <c r="E4000" s="14">
        <v>1</v>
      </c>
      <c r="F4000" s="14">
        <v>1337.79004141158</v>
      </c>
      <c r="G4000" s="14">
        <v>445.93001380386102</v>
      </c>
      <c r="H4000" s="14">
        <v>772.73070984062497</v>
      </c>
      <c r="I4000" s="14">
        <v>726.78189499344001</v>
      </c>
      <c r="J4000" s="14">
        <v>688.04612811886102</v>
      </c>
      <c r="K4000" s="14">
        <v>767.11719987787797</v>
      </c>
      <c r="L4000" s="14">
        <v>40.3353048844385</v>
      </c>
      <c r="M4000" s="14">
        <v>38.7357668745789</v>
      </c>
      <c r="O4000" s="14"/>
      <c r="P4000" s="14"/>
      <c r="Q4000" s="14"/>
      <c r="R4000" s="14"/>
      <c r="S4000" s="14"/>
      <c r="T4000" s="14"/>
      <c r="U4000" s="14"/>
      <c r="V4000" s="14"/>
      <c r="W4000" s="14"/>
      <c r="X4000" s="14"/>
      <c r="Y4000" s="14"/>
    </row>
    <row r="4001" spans="1:25">
      <c r="A4001" s="14" t="s">
        <v>4133</v>
      </c>
      <c r="B4001" s="14" t="s">
        <v>60</v>
      </c>
      <c r="C4001" s="14" t="s">
        <v>132</v>
      </c>
      <c r="D4001" s="14" t="s">
        <v>78</v>
      </c>
      <c r="E4001" s="14">
        <v>1</v>
      </c>
      <c r="F4001" s="14">
        <v>1360.5936005766</v>
      </c>
      <c r="G4001" s="14">
        <v>453.53120019220103</v>
      </c>
      <c r="H4001" s="14">
        <v>784.38012035939096</v>
      </c>
      <c r="I4001" s="14">
        <v>730.49032450943605</v>
      </c>
      <c r="J4001" s="14">
        <v>691.87315497921099</v>
      </c>
      <c r="K4001" s="14">
        <v>770.68841489280499</v>
      </c>
      <c r="L4001" s="14">
        <v>40.198090383368502</v>
      </c>
      <c r="M4001" s="14">
        <v>38.617169530225098</v>
      </c>
      <c r="O4001" s="14"/>
      <c r="P4001" s="14"/>
      <c r="Q4001" s="14"/>
      <c r="R4001" s="14"/>
      <c r="S4001" s="14"/>
      <c r="T4001" s="14"/>
      <c r="U4001" s="14"/>
      <c r="V4001" s="14"/>
      <c r="W4001" s="14"/>
      <c r="X4001" s="14"/>
      <c r="Y4001" s="14"/>
    </row>
    <row r="4002" spans="1:25">
      <c r="A4002" s="14" t="s">
        <v>4134</v>
      </c>
      <c r="B4002" s="14" t="s">
        <v>60</v>
      </c>
      <c r="C4002" s="14" t="s">
        <v>38</v>
      </c>
      <c r="D4002" s="14" t="s">
        <v>78</v>
      </c>
      <c r="E4002" s="14">
        <v>2</v>
      </c>
      <c r="F4002" s="14">
        <v>1757.1077487334001</v>
      </c>
      <c r="G4002" s="14">
        <v>585.70258291113305</v>
      </c>
      <c r="H4002" s="14">
        <v>1141.17913448033</v>
      </c>
      <c r="I4002" s="14">
        <v>1224.3130392093699</v>
      </c>
      <c r="J4002" s="14">
        <v>1167.3319682502099</v>
      </c>
      <c r="K4002" s="14">
        <v>1283.34130418014</v>
      </c>
      <c r="L4002" s="14">
        <v>59.028264970772398</v>
      </c>
      <c r="M4002" s="14">
        <v>56.981070959156298</v>
      </c>
      <c r="O4002" s="14"/>
      <c r="P4002" s="14"/>
      <c r="Q4002" s="14"/>
      <c r="R4002" s="14"/>
      <c r="S4002" s="14"/>
      <c r="T4002" s="14"/>
      <c r="U4002" s="14"/>
      <c r="V4002" s="14"/>
      <c r="W4002" s="14"/>
      <c r="X4002" s="14"/>
      <c r="Y4002" s="14"/>
    </row>
    <row r="4003" spans="1:25">
      <c r="A4003" s="14" t="s">
        <v>4135</v>
      </c>
      <c r="B4003" s="14" t="s">
        <v>60</v>
      </c>
      <c r="C4003" s="14" t="s">
        <v>36</v>
      </c>
      <c r="D4003" s="14" t="s">
        <v>78</v>
      </c>
      <c r="E4003" s="14">
        <v>2</v>
      </c>
      <c r="F4003" s="14">
        <v>1665.90810339475</v>
      </c>
      <c r="G4003" s="14">
        <v>555.30270113158201</v>
      </c>
      <c r="H4003" s="14">
        <v>1067.2603998890099</v>
      </c>
      <c r="I4003" s="14">
        <v>1138.06691503877</v>
      </c>
      <c r="J4003" s="14">
        <v>1083.6785296292101</v>
      </c>
      <c r="K4003" s="14">
        <v>1194.4631866973</v>
      </c>
      <c r="L4003" s="14">
        <v>56.3962716585254</v>
      </c>
      <c r="M4003" s="14">
        <v>54.388385409559298</v>
      </c>
      <c r="O4003" s="14"/>
      <c r="P4003" s="14"/>
      <c r="Q4003" s="14"/>
      <c r="R4003" s="14"/>
      <c r="S4003" s="14"/>
      <c r="T4003" s="14"/>
      <c r="U4003" s="14"/>
      <c r="V4003" s="14"/>
      <c r="W4003" s="14"/>
      <c r="X4003" s="14"/>
      <c r="Y4003" s="14"/>
    </row>
    <row r="4004" spans="1:25">
      <c r="A4004" s="14" t="s">
        <v>4136</v>
      </c>
      <c r="B4004" s="14" t="s">
        <v>60</v>
      </c>
      <c r="C4004" s="14" t="s">
        <v>34</v>
      </c>
      <c r="D4004" s="14" t="s">
        <v>78</v>
      </c>
      <c r="E4004" s="14">
        <v>2</v>
      </c>
      <c r="F4004" s="14">
        <v>1557.5547649934299</v>
      </c>
      <c r="G4004" s="14">
        <v>519.18492166447504</v>
      </c>
      <c r="H4004" s="14">
        <v>986.63716782911104</v>
      </c>
      <c r="I4004" s="14">
        <v>1040.8140500862501</v>
      </c>
      <c r="J4004" s="14">
        <v>989.39869961735803</v>
      </c>
      <c r="K4004" s="14">
        <v>1094.19380027733</v>
      </c>
      <c r="L4004" s="14">
        <v>53.379750191072397</v>
      </c>
      <c r="M4004" s="14">
        <v>51.415350468895198</v>
      </c>
      <c r="O4004" s="14"/>
      <c r="P4004" s="14"/>
      <c r="Q4004" s="14"/>
      <c r="R4004" s="14"/>
      <c r="S4004" s="14"/>
      <c r="T4004" s="14"/>
      <c r="U4004" s="14"/>
      <c r="V4004" s="14"/>
      <c r="W4004" s="14"/>
      <c r="X4004" s="14"/>
      <c r="Y4004" s="14"/>
    </row>
    <row r="4005" spans="1:25">
      <c r="A4005" s="14" t="s">
        <v>4137</v>
      </c>
      <c r="B4005" s="14" t="s">
        <v>60</v>
      </c>
      <c r="C4005" s="14" t="s">
        <v>128</v>
      </c>
      <c r="D4005" s="14" t="s">
        <v>78</v>
      </c>
      <c r="E4005" s="14">
        <v>2</v>
      </c>
      <c r="F4005" s="14">
        <v>1483.8848019039799</v>
      </c>
      <c r="G4005" s="14">
        <v>494.62826730132798</v>
      </c>
      <c r="H4005" s="14">
        <v>929.82812002480398</v>
      </c>
      <c r="I4005" s="14">
        <v>978.237516706154</v>
      </c>
      <c r="J4005" s="14">
        <v>928.75680650503796</v>
      </c>
      <c r="K4005" s="14">
        <v>1029.6560639791301</v>
      </c>
      <c r="L4005" s="14">
        <v>51.418547272971402</v>
      </c>
      <c r="M4005" s="14">
        <v>49.480710201115798</v>
      </c>
      <c r="O4005" s="14"/>
      <c r="P4005" s="14"/>
      <c r="Q4005" s="14"/>
      <c r="R4005" s="14"/>
      <c r="S4005" s="14"/>
      <c r="T4005" s="14"/>
      <c r="U4005" s="14"/>
      <c r="V4005" s="14"/>
      <c r="W4005" s="14"/>
      <c r="X4005" s="14"/>
      <c r="Y4005" s="14"/>
    </row>
    <row r="4006" spans="1:25">
      <c r="A4006" s="14" t="s">
        <v>4138</v>
      </c>
      <c r="B4006" s="14" t="s">
        <v>60</v>
      </c>
      <c r="C4006" s="14" t="s">
        <v>129</v>
      </c>
      <c r="D4006" s="14" t="s">
        <v>78</v>
      </c>
      <c r="E4006" s="14">
        <v>2</v>
      </c>
      <c r="F4006" s="14">
        <v>1446.9212525999901</v>
      </c>
      <c r="G4006" s="14">
        <v>482.30708419999701</v>
      </c>
      <c r="H4006" s="14">
        <v>897.67735992802602</v>
      </c>
      <c r="I4006" s="14">
        <v>931.87785915666598</v>
      </c>
      <c r="J4006" s="14">
        <v>884.19055519008703</v>
      </c>
      <c r="K4006" s="14">
        <v>981.45698330761297</v>
      </c>
      <c r="L4006" s="14">
        <v>49.579124150946797</v>
      </c>
      <c r="M4006" s="14">
        <v>47.6873039665793</v>
      </c>
      <c r="O4006" s="14"/>
      <c r="P4006" s="14"/>
      <c r="Q4006" s="14"/>
      <c r="R4006" s="14"/>
      <c r="S4006" s="14"/>
      <c r="T4006" s="14"/>
      <c r="U4006" s="14"/>
      <c r="V4006" s="14"/>
      <c r="W4006" s="14"/>
      <c r="X4006" s="14"/>
      <c r="Y4006" s="14"/>
    </row>
    <row r="4007" spans="1:25">
      <c r="A4007" s="14" t="s">
        <v>4139</v>
      </c>
      <c r="B4007" s="14" t="s">
        <v>60</v>
      </c>
      <c r="C4007" s="14" t="s">
        <v>130</v>
      </c>
      <c r="D4007" s="14" t="s">
        <v>78</v>
      </c>
      <c r="E4007" s="14">
        <v>2</v>
      </c>
      <c r="F4007" s="14">
        <v>1467.03678998847</v>
      </c>
      <c r="G4007" s="14">
        <v>489.01226332949102</v>
      </c>
      <c r="H4007" s="14">
        <v>901.83176678887799</v>
      </c>
      <c r="I4007" s="14">
        <v>926.54325853072601</v>
      </c>
      <c r="J4007" s="14">
        <v>879.49547667989702</v>
      </c>
      <c r="K4007" s="14">
        <v>975.44437294417605</v>
      </c>
      <c r="L4007" s="14">
        <v>48.9011144134505</v>
      </c>
      <c r="M4007" s="14">
        <v>47.047781850828997</v>
      </c>
      <c r="O4007" s="14"/>
      <c r="P4007" s="14"/>
      <c r="Q4007" s="14"/>
      <c r="R4007" s="14"/>
      <c r="S4007" s="14"/>
      <c r="T4007" s="14"/>
      <c r="U4007" s="14"/>
      <c r="V4007" s="14"/>
      <c r="W4007" s="14"/>
      <c r="X4007" s="14"/>
      <c r="Y4007" s="14"/>
    </row>
    <row r="4008" spans="1:25">
      <c r="A4008" s="14" t="s">
        <v>4140</v>
      </c>
      <c r="B4008" s="14" t="s">
        <v>60</v>
      </c>
      <c r="C4008" s="14" t="s">
        <v>131</v>
      </c>
      <c r="D4008" s="14" t="s">
        <v>78</v>
      </c>
      <c r="E4008" s="14">
        <v>2</v>
      </c>
      <c r="F4008" s="14">
        <v>1475.5356400737601</v>
      </c>
      <c r="G4008" s="14">
        <v>491.84521335792101</v>
      </c>
      <c r="H4008" s="14">
        <v>900.01319951311098</v>
      </c>
      <c r="I4008" s="14">
        <v>914.02474917579298</v>
      </c>
      <c r="J4008" s="14">
        <v>867.79988903486503</v>
      </c>
      <c r="K4008" s="14">
        <v>962.06516038961104</v>
      </c>
      <c r="L4008" s="14">
        <v>48.040411213818302</v>
      </c>
      <c r="M4008" s="14">
        <v>46.224860140927703</v>
      </c>
      <c r="O4008" s="14"/>
      <c r="P4008" s="14"/>
      <c r="Q4008" s="14"/>
      <c r="R4008" s="14"/>
      <c r="S4008" s="14"/>
      <c r="T4008" s="14"/>
      <c r="U4008" s="14"/>
      <c r="V4008" s="14"/>
      <c r="W4008" s="14"/>
      <c r="X4008" s="14"/>
      <c r="Y4008" s="14"/>
    </row>
    <row r="4009" spans="1:25">
      <c r="A4009" s="14" t="s">
        <v>4141</v>
      </c>
      <c r="B4009" s="14" t="s">
        <v>60</v>
      </c>
      <c r="C4009" s="14" t="s">
        <v>132</v>
      </c>
      <c r="D4009" s="14" t="s">
        <v>78</v>
      </c>
      <c r="E4009" s="14">
        <v>2</v>
      </c>
      <c r="F4009" s="14">
        <v>1499.9085426530701</v>
      </c>
      <c r="G4009" s="14">
        <v>499.96951421769</v>
      </c>
      <c r="H4009" s="14">
        <v>907.28689111474205</v>
      </c>
      <c r="I4009" s="14">
        <v>912.90360005610705</v>
      </c>
      <c r="J4009" s="14">
        <v>867.14471437339705</v>
      </c>
      <c r="K4009" s="14">
        <v>960.44476045076897</v>
      </c>
      <c r="L4009" s="14">
        <v>47.541160394661603</v>
      </c>
      <c r="M4009" s="14">
        <v>45.758885682710599</v>
      </c>
      <c r="O4009" s="14"/>
      <c r="P4009" s="14"/>
      <c r="Q4009" s="14"/>
      <c r="R4009" s="14"/>
      <c r="S4009" s="14"/>
      <c r="T4009" s="14"/>
      <c r="U4009" s="14"/>
      <c r="V4009" s="14"/>
      <c r="W4009" s="14"/>
      <c r="X4009" s="14"/>
      <c r="Y4009" s="14"/>
    </row>
    <row r="4010" spans="1:25">
      <c r="A4010" s="14" t="s">
        <v>4142</v>
      </c>
      <c r="B4010" s="14" t="s">
        <v>60</v>
      </c>
      <c r="C4010" s="14" t="s">
        <v>38</v>
      </c>
      <c r="D4010" s="14" t="s">
        <v>78</v>
      </c>
      <c r="E4010" s="14">
        <v>3</v>
      </c>
      <c r="F4010" s="14">
        <v>1616.3249864280799</v>
      </c>
      <c r="G4010" s="14">
        <v>538.77499547602599</v>
      </c>
      <c r="H4010" s="14">
        <v>1332.4690950991101</v>
      </c>
      <c r="I4010" s="14">
        <v>1505.9177883151499</v>
      </c>
      <c r="J4010" s="14">
        <v>1432.5496390810799</v>
      </c>
      <c r="K4010" s="14">
        <v>1582.0365875264299</v>
      </c>
      <c r="L4010" s="14">
        <v>76.1187992112812</v>
      </c>
      <c r="M4010" s="14">
        <v>73.368149234063097</v>
      </c>
      <c r="O4010" s="14"/>
      <c r="P4010" s="14"/>
      <c r="Q4010" s="14"/>
      <c r="R4010" s="14"/>
      <c r="S4010" s="14"/>
      <c r="T4010" s="14"/>
      <c r="U4010" s="14"/>
      <c r="V4010" s="14"/>
      <c r="W4010" s="14"/>
      <c r="X4010" s="14"/>
      <c r="Y4010" s="14"/>
    </row>
    <row r="4011" spans="1:25">
      <c r="A4011" s="14" t="s">
        <v>4143</v>
      </c>
      <c r="B4011" s="14" t="s">
        <v>60</v>
      </c>
      <c r="C4011" s="14" t="s">
        <v>36</v>
      </c>
      <c r="D4011" s="14" t="s">
        <v>78</v>
      </c>
      <c r="E4011" s="14">
        <v>3</v>
      </c>
      <c r="F4011" s="14">
        <v>1656.3548061520301</v>
      </c>
      <c r="G4011" s="14">
        <v>552.11826871734195</v>
      </c>
      <c r="H4011" s="14">
        <v>1351.86151786754</v>
      </c>
      <c r="I4011" s="14">
        <v>1513.02131979206</v>
      </c>
      <c r="J4011" s="14">
        <v>1440.1724681302201</v>
      </c>
      <c r="K4011" s="14">
        <v>1588.56747464417</v>
      </c>
      <c r="L4011" s="14">
        <v>75.546154852106596</v>
      </c>
      <c r="M4011" s="14">
        <v>72.848851661844506</v>
      </c>
      <c r="O4011" s="14"/>
      <c r="P4011" s="14"/>
      <c r="Q4011" s="14"/>
      <c r="R4011" s="14"/>
      <c r="S4011" s="14"/>
      <c r="T4011" s="14"/>
      <c r="U4011" s="14"/>
      <c r="V4011" s="14"/>
      <c r="W4011" s="14"/>
      <c r="X4011" s="14"/>
      <c r="Y4011" s="14"/>
    </row>
    <row r="4012" spans="1:25">
      <c r="A4012" s="14" t="s">
        <v>4144</v>
      </c>
      <c r="B4012" s="14" t="s">
        <v>60</v>
      </c>
      <c r="C4012" s="14" t="s">
        <v>34</v>
      </c>
      <c r="D4012" s="14" t="s">
        <v>78</v>
      </c>
      <c r="E4012" s="14">
        <v>3</v>
      </c>
      <c r="F4012" s="14">
        <v>1577.0270929000001</v>
      </c>
      <c r="G4012" s="14">
        <v>525.67569763333404</v>
      </c>
      <c r="H4012" s="14">
        <v>1273.5934527761001</v>
      </c>
      <c r="I4012" s="14">
        <v>1419.63399500729</v>
      </c>
      <c r="J4012" s="14">
        <v>1349.6334112134</v>
      </c>
      <c r="K4012" s="14">
        <v>1492.2921479516001</v>
      </c>
      <c r="L4012" s="14">
        <v>72.658152944316697</v>
      </c>
      <c r="M4012" s="14">
        <v>70.0005837938902</v>
      </c>
      <c r="O4012" s="14"/>
      <c r="P4012" s="14"/>
      <c r="Q4012" s="14"/>
      <c r="R4012" s="14"/>
      <c r="S4012" s="14"/>
      <c r="T4012" s="14"/>
      <c r="U4012" s="14"/>
      <c r="V4012" s="14"/>
      <c r="W4012" s="14"/>
      <c r="X4012" s="14"/>
      <c r="Y4012" s="14"/>
    </row>
    <row r="4013" spans="1:25">
      <c r="A4013" s="14" t="s">
        <v>4145</v>
      </c>
      <c r="B4013" s="14" t="s">
        <v>60</v>
      </c>
      <c r="C4013" s="14" t="s">
        <v>128</v>
      </c>
      <c r="D4013" s="14" t="s">
        <v>78</v>
      </c>
      <c r="E4013" s="14">
        <v>3</v>
      </c>
      <c r="F4013" s="14">
        <v>1464.25711571483</v>
      </c>
      <c r="G4013" s="14">
        <v>488.08570523827802</v>
      </c>
      <c r="H4013" s="14">
        <v>1169.03955650949</v>
      </c>
      <c r="I4013" s="14">
        <v>1304.03193912702</v>
      </c>
      <c r="J4013" s="14">
        <v>1237.33586040302</v>
      </c>
      <c r="K4013" s="14">
        <v>1373.3578935011601</v>
      </c>
      <c r="L4013" s="14">
        <v>69.325954374135307</v>
      </c>
      <c r="M4013" s="14">
        <v>66.696078724008899</v>
      </c>
      <c r="O4013" s="14"/>
      <c r="P4013" s="14"/>
      <c r="Q4013" s="14"/>
      <c r="R4013" s="14"/>
      <c r="S4013" s="14"/>
      <c r="T4013" s="14"/>
      <c r="U4013" s="14"/>
      <c r="V4013" s="14"/>
      <c r="W4013" s="14"/>
      <c r="X4013" s="14"/>
      <c r="Y4013" s="14"/>
    </row>
    <row r="4014" spans="1:25">
      <c r="A4014" s="14" t="s">
        <v>4146</v>
      </c>
      <c r="B4014" s="14" t="s">
        <v>60</v>
      </c>
      <c r="C4014" s="14" t="s">
        <v>129</v>
      </c>
      <c r="D4014" s="14" t="s">
        <v>78</v>
      </c>
      <c r="E4014" s="14">
        <v>3</v>
      </c>
      <c r="F4014" s="14">
        <v>1309.0885843957401</v>
      </c>
      <c r="G4014" s="14">
        <v>436.36286146524498</v>
      </c>
      <c r="H4014" s="14">
        <v>1035.9582039296799</v>
      </c>
      <c r="I4014" s="14">
        <v>1153.1838276629901</v>
      </c>
      <c r="J4014" s="14">
        <v>1090.8939431536601</v>
      </c>
      <c r="K4014" s="14">
        <v>1218.07456791255</v>
      </c>
      <c r="L4014" s="14">
        <v>64.890740249552707</v>
      </c>
      <c r="M4014" s="14">
        <v>62.289884509332502</v>
      </c>
      <c r="O4014" s="14"/>
      <c r="P4014" s="14"/>
      <c r="Q4014" s="14"/>
      <c r="R4014" s="14"/>
      <c r="S4014" s="14"/>
      <c r="T4014" s="14"/>
      <c r="U4014" s="14"/>
      <c r="V4014" s="14"/>
      <c r="W4014" s="14"/>
      <c r="X4014" s="14"/>
      <c r="Y4014" s="14"/>
    </row>
    <row r="4015" spans="1:25">
      <c r="A4015" s="14" t="s">
        <v>4147</v>
      </c>
      <c r="B4015" s="14" t="s">
        <v>60</v>
      </c>
      <c r="C4015" s="14" t="s">
        <v>130</v>
      </c>
      <c r="D4015" s="14" t="s">
        <v>78</v>
      </c>
      <c r="E4015" s="14">
        <v>3</v>
      </c>
      <c r="F4015" s="14">
        <v>1246.6151163971799</v>
      </c>
      <c r="G4015" s="14">
        <v>415.53837213239302</v>
      </c>
      <c r="H4015" s="14">
        <v>978.72758822430501</v>
      </c>
      <c r="I4015" s="14">
        <v>1078.24340487683</v>
      </c>
      <c r="J4015" s="14">
        <v>1018.66508799505</v>
      </c>
      <c r="K4015" s="14">
        <v>1140.3723699764901</v>
      </c>
      <c r="L4015" s="14">
        <v>62.128965099655503</v>
      </c>
      <c r="M4015" s="14">
        <v>59.578316881783103</v>
      </c>
      <c r="O4015" s="14"/>
      <c r="P4015" s="14"/>
      <c r="Q4015" s="14"/>
      <c r="R4015" s="14"/>
      <c r="S4015" s="14"/>
      <c r="T4015" s="14"/>
      <c r="U4015" s="14"/>
      <c r="V4015" s="14"/>
      <c r="W4015" s="14"/>
      <c r="X4015" s="14"/>
      <c r="Y4015" s="14"/>
    </row>
    <row r="4016" spans="1:25">
      <c r="A4016" s="14" t="s">
        <v>4148</v>
      </c>
      <c r="B4016" s="14" t="s">
        <v>60</v>
      </c>
      <c r="C4016" s="14" t="s">
        <v>131</v>
      </c>
      <c r="D4016" s="14" t="s">
        <v>78</v>
      </c>
      <c r="E4016" s="14">
        <v>3</v>
      </c>
      <c r="F4016" s="14">
        <v>1262.9062115955501</v>
      </c>
      <c r="G4016" s="14">
        <v>420.96873719851698</v>
      </c>
      <c r="H4016" s="14">
        <v>984.852738059275</v>
      </c>
      <c r="I4016" s="14">
        <v>1081.0672342078899</v>
      </c>
      <c r="J4016" s="14">
        <v>1021.76472930663</v>
      </c>
      <c r="K4016" s="14">
        <v>1142.89176943968</v>
      </c>
      <c r="L4016" s="14">
        <v>61.824535231791103</v>
      </c>
      <c r="M4016" s="14">
        <v>59.302504901254999</v>
      </c>
      <c r="O4016" s="14"/>
      <c r="P4016" s="14"/>
      <c r="Q4016" s="14"/>
      <c r="R4016" s="14"/>
      <c r="S4016" s="14"/>
      <c r="T4016" s="14"/>
      <c r="U4016" s="14"/>
      <c r="V4016" s="14"/>
      <c r="W4016" s="14"/>
      <c r="X4016" s="14"/>
      <c r="Y4016" s="14"/>
    </row>
    <row r="4017" spans="1:25">
      <c r="A4017" s="14" t="s">
        <v>4149</v>
      </c>
      <c r="B4017" s="14" t="s">
        <v>60</v>
      </c>
      <c r="C4017" s="14" t="s">
        <v>132</v>
      </c>
      <c r="D4017" s="14" t="s">
        <v>78</v>
      </c>
      <c r="E4017" s="14">
        <v>3</v>
      </c>
      <c r="F4017" s="14">
        <v>1339.7907996281899</v>
      </c>
      <c r="G4017" s="14">
        <v>446.596933209398</v>
      </c>
      <c r="H4017" s="14">
        <v>1035.7872436244199</v>
      </c>
      <c r="I4017" s="14">
        <v>1131.0837079857399</v>
      </c>
      <c r="J4017" s="14">
        <v>1070.8591853379501</v>
      </c>
      <c r="K4017" s="14">
        <v>1193.79321656921</v>
      </c>
      <c r="L4017" s="14">
        <v>62.709508583464903</v>
      </c>
      <c r="M4017" s="14">
        <v>60.224522647794899</v>
      </c>
      <c r="O4017" s="14"/>
      <c r="P4017" s="14"/>
      <c r="Q4017" s="14"/>
      <c r="R4017" s="14"/>
      <c r="S4017" s="14"/>
      <c r="T4017" s="14"/>
      <c r="U4017" s="14"/>
      <c r="V4017" s="14"/>
      <c r="W4017" s="14"/>
      <c r="X4017" s="14"/>
      <c r="Y4017" s="14"/>
    </row>
    <row r="4018" spans="1:25">
      <c r="A4018" s="14" t="s">
        <v>4150</v>
      </c>
      <c r="B4018" s="14" t="s">
        <v>60</v>
      </c>
      <c r="C4018" s="14" t="s">
        <v>38</v>
      </c>
      <c r="D4018" s="14" t="s">
        <v>78</v>
      </c>
      <c r="E4018" s="14">
        <v>4</v>
      </c>
      <c r="F4018" s="14">
        <v>2189.0089524300402</v>
      </c>
      <c r="G4018" s="14">
        <v>729.66965081001194</v>
      </c>
      <c r="H4018" s="14">
        <v>1702.85957294886</v>
      </c>
      <c r="I4018" s="14">
        <v>1955.78171486834</v>
      </c>
      <c r="J4018" s="14">
        <v>1873.86591927161</v>
      </c>
      <c r="K4018" s="14">
        <v>2040.3288816361601</v>
      </c>
      <c r="L4018" s="14">
        <v>84.547166767821594</v>
      </c>
      <c r="M4018" s="14">
        <v>81.915795596731002</v>
      </c>
      <c r="O4018" s="14"/>
      <c r="P4018" s="14"/>
      <c r="Q4018" s="14"/>
      <c r="R4018" s="14"/>
      <c r="S4018" s="14"/>
      <c r="T4018" s="14"/>
      <c r="U4018" s="14"/>
      <c r="V4018" s="14"/>
      <c r="W4018" s="14"/>
      <c r="X4018" s="14"/>
      <c r="Y4018" s="14"/>
    </row>
    <row r="4019" spans="1:25">
      <c r="A4019" s="14" t="s">
        <v>4151</v>
      </c>
      <c r="B4019" s="14" t="s">
        <v>60</v>
      </c>
      <c r="C4019" s="14" t="s">
        <v>36</v>
      </c>
      <c r="D4019" s="14" t="s">
        <v>78</v>
      </c>
      <c r="E4019" s="14">
        <v>4</v>
      </c>
      <c r="F4019" s="14">
        <v>2219.6122993098302</v>
      </c>
      <c r="G4019" s="14">
        <v>739.87076643661101</v>
      </c>
      <c r="H4019" s="14">
        <v>1702.9924957876799</v>
      </c>
      <c r="I4019" s="14">
        <v>1959.1805627576</v>
      </c>
      <c r="J4019" s="14">
        <v>1877.6304190537601</v>
      </c>
      <c r="K4019" s="14">
        <v>2043.33189265899</v>
      </c>
      <c r="L4019" s="14">
        <v>84.151329901386404</v>
      </c>
      <c r="M4019" s="14">
        <v>81.550143703846999</v>
      </c>
      <c r="O4019" s="14"/>
      <c r="P4019" s="14"/>
      <c r="Q4019" s="14"/>
      <c r="R4019" s="14"/>
      <c r="S4019" s="14"/>
      <c r="T4019" s="14"/>
      <c r="U4019" s="14"/>
      <c r="V4019" s="14"/>
      <c r="W4019" s="14"/>
      <c r="X4019" s="14"/>
      <c r="Y4019" s="14"/>
    </row>
    <row r="4020" spans="1:25">
      <c r="A4020" s="14" t="s">
        <v>4152</v>
      </c>
      <c r="B4020" s="14" t="s">
        <v>60</v>
      </c>
      <c r="C4020" s="14" t="s">
        <v>34</v>
      </c>
      <c r="D4020" s="14" t="s">
        <v>78</v>
      </c>
      <c r="E4020" s="14">
        <v>4</v>
      </c>
      <c r="F4020" s="14">
        <v>2185.5063899219899</v>
      </c>
      <c r="G4020" s="14">
        <v>728.50212997399501</v>
      </c>
      <c r="H4020" s="14">
        <v>1653.63214636511</v>
      </c>
      <c r="I4020" s="14">
        <v>1901.3457158968499</v>
      </c>
      <c r="J4020" s="14">
        <v>1821.53062936128</v>
      </c>
      <c r="K4020" s="14">
        <v>1983.7267826733901</v>
      </c>
      <c r="L4020" s="14">
        <v>82.381066776535405</v>
      </c>
      <c r="M4020" s="14">
        <v>79.815086535568994</v>
      </c>
      <c r="O4020" s="14"/>
      <c r="P4020" s="14"/>
      <c r="Q4020" s="14"/>
      <c r="R4020" s="14"/>
      <c r="S4020" s="14"/>
      <c r="T4020" s="14"/>
      <c r="U4020" s="14"/>
      <c r="V4020" s="14"/>
      <c r="W4020" s="14"/>
      <c r="X4020" s="14"/>
      <c r="Y4020" s="14"/>
    </row>
    <row r="4021" spans="1:25">
      <c r="A4021" s="14" t="s">
        <v>4153</v>
      </c>
      <c r="B4021" s="14" t="s">
        <v>60</v>
      </c>
      <c r="C4021" s="14" t="s">
        <v>128</v>
      </c>
      <c r="D4021" s="14" t="s">
        <v>78</v>
      </c>
      <c r="E4021" s="14">
        <v>4</v>
      </c>
      <c r="F4021" s="14">
        <v>1958.81652042306</v>
      </c>
      <c r="G4021" s="14">
        <v>652.93884014102002</v>
      </c>
      <c r="H4021" s="14">
        <v>1462.7749179851201</v>
      </c>
      <c r="I4021" s="14">
        <v>1664.48336426009</v>
      </c>
      <c r="J4021" s="14">
        <v>1590.6583404363801</v>
      </c>
      <c r="K4021" s="14">
        <v>1740.81785975966</v>
      </c>
      <c r="L4021" s="14">
        <v>76.334495499570906</v>
      </c>
      <c r="M4021" s="14">
        <v>73.825023823703802</v>
      </c>
      <c r="O4021" s="14"/>
      <c r="P4021" s="14"/>
      <c r="Q4021" s="14"/>
      <c r="R4021" s="14"/>
      <c r="S4021" s="14"/>
      <c r="T4021" s="14"/>
      <c r="U4021" s="14"/>
      <c r="V4021" s="14"/>
      <c r="W4021" s="14"/>
      <c r="X4021" s="14"/>
      <c r="Y4021" s="14"/>
    </row>
    <row r="4022" spans="1:25">
      <c r="A4022" s="14" t="s">
        <v>4154</v>
      </c>
      <c r="B4022" s="14" t="s">
        <v>60</v>
      </c>
      <c r="C4022" s="14" t="s">
        <v>129</v>
      </c>
      <c r="D4022" s="14" t="s">
        <v>78</v>
      </c>
      <c r="E4022" s="14">
        <v>4</v>
      </c>
      <c r="F4022" s="14">
        <v>1873.3385921477</v>
      </c>
      <c r="G4022" s="14">
        <v>624.44619738256495</v>
      </c>
      <c r="H4022" s="14">
        <v>1384.7758311571399</v>
      </c>
      <c r="I4022" s="14">
        <v>1574.6264088801299</v>
      </c>
      <c r="J4022" s="14">
        <v>1503.24006806629</v>
      </c>
      <c r="K4022" s="14">
        <v>1648.4951120175699</v>
      </c>
      <c r="L4022" s="14">
        <v>73.8687031374443</v>
      </c>
      <c r="M4022" s="14">
        <v>71.386340813837904</v>
      </c>
      <c r="O4022" s="14"/>
      <c r="P4022" s="14"/>
      <c r="Q4022" s="14"/>
      <c r="R4022" s="14"/>
      <c r="S4022" s="14"/>
      <c r="T4022" s="14"/>
      <c r="U4022" s="14"/>
      <c r="V4022" s="14"/>
      <c r="W4022" s="14"/>
      <c r="X4022" s="14"/>
      <c r="Y4022" s="14"/>
    </row>
    <row r="4023" spans="1:25">
      <c r="A4023" s="14" t="s">
        <v>4155</v>
      </c>
      <c r="B4023" s="14" t="s">
        <v>60</v>
      </c>
      <c r="C4023" s="14" t="s">
        <v>130</v>
      </c>
      <c r="D4023" s="14" t="s">
        <v>78</v>
      </c>
      <c r="E4023" s="14">
        <v>4</v>
      </c>
      <c r="F4023" s="14">
        <v>1870.2514925504699</v>
      </c>
      <c r="G4023" s="14">
        <v>623.41716418348904</v>
      </c>
      <c r="H4023" s="14">
        <v>1369.1044863623799</v>
      </c>
      <c r="I4023" s="14">
        <v>1558.6353259232001</v>
      </c>
      <c r="J4023" s="14">
        <v>1487.9165062245099</v>
      </c>
      <c r="K4023" s="14">
        <v>1631.8153632516501</v>
      </c>
      <c r="L4023" s="14">
        <v>73.180037328440704</v>
      </c>
      <c r="M4023" s="14">
        <v>70.718819698690396</v>
      </c>
      <c r="O4023" s="14"/>
      <c r="P4023" s="14"/>
      <c r="Q4023" s="14"/>
      <c r="R4023" s="14"/>
      <c r="S4023" s="14"/>
      <c r="T4023" s="14"/>
      <c r="U4023" s="14"/>
      <c r="V4023" s="14"/>
      <c r="W4023" s="14"/>
      <c r="X4023" s="14"/>
      <c r="Y4023" s="14"/>
    </row>
    <row r="4024" spans="1:25">
      <c r="A4024" s="14" t="s">
        <v>4156</v>
      </c>
      <c r="B4024" s="14" t="s">
        <v>60</v>
      </c>
      <c r="C4024" s="14" t="s">
        <v>131</v>
      </c>
      <c r="D4024" s="14" t="s">
        <v>78</v>
      </c>
      <c r="E4024" s="14">
        <v>4</v>
      </c>
      <c r="F4024" s="14">
        <v>1903.6550294511201</v>
      </c>
      <c r="G4024" s="14">
        <v>634.55167648370605</v>
      </c>
      <c r="H4024" s="14">
        <v>1379.8601257256601</v>
      </c>
      <c r="I4024" s="14">
        <v>1560.5115494035199</v>
      </c>
      <c r="J4024" s="14">
        <v>1490.32685694883</v>
      </c>
      <c r="K4024" s="14">
        <v>1633.1169380802301</v>
      </c>
      <c r="L4024" s="14">
        <v>72.605388676710604</v>
      </c>
      <c r="M4024" s="14">
        <v>70.184692454691202</v>
      </c>
      <c r="O4024" s="14"/>
      <c r="P4024" s="14"/>
      <c r="Q4024" s="14"/>
      <c r="R4024" s="14"/>
      <c r="S4024" s="14"/>
      <c r="T4024" s="14"/>
      <c r="U4024" s="14"/>
      <c r="V4024" s="14"/>
      <c r="W4024" s="14"/>
      <c r="X4024" s="14"/>
      <c r="Y4024" s="14"/>
    </row>
    <row r="4025" spans="1:25">
      <c r="A4025" s="14" t="s">
        <v>4157</v>
      </c>
      <c r="B4025" s="14" t="s">
        <v>60</v>
      </c>
      <c r="C4025" s="14" t="s">
        <v>132</v>
      </c>
      <c r="D4025" s="14" t="s">
        <v>78</v>
      </c>
      <c r="E4025" s="14">
        <v>4</v>
      </c>
      <c r="F4025" s="14">
        <v>1932.72535576375</v>
      </c>
      <c r="G4025" s="14">
        <v>644.24178525458206</v>
      </c>
      <c r="H4025" s="14">
        <v>1385.28745807978</v>
      </c>
      <c r="I4025" s="14">
        <v>1559.3012129113099</v>
      </c>
      <c r="J4025" s="14">
        <v>1489.6891481907001</v>
      </c>
      <c r="K4025" s="14">
        <v>1631.29575879608</v>
      </c>
      <c r="L4025" s="14">
        <v>71.994545884764605</v>
      </c>
      <c r="M4025" s="14">
        <v>69.612064720613006</v>
      </c>
      <c r="O4025" s="14"/>
      <c r="P4025" s="14"/>
      <c r="Q4025" s="14"/>
      <c r="R4025" s="14"/>
      <c r="S4025" s="14"/>
      <c r="T4025" s="14"/>
      <c r="U4025" s="14"/>
      <c r="V4025" s="14"/>
      <c r="W4025" s="14"/>
      <c r="X4025" s="14"/>
      <c r="Y4025" s="14"/>
    </row>
    <row r="4026" spans="1:25">
      <c r="A4026" s="14" t="s">
        <v>4158</v>
      </c>
      <c r="B4026" s="14" t="s">
        <v>60</v>
      </c>
      <c r="C4026" s="14" t="s">
        <v>38</v>
      </c>
      <c r="D4026" s="14" t="s">
        <v>78</v>
      </c>
      <c r="E4026" s="14">
        <v>5</v>
      </c>
      <c r="F4026" s="14">
        <v>2724.42679536887</v>
      </c>
      <c r="G4026" s="14">
        <v>908.14226512295795</v>
      </c>
      <c r="H4026" s="14">
        <v>2143.0580166201598</v>
      </c>
      <c r="I4026" s="14">
        <v>2399.6733745880501</v>
      </c>
      <c r="J4026" s="14">
        <v>2309.6205980587802</v>
      </c>
      <c r="K4026" s="14">
        <v>2492.3143913597401</v>
      </c>
      <c r="L4026" s="14">
        <v>92.641016771692605</v>
      </c>
      <c r="M4026" s="14">
        <v>90.052776529268201</v>
      </c>
      <c r="O4026" s="14"/>
      <c r="P4026" s="14"/>
      <c r="Q4026" s="14"/>
      <c r="R4026" s="14"/>
      <c r="S4026" s="14"/>
      <c r="T4026" s="14"/>
      <c r="U4026" s="14"/>
      <c r="V4026" s="14"/>
      <c r="W4026" s="14"/>
      <c r="X4026" s="14"/>
      <c r="Y4026" s="14"/>
    </row>
    <row r="4027" spans="1:25">
      <c r="A4027" s="14" t="s">
        <v>4159</v>
      </c>
      <c r="B4027" s="14" t="s">
        <v>60</v>
      </c>
      <c r="C4027" s="14" t="s">
        <v>36</v>
      </c>
      <c r="D4027" s="14" t="s">
        <v>78</v>
      </c>
      <c r="E4027" s="14">
        <v>5</v>
      </c>
      <c r="F4027" s="14">
        <v>2768.26792639429</v>
      </c>
      <c r="G4027" s="14">
        <v>922.75597546476399</v>
      </c>
      <c r="H4027" s="14">
        <v>2159.4364216689501</v>
      </c>
      <c r="I4027" s="14">
        <v>2427.2885623802199</v>
      </c>
      <c r="J4027" s="14">
        <v>2336.8651196547899</v>
      </c>
      <c r="K4027" s="14">
        <v>2520.2899135839202</v>
      </c>
      <c r="L4027" s="14">
        <v>93.001351203703095</v>
      </c>
      <c r="M4027" s="14">
        <v>90.4234427254287</v>
      </c>
      <c r="O4027" s="14"/>
      <c r="P4027" s="14"/>
      <c r="Q4027" s="14"/>
      <c r="R4027" s="14"/>
      <c r="S4027" s="14"/>
      <c r="T4027" s="14"/>
      <c r="U4027" s="14"/>
      <c r="V4027" s="14"/>
      <c r="W4027" s="14"/>
      <c r="X4027" s="14"/>
      <c r="Y4027" s="14"/>
    </row>
    <row r="4028" spans="1:25">
      <c r="A4028" s="14" t="s">
        <v>4160</v>
      </c>
      <c r="B4028" s="14" t="s">
        <v>60</v>
      </c>
      <c r="C4028" s="14" t="s">
        <v>34</v>
      </c>
      <c r="D4028" s="14" t="s">
        <v>78</v>
      </c>
      <c r="E4028" s="14">
        <v>5</v>
      </c>
      <c r="F4028" s="14">
        <v>2727.43336987466</v>
      </c>
      <c r="G4028" s="14">
        <v>909.14445662488799</v>
      </c>
      <c r="H4028" s="14">
        <v>2107.4443241522999</v>
      </c>
      <c r="I4028" s="14">
        <v>2375.7559936462999</v>
      </c>
      <c r="J4028" s="14">
        <v>2286.5687562917701</v>
      </c>
      <c r="K4028" s="14">
        <v>2467.50515890618</v>
      </c>
      <c r="L4028" s="14">
        <v>91.749165259872797</v>
      </c>
      <c r="M4028" s="14">
        <v>89.187237354528406</v>
      </c>
      <c r="O4028" s="14"/>
      <c r="P4028" s="14"/>
      <c r="Q4028" s="14"/>
      <c r="R4028" s="14"/>
      <c r="S4028" s="14"/>
      <c r="T4028" s="14"/>
      <c r="U4028" s="14"/>
      <c r="V4028" s="14"/>
      <c r="W4028" s="14"/>
      <c r="X4028" s="14"/>
      <c r="Y4028" s="14"/>
    </row>
    <row r="4029" spans="1:25">
      <c r="A4029" s="14" t="s">
        <v>4161</v>
      </c>
      <c r="B4029" s="14" t="s">
        <v>60</v>
      </c>
      <c r="C4029" s="14" t="s">
        <v>128</v>
      </c>
      <c r="D4029" s="14" t="s">
        <v>78</v>
      </c>
      <c r="E4029" s="14">
        <v>5</v>
      </c>
      <c r="F4029" s="14">
        <v>2520.5575016830999</v>
      </c>
      <c r="G4029" s="14">
        <v>840.18583389436697</v>
      </c>
      <c r="H4029" s="14">
        <v>1932.58717849713</v>
      </c>
      <c r="I4029" s="14">
        <v>2183.7665551872601</v>
      </c>
      <c r="J4029" s="14">
        <v>2098.51531554129</v>
      </c>
      <c r="K4029" s="14">
        <v>2271.5667927028899</v>
      </c>
      <c r="L4029" s="14">
        <v>87.800237515631594</v>
      </c>
      <c r="M4029" s="14">
        <v>85.2512396459706</v>
      </c>
      <c r="O4029" s="14"/>
      <c r="P4029" s="14"/>
      <c r="Q4029" s="14"/>
      <c r="R4029" s="14"/>
      <c r="S4029" s="14"/>
      <c r="T4029" s="14"/>
      <c r="U4029" s="14"/>
      <c r="V4029" s="14"/>
      <c r="W4029" s="14"/>
      <c r="X4029" s="14"/>
      <c r="Y4029" s="14"/>
    </row>
    <row r="4030" spans="1:25">
      <c r="A4030" s="14" t="s">
        <v>4162</v>
      </c>
      <c r="B4030" s="14" t="s">
        <v>60</v>
      </c>
      <c r="C4030" s="14" t="s">
        <v>129</v>
      </c>
      <c r="D4030" s="14" t="s">
        <v>78</v>
      </c>
      <c r="E4030" s="14">
        <v>5</v>
      </c>
      <c r="F4030" s="14">
        <v>2328.4254594634499</v>
      </c>
      <c r="G4030" s="14">
        <v>776.14181982114997</v>
      </c>
      <c r="H4030" s="14">
        <v>1774.3358577921299</v>
      </c>
      <c r="I4030" s="14">
        <v>2004.4844018214801</v>
      </c>
      <c r="J4030" s="14">
        <v>1923.1211467593</v>
      </c>
      <c r="K4030" s="14">
        <v>2088.38046721108</v>
      </c>
      <c r="L4030" s="14">
        <v>83.896065389602398</v>
      </c>
      <c r="M4030" s="14">
        <v>81.363255062179604</v>
      </c>
      <c r="O4030" s="14"/>
      <c r="P4030" s="14"/>
      <c r="Q4030" s="14"/>
      <c r="R4030" s="14"/>
      <c r="S4030" s="14"/>
      <c r="T4030" s="14"/>
      <c r="U4030" s="14"/>
      <c r="V4030" s="14"/>
      <c r="W4030" s="14"/>
      <c r="X4030" s="14"/>
      <c r="Y4030" s="14"/>
    </row>
    <row r="4031" spans="1:25">
      <c r="A4031" s="14" t="s">
        <v>4163</v>
      </c>
      <c r="B4031" s="14" t="s">
        <v>60</v>
      </c>
      <c r="C4031" s="14" t="s">
        <v>130</v>
      </c>
      <c r="D4031" s="14" t="s">
        <v>78</v>
      </c>
      <c r="E4031" s="14">
        <v>5</v>
      </c>
      <c r="F4031" s="14">
        <v>2259.67621774483</v>
      </c>
      <c r="G4031" s="14">
        <v>753.22540591494305</v>
      </c>
      <c r="H4031" s="14">
        <v>1712.0834478003601</v>
      </c>
      <c r="I4031" s="14">
        <v>1930.3313679308001</v>
      </c>
      <c r="J4031" s="14">
        <v>1850.8134456543901</v>
      </c>
      <c r="K4031" s="14">
        <v>2012.3626779687399</v>
      </c>
      <c r="L4031" s="14">
        <v>82.031310037940301</v>
      </c>
      <c r="M4031" s="14">
        <v>79.517922276417707</v>
      </c>
      <c r="O4031" s="14"/>
      <c r="P4031" s="14"/>
      <c r="Q4031" s="14"/>
      <c r="R4031" s="14"/>
      <c r="S4031" s="14"/>
      <c r="T4031" s="14"/>
      <c r="U4031" s="14"/>
      <c r="V4031" s="14"/>
      <c r="W4031" s="14"/>
      <c r="X4031" s="14"/>
      <c r="Y4031" s="14"/>
    </row>
    <row r="4032" spans="1:25">
      <c r="A4032" s="14" t="s">
        <v>4164</v>
      </c>
      <c r="B4032" s="14" t="s">
        <v>60</v>
      </c>
      <c r="C4032" s="14" t="s">
        <v>131</v>
      </c>
      <c r="D4032" s="14" t="s">
        <v>78</v>
      </c>
      <c r="E4032" s="14">
        <v>5</v>
      </c>
      <c r="F4032" s="14">
        <v>2267.6422798076701</v>
      </c>
      <c r="G4032" s="14">
        <v>755.88075993588802</v>
      </c>
      <c r="H4032" s="14">
        <v>1706.07171432158</v>
      </c>
      <c r="I4032" s="14">
        <v>1917.9640026751799</v>
      </c>
      <c r="J4032" s="14">
        <v>1839.08071889762</v>
      </c>
      <c r="K4032" s="14">
        <v>1999.33615547925</v>
      </c>
      <c r="L4032" s="14">
        <v>81.372152804070495</v>
      </c>
      <c r="M4032" s="14">
        <v>78.883283777558702</v>
      </c>
      <c r="O4032" s="14"/>
      <c r="P4032" s="14"/>
      <c r="Q4032" s="14"/>
      <c r="R4032" s="14"/>
      <c r="S4032" s="14"/>
      <c r="T4032" s="14"/>
      <c r="U4032" s="14"/>
      <c r="V4032" s="14"/>
      <c r="W4032" s="14"/>
      <c r="X4032" s="14"/>
      <c r="Y4032" s="14"/>
    </row>
    <row r="4033" spans="1:25">
      <c r="A4033" s="14" t="s">
        <v>4165</v>
      </c>
      <c r="B4033" s="14" t="s">
        <v>60</v>
      </c>
      <c r="C4033" s="14" t="s">
        <v>132</v>
      </c>
      <c r="D4033" s="14" t="s">
        <v>78</v>
      </c>
      <c r="E4033" s="14">
        <v>5</v>
      </c>
      <c r="F4033" s="14">
        <v>2301.7207875471499</v>
      </c>
      <c r="G4033" s="14">
        <v>767.24026251571695</v>
      </c>
      <c r="H4033" s="14">
        <v>1715.76863947876</v>
      </c>
      <c r="I4033" s="14">
        <v>1931.09135134291</v>
      </c>
      <c r="J4033" s="14">
        <v>1852.2161570886601</v>
      </c>
      <c r="K4033" s="14">
        <v>2012.43635007898</v>
      </c>
      <c r="L4033" s="14">
        <v>81.344998736069996</v>
      </c>
      <c r="M4033" s="14">
        <v>78.875194254242601</v>
      </c>
      <c r="O4033" s="14"/>
      <c r="P4033" s="14"/>
      <c r="Q4033" s="14"/>
      <c r="R4033" s="14"/>
      <c r="S4033" s="14"/>
      <c r="T4033" s="14"/>
      <c r="U4033" s="14"/>
      <c r="V4033" s="14"/>
      <c r="W4033" s="14"/>
      <c r="X4033" s="14"/>
      <c r="Y4033" s="14"/>
    </row>
    <row r="4034" spans="1:25">
      <c r="A4034" s="14" t="s">
        <v>4166</v>
      </c>
      <c r="B4034" s="14" t="s">
        <v>60</v>
      </c>
      <c r="C4034" s="14" t="s">
        <v>38</v>
      </c>
      <c r="D4034" s="14" t="s">
        <v>79</v>
      </c>
      <c r="E4034" s="14">
        <v>0</v>
      </c>
      <c r="F4034" s="14">
        <v>9599.6014301854393</v>
      </c>
      <c r="G4034" s="14">
        <v>3199.8671433951499</v>
      </c>
      <c r="H4034" s="14">
        <v>1949.7792047790799</v>
      </c>
      <c r="I4034" s="14">
        <v>2063.26378594282</v>
      </c>
      <c r="J4034" s="14">
        <v>2021.8918257631001</v>
      </c>
      <c r="K4034" s="14">
        <v>2105.26455943978</v>
      </c>
      <c r="L4034" s="14">
        <v>42.000773496960399</v>
      </c>
      <c r="M4034" s="14">
        <v>41.371960179726102</v>
      </c>
      <c r="O4034" s="14"/>
      <c r="P4034" s="14"/>
      <c r="Q4034" s="14"/>
      <c r="R4034" s="14"/>
      <c r="S4034" s="14"/>
      <c r="T4034" s="14"/>
      <c r="U4034" s="14"/>
      <c r="V4034" s="14"/>
      <c r="W4034" s="14"/>
      <c r="X4034" s="14"/>
      <c r="Y4034" s="14"/>
    </row>
    <row r="4035" spans="1:25">
      <c r="A4035" s="14" t="s">
        <v>4167</v>
      </c>
      <c r="B4035" s="14" t="s">
        <v>60</v>
      </c>
      <c r="C4035" s="14" t="s">
        <v>36</v>
      </c>
      <c r="D4035" s="14" t="s">
        <v>79</v>
      </c>
      <c r="E4035" s="14">
        <v>0</v>
      </c>
      <c r="F4035" s="14">
        <v>9419.0727359358207</v>
      </c>
      <c r="G4035" s="14">
        <v>3139.6909119786101</v>
      </c>
      <c r="H4035" s="14">
        <v>1904.00076327945</v>
      </c>
      <c r="I4035" s="14">
        <v>2002.15192138781</v>
      </c>
      <c r="J4035" s="14">
        <v>1961.6300916457701</v>
      </c>
      <c r="K4035" s="14">
        <v>2043.29556729521</v>
      </c>
      <c r="L4035" s="14">
        <v>41.1436459074041</v>
      </c>
      <c r="M4035" s="14">
        <v>40.521829742032402</v>
      </c>
      <c r="O4035" s="14"/>
      <c r="P4035" s="14"/>
      <c r="Q4035" s="14"/>
      <c r="R4035" s="14"/>
      <c r="S4035" s="14"/>
      <c r="T4035" s="14"/>
      <c r="U4035" s="14"/>
      <c r="V4035" s="14"/>
      <c r="W4035" s="14"/>
      <c r="X4035" s="14"/>
      <c r="Y4035" s="14"/>
    </row>
    <row r="4036" spans="1:25">
      <c r="A4036" s="14" t="s">
        <v>4168</v>
      </c>
      <c r="B4036" s="14" t="s">
        <v>60</v>
      </c>
      <c r="C4036" s="14" t="s">
        <v>34</v>
      </c>
      <c r="D4036" s="14" t="s">
        <v>79</v>
      </c>
      <c r="E4036" s="14">
        <v>0</v>
      </c>
      <c r="F4036" s="14">
        <v>9157.0520301870292</v>
      </c>
      <c r="G4036" s="14">
        <v>3052.35067672901</v>
      </c>
      <c r="H4036" s="14">
        <v>1844.1312232151399</v>
      </c>
      <c r="I4036" s="14">
        <v>1928.47487283689</v>
      </c>
      <c r="J4036" s="14">
        <v>1888.92050491241</v>
      </c>
      <c r="K4036" s="14">
        <v>1968.6449079046199</v>
      </c>
      <c r="L4036" s="14">
        <v>40.170035067737402</v>
      </c>
      <c r="M4036" s="14">
        <v>39.554367924475898</v>
      </c>
      <c r="O4036" s="14"/>
      <c r="P4036" s="14"/>
      <c r="Q4036" s="14"/>
      <c r="R4036" s="14"/>
      <c r="S4036" s="14"/>
      <c r="T4036" s="14"/>
      <c r="U4036" s="14"/>
      <c r="V4036" s="14"/>
      <c r="W4036" s="14"/>
      <c r="X4036" s="14"/>
      <c r="Y4036" s="14"/>
    </row>
    <row r="4037" spans="1:25">
      <c r="A4037" s="14" t="s">
        <v>4169</v>
      </c>
      <c r="B4037" s="14" t="s">
        <v>60</v>
      </c>
      <c r="C4037" s="14" t="s">
        <v>128</v>
      </c>
      <c r="D4037" s="14" t="s">
        <v>79</v>
      </c>
      <c r="E4037" s="14">
        <v>0</v>
      </c>
      <c r="F4037" s="14">
        <v>9050.93562089445</v>
      </c>
      <c r="G4037" s="14">
        <v>3016.9785402981502</v>
      </c>
      <c r="H4037" s="14">
        <v>1818.3880543037999</v>
      </c>
      <c r="I4037" s="14">
        <v>1888.73362135097</v>
      </c>
      <c r="J4037" s="14">
        <v>1849.8089232216</v>
      </c>
      <c r="K4037" s="14">
        <v>1928.26775775073</v>
      </c>
      <c r="L4037" s="14">
        <v>39.5341363997561</v>
      </c>
      <c r="M4037" s="14">
        <v>38.924698129371599</v>
      </c>
      <c r="O4037" s="14"/>
      <c r="P4037" s="14"/>
      <c r="Q4037" s="14"/>
      <c r="R4037" s="14"/>
      <c r="S4037" s="14"/>
      <c r="T4037" s="14"/>
      <c r="U4037" s="14"/>
      <c r="V4037" s="14"/>
      <c r="W4037" s="14"/>
      <c r="X4037" s="14"/>
      <c r="Y4037" s="14"/>
    </row>
    <row r="4038" spans="1:25">
      <c r="A4038" s="14" t="s">
        <v>4170</v>
      </c>
      <c r="B4038" s="14" t="s">
        <v>60</v>
      </c>
      <c r="C4038" s="14" t="s">
        <v>129</v>
      </c>
      <c r="D4038" s="14" t="s">
        <v>79</v>
      </c>
      <c r="E4038" s="14">
        <v>0</v>
      </c>
      <c r="F4038" s="14">
        <v>9082.1891014100893</v>
      </c>
      <c r="G4038" s="14">
        <v>3027.3963671367001</v>
      </c>
      <c r="H4038" s="14">
        <v>1821.77927712254</v>
      </c>
      <c r="I4038" s="14">
        <v>1879.1427399836</v>
      </c>
      <c r="J4038" s="14">
        <v>1840.51207725166</v>
      </c>
      <c r="K4038" s="14">
        <v>1918.3771867492701</v>
      </c>
      <c r="L4038" s="14">
        <v>39.234446765670299</v>
      </c>
      <c r="M4038" s="14">
        <v>38.630662731932901</v>
      </c>
      <c r="O4038" s="14"/>
      <c r="P4038" s="14"/>
      <c r="Q4038" s="14"/>
      <c r="R4038" s="14"/>
      <c r="S4038" s="14"/>
      <c r="T4038" s="14"/>
      <c r="U4038" s="14"/>
      <c r="V4038" s="14"/>
      <c r="W4038" s="14"/>
      <c r="X4038" s="14"/>
      <c r="Y4038" s="14"/>
    </row>
    <row r="4039" spans="1:25">
      <c r="A4039" s="14" t="s">
        <v>4171</v>
      </c>
      <c r="B4039" s="14" t="s">
        <v>60</v>
      </c>
      <c r="C4039" s="14" t="s">
        <v>130</v>
      </c>
      <c r="D4039" s="14" t="s">
        <v>79</v>
      </c>
      <c r="E4039" s="14">
        <v>0</v>
      </c>
      <c r="F4039" s="14">
        <v>9253.6860843125796</v>
      </c>
      <c r="G4039" s="14">
        <v>3084.5620281041902</v>
      </c>
      <c r="H4039" s="14">
        <v>1854.2788895415399</v>
      </c>
      <c r="I4039" s="14">
        <v>1896.01280387203</v>
      </c>
      <c r="J4039" s="14">
        <v>1857.4145888032899</v>
      </c>
      <c r="K4039" s="14">
        <v>1935.2086314093599</v>
      </c>
      <c r="L4039" s="14">
        <v>39.195827537324902</v>
      </c>
      <c r="M4039" s="14">
        <v>38.598215068746001</v>
      </c>
      <c r="O4039" s="14"/>
      <c r="P4039" s="14"/>
      <c r="Q4039" s="14"/>
      <c r="R4039" s="14"/>
      <c r="S4039" s="14"/>
      <c r="T4039" s="14"/>
      <c r="U4039" s="14"/>
      <c r="V4039" s="14"/>
      <c r="W4039" s="14"/>
      <c r="X4039" s="14"/>
      <c r="Y4039" s="14"/>
    </row>
    <row r="4040" spans="1:25">
      <c r="A4040" s="14" t="s">
        <v>4172</v>
      </c>
      <c r="B4040" s="14" t="s">
        <v>60</v>
      </c>
      <c r="C4040" s="14" t="s">
        <v>131</v>
      </c>
      <c r="D4040" s="14" t="s">
        <v>79</v>
      </c>
      <c r="E4040" s="14">
        <v>0</v>
      </c>
      <c r="F4040" s="14">
        <v>9180.9933140419507</v>
      </c>
      <c r="G4040" s="14">
        <v>3060.3311046806498</v>
      </c>
      <c r="H4040" s="14">
        <v>1836.45209319725</v>
      </c>
      <c r="I4040" s="14">
        <v>1861.6176776663499</v>
      </c>
      <c r="J4040" s="14">
        <v>1823.5773128216899</v>
      </c>
      <c r="K4040" s="14">
        <v>1900.2493649129699</v>
      </c>
      <c r="L4040" s="14">
        <v>38.631687246617297</v>
      </c>
      <c r="M4040" s="14">
        <v>38.040364844663401</v>
      </c>
      <c r="O4040" s="14"/>
      <c r="P4040" s="14"/>
      <c r="Q4040" s="14"/>
      <c r="R4040" s="14"/>
      <c r="S4040" s="14"/>
      <c r="T4040" s="14"/>
      <c r="U4040" s="14"/>
      <c r="V4040" s="14"/>
      <c r="W4040" s="14"/>
      <c r="X4040" s="14"/>
      <c r="Y4040" s="14"/>
    </row>
    <row r="4041" spans="1:25">
      <c r="A4041" s="14" t="s">
        <v>4173</v>
      </c>
      <c r="B4041" s="14" t="s">
        <v>60</v>
      </c>
      <c r="C4041" s="14" t="s">
        <v>132</v>
      </c>
      <c r="D4041" s="14" t="s">
        <v>79</v>
      </c>
      <c r="E4041" s="14">
        <v>0</v>
      </c>
      <c r="F4041" s="14">
        <v>8933.0177372738599</v>
      </c>
      <c r="G4041" s="14">
        <v>2977.6725790912901</v>
      </c>
      <c r="H4041" s="14">
        <v>1782.0557412032199</v>
      </c>
      <c r="I4041" s="14">
        <v>1790.9977377692201</v>
      </c>
      <c r="J4041" s="14">
        <v>1753.90514321459</v>
      </c>
      <c r="K4041" s="14">
        <v>1828.6749393683399</v>
      </c>
      <c r="L4041" s="14">
        <v>37.677201599124402</v>
      </c>
      <c r="M4041" s="14">
        <v>37.092594554627603</v>
      </c>
      <c r="O4041" s="14"/>
      <c r="P4041" s="14"/>
      <c r="Q4041" s="14"/>
      <c r="R4041" s="14"/>
      <c r="S4041" s="14"/>
      <c r="T4041" s="14"/>
      <c r="U4041" s="14"/>
      <c r="V4041" s="14"/>
      <c r="W4041" s="14"/>
      <c r="X4041" s="14"/>
      <c r="Y4041" s="14"/>
    </row>
    <row r="4042" spans="1:25">
      <c r="A4042" s="14" t="s">
        <v>4174</v>
      </c>
      <c r="B4042" s="14" t="s">
        <v>60</v>
      </c>
      <c r="C4042" s="14" t="s">
        <v>38</v>
      </c>
      <c r="D4042" s="14" t="s">
        <v>79</v>
      </c>
      <c r="E4042" s="14">
        <v>1</v>
      </c>
      <c r="F4042" s="14">
        <v>1323.27570757697</v>
      </c>
      <c r="G4042" s="14">
        <v>441.091902525656</v>
      </c>
      <c r="H4042" s="14">
        <v>1308.4638962711799</v>
      </c>
      <c r="I4042" s="14">
        <v>1560.41852554509</v>
      </c>
      <c r="J4042" s="14">
        <v>1474.8149257959201</v>
      </c>
      <c r="K4042" s="14">
        <v>1649.57677535472</v>
      </c>
      <c r="L4042" s="14">
        <v>89.158249809626597</v>
      </c>
      <c r="M4042" s="14">
        <v>85.603599749174506</v>
      </c>
      <c r="O4042" s="14"/>
      <c r="P4042" s="14"/>
      <c r="Q4042" s="14"/>
      <c r="R4042" s="14"/>
      <c r="S4042" s="14"/>
      <c r="T4042" s="14"/>
      <c r="U4042" s="14"/>
      <c r="V4042" s="14"/>
      <c r="W4042" s="14"/>
      <c r="X4042" s="14"/>
      <c r="Y4042" s="14"/>
    </row>
    <row r="4043" spans="1:25">
      <c r="A4043" s="14" t="s">
        <v>4175</v>
      </c>
      <c r="B4043" s="14" t="s">
        <v>60</v>
      </c>
      <c r="C4043" s="14" t="s">
        <v>36</v>
      </c>
      <c r="D4043" s="14" t="s">
        <v>79</v>
      </c>
      <c r="E4043" s="14">
        <v>1</v>
      </c>
      <c r="F4043" s="14">
        <v>1272.3560864695701</v>
      </c>
      <c r="G4043" s="14">
        <v>424.118695489858</v>
      </c>
      <c r="H4043" s="14">
        <v>1236.28139535317</v>
      </c>
      <c r="I4043" s="14">
        <v>1439.4629861667499</v>
      </c>
      <c r="J4043" s="14">
        <v>1359.3189844558001</v>
      </c>
      <c r="K4043" s="14">
        <v>1523.00239587645</v>
      </c>
      <c r="L4043" s="14">
        <v>83.539409709699598</v>
      </c>
      <c r="M4043" s="14">
        <v>80.144001710946696</v>
      </c>
      <c r="O4043" s="14"/>
      <c r="P4043" s="14"/>
      <c r="Q4043" s="14"/>
      <c r="R4043" s="14"/>
      <c r="S4043" s="14"/>
      <c r="T4043" s="14"/>
      <c r="U4043" s="14"/>
      <c r="V4043" s="14"/>
      <c r="W4043" s="14"/>
      <c r="X4043" s="14"/>
      <c r="Y4043" s="14"/>
    </row>
    <row r="4044" spans="1:25">
      <c r="A4044" s="14" t="s">
        <v>4176</v>
      </c>
      <c r="B4044" s="14" t="s">
        <v>60</v>
      </c>
      <c r="C4044" s="14" t="s">
        <v>34</v>
      </c>
      <c r="D4044" s="14" t="s">
        <v>79</v>
      </c>
      <c r="E4044" s="14">
        <v>1</v>
      </c>
      <c r="F4044" s="14">
        <v>1247.4862306486</v>
      </c>
      <c r="G4044" s="14">
        <v>415.82874354953498</v>
      </c>
      <c r="H4044" s="14">
        <v>1195.0933386808399</v>
      </c>
      <c r="I4044" s="14">
        <v>1376.3675518067801</v>
      </c>
      <c r="J4044" s="14">
        <v>1299.2063547100599</v>
      </c>
      <c r="K4044" s="14">
        <v>1456.83096933261</v>
      </c>
      <c r="L4044" s="14">
        <v>80.463417525834501</v>
      </c>
      <c r="M4044" s="14">
        <v>77.161197096719903</v>
      </c>
      <c r="O4044" s="14"/>
      <c r="P4044" s="14"/>
      <c r="Q4044" s="14"/>
      <c r="R4044" s="14"/>
      <c r="S4044" s="14"/>
      <c r="T4044" s="14"/>
      <c r="U4044" s="14"/>
      <c r="V4044" s="14"/>
      <c r="W4044" s="14"/>
      <c r="X4044" s="14"/>
      <c r="Y4044" s="14"/>
    </row>
    <row r="4045" spans="1:25">
      <c r="A4045" s="14" t="s">
        <v>4177</v>
      </c>
      <c r="B4045" s="14" t="s">
        <v>60</v>
      </c>
      <c r="C4045" s="14" t="s">
        <v>128</v>
      </c>
      <c r="D4045" s="14" t="s">
        <v>79</v>
      </c>
      <c r="E4045" s="14">
        <v>1</v>
      </c>
      <c r="F4045" s="14">
        <v>1254.97754772397</v>
      </c>
      <c r="G4045" s="14">
        <v>418.32584924132499</v>
      </c>
      <c r="H4045" s="14">
        <v>1188.2906750406901</v>
      </c>
      <c r="I4045" s="14">
        <v>1347.65194657917</v>
      </c>
      <c r="J4045" s="14">
        <v>1272.5316470622599</v>
      </c>
      <c r="K4045" s="14">
        <v>1425.9772899126001</v>
      </c>
      <c r="L4045" s="14">
        <v>78.325343333430098</v>
      </c>
      <c r="M4045" s="14">
        <v>75.120299516914898</v>
      </c>
      <c r="O4045" s="14"/>
      <c r="P4045" s="14"/>
      <c r="Q4045" s="14"/>
      <c r="R4045" s="14"/>
      <c r="S4045" s="14"/>
      <c r="T4045" s="14"/>
      <c r="U4045" s="14"/>
      <c r="V4045" s="14"/>
      <c r="W4045" s="14"/>
      <c r="X4045" s="14"/>
      <c r="Y4045" s="14"/>
    </row>
    <row r="4046" spans="1:25">
      <c r="A4046" s="14" t="s">
        <v>4178</v>
      </c>
      <c r="B4046" s="14" t="s">
        <v>60</v>
      </c>
      <c r="C4046" s="14" t="s">
        <v>129</v>
      </c>
      <c r="D4046" s="14" t="s">
        <v>79</v>
      </c>
      <c r="E4046" s="14">
        <v>1</v>
      </c>
      <c r="F4046" s="14">
        <v>1246.15229081136</v>
      </c>
      <c r="G4046" s="14">
        <v>415.38409693711901</v>
      </c>
      <c r="H4046" s="14">
        <v>1169.1958218192201</v>
      </c>
      <c r="I4046" s="14">
        <v>1308.8905012954899</v>
      </c>
      <c r="J4046" s="14">
        <v>1235.89302330547</v>
      </c>
      <c r="K4046" s="14">
        <v>1385.01371828375</v>
      </c>
      <c r="L4046" s="14">
        <v>76.123216988257994</v>
      </c>
      <c r="M4046" s="14">
        <v>72.997477990019405</v>
      </c>
      <c r="O4046" s="14"/>
      <c r="P4046" s="14"/>
      <c r="Q4046" s="14"/>
      <c r="R4046" s="14"/>
      <c r="S4046" s="14"/>
      <c r="T4046" s="14"/>
      <c r="U4046" s="14"/>
      <c r="V4046" s="14"/>
      <c r="W4046" s="14"/>
      <c r="X4046" s="14"/>
      <c r="Y4046" s="14"/>
    </row>
    <row r="4047" spans="1:25">
      <c r="A4047" s="14" t="s">
        <v>4179</v>
      </c>
      <c r="B4047" s="14" t="s">
        <v>60</v>
      </c>
      <c r="C4047" s="14" t="s">
        <v>130</v>
      </c>
      <c r="D4047" s="14" t="s">
        <v>79</v>
      </c>
      <c r="E4047" s="14">
        <v>1</v>
      </c>
      <c r="F4047" s="14">
        <v>1292.1442778662099</v>
      </c>
      <c r="G4047" s="14">
        <v>430.71475928873599</v>
      </c>
      <c r="H4047" s="14">
        <v>1202.8338635012401</v>
      </c>
      <c r="I4047" s="14">
        <v>1324.5291513551499</v>
      </c>
      <c r="J4047" s="14">
        <v>1252.1876884855501</v>
      </c>
      <c r="K4047" s="14">
        <v>1399.9113578067399</v>
      </c>
      <c r="L4047" s="14">
        <v>75.382206451593007</v>
      </c>
      <c r="M4047" s="14">
        <v>72.341462869594096</v>
      </c>
      <c r="O4047" s="14"/>
      <c r="P4047" s="14"/>
      <c r="Q4047" s="14"/>
      <c r="R4047" s="14"/>
      <c r="S4047" s="14"/>
      <c r="T4047" s="14"/>
      <c r="U4047" s="14"/>
      <c r="V4047" s="14"/>
      <c r="W4047" s="14"/>
      <c r="X4047" s="14"/>
      <c r="Y4047" s="14"/>
    </row>
    <row r="4048" spans="1:25">
      <c r="A4048" s="14" t="s">
        <v>4180</v>
      </c>
      <c r="B4048" s="14" t="s">
        <v>60</v>
      </c>
      <c r="C4048" s="14" t="s">
        <v>131</v>
      </c>
      <c r="D4048" s="14" t="s">
        <v>79</v>
      </c>
      <c r="E4048" s="14">
        <v>1</v>
      </c>
      <c r="F4048" s="14">
        <v>1339.22911974215</v>
      </c>
      <c r="G4048" s="14">
        <v>446.40970658071501</v>
      </c>
      <c r="H4048" s="14">
        <v>1238.20405120438</v>
      </c>
      <c r="I4048" s="14">
        <v>1351.5049851686099</v>
      </c>
      <c r="J4048" s="14">
        <v>1279.1186702861</v>
      </c>
      <c r="K4048" s="14">
        <v>1426.87874660035</v>
      </c>
      <c r="L4048" s="14">
        <v>75.373761431743802</v>
      </c>
      <c r="M4048" s="14">
        <v>72.386314882511897</v>
      </c>
      <c r="O4048" s="14"/>
      <c r="P4048" s="14"/>
      <c r="Q4048" s="14"/>
      <c r="R4048" s="14"/>
      <c r="S4048" s="14"/>
      <c r="T4048" s="14"/>
      <c r="U4048" s="14"/>
      <c r="V4048" s="14"/>
      <c r="W4048" s="14"/>
      <c r="X4048" s="14"/>
      <c r="Y4048" s="14"/>
    </row>
    <row r="4049" spans="1:25">
      <c r="A4049" s="14" t="s">
        <v>4181</v>
      </c>
      <c r="B4049" s="14" t="s">
        <v>60</v>
      </c>
      <c r="C4049" s="14" t="s">
        <v>132</v>
      </c>
      <c r="D4049" s="14" t="s">
        <v>79</v>
      </c>
      <c r="E4049" s="14">
        <v>1</v>
      </c>
      <c r="F4049" s="14">
        <v>1377.74270334215</v>
      </c>
      <c r="G4049" s="14">
        <v>459.24756778071497</v>
      </c>
      <c r="H4049" s="14">
        <v>1265.1564324210001</v>
      </c>
      <c r="I4049" s="14">
        <v>1351.10359675524</v>
      </c>
      <c r="J4049" s="14">
        <v>1279.8517914010499</v>
      </c>
      <c r="K4049" s="14">
        <v>1425.25371346828</v>
      </c>
      <c r="L4049" s="14">
        <v>74.150116713040902</v>
      </c>
      <c r="M4049" s="14">
        <v>71.251805354193905</v>
      </c>
      <c r="O4049" s="14"/>
      <c r="P4049" s="14"/>
      <c r="Q4049" s="14"/>
      <c r="R4049" s="14"/>
      <c r="S4049" s="14"/>
      <c r="T4049" s="14"/>
      <c r="U4049" s="14"/>
      <c r="V4049" s="14"/>
      <c r="W4049" s="14"/>
      <c r="X4049" s="14"/>
      <c r="Y4049" s="14"/>
    </row>
    <row r="4050" spans="1:25">
      <c r="A4050" s="14" t="s">
        <v>4182</v>
      </c>
      <c r="B4050" s="14" t="s">
        <v>60</v>
      </c>
      <c r="C4050" s="14" t="s">
        <v>38</v>
      </c>
      <c r="D4050" s="14" t="s">
        <v>79</v>
      </c>
      <c r="E4050" s="14">
        <v>2</v>
      </c>
      <c r="F4050" s="14">
        <v>1738.92857476375</v>
      </c>
      <c r="G4050" s="14">
        <v>579.64285825458205</v>
      </c>
      <c r="H4050" s="14">
        <v>1660.50301725862</v>
      </c>
      <c r="I4050" s="14">
        <v>1740.47052499048</v>
      </c>
      <c r="J4050" s="14">
        <v>1659.03535000086</v>
      </c>
      <c r="K4050" s="14">
        <v>1824.8470270398</v>
      </c>
      <c r="L4050" s="14">
        <v>84.376502049321701</v>
      </c>
      <c r="M4050" s="14">
        <v>81.435174989624102</v>
      </c>
      <c r="O4050" s="14"/>
      <c r="P4050" s="14"/>
      <c r="Q4050" s="14"/>
      <c r="R4050" s="14"/>
      <c r="S4050" s="14"/>
      <c r="T4050" s="14"/>
      <c r="U4050" s="14"/>
      <c r="V4050" s="14"/>
      <c r="W4050" s="14"/>
      <c r="X4050" s="14"/>
      <c r="Y4050" s="14"/>
    </row>
    <row r="4051" spans="1:25">
      <c r="A4051" s="14" t="s">
        <v>4183</v>
      </c>
      <c r="B4051" s="14" t="s">
        <v>60</v>
      </c>
      <c r="C4051" s="14" t="s">
        <v>36</v>
      </c>
      <c r="D4051" s="14" t="s">
        <v>79</v>
      </c>
      <c r="E4051" s="14">
        <v>2</v>
      </c>
      <c r="F4051" s="14">
        <v>1773.65287610154</v>
      </c>
      <c r="G4051" s="14">
        <v>591.21762536717995</v>
      </c>
      <c r="H4051" s="14">
        <v>1686.8797802076599</v>
      </c>
      <c r="I4051" s="14">
        <v>1763.48435530797</v>
      </c>
      <c r="J4051" s="14">
        <v>1681.76158397524</v>
      </c>
      <c r="K4051" s="14">
        <v>1848.1292355799901</v>
      </c>
      <c r="L4051" s="14">
        <v>84.644880272011704</v>
      </c>
      <c r="M4051" s="14">
        <v>81.722771332735405</v>
      </c>
      <c r="O4051" s="14"/>
      <c r="P4051" s="14"/>
      <c r="Q4051" s="14"/>
      <c r="R4051" s="14"/>
      <c r="S4051" s="14"/>
      <c r="T4051" s="14"/>
      <c r="U4051" s="14"/>
      <c r="V4051" s="14"/>
      <c r="W4051" s="14"/>
      <c r="X4051" s="14"/>
      <c r="Y4051" s="14"/>
    </row>
    <row r="4052" spans="1:25">
      <c r="A4052" s="14" t="s">
        <v>4184</v>
      </c>
      <c r="B4052" s="14" t="s">
        <v>60</v>
      </c>
      <c r="C4052" s="14" t="s">
        <v>34</v>
      </c>
      <c r="D4052" s="14" t="s">
        <v>79</v>
      </c>
      <c r="E4052" s="14">
        <v>2</v>
      </c>
      <c r="F4052" s="14">
        <v>1767.5399818379101</v>
      </c>
      <c r="G4052" s="14">
        <v>589.17999394597098</v>
      </c>
      <c r="H4052" s="14">
        <v>1673.4898521472401</v>
      </c>
      <c r="I4052" s="14">
        <v>1730.86353641704</v>
      </c>
      <c r="J4052" s="14">
        <v>1650.57068668432</v>
      </c>
      <c r="K4052" s="14">
        <v>1814.0324238762801</v>
      </c>
      <c r="L4052" s="14">
        <v>83.168887459240295</v>
      </c>
      <c r="M4052" s="14">
        <v>80.292849732714998</v>
      </c>
      <c r="O4052" s="14"/>
      <c r="P4052" s="14"/>
      <c r="Q4052" s="14"/>
      <c r="R4052" s="14"/>
      <c r="S4052" s="14"/>
      <c r="T4052" s="14"/>
      <c r="U4052" s="14"/>
      <c r="V4052" s="14"/>
      <c r="W4052" s="14"/>
      <c r="X4052" s="14"/>
      <c r="Y4052" s="14"/>
    </row>
    <row r="4053" spans="1:25">
      <c r="A4053" s="14" t="s">
        <v>4185</v>
      </c>
      <c r="B4053" s="14" t="s">
        <v>60</v>
      </c>
      <c r="C4053" s="14" t="s">
        <v>128</v>
      </c>
      <c r="D4053" s="14" t="s">
        <v>79</v>
      </c>
      <c r="E4053" s="14">
        <v>2</v>
      </c>
      <c r="F4053" s="14">
        <v>1768.97673414974</v>
      </c>
      <c r="G4053" s="14">
        <v>589.65891138324503</v>
      </c>
      <c r="H4053" s="14">
        <v>1672.09551973622</v>
      </c>
      <c r="I4053" s="14">
        <v>1720.41371390414</v>
      </c>
      <c r="J4053" s="14">
        <v>1640.74205075794</v>
      </c>
      <c r="K4053" s="14">
        <v>1802.9379823895999</v>
      </c>
      <c r="L4053" s="14">
        <v>82.524268485458805</v>
      </c>
      <c r="M4053" s="14">
        <v>79.671663146198597</v>
      </c>
      <c r="O4053" s="14"/>
      <c r="P4053" s="14"/>
      <c r="Q4053" s="14"/>
      <c r="R4053" s="14"/>
      <c r="S4053" s="14"/>
      <c r="T4053" s="14"/>
      <c r="U4053" s="14"/>
      <c r="V4053" s="14"/>
      <c r="W4053" s="14"/>
      <c r="X4053" s="14"/>
      <c r="Y4053" s="14"/>
    </row>
    <row r="4054" spans="1:25">
      <c r="A4054" s="14" t="s">
        <v>4186</v>
      </c>
      <c r="B4054" s="14" t="s">
        <v>60</v>
      </c>
      <c r="C4054" s="14" t="s">
        <v>129</v>
      </c>
      <c r="D4054" s="14" t="s">
        <v>79</v>
      </c>
      <c r="E4054" s="14">
        <v>2</v>
      </c>
      <c r="F4054" s="14">
        <v>1778.5970007379501</v>
      </c>
      <c r="G4054" s="14">
        <v>592.86566691265102</v>
      </c>
      <c r="H4054" s="14">
        <v>1678.65016963772</v>
      </c>
      <c r="I4054" s="14">
        <v>1706.65667037669</v>
      </c>
      <c r="J4054" s="14">
        <v>1627.88392200818</v>
      </c>
      <c r="K4054" s="14">
        <v>1788.2420514236201</v>
      </c>
      <c r="L4054" s="14">
        <v>81.585381046928205</v>
      </c>
      <c r="M4054" s="14">
        <v>78.772748368507095</v>
      </c>
      <c r="O4054" s="14"/>
      <c r="P4054" s="14"/>
      <c r="Q4054" s="14"/>
      <c r="R4054" s="14"/>
      <c r="S4054" s="14"/>
      <c r="T4054" s="14"/>
      <c r="U4054" s="14"/>
      <c r="V4054" s="14"/>
      <c r="W4054" s="14"/>
      <c r="X4054" s="14"/>
      <c r="Y4054" s="14"/>
    </row>
    <row r="4055" spans="1:25">
      <c r="A4055" s="14" t="s">
        <v>4187</v>
      </c>
      <c r="B4055" s="14" t="s">
        <v>60</v>
      </c>
      <c r="C4055" s="14" t="s">
        <v>130</v>
      </c>
      <c r="D4055" s="14" t="s">
        <v>79</v>
      </c>
      <c r="E4055" s="14">
        <v>2</v>
      </c>
      <c r="F4055" s="14">
        <v>1809.509772787</v>
      </c>
      <c r="G4055" s="14">
        <v>603.16992426233401</v>
      </c>
      <c r="H4055" s="14">
        <v>1703.5810999896401</v>
      </c>
      <c r="I4055" s="14">
        <v>1713.24661720213</v>
      </c>
      <c r="J4055" s="14">
        <v>1634.8660755998101</v>
      </c>
      <c r="K4055" s="14">
        <v>1794.40131373092</v>
      </c>
      <c r="L4055" s="14">
        <v>81.154696528784598</v>
      </c>
      <c r="M4055" s="14">
        <v>78.380541602320406</v>
      </c>
      <c r="O4055" s="14"/>
      <c r="P4055" s="14"/>
      <c r="Q4055" s="14"/>
      <c r="R4055" s="14"/>
      <c r="S4055" s="14"/>
      <c r="T4055" s="14"/>
      <c r="U4055" s="14"/>
      <c r="V4055" s="14"/>
      <c r="W4055" s="14"/>
      <c r="X4055" s="14"/>
      <c r="Y4055" s="14"/>
    </row>
    <row r="4056" spans="1:25">
      <c r="A4056" s="14" t="s">
        <v>4188</v>
      </c>
      <c r="B4056" s="14" t="s">
        <v>60</v>
      </c>
      <c r="C4056" s="14" t="s">
        <v>131</v>
      </c>
      <c r="D4056" s="14" t="s">
        <v>79</v>
      </c>
      <c r="E4056" s="14">
        <v>2</v>
      </c>
      <c r="F4056" s="14">
        <v>1783.63214377657</v>
      </c>
      <c r="G4056" s="14">
        <v>594.54404792552396</v>
      </c>
      <c r="H4056" s="14">
        <v>1672.77719881134</v>
      </c>
      <c r="I4056" s="14">
        <v>1668.06324547144</v>
      </c>
      <c r="J4056" s="14">
        <v>1591.2353977729599</v>
      </c>
      <c r="K4056" s="14">
        <v>1747.6303314951999</v>
      </c>
      <c r="L4056" s="14">
        <v>79.567086023757398</v>
      </c>
      <c r="M4056" s="14">
        <v>76.827847698486707</v>
      </c>
      <c r="O4056" s="14"/>
      <c r="P4056" s="14"/>
      <c r="Q4056" s="14"/>
      <c r="R4056" s="14"/>
      <c r="S4056" s="14"/>
      <c r="T4056" s="14"/>
      <c r="U4056" s="14"/>
      <c r="V4056" s="14"/>
      <c r="W4056" s="14"/>
      <c r="X4056" s="14"/>
      <c r="Y4056" s="14"/>
    </row>
    <row r="4057" spans="1:25">
      <c r="A4057" s="14" t="s">
        <v>4189</v>
      </c>
      <c r="B4057" s="14" t="s">
        <v>60</v>
      </c>
      <c r="C4057" s="14" t="s">
        <v>132</v>
      </c>
      <c r="D4057" s="14" t="s">
        <v>79</v>
      </c>
      <c r="E4057" s="14">
        <v>2</v>
      </c>
      <c r="F4057" s="14">
        <v>1716.4721545202001</v>
      </c>
      <c r="G4057" s="14">
        <v>572.15738484006602</v>
      </c>
      <c r="H4057" s="14">
        <v>1600.0970929499499</v>
      </c>
      <c r="I4057" s="14">
        <v>1591.4947153119499</v>
      </c>
      <c r="J4057" s="14">
        <v>1516.84180770189</v>
      </c>
      <c r="K4057" s="14">
        <v>1668.8619146819001</v>
      </c>
      <c r="L4057" s="14">
        <v>77.367199369955401</v>
      </c>
      <c r="M4057" s="14">
        <v>74.652907610054399</v>
      </c>
      <c r="O4057" s="14"/>
      <c r="P4057" s="14"/>
      <c r="Q4057" s="14"/>
      <c r="R4057" s="14"/>
      <c r="S4057" s="14"/>
      <c r="T4057" s="14"/>
      <c r="U4057" s="14"/>
      <c r="V4057" s="14"/>
      <c r="W4057" s="14"/>
      <c r="X4057" s="14"/>
      <c r="Y4057" s="14"/>
    </row>
    <row r="4058" spans="1:25">
      <c r="A4058" s="14" t="s">
        <v>4190</v>
      </c>
      <c r="B4058" s="14" t="s">
        <v>60</v>
      </c>
      <c r="C4058" s="14" t="s">
        <v>38</v>
      </c>
      <c r="D4058" s="14" t="s">
        <v>79</v>
      </c>
      <c r="E4058" s="14">
        <v>3</v>
      </c>
      <c r="F4058" s="14">
        <v>2104.20219653288</v>
      </c>
      <c r="G4058" s="14">
        <v>701.40073217762699</v>
      </c>
      <c r="H4058" s="14">
        <v>2102.5201803885702</v>
      </c>
      <c r="I4058" s="14">
        <v>2148.9800879919999</v>
      </c>
      <c r="J4058" s="14">
        <v>2057.69187995622</v>
      </c>
      <c r="K4058" s="14">
        <v>2243.26029831395</v>
      </c>
      <c r="L4058" s="14">
        <v>94.280210321941894</v>
      </c>
      <c r="M4058" s="14">
        <v>91.288208035783995</v>
      </c>
      <c r="O4058" s="14"/>
      <c r="P4058" s="14"/>
      <c r="Q4058" s="14"/>
      <c r="R4058" s="14"/>
      <c r="S4058" s="14"/>
      <c r="T4058" s="14"/>
      <c r="U4058" s="14"/>
      <c r="V4058" s="14"/>
      <c r="W4058" s="14"/>
      <c r="X4058" s="14"/>
      <c r="Y4058" s="14"/>
    </row>
    <row r="4059" spans="1:25">
      <c r="A4059" s="14" t="s">
        <v>4191</v>
      </c>
      <c r="B4059" s="14" t="s">
        <v>60</v>
      </c>
      <c r="C4059" s="14" t="s">
        <v>36</v>
      </c>
      <c r="D4059" s="14" t="s">
        <v>79</v>
      </c>
      <c r="E4059" s="14">
        <v>3</v>
      </c>
      <c r="F4059" s="14">
        <v>1996.3718499169299</v>
      </c>
      <c r="G4059" s="14">
        <v>665.45728330564202</v>
      </c>
      <c r="H4059" s="14">
        <v>1993.7401129678101</v>
      </c>
      <c r="I4059" s="14">
        <v>2031.85645732956</v>
      </c>
      <c r="J4059" s="14">
        <v>1943.22768969455</v>
      </c>
      <c r="K4059" s="14">
        <v>2123.46891072274</v>
      </c>
      <c r="L4059" s="14">
        <v>91.612453393181298</v>
      </c>
      <c r="M4059" s="14">
        <v>88.628767635008899</v>
      </c>
      <c r="O4059" s="14"/>
      <c r="P4059" s="14"/>
      <c r="Q4059" s="14"/>
      <c r="R4059" s="14"/>
      <c r="S4059" s="14"/>
      <c r="T4059" s="14"/>
      <c r="U4059" s="14"/>
      <c r="V4059" s="14"/>
      <c r="W4059" s="14"/>
      <c r="X4059" s="14"/>
      <c r="Y4059" s="14"/>
    </row>
    <row r="4060" spans="1:25">
      <c r="A4060" s="14" t="s">
        <v>4192</v>
      </c>
      <c r="B4060" s="14" t="s">
        <v>60</v>
      </c>
      <c r="C4060" s="14" t="s">
        <v>34</v>
      </c>
      <c r="D4060" s="14" t="s">
        <v>79</v>
      </c>
      <c r="E4060" s="14">
        <v>3</v>
      </c>
      <c r="F4060" s="14">
        <v>1900.6159949251601</v>
      </c>
      <c r="G4060" s="14">
        <v>633.53866497505396</v>
      </c>
      <c r="H4060" s="14">
        <v>1896.2167720140901</v>
      </c>
      <c r="I4060" s="14">
        <v>1922.1691422029801</v>
      </c>
      <c r="J4060" s="14">
        <v>1836.32199591574</v>
      </c>
      <c r="K4060" s="14">
        <v>2010.97959961536</v>
      </c>
      <c r="L4060" s="14">
        <v>88.810457412373097</v>
      </c>
      <c r="M4060" s="14">
        <v>85.847146287243703</v>
      </c>
      <c r="O4060" s="14"/>
      <c r="P4060" s="14"/>
      <c r="Q4060" s="14"/>
      <c r="R4060" s="14"/>
      <c r="S4060" s="14"/>
      <c r="T4060" s="14"/>
      <c r="U4060" s="14"/>
      <c r="V4060" s="14"/>
      <c r="W4060" s="14"/>
      <c r="X4060" s="14"/>
      <c r="Y4060" s="14"/>
    </row>
    <row r="4061" spans="1:25">
      <c r="A4061" s="14" t="s">
        <v>4193</v>
      </c>
      <c r="B4061" s="14" t="s">
        <v>60</v>
      </c>
      <c r="C4061" s="14" t="s">
        <v>128</v>
      </c>
      <c r="D4061" s="14" t="s">
        <v>79</v>
      </c>
      <c r="E4061" s="14">
        <v>3</v>
      </c>
      <c r="F4061" s="14">
        <v>1868.28706626695</v>
      </c>
      <c r="G4061" s="14">
        <v>622.76235542231598</v>
      </c>
      <c r="H4061" s="14">
        <v>1863.3491909110301</v>
      </c>
      <c r="I4061" s="14">
        <v>1880.42849337186</v>
      </c>
      <c r="J4061" s="14">
        <v>1795.80697382942</v>
      </c>
      <c r="K4061" s="14">
        <v>1967.9966617939599</v>
      </c>
      <c r="L4061" s="14">
        <v>87.568168422101706</v>
      </c>
      <c r="M4061" s="14">
        <v>84.621519542436303</v>
      </c>
      <c r="O4061" s="14"/>
      <c r="P4061" s="14"/>
      <c r="Q4061" s="14"/>
      <c r="R4061" s="14"/>
      <c r="S4061" s="14"/>
      <c r="T4061" s="14"/>
      <c r="U4061" s="14"/>
      <c r="V4061" s="14"/>
      <c r="W4061" s="14"/>
      <c r="X4061" s="14"/>
      <c r="Y4061" s="14"/>
    </row>
    <row r="4062" spans="1:25">
      <c r="A4062" s="14" t="s">
        <v>4194</v>
      </c>
      <c r="B4062" s="14" t="s">
        <v>60</v>
      </c>
      <c r="C4062" s="14" t="s">
        <v>129</v>
      </c>
      <c r="D4062" s="14" t="s">
        <v>79</v>
      </c>
      <c r="E4062" s="14">
        <v>3</v>
      </c>
      <c r="F4062" s="14">
        <v>1878.0211212633201</v>
      </c>
      <c r="G4062" s="14">
        <v>626.00704042110794</v>
      </c>
      <c r="H4062" s="14">
        <v>1874.7964713326301</v>
      </c>
      <c r="I4062" s="14">
        <v>1884.23378504742</v>
      </c>
      <c r="J4062" s="14">
        <v>1799.72070965069</v>
      </c>
      <c r="K4062" s="14">
        <v>1971.68195119695</v>
      </c>
      <c r="L4062" s="14">
        <v>87.448166149525605</v>
      </c>
      <c r="M4062" s="14">
        <v>84.513075396725498</v>
      </c>
      <c r="O4062" s="14"/>
      <c r="P4062" s="14"/>
      <c r="Q4062" s="14"/>
      <c r="R4062" s="14"/>
      <c r="S4062" s="14"/>
      <c r="T4062" s="14"/>
      <c r="U4062" s="14"/>
      <c r="V4062" s="14"/>
      <c r="W4062" s="14"/>
      <c r="X4062" s="14"/>
      <c r="Y4062" s="14"/>
    </row>
    <row r="4063" spans="1:25">
      <c r="A4063" s="14" t="s">
        <v>4195</v>
      </c>
      <c r="B4063" s="14" t="s">
        <v>60</v>
      </c>
      <c r="C4063" s="14" t="s">
        <v>130</v>
      </c>
      <c r="D4063" s="14" t="s">
        <v>79</v>
      </c>
      <c r="E4063" s="14">
        <v>3</v>
      </c>
      <c r="F4063" s="14">
        <v>1905.46396772193</v>
      </c>
      <c r="G4063" s="14">
        <v>635.15465590731003</v>
      </c>
      <c r="H4063" s="14">
        <v>1907.06590308052</v>
      </c>
      <c r="I4063" s="14">
        <v>1902.8409514494199</v>
      </c>
      <c r="J4063" s="14">
        <v>1818.11432468106</v>
      </c>
      <c r="K4063" s="14">
        <v>1990.48841752057</v>
      </c>
      <c r="L4063" s="14">
        <v>87.647466071144706</v>
      </c>
      <c r="M4063" s="14">
        <v>84.726626768360305</v>
      </c>
      <c r="O4063" s="14"/>
      <c r="P4063" s="14"/>
      <c r="Q4063" s="14"/>
      <c r="R4063" s="14"/>
      <c r="S4063" s="14"/>
      <c r="T4063" s="14"/>
      <c r="U4063" s="14"/>
      <c r="V4063" s="14"/>
      <c r="W4063" s="14"/>
      <c r="X4063" s="14"/>
      <c r="Y4063" s="14"/>
    </row>
    <row r="4064" spans="1:25">
      <c r="A4064" s="14" t="s">
        <v>4196</v>
      </c>
      <c r="B4064" s="14" t="s">
        <v>60</v>
      </c>
      <c r="C4064" s="14" t="s">
        <v>131</v>
      </c>
      <c r="D4064" s="14" t="s">
        <v>79</v>
      </c>
      <c r="E4064" s="14">
        <v>3</v>
      </c>
      <c r="F4064" s="14">
        <v>1900.5597071781799</v>
      </c>
      <c r="G4064" s="14">
        <v>633.51990239272698</v>
      </c>
      <c r="H4064" s="14">
        <v>1905.7242198138799</v>
      </c>
      <c r="I4064" s="14">
        <v>1881.8815768711499</v>
      </c>
      <c r="J4064" s="14">
        <v>1797.9680279755601</v>
      </c>
      <c r="K4064" s="14">
        <v>1968.6917357954801</v>
      </c>
      <c r="L4064" s="14">
        <v>86.810158924332399</v>
      </c>
      <c r="M4064" s="14">
        <v>83.913548895585805</v>
      </c>
      <c r="O4064" s="14"/>
      <c r="P4064" s="14"/>
      <c r="Q4064" s="14"/>
      <c r="R4064" s="14"/>
      <c r="S4064" s="14"/>
      <c r="T4064" s="14"/>
      <c r="U4064" s="14"/>
      <c r="V4064" s="14"/>
      <c r="W4064" s="14"/>
      <c r="X4064" s="14"/>
      <c r="Y4064" s="14"/>
    </row>
    <row r="4065" spans="1:25">
      <c r="A4065" s="14" t="s">
        <v>4197</v>
      </c>
      <c r="B4065" s="14" t="s">
        <v>60</v>
      </c>
      <c r="C4065" s="14" t="s">
        <v>132</v>
      </c>
      <c r="D4065" s="14" t="s">
        <v>79</v>
      </c>
      <c r="E4065" s="14">
        <v>3</v>
      </c>
      <c r="F4065" s="14">
        <v>1825.28856927012</v>
      </c>
      <c r="G4065" s="14">
        <v>608.42952309003897</v>
      </c>
      <c r="H4065" s="14">
        <v>1832.6742464834499</v>
      </c>
      <c r="I4065" s="14">
        <v>1787.70926861881</v>
      </c>
      <c r="J4065" s="14">
        <v>1706.3918905381499</v>
      </c>
      <c r="K4065" s="14">
        <v>1871.89203863428</v>
      </c>
      <c r="L4065" s="14">
        <v>84.182770015472201</v>
      </c>
      <c r="M4065" s="14">
        <v>81.317378080659196</v>
      </c>
      <c r="O4065" s="14"/>
      <c r="P4065" s="14"/>
      <c r="Q4065" s="14"/>
      <c r="R4065" s="14"/>
      <c r="S4065" s="14"/>
      <c r="T4065" s="14"/>
      <c r="U4065" s="14"/>
      <c r="V4065" s="14"/>
      <c r="W4065" s="14"/>
      <c r="X4065" s="14"/>
      <c r="Y4065" s="14"/>
    </row>
    <row r="4066" spans="1:25">
      <c r="A4066" s="14" t="s">
        <v>4198</v>
      </c>
      <c r="B4066" s="14" t="s">
        <v>60</v>
      </c>
      <c r="C4066" s="14" t="s">
        <v>38</v>
      </c>
      <c r="D4066" s="14" t="s">
        <v>79</v>
      </c>
      <c r="E4066" s="14">
        <v>4</v>
      </c>
      <c r="F4066" s="14">
        <v>2128.5893205398902</v>
      </c>
      <c r="G4066" s="14">
        <v>709.52977351329798</v>
      </c>
      <c r="H4066" s="14">
        <v>2211.6822216056198</v>
      </c>
      <c r="I4066" s="14">
        <v>2259.7189389278701</v>
      </c>
      <c r="J4066" s="14">
        <v>2164.2541297625298</v>
      </c>
      <c r="K4066" s="14">
        <v>2358.29434319857</v>
      </c>
      <c r="L4066" s="14">
        <v>98.575404270692601</v>
      </c>
      <c r="M4066" s="14">
        <v>95.464809165347603</v>
      </c>
      <c r="O4066" s="14"/>
      <c r="P4066" s="14"/>
      <c r="Q4066" s="14"/>
      <c r="R4066" s="14"/>
      <c r="S4066" s="14"/>
      <c r="T4066" s="14"/>
      <c r="U4066" s="14"/>
      <c r="V4066" s="14"/>
      <c r="W4066" s="14"/>
      <c r="X4066" s="14"/>
      <c r="Y4066" s="14"/>
    </row>
    <row r="4067" spans="1:25">
      <c r="A4067" s="14" t="s">
        <v>4199</v>
      </c>
      <c r="B4067" s="14" t="s">
        <v>60</v>
      </c>
      <c r="C4067" s="14" t="s">
        <v>36</v>
      </c>
      <c r="D4067" s="14" t="s">
        <v>79</v>
      </c>
      <c r="E4067" s="14">
        <v>4</v>
      </c>
      <c r="F4067" s="14">
        <v>2090.1914739640802</v>
      </c>
      <c r="G4067" s="14">
        <v>696.73049132135998</v>
      </c>
      <c r="H4067" s="14">
        <v>2166.9895848512101</v>
      </c>
      <c r="I4067" s="14">
        <v>2194.6716566547002</v>
      </c>
      <c r="J4067" s="14">
        <v>2101.1410837918002</v>
      </c>
      <c r="K4067" s="14">
        <v>2291.2781680949302</v>
      </c>
      <c r="L4067" s="14">
        <v>96.606511440236304</v>
      </c>
      <c r="M4067" s="14">
        <v>93.530572862898197</v>
      </c>
      <c r="O4067" s="14"/>
      <c r="P4067" s="14"/>
      <c r="Q4067" s="14"/>
      <c r="R4067" s="14"/>
      <c r="S4067" s="14"/>
      <c r="T4067" s="14"/>
      <c r="U4067" s="14"/>
      <c r="V4067" s="14"/>
      <c r="W4067" s="14"/>
      <c r="X4067" s="14"/>
      <c r="Y4067" s="14"/>
    </row>
    <row r="4068" spans="1:25">
      <c r="A4068" s="14" t="s">
        <v>4200</v>
      </c>
      <c r="B4068" s="14" t="s">
        <v>60</v>
      </c>
      <c r="C4068" s="14" t="s">
        <v>34</v>
      </c>
      <c r="D4068" s="14" t="s">
        <v>79</v>
      </c>
      <c r="E4068" s="14">
        <v>4</v>
      </c>
      <c r="F4068" s="14">
        <v>2029.8167135645199</v>
      </c>
      <c r="G4068" s="14">
        <v>676.60557118817496</v>
      </c>
      <c r="H4068" s="14">
        <v>2103.0665204725801</v>
      </c>
      <c r="I4068" s="14">
        <v>2121.64601311038</v>
      </c>
      <c r="J4068" s="14">
        <v>2029.9799368449501</v>
      </c>
      <c r="K4068" s="14">
        <v>2216.3720299781398</v>
      </c>
      <c r="L4068" s="14">
        <v>94.726016867764002</v>
      </c>
      <c r="M4068" s="14">
        <v>91.666076265427805</v>
      </c>
      <c r="O4068" s="14"/>
      <c r="P4068" s="14"/>
      <c r="Q4068" s="14"/>
      <c r="R4068" s="14"/>
      <c r="S4068" s="14"/>
      <c r="T4068" s="14"/>
      <c r="U4068" s="14"/>
      <c r="V4068" s="14"/>
      <c r="W4068" s="14"/>
      <c r="X4068" s="14"/>
      <c r="Y4068" s="14"/>
    </row>
    <row r="4069" spans="1:25">
      <c r="A4069" s="14" t="s">
        <v>4201</v>
      </c>
      <c r="B4069" s="14" t="s">
        <v>60</v>
      </c>
      <c r="C4069" s="14" t="s">
        <v>128</v>
      </c>
      <c r="D4069" s="14" t="s">
        <v>79</v>
      </c>
      <c r="E4069" s="14">
        <v>4</v>
      </c>
      <c r="F4069" s="14">
        <v>1996.8376825300099</v>
      </c>
      <c r="G4069" s="14">
        <v>665.61256084333502</v>
      </c>
      <c r="H4069" s="14">
        <v>2069.3690683766099</v>
      </c>
      <c r="I4069" s="14">
        <v>2069.7203285823002</v>
      </c>
      <c r="J4069" s="14">
        <v>1979.6389741886101</v>
      </c>
      <c r="K4069" s="14">
        <v>2162.8339097604198</v>
      </c>
      <c r="L4069" s="14">
        <v>93.113581178118693</v>
      </c>
      <c r="M4069" s="14">
        <v>90.081354393692706</v>
      </c>
      <c r="O4069" s="14"/>
      <c r="P4069" s="14"/>
      <c r="Q4069" s="14"/>
      <c r="R4069" s="14"/>
      <c r="S4069" s="14"/>
      <c r="T4069" s="14"/>
      <c r="U4069" s="14"/>
      <c r="V4069" s="14"/>
      <c r="W4069" s="14"/>
      <c r="X4069" s="14"/>
      <c r="Y4069" s="14"/>
    </row>
    <row r="4070" spans="1:25">
      <c r="A4070" s="14" t="s">
        <v>4202</v>
      </c>
      <c r="B4070" s="14" t="s">
        <v>60</v>
      </c>
      <c r="C4070" s="14" t="s">
        <v>129</v>
      </c>
      <c r="D4070" s="14" t="s">
        <v>79</v>
      </c>
      <c r="E4070" s="14">
        <v>4</v>
      </c>
      <c r="F4070" s="14">
        <v>2024.7548885634001</v>
      </c>
      <c r="G4070" s="14">
        <v>674.91829618780002</v>
      </c>
      <c r="H4070" s="14">
        <v>2098.8875985439699</v>
      </c>
      <c r="I4070" s="14">
        <v>2087.7599431336498</v>
      </c>
      <c r="J4070" s="14">
        <v>1997.53923183606</v>
      </c>
      <c r="K4070" s="14">
        <v>2180.9961779308601</v>
      </c>
      <c r="L4070" s="14">
        <v>93.236234797211594</v>
      </c>
      <c r="M4070" s="14">
        <v>90.220711297591393</v>
      </c>
      <c r="O4070" s="14"/>
      <c r="P4070" s="14"/>
      <c r="Q4070" s="14"/>
      <c r="R4070" s="14"/>
      <c r="S4070" s="14"/>
      <c r="T4070" s="14"/>
      <c r="U4070" s="14"/>
      <c r="V4070" s="14"/>
      <c r="W4070" s="14"/>
      <c r="X4070" s="14"/>
      <c r="Y4070" s="14"/>
    </row>
    <row r="4071" spans="1:25">
      <c r="A4071" s="14" t="s">
        <v>4203</v>
      </c>
      <c r="B4071" s="14" t="s">
        <v>60</v>
      </c>
      <c r="C4071" s="14" t="s">
        <v>130</v>
      </c>
      <c r="D4071" s="14" t="s">
        <v>79</v>
      </c>
      <c r="E4071" s="14">
        <v>4</v>
      </c>
      <c r="F4071" s="14">
        <v>2057.05399758765</v>
      </c>
      <c r="G4071" s="14">
        <v>685.68466586254999</v>
      </c>
      <c r="H4071" s="14">
        <v>2134.47127057127</v>
      </c>
      <c r="I4071" s="14">
        <v>2116.4402291383299</v>
      </c>
      <c r="J4071" s="14">
        <v>2025.70117826358</v>
      </c>
      <c r="K4071" s="14">
        <v>2210.1877891891299</v>
      </c>
      <c r="L4071" s="14">
        <v>93.747560050805504</v>
      </c>
      <c r="M4071" s="14">
        <v>90.7390508747458</v>
      </c>
      <c r="O4071" s="14"/>
      <c r="P4071" s="14"/>
      <c r="Q4071" s="14"/>
      <c r="R4071" s="14"/>
      <c r="S4071" s="14"/>
      <c r="T4071" s="14"/>
      <c r="U4071" s="14"/>
      <c r="V4071" s="14"/>
      <c r="W4071" s="14"/>
      <c r="X4071" s="14"/>
      <c r="Y4071" s="14"/>
    </row>
    <row r="4072" spans="1:25">
      <c r="A4072" s="14" t="s">
        <v>4204</v>
      </c>
      <c r="B4072" s="14" t="s">
        <v>60</v>
      </c>
      <c r="C4072" s="14" t="s">
        <v>131</v>
      </c>
      <c r="D4072" s="14" t="s">
        <v>79</v>
      </c>
      <c r="E4072" s="14">
        <v>4</v>
      </c>
      <c r="F4072" s="14">
        <v>2030.20820237935</v>
      </c>
      <c r="G4072" s="14">
        <v>676.73606745978202</v>
      </c>
      <c r="H4072" s="14">
        <v>2105.5882621648502</v>
      </c>
      <c r="I4072" s="14">
        <v>2077.3883108376299</v>
      </c>
      <c r="J4072" s="14">
        <v>1987.7485933324001</v>
      </c>
      <c r="K4072" s="14">
        <v>2170.0200324822899</v>
      </c>
      <c r="L4072" s="14">
        <v>92.631721644657304</v>
      </c>
      <c r="M4072" s="14">
        <v>89.639717505229996</v>
      </c>
      <c r="O4072" s="14"/>
      <c r="P4072" s="14"/>
      <c r="Q4072" s="14"/>
      <c r="R4072" s="14"/>
      <c r="S4072" s="14"/>
      <c r="T4072" s="14"/>
      <c r="U4072" s="14"/>
      <c r="V4072" s="14"/>
      <c r="W4072" s="14"/>
      <c r="X4072" s="14"/>
      <c r="Y4072" s="14"/>
    </row>
    <row r="4073" spans="1:25">
      <c r="A4073" s="14" t="s">
        <v>4205</v>
      </c>
      <c r="B4073" s="14" t="s">
        <v>60</v>
      </c>
      <c r="C4073" s="14" t="s">
        <v>132</v>
      </c>
      <c r="D4073" s="14" t="s">
        <v>79</v>
      </c>
      <c r="E4073" s="14">
        <v>4</v>
      </c>
      <c r="F4073" s="14">
        <v>1928.04523088271</v>
      </c>
      <c r="G4073" s="14">
        <v>642.68174362756997</v>
      </c>
      <c r="H4073" s="14">
        <v>1997.24994135051</v>
      </c>
      <c r="I4073" s="14">
        <v>1964.4908040907901</v>
      </c>
      <c r="J4073" s="14">
        <v>1877.5377781883701</v>
      </c>
      <c r="K4073" s="14">
        <v>2054.42348516731</v>
      </c>
      <c r="L4073" s="14">
        <v>89.932681076521007</v>
      </c>
      <c r="M4073" s="14">
        <v>86.953025902420904</v>
      </c>
      <c r="O4073" s="14"/>
      <c r="P4073" s="14"/>
      <c r="Q4073" s="14"/>
      <c r="R4073" s="14"/>
      <c r="S4073" s="14"/>
      <c r="T4073" s="14"/>
      <c r="U4073" s="14"/>
      <c r="V4073" s="14"/>
      <c r="W4073" s="14"/>
      <c r="X4073" s="14"/>
      <c r="Y4073" s="14"/>
    </row>
    <row r="4074" spans="1:25">
      <c r="A4074" s="14" t="s">
        <v>4206</v>
      </c>
      <c r="B4074" s="14" t="s">
        <v>60</v>
      </c>
      <c r="C4074" s="14" t="s">
        <v>38</v>
      </c>
      <c r="D4074" s="14" t="s">
        <v>79</v>
      </c>
      <c r="E4074" s="14">
        <v>5</v>
      </c>
      <c r="F4074" s="14">
        <v>2304.60563077195</v>
      </c>
      <c r="G4074" s="14">
        <v>768.20187692398395</v>
      </c>
      <c r="H4074" s="14">
        <v>2555.98694701043</v>
      </c>
      <c r="I4074" s="14">
        <v>2660.1532866819598</v>
      </c>
      <c r="J4074" s="14">
        <v>2551.5311172450101</v>
      </c>
      <c r="K4074" s="14">
        <v>2772.1745561234202</v>
      </c>
      <c r="L4074" s="14">
        <v>112.021269441461</v>
      </c>
      <c r="M4074" s="14">
        <v>108.622169436953</v>
      </c>
      <c r="O4074" s="14"/>
      <c r="P4074" s="14"/>
      <c r="Q4074" s="14"/>
      <c r="R4074" s="14"/>
      <c r="S4074" s="14"/>
      <c r="T4074" s="14"/>
      <c r="U4074" s="14"/>
      <c r="V4074" s="14"/>
      <c r="W4074" s="14"/>
      <c r="X4074" s="14"/>
      <c r="Y4074" s="14"/>
    </row>
    <row r="4075" spans="1:25">
      <c r="A4075" s="14" t="s">
        <v>4207</v>
      </c>
      <c r="B4075" s="14" t="s">
        <v>60</v>
      </c>
      <c r="C4075" s="14" t="s">
        <v>36</v>
      </c>
      <c r="D4075" s="14" t="s">
        <v>79</v>
      </c>
      <c r="E4075" s="14">
        <v>5</v>
      </c>
      <c r="F4075" s="14">
        <v>2286.5004494836999</v>
      </c>
      <c r="G4075" s="14">
        <v>762.166816494567</v>
      </c>
      <c r="H4075" s="14">
        <v>2539.17361601317</v>
      </c>
      <c r="I4075" s="14">
        <v>2637.9638417422898</v>
      </c>
      <c r="J4075" s="14">
        <v>2529.8766619606199</v>
      </c>
      <c r="K4075" s="14">
        <v>2749.4469755027199</v>
      </c>
      <c r="L4075" s="14">
        <v>111.48313376042501</v>
      </c>
      <c r="M4075" s="14">
        <v>108.087179781673</v>
      </c>
      <c r="O4075" s="14"/>
      <c r="P4075" s="14"/>
      <c r="Q4075" s="14"/>
      <c r="R4075" s="14"/>
      <c r="S4075" s="14"/>
      <c r="T4075" s="14"/>
      <c r="U4075" s="14"/>
      <c r="V4075" s="14"/>
      <c r="W4075" s="14"/>
      <c r="X4075" s="14"/>
      <c r="Y4075" s="14"/>
    </row>
    <row r="4076" spans="1:25">
      <c r="A4076" s="14" t="s">
        <v>4208</v>
      </c>
      <c r="B4076" s="14" t="s">
        <v>60</v>
      </c>
      <c r="C4076" s="14" t="s">
        <v>34</v>
      </c>
      <c r="D4076" s="14" t="s">
        <v>79</v>
      </c>
      <c r="E4076" s="14">
        <v>5</v>
      </c>
      <c r="F4076" s="14">
        <v>2211.5931092108299</v>
      </c>
      <c r="G4076" s="14">
        <v>737.19770307027795</v>
      </c>
      <c r="H4076" s="14">
        <v>2462.85341456473</v>
      </c>
      <c r="I4076" s="14">
        <v>2557.4015544011099</v>
      </c>
      <c r="J4076" s="14">
        <v>2450.9864322776598</v>
      </c>
      <c r="K4076" s="14">
        <v>2667.2172313033602</v>
      </c>
      <c r="L4076" s="14">
        <v>109.815676902249</v>
      </c>
      <c r="M4076" s="14">
        <v>106.415122123445</v>
      </c>
      <c r="O4076" s="14"/>
      <c r="P4076" s="14"/>
      <c r="Q4076" s="14"/>
      <c r="R4076" s="14"/>
      <c r="S4076" s="14"/>
      <c r="T4076" s="14"/>
      <c r="U4076" s="14"/>
      <c r="V4076" s="14"/>
      <c r="W4076" s="14"/>
      <c r="X4076" s="14"/>
      <c r="Y4076" s="14"/>
    </row>
    <row r="4077" spans="1:25">
      <c r="A4077" s="14" t="s">
        <v>4209</v>
      </c>
      <c r="B4077" s="14" t="s">
        <v>60</v>
      </c>
      <c r="C4077" s="14" t="s">
        <v>128</v>
      </c>
      <c r="D4077" s="14" t="s">
        <v>79</v>
      </c>
      <c r="E4077" s="14">
        <v>5</v>
      </c>
      <c r="F4077" s="14">
        <v>2161.8565902237901</v>
      </c>
      <c r="G4077" s="14">
        <v>720.61886340792898</v>
      </c>
      <c r="H4077" s="14">
        <v>2413.3520023931801</v>
      </c>
      <c r="I4077" s="14">
        <v>2494.76421923101</v>
      </c>
      <c r="J4077" s="14">
        <v>2389.9364048521302</v>
      </c>
      <c r="K4077" s="14">
        <v>2602.9808593869302</v>
      </c>
      <c r="L4077" s="14">
        <v>108.216640155916</v>
      </c>
      <c r="M4077" s="14">
        <v>104.82781437888001</v>
      </c>
      <c r="O4077" s="14"/>
      <c r="P4077" s="14"/>
      <c r="Q4077" s="14"/>
      <c r="R4077" s="14"/>
      <c r="S4077" s="14"/>
      <c r="T4077" s="14"/>
      <c r="U4077" s="14"/>
      <c r="V4077" s="14"/>
      <c r="W4077" s="14"/>
      <c r="X4077" s="14"/>
      <c r="Y4077" s="14"/>
    </row>
    <row r="4078" spans="1:25">
      <c r="A4078" s="14" t="s">
        <v>4210</v>
      </c>
      <c r="B4078" s="14" t="s">
        <v>60</v>
      </c>
      <c r="C4078" s="14" t="s">
        <v>129</v>
      </c>
      <c r="D4078" s="14" t="s">
        <v>79</v>
      </c>
      <c r="E4078" s="14">
        <v>5</v>
      </c>
      <c r="F4078" s="14">
        <v>2154.6638000340499</v>
      </c>
      <c r="G4078" s="14">
        <v>718.22126667801695</v>
      </c>
      <c r="H4078" s="14">
        <v>2411.2712908010999</v>
      </c>
      <c r="I4078" s="14">
        <v>2479.2479429464602</v>
      </c>
      <c r="J4078" s="14">
        <v>2374.9940783469701</v>
      </c>
      <c r="K4078" s="14">
        <v>2586.8777995054402</v>
      </c>
      <c r="L4078" s="14">
        <v>107.62985655897199</v>
      </c>
      <c r="M4078" s="14">
        <v>104.253864599498</v>
      </c>
      <c r="O4078" s="14"/>
      <c r="P4078" s="14"/>
      <c r="Q4078" s="14"/>
      <c r="R4078" s="14"/>
      <c r="S4078" s="14"/>
      <c r="T4078" s="14"/>
      <c r="U4078" s="14"/>
      <c r="V4078" s="14"/>
      <c r="W4078" s="14"/>
      <c r="X4078" s="14"/>
      <c r="Y4078" s="14"/>
    </row>
    <row r="4079" spans="1:25">
      <c r="A4079" s="14" t="s">
        <v>4211</v>
      </c>
      <c r="B4079" s="14" t="s">
        <v>60</v>
      </c>
      <c r="C4079" s="14" t="s">
        <v>130</v>
      </c>
      <c r="D4079" s="14" t="s">
        <v>79</v>
      </c>
      <c r="E4079" s="14">
        <v>5</v>
      </c>
      <c r="F4079" s="14">
        <v>2189.5140683497898</v>
      </c>
      <c r="G4079" s="14">
        <v>729.83802278326198</v>
      </c>
      <c r="H4079" s="14">
        <v>2457.0085939759501</v>
      </c>
      <c r="I4079" s="14">
        <v>2503.8228692532798</v>
      </c>
      <c r="J4079" s="14">
        <v>2399.4311710830798</v>
      </c>
      <c r="K4079" s="14">
        <v>2611.56753564164</v>
      </c>
      <c r="L4079" s="14">
        <v>107.744666388357</v>
      </c>
      <c r="M4079" s="14">
        <v>104.391698170197</v>
      </c>
      <c r="O4079" s="14"/>
      <c r="P4079" s="14"/>
      <c r="Q4079" s="14"/>
      <c r="R4079" s="14"/>
      <c r="S4079" s="14"/>
      <c r="T4079" s="14"/>
      <c r="U4079" s="14"/>
      <c r="V4079" s="14"/>
      <c r="W4079" s="14"/>
      <c r="X4079" s="14"/>
      <c r="Y4079" s="14"/>
    </row>
    <row r="4080" spans="1:25">
      <c r="A4080" s="14" t="s">
        <v>4212</v>
      </c>
      <c r="B4080" s="14" t="s">
        <v>60</v>
      </c>
      <c r="C4080" s="14" t="s">
        <v>131</v>
      </c>
      <c r="D4080" s="14" t="s">
        <v>79</v>
      </c>
      <c r="E4080" s="14">
        <v>5</v>
      </c>
      <c r="F4080" s="14">
        <v>2127.3641409657098</v>
      </c>
      <c r="G4080" s="14">
        <v>709.12138032190398</v>
      </c>
      <c r="H4080" s="14">
        <v>2390.4042214995202</v>
      </c>
      <c r="I4080" s="14">
        <v>2417.4168067280002</v>
      </c>
      <c r="J4080" s="14">
        <v>2315.19450665863</v>
      </c>
      <c r="K4080" s="14">
        <v>2522.9708619774501</v>
      </c>
      <c r="L4080" s="14">
        <v>105.55405524945</v>
      </c>
      <c r="M4080" s="14">
        <v>102.222300069374</v>
      </c>
      <c r="O4080" s="14"/>
      <c r="P4080" s="14"/>
      <c r="Q4080" s="14"/>
      <c r="R4080" s="14"/>
      <c r="S4080" s="14"/>
      <c r="T4080" s="14"/>
      <c r="U4080" s="14"/>
      <c r="V4080" s="14"/>
      <c r="W4080" s="14"/>
      <c r="X4080" s="14"/>
      <c r="Y4080" s="14"/>
    </row>
    <row r="4081" spans="1:25">
      <c r="A4081" s="14" t="s">
        <v>4213</v>
      </c>
      <c r="B4081" s="14" t="s">
        <v>60</v>
      </c>
      <c r="C4081" s="14" t="s">
        <v>132</v>
      </c>
      <c r="D4081" s="14" t="s">
        <v>79</v>
      </c>
      <c r="E4081" s="14">
        <v>5</v>
      </c>
      <c r="F4081" s="14">
        <v>2085.4690792586898</v>
      </c>
      <c r="G4081" s="14">
        <v>695.15635975289695</v>
      </c>
      <c r="H4081" s="14">
        <v>2343.9611105276799</v>
      </c>
      <c r="I4081" s="14">
        <v>2362.5938178678798</v>
      </c>
      <c r="J4081" s="14">
        <v>2261.6685101544699</v>
      </c>
      <c r="K4081" s="14">
        <v>2466.84207836736</v>
      </c>
      <c r="L4081" s="14">
        <v>104.24826049948</v>
      </c>
      <c r="M4081" s="14">
        <v>100.925307713412</v>
      </c>
      <c r="O4081" s="14"/>
      <c r="P4081" s="14"/>
      <c r="Q4081" s="14"/>
      <c r="R4081" s="14"/>
      <c r="S4081" s="14"/>
      <c r="T4081" s="14"/>
      <c r="U4081" s="14"/>
      <c r="V4081" s="14"/>
      <c r="W4081" s="14"/>
      <c r="X4081" s="14"/>
      <c r="Y4081" s="14"/>
    </row>
    <row r="4082" spans="1:25">
      <c r="A4082" s="14" t="s">
        <v>4214</v>
      </c>
      <c r="B4082" s="14" t="s">
        <v>60</v>
      </c>
      <c r="C4082" s="14" t="s">
        <v>38</v>
      </c>
      <c r="D4082" s="14" t="s">
        <v>75</v>
      </c>
      <c r="E4082" s="14">
        <v>0</v>
      </c>
      <c r="F4082" s="14">
        <v>10062.117956047199</v>
      </c>
      <c r="G4082" s="14">
        <v>3354.0393186823799</v>
      </c>
      <c r="H4082" s="14">
        <v>1464.6118803706399</v>
      </c>
      <c r="I4082" s="14">
        <v>1428.5568418195701</v>
      </c>
      <c r="J4082" s="14">
        <v>1400.6333052851301</v>
      </c>
      <c r="K4082" s="14">
        <v>1456.8948388138499</v>
      </c>
      <c r="L4082" s="14">
        <v>28.337996994288002</v>
      </c>
      <c r="M4082" s="14">
        <v>27.9235365344325</v>
      </c>
      <c r="O4082" s="14"/>
      <c r="P4082" s="14"/>
      <c r="Q4082" s="14"/>
      <c r="R4082" s="14"/>
      <c r="S4082" s="14"/>
      <c r="T4082" s="14"/>
      <c r="U4082" s="14"/>
      <c r="V4082" s="14"/>
      <c r="W4082" s="14"/>
      <c r="X4082" s="14"/>
      <c r="Y4082" s="14"/>
    </row>
    <row r="4083" spans="1:25">
      <c r="A4083" s="14" t="s">
        <v>4215</v>
      </c>
      <c r="B4083" s="14" t="s">
        <v>60</v>
      </c>
      <c r="C4083" s="14" t="s">
        <v>36</v>
      </c>
      <c r="D4083" s="14" t="s">
        <v>75</v>
      </c>
      <c r="E4083" s="14">
        <v>0</v>
      </c>
      <c r="F4083" s="14">
        <v>9878.2725991613406</v>
      </c>
      <c r="G4083" s="14">
        <v>3292.7575330537802</v>
      </c>
      <c r="H4083" s="14">
        <v>1428.1378768725999</v>
      </c>
      <c r="I4083" s="14">
        <v>1383.3850588026901</v>
      </c>
      <c r="J4083" s="14">
        <v>1356.08480032188</v>
      </c>
      <c r="K4083" s="14">
        <v>1411.0943110159401</v>
      </c>
      <c r="L4083" s="14">
        <v>27.709252213249801</v>
      </c>
      <c r="M4083" s="14">
        <v>27.3002584808116</v>
      </c>
      <c r="O4083" s="14"/>
      <c r="P4083" s="14"/>
      <c r="Q4083" s="14"/>
      <c r="R4083" s="14"/>
      <c r="S4083" s="14"/>
      <c r="T4083" s="14"/>
      <c r="U4083" s="14"/>
      <c r="V4083" s="14"/>
      <c r="W4083" s="14"/>
      <c r="X4083" s="14"/>
      <c r="Y4083" s="14"/>
    </row>
    <row r="4084" spans="1:25">
      <c r="A4084" s="14" t="s">
        <v>4216</v>
      </c>
      <c r="B4084" s="14" t="s">
        <v>60</v>
      </c>
      <c r="C4084" s="14" t="s">
        <v>34</v>
      </c>
      <c r="D4084" s="14" t="s">
        <v>75</v>
      </c>
      <c r="E4084" s="14">
        <v>0</v>
      </c>
      <c r="F4084" s="14">
        <v>9682.5411553760496</v>
      </c>
      <c r="G4084" s="14">
        <v>3227.5137184586802</v>
      </c>
      <c r="H4084" s="14">
        <v>1394.2185577334401</v>
      </c>
      <c r="I4084" s="14">
        <v>1341.89620963014</v>
      </c>
      <c r="J4084" s="14">
        <v>1315.1459443786</v>
      </c>
      <c r="K4084" s="14">
        <v>1369.0512930438699</v>
      </c>
      <c r="L4084" s="14">
        <v>27.1550834137342</v>
      </c>
      <c r="M4084" s="14">
        <v>26.7502652515386</v>
      </c>
      <c r="O4084" s="14"/>
      <c r="P4084" s="14"/>
      <c r="Q4084" s="14"/>
      <c r="R4084" s="14"/>
      <c r="S4084" s="14"/>
      <c r="T4084" s="14"/>
      <c r="U4084" s="14"/>
      <c r="V4084" s="14"/>
      <c r="W4084" s="14"/>
      <c r="X4084" s="14"/>
      <c r="Y4084" s="14"/>
    </row>
    <row r="4085" spans="1:25">
      <c r="A4085" s="14" t="s">
        <v>4217</v>
      </c>
      <c r="B4085" s="14" t="s">
        <v>60</v>
      </c>
      <c r="C4085" s="14" t="s">
        <v>128</v>
      </c>
      <c r="D4085" s="14" t="s">
        <v>75</v>
      </c>
      <c r="E4085" s="14">
        <v>0</v>
      </c>
      <c r="F4085" s="14">
        <v>9463.7781073889</v>
      </c>
      <c r="G4085" s="14">
        <v>3154.59270246297</v>
      </c>
      <c r="H4085" s="14">
        <v>1360.3891096442601</v>
      </c>
      <c r="I4085" s="14">
        <v>1298.8452339698199</v>
      </c>
      <c r="J4085" s="14">
        <v>1272.6612741911899</v>
      </c>
      <c r="K4085" s="14">
        <v>1325.4300340458301</v>
      </c>
      <c r="L4085" s="14">
        <v>26.5848000760022</v>
      </c>
      <c r="M4085" s="14">
        <v>26.183959778637</v>
      </c>
      <c r="O4085" s="14"/>
      <c r="P4085" s="14"/>
      <c r="Q4085" s="14"/>
      <c r="R4085" s="14"/>
      <c r="S4085" s="14"/>
      <c r="T4085" s="14"/>
      <c r="U4085" s="14"/>
      <c r="V4085" s="14"/>
      <c r="W4085" s="14"/>
      <c r="X4085" s="14"/>
      <c r="Y4085" s="14"/>
    </row>
    <row r="4086" spans="1:25">
      <c r="A4086" s="14" t="s">
        <v>4218</v>
      </c>
      <c r="B4086" s="14" t="s">
        <v>60</v>
      </c>
      <c r="C4086" s="14" t="s">
        <v>129</v>
      </c>
      <c r="D4086" s="14" t="s">
        <v>75</v>
      </c>
      <c r="E4086" s="14">
        <v>0</v>
      </c>
      <c r="F4086" s="14">
        <v>9456.6075346017406</v>
      </c>
      <c r="G4086" s="14">
        <v>3152.2025115339102</v>
      </c>
      <c r="H4086" s="14">
        <v>1357.48507229862</v>
      </c>
      <c r="I4086" s="14">
        <v>1284.07186198968</v>
      </c>
      <c r="J4086" s="14">
        <v>1258.1753961417701</v>
      </c>
      <c r="K4086" s="14">
        <v>1310.36491854528</v>
      </c>
      <c r="L4086" s="14">
        <v>26.293056555598699</v>
      </c>
      <c r="M4086" s="14">
        <v>25.896465847916001</v>
      </c>
      <c r="O4086" s="14"/>
      <c r="P4086" s="14"/>
      <c r="Q4086" s="14"/>
      <c r="R4086" s="14"/>
      <c r="S4086" s="14"/>
      <c r="T4086" s="14"/>
      <c r="U4086" s="14"/>
      <c r="V4086" s="14"/>
      <c r="W4086" s="14"/>
      <c r="X4086" s="14"/>
      <c r="Y4086" s="14"/>
    </row>
    <row r="4087" spans="1:25">
      <c r="A4087" s="14" t="s">
        <v>4219</v>
      </c>
      <c r="B4087" s="14" t="s">
        <v>60</v>
      </c>
      <c r="C4087" s="14" t="s">
        <v>130</v>
      </c>
      <c r="D4087" s="14" t="s">
        <v>75</v>
      </c>
      <c r="E4087" s="14">
        <v>0</v>
      </c>
      <c r="F4087" s="14">
        <v>9617.3628452789198</v>
      </c>
      <c r="G4087" s="14">
        <v>3205.7876150929701</v>
      </c>
      <c r="H4087" s="14">
        <v>1378.8472207289401</v>
      </c>
      <c r="I4087" s="14">
        <v>1292.33318923357</v>
      </c>
      <c r="J4087" s="14">
        <v>1266.4735889871399</v>
      </c>
      <c r="K4087" s="14">
        <v>1318.58546395244</v>
      </c>
      <c r="L4087" s="14">
        <v>26.252274718869302</v>
      </c>
      <c r="M4087" s="14">
        <v>25.8596002464271</v>
      </c>
      <c r="O4087" s="14"/>
      <c r="P4087" s="14"/>
      <c r="Q4087" s="14"/>
      <c r="R4087" s="14"/>
      <c r="S4087" s="14"/>
      <c r="T4087" s="14"/>
      <c r="U4087" s="14"/>
      <c r="V4087" s="14"/>
      <c r="W4087" s="14"/>
      <c r="X4087" s="14"/>
      <c r="Y4087" s="14"/>
    </row>
    <row r="4088" spans="1:25">
      <c r="A4088" s="14" t="s">
        <v>4220</v>
      </c>
      <c r="B4088" s="14" t="s">
        <v>60</v>
      </c>
      <c r="C4088" s="14" t="s">
        <v>131</v>
      </c>
      <c r="D4088" s="14" t="s">
        <v>75</v>
      </c>
      <c r="E4088" s="14">
        <v>0</v>
      </c>
      <c r="F4088" s="14">
        <v>9774.9629122231509</v>
      </c>
      <c r="G4088" s="14">
        <v>3258.3209707410501</v>
      </c>
      <c r="H4088" s="14">
        <v>1398.0370073203301</v>
      </c>
      <c r="I4088" s="14">
        <v>1296.91861113408</v>
      </c>
      <c r="J4088" s="14">
        <v>1271.16166138525</v>
      </c>
      <c r="K4088" s="14">
        <v>1323.0634845055299</v>
      </c>
      <c r="L4088" s="14">
        <v>26.144873371441701</v>
      </c>
      <c r="M4088" s="14">
        <v>25.756949748836199</v>
      </c>
      <c r="O4088" s="14"/>
      <c r="P4088" s="14"/>
      <c r="Q4088" s="14"/>
      <c r="R4088" s="14"/>
      <c r="S4088" s="14"/>
      <c r="T4088" s="14"/>
      <c r="U4088" s="14"/>
      <c r="V4088" s="14"/>
      <c r="W4088" s="14"/>
      <c r="X4088" s="14"/>
      <c r="Y4088" s="14"/>
    </row>
    <row r="4089" spans="1:25">
      <c r="A4089" s="14" t="s">
        <v>4221</v>
      </c>
      <c r="B4089" s="14" t="s">
        <v>60</v>
      </c>
      <c r="C4089" s="14" t="s">
        <v>132</v>
      </c>
      <c r="D4089" s="14" t="s">
        <v>75</v>
      </c>
      <c r="E4089" s="14">
        <v>0</v>
      </c>
      <c r="F4089" s="14">
        <v>9898.9916563672996</v>
      </c>
      <c r="G4089" s="14">
        <v>3299.66388545577</v>
      </c>
      <c r="H4089" s="14">
        <v>1411.66520109968</v>
      </c>
      <c r="I4089" s="14">
        <v>1297.25346154012</v>
      </c>
      <c r="J4089" s="14">
        <v>1271.6322081452299</v>
      </c>
      <c r="K4089" s="14">
        <v>1323.25814973246</v>
      </c>
      <c r="L4089" s="14">
        <v>26.004688192341501</v>
      </c>
      <c r="M4089" s="14">
        <v>25.6212533948847</v>
      </c>
      <c r="O4089" s="14"/>
      <c r="P4089" s="14"/>
      <c r="Q4089" s="14"/>
      <c r="R4089" s="14"/>
      <c r="S4089" s="14"/>
      <c r="T4089" s="14"/>
      <c r="U4089" s="14"/>
      <c r="V4089" s="14"/>
      <c r="W4089" s="14"/>
      <c r="X4089" s="14"/>
      <c r="Y4089" s="14"/>
    </row>
    <row r="4090" spans="1:25">
      <c r="A4090" s="14" t="s">
        <v>4222</v>
      </c>
      <c r="B4090" s="14" t="s">
        <v>60</v>
      </c>
      <c r="C4090" s="14" t="s">
        <v>38</v>
      </c>
      <c r="D4090" s="14" t="s">
        <v>75</v>
      </c>
      <c r="E4090" s="14">
        <v>1</v>
      </c>
      <c r="F4090" s="14">
        <v>1719.5627447147699</v>
      </c>
      <c r="G4090" s="14">
        <v>573.18758157159004</v>
      </c>
      <c r="H4090" s="14">
        <v>1269.86533398918</v>
      </c>
      <c r="I4090" s="14">
        <v>1221.97351639916</v>
      </c>
      <c r="J4090" s="14">
        <v>1164.5161004936499</v>
      </c>
      <c r="K4090" s="14">
        <v>1281.5181006655801</v>
      </c>
      <c r="L4090" s="14">
        <v>59.544584266424202</v>
      </c>
      <c r="M4090" s="14">
        <v>57.457415905508697</v>
      </c>
      <c r="O4090" s="14"/>
      <c r="P4090" s="14"/>
      <c r="Q4090" s="14"/>
      <c r="R4090" s="14"/>
      <c r="S4090" s="14"/>
      <c r="T4090" s="14"/>
      <c r="U4090" s="14"/>
      <c r="V4090" s="14"/>
      <c r="W4090" s="14"/>
      <c r="X4090" s="14"/>
      <c r="Y4090" s="14"/>
    </row>
    <row r="4091" spans="1:25">
      <c r="A4091" s="14" t="s">
        <v>4223</v>
      </c>
      <c r="B4091" s="14" t="s">
        <v>60</v>
      </c>
      <c r="C4091" s="14" t="s">
        <v>36</v>
      </c>
      <c r="D4091" s="14" t="s">
        <v>75</v>
      </c>
      <c r="E4091" s="14">
        <v>1</v>
      </c>
      <c r="F4091" s="14">
        <v>1697.0798293237699</v>
      </c>
      <c r="G4091" s="14">
        <v>565.69327644125497</v>
      </c>
      <c r="H4091" s="14">
        <v>1242.0989748399099</v>
      </c>
      <c r="I4091" s="14">
        <v>1184.0325510581199</v>
      </c>
      <c r="J4091" s="14">
        <v>1127.9509377834599</v>
      </c>
      <c r="K4091" s="14">
        <v>1242.1650753537201</v>
      </c>
      <c r="L4091" s="14">
        <v>58.132524295606601</v>
      </c>
      <c r="M4091" s="14">
        <v>56.081613274652199</v>
      </c>
      <c r="O4091" s="14"/>
      <c r="P4091" s="14"/>
      <c r="Q4091" s="14"/>
      <c r="R4091" s="14"/>
      <c r="S4091" s="14"/>
      <c r="T4091" s="14"/>
      <c r="U4091" s="14"/>
      <c r="V4091" s="14"/>
      <c r="W4091" s="14"/>
      <c r="X4091" s="14"/>
      <c r="Y4091" s="14"/>
    </row>
    <row r="4092" spans="1:25">
      <c r="A4092" s="14" t="s">
        <v>4224</v>
      </c>
      <c r="B4092" s="14" t="s">
        <v>60</v>
      </c>
      <c r="C4092" s="14" t="s">
        <v>34</v>
      </c>
      <c r="D4092" s="14" t="s">
        <v>75</v>
      </c>
      <c r="E4092" s="14">
        <v>1</v>
      </c>
      <c r="F4092" s="14">
        <v>1679.4742072151</v>
      </c>
      <c r="G4092" s="14">
        <v>559.82473573836501</v>
      </c>
      <c r="H4092" s="14">
        <v>1220.18454327932</v>
      </c>
      <c r="I4092" s="14">
        <v>1152.05879181715</v>
      </c>
      <c r="J4092" s="14">
        <v>1097.1771430925701</v>
      </c>
      <c r="K4092" s="14">
        <v>1208.9581722062001</v>
      </c>
      <c r="L4092" s="14">
        <v>56.899380389046399</v>
      </c>
      <c r="M4092" s="14">
        <v>54.881648724579499</v>
      </c>
      <c r="O4092" s="14"/>
      <c r="P4092" s="14"/>
      <c r="Q4092" s="14"/>
      <c r="R4092" s="14"/>
      <c r="S4092" s="14"/>
      <c r="T4092" s="14"/>
      <c r="U4092" s="14"/>
      <c r="V4092" s="14"/>
      <c r="W4092" s="14"/>
      <c r="X4092" s="14"/>
      <c r="Y4092" s="14"/>
    </row>
    <row r="4093" spans="1:25">
      <c r="A4093" s="14" t="s">
        <v>4225</v>
      </c>
      <c r="B4093" s="14" t="s">
        <v>60</v>
      </c>
      <c r="C4093" s="14" t="s">
        <v>128</v>
      </c>
      <c r="D4093" s="14" t="s">
        <v>75</v>
      </c>
      <c r="E4093" s="14">
        <v>1</v>
      </c>
      <c r="F4093" s="14">
        <v>1610.9741759259</v>
      </c>
      <c r="G4093" s="14">
        <v>536.99139197529996</v>
      </c>
      <c r="H4093" s="14">
        <v>1166.81454950958</v>
      </c>
      <c r="I4093" s="14">
        <v>1090.9699280866901</v>
      </c>
      <c r="J4093" s="14">
        <v>1037.90233988767</v>
      </c>
      <c r="K4093" s="14">
        <v>1146.0304459025299</v>
      </c>
      <c r="L4093" s="14">
        <v>55.060517815837997</v>
      </c>
      <c r="M4093" s="14">
        <v>53.067588199024598</v>
      </c>
      <c r="O4093" s="14"/>
      <c r="P4093" s="14"/>
      <c r="Q4093" s="14"/>
      <c r="R4093" s="14"/>
      <c r="S4093" s="14"/>
      <c r="T4093" s="14"/>
      <c r="U4093" s="14"/>
      <c r="V4093" s="14"/>
      <c r="W4093" s="14"/>
      <c r="X4093" s="14"/>
      <c r="Y4093" s="14"/>
    </row>
    <row r="4094" spans="1:25">
      <c r="A4094" s="14" t="s">
        <v>4226</v>
      </c>
      <c r="B4094" s="14" t="s">
        <v>60</v>
      </c>
      <c r="C4094" s="14" t="s">
        <v>129</v>
      </c>
      <c r="D4094" s="14" t="s">
        <v>75</v>
      </c>
      <c r="E4094" s="14">
        <v>1</v>
      </c>
      <c r="F4094" s="14">
        <v>1584.27214991145</v>
      </c>
      <c r="G4094" s="14">
        <v>528.09071663714997</v>
      </c>
      <c r="H4094" s="14">
        <v>1144.7383955543901</v>
      </c>
      <c r="I4094" s="14">
        <v>1057.47798185384</v>
      </c>
      <c r="J4094" s="14">
        <v>1005.61060293106</v>
      </c>
      <c r="K4094" s="14">
        <v>1111.3099024155099</v>
      </c>
      <c r="L4094" s="14">
        <v>53.831920561667197</v>
      </c>
      <c r="M4094" s="14">
        <v>51.867378922781697</v>
      </c>
      <c r="O4094" s="14"/>
      <c r="P4094" s="14"/>
      <c r="Q4094" s="14"/>
      <c r="R4094" s="14"/>
      <c r="S4094" s="14"/>
      <c r="T4094" s="14"/>
      <c r="U4094" s="14"/>
      <c r="V4094" s="14"/>
      <c r="W4094" s="14"/>
      <c r="X4094" s="14"/>
      <c r="Y4094" s="14"/>
    </row>
    <row r="4095" spans="1:25">
      <c r="A4095" s="14" t="s">
        <v>4227</v>
      </c>
      <c r="B4095" s="14" t="s">
        <v>60</v>
      </c>
      <c r="C4095" s="14" t="s">
        <v>130</v>
      </c>
      <c r="D4095" s="14" t="s">
        <v>75</v>
      </c>
      <c r="E4095" s="14">
        <v>1</v>
      </c>
      <c r="F4095" s="14">
        <v>1596.94950113855</v>
      </c>
      <c r="G4095" s="14">
        <v>532.31650037951704</v>
      </c>
      <c r="H4095" s="14">
        <v>1152.1669656997999</v>
      </c>
      <c r="I4095" s="14">
        <v>1050.7951671132801</v>
      </c>
      <c r="J4095" s="14">
        <v>999.42569649202301</v>
      </c>
      <c r="K4095" s="14">
        <v>1104.1024224217199</v>
      </c>
      <c r="L4095" s="14">
        <v>53.307255308447097</v>
      </c>
      <c r="M4095" s="14">
        <v>51.369470621253001</v>
      </c>
      <c r="O4095" s="14"/>
      <c r="P4095" s="14"/>
      <c r="Q4095" s="14"/>
      <c r="R4095" s="14"/>
      <c r="S4095" s="14"/>
      <c r="T4095" s="14"/>
      <c r="U4095" s="14"/>
      <c r="V4095" s="14"/>
      <c r="W4095" s="14"/>
      <c r="X4095" s="14"/>
      <c r="Y4095" s="14"/>
    </row>
    <row r="4096" spans="1:25">
      <c r="A4096" s="14" t="s">
        <v>4228</v>
      </c>
      <c r="B4096" s="14" t="s">
        <v>60</v>
      </c>
      <c r="C4096" s="14" t="s">
        <v>131</v>
      </c>
      <c r="D4096" s="14" t="s">
        <v>75</v>
      </c>
      <c r="E4096" s="14">
        <v>1</v>
      </c>
      <c r="F4096" s="14">
        <v>1664.04002622959</v>
      </c>
      <c r="G4096" s="14">
        <v>554.68000874319705</v>
      </c>
      <c r="H4096" s="14">
        <v>1197.8922399683199</v>
      </c>
      <c r="I4096" s="14">
        <v>1075.22418262783</v>
      </c>
      <c r="J4096" s="14">
        <v>1023.67362909269</v>
      </c>
      <c r="K4096" s="14">
        <v>1128.67894613354</v>
      </c>
      <c r="L4096" s="14">
        <v>53.4547635057056</v>
      </c>
      <c r="M4096" s="14">
        <v>51.550553535142697</v>
      </c>
      <c r="O4096" s="14"/>
      <c r="P4096" s="14"/>
      <c r="Q4096" s="14"/>
      <c r="R4096" s="14"/>
      <c r="S4096" s="14"/>
      <c r="T4096" s="14"/>
      <c r="U4096" s="14"/>
      <c r="V4096" s="14"/>
      <c r="W4096" s="14"/>
      <c r="X4096" s="14"/>
      <c r="Y4096" s="14"/>
    </row>
    <row r="4097" spans="1:25">
      <c r="A4097" s="14" t="s">
        <v>4229</v>
      </c>
      <c r="B4097" s="14" t="s">
        <v>60</v>
      </c>
      <c r="C4097" s="14" t="s">
        <v>132</v>
      </c>
      <c r="D4097" s="14" t="s">
        <v>75</v>
      </c>
      <c r="E4097" s="14">
        <v>1</v>
      </c>
      <c r="F4097" s="14">
        <v>1700.47303553811</v>
      </c>
      <c r="G4097" s="14">
        <v>566.82434517936997</v>
      </c>
      <c r="H4097" s="14">
        <v>1220.4118358056101</v>
      </c>
      <c r="I4097" s="14">
        <v>1080.35948827629</v>
      </c>
      <c r="J4097" s="14">
        <v>1029.0597222219501</v>
      </c>
      <c r="K4097" s="14">
        <v>1133.5333824781001</v>
      </c>
      <c r="L4097" s="14">
        <v>53.173894201815997</v>
      </c>
      <c r="M4097" s="14">
        <v>51.299766054336501</v>
      </c>
      <c r="O4097" s="14"/>
      <c r="P4097" s="14"/>
      <c r="Q4097" s="14"/>
      <c r="R4097" s="14"/>
      <c r="S4097" s="14"/>
      <c r="T4097" s="14"/>
      <c r="U4097" s="14"/>
      <c r="V4097" s="14"/>
      <c r="W4097" s="14"/>
      <c r="X4097" s="14"/>
      <c r="Y4097" s="14"/>
    </row>
    <row r="4098" spans="1:25">
      <c r="A4098" s="14" t="s">
        <v>4230</v>
      </c>
      <c r="B4098" s="14" t="s">
        <v>60</v>
      </c>
      <c r="C4098" s="14" t="s">
        <v>38</v>
      </c>
      <c r="D4098" s="14" t="s">
        <v>75</v>
      </c>
      <c r="E4098" s="14">
        <v>2</v>
      </c>
      <c r="F4098" s="14">
        <v>1859.3828317345699</v>
      </c>
      <c r="G4098" s="14">
        <v>619.79427724485697</v>
      </c>
      <c r="H4098" s="14">
        <v>1303.47627147564</v>
      </c>
      <c r="I4098" s="14">
        <v>1265.7981024460801</v>
      </c>
      <c r="J4098" s="14">
        <v>1208.5828983313299</v>
      </c>
      <c r="K4098" s="14">
        <v>1325.01048210148</v>
      </c>
      <c r="L4098" s="14">
        <v>59.212379655392397</v>
      </c>
      <c r="M4098" s="14">
        <v>57.215204114753803</v>
      </c>
      <c r="O4098" s="14"/>
      <c r="P4098" s="14"/>
      <c r="Q4098" s="14"/>
      <c r="R4098" s="14"/>
      <c r="S4098" s="14"/>
      <c r="T4098" s="14"/>
      <c r="U4098" s="14"/>
      <c r="V4098" s="14"/>
      <c r="W4098" s="14"/>
      <c r="X4098" s="14"/>
      <c r="Y4098" s="14"/>
    </row>
    <row r="4099" spans="1:25">
      <c r="A4099" s="14" t="s">
        <v>4231</v>
      </c>
      <c r="B4099" s="14" t="s">
        <v>60</v>
      </c>
      <c r="C4099" s="14" t="s">
        <v>36</v>
      </c>
      <c r="D4099" s="14" t="s">
        <v>75</v>
      </c>
      <c r="E4099" s="14">
        <v>2</v>
      </c>
      <c r="F4099" s="14">
        <v>1820.1267966231001</v>
      </c>
      <c r="G4099" s="14">
        <v>606.70893220770097</v>
      </c>
      <c r="H4099" s="14">
        <v>1268.06292262784</v>
      </c>
      <c r="I4099" s="14">
        <v>1222.69399664292</v>
      </c>
      <c r="J4099" s="14">
        <v>1166.82021405573</v>
      </c>
      <c r="K4099" s="14">
        <v>1280.53945531365</v>
      </c>
      <c r="L4099" s="14">
        <v>57.845458670729798</v>
      </c>
      <c r="M4099" s="14">
        <v>55.8737825871967</v>
      </c>
      <c r="O4099" s="14"/>
      <c r="P4099" s="14"/>
      <c r="Q4099" s="14"/>
      <c r="R4099" s="14"/>
      <c r="S4099" s="14"/>
      <c r="T4099" s="14"/>
      <c r="U4099" s="14"/>
      <c r="V4099" s="14"/>
      <c r="W4099" s="14"/>
      <c r="X4099" s="14"/>
      <c r="Y4099" s="14"/>
    </row>
    <row r="4100" spans="1:25">
      <c r="A4100" s="14" t="s">
        <v>4232</v>
      </c>
      <c r="B4100" s="14" t="s">
        <v>60</v>
      </c>
      <c r="C4100" s="14" t="s">
        <v>34</v>
      </c>
      <c r="D4100" s="14" t="s">
        <v>75</v>
      </c>
      <c r="E4100" s="14">
        <v>2</v>
      </c>
      <c r="F4100" s="14">
        <v>1843.04225851808</v>
      </c>
      <c r="G4100" s="14">
        <v>614.34741950602597</v>
      </c>
      <c r="H4100" s="14">
        <v>1279.2952296626399</v>
      </c>
      <c r="I4100" s="14">
        <v>1226.02362144469</v>
      </c>
      <c r="J4100" s="14">
        <v>1170.34708773578</v>
      </c>
      <c r="K4100" s="14">
        <v>1283.6523829356399</v>
      </c>
      <c r="L4100" s="14">
        <v>57.628761490951099</v>
      </c>
      <c r="M4100" s="14">
        <v>55.676533708914299</v>
      </c>
      <c r="O4100" s="14"/>
      <c r="P4100" s="14"/>
      <c r="Q4100" s="14"/>
      <c r="R4100" s="14"/>
      <c r="S4100" s="14"/>
      <c r="T4100" s="14"/>
      <c r="U4100" s="14"/>
      <c r="V4100" s="14"/>
      <c r="W4100" s="14"/>
      <c r="X4100" s="14"/>
      <c r="Y4100" s="14"/>
    </row>
    <row r="4101" spans="1:25">
      <c r="A4101" s="14" t="s">
        <v>4233</v>
      </c>
      <c r="B4101" s="14" t="s">
        <v>60</v>
      </c>
      <c r="C4101" s="14" t="s">
        <v>128</v>
      </c>
      <c r="D4101" s="14" t="s">
        <v>75</v>
      </c>
      <c r="E4101" s="14">
        <v>2</v>
      </c>
      <c r="F4101" s="14">
        <v>1821.00755807769</v>
      </c>
      <c r="G4101" s="14">
        <v>607.00251935922995</v>
      </c>
      <c r="H4101" s="14">
        <v>1262.3881692866501</v>
      </c>
      <c r="I4101" s="14">
        <v>1198.6909778987399</v>
      </c>
      <c r="J4101" s="14">
        <v>1143.9425233235399</v>
      </c>
      <c r="K4101" s="14">
        <v>1255.37092163747</v>
      </c>
      <c r="L4101" s="14">
        <v>56.679943738726003</v>
      </c>
      <c r="M4101" s="14">
        <v>54.748454575198998</v>
      </c>
      <c r="O4101" s="14"/>
      <c r="P4101" s="14"/>
      <c r="Q4101" s="14"/>
      <c r="R4101" s="14"/>
      <c r="S4101" s="14"/>
      <c r="T4101" s="14"/>
      <c r="U4101" s="14"/>
      <c r="V4101" s="14"/>
      <c r="W4101" s="14"/>
      <c r="X4101" s="14"/>
      <c r="Y4101" s="14"/>
    </row>
    <row r="4102" spans="1:25">
      <c r="A4102" s="14" t="s">
        <v>4234</v>
      </c>
      <c r="B4102" s="14" t="s">
        <v>60</v>
      </c>
      <c r="C4102" s="14" t="s">
        <v>129</v>
      </c>
      <c r="D4102" s="14" t="s">
        <v>75</v>
      </c>
      <c r="E4102" s="14">
        <v>2</v>
      </c>
      <c r="F4102" s="14">
        <v>1783.7038783365499</v>
      </c>
      <c r="G4102" s="14">
        <v>594.56795944551698</v>
      </c>
      <c r="H4102" s="14">
        <v>1234.3629784203499</v>
      </c>
      <c r="I4102" s="14">
        <v>1161.2818351339799</v>
      </c>
      <c r="J4102" s="14">
        <v>1107.6735793683499</v>
      </c>
      <c r="K4102" s="14">
        <v>1216.8014131949799</v>
      </c>
      <c r="L4102" s="14">
        <v>55.519578060999301</v>
      </c>
      <c r="M4102" s="14">
        <v>53.608255765626602</v>
      </c>
      <c r="O4102" s="14"/>
      <c r="P4102" s="14"/>
      <c r="Q4102" s="14"/>
      <c r="R4102" s="14"/>
      <c r="S4102" s="14"/>
      <c r="T4102" s="14"/>
      <c r="U4102" s="14"/>
      <c r="V4102" s="14"/>
      <c r="W4102" s="14"/>
      <c r="X4102" s="14"/>
      <c r="Y4102" s="14"/>
    </row>
    <row r="4103" spans="1:25">
      <c r="A4103" s="14" t="s">
        <v>4235</v>
      </c>
      <c r="B4103" s="14" t="s">
        <v>60</v>
      </c>
      <c r="C4103" s="14" t="s">
        <v>130</v>
      </c>
      <c r="D4103" s="14" t="s">
        <v>75</v>
      </c>
      <c r="E4103" s="14">
        <v>2</v>
      </c>
      <c r="F4103" s="14">
        <v>1752.09029553044</v>
      </c>
      <c r="G4103" s="14">
        <v>584.03009851014599</v>
      </c>
      <c r="H4103" s="14">
        <v>1212.0914386828399</v>
      </c>
      <c r="I4103" s="14">
        <v>1127.3601315593701</v>
      </c>
      <c r="J4103" s="14">
        <v>1074.8074018367099</v>
      </c>
      <c r="K4103" s="14">
        <v>1181.8037103315</v>
      </c>
      <c r="L4103" s="14">
        <v>54.4435787721293</v>
      </c>
      <c r="M4103" s="14">
        <v>52.5527297226622</v>
      </c>
      <c r="O4103" s="14"/>
      <c r="P4103" s="14"/>
      <c r="Q4103" s="14"/>
      <c r="R4103" s="14"/>
      <c r="S4103" s="14"/>
      <c r="T4103" s="14"/>
      <c r="U4103" s="14"/>
      <c r="V4103" s="14"/>
      <c r="W4103" s="14"/>
      <c r="X4103" s="14"/>
      <c r="Y4103" s="14"/>
    </row>
    <row r="4104" spans="1:25">
      <c r="A4104" s="14" t="s">
        <v>4236</v>
      </c>
      <c r="B4104" s="14" t="s">
        <v>60</v>
      </c>
      <c r="C4104" s="14" t="s">
        <v>131</v>
      </c>
      <c r="D4104" s="14" t="s">
        <v>75</v>
      </c>
      <c r="E4104" s="14">
        <v>2</v>
      </c>
      <c r="F4104" s="14">
        <v>1768.20643011897</v>
      </c>
      <c r="G4104" s="14">
        <v>589.40214337299096</v>
      </c>
      <c r="H4104" s="14">
        <v>1221.0695749675201</v>
      </c>
      <c r="I4104" s="14">
        <v>1123.4323324325401</v>
      </c>
      <c r="J4104" s="14">
        <v>1071.27359735647</v>
      </c>
      <c r="K4104" s="14">
        <v>1177.4590004941899</v>
      </c>
      <c r="L4104" s="14">
        <v>54.026668061653702</v>
      </c>
      <c r="M4104" s="14">
        <v>52.158735076068297</v>
      </c>
      <c r="O4104" s="14"/>
      <c r="P4104" s="14"/>
      <c r="Q4104" s="14"/>
      <c r="R4104" s="14"/>
      <c r="S4104" s="14"/>
      <c r="T4104" s="14"/>
      <c r="U4104" s="14"/>
      <c r="V4104" s="14"/>
      <c r="W4104" s="14"/>
      <c r="X4104" s="14"/>
      <c r="Y4104" s="14"/>
    </row>
    <row r="4105" spans="1:25">
      <c r="A4105" s="14" t="s">
        <v>4237</v>
      </c>
      <c r="B4105" s="14" t="s">
        <v>60</v>
      </c>
      <c r="C4105" s="14" t="s">
        <v>132</v>
      </c>
      <c r="D4105" s="14" t="s">
        <v>75</v>
      </c>
      <c r="E4105" s="14">
        <v>2</v>
      </c>
      <c r="F4105" s="14">
        <v>1826.6655188284001</v>
      </c>
      <c r="G4105" s="14">
        <v>608.88850627613397</v>
      </c>
      <c r="H4105" s="14">
        <v>1258.05143240844</v>
      </c>
      <c r="I4105" s="14">
        <v>1140.3595854411101</v>
      </c>
      <c r="J4105" s="14">
        <v>1088.21555186158</v>
      </c>
      <c r="K4105" s="14">
        <v>1194.3403196721099</v>
      </c>
      <c r="L4105" s="14">
        <v>53.980734230997797</v>
      </c>
      <c r="M4105" s="14">
        <v>52.144033579529598</v>
      </c>
      <c r="O4105" s="14"/>
      <c r="P4105" s="14"/>
      <c r="Q4105" s="14"/>
      <c r="R4105" s="14"/>
      <c r="S4105" s="14"/>
      <c r="T4105" s="14"/>
      <c r="U4105" s="14"/>
      <c r="V4105" s="14"/>
      <c r="W4105" s="14"/>
      <c r="X4105" s="14"/>
      <c r="Y4105" s="14"/>
    </row>
    <row r="4106" spans="1:25">
      <c r="A4106" s="14" t="s">
        <v>4238</v>
      </c>
      <c r="B4106" s="14" t="s">
        <v>60</v>
      </c>
      <c r="C4106" s="14" t="s">
        <v>38</v>
      </c>
      <c r="D4106" s="14" t="s">
        <v>75</v>
      </c>
      <c r="E4106" s="14">
        <v>3</v>
      </c>
      <c r="F4106" s="14">
        <v>2059.3206884912302</v>
      </c>
      <c r="G4106" s="14">
        <v>686.44022949707698</v>
      </c>
      <c r="H4106" s="14">
        <v>1370.3498795499199</v>
      </c>
      <c r="I4106" s="14">
        <v>1330.2254019413599</v>
      </c>
      <c r="J4106" s="14">
        <v>1272.9652020737201</v>
      </c>
      <c r="K4106" s="14">
        <v>1389.38303491957</v>
      </c>
      <c r="L4106" s="14">
        <v>59.157632978216299</v>
      </c>
      <c r="M4106" s="14">
        <v>57.260199867637098</v>
      </c>
      <c r="O4106" s="14"/>
      <c r="P4106" s="14"/>
      <c r="Q4106" s="14"/>
      <c r="R4106" s="14"/>
      <c r="S4106" s="14"/>
      <c r="T4106" s="14"/>
      <c r="U4106" s="14"/>
      <c r="V4106" s="14"/>
      <c r="W4106" s="14"/>
      <c r="X4106" s="14"/>
      <c r="Y4106" s="14"/>
    </row>
    <row r="4107" spans="1:25">
      <c r="A4107" s="14" t="s">
        <v>4239</v>
      </c>
      <c r="B4107" s="14" t="s">
        <v>60</v>
      </c>
      <c r="C4107" s="14" t="s">
        <v>36</v>
      </c>
      <c r="D4107" s="14" t="s">
        <v>75</v>
      </c>
      <c r="E4107" s="14">
        <v>3</v>
      </c>
      <c r="F4107" s="14">
        <v>2019.5496913629399</v>
      </c>
      <c r="G4107" s="14">
        <v>673.18323045431396</v>
      </c>
      <c r="H4107" s="14">
        <v>1332.3940882366501</v>
      </c>
      <c r="I4107" s="14">
        <v>1286.8301149281201</v>
      </c>
      <c r="J4107" s="14">
        <v>1230.8766369918601</v>
      </c>
      <c r="K4107" s="14">
        <v>1344.65622626659</v>
      </c>
      <c r="L4107" s="14">
        <v>57.826111338471001</v>
      </c>
      <c r="M4107" s="14">
        <v>55.953477936263901</v>
      </c>
      <c r="O4107" s="14"/>
      <c r="P4107" s="14"/>
      <c r="Q4107" s="14"/>
      <c r="R4107" s="14"/>
      <c r="S4107" s="14"/>
      <c r="T4107" s="14"/>
      <c r="U4107" s="14"/>
      <c r="V4107" s="14"/>
      <c r="W4107" s="14"/>
      <c r="X4107" s="14"/>
      <c r="Y4107" s="14"/>
    </row>
    <row r="4108" spans="1:25">
      <c r="A4108" s="14" t="s">
        <v>4240</v>
      </c>
      <c r="B4108" s="14" t="s">
        <v>60</v>
      </c>
      <c r="C4108" s="14" t="s">
        <v>34</v>
      </c>
      <c r="D4108" s="14" t="s">
        <v>75</v>
      </c>
      <c r="E4108" s="14">
        <v>3</v>
      </c>
      <c r="F4108" s="14">
        <v>2002.14192461733</v>
      </c>
      <c r="G4108" s="14">
        <v>667.38064153910898</v>
      </c>
      <c r="H4108" s="14">
        <v>1313.9138499916801</v>
      </c>
      <c r="I4108" s="14">
        <v>1260.0859115518999</v>
      </c>
      <c r="J4108" s="14">
        <v>1205.0423365642901</v>
      </c>
      <c r="K4108" s="14">
        <v>1316.97980606336</v>
      </c>
      <c r="L4108" s="14">
        <v>56.893894511459798</v>
      </c>
      <c r="M4108" s="14">
        <v>55.043574987613702</v>
      </c>
      <c r="O4108" s="14"/>
      <c r="P4108" s="14"/>
      <c r="Q4108" s="14"/>
      <c r="R4108" s="14"/>
      <c r="S4108" s="14"/>
      <c r="T4108" s="14"/>
      <c r="U4108" s="14"/>
      <c r="V4108" s="14"/>
      <c r="W4108" s="14"/>
      <c r="X4108" s="14"/>
      <c r="Y4108" s="14"/>
    </row>
    <row r="4109" spans="1:25">
      <c r="A4109" s="14" t="s">
        <v>4241</v>
      </c>
      <c r="B4109" s="14" t="s">
        <v>60</v>
      </c>
      <c r="C4109" s="14" t="s">
        <v>128</v>
      </c>
      <c r="D4109" s="14" t="s">
        <v>75</v>
      </c>
      <c r="E4109" s="14">
        <v>3</v>
      </c>
      <c r="F4109" s="14">
        <v>1993.3465762405201</v>
      </c>
      <c r="G4109" s="14">
        <v>664.44885874683905</v>
      </c>
      <c r="H4109" s="14">
        <v>1303.9317705273099</v>
      </c>
      <c r="I4109" s="14">
        <v>1239.6011885130099</v>
      </c>
      <c r="J4109" s="14">
        <v>1185.35913719172</v>
      </c>
      <c r="K4109" s="14">
        <v>1295.6707082048899</v>
      </c>
      <c r="L4109" s="14">
        <v>56.069519691888203</v>
      </c>
      <c r="M4109" s="14">
        <v>54.242051321289601</v>
      </c>
      <c r="O4109" s="14"/>
      <c r="P4109" s="14"/>
      <c r="Q4109" s="14"/>
      <c r="R4109" s="14"/>
      <c r="S4109" s="14"/>
      <c r="T4109" s="14"/>
      <c r="U4109" s="14"/>
      <c r="V4109" s="14"/>
      <c r="W4109" s="14"/>
      <c r="X4109" s="14"/>
      <c r="Y4109" s="14"/>
    </row>
    <row r="4110" spans="1:25">
      <c r="A4110" s="14" t="s">
        <v>4242</v>
      </c>
      <c r="B4110" s="14" t="s">
        <v>60</v>
      </c>
      <c r="C4110" s="14" t="s">
        <v>129</v>
      </c>
      <c r="D4110" s="14" t="s">
        <v>75</v>
      </c>
      <c r="E4110" s="14">
        <v>3</v>
      </c>
      <c r="F4110" s="14">
        <v>2076.8894550908699</v>
      </c>
      <c r="G4110" s="14">
        <v>692.29648503028898</v>
      </c>
      <c r="H4110" s="14">
        <v>1356.5485888994001</v>
      </c>
      <c r="I4110" s="14">
        <v>1272.4515895959601</v>
      </c>
      <c r="J4110" s="14">
        <v>1217.8916283201099</v>
      </c>
      <c r="K4110" s="14">
        <v>1328.8117042629899</v>
      </c>
      <c r="L4110" s="14">
        <v>56.3601146670389</v>
      </c>
      <c r="M4110" s="14">
        <v>54.559961275845403</v>
      </c>
      <c r="O4110" s="14"/>
      <c r="P4110" s="14"/>
      <c r="Q4110" s="14"/>
      <c r="R4110" s="14"/>
      <c r="S4110" s="14"/>
      <c r="T4110" s="14"/>
      <c r="U4110" s="14"/>
      <c r="V4110" s="14"/>
      <c r="W4110" s="14"/>
      <c r="X4110" s="14"/>
      <c r="Y4110" s="14"/>
    </row>
    <row r="4111" spans="1:25">
      <c r="A4111" s="14" t="s">
        <v>4243</v>
      </c>
      <c r="B4111" s="14" t="s">
        <v>60</v>
      </c>
      <c r="C4111" s="14" t="s">
        <v>130</v>
      </c>
      <c r="D4111" s="14" t="s">
        <v>75</v>
      </c>
      <c r="E4111" s="14">
        <v>3</v>
      </c>
      <c r="F4111" s="14">
        <v>2147.5345734170401</v>
      </c>
      <c r="G4111" s="14">
        <v>715.84485780568002</v>
      </c>
      <c r="H4111" s="14">
        <v>1399.72010833694</v>
      </c>
      <c r="I4111" s="14">
        <v>1304.51471950379</v>
      </c>
      <c r="J4111" s="14">
        <v>1249.43917443754</v>
      </c>
      <c r="K4111" s="14">
        <v>1361.3767542727601</v>
      </c>
      <c r="L4111" s="14">
        <v>56.8620347689737</v>
      </c>
      <c r="M4111" s="14">
        <v>55.075545066246399</v>
      </c>
      <c r="O4111" s="14"/>
      <c r="P4111" s="14"/>
      <c r="Q4111" s="14"/>
      <c r="R4111" s="14"/>
      <c r="S4111" s="14"/>
      <c r="T4111" s="14"/>
      <c r="U4111" s="14"/>
      <c r="V4111" s="14"/>
      <c r="W4111" s="14"/>
      <c r="X4111" s="14"/>
      <c r="Y4111" s="14"/>
    </row>
    <row r="4112" spans="1:25">
      <c r="A4112" s="14" t="s">
        <v>4244</v>
      </c>
      <c r="B4112" s="14" t="s">
        <v>60</v>
      </c>
      <c r="C4112" s="14" t="s">
        <v>131</v>
      </c>
      <c r="D4112" s="14" t="s">
        <v>75</v>
      </c>
      <c r="E4112" s="14">
        <v>3</v>
      </c>
      <c r="F4112" s="14">
        <v>2191.26586190542</v>
      </c>
      <c r="G4112" s="14">
        <v>730.42195396847296</v>
      </c>
      <c r="H4112" s="14">
        <v>1424.1483520653901</v>
      </c>
      <c r="I4112" s="14">
        <v>1312.4178233021401</v>
      </c>
      <c r="J4112" s="14">
        <v>1257.51319412515</v>
      </c>
      <c r="K4112" s="14">
        <v>1369.0852227217099</v>
      </c>
      <c r="L4112" s="14">
        <v>56.667399419568497</v>
      </c>
      <c r="M4112" s="14">
        <v>54.904629176995101</v>
      </c>
      <c r="O4112" s="14"/>
      <c r="P4112" s="14"/>
      <c r="Q4112" s="14"/>
      <c r="R4112" s="14"/>
      <c r="S4112" s="14"/>
      <c r="T4112" s="14"/>
      <c r="U4112" s="14"/>
      <c r="V4112" s="14"/>
      <c r="W4112" s="14"/>
      <c r="X4112" s="14"/>
      <c r="Y4112" s="14"/>
    </row>
    <row r="4113" spans="1:25">
      <c r="A4113" s="14" t="s">
        <v>4245</v>
      </c>
      <c r="B4113" s="14" t="s">
        <v>60</v>
      </c>
      <c r="C4113" s="14" t="s">
        <v>132</v>
      </c>
      <c r="D4113" s="14" t="s">
        <v>75</v>
      </c>
      <c r="E4113" s="14">
        <v>3</v>
      </c>
      <c r="F4113" s="14">
        <v>2147.9618406865302</v>
      </c>
      <c r="G4113" s="14">
        <v>715.98728022884302</v>
      </c>
      <c r="H4113" s="14">
        <v>1390.4915621858099</v>
      </c>
      <c r="I4113" s="14">
        <v>1270.7064453257501</v>
      </c>
      <c r="J4113" s="14">
        <v>1216.9602050103499</v>
      </c>
      <c r="K4113" s="14">
        <v>1326.19588009535</v>
      </c>
      <c r="L4113" s="14">
        <v>55.489434769601999</v>
      </c>
      <c r="M4113" s="14">
        <v>53.7462403154029</v>
      </c>
      <c r="O4113" s="14"/>
      <c r="P4113" s="14"/>
      <c r="Q4113" s="14"/>
      <c r="R4113" s="14"/>
      <c r="S4113" s="14"/>
      <c r="T4113" s="14"/>
      <c r="U4113" s="14"/>
      <c r="V4113" s="14"/>
      <c r="W4113" s="14"/>
      <c r="X4113" s="14"/>
      <c r="Y4113" s="14"/>
    </row>
    <row r="4114" spans="1:25">
      <c r="A4114" s="14" t="s">
        <v>4246</v>
      </c>
      <c r="B4114" s="14" t="s">
        <v>60</v>
      </c>
      <c r="C4114" s="14" t="s">
        <v>38</v>
      </c>
      <c r="D4114" s="14" t="s">
        <v>75</v>
      </c>
      <c r="E4114" s="14">
        <v>4</v>
      </c>
      <c r="F4114" s="14">
        <v>1982.3649608268599</v>
      </c>
      <c r="G4114" s="14">
        <v>660.788320275621</v>
      </c>
      <c r="H4114" s="14">
        <v>1439.6364249753899</v>
      </c>
      <c r="I4114" s="14">
        <v>1399.5629085995499</v>
      </c>
      <c r="J4114" s="14">
        <v>1338.36343172845</v>
      </c>
      <c r="K4114" s="14">
        <v>1462.8300651866</v>
      </c>
      <c r="L4114" s="14">
        <v>63.267156587051403</v>
      </c>
      <c r="M4114" s="14">
        <v>61.199476871102199</v>
      </c>
      <c r="O4114" s="14"/>
      <c r="P4114" s="14"/>
      <c r="Q4114" s="14"/>
      <c r="R4114" s="14"/>
      <c r="S4114" s="14"/>
      <c r="T4114" s="14"/>
      <c r="U4114" s="14"/>
      <c r="V4114" s="14"/>
      <c r="W4114" s="14"/>
      <c r="X4114" s="14"/>
      <c r="Y4114" s="14"/>
    </row>
    <row r="4115" spans="1:25">
      <c r="A4115" s="14" t="s">
        <v>4247</v>
      </c>
      <c r="B4115" s="14" t="s">
        <v>60</v>
      </c>
      <c r="C4115" s="14" t="s">
        <v>36</v>
      </c>
      <c r="D4115" s="14" t="s">
        <v>75</v>
      </c>
      <c r="E4115" s="14">
        <v>4</v>
      </c>
      <c r="F4115" s="14">
        <v>1978.873213008</v>
      </c>
      <c r="G4115" s="14">
        <v>659.62440433600102</v>
      </c>
      <c r="H4115" s="14">
        <v>1429.5737827313201</v>
      </c>
      <c r="I4115" s="14">
        <v>1381.0328641774699</v>
      </c>
      <c r="J4115" s="14">
        <v>1320.57275914607</v>
      </c>
      <c r="K4115" s="14">
        <v>1443.5375033707201</v>
      </c>
      <c r="L4115" s="14">
        <v>62.504639193251499</v>
      </c>
      <c r="M4115" s="14">
        <v>60.460105031395202</v>
      </c>
      <c r="O4115" s="14"/>
      <c r="P4115" s="14"/>
      <c r="Q4115" s="14"/>
      <c r="R4115" s="14"/>
      <c r="S4115" s="14"/>
      <c r="T4115" s="14"/>
      <c r="U4115" s="14"/>
      <c r="V4115" s="14"/>
      <c r="W4115" s="14"/>
      <c r="X4115" s="14"/>
      <c r="Y4115" s="14"/>
    </row>
    <row r="4116" spans="1:25">
      <c r="A4116" s="14" t="s">
        <v>4248</v>
      </c>
      <c r="B4116" s="14" t="s">
        <v>60</v>
      </c>
      <c r="C4116" s="14" t="s">
        <v>34</v>
      </c>
      <c r="D4116" s="14" t="s">
        <v>75</v>
      </c>
      <c r="E4116" s="14">
        <v>4</v>
      </c>
      <c r="F4116" s="14">
        <v>1941.52867290054</v>
      </c>
      <c r="G4116" s="14">
        <v>647.17622430018002</v>
      </c>
      <c r="H4116" s="14">
        <v>1400.1375041650399</v>
      </c>
      <c r="I4116" s="14">
        <v>1343.0256412214501</v>
      </c>
      <c r="J4116" s="14">
        <v>1283.6556280857301</v>
      </c>
      <c r="K4116" s="14">
        <v>1404.4229018798201</v>
      </c>
      <c r="L4116" s="14">
        <v>61.397260658371799</v>
      </c>
      <c r="M4116" s="14">
        <v>59.370013135712703</v>
      </c>
      <c r="O4116" s="14"/>
      <c r="P4116" s="14"/>
      <c r="Q4116" s="14"/>
      <c r="R4116" s="14"/>
      <c r="S4116" s="14"/>
      <c r="T4116" s="14"/>
      <c r="U4116" s="14"/>
      <c r="V4116" s="14"/>
      <c r="W4116" s="14"/>
      <c r="X4116" s="14"/>
      <c r="Y4116" s="14"/>
    </row>
    <row r="4117" spans="1:25">
      <c r="A4117" s="14" t="s">
        <v>4249</v>
      </c>
      <c r="B4117" s="14" t="s">
        <v>60</v>
      </c>
      <c r="C4117" s="14" t="s">
        <v>128</v>
      </c>
      <c r="D4117" s="14" t="s">
        <v>75</v>
      </c>
      <c r="E4117" s="14">
        <v>4</v>
      </c>
      <c r="F4117" s="14">
        <v>1942.0421709780201</v>
      </c>
      <c r="G4117" s="14">
        <v>647.34739032600805</v>
      </c>
      <c r="H4117" s="14">
        <v>1398.96424937187</v>
      </c>
      <c r="I4117" s="14">
        <v>1329.5883851594499</v>
      </c>
      <c r="J4117" s="14">
        <v>1270.8053295783</v>
      </c>
      <c r="K4117" s="14">
        <v>1390.37837567105</v>
      </c>
      <c r="L4117" s="14">
        <v>60.789990511605801</v>
      </c>
      <c r="M4117" s="14">
        <v>58.7830555811449</v>
      </c>
      <c r="O4117" s="14"/>
      <c r="P4117" s="14"/>
      <c r="Q4117" s="14"/>
      <c r="R4117" s="14"/>
      <c r="S4117" s="14"/>
      <c r="T4117" s="14"/>
      <c r="U4117" s="14"/>
      <c r="V4117" s="14"/>
      <c r="W4117" s="14"/>
      <c r="X4117" s="14"/>
      <c r="Y4117" s="14"/>
    </row>
    <row r="4118" spans="1:25">
      <c r="A4118" s="14" t="s">
        <v>4250</v>
      </c>
      <c r="B4118" s="14" t="s">
        <v>60</v>
      </c>
      <c r="C4118" s="14" t="s">
        <v>129</v>
      </c>
      <c r="D4118" s="14" t="s">
        <v>75</v>
      </c>
      <c r="E4118" s="14">
        <v>4</v>
      </c>
      <c r="F4118" s="14">
        <v>1943.2311362749599</v>
      </c>
      <c r="G4118" s="14">
        <v>647.74371209165395</v>
      </c>
      <c r="H4118" s="14">
        <v>1397.4148643920601</v>
      </c>
      <c r="I4118" s="14">
        <v>1315.8831381708201</v>
      </c>
      <c r="J4118" s="14">
        <v>1257.7027017350899</v>
      </c>
      <c r="K4118" s="14">
        <v>1376.0493161421</v>
      </c>
      <c r="L4118" s="14">
        <v>60.166177971278998</v>
      </c>
      <c r="M4118" s="14">
        <v>58.180436435729497</v>
      </c>
      <c r="O4118" s="14"/>
      <c r="P4118" s="14"/>
      <c r="Q4118" s="14"/>
      <c r="R4118" s="14"/>
      <c r="S4118" s="14"/>
      <c r="T4118" s="14"/>
      <c r="U4118" s="14"/>
      <c r="V4118" s="14"/>
      <c r="W4118" s="14"/>
      <c r="X4118" s="14"/>
      <c r="Y4118" s="14"/>
    </row>
    <row r="4119" spans="1:25">
      <c r="A4119" s="14" t="s">
        <v>4251</v>
      </c>
      <c r="B4119" s="14" t="s">
        <v>60</v>
      </c>
      <c r="C4119" s="14" t="s">
        <v>130</v>
      </c>
      <c r="D4119" s="14" t="s">
        <v>75</v>
      </c>
      <c r="E4119" s="14">
        <v>4</v>
      </c>
      <c r="F4119" s="14">
        <v>2031.1969939155299</v>
      </c>
      <c r="G4119" s="14">
        <v>677.06566463850902</v>
      </c>
      <c r="H4119" s="14">
        <v>1457.7794480320999</v>
      </c>
      <c r="I4119" s="14">
        <v>1358.5214163794799</v>
      </c>
      <c r="J4119" s="14">
        <v>1299.71580901679</v>
      </c>
      <c r="K4119" s="14">
        <v>1419.28935707912</v>
      </c>
      <c r="L4119" s="14">
        <v>60.767940699640803</v>
      </c>
      <c r="M4119" s="14">
        <v>58.805607362690999</v>
      </c>
      <c r="O4119" s="14"/>
      <c r="P4119" s="14"/>
      <c r="Q4119" s="14"/>
      <c r="R4119" s="14"/>
      <c r="S4119" s="14"/>
      <c r="T4119" s="14"/>
      <c r="U4119" s="14"/>
      <c r="V4119" s="14"/>
      <c r="W4119" s="14"/>
      <c r="X4119" s="14"/>
      <c r="Y4119" s="14"/>
    </row>
    <row r="4120" spans="1:25">
      <c r="A4120" s="14" t="s">
        <v>4252</v>
      </c>
      <c r="B4120" s="14" t="s">
        <v>60</v>
      </c>
      <c r="C4120" s="14" t="s">
        <v>131</v>
      </c>
      <c r="D4120" s="14" t="s">
        <v>75</v>
      </c>
      <c r="E4120" s="14">
        <v>4</v>
      </c>
      <c r="F4120" s="14">
        <v>2035.58934968014</v>
      </c>
      <c r="G4120" s="14">
        <v>678.52978322671299</v>
      </c>
      <c r="H4120" s="14">
        <v>1458.0958910649499</v>
      </c>
      <c r="I4120" s="14">
        <v>1346.2204510415399</v>
      </c>
      <c r="J4120" s="14">
        <v>1287.9809928109401</v>
      </c>
      <c r="K4120" s="14">
        <v>1406.4012140628399</v>
      </c>
      <c r="L4120" s="14">
        <v>60.180763021308799</v>
      </c>
      <c r="M4120" s="14">
        <v>58.239458230596298</v>
      </c>
      <c r="O4120" s="14"/>
      <c r="P4120" s="14"/>
      <c r="Q4120" s="14"/>
      <c r="R4120" s="14"/>
      <c r="S4120" s="14"/>
      <c r="T4120" s="14"/>
      <c r="U4120" s="14"/>
      <c r="V4120" s="14"/>
      <c r="W4120" s="14"/>
      <c r="X4120" s="14"/>
      <c r="Y4120" s="14"/>
    </row>
    <row r="4121" spans="1:25">
      <c r="A4121" s="14" t="s">
        <v>4253</v>
      </c>
      <c r="B4121" s="14" t="s">
        <v>60</v>
      </c>
      <c r="C4121" s="14" t="s">
        <v>132</v>
      </c>
      <c r="D4121" s="14" t="s">
        <v>75</v>
      </c>
      <c r="E4121" s="14">
        <v>4</v>
      </c>
      <c r="F4121" s="14">
        <v>2092.7243515670398</v>
      </c>
      <c r="G4121" s="14">
        <v>697.57478385567902</v>
      </c>
      <c r="H4121" s="14">
        <v>1497.3700283107</v>
      </c>
      <c r="I4121" s="14">
        <v>1370.4772913386701</v>
      </c>
      <c r="J4121" s="14">
        <v>1311.9466344423399</v>
      </c>
      <c r="K4121" s="14">
        <v>1430.9316588531599</v>
      </c>
      <c r="L4121" s="14">
        <v>60.454367514495701</v>
      </c>
      <c r="M4121" s="14">
        <v>58.530656896323798</v>
      </c>
      <c r="O4121" s="14"/>
      <c r="P4121" s="14"/>
      <c r="Q4121" s="14"/>
      <c r="R4121" s="14"/>
      <c r="S4121" s="14"/>
      <c r="T4121" s="14"/>
      <c r="U4121" s="14"/>
      <c r="V4121" s="14"/>
      <c r="W4121" s="14"/>
      <c r="X4121" s="14"/>
      <c r="Y4121" s="14"/>
    </row>
    <row r="4122" spans="1:25">
      <c r="A4122" s="14" t="s">
        <v>4254</v>
      </c>
      <c r="B4122" s="14" t="s">
        <v>60</v>
      </c>
      <c r="C4122" s="14" t="s">
        <v>38</v>
      </c>
      <c r="D4122" s="14" t="s">
        <v>75</v>
      </c>
      <c r="E4122" s="14">
        <v>5</v>
      </c>
      <c r="F4122" s="14">
        <v>2441.4867302797202</v>
      </c>
      <c r="G4122" s="14">
        <v>813.82891009323896</v>
      </c>
      <c r="H4122" s="14">
        <v>2018.10787845801</v>
      </c>
      <c r="I4122" s="14">
        <v>2038.57734282357</v>
      </c>
      <c r="J4122" s="14">
        <v>1958.1453660181901</v>
      </c>
      <c r="K4122" s="14">
        <v>2121.4534997599799</v>
      </c>
      <c r="L4122" s="14">
        <v>82.876156936414205</v>
      </c>
      <c r="M4122" s="14">
        <v>80.431976805374205</v>
      </c>
      <c r="O4122" s="14"/>
      <c r="P4122" s="14"/>
      <c r="Q4122" s="14"/>
      <c r="R4122" s="14"/>
      <c r="S4122" s="14"/>
      <c r="T4122" s="14"/>
      <c r="U4122" s="14"/>
      <c r="V4122" s="14"/>
      <c r="W4122" s="14"/>
      <c r="X4122" s="14"/>
      <c r="Y4122" s="14"/>
    </row>
    <row r="4123" spans="1:25">
      <c r="A4123" s="14" t="s">
        <v>4255</v>
      </c>
      <c r="B4123" s="14" t="s">
        <v>60</v>
      </c>
      <c r="C4123" s="14" t="s">
        <v>36</v>
      </c>
      <c r="D4123" s="14" t="s">
        <v>75</v>
      </c>
      <c r="E4123" s="14">
        <v>5</v>
      </c>
      <c r="F4123" s="14">
        <v>2362.6430688435198</v>
      </c>
      <c r="G4123" s="14">
        <v>787.54768961450804</v>
      </c>
      <c r="H4123" s="14">
        <v>1944.14616530086</v>
      </c>
      <c r="I4123" s="14">
        <v>1954.1190818550001</v>
      </c>
      <c r="J4123" s="14">
        <v>1875.7258140348099</v>
      </c>
      <c r="K4123" s="14">
        <v>2034.9346684475599</v>
      </c>
      <c r="L4123" s="14">
        <v>80.815586592560706</v>
      </c>
      <c r="M4123" s="14">
        <v>78.393267820195007</v>
      </c>
      <c r="O4123" s="14"/>
      <c r="P4123" s="14"/>
      <c r="Q4123" s="14"/>
      <c r="R4123" s="14"/>
      <c r="S4123" s="14"/>
      <c r="T4123" s="14"/>
      <c r="U4123" s="14"/>
      <c r="V4123" s="14"/>
      <c r="W4123" s="14"/>
      <c r="X4123" s="14"/>
      <c r="Y4123" s="14"/>
    </row>
    <row r="4124" spans="1:25">
      <c r="A4124" s="14" t="s">
        <v>4256</v>
      </c>
      <c r="B4124" s="14" t="s">
        <v>60</v>
      </c>
      <c r="C4124" s="14" t="s">
        <v>34</v>
      </c>
      <c r="D4124" s="14" t="s">
        <v>75</v>
      </c>
      <c r="E4124" s="14">
        <v>5</v>
      </c>
      <c r="F4124" s="14">
        <v>2216.3540921250101</v>
      </c>
      <c r="G4124" s="14">
        <v>738.78469737500302</v>
      </c>
      <c r="H4124" s="14">
        <v>1820.8178340371201</v>
      </c>
      <c r="I4124" s="14">
        <v>1827.9321942962399</v>
      </c>
      <c r="J4124" s="14">
        <v>1752.24638599118</v>
      </c>
      <c r="K4124" s="14">
        <v>1906.03394033929</v>
      </c>
      <c r="L4124" s="14">
        <v>78.101746043051193</v>
      </c>
      <c r="M4124" s="14">
        <v>75.685808305052902</v>
      </c>
      <c r="O4124" s="14"/>
      <c r="P4124" s="14"/>
      <c r="Q4124" s="14"/>
      <c r="R4124" s="14"/>
      <c r="S4124" s="14"/>
      <c r="T4124" s="14"/>
      <c r="U4124" s="14"/>
      <c r="V4124" s="14"/>
      <c r="W4124" s="14"/>
      <c r="X4124" s="14"/>
      <c r="Y4124" s="14"/>
    </row>
    <row r="4125" spans="1:25">
      <c r="A4125" s="14" t="s">
        <v>4257</v>
      </c>
      <c r="B4125" s="14" t="s">
        <v>60</v>
      </c>
      <c r="C4125" s="14" t="s">
        <v>128</v>
      </c>
      <c r="D4125" s="14" t="s">
        <v>75</v>
      </c>
      <c r="E4125" s="14">
        <v>5</v>
      </c>
      <c r="F4125" s="14">
        <v>2096.4076261667701</v>
      </c>
      <c r="G4125" s="14">
        <v>698.80254205559095</v>
      </c>
      <c r="H4125" s="14">
        <v>1723.1975095487101</v>
      </c>
      <c r="I4125" s="14">
        <v>1726.87414563737</v>
      </c>
      <c r="J4125" s="14">
        <v>1653.3838514408101</v>
      </c>
      <c r="K4125" s="14">
        <v>1802.77766361811</v>
      </c>
      <c r="L4125" s="14">
        <v>75.903517980739693</v>
      </c>
      <c r="M4125" s="14">
        <v>73.490294196565898</v>
      </c>
      <c r="O4125" s="14"/>
      <c r="P4125" s="14"/>
      <c r="Q4125" s="14"/>
      <c r="R4125" s="14"/>
      <c r="S4125" s="14"/>
      <c r="T4125" s="14"/>
      <c r="U4125" s="14"/>
      <c r="V4125" s="14"/>
      <c r="W4125" s="14"/>
      <c r="X4125" s="14"/>
      <c r="Y4125" s="14"/>
    </row>
    <row r="4126" spans="1:25">
      <c r="A4126" s="14" t="s">
        <v>4258</v>
      </c>
      <c r="B4126" s="14" t="s">
        <v>60</v>
      </c>
      <c r="C4126" s="14" t="s">
        <v>129</v>
      </c>
      <c r="D4126" s="14" t="s">
        <v>75</v>
      </c>
      <c r="E4126" s="14">
        <v>5</v>
      </c>
      <c r="F4126" s="14">
        <v>2068.5109149879099</v>
      </c>
      <c r="G4126" s="14">
        <v>689.50363832930304</v>
      </c>
      <c r="H4126" s="14">
        <v>1701.5398216521801</v>
      </c>
      <c r="I4126" s="14">
        <v>1698.5359478298899</v>
      </c>
      <c r="J4126" s="14">
        <v>1625.80449646274</v>
      </c>
      <c r="K4126" s="14">
        <v>1773.6720465654701</v>
      </c>
      <c r="L4126" s="14">
        <v>75.136098735582394</v>
      </c>
      <c r="M4126" s="14">
        <v>72.7314513671529</v>
      </c>
      <c r="O4126" s="14"/>
      <c r="P4126" s="14"/>
      <c r="Q4126" s="14"/>
      <c r="R4126" s="14"/>
      <c r="S4126" s="14"/>
      <c r="T4126" s="14"/>
      <c r="U4126" s="14"/>
      <c r="V4126" s="14"/>
      <c r="W4126" s="14"/>
      <c r="X4126" s="14"/>
      <c r="Y4126" s="14"/>
    </row>
    <row r="4127" spans="1:25">
      <c r="A4127" s="14" t="s">
        <v>4259</v>
      </c>
      <c r="B4127" s="14" t="s">
        <v>60</v>
      </c>
      <c r="C4127" s="14" t="s">
        <v>130</v>
      </c>
      <c r="D4127" s="14" t="s">
        <v>75</v>
      </c>
      <c r="E4127" s="14">
        <v>5</v>
      </c>
      <c r="F4127" s="14">
        <v>2089.5914812773699</v>
      </c>
      <c r="G4127" s="14">
        <v>696.53049375912201</v>
      </c>
      <c r="H4127" s="14">
        <v>1718.73913756497</v>
      </c>
      <c r="I4127" s="14">
        <v>1706.6918028289101</v>
      </c>
      <c r="J4127" s="14">
        <v>1633.99194057313</v>
      </c>
      <c r="K4127" s="14">
        <v>1781.7828938073201</v>
      </c>
      <c r="L4127" s="14">
        <v>75.091090978415394</v>
      </c>
      <c r="M4127" s="14">
        <v>72.699862255776495</v>
      </c>
      <c r="O4127" s="14"/>
      <c r="P4127" s="14"/>
      <c r="Q4127" s="14"/>
      <c r="R4127" s="14"/>
      <c r="S4127" s="14"/>
      <c r="T4127" s="14"/>
      <c r="U4127" s="14"/>
      <c r="V4127" s="14"/>
      <c r="W4127" s="14"/>
      <c r="X4127" s="14"/>
      <c r="Y4127" s="14"/>
    </row>
    <row r="4128" spans="1:25">
      <c r="A4128" s="14" t="s">
        <v>4260</v>
      </c>
      <c r="B4128" s="14" t="s">
        <v>60</v>
      </c>
      <c r="C4128" s="14" t="s">
        <v>131</v>
      </c>
      <c r="D4128" s="14" t="s">
        <v>75</v>
      </c>
      <c r="E4128" s="14">
        <v>5</v>
      </c>
      <c r="F4128" s="14">
        <v>2115.8612442890299</v>
      </c>
      <c r="G4128" s="14">
        <v>705.28708142967798</v>
      </c>
      <c r="H4128" s="14">
        <v>1734.3267111115899</v>
      </c>
      <c r="I4128" s="14">
        <v>1713.5572586831599</v>
      </c>
      <c r="J4128" s="14">
        <v>1641.02750459913</v>
      </c>
      <c r="K4128" s="14">
        <v>1788.45752414307</v>
      </c>
      <c r="L4128" s="14">
        <v>74.900265459912404</v>
      </c>
      <c r="M4128" s="14">
        <v>72.529754084027402</v>
      </c>
      <c r="O4128" s="14"/>
      <c r="P4128" s="14"/>
      <c r="Q4128" s="14"/>
      <c r="R4128" s="14"/>
      <c r="S4128" s="14"/>
      <c r="T4128" s="14"/>
      <c r="U4128" s="14"/>
      <c r="V4128" s="14"/>
      <c r="W4128" s="14"/>
      <c r="X4128" s="14"/>
      <c r="Y4128" s="14"/>
    </row>
    <row r="4129" spans="1:25">
      <c r="A4129" s="14" t="s">
        <v>4261</v>
      </c>
      <c r="B4129" s="14" t="s">
        <v>60</v>
      </c>
      <c r="C4129" s="14" t="s">
        <v>132</v>
      </c>
      <c r="D4129" s="14" t="s">
        <v>75</v>
      </c>
      <c r="E4129" s="14">
        <v>5</v>
      </c>
      <c r="F4129" s="14">
        <v>2131.16690974722</v>
      </c>
      <c r="G4129" s="14">
        <v>710.38896991573995</v>
      </c>
      <c r="H4129" s="14">
        <v>1740.3105608793301</v>
      </c>
      <c r="I4129" s="14">
        <v>1715.0559934279199</v>
      </c>
      <c r="J4129" s="14">
        <v>1642.7327844018801</v>
      </c>
      <c r="K4129" s="14">
        <v>1789.73430799583</v>
      </c>
      <c r="L4129" s="14">
        <v>74.678314567908501</v>
      </c>
      <c r="M4129" s="14">
        <v>72.323209026034604</v>
      </c>
      <c r="O4129" s="14"/>
      <c r="P4129" s="14"/>
      <c r="Q4129" s="14"/>
      <c r="R4129" s="14"/>
      <c r="S4129" s="14"/>
      <c r="T4129" s="14"/>
      <c r="U4129" s="14"/>
      <c r="V4129" s="14"/>
      <c r="W4129" s="14"/>
      <c r="X4129" s="14"/>
      <c r="Y4129" s="14"/>
    </row>
    <row r="4130" spans="1:25">
      <c r="A4130" s="14" t="s">
        <v>3110</v>
      </c>
      <c r="B4130" s="14" t="s">
        <v>60</v>
      </c>
      <c r="C4130" s="14" t="s">
        <v>38</v>
      </c>
      <c r="D4130" s="14" t="s">
        <v>42</v>
      </c>
      <c r="E4130" s="14">
        <v>0</v>
      </c>
      <c r="F4130" s="14">
        <v>3696.0785234012401</v>
      </c>
      <c r="G4130" s="14">
        <v>1232.02617446708</v>
      </c>
      <c r="H4130" s="14">
        <v>1462.0795120972</v>
      </c>
      <c r="I4130" s="14">
        <v>1418.6732010042199</v>
      </c>
      <c r="J4130" s="14">
        <v>1373.0712378155699</v>
      </c>
      <c r="K4130" s="14">
        <v>1465.39792687554</v>
      </c>
      <c r="L4130" s="14">
        <v>46.724725871327301</v>
      </c>
      <c r="M4130" s="14">
        <v>45.6019631886466</v>
      </c>
      <c r="O4130" s="14"/>
      <c r="P4130" s="14"/>
      <c r="Q4130" s="14"/>
      <c r="R4130" s="14"/>
      <c r="S4130" s="14"/>
      <c r="T4130" s="14"/>
      <c r="U4130" s="14"/>
      <c r="V4130" s="14"/>
      <c r="W4130" s="14"/>
      <c r="X4130" s="14"/>
      <c r="Y4130" s="14"/>
    </row>
    <row r="4131" spans="1:25">
      <c r="A4131" s="14" t="s">
        <v>3111</v>
      </c>
      <c r="B4131" s="14" t="s">
        <v>60</v>
      </c>
      <c r="C4131" s="14" t="s">
        <v>36</v>
      </c>
      <c r="D4131" s="14" t="s">
        <v>42</v>
      </c>
      <c r="E4131" s="14">
        <v>0</v>
      </c>
      <c r="F4131" s="14">
        <v>3746.8174490635201</v>
      </c>
      <c r="G4131" s="14">
        <v>1248.93914968784</v>
      </c>
      <c r="H4131" s="14">
        <v>1469.55340542099</v>
      </c>
      <c r="I4131" s="14">
        <v>1413.94060676715</v>
      </c>
      <c r="J4131" s="14">
        <v>1368.78102937583</v>
      </c>
      <c r="K4131" s="14">
        <v>1460.20439913622</v>
      </c>
      <c r="L4131" s="14">
        <v>46.263792369070003</v>
      </c>
      <c r="M4131" s="14">
        <v>45.159577391316397</v>
      </c>
      <c r="O4131" s="14"/>
      <c r="P4131" s="14"/>
      <c r="Q4131" s="14"/>
      <c r="R4131" s="14"/>
      <c r="S4131" s="14"/>
      <c r="T4131" s="14"/>
      <c r="U4131" s="14"/>
      <c r="V4131" s="14"/>
      <c r="W4131" s="14"/>
      <c r="X4131" s="14"/>
      <c r="Y4131" s="14"/>
    </row>
    <row r="4132" spans="1:25">
      <c r="A4132" s="14" t="s">
        <v>3112</v>
      </c>
      <c r="B4132" s="14" t="s">
        <v>60</v>
      </c>
      <c r="C4132" s="14" t="s">
        <v>34</v>
      </c>
      <c r="D4132" s="14" t="s">
        <v>42</v>
      </c>
      <c r="E4132" s="14">
        <v>0</v>
      </c>
      <c r="F4132" s="14">
        <v>3737.7064357654899</v>
      </c>
      <c r="G4132" s="14">
        <v>1245.9021452551599</v>
      </c>
      <c r="H4132" s="14">
        <v>1458.83347999527</v>
      </c>
      <c r="I4132" s="14">
        <v>1391.3335427541299</v>
      </c>
      <c r="J4132" s="14">
        <v>1346.8209824197099</v>
      </c>
      <c r="K4132" s="14">
        <v>1436.93584118582</v>
      </c>
      <c r="L4132" s="14">
        <v>45.602298431694003</v>
      </c>
      <c r="M4132" s="14">
        <v>44.512560334421998</v>
      </c>
      <c r="O4132" s="14"/>
      <c r="P4132" s="14"/>
      <c r="Q4132" s="14"/>
      <c r="R4132" s="14"/>
      <c r="S4132" s="14"/>
      <c r="T4132" s="14"/>
      <c r="U4132" s="14"/>
      <c r="V4132" s="14"/>
      <c r="W4132" s="14"/>
      <c r="X4132" s="14"/>
      <c r="Y4132" s="14"/>
    </row>
    <row r="4133" spans="1:25">
      <c r="A4133" s="14" t="s">
        <v>3113</v>
      </c>
      <c r="B4133" s="14" t="s">
        <v>60</v>
      </c>
      <c r="C4133" s="14" t="s">
        <v>128</v>
      </c>
      <c r="D4133" s="14" t="s">
        <v>42</v>
      </c>
      <c r="E4133" s="14">
        <v>0</v>
      </c>
      <c r="F4133" s="14">
        <v>3494.2064553119199</v>
      </c>
      <c r="G4133" s="14">
        <v>1164.7354851039699</v>
      </c>
      <c r="H4133" s="14">
        <v>1360.36504812461</v>
      </c>
      <c r="I4133" s="14">
        <v>1282.0010984140899</v>
      </c>
      <c r="J4133" s="14">
        <v>1239.5711311878299</v>
      </c>
      <c r="K4133" s="14">
        <v>1325.5058989111999</v>
      </c>
      <c r="L4133" s="14">
        <v>43.504800497106501</v>
      </c>
      <c r="M4133" s="14">
        <v>42.4299672262648</v>
      </c>
      <c r="O4133" s="14"/>
      <c r="P4133" s="14"/>
      <c r="Q4133" s="14"/>
      <c r="R4133" s="14"/>
      <c r="S4133" s="14"/>
      <c r="T4133" s="14"/>
      <c r="U4133" s="14"/>
      <c r="V4133" s="14"/>
      <c r="W4133" s="14"/>
      <c r="X4133" s="14"/>
      <c r="Y4133" s="14"/>
    </row>
    <row r="4134" spans="1:25">
      <c r="A4134" s="14" t="s">
        <v>3114</v>
      </c>
      <c r="B4134" s="14" t="s">
        <v>60</v>
      </c>
      <c r="C4134" s="14" t="s">
        <v>129</v>
      </c>
      <c r="D4134" s="14" t="s">
        <v>42</v>
      </c>
      <c r="E4134" s="14">
        <v>0</v>
      </c>
      <c r="F4134" s="14">
        <v>3430.03147710853</v>
      </c>
      <c r="G4134" s="14">
        <v>1143.3438257028399</v>
      </c>
      <c r="H4134" s="14">
        <v>1332.5323231724601</v>
      </c>
      <c r="I4134" s="14">
        <v>1240.5925035686901</v>
      </c>
      <c r="J4134" s="14">
        <v>1199.12955582677</v>
      </c>
      <c r="K4134" s="14">
        <v>1283.1157059612301</v>
      </c>
      <c r="L4134" s="14">
        <v>42.523202392543702</v>
      </c>
      <c r="M4134" s="14">
        <v>41.4629477419141</v>
      </c>
      <c r="O4134" s="14"/>
      <c r="P4134" s="14"/>
      <c r="Q4134" s="14"/>
      <c r="R4134" s="14"/>
      <c r="S4134" s="14"/>
      <c r="T4134" s="14"/>
      <c r="U4134" s="14"/>
      <c r="V4134" s="14"/>
      <c r="W4134" s="14"/>
      <c r="X4134" s="14"/>
      <c r="Y4134" s="14"/>
    </row>
    <row r="4135" spans="1:25">
      <c r="A4135" s="14" t="s">
        <v>3115</v>
      </c>
      <c r="B4135" s="14" t="s">
        <v>60</v>
      </c>
      <c r="C4135" s="14" t="s">
        <v>130</v>
      </c>
      <c r="D4135" s="14" t="s">
        <v>42</v>
      </c>
      <c r="E4135" s="14">
        <v>0</v>
      </c>
      <c r="F4135" s="14">
        <v>3516.1672605103299</v>
      </c>
      <c r="G4135" s="14">
        <v>1172.05575350344</v>
      </c>
      <c r="H4135" s="14">
        <v>1364.1244803345501</v>
      </c>
      <c r="I4135" s="14">
        <v>1253.6577919290801</v>
      </c>
      <c r="J4135" s="14">
        <v>1212.23970902415</v>
      </c>
      <c r="K4135" s="14">
        <v>1296.1217478997801</v>
      </c>
      <c r="L4135" s="14">
        <v>42.463955970701598</v>
      </c>
      <c r="M4135" s="14">
        <v>41.418082904926699</v>
      </c>
      <c r="O4135" s="14"/>
      <c r="P4135" s="14"/>
      <c r="Q4135" s="14"/>
      <c r="R4135" s="14"/>
      <c r="S4135" s="14"/>
      <c r="T4135" s="14"/>
      <c r="U4135" s="14"/>
      <c r="V4135" s="14"/>
      <c r="W4135" s="14"/>
      <c r="X4135" s="14"/>
      <c r="Y4135" s="14"/>
    </row>
    <row r="4136" spans="1:25">
      <c r="A4136" s="14" t="s">
        <v>3116</v>
      </c>
      <c r="B4136" s="14" t="s">
        <v>60</v>
      </c>
      <c r="C4136" s="14" t="s">
        <v>131</v>
      </c>
      <c r="D4136" s="14" t="s">
        <v>42</v>
      </c>
      <c r="E4136" s="14">
        <v>0</v>
      </c>
      <c r="F4136" s="14">
        <v>3710.3967938055398</v>
      </c>
      <c r="G4136" s="14">
        <v>1236.7989312685099</v>
      </c>
      <c r="H4136" s="14">
        <v>1437.1300730129401</v>
      </c>
      <c r="I4136" s="14">
        <v>1306.76790656873</v>
      </c>
      <c r="J4136" s="14">
        <v>1264.66681921331</v>
      </c>
      <c r="K4136" s="14">
        <v>1349.9035327404099</v>
      </c>
      <c r="L4136" s="14">
        <v>43.135626171688997</v>
      </c>
      <c r="M4136" s="14">
        <v>42.101087355413298</v>
      </c>
      <c r="O4136" s="14"/>
      <c r="P4136" s="14"/>
      <c r="Q4136" s="14"/>
      <c r="R4136" s="14"/>
      <c r="S4136" s="14"/>
      <c r="T4136" s="14"/>
      <c r="U4136" s="14"/>
      <c r="V4136" s="14"/>
      <c r="W4136" s="14"/>
      <c r="X4136" s="14"/>
      <c r="Y4136" s="14"/>
    </row>
    <row r="4137" spans="1:25">
      <c r="A4137" s="14" t="s">
        <v>3117</v>
      </c>
      <c r="B4137" s="14" t="s">
        <v>60</v>
      </c>
      <c r="C4137" s="14" t="s">
        <v>132</v>
      </c>
      <c r="D4137" s="14" t="s">
        <v>42</v>
      </c>
      <c r="E4137" s="14">
        <v>0</v>
      </c>
      <c r="F4137" s="14">
        <v>3873.12877096584</v>
      </c>
      <c r="G4137" s="14">
        <v>1291.04292365528</v>
      </c>
      <c r="H4137" s="14">
        <v>1497.38797836759</v>
      </c>
      <c r="I4137" s="14">
        <v>1342.7696188535999</v>
      </c>
      <c r="J4137" s="14">
        <v>1300.36275098996</v>
      </c>
      <c r="K4137" s="14">
        <v>1386.1961203205601</v>
      </c>
      <c r="L4137" s="14">
        <v>43.426501466953802</v>
      </c>
      <c r="M4137" s="14">
        <v>42.4068678636404</v>
      </c>
      <c r="O4137" s="14"/>
      <c r="P4137" s="14"/>
      <c r="Q4137" s="14"/>
      <c r="R4137" s="14"/>
      <c r="S4137" s="14"/>
      <c r="T4137" s="14"/>
      <c r="U4137" s="14"/>
      <c r="V4137" s="14"/>
      <c r="W4137" s="14"/>
      <c r="X4137" s="14"/>
      <c r="Y4137" s="14"/>
    </row>
    <row r="4138" spans="1:25">
      <c r="A4138" s="14" t="s">
        <v>3118</v>
      </c>
      <c r="B4138" s="14" t="s">
        <v>60</v>
      </c>
      <c r="C4138" s="14" t="s">
        <v>38</v>
      </c>
      <c r="D4138" s="14" t="s">
        <v>42</v>
      </c>
      <c r="E4138" s="14">
        <v>1</v>
      </c>
      <c r="F4138" s="14">
        <v>771.74693545583102</v>
      </c>
      <c r="G4138" s="14">
        <v>257.24897848527701</v>
      </c>
      <c r="H4138" s="14">
        <v>1560.44025204891</v>
      </c>
      <c r="I4138" s="14">
        <v>1489.9975276945199</v>
      </c>
      <c r="J4138" s="14">
        <v>1386.1375466685399</v>
      </c>
      <c r="K4138" s="14">
        <v>1599.5446323542701</v>
      </c>
      <c r="L4138" s="14">
        <v>109.547104659748</v>
      </c>
      <c r="M4138" s="14">
        <v>103.859981025978</v>
      </c>
      <c r="O4138" s="14"/>
      <c r="P4138" s="14"/>
      <c r="Q4138" s="14"/>
      <c r="R4138" s="14"/>
      <c r="S4138" s="14"/>
      <c r="T4138" s="14"/>
      <c r="U4138" s="14"/>
      <c r="V4138" s="14"/>
      <c r="W4138" s="14"/>
      <c r="X4138" s="14"/>
      <c r="Y4138" s="14"/>
    </row>
    <row r="4139" spans="1:25">
      <c r="A4139" s="14" t="s">
        <v>3119</v>
      </c>
      <c r="B4139" s="14" t="s">
        <v>60</v>
      </c>
      <c r="C4139" s="14" t="s">
        <v>36</v>
      </c>
      <c r="D4139" s="14" t="s">
        <v>42</v>
      </c>
      <c r="E4139" s="14">
        <v>1</v>
      </c>
      <c r="F4139" s="14">
        <v>744.08736413180304</v>
      </c>
      <c r="G4139" s="14">
        <v>248.02912137726801</v>
      </c>
      <c r="H4139" s="14">
        <v>1488.2937917669501</v>
      </c>
      <c r="I4139" s="14">
        <v>1416.35449214712</v>
      </c>
      <c r="J4139" s="14">
        <v>1315.76086651172</v>
      </c>
      <c r="K4139" s="14">
        <v>1522.56090269623</v>
      </c>
      <c r="L4139" s="14">
        <v>106.20641054911</v>
      </c>
      <c r="M4139" s="14">
        <v>100.593625635395</v>
      </c>
      <c r="O4139" s="14"/>
      <c r="P4139" s="14"/>
      <c r="Q4139" s="14"/>
      <c r="R4139" s="14"/>
      <c r="S4139" s="14"/>
      <c r="T4139" s="14"/>
      <c r="U4139" s="14"/>
      <c r="V4139" s="14"/>
      <c r="W4139" s="14"/>
      <c r="X4139" s="14"/>
      <c r="Y4139" s="14"/>
    </row>
    <row r="4140" spans="1:25">
      <c r="A4140" s="14" t="s">
        <v>3120</v>
      </c>
      <c r="B4140" s="14" t="s">
        <v>60</v>
      </c>
      <c r="C4140" s="14" t="s">
        <v>34</v>
      </c>
      <c r="D4140" s="14" t="s">
        <v>42</v>
      </c>
      <c r="E4140" s="14">
        <v>1</v>
      </c>
      <c r="F4140" s="14">
        <v>717.52592635027395</v>
      </c>
      <c r="G4140" s="14">
        <v>239.17530878342501</v>
      </c>
      <c r="H4140" s="14">
        <v>1426.60634314911</v>
      </c>
      <c r="I4140" s="14">
        <v>1350.4083002643399</v>
      </c>
      <c r="J4140" s="14">
        <v>1252.6768239538801</v>
      </c>
      <c r="K4140" s="14">
        <v>1453.6959653323299</v>
      </c>
      <c r="L4140" s="14">
        <v>103.287665067986</v>
      </c>
      <c r="M4140" s="14">
        <v>97.731476310458405</v>
      </c>
      <c r="O4140" s="14"/>
      <c r="P4140" s="14"/>
      <c r="Q4140" s="14"/>
      <c r="R4140" s="14"/>
      <c r="S4140" s="14"/>
      <c r="T4140" s="14"/>
      <c r="U4140" s="14"/>
      <c r="V4140" s="14"/>
      <c r="W4140" s="14"/>
      <c r="X4140" s="14"/>
      <c r="Y4140" s="14"/>
    </row>
    <row r="4141" spans="1:25">
      <c r="A4141" s="14" t="s">
        <v>3121</v>
      </c>
      <c r="B4141" s="14" t="s">
        <v>60</v>
      </c>
      <c r="C4141" s="14" t="s">
        <v>128</v>
      </c>
      <c r="D4141" s="14" t="s">
        <v>42</v>
      </c>
      <c r="E4141" s="14">
        <v>1</v>
      </c>
      <c r="F4141" s="14">
        <v>618.97375393565801</v>
      </c>
      <c r="G4141" s="14">
        <v>206.32458464521901</v>
      </c>
      <c r="H4141" s="14">
        <v>1225.4722008664901</v>
      </c>
      <c r="I4141" s="14">
        <v>1150.62689773586</v>
      </c>
      <c r="J4141" s="14">
        <v>1061.0127166073701</v>
      </c>
      <c r="K4141" s="14">
        <v>1245.73939871836</v>
      </c>
      <c r="L4141" s="14">
        <v>95.112500982498901</v>
      </c>
      <c r="M4141" s="14">
        <v>89.614181128490401</v>
      </c>
      <c r="O4141" s="14"/>
      <c r="P4141" s="14"/>
      <c r="Q4141" s="14"/>
      <c r="R4141" s="14"/>
      <c r="S4141" s="14"/>
      <c r="T4141" s="14"/>
      <c r="U4141" s="14"/>
      <c r="V4141" s="14"/>
      <c r="W4141" s="14"/>
      <c r="X4141" s="14"/>
      <c r="Y4141" s="14"/>
    </row>
    <row r="4142" spans="1:25">
      <c r="A4142" s="14" t="s">
        <v>3122</v>
      </c>
      <c r="B4142" s="14" t="s">
        <v>60</v>
      </c>
      <c r="C4142" s="14" t="s">
        <v>129</v>
      </c>
      <c r="D4142" s="14" t="s">
        <v>42</v>
      </c>
      <c r="E4142" s="14">
        <v>1</v>
      </c>
      <c r="F4142" s="14">
        <v>618.38288860103205</v>
      </c>
      <c r="G4142" s="14">
        <v>206.12762953367701</v>
      </c>
      <c r="H4142" s="14">
        <v>1220.6049674332501</v>
      </c>
      <c r="I4142" s="14">
        <v>1131.5536604834399</v>
      </c>
      <c r="J4142" s="14">
        <v>1043.29725189845</v>
      </c>
      <c r="K4142" s="14">
        <v>1225.2277546007999</v>
      </c>
      <c r="L4142" s="14">
        <v>93.674094117358194</v>
      </c>
      <c r="M4142" s="14">
        <v>88.256408584991107</v>
      </c>
      <c r="O4142" s="14"/>
      <c r="P4142" s="14"/>
      <c r="Q4142" s="14"/>
      <c r="R4142" s="14"/>
      <c r="S4142" s="14"/>
      <c r="T4142" s="14"/>
      <c r="U4142" s="14"/>
      <c r="V4142" s="14"/>
      <c r="W4142" s="14"/>
      <c r="X4142" s="14"/>
      <c r="Y4142" s="14"/>
    </row>
    <row r="4143" spans="1:25">
      <c r="A4143" s="14" t="s">
        <v>3123</v>
      </c>
      <c r="B4143" s="14" t="s">
        <v>60</v>
      </c>
      <c r="C4143" s="14" t="s">
        <v>130</v>
      </c>
      <c r="D4143" s="14" t="s">
        <v>42</v>
      </c>
      <c r="E4143" s="14">
        <v>1</v>
      </c>
      <c r="F4143" s="14">
        <v>646.36487242611804</v>
      </c>
      <c r="G4143" s="14">
        <v>215.45495747537299</v>
      </c>
      <c r="H4143" s="14">
        <v>1271.89608694803</v>
      </c>
      <c r="I4143" s="14">
        <v>1160.01898294343</v>
      </c>
      <c r="J4143" s="14">
        <v>1071.3331286252601</v>
      </c>
      <c r="K4143" s="14">
        <v>1254.0258659741901</v>
      </c>
      <c r="L4143" s="14">
        <v>94.006883030766602</v>
      </c>
      <c r="M4143" s="14">
        <v>88.685854318168793</v>
      </c>
      <c r="O4143" s="14"/>
      <c r="P4143" s="14"/>
      <c r="Q4143" s="14"/>
      <c r="R4143" s="14"/>
      <c r="S4143" s="14"/>
      <c r="T4143" s="14"/>
      <c r="U4143" s="14"/>
      <c r="V4143" s="14"/>
      <c r="W4143" s="14"/>
      <c r="X4143" s="14"/>
      <c r="Y4143" s="14"/>
    </row>
    <row r="4144" spans="1:25">
      <c r="A4144" s="14" t="s">
        <v>3124</v>
      </c>
      <c r="B4144" s="14" t="s">
        <v>60</v>
      </c>
      <c r="C4144" s="14" t="s">
        <v>131</v>
      </c>
      <c r="D4144" s="14" t="s">
        <v>42</v>
      </c>
      <c r="E4144" s="14">
        <v>1</v>
      </c>
      <c r="F4144" s="14">
        <v>712.40146507826603</v>
      </c>
      <c r="G4144" s="14">
        <v>237.46715502608899</v>
      </c>
      <c r="H4144" s="14">
        <v>1400.3252448761</v>
      </c>
      <c r="I4144" s="14">
        <v>1262.9338615597101</v>
      </c>
      <c r="J4144" s="14">
        <v>1170.6852997128501</v>
      </c>
      <c r="K4144" s="14">
        <v>1360.4463116731299</v>
      </c>
      <c r="L4144" s="14">
        <v>97.512450113419803</v>
      </c>
      <c r="M4144" s="14">
        <v>92.248561846859005</v>
      </c>
      <c r="O4144" s="14"/>
      <c r="P4144" s="14"/>
      <c r="Q4144" s="14"/>
      <c r="R4144" s="14"/>
      <c r="S4144" s="14"/>
      <c r="T4144" s="14"/>
      <c r="U4144" s="14"/>
      <c r="V4144" s="14"/>
      <c r="W4144" s="14"/>
      <c r="X4144" s="14"/>
      <c r="Y4144" s="14"/>
    </row>
    <row r="4145" spans="1:25">
      <c r="A4145" s="14" t="s">
        <v>3125</v>
      </c>
      <c r="B4145" s="14" t="s">
        <v>60</v>
      </c>
      <c r="C4145" s="14" t="s">
        <v>132</v>
      </c>
      <c r="D4145" s="14" t="s">
        <v>42</v>
      </c>
      <c r="E4145" s="14">
        <v>1</v>
      </c>
      <c r="F4145" s="14">
        <v>733.91584305588901</v>
      </c>
      <c r="G4145" s="14">
        <v>244.63861435196301</v>
      </c>
      <c r="H4145" s="14">
        <v>1442.8416684148301</v>
      </c>
      <c r="I4145" s="14">
        <v>1280.97241520595</v>
      </c>
      <c r="J4145" s="14">
        <v>1188.5219225855501</v>
      </c>
      <c r="K4145" s="14">
        <v>1378.61804359639</v>
      </c>
      <c r="L4145" s="14">
        <v>97.645628390433799</v>
      </c>
      <c r="M4145" s="14">
        <v>92.450492620406095</v>
      </c>
      <c r="O4145" s="14"/>
      <c r="P4145" s="14"/>
      <c r="Q4145" s="14"/>
      <c r="R4145" s="14"/>
      <c r="S4145" s="14"/>
      <c r="T4145" s="14"/>
      <c r="U4145" s="14"/>
      <c r="V4145" s="14"/>
      <c r="W4145" s="14"/>
      <c r="X4145" s="14"/>
      <c r="Y4145" s="14"/>
    </row>
    <row r="4146" spans="1:25">
      <c r="A4146" s="14" t="s">
        <v>3126</v>
      </c>
      <c r="B4146" s="14" t="s">
        <v>60</v>
      </c>
      <c r="C4146" s="14" t="s">
        <v>38</v>
      </c>
      <c r="D4146" s="14" t="s">
        <v>42</v>
      </c>
      <c r="E4146" s="14">
        <v>2</v>
      </c>
      <c r="F4146" s="14">
        <v>650.22789569425299</v>
      </c>
      <c r="G4146" s="14">
        <v>216.742631898084</v>
      </c>
      <c r="H4146" s="14">
        <v>1195.3597611851101</v>
      </c>
      <c r="I4146" s="14">
        <v>1156.20045226908</v>
      </c>
      <c r="J4146" s="14">
        <v>1068.1994219354001</v>
      </c>
      <c r="K4146" s="14">
        <v>1249.4652058572699</v>
      </c>
      <c r="L4146" s="14">
        <v>93.264753588191496</v>
      </c>
      <c r="M4146" s="14">
        <v>88.001030333680802</v>
      </c>
      <c r="O4146" s="14"/>
      <c r="P4146" s="14"/>
      <c r="Q4146" s="14"/>
      <c r="R4146" s="14"/>
      <c r="S4146" s="14"/>
      <c r="T4146" s="14"/>
      <c r="U4146" s="14"/>
      <c r="V4146" s="14"/>
      <c r="W4146" s="14"/>
      <c r="X4146" s="14"/>
      <c r="Y4146" s="14"/>
    </row>
    <row r="4147" spans="1:25">
      <c r="A4147" s="14" t="s">
        <v>3127</v>
      </c>
      <c r="B4147" s="14" t="s">
        <v>60</v>
      </c>
      <c r="C4147" s="14" t="s">
        <v>36</v>
      </c>
      <c r="D4147" s="14" t="s">
        <v>42</v>
      </c>
      <c r="E4147" s="14">
        <v>2</v>
      </c>
      <c r="F4147" s="14">
        <v>673.73648460034997</v>
      </c>
      <c r="G4147" s="14">
        <v>224.57882820011699</v>
      </c>
      <c r="H4147" s="14">
        <v>1228.8631025432301</v>
      </c>
      <c r="I4147" s="14">
        <v>1178.48513658242</v>
      </c>
      <c r="J4147" s="14">
        <v>1090.22454381234</v>
      </c>
      <c r="K4147" s="14">
        <v>1271.92909646096</v>
      </c>
      <c r="L4147" s="14">
        <v>93.443959878539303</v>
      </c>
      <c r="M4147" s="14">
        <v>88.260592770080194</v>
      </c>
      <c r="O4147" s="14"/>
      <c r="P4147" s="14"/>
      <c r="Q4147" s="14"/>
      <c r="R4147" s="14"/>
      <c r="S4147" s="14"/>
      <c r="T4147" s="14"/>
      <c r="U4147" s="14"/>
      <c r="V4147" s="14"/>
      <c r="W4147" s="14"/>
      <c r="X4147" s="14"/>
      <c r="Y4147" s="14"/>
    </row>
    <row r="4148" spans="1:25">
      <c r="A4148" s="14" t="s">
        <v>3128</v>
      </c>
      <c r="B4148" s="14" t="s">
        <v>60</v>
      </c>
      <c r="C4148" s="14" t="s">
        <v>34</v>
      </c>
      <c r="D4148" s="14" t="s">
        <v>42</v>
      </c>
      <c r="E4148" s="14">
        <v>2</v>
      </c>
      <c r="F4148" s="14">
        <v>675.96911179342203</v>
      </c>
      <c r="G4148" s="14">
        <v>225.32303726447401</v>
      </c>
      <c r="H4148" s="14">
        <v>1225.2254115267499</v>
      </c>
      <c r="I4148" s="14">
        <v>1156.2306360059699</v>
      </c>
      <c r="J4148" s="14">
        <v>1069.7072985150601</v>
      </c>
      <c r="K4148" s="14">
        <v>1247.82664956143</v>
      </c>
      <c r="L4148" s="14">
        <v>91.596013555460303</v>
      </c>
      <c r="M4148" s="14">
        <v>86.523337490902605</v>
      </c>
      <c r="O4148" s="14"/>
      <c r="P4148" s="14"/>
      <c r="Q4148" s="14"/>
      <c r="R4148" s="14"/>
      <c r="S4148" s="14"/>
      <c r="T4148" s="14"/>
      <c r="U4148" s="14"/>
      <c r="V4148" s="14"/>
      <c r="W4148" s="14"/>
      <c r="X4148" s="14"/>
      <c r="Y4148" s="14"/>
    </row>
    <row r="4149" spans="1:25">
      <c r="A4149" s="14" t="s">
        <v>3129</v>
      </c>
      <c r="B4149" s="14" t="s">
        <v>60</v>
      </c>
      <c r="C4149" s="14" t="s">
        <v>128</v>
      </c>
      <c r="D4149" s="14" t="s">
        <v>42</v>
      </c>
      <c r="E4149" s="14">
        <v>2</v>
      </c>
      <c r="F4149" s="14">
        <v>618.71199623873895</v>
      </c>
      <c r="G4149" s="14">
        <v>206.23733207958</v>
      </c>
      <c r="H4149" s="14">
        <v>1117.85791038292</v>
      </c>
      <c r="I4149" s="14">
        <v>1038.98048494058</v>
      </c>
      <c r="J4149" s="14">
        <v>957.68840468165104</v>
      </c>
      <c r="K4149" s="14">
        <v>1125.26136872133</v>
      </c>
      <c r="L4149" s="14">
        <v>86.280883780754706</v>
      </c>
      <c r="M4149" s="14">
        <v>81.292080258928095</v>
      </c>
      <c r="O4149" s="14"/>
      <c r="P4149" s="14"/>
      <c r="Q4149" s="14"/>
      <c r="R4149" s="14"/>
      <c r="S4149" s="14"/>
      <c r="T4149" s="14"/>
      <c r="U4149" s="14"/>
      <c r="V4149" s="14"/>
      <c r="W4149" s="14"/>
      <c r="X4149" s="14"/>
      <c r="Y4149" s="14"/>
    </row>
    <row r="4150" spans="1:25">
      <c r="A4150" s="14" t="s">
        <v>3130</v>
      </c>
      <c r="B4150" s="14" t="s">
        <v>60</v>
      </c>
      <c r="C4150" s="14" t="s">
        <v>129</v>
      </c>
      <c r="D4150" s="14" t="s">
        <v>42</v>
      </c>
      <c r="E4150" s="14">
        <v>2</v>
      </c>
      <c r="F4150" s="14">
        <v>606.02936152664199</v>
      </c>
      <c r="G4150" s="14">
        <v>202.00978717554699</v>
      </c>
      <c r="H4150" s="14">
        <v>1092.49596467883</v>
      </c>
      <c r="I4150" s="14">
        <v>994.19272416098499</v>
      </c>
      <c r="J4150" s="14">
        <v>915.59464954171096</v>
      </c>
      <c r="K4150" s="14">
        <v>1077.66617188751</v>
      </c>
      <c r="L4150" s="14">
        <v>83.473447726527198</v>
      </c>
      <c r="M4150" s="14">
        <v>78.598074619274499</v>
      </c>
      <c r="O4150" s="14"/>
      <c r="P4150" s="14"/>
      <c r="Q4150" s="14"/>
      <c r="R4150" s="14"/>
      <c r="S4150" s="14"/>
      <c r="T4150" s="14"/>
      <c r="U4150" s="14"/>
      <c r="V4150" s="14"/>
      <c r="W4150" s="14"/>
      <c r="X4150" s="14"/>
      <c r="Y4150" s="14"/>
    </row>
    <row r="4151" spans="1:25">
      <c r="A4151" s="14" t="s">
        <v>3131</v>
      </c>
      <c r="B4151" s="14" t="s">
        <v>60</v>
      </c>
      <c r="C4151" s="14" t="s">
        <v>130</v>
      </c>
      <c r="D4151" s="14" t="s">
        <v>42</v>
      </c>
      <c r="E4151" s="14">
        <v>2</v>
      </c>
      <c r="F4151" s="14">
        <v>652.01702780824098</v>
      </c>
      <c r="G4151" s="14">
        <v>217.33900926941399</v>
      </c>
      <c r="H4151" s="14">
        <v>1175.2925136691599</v>
      </c>
      <c r="I4151" s="14">
        <v>1051.4599673857001</v>
      </c>
      <c r="J4151" s="14">
        <v>971.42464970117896</v>
      </c>
      <c r="K4151" s="14">
        <v>1136.2757589968701</v>
      </c>
      <c r="L4151" s="14">
        <v>84.815791611171306</v>
      </c>
      <c r="M4151" s="14">
        <v>80.035317684520805</v>
      </c>
      <c r="O4151" s="14"/>
      <c r="P4151" s="14"/>
      <c r="Q4151" s="14"/>
      <c r="R4151" s="14"/>
      <c r="S4151" s="14"/>
      <c r="T4151" s="14"/>
      <c r="U4151" s="14"/>
      <c r="V4151" s="14"/>
      <c r="W4151" s="14"/>
      <c r="X4151" s="14"/>
      <c r="Y4151" s="14"/>
    </row>
    <row r="4152" spans="1:25">
      <c r="A4152" s="14" t="s">
        <v>3132</v>
      </c>
      <c r="B4152" s="14" t="s">
        <v>60</v>
      </c>
      <c r="C4152" s="14" t="s">
        <v>131</v>
      </c>
      <c r="D4152" s="14" t="s">
        <v>42</v>
      </c>
      <c r="E4152" s="14">
        <v>2</v>
      </c>
      <c r="F4152" s="14">
        <v>674.56694656031198</v>
      </c>
      <c r="G4152" s="14">
        <v>224.855648853437</v>
      </c>
      <c r="H4152" s="14">
        <v>1217.2124119170501</v>
      </c>
      <c r="I4152" s="14">
        <v>1085.5326436390101</v>
      </c>
      <c r="J4152" s="14">
        <v>1004.14802111297</v>
      </c>
      <c r="K4152" s="14">
        <v>1171.6937846922301</v>
      </c>
      <c r="L4152" s="14">
        <v>86.161141053215005</v>
      </c>
      <c r="M4152" s="14">
        <v>81.384622526039806</v>
      </c>
      <c r="O4152" s="14"/>
      <c r="P4152" s="14"/>
      <c r="Q4152" s="14"/>
      <c r="R4152" s="14"/>
      <c r="S4152" s="14"/>
      <c r="T4152" s="14"/>
      <c r="U4152" s="14"/>
      <c r="V4152" s="14"/>
      <c r="W4152" s="14"/>
      <c r="X4152" s="14"/>
      <c r="Y4152" s="14"/>
    </row>
    <row r="4153" spans="1:25">
      <c r="A4153" s="14" t="s">
        <v>3133</v>
      </c>
      <c r="B4153" s="14" t="s">
        <v>60</v>
      </c>
      <c r="C4153" s="14" t="s">
        <v>132</v>
      </c>
      <c r="D4153" s="14" t="s">
        <v>42</v>
      </c>
      <c r="E4153" s="14">
        <v>2</v>
      </c>
      <c r="F4153" s="14">
        <v>715.481298570749</v>
      </c>
      <c r="G4153" s="14">
        <v>238.49376619025</v>
      </c>
      <c r="H4153" s="14">
        <v>1290.94653586191</v>
      </c>
      <c r="I4153" s="14">
        <v>1147.0494213371801</v>
      </c>
      <c r="J4153" s="14">
        <v>1063.12459876406</v>
      </c>
      <c r="K4153" s="14">
        <v>1235.7525257309501</v>
      </c>
      <c r="L4153" s="14">
        <v>88.703104393767703</v>
      </c>
      <c r="M4153" s="14">
        <v>83.924822573125098</v>
      </c>
      <c r="O4153" s="14"/>
      <c r="P4153" s="14"/>
      <c r="Q4153" s="14"/>
      <c r="R4153" s="14"/>
      <c r="S4153" s="14"/>
      <c r="T4153" s="14"/>
      <c r="U4153" s="14"/>
      <c r="V4153" s="14"/>
      <c r="W4153" s="14"/>
      <c r="X4153" s="14"/>
      <c r="Y4153" s="14"/>
    </row>
    <row r="4154" spans="1:25">
      <c r="A4154" s="14" t="s">
        <v>3134</v>
      </c>
      <c r="B4154" s="14" t="s">
        <v>60</v>
      </c>
      <c r="C4154" s="14" t="s">
        <v>38</v>
      </c>
      <c r="D4154" s="14" t="s">
        <v>42</v>
      </c>
      <c r="E4154" s="14">
        <v>3</v>
      </c>
      <c r="F4154" s="14">
        <v>568.68079244989895</v>
      </c>
      <c r="G4154" s="14">
        <v>189.560264149966</v>
      </c>
      <c r="H4154" s="14">
        <v>1209.8046897202501</v>
      </c>
      <c r="I4154" s="14">
        <v>1203.6554348853001</v>
      </c>
      <c r="J4154" s="14">
        <v>1106.2916394250999</v>
      </c>
      <c r="K4154" s="14">
        <v>1307.2605680356301</v>
      </c>
      <c r="L4154" s="14">
        <v>103.605133150331</v>
      </c>
      <c r="M4154" s="14">
        <v>97.363795460197494</v>
      </c>
      <c r="O4154" s="14"/>
      <c r="P4154" s="14"/>
      <c r="Q4154" s="14"/>
      <c r="R4154" s="14"/>
      <c r="S4154" s="14"/>
      <c r="T4154" s="14"/>
      <c r="U4154" s="14"/>
      <c r="V4154" s="14"/>
      <c r="W4154" s="14"/>
      <c r="X4154" s="14"/>
      <c r="Y4154" s="14"/>
    </row>
    <row r="4155" spans="1:25">
      <c r="A4155" s="14" t="s">
        <v>3135</v>
      </c>
      <c r="B4155" s="14" t="s">
        <v>60</v>
      </c>
      <c r="C4155" s="14" t="s">
        <v>36</v>
      </c>
      <c r="D4155" s="14" t="s">
        <v>42</v>
      </c>
      <c r="E4155" s="14">
        <v>3</v>
      </c>
      <c r="F4155" s="14">
        <v>591.59241067654204</v>
      </c>
      <c r="G4155" s="14">
        <v>197.197470225514</v>
      </c>
      <c r="H4155" s="14">
        <v>1246.9277688992099</v>
      </c>
      <c r="I4155" s="14">
        <v>1223.73584280267</v>
      </c>
      <c r="J4155" s="14">
        <v>1126.64383648886</v>
      </c>
      <c r="K4155" s="14">
        <v>1326.9259130577</v>
      </c>
      <c r="L4155" s="14">
        <v>103.190070255027</v>
      </c>
      <c r="M4155" s="14">
        <v>97.092006313807602</v>
      </c>
      <c r="O4155" s="14"/>
      <c r="P4155" s="14"/>
      <c r="Q4155" s="14"/>
      <c r="R4155" s="14"/>
      <c r="S4155" s="14"/>
      <c r="T4155" s="14"/>
      <c r="U4155" s="14"/>
      <c r="V4155" s="14"/>
      <c r="W4155" s="14"/>
      <c r="X4155" s="14"/>
      <c r="Y4155" s="14"/>
    </row>
    <row r="4156" spans="1:25">
      <c r="A4156" s="14" t="s">
        <v>3136</v>
      </c>
      <c r="B4156" s="14" t="s">
        <v>60</v>
      </c>
      <c r="C4156" s="14" t="s">
        <v>34</v>
      </c>
      <c r="D4156" s="14" t="s">
        <v>42</v>
      </c>
      <c r="E4156" s="14">
        <v>3</v>
      </c>
      <c r="F4156" s="14">
        <v>581.26018332679996</v>
      </c>
      <c r="G4156" s="14">
        <v>193.75339444226699</v>
      </c>
      <c r="H4156" s="14">
        <v>1219.82788047848</v>
      </c>
      <c r="I4156" s="14">
        <v>1187.14322885105</v>
      </c>
      <c r="J4156" s="14">
        <v>1092.1293966362</v>
      </c>
      <c r="K4156" s="14">
        <v>1288.1792179478</v>
      </c>
      <c r="L4156" s="14">
        <v>101.03598909674599</v>
      </c>
      <c r="M4156" s="14">
        <v>95.013832214849302</v>
      </c>
      <c r="O4156" s="14"/>
      <c r="P4156" s="14"/>
      <c r="Q4156" s="14"/>
      <c r="R4156" s="14"/>
      <c r="S4156" s="14"/>
      <c r="T4156" s="14"/>
      <c r="U4156" s="14"/>
      <c r="V4156" s="14"/>
      <c r="W4156" s="14"/>
      <c r="X4156" s="14"/>
      <c r="Y4156" s="14"/>
    </row>
    <row r="4157" spans="1:25">
      <c r="A4157" s="14" t="s">
        <v>3137</v>
      </c>
      <c r="B4157" s="14" t="s">
        <v>60</v>
      </c>
      <c r="C4157" s="14" t="s">
        <v>128</v>
      </c>
      <c r="D4157" s="14" t="s">
        <v>42</v>
      </c>
      <c r="E4157" s="14">
        <v>3</v>
      </c>
      <c r="F4157" s="14">
        <v>545.70572016774895</v>
      </c>
      <c r="G4157" s="14">
        <v>181.90190672258299</v>
      </c>
      <c r="H4157" s="14">
        <v>1141.19015489188</v>
      </c>
      <c r="I4157" s="14">
        <v>1082.41618072289</v>
      </c>
      <c r="J4157" s="14">
        <v>993.048106389277</v>
      </c>
      <c r="K4157" s="14">
        <v>1177.6366225077199</v>
      </c>
      <c r="L4157" s="14">
        <v>95.220441784837007</v>
      </c>
      <c r="M4157" s="14">
        <v>89.368074333610394</v>
      </c>
      <c r="O4157" s="14"/>
      <c r="P4157" s="14"/>
      <c r="Q4157" s="14"/>
      <c r="R4157" s="14"/>
      <c r="S4157" s="14"/>
      <c r="T4157" s="14"/>
      <c r="U4157" s="14"/>
      <c r="V4157" s="14"/>
      <c r="W4157" s="14"/>
      <c r="X4157" s="14"/>
      <c r="Y4157" s="14"/>
    </row>
    <row r="4158" spans="1:25">
      <c r="A4158" s="14" t="s">
        <v>3138</v>
      </c>
      <c r="B4158" s="14" t="s">
        <v>60</v>
      </c>
      <c r="C4158" s="14" t="s">
        <v>129</v>
      </c>
      <c r="D4158" s="14" t="s">
        <v>42</v>
      </c>
      <c r="E4158" s="14">
        <v>3</v>
      </c>
      <c r="F4158" s="14">
        <v>562.82221259518406</v>
      </c>
      <c r="G4158" s="14">
        <v>187.60740419839499</v>
      </c>
      <c r="H4158" s="14">
        <v>1171.05805662634</v>
      </c>
      <c r="I4158" s="14">
        <v>1101.47891615146</v>
      </c>
      <c r="J4158" s="14">
        <v>1011.84596918771</v>
      </c>
      <c r="K4158" s="14">
        <v>1196.8884958290701</v>
      </c>
      <c r="L4158" s="14">
        <v>95.409579677609798</v>
      </c>
      <c r="M4158" s="14">
        <v>89.632946963752005</v>
      </c>
      <c r="O4158" s="14"/>
      <c r="P4158" s="14"/>
      <c r="Q4158" s="14"/>
      <c r="R4158" s="14"/>
      <c r="S4158" s="14"/>
      <c r="T4158" s="14"/>
      <c r="U4158" s="14"/>
      <c r="V4158" s="14"/>
      <c r="W4158" s="14"/>
      <c r="X4158" s="14"/>
      <c r="Y4158" s="14"/>
    </row>
    <row r="4159" spans="1:25">
      <c r="A4159" s="14" t="s">
        <v>3139</v>
      </c>
      <c r="B4159" s="14" t="s">
        <v>60</v>
      </c>
      <c r="C4159" s="14" t="s">
        <v>130</v>
      </c>
      <c r="D4159" s="14" t="s">
        <v>42</v>
      </c>
      <c r="E4159" s="14">
        <v>3</v>
      </c>
      <c r="F4159" s="14">
        <v>604.31832074986301</v>
      </c>
      <c r="G4159" s="14">
        <v>201.439440249954</v>
      </c>
      <c r="H4159" s="14">
        <v>1249.5726412263</v>
      </c>
      <c r="I4159" s="14">
        <v>1159.02018769959</v>
      </c>
      <c r="J4159" s="14">
        <v>1067.8551842659599</v>
      </c>
      <c r="K4159" s="14">
        <v>1255.8483494376601</v>
      </c>
      <c r="L4159" s="14">
        <v>96.828161738072595</v>
      </c>
      <c r="M4159" s="14">
        <v>91.165003433633501</v>
      </c>
      <c r="O4159" s="14"/>
      <c r="P4159" s="14"/>
      <c r="Q4159" s="14"/>
      <c r="R4159" s="14"/>
      <c r="S4159" s="14"/>
      <c r="T4159" s="14"/>
      <c r="U4159" s="14"/>
      <c r="V4159" s="14"/>
      <c r="W4159" s="14"/>
      <c r="X4159" s="14"/>
      <c r="Y4159" s="14"/>
    </row>
    <row r="4160" spans="1:25">
      <c r="A4160" s="14" t="s">
        <v>3140</v>
      </c>
      <c r="B4160" s="14" t="s">
        <v>60</v>
      </c>
      <c r="C4160" s="14" t="s">
        <v>131</v>
      </c>
      <c r="D4160" s="14" t="s">
        <v>42</v>
      </c>
      <c r="E4160" s="14">
        <v>3</v>
      </c>
      <c r="F4160" s="14">
        <v>628.40449536085498</v>
      </c>
      <c r="G4160" s="14">
        <v>209.46816512028499</v>
      </c>
      <c r="H4160" s="14">
        <v>1293.97186261604</v>
      </c>
      <c r="I4160" s="14">
        <v>1183.06738672049</v>
      </c>
      <c r="J4160" s="14">
        <v>1091.70835263139</v>
      </c>
      <c r="K4160" s="14">
        <v>1279.98818374194</v>
      </c>
      <c r="L4160" s="14">
        <v>96.920797021453396</v>
      </c>
      <c r="M4160" s="14">
        <v>91.359034089100504</v>
      </c>
      <c r="O4160" s="14"/>
      <c r="P4160" s="14"/>
      <c r="Q4160" s="14"/>
      <c r="R4160" s="14"/>
      <c r="S4160" s="14"/>
      <c r="T4160" s="14"/>
      <c r="U4160" s="14"/>
      <c r="V4160" s="14"/>
      <c r="W4160" s="14"/>
      <c r="X4160" s="14"/>
      <c r="Y4160" s="14"/>
    </row>
    <row r="4161" spans="1:25">
      <c r="A4161" s="14" t="s">
        <v>3141</v>
      </c>
      <c r="B4161" s="14" t="s">
        <v>60</v>
      </c>
      <c r="C4161" s="14" t="s">
        <v>132</v>
      </c>
      <c r="D4161" s="14" t="s">
        <v>42</v>
      </c>
      <c r="E4161" s="14">
        <v>3</v>
      </c>
      <c r="F4161" s="14">
        <v>655.47150435724302</v>
      </c>
      <c r="G4161" s="14">
        <v>218.49050145241401</v>
      </c>
      <c r="H4161" s="14">
        <v>1347.9302137806301</v>
      </c>
      <c r="I4161" s="14">
        <v>1204.5195718699799</v>
      </c>
      <c r="J4161" s="14">
        <v>1113.26884719899</v>
      </c>
      <c r="K4161" s="14">
        <v>1301.20581589832</v>
      </c>
      <c r="L4161" s="14">
        <v>96.686244028340994</v>
      </c>
      <c r="M4161" s="14">
        <v>91.250724670992</v>
      </c>
      <c r="O4161" s="14"/>
      <c r="P4161" s="14"/>
      <c r="Q4161" s="14"/>
      <c r="R4161" s="14"/>
      <c r="S4161" s="14"/>
      <c r="T4161" s="14"/>
      <c r="U4161" s="14"/>
      <c r="V4161" s="14"/>
      <c r="W4161" s="14"/>
      <c r="X4161" s="14"/>
      <c r="Y4161" s="14"/>
    </row>
    <row r="4162" spans="1:25">
      <c r="A4162" s="14" t="s">
        <v>3142</v>
      </c>
      <c r="B4162" s="14" t="s">
        <v>60</v>
      </c>
      <c r="C4162" s="14" t="s">
        <v>38</v>
      </c>
      <c r="D4162" s="14" t="s">
        <v>42</v>
      </c>
      <c r="E4162" s="14">
        <v>4</v>
      </c>
      <c r="F4162" s="14">
        <v>894.20513228700304</v>
      </c>
      <c r="G4162" s="14">
        <v>298.06837742900098</v>
      </c>
      <c r="H4162" s="14">
        <v>1545.57026460005</v>
      </c>
      <c r="I4162" s="14">
        <v>1479.92463520561</v>
      </c>
      <c r="J4162" s="14">
        <v>1383.9297435564199</v>
      </c>
      <c r="K4162" s="14">
        <v>1580.79250157401</v>
      </c>
      <c r="L4162" s="14">
        <v>100.867866368394</v>
      </c>
      <c r="M4162" s="14">
        <v>95.994891649196902</v>
      </c>
      <c r="O4162" s="14"/>
      <c r="P4162" s="14"/>
      <c r="Q4162" s="14"/>
      <c r="R4162" s="14"/>
      <c r="S4162" s="14"/>
      <c r="T4162" s="14"/>
      <c r="U4162" s="14"/>
      <c r="V4162" s="14"/>
      <c r="W4162" s="14"/>
      <c r="X4162" s="14"/>
      <c r="Y4162" s="14"/>
    </row>
    <row r="4163" spans="1:25">
      <c r="A4163" s="14" t="s">
        <v>3143</v>
      </c>
      <c r="B4163" s="14" t="s">
        <v>60</v>
      </c>
      <c r="C4163" s="14" t="s">
        <v>36</v>
      </c>
      <c r="D4163" s="14" t="s">
        <v>42</v>
      </c>
      <c r="E4163" s="14">
        <v>4</v>
      </c>
      <c r="F4163" s="14">
        <v>949.92454245431497</v>
      </c>
      <c r="G4163" s="14">
        <v>316.641514151438</v>
      </c>
      <c r="H4163" s="14">
        <v>1626.9452831183601</v>
      </c>
      <c r="I4163" s="14">
        <v>1542.4191070624699</v>
      </c>
      <c r="J4163" s="14">
        <v>1445.25589687974</v>
      </c>
      <c r="K4163" s="14">
        <v>1644.3638227763599</v>
      </c>
      <c r="L4163" s="14">
        <v>101.944715713891</v>
      </c>
      <c r="M4163" s="14">
        <v>97.163210182731305</v>
      </c>
      <c r="O4163" s="14"/>
      <c r="P4163" s="14"/>
      <c r="Q4163" s="14"/>
      <c r="R4163" s="14"/>
      <c r="S4163" s="14"/>
      <c r="T4163" s="14"/>
      <c r="U4163" s="14"/>
      <c r="V4163" s="14"/>
      <c r="W4163" s="14"/>
      <c r="X4163" s="14"/>
      <c r="Y4163" s="14"/>
    </row>
    <row r="4164" spans="1:25">
      <c r="A4164" s="14" t="s">
        <v>3144</v>
      </c>
      <c r="B4164" s="14" t="s">
        <v>60</v>
      </c>
      <c r="C4164" s="14" t="s">
        <v>34</v>
      </c>
      <c r="D4164" s="14" t="s">
        <v>42</v>
      </c>
      <c r="E4164" s="14">
        <v>4</v>
      </c>
      <c r="F4164" s="14">
        <v>996.28903767233896</v>
      </c>
      <c r="G4164" s="14">
        <v>332.09634589078001</v>
      </c>
      <c r="H4164" s="14">
        <v>1698.3839990322999</v>
      </c>
      <c r="I4164" s="14">
        <v>1599.51179766423</v>
      </c>
      <c r="J4164" s="14">
        <v>1500.96112806682</v>
      </c>
      <c r="K4164" s="14">
        <v>1702.7950713067</v>
      </c>
      <c r="L4164" s="14">
        <v>103.283273642466</v>
      </c>
      <c r="M4164" s="14">
        <v>98.550669597408401</v>
      </c>
      <c r="O4164" s="14"/>
      <c r="P4164" s="14"/>
      <c r="Q4164" s="14"/>
      <c r="R4164" s="14"/>
      <c r="S4164" s="14"/>
      <c r="T4164" s="14"/>
      <c r="U4164" s="14"/>
      <c r="V4164" s="14"/>
      <c r="W4164" s="14"/>
      <c r="X4164" s="14"/>
      <c r="Y4164" s="14"/>
    </row>
    <row r="4165" spans="1:25">
      <c r="A4165" s="14" t="s">
        <v>3145</v>
      </c>
      <c r="B4165" s="14" t="s">
        <v>60</v>
      </c>
      <c r="C4165" s="14" t="s">
        <v>128</v>
      </c>
      <c r="D4165" s="14" t="s">
        <v>42</v>
      </c>
      <c r="E4165" s="14">
        <v>4</v>
      </c>
      <c r="F4165" s="14">
        <v>969.96216709180806</v>
      </c>
      <c r="G4165" s="14">
        <v>323.320722363936</v>
      </c>
      <c r="H4165" s="14">
        <v>1650.7184599928701</v>
      </c>
      <c r="I4165" s="14">
        <v>1541.8826141458901</v>
      </c>
      <c r="J4165" s="14">
        <v>1445.5319437703899</v>
      </c>
      <c r="K4165" s="14">
        <v>1642.9242672416401</v>
      </c>
      <c r="L4165" s="14">
        <v>101.04165309575301</v>
      </c>
      <c r="M4165" s="14">
        <v>96.350670375496094</v>
      </c>
      <c r="O4165" s="14"/>
      <c r="P4165" s="14"/>
      <c r="Q4165" s="14"/>
      <c r="R4165" s="14"/>
      <c r="S4165" s="14"/>
      <c r="T4165" s="14"/>
      <c r="U4165" s="14"/>
      <c r="V4165" s="14"/>
      <c r="W4165" s="14"/>
      <c r="X4165" s="14"/>
      <c r="Y4165" s="14"/>
    </row>
    <row r="4166" spans="1:25">
      <c r="A4166" s="14" t="s">
        <v>3146</v>
      </c>
      <c r="B4166" s="14" t="s">
        <v>60</v>
      </c>
      <c r="C4166" s="14" t="s">
        <v>129</v>
      </c>
      <c r="D4166" s="14" t="s">
        <v>42</v>
      </c>
      <c r="E4166" s="14">
        <v>4</v>
      </c>
      <c r="F4166" s="14">
        <v>894.09305816287099</v>
      </c>
      <c r="G4166" s="14">
        <v>298.03101938762399</v>
      </c>
      <c r="H4166" s="14">
        <v>1520.85093837771</v>
      </c>
      <c r="I4166" s="14">
        <v>1414.49968970856</v>
      </c>
      <c r="J4166" s="14">
        <v>1322.44664681328</v>
      </c>
      <c r="K4166" s="14">
        <v>1511.22590878347</v>
      </c>
      <c r="L4166" s="14">
        <v>96.726219074909494</v>
      </c>
      <c r="M4166" s="14">
        <v>92.0530428952748</v>
      </c>
      <c r="O4166" s="14"/>
      <c r="P4166" s="14"/>
      <c r="Q4166" s="14"/>
      <c r="R4166" s="14"/>
      <c r="S4166" s="14"/>
      <c r="T4166" s="14"/>
      <c r="U4166" s="14"/>
      <c r="V4166" s="14"/>
      <c r="W4166" s="14"/>
      <c r="X4166" s="14"/>
      <c r="Y4166" s="14"/>
    </row>
    <row r="4167" spans="1:25">
      <c r="A4167" s="14" t="s">
        <v>3147</v>
      </c>
      <c r="B4167" s="14" t="s">
        <v>60</v>
      </c>
      <c r="C4167" s="14" t="s">
        <v>130</v>
      </c>
      <c r="D4167" s="14" t="s">
        <v>42</v>
      </c>
      <c r="E4167" s="14">
        <v>4</v>
      </c>
      <c r="F4167" s="14">
        <v>851.10393921207799</v>
      </c>
      <c r="G4167" s="14">
        <v>283.701313070693</v>
      </c>
      <c r="H4167" s="14">
        <v>1446.91431643276</v>
      </c>
      <c r="I4167" s="14">
        <v>1328.50337165725</v>
      </c>
      <c r="J4167" s="14">
        <v>1239.9005235652901</v>
      </c>
      <c r="K4167" s="14">
        <v>1421.7196199873999</v>
      </c>
      <c r="L4167" s="14">
        <v>93.216248330155395</v>
      </c>
      <c r="M4167" s="14">
        <v>88.602848091954201</v>
      </c>
      <c r="O4167" s="14"/>
      <c r="P4167" s="14"/>
      <c r="Q4167" s="14"/>
      <c r="R4167" s="14"/>
      <c r="S4167" s="14"/>
      <c r="T4167" s="14"/>
      <c r="U4167" s="14"/>
      <c r="V4167" s="14"/>
      <c r="W4167" s="14"/>
      <c r="X4167" s="14"/>
      <c r="Y4167" s="14"/>
    </row>
    <row r="4168" spans="1:25">
      <c r="A4168" s="14" t="s">
        <v>3148</v>
      </c>
      <c r="B4168" s="14" t="s">
        <v>60</v>
      </c>
      <c r="C4168" s="14" t="s">
        <v>131</v>
      </c>
      <c r="D4168" s="14" t="s">
        <v>42</v>
      </c>
      <c r="E4168" s="14">
        <v>4</v>
      </c>
      <c r="F4168" s="14">
        <v>871.32824000418395</v>
      </c>
      <c r="G4168" s="14">
        <v>290.44274666806098</v>
      </c>
      <c r="H4168" s="14">
        <v>1476.6773548523599</v>
      </c>
      <c r="I4168" s="14">
        <v>1342.45846411451</v>
      </c>
      <c r="J4168" s="14">
        <v>1253.8724899225799</v>
      </c>
      <c r="K4168" s="14">
        <v>1435.60160811738</v>
      </c>
      <c r="L4168" s="14">
        <v>93.143144002870898</v>
      </c>
      <c r="M4168" s="14">
        <v>88.585974191924805</v>
      </c>
      <c r="O4168" s="14"/>
      <c r="P4168" s="14"/>
      <c r="Q4168" s="14"/>
      <c r="R4168" s="14"/>
      <c r="S4168" s="14"/>
      <c r="T4168" s="14"/>
      <c r="U4168" s="14"/>
      <c r="V4168" s="14"/>
      <c r="W4168" s="14"/>
      <c r="X4168" s="14"/>
      <c r="Y4168" s="14"/>
    </row>
    <row r="4169" spans="1:25">
      <c r="A4169" s="14" t="s">
        <v>3149</v>
      </c>
      <c r="B4169" s="14" t="s">
        <v>60</v>
      </c>
      <c r="C4169" s="14" t="s">
        <v>132</v>
      </c>
      <c r="D4169" s="14" t="s">
        <v>42</v>
      </c>
      <c r="E4169" s="14">
        <v>4</v>
      </c>
      <c r="F4169" s="14">
        <v>929.03116587410204</v>
      </c>
      <c r="G4169" s="14">
        <v>309.67705529136703</v>
      </c>
      <c r="H4169" s="14">
        <v>1567.2708906896501</v>
      </c>
      <c r="I4169" s="14">
        <v>1401.1877650034901</v>
      </c>
      <c r="J4169" s="14">
        <v>1311.5677649397601</v>
      </c>
      <c r="K4169" s="14">
        <v>1495.2687149348501</v>
      </c>
      <c r="L4169" s="14">
        <v>94.080949931360706</v>
      </c>
      <c r="M4169" s="14">
        <v>89.620000063733599</v>
      </c>
      <c r="O4169" s="14"/>
      <c r="P4169" s="14"/>
      <c r="Q4169" s="14"/>
      <c r="R4169" s="14"/>
      <c r="S4169" s="14"/>
      <c r="T4169" s="14"/>
      <c r="U4169" s="14"/>
      <c r="V4169" s="14"/>
      <c r="W4169" s="14"/>
      <c r="X4169" s="14"/>
      <c r="Y4169" s="14"/>
    </row>
    <row r="4170" spans="1:25">
      <c r="A4170" s="14" t="s">
        <v>3150</v>
      </c>
      <c r="B4170" s="14" t="s">
        <v>60</v>
      </c>
      <c r="C4170" s="14" t="s">
        <v>38</v>
      </c>
      <c r="D4170" s="14" t="s">
        <v>42</v>
      </c>
      <c r="E4170" s="14">
        <v>5</v>
      </c>
      <c r="F4170" s="14">
        <v>811.21776751425398</v>
      </c>
      <c r="G4170" s="14">
        <v>270.405922504751</v>
      </c>
      <c r="H4170" s="14">
        <v>1840.28893971156</v>
      </c>
      <c r="I4170" s="14">
        <v>1853.0217866422799</v>
      </c>
      <c r="J4170" s="14">
        <v>1727.0140158014201</v>
      </c>
      <c r="K4170" s="14">
        <v>1985.7545560025901</v>
      </c>
      <c r="L4170" s="14">
        <v>132.732769360313</v>
      </c>
      <c r="M4170" s="14">
        <v>126.007770840858</v>
      </c>
      <c r="O4170" s="14"/>
      <c r="P4170" s="14"/>
      <c r="Q4170" s="14"/>
      <c r="R4170" s="14"/>
      <c r="S4170" s="14"/>
      <c r="T4170" s="14"/>
      <c r="U4170" s="14"/>
      <c r="V4170" s="14"/>
      <c r="W4170" s="14"/>
      <c r="X4170" s="14"/>
      <c r="Y4170" s="14"/>
    </row>
    <row r="4171" spans="1:25">
      <c r="A4171" s="14" t="s">
        <v>3151</v>
      </c>
      <c r="B4171" s="14" t="s">
        <v>60</v>
      </c>
      <c r="C4171" s="14" t="s">
        <v>36</v>
      </c>
      <c r="D4171" s="14" t="s">
        <v>42</v>
      </c>
      <c r="E4171" s="14">
        <v>5</v>
      </c>
      <c r="F4171" s="14">
        <v>787.47664720051398</v>
      </c>
      <c r="G4171" s="14">
        <v>262.49221573350502</v>
      </c>
      <c r="H4171" s="14">
        <v>1777.1984816080201</v>
      </c>
      <c r="I4171" s="14">
        <v>1771.5317347529899</v>
      </c>
      <c r="J4171" s="14">
        <v>1649.3147116099201</v>
      </c>
      <c r="K4171" s="14">
        <v>1900.3719145898399</v>
      </c>
      <c r="L4171" s="14">
        <v>128.840179836846</v>
      </c>
      <c r="M4171" s="14">
        <v>122.217023143067</v>
      </c>
      <c r="O4171" s="14"/>
      <c r="P4171" s="14"/>
      <c r="Q4171" s="14"/>
      <c r="R4171" s="14"/>
      <c r="S4171" s="14"/>
      <c r="T4171" s="14"/>
      <c r="U4171" s="14"/>
      <c r="V4171" s="14"/>
      <c r="W4171" s="14"/>
      <c r="X4171" s="14"/>
      <c r="Y4171" s="14"/>
    </row>
    <row r="4172" spans="1:25">
      <c r="A4172" s="14" t="s">
        <v>3152</v>
      </c>
      <c r="B4172" s="14" t="s">
        <v>60</v>
      </c>
      <c r="C4172" s="14" t="s">
        <v>34</v>
      </c>
      <c r="D4172" s="14" t="s">
        <v>42</v>
      </c>
      <c r="E4172" s="14">
        <v>5</v>
      </c>
      <c r="F4172" s="14">
        <v>766.66217662265296</v>
      </c>
      <c r="G4172" s="14">
        <v>255.55405887421799</v>
      </c>
      <c r="H4172" s="14">
        <v>1725.43419670662</v>
      </c>
      <c r="I4172" s="14">
        <v>1705.8804616426401</v>
      </c>
      <c r="J4172" s="14">
        <v>1586.6992144707101</v>
      </c>
      <c r="K4172" s="14">
        <v>1831.6100391500199</v>
      </c>
      <c r="L4172" s="14">
        <v>125.72957750738</v>
      </c>
      <c r="M4172" s="14">
        <v>119.18124717192801</v>
      </c>
      <c r="O4172" s="14"/>
      <c r="P4172" s="14"/>
      <c r="Q4172" s="14"/>
      <c r="R4172" s="14"/>
      <c r="S4172" s="14"/>
      <c r="T4172" s="14"/>
      <c r="U4172" s="14"/>
      <c r="V4172" s="14"/>
      <c r="W4172" s="14"/>
      <c r="X4172" s="14"/>
      <c r="Y4172" s="14"/>
    </row>
    <row r="4173" spans="1:25">
      <c r="A4173" s="14" t="s">
        <v>3153</v>
      </c>
      <c r="B4173" s="14" t="s">
        <v>60</v>
      </c>
      <c r="C4173" s="14" t="s">
        <v>128</v>
      </c>
      <c r="D4173" s="14" t="s">
        <v>42</v>
      </c>
      <c r="E4173" s="14">
        <v>5</v>
      </c>
      <c r="F4173" s="14">
        <v>740.85281787796498</v>
      </c>
      <c r="G4173" s="14">
        <v>246.95093929265499</v>
      </c>
      <c r="H4173" s="14">
        <v>1667.7610595604999</v>
      </c>
      <c r="I4173" s="14">
        <v>1624.3534920116299</v>
      </c>
      <c r="J4173" s="14">
        <v>1508.93414019854</v>
      </c>
      <c r="K4173" s="14">
        <v>1746.2273239624201</v>
      </c>
      <c r="L4173" s="14">
        <v>121.873831950797</v>
      </c>
      <c r="M4173" s="14">
        <v>115.41935181309</v>
      </c>
      <c r="O4173" s="14"/>
      <c r="P4173" s="14"/>
      <c r="Q4173" s="14"/>
      <c r="R4173" s="14"/>
      <c r="S4173" s="14"/>
      <c r="T4173" s="14"/>
      <c r="U4173" s="14"/>
      <c r="V4173" s="14"/>
      <c r="W4173" s="14"/>
      <c r="X4173" s="14"/>
      <c r="Y4173" s="14"/>
    </row>
    <row r="4174" spans="1:25">
      <c r="A4174" s="14" t="s">
        <v>3154</v>
      </c>
      <c r="B4174" s="14" t="s">
        <v>60</v>
      </c>
      <c r="C4174" s="14" t="s">
        <v>129</v>
      </c>
      <c r="D4174" s="14" t="s">
        <v>42</v>
      </c>
      <c r="E4174" s="14">
        <v>5</v>
      </c>
      <c r="F4174" s="14">
        <v>748.70395622280398</v>
      </c>
      <c r="G4174" s="14">
        <v>249.56798540760099</v>
      </c>
      <c r="H4174" s="14">
        <v>1685.3971056047601</v>
      </c>
      <c r="I4174" s="14">
        <v>1610.69419002983</v>
      </c>
      <c r="J4174" s="14">
        <v>1496.7931521768501</v>
      </c>
      <c r="K4174" s="14">
        <v>1730.9303045788799</v>
      </c>
      <c r="L4174" s="14">
        <v>120.23611454905</v>
      </c>
      <c r="M4174" s="14">
        <v>113.90103785298901</v>
      </c>
      <c r="O4174" s="14"/>
      <c r="P4174" s="14"/>
      <c r="Q4174" s="14"/>
      <c r="R4174" s="14"/>
      <c r="S4174" s="14"/>
      <c r="T4174" s="14"/>
      <c r="U4174" s="14"/>
      <c r="V4174" s="14"/>
      <c r="W4174" s="14"/>
      <c r="X4174" s="14"/>
      <c r="Y4174" s="14"/>
    </row>
    <row r="4175" spans="1:25">
      <c r="A4175" s="14" t="s">
        <v>3155</v>
      </c>
      <c r="B4175" s="14" t="s">
        <v>60</v>
      </c>
      <c r="C4175" s="14" t="s">
        <v>130</v>
      </c>
      <c r="D4175" s="14" t="s">
        <v>42</v>
      </c>
      <c r="E4175" s="14">
        <v>5</v>
      </c>
      <c r="F4175" s="14">
        <v>762.36310031403104</v>
      </c>
      <c r="G4175" s="14">
        <v>254.12103343800999</v>
      </c>
      <c r="H4175" s="14">
        <v>1721.6872184147001</v>
      </c>
      <c r="I4175" s="14">
        <v>1628.78863548309</v>
      </c>
      <c r="J4175" s="14">
        <v>1514.55144743909</v>
      </c>
      <c r="K4175" s="14">
        <v>1749.3207078190601</v>
      </c>
      <c r="L4175" s="14">
        <v>120.53207233597</v>
      </c>
      <c r="M4175" s="14">
        <v>114.23718804399201</v>
      </c>
      <c r="O4175" s="14"/>
      <c r="P4175" s="14"/>
      <c r="Q4175" s="14"/>
      <c r="R4175" s="14"/>
      <c r="S4175" s="14"/>
      <c r="T4175" s="14"/>
      <c r="U4175" s="14"/>
      <c r="V4175" s="14"/>
      <c r="W4175" s="14"/>
      <c r="X4175" s="14"/>
      <c r="Y4175" s="14"/>
    </row>
    <row r="4176" spans="1:25">
      <c r="A4176" s="14" t="s">
        <v>3156</v>
      </c>
      <c r="B4176" s="14" t="s">
        <v>60</v>
      </c>
      <c r="C4176" s="14" t="s">
        <v>131</v>
      </c>
      <c r="D4176" s="14" t="s">
        <v>42</v>
      </c>
      <c r="E4176" s="14">
        <v>5</v>
      </c>
      <c r="F4176" s="14">
        <v>823.695646801919</v>
      </c>
      <c r="G4176" s="14">
        <v>274.56521560063999</v>
      </c>
      <c r="H4176" s="14">
        <v>1858.60293064199</v>
      </c>
      <c r="I4176" s="14">
        <v>1739.2069715407199</v>
      </c>
      <c r="J4176" s="14">
        <v>1621.6974231772499</v>
      </c>
      <c r="K4176" s="14">
        <v>1862.9389143886499</v>
      </c>
      <c r="L4176" s="14">
        <v>123.73194284793</v>
      </c>
      <c r="M4176" s="14">
        <v>117.509548363476</v>
      </c>
      <c r="O4176" s="14"/>
      <c r="P4176" s="14"/>
      <c r="Q4176" s="14"/>
      <c r="R4176" s="14"/>
      <c r="S4176" s="14"/>
      <c r="T4176" s="14"/>
      <c r="U4176" s="14"/>
      <c r="V4176" s="14"/>
      <c r="W4176" s="14"/>
      <c r="X4176" s="14"/>
      <c r="Y4176" s="14"/>
    </row>
    <row r="4177" spans="1:25">
      <c r="A4177" s="14" t="s">
        <v>3157</v>
      </c>
      <c r="B4177" s="14" t="s">
        <v>60</v>
      </c>
      <c r="C4177" s="14" t="s">
        <v>132</v>
      </c>
      <c r="D4177" s="14" t="s">
        <v>42</v>
      </c>
      <c r="E4177" s="14">
        <v>5</v>
      </c>
      <c r="F4177" s="14">
        <v>839.22895910785201</v>
      </c>
      <c r="G4177" s="14">
        <v>279.74298636928398</v>
      </c>
      <c r="H4177" s="14">
        <v>1887.3922390820901</v>
      </c>
      <c r="I4177" s="14">
        <v>1758.6113348430399</v>
      </c>
      <c r="J4177" s="14">
        <v>1640.88204143703</v>
      </c>
      <c r="K4177" s="14">
        <v>1882.5150429375999</v>
      </c>
      <c r="L4177" s="14">
        <v>123.903708094561</v>
      </c>
      <c r="M4177" s="14">
        <v>117.72929340601399</v>
      </c>
      <c r="O4177" s="14"/>
      <c r="P4177" s="14"/>
      <c r="Q4177" s="14"/>
      <c r="R4177" s="14"/>
      <c r="S4177" s="14"/>
      <c r="T4177" s="14"/>
      <c r="U4177" s="14"/>
      <c r="V4177" s="14"/>
      <c r="W4177" s="14"/>
      <c r="X4177" s="14"/>
      <c r="Y4177" s="14"/>
    </row>
    <row r="4178" spans="1:25">
      <c r="A4178" s="14" t="s">
        <v>4262</v>
      </c>
      <c r="B4178" s="14" t="s">
        <v>64</v>
      </c>
      <c r="C4178" s="14" t="s">
        <v>38</v>
      </c>
      <c r="D4178" s="14" t="s">
        <v>82</v>
      </c>
      <c r="E4178" s="14">
        <v>0</v>
      </c>
      <c r="F4178" s="14">
        <v>53362.661559505301</v>
      </c>
      <c r="G4178" s="14">
        <v>17787.5538531684</v>
      </c>
      <c r="H4178" s="14">
        <v>2155.5976924421402</v>
      </c>
      <c r="I4178" s="14">
        <v>2331.07975885821</v>
      </c>
      <c r="J4178" s="14">
        <v>2310.8539490961102</v>
      </c>
      <c r="K4178" s="14">
        <v>2351.43532512605</v>
      </c>
      <c r="L4178" s="14">
        <v>20.355566267835499</v>
      </c>
      <c r="M4178" s="14">
        <v>20.225809762107001</v>
      </c>
      <c r="R4178" s="14"/>
      <c r="S4178" s="14"/>
      <c r="T4178" s="14"/>
      <c r="U4178" s="14"/>
      <c r="V4178" s="14"/>
      <c r="W4178" s="14"/>
      <c r="X4178" s="14"/>
      <c r="Y4178" s="14"/>
    </row>
    <row r="4179" spans="1:25">
      <c r="A4179" s="14" t="s">
        <v>4263</v>
      </c>
      <c r="B4179" s="14" t="s">
        <v>64</v>
      </c>
      <c r="C4179" s="14" t="s">
        <v>36</v>
      </c>
      <c r="D4179" s="14" t="s">
        <v>82</v>
      </c>
      <c r="E4179" s="14">
        <v>0</v>
      </c>
      <c r="F4179" s="14">
        <v>52519.209161788902</v>
      </c>
      <c r="G4179" s="14">
        <v>17506.4030539296</v>
      </c>
      <c r="H4179" s="14">
        <v>2102.8535560577402</v>
      </c>
      <c r="I4179" s="14">
        <v>2258.7671705675798</v>
      </c>
      <c r="J4179" s="14">
        <v>2239.0328794020602</v>
      </c>
      <c r="K4179" s="14">
        <v>2278.6290811552699</v>
      </c>
      <c r="L4179" s="14">
        <v>19.861910587691501</v>
      </c>
      <c r="M4179" s="14">
        <v>19.734291165515501</v>
      </c>
      <c r="O4179" s="14"/>
      <c r="P4179" s="14"/>
      <c r="Q4179" s="14"/>
      <c r="R4179" s="14"/>
      <c r="S4179" s="14"/>
      <c r="T4179" s="14"/>
      <c r="U4179" s="14"/>
      <c r="V4179" s="14"/>
      <c r="W4179" s="14"/>
      <c r="X4179" s="14"/>
      <c r="Y4179" s="14"/>
    </row>
    <row r="4180" spans="1:25">
      <c r="A4180" s="14" t="s">
        <v>4264</v>
      </c>
      <c r="B4180" s="14" t="s">
        <v>64</v>
      </c>
      <c r="C4180" s="14" t="s">
        <v>34</v>
      </c>
      <c r="D4180" s="14" t="s">
        <v>82</v>
      </c>
      <c r="E4180" s="14">
        <v>0</v>
      </c>
      <c r="F4180" s="14">
        <v>50900.125703202502</v>
      </c>
      <c r="G4180" s="14">
        <v>16966.7085677342</v>
      </c>
      <c r="H4180" s="14">
        <v>2023.70092649501</v>
      </c>
      <c r="I4180" s="14">
        <v>2158.06641522567</v>
      </c>
      <c r="J4180" s="14">
        <v>2138.93003952154</v>
      </c>
      <c r="K4180" s="14">
        <v>2177.3285036392299</v>
      </c>
      <c r="L4180" s="14">
        <v>19.2620884135663</v>
      </c>
      <c r="M4180" s="14">
        <v>19.136375704123999</v>
      </c>
      <c r="O4180" s="14"/>
      <c r="P4180" s="14"/>
      <c r="Q4180" s="14"/>
      <c r="R4180" s="14"/>
      <c r="S4180" s="14"/>
      <c r="T4180" s="14"/>
      <c r="U4180" s="14"/>
      <c r="V4180" s="14"/>
      <c r="W4180" s="14"/>
      <c r="X4180" s="14"/>
      <c r="Y4180" s="14"/>
    </row>
    <row r="4181" spans="1:25">
      <c r="A4181" s="14" t="s">
        <v>4265</v>
      </c>
      <c r="B4181" s="14" t="s">
        <v>64</v>
      </c>
      <c r="C4181" s="14" t="s">
        <v>128</v>
      </c>
      <c r="D4181" s="14" t="s">
        <v>82</v>
      </c>
      <c r="E4181" s="14">
        <v>0</v>
      </c>
      <c r="F4181" s="14">
        <v>49177.597391926502</v>
      </c>
      <c r="G4181" s="14">
        <v>16392.532463975502</v>
      </c>
      <c r="H4181" s="14">
        <v>1944.30497553395</v>
      </c>
      <c r="I4181" s="14">
        <v>2056.4096428592802</v>
      </c>
      <c r="J4181" s="14">
        <v>2037.89982446619</v>
      </c>
      <c r="K4181" s="14">
        <v>2075.0431769810202</v>
      </c>
      <c r="L4181" s="14">
        <v>18.633534121740901</v>
      </c>
      <c r="M4181" s="14">
        <v>18.509818393090001</v>
      </c>
      <c r="O4181" s="14"/>
      <c r="P4181" s="14"/>
      <c r="Q4181" s="14"/>
      <c r="R4181" s="14"/>
      <c r="S4181" s="14"/>
      <c r="T4181" s="14"/>
      <c r="U4181" s="14"/>
      <c r="V4181" s="14"/>
      <c r="W4181" s="14"/>
      <c r="X4181" s="14"/>
      <c r="Y4181" s="14"/>
    </row>
    <row r="4182" spans="1:25">
      <c r="A4182" s="14" t="s">
        <v>4266</v>
      </c>
      <c r="B4182" s="14" t="s">
        <v>64</v>
      </c>
      <c r="C4182" s="14" t="s">
        <v>129</v>
      </c>
      <c r="D4182" s="14" t="s">
        <v>82</v>
      </c>
      <c r="E4182" s="14">
        <v>0</v>
      </c>
      <c r="F4182" s="14">
        <v>48102.253663474003</v>
      </c>
      <c r="G4182" s="14">
        <v>16034.084554491301</v>
      </c>
      <c r="H4182" s="14">
        <v>1893.50325240097</v>
      </c>
      <c r="I4182" s="14">
        <v>1982.8962423503301</v>
      </c>
      <c r="J4182" s="14">
        <v>1964.8847471203801</v>
      </c>
      <c r="K4182" s="14">
        <v>2001.02946582861</v>
      </c>
      <c r="L4182" s="14">
        <v>18.133223478285299</v>
      </c>
      <c r="M4182" s="14">
        <v>18.011495229953901</v>
      </c>
      <c r="O4182" s="14"/>
      <c r="P4182" s="14"/>
      <c r="Q4182" s="14"/>
      <c r="R4182" s="14"/>
      <c r="S4182" s="14"/>
      <c r="T4182" s="14"/>
      <c r="U4182" s="14"/>
      <c r="V4182" s="14"/>
      <c r="W4182" s="14"/>
      <c r="X4182" s="14"/>
      <c r="Y4182" s="14"/>
    </row>
    <row r="4183" spans="1:25">
      <c r="A4183" s="14" t="s">
        <v>4267</v>
      </c>
      <c r="B4183" s="14" t="s">
        <v>64</v>
      </c>
      <c r="C4183" s="14" t="s">
        <v>130</v>
      </c>
      <c r="D4183" s="14" t="s">
        <v>82</v>
      </c>
      <c r="E4183" s="14">
        <v>0</v>
      </c>
      <c r="F4183" s="14">
        <v>47728.872548022002</v>
      </c>
      <c r="G4183" s="14">
        <v>15909.624182674001</v>
      </c>
      <c r="H4183" s="14">
        <v>1872.1191433321701</v>
      </c>
      <c r="I4183" s="14">
        <v>1939.44175600944</v>
      </c>
      <c r="J4183" s="14">
        <v>1921.7866651454899</v>
      </c>
      <c r="K4183" s="14">
        <v>1957.21663397156</v>
      </c>
      <c r="L4183" s="14">
        <v>17.774877962120598</v>
      </c>
      <c r="M4183" s="14">
        <v>17.6550908639535</v>
      </c>
      <c r="O4183" s="14"/>
      <c r="P4183" s="14"/>
      <c r="Q4183" s="14"/>
      <c r="R4183" s="14"/>
      <c r="S4183" s="14"/>
      <c r="T4183" s="14"/>
      <c r="U4183" s="14"/>
      <c r="V4183" s="14"/>
      <c r="W4183" s="14"/>
      <c r="X4183" s="14"/>
      <c r="Y4183" s="14"/>
    </row>
    <row r="4184" spans="1:25">
      <c r="A4184" s="14" t="s">
        <v>4268</v>
      </c>
      <c r="B4184" s="14" t="s">
        <v>64</v>
      </c>
      <c r="C4184" s="14" t="s">
        <v>131</v>
      </c>
      <c r="D4184" s="14" t="s">
        <v>82</v>
      </c>
      <c r="E4184" s="14">
        <v>0</v>
      </c>
      <c r="F4184" s="14">
        <v>47963.391896445297</v>
      </c>
      <c r="G4184" s="14">
        <v>15987.7972988151</v>
      </c>
      <c r="H4184" s="14">
        <v>1873.82471900264</v>
      </c>
      <c r="I4184" s="14">
        <v>1916.48755127908</v>
      </c>
      <c r="J4184" s="14">
        <v>1899.12059998685</v>
      </c>
      <c r="K4184" s="14">
        <v>1933.9720451773501</v>
      </c>
      <c r="L4184" s="14">
        <v>17.4844938982733</v>
      </c>
      <c r="M4184" s="14">
        <v>17.366951292231299</v>
      </c>
      <c r="O4184" s="14"/>
      <c r="P4184" s="14"/>
      <c r="Q4184" s="14"/>
      <c r="R4184" s="14"/>
      <c r="S4184" s="14"/>
      <c r="T4184" s="14"/>
      <c r="U4184" s="14"/>
      <c r="V4184" s="14"/>
      <c r="W4184" s="14"/>
      <c r="X4184" s="14"/>
      <c r="Y4184" s="14"/>
    </row>
    <row r="4185" spans="1:25">
      <c r="A4185" s="14" t="s">
        <v>4269</v>
      </c>
      <c r="B4185" s="14" t="s">
        <v>64</v>
      </c>
      <c r="C4185" s="14" t="s">
        <v>132</v>
      </c>
      <c r="D4185" s="14" t="s">
        <v>82</v>
      </c>
      <c r="E4185" s="14">
        <v>0</v>
      </c>
      <c r="F4185" s="14">
        <v>48122.080095772399</v>
      </c>
      <c r="G4185" s="14">
        <v>16040.693365257501</v>
      </c>
      <c r="H4185" s="14">
        <v>1871.0450063987801</v>
      </c>
      <c r="I4185" s="14">
        <v>1893.34443651278</v>
      </c>
      <c r="J4185" s="14">
        <v>1876.23848767</v>
      </c>
      <c r="K4185" s="14">
        <v>1910.5659696842099</v>
      </c>
      <c r="L4185" s="14">
        <v>17.2215331714294</v>
      </c>
      <c r="M4185" s="14">
        <v>17.105948842782901</v>
      </c>
      <c r="O4185" s="14"/>
      <c r="P4185" s="14"/>
      <c r="Q4185" s="14"/>
      <c r="R4185" s="14"/>
      <c r="S4185" s="14"/>
      <c r="T4185" s="14"/>
      <c r="U4185" s="14"/>
      <c r="V4185" s="14"/>
      <c r="W4185" s="14"/>
      <c r="X4185" s="14"/>
      <c r="Y4185" s="14"/>
    </row>
    <row r="4186" spans="1:25">
      <c r="A4186" s="14" t="s">
        <v>4270</v>
      </c>
      <c r="B4186" s="14" t="s">
        <v>64</v>
      </c>
      <c r="C4186" s="14" t="s">
        <v>38</v>
      </c>
      <c r="D4186" s="14" t="s">
        <v>82</v>
      </c>
      <c r="E4186" s="14">
        <v>1</v>
      </c>
      <c r="F4186" s="14">
        <v>8438.0065104093901</v>
      </c>
      <c r="G4186" s="14">
        <v>2812.66883680313</v>
      </c>
      <c r="H4186" s="14">
        <v>1613.06172000065</v>
      </c>
      <c r="I4186" s="14">
        <v>1752.33655642541</v>
      </c>
      <c r="J4186" s="14">
        <v>1714.20610153848</v>
      </c>
      <c r="K4186" s="14">
        <v>1791.0855079867499</v>
      </c>
      <c r="L4186" s="14">
        <v>38.748951561337897</v>
      </c>
      <c r="M4186" s="14">
        <v>38.130454886930004</v>
      </c>
      <c r="O4186" s="14"/>
      <c r="P4186" s="14"/>
      <c r="Q4186" s="14"/>
      <c r="R4186" s="14"/>
      <c r="S4186" s="14"/>
      <c r="T4186" s="14"/>
      <c r="U4186" s="14"/>
      <c r="V4186" s="14"/>
      <c r="W4186" s="14"/>
      <c r="X4186" s="14"/>
      <c r="Y4186" s="14"/>
    </row>
    <row r="4187" spans="1:25">
      <c r="A4187" s="14" t="s">
        <v>4271</v>
      </c>
      <c r="B4187" s="14" t="s">
        <v>64</v>
      </c>
      <c r="C4187" s="14" t="s">
        <v>36</v>
      </c>
      <c r="D4187" s="14" t="s">
        <v>82</v>
      </c>
      <c r="E4187" s="14">
        <v>1</v>
      </c>
      <c r="F4187" s="14">
        <v>8335.7631108820297</v>
      </c>
      <c r="G4187" s="14">
        <v>2778.58770362734</v>
      </c>
      <c r="H4187" s="14">
        <v>1576.59311372409</v>
      </c>
      <c r="I4187" s="14">
        <v>1689.4442874505501</v>
      </c>
      <c r="J4187" s="14">
        <v>1652.5473323132101</v>
      </c>
      <c r="K4187" s="14">
        <v>1726.9434234588</v>
      </c>
      <c r="L4187" s="14">
        <v>37.499136008251803</v>
      </c>
      <c r="M4187" s="14">
        <v>36.8969551373443</v>
      </c>
      <c r="O4187" s="14"/>
      <c r="P4187" s="14"/>
      <c r="Q4187" s="14"/>
      <c r="R4187" s="14"/>
      <c r="S4187" s="14"/>
      <c r="T4187" s="14"/>
      <c r="U4187" s="14"/>
      <c r="V4187" s="14"/>
      <c r="W4187" s="14"/>
      <c r="X4187" s="14"/>
      <c r="Y4187" s="14"/>
    </row>
    <row r="4188" spans="1:25">
      <c r="A4188" s="14" t="s">
        <v>4272</v>
      </c>
      <c r="B4188" s="14" t="s">
        <v>64</v>
      </c>
      <c r="C4188" s="14" t="s">
        <v>34</v>
      </c>
      <c r="D4188" s="14" t="s">
        <v>82</v>
      </c>
      <c r="E4188" s="14">
        <v>1</v>
      </c>
      <c r="F4188" s="14">
        <v>7861.8523776880202</v>
      </c>
      <c r="G4188" s="14">
        <v>2620.6174592293401</v>
      </c>
      <c r="H4188" s="14">
        <v>1475.1299117547301</v>
      </c>
      <c r="I4188" s="14">
        <v>1562.7701591312</v>
      </c>
      <c r="J4188" s="14">
        <v>1527.6846234274999</v>
      </c>
      <c r="K4188" s="14">
        <v>1598.4454762595899</v>
      </c>
      <c r="L4188" s="14">
        <v>35.675317128381003</v>
      </c>
      <c r="M4188" s="14">
        <v>35.085535703700799</v>
      </c>
      <c r="O4188" s="14"/>
      <c r="P4188" s="14"/>
      <c r="Q4188" s="14"/>
      <c r="R4188" s="14"/>
      <c r="S4188" s="14"/>
      <c r="T4188" s="14"/>
      <c r="U4188" s="14"/>
      <c r="V4188" s="14"/>
      <c r="W4188" s="14"/>
      <c r="X4188" s="14"/>
      <c r="Y4188" s="14"/>
    </row>
    <row r="4189" spans="1:25">
      <c r="A4189" s="14" t="s">
        <v>4273</v>
      </c>
      <c r="B4189" s="14" t="s">
        <v>64</v>
      </c>
      <c r="C4189" s="14" t="s">
        <v>128</v>
      </c>
      <c r="D4189" s="14" t="s">
        <v>82</v>
      </c>
      <c r="E4189" s="14">
        <v>1</v>
      </c>
      <c r="F4189" s="14">
        <v>7519.30887356529</v>
      </c>
      <c r="G4189" s="14">
        <v>2506.43629118843</v>
      </c>
      <c r="H4189" s="14">
        <v>1401.77342007578</v>
      </c>
      <c r="I4189" s="14">
        <v>1467.38948713639</v>
      </c>
      <c r="J4189" s="14">
        <v>1433.7918225424</v>
      </c>
      <c r="K4189" s="14">
        <v>1501.56476396573</v>
      </c>
      <c r="L4189" s="14">
        <v>34.175276829343403</v>
      </c>
      <c r="M4189" s="14">
        <v>33.5976645939813</v>
      </c>
      <c r="O4189" s="14"/>
      <c r="P4189" s="14"/>
      <c r="Q4189" s="14"/>
      <c r="R4189" s="14"/>
      <c r="S4189" s="14"/>
      <c r="T4189" s="14"/>
      <c r="U4189" s="14"/>
      <c r="V4189" s="14"/>
      <c r="W4189" s="14"/>
      <c r="X4189" s="14"/>
      <c r="Y4189" s="14"/>
    </row>
    <row r="4190" spans="1:25">
      <c r="A4190" s="14" t="s">
        <v>4274</v>
      </c>
      <c r="B4190" s="14" t="s">
        <v>64</v>
      </c>
      <c r="C4190" s="14" t="s">
        <v>129</v>
      </c>
      <c r="D4190" s="14" t="s">
        <v>82</v>
      </c>
      <c r="E4190" s="14">
        <v>1</v>
      </c>
      <c r="F4190" s="14">
        <v>7400.3795415493296</v>
      </c>
      <c r="G4190" s="14">
        <v>2466.7931805164399</v>
      </c>
      <c r="H4190" s="14">
        <v>1373.21505885953</v>
      </c>
      <c r="I4190" s="14">
        <v>1418.39545103307</v>
      </c>
      <c r="J4190" s="14">
        <v>1385.70697535724</v>
      </c>
      <c r="K4190" s="14">
        <v>1451.6504489085601</v>
      </c>
      <c r="L4190" s="14">
        <v>33.254997875484797</v>
      </c>
      <c r="M4190" s="14">
        <v>32.688475675833203</v>
      </c>
      <c r="O4190" s="14"/>
      <c r="P4190" s="14"/>
      <c r="Q4190" s="14"/>
      <c r="R4190" s="14"/>
      <c r="S4190" s="14"/>
      <c r="T4190" s="14"/>
      <c r="U4190" s="14"/>
      <c r="V4190" s="14"/>
      <c r="W4190" s="14"/>
      <c r="X4190" s="14"/>
      <c r="Y4190" s="14"/>
    </row>
    <row r="4191" spans="1:25">
      <c r="A4191" s="14" t="s">
        <v>4275</v>
      </c>
      <c r="B4191" s="14" t="s">
        <v>64</v>
      </c>
      <c r="C4191" s="14" t="s">
        <v>130</v>
      </c>
      <c r="D4191" s="14" t="s">
        <v>82</v>
      </c>
      <c r="E4191" s="14">
        <v>1</v>
      </c>
      <c r="F4191" s="14">
        <v>7470.1923602169099</v>
      </c>
      <c r="G4191" s="14">
        <v>2490.0641200722998</v>
      </c>
      <c r="H4191" s="14">
        <v>1380.9420777590699</v>
      </c>
      <c r="I4191" s="14">
        <v>1403.21958837124</v>
      </c>
      <c r="J4191" s="14">
        <v>1371.0910328236801</v>
      </c>
      <c r="K4191" s="14">
        <v>1435.9023293432699</v>
      </c>
      <c r="L4191" s="14">
        <v>32.682740972025201</v>
      </c>
      <c r="M4191" s="14">
        <v>32.128555547566101</v>
      </c>
      <c r="O4191" s="14"/>
      <c r="P4191" s="14"/>
      <c r="Q4191" s="14"/>
      <c r="R4191" s="14"/>
      <c r="S4191" s="14"/>
      <c r="T4191" s="14"/>
      <c r="U4191" s="14"/>
      <c r="V4191" s="14"/>
      <c r="W4191" s="14"/>
      <c r="X4191" s="14"/>
      <c r="Y4191" s="14"/>
    </row>
    <row r="4192" spans="1:25">
      <c r="A4192" s="14" t="s">
        <v>4276</v>
      </c>
      <c r="B4192" s="14" t="s">
        <v>64</v>
      </c>
      <c r="C4192" s="14" t="s">
        <v>131</v>
      </c>
      <c r="D4192" s="14" t="s">
        <v>82</v>
      </c>
      <c r="E4192" s="14">
        <v>1</v>
      </c>
      <c r="F4192" s="14">
        <v>7498.3116695726503</v>
      </c>
      <c r="G4192" s="14">
        <v>2499.4372231908801</v>
      </c>
      <c r="H4192" s="14">
        <v>1381.76464716023</v>
      </c>
      <c r="I4192" s="14">
        <v>1379.0421631029501</v>
      </c>
      <c r="J4192" s="14">
        <v>1347.5928640388699</v>
      </c>
      <c r="K4192" s="14">
        <v>1411.0329033084599</v>
      </c>
      <c r="L4192" s="14">
        <v>31.990740205516701</v>
      </c>
      <c r="M4192" s="14">
        <v>31.449299064079</v>
      </c>
      <c r="O4192" s="14"/>
      <c r="P4192" s="14"/>
      <c r="Q4192" s="14"/>
      <c r="R4192" s="14"/>
      <c r="S4192" s="14"/>
      <c r="T4192" s="14"/>
      <c r="U4192" s="14"/>
      <c r="V4192" s="14"/>
      <c r="W4192" s="14"/>
      <c r="X4192" s="14"/>
      <c r="Y4192" s="14"/>
    </row>
    <row r="4193" spans="1:25">
      <c r="A4193" s="14" t="s">
        <v>4277</v>
      </c>
      <c r="B4193" s="14" t="s">
        <v>64</v>
      </c>
      <c r="C4193" s="14" t="s">
        <v>132</v>
      </c>
      <c r="D4193" s="14" t="s">
        <v>82</v>
      </c>
      <c r="E4193" s="14">
        <v>1</v>
      </c>
      <c r="F4193" s="14">
        <v>7505.7827939501904</v>
      </c>
      <c r="G4193" s="14">
        <v>2501.9275979834001</v>
      </c>
      <c r="H4193" s="14">
        <v>1377.6122887361801</v>
      </c>
      <c r="I4193" s="14">
        <v>1357.0107070111401</v>
      </c>
      <c r="J4193" s="14">
        <v>1326.1135932018899</v>
      </c>
      <c r="K4193" s="14">
        <v>1388.439488043</v>
      </c>
      <c r="L4193" s="14">
        <v>31.428781031860101</v>
      </c>
      <c r="M4193" s="14">
        <v>30.8971138092461</v>
      </c>
      <c r="O4193" s="14"/>
      <c r="P4193" s="14"/>
      <c r="Q4193" s="14"/>
      <c r="R4193" s="14"/>
      <c r="S4193" s="14"/>
      <c r="T4193" s="14"/>
      <c r="U4193" s="14"/>
      <c r="V4193" s="14"/>
      <c r="W4193" s="14"/>
      <c r="X4193" s="14"/>
      <c r="Y4193" s="14"/>
    </row>
    <row r="4194" spans="1:25">
      <c r="A4194" s="14" t="s">
        <v>4278</v>
      </c>
      <c r="B4194" s="14" t="s">
        <v>64</v>
      </c>
      <c r="C4194" s="14" t="s">
        <v>38</v>
      </c>
      <c r="D4194" s="14" t="s">
        <v>82</v>
      </c>
      <c r="E4194" s="14">
        <v>2</v>
      </c>
      <c r="F4194" s="14">
        <v>9856.2419741742906</v>
      </c>
      <c r="G4194" s="14">
        <v>3285.41399139143</v>
      </c>
      <c r="H4194" s="14">
        <v>1876.4930040998299</v>
      </c>
      <c r="I4194" s="14">
        <v>1978.24099757403</v>
      </c>
      <c r="J4194" s="14">
        <v>1938.4611102439801</v>
      </c>
      <c r="K4194" s="14">
        <v>2018.61751105493</v>
      </c>
      <c r="L4194" s="14">
        <v>40.376513480900698</v>
      </c>
      <c r="M4194" s="14">
        <v>39.779887330047103</v>
      </c>
      <c r="O4194" s="14"/>
      <c r="P4194" s="14"/>
      <c r="Q4194" s="14"/>
      <c r="R4194" s="14"/>
      <c r="S4194" s="14"/>
      <c r="T4194" s="14"/>
      <c r="U4194" s="14"/>
      <c r="V4194" s="14"/>
      <c r="W4194" s="14"/>
      <c r="X4194" s="14"/>
      <c r="Y4194" s="14"/>
    </row>
    <row r="4195" spans="1:25">
      <c r="A4195" s="14" t="s">
        <v>4279</v>
      </c>
      <c r="B4195" s="14" t="s">
        <v>64</v>
      </c>
      <c r="C4195" s="14" t="s">
        <v>36</v>
      </c>
      <c r="D4195" s="14" t="s">
        <v>82</v>
      </c>
      <c r="E4195" s="14">
        <v>2</v>
      </c>
      <c r="F4195" s="14">
        <v>9810.0783045123608</v>
      </c>
      <c r="G4195" s="14">
        <v>3270.0261015041201</v>
      </c>
      <c r="H4195" s="14">
        <v>1849.00102052589</v>
      </c>
      <c r="I4195" s="14">
        <v>1935.4996041858601</v>
      </c>
      <c r="J4195" s="14">
        <v>1896.4860182546799</v>
      </c>
      <c r="K4195" s="14">
        <v>1975.0997096917899</v>
      </c>
      <c r="L4195" s="14">
        <v>39.600105505926599</v>
      </c>
      <c r="M4195" s="14">
        <v>39.013585931182902</v>
      </c>
      <c r="O4195" s="14"/>
      <c r="P4195" s="14"/>
      <c r="Q4195" s="14"/>
      <c r="R4195" s="14"/>
      <c r="S4195" s="14"/>
      <c r="T4195" s="14"/>
      <c r="U4195" s="14"/>
      <c r="V4195" s="14"/>
      <c r="W4195" s="14"/>
      <c r="X4195" s="14"/>
      <c r="Y4195" s="14"/>
    </row>
    <row r="4196" spans="1:25">
      <c r="A4196" s="14" t="s">
        <v>4280</v>
      </c>
      <c r="B4196" s="14" t="s">
        <v>64</v>
      </c>
      <c r="C4196" s="14" t="s">
        <v>34</v>
      </c>
      <c r="D4196" s="14" t="s">
        <v>82</v>
      </c>
      <c r="E4196" s="14">
        <v>2</v>
      </c>
      <c r="F4196" s="14">
        <v>9580.1883677076403</v>
      </c>
      <c r="G4196" s="14">
        <v>3193.3961225692101</v>
      </c>
      <c r="H4196" s="14">
        <v>1792.4483591763201</v>
      </c>
      <c r="I4196" s="14">
        <v>1861.9711776885899</v>
      </c>
      <c r="J4196" s="14">
        <v>1823.99218392328</v>
      </c>
      <c r="K4196" s="14">
        <v>1900.5280044778899</v>
      </c>
      <c r="L4196" s="14">
        <v>38.556826789299301</v>
      </c>
      <c r="M4196" s="14">
        <v>37.978993765304303</v>
      </c>
      <c r="O4196" s="14"/>
      <c r="P4196" s="14"/>
      <c r="Q4196" s="14"/>
      <c r="R4196" s="14"/>
      <c r="S4196" s="14"/>
      <c r="T4196" s="14"/>
      <c r="U4196" s="14"/>
      <c r="V4196" s="14"/>
      <c r="W4196" s="14"/>
      <c r="X4196" s="14"/>
      <c r="Y4196" s="14"/>
    </row>
    <row r="4197" spans="1:25">
      <c r="A4197" s="14" t="s">
        <v>4281</v>
      </c>
      <c r="B4197" s="14" t="s">
        <v>64</v>
      </c>
      <c r="C4197" s="14" t="s">
        <v>128</v>
      </c>
      <c r="D4197" s="14" t="s">
        <v>82</v>
      </c>
      <c r="E4197" s="14">
        <v>2</v>
      </c>
      <c r="F4197" s="14">
        <v>9290.61378193163</v>
      </c>
      <c r="G4197" s="14">
        <v>3096.8712606438799</v>
      </c>
      <c r="H4197" s="14">
        <v>1727.4867531403499</v>
      </c>
      <c r="I4197" s="14">
        <v>1777.9570916689299</v>
      </c>
      <c r="J4197" s="14">
        <v>1741.2368135511999</v>
      </c>
      <c r="K4197" s="14">
        <v>1815.2447656624399</v>
      </c>
      <c r="L4197" s="14">
        <v>37.287673993508598</v>
      </c>
      <c r="M4197" s="14">
        <v>36.720278117731802</v>
      </c>
      <c r="O4197" s="14"/>
      <c r="P4197" s="14"/>
      <c r="Q4197" s="14"/>
      <c r="R4197" s="14"/>
      <c r="S4197" s="14"/>
      <c r="T4197" s="14"/>
      <c r="U4197" s="14"/>
      <c r="V4197" s="14"/>
      <c r="W4197" s="14"/>
      <c r="X4197" s="14"/>
      <c r="Y4197" s="14"/>
    </row>
    <row r="4198" spans="1:25">
      <c r="A4198" s="14" t="s">
        <v>4282</v>
      </c>
      <c r="B4198" s="14" t="s">
        <v>64</v>
      </c>
      <c r="C4198" s="14" t="s">
        <v>129</v>
      </c>
      <c r="D4198" s="14" t="s">
        <v>82</v>
      </c>
      <c r="E4198" s="14">
        <v>2</v>
      </c>
      <c r="F4198" s="14">
        <v>8981.4550778759804</v>
      </c>
      <c r="G4198" s="14">
        <v>2993.81835929199</v>
      </c>
      <c r="H4198" s="14">
        <v>1661.83524923046</v>
      </c>
      <c r="I4198" s="14">
        <v>1689.75520747211</v>
      </c>
      <c r="J4198" s="14">
        <v>1654.34308217289</v>
      </c>
      <c r="K4198" s="14">
        <v>1725.7239342515199</v>
      </c>
      <c r="L4198" s="14">
        <v>35.968726779410403</v>
      </c>
      <c r="M4198" s="14">
        <v>35.412125299216299</v>
      </c>
      <c r="O4198" s="14"/>
      <c r="P4198" s="14"/>
      <c r="Q4198" s="14"/>
      <c r="R4198" s="14"/>
      <c r="S4198" s="14"/>
      <c r="T4198" s="14"/>
      <c r="U4198" s="14"/>
      <c r="V4198" s="14"/>
      <c r="W4198" s="14"/>
      <c r="X4198" s="14"/>
      <c r="Y4198" s="14"/>
    </row>
    <row r="4199" spans="1:25">
      <c r="A4199" s="14" t="s">
        <v>4283</v>
      </c>
      <c r="B4199" s="14" t="s">
        <v>64</v>
      </c>
      <c r="C4199" s="14" t="s">
        <v>130</v>
      </c>
      <c r="D4199" s="14" t="s">
        <v>82</v>
      </c>
      <c r="E4199" s="14">
        <v>2</v>
      </c>
      <c r="F4199" s="14">
        <v>8838.3326945707395</v>
      </c>
      <c r="G4199" s="14">
        <v>2946.1108981902498</v>
      </c>
      <c r="H4199" s="14">
        <v>1628.32431406256</v>
      </c>
      <c r="I4199" s="14">
        <v>1632.3334159271601</v>
      </c>
      <c r="J4199" s="14">
        <v>1597.9204865423101</v>
      </c>
      <c r="K4199" s="14">
        <v>1667.2916416856499</v>
      </c>
      <c r="L4199" s="14">
        <v>34.958225758491402</v>
      </c>
      <c r="M4199" s="14">
        <v>34.412929384850301</v>
      </c>
      <c r="O4199" s="14"/>
      <c r="P4199" s="14"/>
      <c r="Q4199" s="14"/>
      <c r="R4199" s="14"/>
      <c r="S4199" s="14"/>
      <c r="T4199" s="14"/>
      <c r="U4199" s="14"/>
      <c r="V4199" s="14"/>
      <c r="W4199" s="14"/>
      <c r="X4199" s="14"/>
      <c r="Y4199" s="14"/>
    </row>
    <row r="4200" spans="1:25">
      <c r="A4200" s="14" t="s">
        <v>4284</v>
      </c>
      <c r="B4200" s="14" t="s">
        <v>64</v>
      </c>
      <c r="C4200" s="14" t="s">
        <v>131</v>
      </c>
      <c r="D4200" s="14" t="s">
        <v>82</v>
      </c>
      <c r="E4200" s="14">
        <v>2</v>
      </c>
      <c r="F4200" s="14">
        <v>8964.7581360149707</v>
      </c>
      <c r="G4200" s="14">
        <v>2988.2527120049899</v>
      </c>
      <c r="H4200" s="14">
        <v>1645.56193574242</v>
      </c>
      <c r="I4200" s="14">
        <v>1627.95735460219</v>
      </c>
      <c r="J4200" s="14">
        <v>1593.92551440792</v>
      </c>
      <c r="K4200" s="14">
        <v>1662.5246034325801</v>
      </c>
      <c r="L4200" s="14">
        <v>34.5672488303885</v>
      </c>
      <c r="M4200" s="14">
        <v>34.031840194268199</v>
      </c>
      <c r="O4200" s="14"/>
      <c r="P4200" s="14"/>
      <c r="Q4200" s="14"/>
      <c r="R4200" s="14"/>
      <c r="S4200" s="14"/>
      <c r="T4200" s="14"/>
      <c r="U4200" s="14"/>
      <c r="V4200" s="14"/>
      <c r="W4200" s="14"/>
      <c r="X4200" s="14"/>
      <c r="Y4200" s="14"/>
    </row>
    <row r="4201" spans="1:25">
      <c r="A4201" s="14" t="s">
        <v>4285</v>
      </c>
      <c r="B4201" s="14" t="s">
        <v>64</v>
      </c>
      <c r="C4201" s="14" t="s">
        <v>132</v>
      </c>
      <c r="D4201" s="14" t="s">
        <v>82</v>
      </c>
      <c r="E4201" s="14">
        <v>2</v>
      </c>
      <c r="F4201" s="14">
        <v>9250.4426360349698</v>
      </c>
      <c r="G4201" s="14">
        <v>3083.4808786783201</v>
      </c>
      <c r="H4201" s="14">
        <v>1689.08494979275</v>
      </c>
      <c r="I4201" s="14">
        <v>1646.4890347666601</v>
      </c>
      <c r="J4201" s="14">
        <v>1612.65734953221</v>
      </c>
      <c r="K4201" s="14">
        <v>1680.84462535374</v>
      </c>
      <c r="L4201" s="14">
        <v>34.355590587089203</v>
      </c>
      <c r="M4201" s="14">
        <v>33.831685234444002</v>
      </c>
      <c r="O4201" s="14"/>
      <c r="P4201" s="14"/>
      <c r="Q4201" s="14"/>
      <c r="R4201" s="14"/>
      <c r="S4201" s="14"/>
      <c r="T4201" s="14"/>
      <c r="U4201" s="14"/>
      <c r="V4201" s="14"/>
      <c r="W4201" s="14"/>
      <c r="X4201" s="14"/>
      <c r="Y4201" s="14"/>
    </row>
    <row r="4202" spans="1:25">
      <c r="A4202" s="14" t="s">
        <v>4286</v>
      </c>
      <c r="B4202" s="14" t="s">
        <v>64</v>
      </c>
      <c r="C4202" s="14" t="s">
        <v>38</v>
      </c>
      <c r="D4202" s="14" t="s">
        <v>82</v>
      </c>
      <c r="E4202" s="14">
        <v>3</v>
      </c>
      <c r="F4202" s="14">
        <v>10723.9130903194</v>
      </c>
      <c r="G4202" s="14">
        <v>3574.6376967731198</v>
      </c>
      <c r="H4202" s="14">
        <v>2066.99737292592</v>
      </c>
      <c r="I4202" s="14">
        <v>2218.5028505569699</v>
      </c>
      <c r="J4202" s="14">
        <v>2175.6064720612499</v>
      </c>
      <c r="K4202" s="14">
        <v>2262.0158093662799</v>
      </c>
      <c r="L4202" s="14">
        <v>43.512958809302297</v>
      </c>
      <c r="M4202" s="14">
        <v>42.8963784957282</v>
      </c>
      <c r="O4202" s="14"/>
      <c r="P4202" s="14"/>
      <c r="Q4202" s="14"/>
      <c r="R4202" s="14"/>
      <c r="S4202" s="14"/>
      <c r="T4202" s="14"/>
      <c r="U4202" s="14"/>
      <c r="V4202" s="14"/>
      <c r="W4202" s="14"/>
      <c r="X4202" s="14"/>
      <c r="Y4202" s="14"/>
    </row>
    <row r="4203" spans="1:25">
      <c r="A4203" s="14" t="s">
        <v>4287</v>
      </c>
      <c r="B4203" s="14" t="s">
        <v>64</v>
      </c>
      <c r="C4203" s="14" t="s">
        <v>36</v>
      </c>
      <c r="D4203" s="14" t="s">
        <v>82</v>
      </c>
      <c r="E4203" s="14">
        <v>3</v>
      </c>
      <c r="F4203" s="14">
        <v>10575.5769609872</v>
      </c>
      <c r="G4203" s="14">
        <v>3525.1923203290698</v>
      </c>
      <c r="H4203" s="14">
        <v>2021.13658334506</v>
      </c>
      <c r="I4203" s="14">
        <v>2148.9253817741601</v>
      </c>
      <c r="J4203" s="14">
        <v>2107.1780304174899</v>
      </c>
      <c r="K4203" s="14">
        <v>2191.2770249097798</v>
      </c>
      <c r="L4203" s="14">
        <v>42.3516431356175</v>
      </c>
      <c r="M4203" s="14">
        <v>41.747351356663302</v>
      </c>
      <c r="O4203" s="14"/>
      <c r="P4203" s="14"/>
      <c r="Q4203" s="14"/>
      <c r="R4203" s="14"/>
      <c r="S4203" s="14"/>
      <c r="T4203" s="14"/>
      <c r="U4203" s="14"/>
      <c r="V4203" s="14"/>
      <c r="W4203" s="14"/>
      <c r="X4203" s="14"/>
      <c r="Y4203" s="14"/>
    </row>
    <row r="4204" spans="1:25">
      <c r="A4204" s="14" t="s">
        <v>4288</v>
      </c>
      <c r="B4204" s="14" t="s">
        <v>64</v>
      </c>
      <c r="C4204" s="14" t="s">
        <v>34</v>
      </c>
      <c r="D4204" s="14" t="s">
        <v>82</v>
      </c>
      <c r="E4204" s="14">
        <v>3</v>
      </c>
      <c r="F4204" s="14">
        <v>10380.597943237501</v>
      </c>
      <c r="G4204" s="14">
        <v>3460.1993144124999</v>
      </c>
      <c r="H4204" s="14">
        <v>1970.3922797031901</v>
      </c>
      <c r="I4204" s="14">
        <v>2072.47945199281</v>
      </c>
      <c r="J4204" s="14">
        <v>2031.90885413656</v>
      </c>
      <c r="K4204" s="14">
        <v>2113.6428420911998</v>
      </c>
      <c r="L4204" s="14">
        <v>41.1633900983907</v>
      </c>
      <c r="M4204" s="14">
        <v>40.570597856243502</v>
      </c>
      <c r="O4204" s="14"/>
      <c r="P4204" s="14"/>
      <c r="Q4204" s="14"/>
      <c r="R4204" s="14"/>
      <c r="S4204" s="14"/>
      <c r="T4204" s="14"/>
      <c r="U4204" s="14"/>
      <c r="V4204" s="14"/>
      <c r="W4204" s="14"/>
      <c r="X4204" s="14"/>
      <c r="Y4204" s="14"/>
    </row>
    <row r="4205" spans="1:25">
      <c r="A4205" s="14" t="s">
        <v>4289</v>
      </c>
      <c r="B4205" s="14" t="s">
        <v>64</v>
      </c>
      <c r="C4205" s="14" t="s">
        <v>128</v>
      </c>
      <c r="D4205" s="14" t="s">
        <v>82</v>
      </c>
      <c r="E4205" s="14">
        <v>3</v>
      </c>
      <c r="F4205" s="14">
        <v>10159.2058429311</v>
      </c>
      <c r="G4205" s="14">
        <v>3386.4019476437202</v>
      </c>
      <c r="H4205" s="14">
        <v>1918.9783744701399</v>
      </c>
      <c r="I4205" s="14">
        <v>2000.70126294649</v>
      </c>
      <c r="J4205" s="14">
        <v>1961.2061574649899</v>
      </c>
      <c r="K4205" s="14">
        <v>2040.7797513523201</v>
      </c>
      <c r="L4205" s="14">
        <v>40.0784884058382</v>
      </c>
      <c r="M4205" s="14">
        <v>39.495105481497397</v>
      </c>
      <c r="O4205" s="14"/>
      <c r="P4205" s="14"/>
      <c r="Q4205" s="14"/>
      <c r="R4205" s="14"/>
      <c r="S4205" s="14"/>
      <c r="T4205" s="14"/>
      <c r="U4205" s="14"/>
      <c r="V4205" s="14"/>
      <c r="W4205" s="14"/>
      <c r="X4205" s="14"/>
      <c r="Y4205" s="14"/>
    </row>
    <row r="4206" spans="1:25">
      <c r="A4206" s="14" t="s">
        <v>4290</v>
      </c>
      <c r="B4206" s="14" t="s">
        <v>64</v>
      </c>
      <c r="C4206" s="14" t="s">
        <v>129</v>
      </c>
      <c r="D4206" s="14" t="s">
        <v>82</v>
      </c>
      <c r="E4206" s="14">
        <v>3</v>
      </c>
      <c r="F4206" s="14">
        <v>9962.1763166497094</v>
      </c>
      <c r="G4206" s="14">
        <v>3320.7254388832398</v>
      </c>
      <c r="H4206" s="14">
        <v>1874.8873274482501</v>
      </c>
      <c r="I4206" s="14">
        <v>1934.6216808458601</v>
      </c>
      <c r="J4206" s="14">
        <v>1896.13009720639</v>
      </c>
      <c r="K4206" s="14">
        <v>1973.68746540704</v>
      </c>
      <c r="L4206" s="14">
        <v>39.065784561176798</v>
      </c>
      <c r="M4206" s="14">
        <v>38.491583639468899</v>
      </c>
      <c r="O4206" s="14"/>
      <c r="P4206" s="14"/>
      <c r="Q4206" s="14"/>
      <c r="R4206" s="14"/>
      <c r="S4206" s="14"/>
      <c r="T4206" s="14"/>
      <c r="U4206" s="14"/>
      <c r="V4206" s="14"/>
      <c r="W4206" s="14"/>
      <c r="X4206" s="14"/>
      <c r="Y4206" s="14"/>
    </row>
    <row r="4207" spans="1:25">
      <c r="A4207" s="14" t="s">
        <v>4291</v>
      </c>
      <c r="B4207" s="14" t="s">
        <v>64</v>
      </c>
      <c r="C4207" s="14" t="s">
        <v>130</v>
      </c>
      <c r="D4207" s="14" t="s">
        <v>82</v>
      </c>
      <c r="E4207" s="14">
        <v>3</v>
      </c>
      <c r="F4207" s="14">
        <v>10011.1795330808</v>
      </c>
      <c r="G4207" s="14">
        <v>3337.0598443602498</v>
      </c>
      <c r="H4207" s="14">
        <v>1878.67894946757</v>
      </c>
      <c r="I4207" s="14">
        <v>1919.86363580081</v>
      </c>
      <c r="J4207" s="14">
        <v>1881.7999930251101</v>
      </c>
      <c r="K4207" s="14">
        <v>1958.4936928187001</v>
      </c>
      <c r="L4207" s="14">
        <v>38.630057017884603</v>
      </c>
      <c r="M4207" s="14">
        <v>38.063642775699002</v>
      </c>
      <c r="O4207" s="14"/>
      <c r="P4207" s="14"/>
      <c r="Q4207" s="14"/>
      <c r="R4207" s="14"/>
      <c r="S4207" s="14"/>
      <c r="T4207" s="14"/>
      <c r="U4207" s="14"/>
      <c r="V4207" s="14"/>
      <c r="W4207" s="14"/>
      <c r="X4207" s="14"/>
      <c r="Y4207" s="14"/>
    </row>
    <row r="4208" spans="1:25">
      <c r="A4208" s="14" t="s">
        <v>4292</v>
      </c>
      <c r="B4208" s="14" t="s">
        <v>64</v>
      </c>
      <c r="C4208" s="14" t="s">
        <v>131</v>
      </c>
      <c r="D4208" s="14" t="s">
        <v>82</v>
      </c>
      <c r="E4208" s="14">
        <v>3</v>
      </c>
      <c r="F4208" s="14">
        <v>10031.888166413401</v>
      </c>
      <c r="G4208" s="14">
        <v>3343.96272213778</v>
      </c>
      <c r="H4208" s="14">
        <v>1874.6917836331399</v>
      </c>
      <c r="I4208" s="14">
        <v>1891.60870459643</v>
      </c>
      <c r="J4208" s="14">
        <v>1854.2081010950201</v>
      </c>
      <c r="K4208" s="14">
        <v>1929.5652763855301</v>
      </c>
      <c r="L4208" s="14">
        <v>37.956571789100103</v>
      </c>
      <c r="M4208" s="14">
        <v>37.400603501412</v>
      </c>
      <c r="O4208" s="14"/>
      <c r="P4208" s="14"/>
      <c r="Q4208" s="14"/>
      <c r="R4208" s="14"/>
      <c r="S4208" s="14"/>
      <c r="T4208" s="14"/>
      <c r="U4208" s="14"/>
      <c r="V4208" s="14"/>
      <c r="W4208" s="14"/>
      <c r="X4208" s="14"/>
      <c r="Y4208" s="14"/>
    </row>
    <row r="4209" spans="1:25">
      <c r="A4209" s="14" t="s">
        <v>4293</v>
      </c>
      <c r="B4209" s="14" t="s">
        <v>64</v>
      </c>
      <c r="C4209" s="14" t="s">
        <v>132</v>
      </c>
      <c r="D4209" s="14" t="s">
        <v>82</v>
      </c>
      <c r="E4209" s="14">
        <v>3</v>
      </c>
      <c r="F4209" s="14">
        <v>10096.1574549458</v>
      </c>
      <c r="G4209" s="14">
        <v>3365.3858183152802</v>
      </c>
      <c r="H4209" s="14">
        <v>1877.1290664042299</v>
      </c>
      <c r="I4209" s="14">
        <v>1875.4699460788199</v>
      </c>
      <c r="J4209" s="14">
        <v>1838.53229450651</v>
      </c>
      <c r="K4209" s="14">
        <v>1912.9549192605</v>
      </c>
      <c r="L4209" s="14">
        <v>37.484973181680303</v>
      </c>
      <c r="M4209" s="14">
        <v>36.937651572311601</v>
      </c>
      <c r="O4209" s="14"/>
      <c r="P4209" s="14"/>
      <c r="Q4209" s="14"/>
      <c r="R4209" s="14"/>
      <c r="S4209" s="14"/>
      <c r="T4209" s="14"/>
      <c r="U4209" s="14"/>
      <c r="V4209" s="14"/>
      <c r="W4209" s="14"/>
      <c r="X4209" s="14"/>
      <c r="Y4209" s="14"/>
    </row>
    <row r="4210" spans="1:25">
      <c r="A4210" s="14" t="s">
        <v>4294</v>
      </c>
      <c r="B4210" s="14" t="s">
        <v>64</v>
      </c>
      <c r="C4210" s="14" t="s">
        <v>38</v>
      </c>
      <c r="D4210" s="14" t="s">
        <v>82</v>
      </c>
      <c r="E4210" s="14">
        <v>4</v>
      </c>
      <c r="F4210" s="14">
        <v>11971.5629739532</v>
      </c>
      <c r="G4210" s="14">
        <v>3990.52099131772</v>
      </c>
      <c r="H4210" s="14">
        <v>2483.80405488826</v>
      </c>
      <c r="I4210" s="14">
        <v>2700.82580149967</v>
      </c>
      <c r="J4210" s="14">
        <v>2651.5286121262902</v>
      </c>
      <c r="K4210" s="14">
        <v>2750.7933500797499</v>
      </c>
      <c r="L4210" s="14">
        <v>49.967548580076702</v>
      </c>
      <c r="M4210" s="14">
        <v>49.297189373385699</v>
      </c>
      <c r="O4210" s="14"/>
      <c r="P4210" s="14"/>
      <c r="Q4210" s="14"/>
      <c r="R4210" s="14"/>
      <c r="S4210" s="14"/>
      <c r="T4210" s="14"/>
      <c r="U4210" s="14"/>
      <c r="V4210" s="14"/>
      <c r="W4210" s="14"/>
      <c r="X4210" s="14"/>
      <c r="Y4210" s="14"/>
    </row>
    <row r="4211" spans="1:25">
      <c r="A4211" s="14" t="s">
        <v>4295</v>
      </c>
      <c r="B4211" s="14" t="s">
        <v>64</v>
      </c>
      <c r="C4211" s="14" t="s">
        <v>36</v>
      </c>
      <c r="D4211" s="14" t="s">
        <v>82</v>
      </c>
      <c r="E4211" s="14">
        <v>4</v>
      </c>
      <c r="F4211" s="14">
        <v>11730.293562496599</v>
      </c>
      <c r="G4211" s="14">
        <v>3910.09785416553</v>
      </c>
      <c r="H4211" s="14">
        <v>2415.3055218096001</v>
      </c>
      <c r="I4211" s="14">
        <v>2621.48843593533</v>
      </c>
      <c r="J4211" s="14">
        <v>2573.1353395698102</v>
      </c>
      <c r="K4211" s="14">
        <v>2670.5058321019801</v>
      </c>
      <c r="L4211" s="14">
        <v>49.017396166652802</v>
      </c>
      <c r="M4211" s="14">
        <v>48.353096365512599</v>
      </c>
      <c r="O4211" s="14"/>
      <c r="P4211" s="14"/>
      <c r="Q4211" s="14"/>
      <c r="R4211" s="14"/>
      <c r="S4211" s="14"/>
      <c r="T4211" s="14"/>
      <c r="U4211" s="14"/>
      <c r="V4211" s="14"/>
      <c r="W4211" s="14"/>
      <c r="X4211" s="14"/>
      <c r="Y4211" s="14"/>
    </row>
    <row r="4212" spans="1:25">
      <c r="A4212" s="14" t="s">
        <v>4296</v>
      </c>
      <c r="B4212" s="14" t="s">
        <v>64</v>
      </c>
      <c r="C4212" s="14" t="s">
        <v>34</v>
      </c>
      <c r="D4212" s="14" t="s">
        <v>82</v>
      </c>
      <c r="E4212" s="14">
        <v>4</v>
      </c>
      <c r="F4212" s="14">
        <v>11250.9499644279</v>
      </c>
      <c r="G4212" s="14">
        <v>3750.3166548093</v>
      </c>
      <c r="H4212" s="14">
        <v>2301.7680104640599</v>
      </c>
      <c r="I4212" s="14">
        <v>2488.9765583440299</v>
      </c>
      <c r="J4212" s="14">
        <v>2442.1242970593798</v>
      </c>
      <c r="K4212" s="14">
        <v>2536.4861743811098</v>
      </c>
      <c r="L4212" s="14">
        <v>47.509616037077599</v>
      </c>
      <c r="M4212" s="14">
        <v>46.8522612846577</v>
      </c>
      <c r="O4212" s="14"/>
      <c r="P4212" s="14"/>
      <c r="Q4212" s="14"/>
      <c r="R4212" s="14"/>
      <c r="S4212" s="14"/>
      <c r="T4212" s="14"/>
      <c r="U4212" s="14"/>
      <c r="V4212" s="14"/>
      <c r="W4212" s="14"/>
      <c r="X4212" s="14"/>
      <c r="Y4212" s="14"/>
    </row>
    <row r="4213" spans="1:25">
      <c r="A4213" s="14" t="s">
        <v>4297</v>
      </c>
      <c r="B4213" s="14" t="s">
        <v>64</v>
      </c>
      <c r="C4213" s="14" t="s">
        <v>128</v>
      </c>
      <c r="D4213" s="14" t="s">
        <v>82</v>
      </c>
      <c r="E4213" s="14">
        <v>4</v>
      </c>
      <c r="F4213" s="14">
        <v>10793.744924405401</v>
      </c>
      <c r="G4213" s="14">
        <v>3597.9149748018099</v>
      </c>
      <c r="H4213" s="14">
        <v>2198.0501210453799</v>
      </c>
      <c r="I4213" s="14">
        <v>2360.8044052968398</v>
      </c>
      <c r="J4213" s="14">
        <v>2315.5194297964699</v>
      </c>
      <c r="K4213" s="14">
        <v>2406.7381684041102</v>
      </c>
      <c r="L4213" s="14">
        <v>45.933763107264902</v>
      </c>
      <c r="M4213" s="14">
        <v>45.284975500369001</v>
      </c>
      <c r="O4213" s="14"/>
      <c r="P4213" s="14"/>
      <c r="Q4213" s="14"/>
      <c r="R4213" s="14"/>
      <c r="S4213" s="14"/>
      <c r="T4213" s="14"/>
      <c r="U4213" s="14"/>
      <c r="V4213" s="14"/>
      <c r="W4213" s="14"/>
      <c r="X4213" s="14"/>
      <c r="Y4213" s="14"/>
    </row>
    <row r="4214" spans="1:25">
      <c r="A4214" s="14" t="s">
        <v>4298</v>
      </c>
      <c r="B4214" s="14" t="s">
        <v>64</v>
      </c>
      <c r="C4214" s="14" t="s">
        <v>129</v>
      </c>
      <c r="D4214" s="14" t="s">
        <v>82</v>
      </c>
      <c r="E4214" s="14">
        <v>4</v>
      </c>
      <c r="F4214" s="14">
        <v>10674.780012930099</v>
      </c>
      <c r="G4214" s="14">
        <v>3558.2600043100301</v>
      </c>
      <c r="H4214" s="14">
        <v>2164.61117569301</v>
      </c>
      <c r="I4214" s="14">
        <v>2305.0098921754702</v>
      </c>
      <c r="J4214" s="14">
        <v>2260.6394002156899</v>
      </c>
      <c r="K4214" s="14">
        <v>2350.0196306676298</v>
      </c>
      <c r="L4214" s="14">
        <v>45.009738492154597</v>
      </c>
      <c r="M4214" s="14">
        <v>44.370491959780303</v>
      </c>
      <c r="O4214" s="14"/>
      <c r="P4214" s="14"/>
      <c r="Q4214" s="14"/>
      <c r="R4214" s="14"/>
      <c r="S4214" s="14"/>
      <c r="T4214" s="14"/>
      <c r="U4214" s="14"/>
      <c r="V4214" s="14"/>
      <c r="W4214" s="14"/>
      <c r="X4214" s="14"/>
      <c r="Y4214" s="14"/>
    </row>
    <row r="4215" spans="1:25">
      <c r="A4215" s="14" t="s">
        <v>4299</v>
      </c>
      <c r="B4215" s="14" t="s">
        <v>64</v>
      </c>
      <c r="C4215" s="14" t="s">
        <v>130</v>
      </c>
      <c r="D4215" s="14" t="s">
        <v>82</v>
      </c>
      <c r="E4215" s="14">
        <v>4</v>
      </c>
      <c r="F4215" s="14">
        <v>10694.318616426999</v>
      </c>
      <c r="G4215" s="14">
        <v>3564.77287214234</v>
      </c>
      <c r="H4215" s="14">
        <v>2161.71303001264</v>
      </c>
      <c r="I4215" s="14">
        <v>2284.1610691994401</v>
      </c>
      <c r="J4215" s="14">
        <v>2240.3002362961502</v>
      </c>
      <c r="K4215" s="14">
        <v>2328.6532238599698</v>
      </c>
      <c r="L4215" s="14">
        <v>44.492154660527802</v>
      </c>
      <c r="M4215" s="14">
        <v>43.860832903286301</v>
      </c>
      <c r="O4215" s="14"/>
      <c r="P4215" s="14"/>
      <c r="Q4215" s="14"/>
      <c r="R4215" s="14"/>
      <c r="S4215" s="14"/>
      <c r="T4215" s="14"/>
      <c r="U4215" s="14"/>
      <c r="V4215" s="14"/>
      <c r="W4215" s="14"/>
      <c r="X4215" s="14"/>
      <c r="Y4215" s="14"/>
    </row>
    <row r="4216" spans="1:25">
      <c r="A4216" s="14" t="s">
        <v>4300</v>
      </c>
      <c r="B4216" s="14" t="s">
        <v>64</v>
      </c>
      <c r="C4216" s="14" t="s">
        <v>131</v>
      </c>
      <c r="D4216" s="14" t="s">
        <v>82</v>
      </c>
      <c r="E4216" s="14">
        <v>4</v>
      </c>
      <c r="F4216" s="14">
        <v>10855.0814161329</v>
      </c>
      <c r="G4216" s="14">
        <v>3618.36047204428</v>
      </c>
      <c r="H4216" s="14">
        <v>2184.7716052532401</v>
      </c>
      <c r="I4216" s="14">
        <v>2281.8532239105898</v>
      </c>
      <c r="J4216" s="14">
        <v>2238.4701326218201</v>
      </c>
      <c r="K4216" s="14">
        <v>2325.8560825599502</v>
      </c>
      <c r="L4216" s="14">
        <v>44.002858649358998</v>
      </c>
      <c r="M4216" s="14">
        <v>43.383091288768398</v>
      </c>
      <c r="O4216" s="14"/>
      <c r="P4216" s="14"/>
      <c r="Q4216" s="14"/>
      <c r="R4216" s="14"/>
      <c r="S4216" s="14"/>
      <c r="T4216" s="14"/>
      <c r="U4216" s="14"/>
      <c r="V4216" s="14"/>
      <c r="W4216" s="14"/>
      <c r="X4216" s="14"/>
      <c r="Y4216" s="14"/>
    </row>
    <row r="4217" spans="1:25">
      <c r="A4217" s="14" t="s">
        <v>4301</v>
      </c>
      <c r="B4217" s="14" t="s">
        <v>64</v>
      </c>
      <c r="C4217" s="14" t="s">
        <v>132</v>
      </c>
      <c r="D4217" s="14" t="s">
        <v>82</v>
      </c>
      <c r="E4217" s="14">
        <v>4</v>
      </c>
      <c r="F4217" s="14">
        <v>10730.544152623999</v>
      </c>
      <c r="G4217" s="14">
        <v>3576.8480508746802</v>
      </c>
      <c r="H4217" s="14">
        <v>2152.3031590164601</v>
      </c>
      <c r="I4217" s="14">
        <v>2228.30656115494</v>
      </c>
      <c r="J4217" s="14">
        <v>2185.7387598651198</v>
      </c>
      <c r="K4217" s="14">
        <v>2271.4860292994399</v>
      </c>
      <c r="L4217" s="14">
        <v>43.179468144494003</v>
      </c>
      <c r="M4217" s="14">
        <v>42.567801289820203</v>
      </c>
      <c r="O4217" s="14"/>
      <c r="P4217" s="14"/>
      <c r="Q4217" s="14"/>
      <c r="R4217" s="14"/>
      <c r="S4217" s="14"/>
      <c r="T4217" s="14"/>
      <c r="U4217" s="14"/>
      <c r="V4217" s="14"/>
      <c r="W4217" s="14"/>
      <c r="X4217" s="14"/>
      <c r="Y4217" s="14"/>
    </row>
    <row r="4218" spans="1:25">
      <c r="A4218" s="14" t="s">
        <v>4302</v>
      </c>
      <c r="B4218" s="14" t="s">
        <v>64</v>
      </c>
      <c r="C4218" s="14" t="s">
        <v>38</v>
      </c>
      <c r="D4218" s="14" t="s">
        <v>82</v>
      </c>
      <c r="E4218" s="14">
        <v>5</v>
      </c>
      <c r="F4218" s="14">
        <v>12372.937010649101</v>
      </c>
      <c r="G4218" s="14">
        <v>4124.3123368830502</v>
      </c>
      <c r="H4218" s="14">
        <v>2901.8227683077798</v>
      </c>
      <c r="I4218" s="14">
        <v>3255.9013535388299</v>
      </c>
      <c r="J4218" s="14">
        <v>3197.0631906917802</v>
      </c>
      <c r="K4218" s="14">
        <v>3315.5264355537502</v>
      </c>
      <c r="L4218" s="14">
        <v>59.625082014918497</v>
      </c>
      <c r="M4218" s="14">
        <v>58.8381628470474</v>
      </c>
      <c r="O4218" s="14"/>
      <c r="P4218" s="14"/>
      <c r="Q4218" s="14"/>
      <c r="R4218" s="14"/>
      <c r="S4218" s="14"/>
      <c r="T4218" s="14"/>
      <c r="U4218" s="14"/>
      <c r="V4218" s="14"/>
      <c r="W4218" s="14"/>
      <c r="X4218" s="14"/>
      <c r="Y4218" s="14"/>
    </row>
    <row r="4219" spans="1:25">
      <c r="A4219" s="14" t="s">
        <v>4303</v>
      </c>
      <c r="B4219" s="14" t="s">
        <v>64</v>
      </c>
      <c r="C4219" s="14" t="s">
        <v>36</v>
      </c>
      <c r="D4219" s="14" t="s">
        <v>82</v>
      </c>
      <c r="E4219" s="14">
        <v>5</v>
      </c>
      <c r="F4219" s="14">
        <v>12067.497222910701</v>
      </c>
      <c r="G4219" s="14">
        <v>4022.4990743035501</v>
      </c>
      <c r="H4219" s="14">
        <v>2810.8004693194998</v>
      </c>
      <c r="I4219" s="14">
        <v>3152.5557298582798</v>
      </c>
      <c r="J4219" s="14">
        <v>3094.93015257455</v>
      </c>
      <c r="K4219" s="14">
        <v>3210.9617740977001</v>
      </c>
      <c r="L4219" s="14">
        <v>58.406044239416097</v>
      </c>
      <c r="M4219" s="14">
        <v>57.625577283735304</v>
      </c>
      <c r="O4219" s="14"/>
      <c r="P4219" s="14"/>
      <c r="Q4219" s="14"/>
      <c r="R4219" s="14"/>
      <c r="S4219" s="14"/>
      <c r="T4219" s="14"/>
      <c r="U4219" s="14"/>
      <c r="V4219" s="14"/>
      <c r="W4219" s="14"/>
      <c r="X4219" s="14"/>
      <c r="Y4219" s="14"/>
    </row>
    <row r="4220" spans="1:25">
      <c r="A4220" s="14" t="s">
        <v>4304</v>
      </c>
      <c r="B4220" s="14" t="s">
        <v>64</v>
      </c>
      <c r="C4220" s="14" t="s">
        <v>34</v>
      </c>
      <c r="D4220" s="14" t="s">
        <v>82</v>
      </c>
      <c r="E4220" s="14">
        <v>5</v>
      </c>
      <c r="F4220" s="14">
        <v>11826.5370501415</v>
      </c>
      <c r="G4220" s="14">
        <v>3942.1790167138302</v>
      </c>
      <c r="H4220" s="14">
        <v>2736.7374115197599</v>
      </c>
      <c r="I4220" s="14">
        <v>3069.5826821825499</v>
      </c>
      <c r="J4220" s="14">
        <v>3012.9097105257201</v>
      </c>
      <c r="K4220" s="14">
        <v>3127.0310577794098</v>
      </c>
      <c r="L4220" s="14">
        <v>57.448375596852699</v>
      </c>
      <c r="M4220" s="14">
        <v>56.672971656835699</v>
      </c>
      <c r="O4220" s="14"/>
      <c r="P4220" s="14"/>
      <c r="Q4220" s="14"/>
      <c r="R4220" s="14"/>
      <c r="S4220" s="14"/>
      <c r="T4220" s="14"/>
      <c r="U4220" s="14"/>
      <c r="V4220" s="14"/>
      <c r="W4220" s="14"/>
      <c r="X4220" s="14"/>
      <c r="Y4220" s="14"/>
    </row>
    <row r="4221" spans="1:25">
      <c r="A4221" s="14" t="s">
        <v>4305</v>
      </c>
      <c r="B4221" s="14" t="s">
        <v>64</v>
      </c>
      <c r="C4221" s="14" t="s">
        <v>128</v>
      </c>
      <c r="D4221" s="14" t="s">
        <v>82</v>
      </c>
      <c r="E4221" s="14">
        <v>5</v>
      </c>
      <c r="F4221" s="14">
        <v>11414.723969093</v>
      </c>
      <c r="G4221" s="14">
        <v>3804.90798969768</v>
      </c>
      <c r="H4221" s="14">
        <v>2626.3506462136302</v>
      </c>
      <c r="I4221" s="14">
        <v>2938.2549893371902</v>
      </c>
      <c r="J4221" s="14">
        <v>2883.11425909541</v>
      </c>
      <c r="K4221" s="14">
        <v>2994.1637517109998</v>
      </c>
      <c r="L4221" s="14">
        <v>55.908762373808301</v>
      </c>
      <c r="M4221" s="14">
        <v>55.140730241785199</v>
      </c>
      <c r="O4221" s="14"/>
      <c r="P4221" s="14"/>
      <c r="Q4221" s="14"/>
      <c r="R4221" s="14"/>
      <c r="S4221" s="14"/>
      <c r="T4221" s="14"/>
      <c r="U4221" s="14"/>
      <c r="V4221" s="14"/>
      <c r="W4221" s="14"/>
      <c r="X4221" s="14"/>
      <c r="Y4221" s="14"/>
    </row>
    <row r="4222" spans="1:25">
      <c r="A4222" s="14" t="s">
        <v>4306</v>
      </c>
      <c r="B4222" s="14" t="s">
        <v>64</v>
      </c>
      <c r="C4222" s="14" t="s">
        <v>129</v>
      </c>
      <c r="D4222" s="14" t="s">
        <v>82</v>
      </c>
      <c r="E4222" s="14">
        <v>5</v>
      </c>
      <c r="F4222" s="14">
        <v>11083.4627144688</v>
      </c>
      <c r="G4222" s="14">
        <v>3694.4875714896102</v>
      </c>
      <c r="H4222" s="14">
        <v>2539.03292941468</v>
      </c>
      <c r="I4222" s="14">
        <v>2828.6898426856601</v>
      </c>
      <c r="J4222" s="14">
        <v>2774.8956785565301</v>
      </c>
      <c r="K4222" s="14">
        <v>2883.2444848005198</v>
      </c>
      <c r="L4222" s="14">
        <v>54.554642114852001</v>
      </c>
      <c r="M4222" s="14">
        <v>53.794164129139503</v>
      </c>
      <c r="O4222" s="14"/>
      <c r="P4222" s="14"/>
      <c r="Q4222" s="14"/>
      <c r="R4222" s="14"/>
      <c r="S4222" s="14"/>
      <c r="T4222" s="14"/>
      <c r="U4222" s="14"/>
      <c r="V4222" s="14"/>
      <c r="W4222" s="14"/>
      <c r="X4222" s="14"/>
      <c r="Y4222" s="14"/>
    </row>
    <row r="4223" spans="1:25">
      <c r="A4223" s="14" t="s">
        <v>4307</v>
      </c>
      <c r="B4223" s="14" t="s">
        <v>64</v>
      </c>
      <c r="C4223" s="14" t="s">
        <v>130</v>
      </c>
      <c r="D4223" s="14" t="s">
        <v>82</v>
      </c>
      <c r="E4223" s="14">
        <v>5</v>
      </c>
      <c r="F4223" s="14">
        <v>10714.849343726601</v>
      </c>
      <c r="G4223" s="14">
        <v>3571.6164479088702</v>
      </c>
      <c r="H4223" s="14">
        <v>2445.6314322783601</v>
      </c>
      <c r="I4223" s="14">
        <v>2708.4788864792599</v>
      </c>
      <c r="J4223" s="14">
        <v>2656.1618809080901</v>
      </c>
      <c r="K4223" s="14">
        <v>2761.54820228892</v>
      </c>
      <c r="L4223" s="14">
        <v>53.069315809656899</v>
      </c>
      <c r="M4223" s="14">
        <v>52.317005571168004</v>
      </c>
      <c r="O4223" s="14"/>
      <c r="P4223" s="14"/>
      <c r="Q4223" s="14"/>
      <c r="R4223" s="14"/>
      <c r="S4223" s="14"/>
      <c r="T4223" s="14"/>
      <c r="U4223" s="14"/>
      <c r="V4223" s="14"/>
      <c r="W4223" s="14"/>
      <c r="X4223" s="14"/>
      <c r="Y4223" s="14"/>
    </row>
    <row r="4224" spans="1:25">
      <c r="A4224" s="14" t="s">
        <v>4308</v>
      </c>
      <c r="B4224" s="14" t="s">
        <v>64</v>
      </c>
      <c r="C4224" s="14" t="s">
        <v>131</v>
      </c>
      <c r="D4224" s="14" t="s">
        <v>82</v>
      </c>
      <c r="E4224" s="14">
        <v>5</v>
      </c>
      <c r="F4224" s="14">
        <v>10613.3525083115</v>
      </c>
      <c r="G4224" s="14">
        <v>3537.78416943717</v>
      </c>
      <c r="H4224" s="14">
        <v>2410.8543923003099</v>
      </c>
      <c r="I4224" s="14">
        <v>2648.4118434004499</v>
      </c>
      <c r="J4224" s="14">
        <v>2597.1218186768501</v>
      </c>
      <c r="K4224" s="14">
        <v>2700.4429568662899</v>
      </c>
      <c r="L4224" s="14">
        <v>52.031113465835901</v>
      </c>
      <c r="M4224" s="14">
        <v>51.290024723599302</v>
      </c>
      <c r="O4224" s="14"/>
      <c r="P4224" s="14"/>
      <c r="Q4224" s="14"/>
      <c r="R4224" s="14"/>
      <c r="S4224" s="14"/>
      <c r="T4224" s="14"/>
      <c r="U4224" s="14"/>
      <c r="V4224" s="14"/>
      <c r="W4224" s="14"/>
      <c r="X4224" s="14"/>
      <c r="Y4224" s="14"/>
    </row>
    <row r="4225" spans="1:25">
      <c r="A4225" s="14" t="s">
        <v>4309</v>
      </c>
      <c r="B4225" s="14" t="s">
        <v>64</v>
      </c>
      <c r="C4225" s="14" t="s">
        <v>132</v>
      </c>
      <c r="D4225" s="14" t="s">
        <v>82</v>
      </c>
      <c r="E4225" s="14">
        <v>5</v>
      </c>
      <c r="F4225" s="14">
        <v>10539.1530582174</v>
      </c>
      <c r="G4225" s="14">
        <v>3513.0510194057902</v>
      </c>
      <c r="H4225" s="14">
        <v>2378.9124422643899</v>
      </c>
      <c r="I4225" s="14">
        <v>2599.0875408847601</v>
      </c>
      <c r="J4225" s="14">
        <v>2548.6499748775</v>
      </c>
      <c r="K4225" s="14">
        <v>2650.2564599140301</v>
      </c>
      <c r="L4225" s="14">
        <v>51.168919029273603</v>
      </c>
      <c r="M4225" s="14">
        <v>50.437566007257402</v>
      </c>
      <c r="O4225" s="14"/>
      <c r="P4225" s="14"/>
      <c r="Q4225" s="14"/>
      <c r="R4225" s="14"/>
      <c r="S4225" s="14"/>
      <c r="T4225" s="14"/>
      <c r="U4225" s="14"/>
      <c r="V4225" s="14"/>
      <c r="W4225" s="14"/>
      <c r="X4225" s="14"/>
      <c r="Y4225" s="14"/>
    </row>
    <row r="4226" spans="1:25">
      <c r="A4226" s="14" t="s">
        <v>4310</v>
      </c>
      <c r="B4226" s="14" t="s">
        <v>68</v>
      </c>
      <c r="C4226" s="14" t="s">
        <v>38</v>
      </c>
      <c r="D4226" s="14" t="s">
        <v>82</v>
      </c>
      <c r="E4226" s="14">
        <v>0</v>
      </c>
      <c r="F4226" s="14">
        <v>32925.628433104102</v>
      </c>
      <c r="G4226" s="14">
        <v>10975.209477701401</v>
      </c>
      <c r="H4226" s="14">
        <v>1201.06254828705</v>
      </c>
      <c r="I4226" s="14">
        <v>1186.83604601465</v>
      </c>
      <c r="J4226" s="14">
        <v>1173.9537407238499</v>
      </c>
      <c r="K4226" s="14">
        <v>1199.82366643506</v>
      </c>
      <c r="L4226" s="14">
        <v>12.9876204204086</v>
      </c>
      <c r="M4226" s="14">
        <v>12.882305290795999</v>
      </c>
      <c r="O4226" s="14"/>
      <c r="P4226" s="14"/>
      <c r="Q4226" s="14"/>
      <c r="R4226" s="14"/>
      <c r="S4226" s="14"/>
      <c r="T4226" s="14"/>
      <c r="U4226" s="14"/>
      <c r="V4226" s="14"/>
      <c r="W4226" s="14"/>
      <c r="X4226" s="14"/>
      <c r="Y4226" s="14"/>
    </row>
    <row r="4227" spans="1:25">
      <c r="A4227" s="14" t="s">
        <v>4311</v>
      </c>
      <c r="B4227" s="14" t="s">
        <v>68</v>
      </c>
      <c r="C4227" s="14" t="s">
        <v>36</v>
      </c>
      <c r="D4227" s="14" t="s">
        <v>82</v>
      </c>
      <c r="E4227" s="14">
        <v>0</v>
      </c>
      <c r="F4227" s="14">
        <v>32505.5345380455</v>
      </c>
      <c r="G4227" s="14">
        <v>10835.178179348501</v>
      </c>
      <c r="H4227" s="14">
        <v>1179.0781736484801</v>
      </c>
      <c r="I4227" s="14">
        <v>1159.87363176082</v>
      </c>
      <c r="J4227" s="14">
        <v>1147.2024291432399</v>
      </c>
      <c r="K4227" s="14">
        <v>1172.6490939836999</v>
      </c>
      <c r="L4227" s="14">
        <v>12.7754622228786</v>
      </c>
      <c r="M4227" s="14">
        <v>12.671202617580301</v>
      </c>
      <c r="O4227" s="14"/>
      <c r="P4227" s="14"/>
      <c r="Q4227" s="14"/>
      <c r="R4227" s="14"/>
      <c r="S4227" s="14"/>
      <c r="T4227" s="14"/>
      <c r="U4227" s="14"/>
      <c r="V4227" s="14"/>
      <c r="W4227" s="14"/>
      <c r="X4227" s="14"/>
      <c r="Y4227" s="14"/>
    </row>
    <row r="4228" spans="1:25">
      <c r="A4228" s="14" t="s">
        <v>4312</v>
      </c>
      <c r="B4228" s="14" t="s">
        <v>68</v>
      </c>
      <c r="C4228" s="14" t="s">
        <v>34</v>
      </c>
      <c r="D4228" s="14" t="s">
        <v>82</v>
      </c>
      <c r="E4228" s="14">
        <v>0</v>
      </c>
      <c r="F4228" s="14">
        <v>31908.764654258099</v>
      </c>
      <c r="G4228" s="14">
        <v>10636.2548847527</v>
      </c>
      <c r="H4228" s="14">
        <v>1152.8553388466601</v>
      </c>
      <c r="I4228" s="14">
        <v>1127.12736762082</v>
      </c>
      <c r="J4228" s="14">
        <v>1114.7008886513199</v>
      </c>
      <c r="K4228" s="14">
        <v>1139.6570486664</v>
      </c>
      <c r="L4228" s="14">
        <v>12.529681045583899</v>
      </c>
      <c r="M4228" s="14">
        <v>12.4264789694948</v>
      </c>
      <c r="O4228" s="14"/>
      <c r="P4228" s="14"/>
      <c r="Q4228" s="14"/>
      <c r="R4228" s="14"/>
      <c r="S4228" s="14"/>
      <c r="T4228" s="14"/>
      <c r="U4228" s="14"/>
      <c r="V4228" s="14"/>
      <c r="W4228" s="14"/>
      <c r="X4228" s="14"/>
      <c r="Y4228" s="14"/>
    </row>
    <row r="4229" spans="1:25">
      <c r="A4229" s="14" t="s">
        <v>4313</v>
      </c>
      <c r="B4229" s="14" t="s">
        <v>68</v>
      </c>
      <c r="C4229" s="14" t="s">
        <v>128</v>
      </c>
      <c r="D4229" s="14" t="s">
        <v>82</v>
      </c>
      <c r="E4229" s="14">
        <v>0</v>
      </c>
      <c r="F4229" s="14">
        <v>31040.257025664301</v>
      </c>
      <c r="G4229" s="14">
        <v>10346.752341888099</v>
      </c>
      <c r="H4229" s="14">
        <v>1118.4404595968299</v>
      </c>
      <c r="I4229" s="14">
        <v>1087.3900737053</v>
      </c>
      <c r="J4229" s="14">
        <v>1075.2383502145999</v>
      </c>
      <c r="K4229" s="14">
        <v>1099.64412610658</v>
      </c>
      <c r="L4229" s="14">
        <v>12.2540524012823</v>
      </c>
      <c r="M4229" s="14">
        <v>12.1517234907037</v>
      </c>
      <c r="O4229" s="14"/>
      <c r="P4229" s="14"/>
      <c r="Q4229" s="14"/>
      <c r="R4229" s="14"/>
      <c r="S4229" s="14"/>
      <c r="T4229" s="14"/>
      <c r="U4229" s="14"/>
      <c r="V4229" s="14"/>
      <c r="W4229" s="14"/>
      <c r="X4229" s="14"/>
      <c r="Y4229" s="14"/>
    </row>
    <row r="4230" spans="1:25">
      <c r="A4230" s="14" t="s">
        <v>4314</v>
      </c>
      <c r="B4230" s="14" t="s">
        <v>68</v>
      </c>
      <c r="C4230" s="14" t="s">
        <v>129</v>
      </c>
      <c r="D4230" s="14" t="s">
        <v>82</v>
      </c>
      <c r="E4230" s="14">
        <v>0</v>
      </c>
      <c r="F4230" s="14">
        <v>30680.650217883602</v>
      </c>
      <c r="G4230" s="14">
        <v>10226.8834059612</v>
      </c>
      <c r="H4230" s="14">
        <v>1102.91869015305</v>
      </c>
      <c r="I4230" s="14">
        <v>1063.85926721551</v>
      </c>
      <c r="J4230" s="14">
        <v>1051.90422625828</v>
      </c>
      <c r="K4230" s="14">
        <v>1075.91557186621</v>
      </c>
      <c r="L4230" s="14">
        <v>12.056304650692701</v>
      </c>
      <c r="M4230" s="14">
        <v>11.955040957234999</v>
      </c>
      <c r="O4230" s="14"/>
      <c r="P4230" s="14"/>
      <c r="Q4230" s="14"/>
      <c r="R4230" s="14"/>
      <c r="S4230" s="14"/>
      <c r="T4230" s="14"/>
      <c r="U4230" s="14"/>
      <c r="V4230" s="14"/>
      <c r="W4230" s="14"/>
      <c r="X4230" s="14"/>
      <c r="Y4230" s="14"/>
    </row>
    <row r="4231" spans="1:25">
      <c r="A4231" s="14" t="s">
        <v>4315</v>
      </c>
      <c r="B4231" s="14" t="s">
        <v>68</v>
      </c>
      <c r="C4231" s="14" t="s">
        <v>130</v>
      </c>
      <c r="D4231" s="14" t="s">
        <v>82</v>
      </c>
      <c r="E4231" s="14">
        <v>0</v>
      </c>
      <c r="F4231" s="14">
        <v>30586.9457796446</v>
      </c>
      <c r="G4231" s="14">
        <v>10195.648593214901</v>
      </c>
      <c r="H4231" s="14">
        <v>1097.2356077797999</v>
      </c>
      <c r="I4231" s="14">
        <v>1050.48499119045</v>
      </c>
      <c r="J4231" s="14">
        <v>1038.6635874485301</v>
      </c>
      <c r="K4231" s="14">
        <v>1062.4066806508999</v>
      </c>
      <c r="L4231" s="14">
        <v>11.9216894604463</v>
      </c>
      <c r="M4231" s="14">
        <v>11.8214037419236</v>
      </c>
      <c r="O4231" s="14"/>
      <c r="P4231" s="14"/>
      <c r="Q4231" s="14"/>
      <c r="R4231" s="14"/>
      <c r="S4231" s="14"/>
      <c r="T4231" s="14"/>
      <c r="U4231" s="14"/>
      <c r="V4231" s="14"/>
      <c r="W4231" s="14"/>
      <c r="X4231" s="14"/>
      <c r="Y4231" s="14"/>
    </row>
    <row r="4232" spans="1:25">
      <c r="A4232" s="14" t="s">
        <v>4316</v>
      </c>
      <c r="B4232" s="14" t="s">
        <v>68</v>
      </c>
      <c r="C4232" s="14" t="s">
        <v>131</v>
      </c>
      <c r="D4232" s="14" t="s">
        <v>82</v>
      </c>
      <c r="E4232" s="14">
        <v>0</v>
      </c>
      <c r="F4232" s="14">
        <v>30921.6721092443</v>
      </c>
      <c r="G4232" s="14">
        <v>10307.2240364148</v>
      </c>
      <c r="H4232" s="14">
        <v>1106.06259465121</v>
      </c>
      <c r="I4232" s="14">
        <v>1050.6842728607501</v>
      </c>
      <c r="J4232" s="14">
        <v>1038.92477246316</v>
      </c>
      <c r="K4232" s="14">
        <v>1062.54298987115</v>
      </c>
      <c r="L4232" s="14">
        <v>11.858717010404</v>
      </c>
      <c r="M4232" s="14">
        <v>11.759500397586899</v>
      </c>
      <c r="O4232" s="14"/>
      <c r="P4232" s="14"/>
      <c r="Q4232" s="14"/>
      <c r="R4232" s="14"/>
      <c r="S4232" s="14"/>
      <c r="T4232" s="14"/>
      <c r="U4232" s="14"/>
      <c r="V4232" s="14"/>
      <c r="W4232" s="14"/>
      <c r="X4232" s="14"/>
      <c r="Y4232" s="14"/>
    </row>
    <row r="4233" spans="1:25">
      <c r="A4233" s="14" t="s">
        <v>4317</v>
      </c>
      <c r="B4233" s="14" t="s">
        <v>68</v>
      </c>
      <c r="C4233" s="14" t="s">
        <v>132</v>
      </c>
      <c r="D4233" s="14" t="s">
        <v>82</v>
      </c>
      <c r="E4233" s="14">
        <v>0</v>
      </c>
      <c r="F4233" s="14">
        <v>31344.171401946998</v>
      </c>
      <c r="G4233" s="14">
        <v>10448.0571339823</v>
      </c>
      <c r="H4233" s="14">
        <v>1117.2779474602401</v>
      </c>
      <c r="I4233" s="14">
        <v>1054.78998861369</v>
      </c>
      <c r="J4233" s="14">
        <v>1043.06689011766</v>
      </c>
      <c r="K4233" s="14">
        <v>1066.6113246068101</v>
      </c>
      <c r="L4233" s="14">
        <v>11.821335993121201</v>
      </c>
      <c r="M4233" s="14">
        <v>11.7230984960265</v>
      </c>
      <c r="O4233" s="14"/>
      <c r="P4233" s="14"/>
      <c r="Q4233" s="14"/>
      <c r="R4233" s="14"/>
      <c r="S4233" s="14"/>
      <c r="T4233" s="14"/>
      <c r="U4233" s="14"/>
      <c r="V4233" s="14"/>
      <c r="W4233" s="14"/>
      <c r="X4233" s="14"/>
      <c r="Y4233" s="14"/>
    </row>
    <row r="4234" spans="1:25">
      <c r="A4234" s="14" t="s">
        <v>4318</v>
      </c>
      <c r="B4234" s="14" t="s">
        <v>68</v>
      </c>
      <c r="C4234" s="14" t="s">
        <v>38</v>
      </c>
      <c r="D4234" s="14" t="s">
        <v>82</v>
      </c>
      <c r="E4234" s="14">
        <v>1</v>
      </c>
      <c r="F4234" s="14">
        <v>4802.52389600893</v>
      </c>
      <c r="G4234" s="14">
        <v>1600.8412986696401</v>
      </c>
      <c r="H4234" s="14">
        <v>829.08487715430397</v>
      </c>
      <c r="I4234" s="14">
        <v>823.28946693457897</v>
      </c>
      <c r="J4234" s="14">
        <v>800.004918350911</v>
      </c>
      <c r="K4234" s="14">
        <v>847.07611037661502</v>
      </c>
      <c r="L4234" s="14">
        <v>23.786643442035501</v>
      </c>
      <c r="M4234" s="14">
        <v>23.2845485836677</v>
      </c>
      <c r="O4234" s="14"/>
      <c r="P4234" s="14"/>
      <c r="Q4234" s="14"/>
      <c r="R4234" s="14"/>
      <c r="S4234" s="14"/>
      <c r="T4234" s="14"/>
      <c r="U4234" s="14"/>
      <c r="V4234" s="14"/>
      <c r="W4234" s="14"/>
      <c r="X4234" s="14"/>
      <c r="Y4234" s="14"/>
    </row>
    <row r="4235" spans="1:25">
      <c r="A4235" s="14" t="s">
        <v>4319</v>
      </c>
      <c r="B4235" s="14" t="s">
        <v>68</v>
      </c>
      <c r="C4235" s="14" t="s">
        <v>36</v>
      </c>
      <c r="D4235" s="14" t="s">
        <v>82</v>
      </c>
      <c r="E4235" s="14">
        <v>1</v>
      </c>
      <c r="F4235" s="14">
        <v>4724.7213304964998</v>
      </c>
      <c r="G4235" s="14">
        <v>1574.9071101654999</v>
      </c>
      <c r="H4235" s="14">
        <v>807.686091679318</v>
      </c>
      <c r="I4235" s="14">
        <v>795.21020766126196</v>
      </c>
      <c r="J4235" s="14">
        <v>772.53004127875499</v>
      </c>
      <c r="K4235" s="14">
        <v>818.38349469157902</v>
      </c>
      <c r="L4235" s="14">
        <v>23.173287030317901</v>
      </c>
      <c r="M4235" s="14">
        <v>22.6801663825064</v>
      </c>
      <c r="O4235" s="14"/>
      <c r="P4235" s="14"/>
      <c r="Q4235" s="14"/>
      <c r="R4235" s="14"/>
      <c r="S4235" s="14"/>
      <c r="T4235" s="14"/>
      <c r="U4235" s="14"/>
      <c r="V4235" s="14"/>
      <c r="W4235" s="14"/>
      <c r="X4235" s="14"/>
      <c r="Y4235" s="14"/>
    </row>
    <row r="4236" spans="1:25">
      <c r="A4236" s="14" t="s">
        <v>4320</v>
      </c>
      <c r="B4236" s="14" t="s">
        <v>68</v>
      </c>
      <c r="C4236" s="14" t="s">
        <v>34</v>
      </c>
      <c r="D4236" s="14" t="s">
        <v>82</v>
      </c>
      <c r="E4236" s="14">
        <v>1</v>
      </c>
      <c r="F4236" s="14">
        <v>4610.9308707673499</v>
      </c>
      <c r="G4236" s="14">
        <v>1536.97695692245</v>
      </c>
      <c r="H4236" s="14">
        <v>781.93250465797803</v>
      </c>
      <c r="I4236" s="14">
        <v>760.60652488494304</v>
      </c>
      <c r="J4236" s="14">
        <v>738.64284004655997</v>
      </c>
      <c r="K4236" s="14">
        <v>783.05368000259205</v>
      </c>
      <c r="L4236" s="14">
        <v>22.4471551176491</v>
      </c>
      <c r="M4236" s="14">
        <v>21.963684838383301</v>
      </c>
      <c r="O4236" s="14"/>
      <c r="P4236" s="14"/>
      <c r="Q4236" s="14"/>
      <c r="R4236" s="14"/>
      <c r="S4236" s="14"/>
      <c r="T4236" s="14"/>
      <c r="U4236" s="14"/>
      <c r="V4236" s="14"/>
      <c r="W4236" s="14"/>
      <c r="X4236" s="14"/>
      <c r="Y4236" s="14"/>
    </row>
    <row r="4237" spans="1:25">
      <c r="A4237" s="14" t="s">
        <v>4321</v>
      </c>
      <c r="B4237" s="14" t="s">
        <v>68</v>
      </c>
      <c r="C4237" s="14" t="s">
        <v>128</v>
      </c>
      <c r="D4237" s="14" t="s">
        <v>82</v>
      </c>
      <c r="E4237" s="14">
        <v>1</v>
      </c>
      <c r="F4237" s="14">
        <v>4441.6334976446396</v>
      </c>
      <c r="G4237" s="14">
        <v>1480.54449921488</v>
      </c>
      <c r="H4237" s="14">
        <v>748.59538260301497</v>
      </c>
      <c r="I4237" s="14">
        <v>720.64760455654198</v>
      </c>
      <c r="J4237" s="14">
        <v>699.44121554040305</v>
      </c>
      <c r="K4237" s="14">
        <v>742.32971610784398</v>
      </c>
      <c r="L4237" s="14">
        <v>21.6821115513027</v>
      </c>
      <c r="M4237" s="14">
        <v>21.206389016138601</v>
      </c>
      <c r="O4237" s="14"/>
      <c r="P4237" s="14"/>
      <c r="Q4237" s="14"/>
      <c r="R4237" s="14"/>
      <c r="S4237" s="14"/>
      <c r="T4237" s="14"/>
      <c r="U4237" s="14"/>
      <c r="V4237" s="14"/>
      <c r="W4237" s="14"/>
      <c r="X4237" s="14"/>
      <c r="Y4237" s="14"/>
    </row>
    <row r="4238" spans="1:25">
      <c r="A4238" s="14" t="s">
        <v>4322</v>
      </c>
      <c r="B4238" s="14" t="s">
        <v>68</v>
      </c>
      <c r="C4238" s="14" t="s">
        <v>129</v>
      </c>
      <c r="D4238" s="14" t="s">
        <v>82</v>
      </c>
      <c r="E4238" s="14">
        <v>1</v>
      </c>
      <c r="F4238" s="14">
        <v>4281.7946038934597</v>
      </c>
      <c r="G4238" s="14">
        <v>1427.2648679644899</v>
      </c>
      <c r="H4238" s="14">
        <v>718.14116358763397</v>
      </c>
      <c r="I4238" s="14">
        <v>683.02541104982595</v>
      </c>
      <c r="J4238" s="14">
        <v>662.55217864337101</v>
      </c>
      <c r="K4238" s="14">
        <v>703.96651986701795</v>
      </c>
      <c r="L4238" s="14">
        <v>20.9411088171925</v>
      </c>
      <c r="M4238" s="14">
        <v>20.473232406454301</v>
      </c>
      <c r="O4238" s="14"/>
      <c r="P4238" s="14"/>
      <c r="Q4238" s="14"/>
      <c r="R4238" s="14"/>
      <c r="S4238" s="14"/>
      <c r="T4238" s="14"/>
      <c r="U4238" s="14"/>
      <c r="V4238" s="14"/>
      <c r="W4238" s="14"/>
      <c r="X4238" s="14"/>
      <c r="Y4238" s="14"/>
    </row>
    <row r="4239" spans="1:25">
      <c r="A4239" s="14" t="s">
        <v>4323</v>
      </c>
      <c r="B4239" s="14" t="s">
        <v>68</v>
      </c>
      <c r="C4239" s="14" t="s">
        <v>130</v>
      </c>
      <c r="D4239" s="14" t="s">
        <v>82</v>
      </c>
      <c r="E4239" s="14">
        <v>1</v>
      </c>
      <c r="F4239" s="14">
        <v>4178.6281815061002</v>
      </c>
      <c r="G4239" s="14">
        <v>1392.87606050203</v>
      </c>
      <c r="H4239" s="14">
        <v>697.72766354914302</v>
      </c>
      <c r="I4239" s="14">
        <v>656.46983145600802</v>
      </c>
      <c r="J4239" s="14">
        <v>636.54383846787096</v>
      </c>
      <c r="K4239" s="14">
        <v>676.85685302264596</v>
      </c>
      <c r="L4239" s="14">
        <v>20.387021566638701</v>
      </c>
      <c r="M4239" s="14">
        <v>19.925992988136301</v>
      </c>
      <c r="O4239" s="14"/>
      <c r="P4239" s="14"/>
      <c r="Q4239" s="14"/>
      <c r="R4239" s="14"/>
      <c r="S4239" s="14"/>
      <c r="T4239" s="14"/>
      <c r="U4239" s="14"/>
      <c r="V4239" s="14"/>
      <c r="W4239" s="14"/>
      <c r="X4239" s="14"/>
      <c r="Y4239" s="14"/>
    </row>
    <row r="4240" spans="1:25">
      <c r="A4240" s="14" t="s">
        <v>4324</v>
      </c>
      <c r="B4240" s="14" t="s">
        <v>68</v>
      </c>
      <c r="C4240" s="14" t="s">
        <v>131</v>
      </c>
      <c r="D4240" s="14" t="s">
        <v>82</v>
      </c>
      <c r="E4240" s="14">
        <v>1</v>
      </c>
      <c r="F4240" s="14">
        <v>4217.8192097859701</v>
      </c>
      <c r="G4240" s="14">
        <v>1405.93973659532</v>
      </c>
      <c r="H4240" s="14">
        <v>701.31010105848895</v>
      </c>
      <c r="I4240" s="14">
        <v>651.93335872162697</v>
      </c>
      <c r="J4240" s="14">
        <v>632.220881990664</v>
      </c>
      <c r="K4240" s="14">
        <v>672.09977307208601</v>
      </c>
      <c r="L4240" s="14">
        <v>20.166414350458801</v>
      </c>
      <c r="M4240" s="14">
        <v>19.712476730962901</v>
      </c>
      <c r="O4240" s="14"/>
      <c r="P4240" s="14"/>
      <c r="Q4240" s="14"/>
      <c r="R4240" s="14"/>
      <c r="S4240" s="14"/>
      <c r="T4240" s="14"/>
      <c r="U4240" s="14"/>
      <c r="V4240" s="14"/>
      <c r="W4240" s="14"/>
      <c r="X4240" s="14"/>
      <c r="Y4240" s="14"/>
    </row>
    <row r="4241" spans="1:25">
      <c r="A4241" s="14" t="s">
        <v>4325</v>
      </c>
      <c r="B4241" s="14" t="s">
        <v>68</v>
      </c>
      <c r="C4241" s="14" t="s">
        <v>132</v>
      </c>
      <c r="D4241" s="14" t="s">
        <v>82</v>
      </c>
      <c r="E4241" s="14">
        <v>1</v>
      </c>
      <c r="F4241" s="14">
        <v>4320.4158738638298</v>
      </c>
      <c r="G4241" s="14">
        <v>1440.1386246212801</v>
      </c>
      <c r="H4241" s="14">
        <v>715.185785372851</v>
      </c>
      <c r="I4241" s="14">
        <v>657.26358073030406</v>
      </c>
      <c r="J4241" s="14">
        <v>637.61410460817501</v>
      </c>
      <c r="K4241" s="14">
        <v>677.36007108705701</v>
      </c>
      <c r="L4241" s="14">
        <v>20.0964903567533</v>
      </c>
      <c r="M4241" s="14">
        <v>19.649476122128601</v>
      </c>
      <c r="O4241" s="14"/>
      <c r="P4241" s="14"/>
      <c r="Q4241" s="14"/>
      <c r="R4241" s="14"/>
      <c r="S4241" s="14"/>
      <c r="T4241" s="14"/>
      <c r="U4241" s="14"/>
      <c r="V4241" s="14"/>
      <c r="W4241" s="14"/>
      <c r="X4241" s="14"/>
      <c r="Y4241" s="14"/>
    </row>
    <row r="4242" spans="1:25">
      <c r="A4242" s="14" t="s">
        <v>4326</v>
      </c>
      <c r="B4242" s="14" t="s">
        <v>68</v>
      </c>
      <c r="C4242" s="14" t="s">
        <v>38</v>
      </c>
      <c r="D4242" s="14" t="s">
        <v>82</v>
      </c>
      <c r="E4242" s="14">
        <v>2</v>
      </c>
      <c r="F4242" s="14">
        <v>5599.4007658998598</v>
      </c>
      <c r="G4242" s="14">
        <v>1866.46692196662</v>
      </c>
      <c r="H4242" s="14">
        <v>973.52439042155697</v>
      </c>
      <c r="I4242" s="14">
        <v>944.82613223759597</v>
      </c>
      <c r="J4242" s="14">
        <v>920.03976686160695</v>
      </c>
      <c r="K4242" s="14">
        <v>970.10705123584603</v>
      </c>
      <c r="L4242" s="14">
        <v>25.280918998250598</v>
      </c>
      <c r="M4242" s="14">
        <v>24.786365375988598</v>
      </c>
      <c r="O4242" s="14"/>
      <c r="P4242" s="14"/>
      <c r="Q4242" s="14"/>
      <c r="R4242" s="14"/>
      <c r="S4242" s="14"/>
      <c r="T4242" s="14"/>
      <c r="U4242" s="14"/>
      <c r="V4242" s="14"/>
      <c r="W4242" s="14"/>
      <c r="X4242" s="14"/>
      <c r="Y4242" s="14"/>
    </row>
    <row r="4243" spans="1:25">
      <c r="A4243" s="14" t="s">
        <v>4327</v>
      </c>
      <c r="B4243" s="14" t="s">
        <v>68</v>
      </c>
      <c r="C4243" s="14" t="s">
        <v>36</v>
      </c>
      <c r="D4243" s="14" t="s">
        <v>82</v>
      </c>
      <c r="E4243" s="14">
        <v>2</v>
      </c>
      <c r="F4243" s="14">
        <v>5530.74571023922</v>
      </c>
      <c r="G4243" s="14">
        <v>1843.58190341307</v>
      </c>
      <c r="H4243" s="14">
        <v>953.85642520035594</v>
      </c>
      <c r="I4243" s="14">
        <v>917.826756664821</v>
      </c>
      <c r="J4243" s="14">
        <v>893.59506729157101</v>
      </c>
      <c r="K4243" s="14">
        <v>942.544957124289</v>
      </c>
      <c r="L4243" s="14">
        <v>24.718200459467901</v>
      </c>
      <c r="M4243" s="14">
        <v>24.2316893732499</v>
      </c>
      <c r="O4243" s="14"/>
      <c r="P4243" s="14"/>
      <c r="Q4243" s="14"/>
      <c r="R4243" s="14"/>
      <c r="S4243" s="14"/>
      <c r="T4243" s="14"/>
      <c r="U4243" s="14"/>
      <c r="V4243" s="14"/>
      <c r="W4243" s="14"/>
      <c r="X4243" s="14"/>
      <c r="Y4243" s="14"/>
    </row>
    <row r="4244" spans="1:25">
      <c r="A4244" s="14" t="s">
        <v>4328</v>
      </c>
      <c r="B4244" s="14" t="s">
        <v>68</v>
      </c>
      <c r="C4244" s="14" t="s">
        <v>34</v>
      </c>
      <c r="D4244" s="14" t="s">
        <v>82</v>
      </c>
      <c r="E4244" s="14">
        <v>2</v>
      </c>
      <c r="F4244" s="14">
        <v>5525.3635849435404</v>
      </c>
      <c r="G4244" s="14">
        <v>1841.7878616478499</v>
      </c>
      <c r="H4244" s="14">
        <v>948.08663567960696</v>
      </c>
      <c r="I4244" s="14">
        <v>904.912421972934</v>
      </c>
      <c r="J4244" s="14">
        <v>881.00649526650795</v>
      </c>
      <c r="K4244" s="14">
        <v>929.29855557111296</v>
      </c>
      <c r="L4244" s="14">
        <v>24.386133598178699</v>
      </c>
      <c r="M4244" s="14">
        <v>23.905926706426701</v>
      </c>
      <c r="O4244" s="14"/>
      <c r="P4244" s="14"/>
      <c r="Q4244" s="14"/>
      <c r="R4244" s="14"/>
      <c r="S4244" s="14"/>
      <c r="T4244" s="14"/>
      <c r="U4244" s="14"/>
      <c r="V4244" s="14"/>
      <c r="W4244" s="14"/>
      <c r="X4244" s="14"/>
      <c r="Y4244" s="14"/>
    </row>
    <row r="4245" spans="1:25">
      <c r="A4245" s="14" t="s">
        <v>4329</v>
      </c>
      <c r="B4245" s="14" t="s">
        <v>68</v>
      </c>
      <c r="C4245" s="14" t="s">
        <v>128</v>
      </c>
      <c r="D4245" s="14" t="s">
        <v>82</v>
      </c>
      <c r="E4245" s="14">
        <v>2</v>
      </c>
      <c r="F4245" s="14">
        <v>5318.9757255634604</v>
      </c>
      <c r="G4245" s="14">
        <v>1772.99190852115</v>
      </c>
      <c r="H4245" s="14">
        <v>909.62778893314601</v>
      </c>
      <c r="I4245" s="14">
        <v>861.06446520196096</v>
      </c>
      <c r="J4245" s="14">
        <v>837.87985416962101</v>
      </c>
      <c r="K4245" s="14">
        <v>884.72384432240301</v>
      </c>
      <c r="L4245" s="14">
        <v>23.6593791204422</v>
      </c>
      <c r="M4245" s="14">
        <v>23.1846110323403</v>
      </c>
      <c r="O4245" s="14"/>
      <c r="P4245" s="14"/>
      <c r="Q4245" s="14"/>
      <c r="R4245" s="14"/>
      <c r="S4245" s="14"/>
      <c r="T4245" s="14"/>
      <c r="U4245" s="14"/>
      <c r="V4245" s="14"/>
      <c r="W4245" s="14"/>
      <c r="X4245" s="14"/>
      <c r="Y4245" s="14"/>
    </row>
    <row r="4246" spans="1:25">
      <c r="A4246" s="14" t="s">
        <v>4330</v>
      </c>
      <c r="B4246" s="14" t="s">
        <v>68</v>
      </c>
      <c r="C4246" s="14" t="s">
        <v>129</v>
      </c>
      <c r="D4246" s="14" t="s">
        <v>82</v>
      </c>
      <c r="E4246" s="14">
        <v>2</v>
      </c>
      <c r="F4246" s="14">
        <v>5330.0161795513995</v>
      </c>
      <c r="G4246" s="14">
        <v>1776.6720598504701</v>
      </c>
      <c r="H4246" s="14">
        <v>908.54974755883904</v>
      </c>
      <c r="I4246" s="14">
        <v>855.26939158536004</v>
      </c>
      <c r="J4246" s="14">
        <v>832.262583787057</v>
      </c>
      <c r="K4246" s="14">
        <v>878.74683276524695</v>
      </c>
      <c r="L4246" s="14">
        <v>23.477441179887101</v>
      </c>
      <c r="M4246" s="14">
        <v>23.006807798303001</v>
      </c>
      <c r="O4246" s="14"/>
      <c r="P4246" s="14"/>
      <c r="Q4246" s="14"/>
      <c r="R4246" s="14"/>
      <c r="S4246" s="14"/>
      <c r="T4246" s="14"/>
      <c r="U4246" s="14"/>
      <c r="V4246" s="14"/>
      <c r="W4246" s="14"/>
      <c r="X4246" s="14"/>
      <c r="Y4246" s="14"/>
    </row>
    <row r="4247" spans="1:25">
      <c r="A4247" s="14" t="s">
        <v>4331</v>
      </c>
      <c r="B4247" s="14" t="s">
        <v>68</v>
      </c>
      <c r="C4247" s="14" t="s">
        <v>130</v>
      </c>
      <c r="D4247" s="14" t="s">
        <v>82</v>
      </c>
      <c r="E4247" s="14">
        <v>2</v>
      </c>
      <c r="F4247" s="14">
        <v>5324.41546250796</v>
      </c>
      <c r="G4247" s="14">
        <v>1774.8051541693201</v>
      </c>
      <c r="H4247" s="14">
        <v>904.97723498813002</v>
      </c>
      <c r="I4247" s="14">
        <v>844.02201675299204</v>
      </c>
      <c r="J4247" s="14">
        <v>821.29851040700396</v>
      </c>
      <c r="K4247" s="14">
        <v>867.21060836543302</v>
      </c>
      <c r="L4247" s="14">
        <v>23.188591612441101</v>
      </c>
      <c r="M4247" s="14">
        <v>22.723506345988099</v>
      </c>
      <c r="O4247" s="14"/>
      <c r="P4247" s="14"/>
      <c r="Q4247" s="14"/>
      <c r="R4247" s="14"/>
      <c r="S4247" s="14"/>
      <c r="T4247" s="14"/>
      <c r="U4247" s="14"/>
      <c r="V4247" s="14"/>
      <c r="W4247" s="14"/>
      <c r="X4247" s="14"/>
      <c r="Y4247" s="14"/>
    </row>
    <row r="4248" spans="1:25">
      <c r="A4248" s="14" t="s">
        <v>4332</v>
      </c>
      <c r="B4248" s="14" t="s">
        <v>68</v>
      </c>
      <c r="C4248" s="14" t="s">
        <v>131</v>
      </c>
      <c r="D4248" s="14" t="s">
        <v>82</v>
      </c>
      <c r="E4248" s="14">
        <v>2</v>
      </c>
      <c r="F4248" s="14">
        <v>5486.0397158987398</v>
      </c>
      <c r="G4248" s="14">
        <v>1828.67990529958</v>
      </c>
      <c r="H4248" s="14">
        <v>929.54734725081403</v>
      </c>
      <c r="I4248" s="14">
        <v>858.277470744585</v>
      </c>
      <c r="J4248" s="14">
        <v>835.49982154496001</v>
      </c>
      <c r="K4248" s="14">
        <v>881.51431782792599</v>
      </c>
      <c r="L4248" s="14">
        <v>23.236847083340599</v>
      </c>
      <c r="M4248" s="14">
        <v>22.777649199625699</v>
      </c>
      <c r="O4248" s="14"/>
      <c r="P4248" s="14"/>
      <c r="Q4248" s="14"/>
      <c r="R4248" s="14"/>
      <c r="S4248" s="14"/>
      <c r="T4248" s="14"/>
      <c r="U4248" s="14"/>
      <c r="V4248" s="14"/>
      <c r="W4248" s="14"/>
      <c r="X4248" s="14"/>
      <c r="Y4248" s="14"/>
    </row>
    <row r="4249" spans="1:25">
      <c r="A4249" s="14" t="s">
        <v>4333</v>
      </c>
      <c r="B4249" s="14" t="s">
        <v>68</v>
      </c>
      <c r="C4249" s="14" t="s">
        <v>132</v>
      </c>
      <c r="D4249" s="14" t="s">
        <v>82</v>
      </c>
      <c r="E4249" s="14">
        <v>2</v>
      </c>
      <c r="F4249" s="14">
        <v>5606.0042042791101</v>
      </c>
      <c r="G4249" s="14">
        <v>1868.6680680930399</v>
      </c>
      <c r="H4249" s="14">
        <v>946.143481602723</v>
      </c>
      <c r="I4249" s="14">
        <v>863.80619453894303</v>
      </c>
      <c r="J4249" s="14">
        <v>841.12025605424196</v>
      </c>
      <c r="K4249" s="14">
        <v>886.94450796555304</v>
      </c>
      <c r="L4249" s="14">
        <v>23.138313426609798</v>
      </c>
      <c r="M4249" s="14">
        <v>22.685938484700799</v>
      </c>
      <c r="O4249" s="14"/>
      <c r="P4249" s="14"/>
      <c r="Q4249" s="14"/>
      <c r="R4249" s="14"/>
      <c r="S4249" s="14"/>
      <c r="T4249" s="14"/>
      <c r="U4249" s="14"/>
      <c r="V4249" s="14"/>
      <c r="W4249" s="14"/>
      <c r="X4249" s="14"/>
      <c r="Y4249" s="14"/>
    </row>
    <row r="4250" spans="1:25">
      <c r="A4250" s="14" t="s">
        <v>4334</v>
      </c>
      <c r="B4250" s="14" t="s">
        <v>68</v>
      </c>
      <c r="C4250" s="14" t="s">
        <v>38</v>
      </c>
      <c r="D4250" s="14" t="s">
        <v>82</v>
      </c>
      <c r="E4250" s="14">
        <v>3</v>
      </c>
      <c r="F4250" s="14">
        <v>6076.3172146817096</v>
      </c>
      <c r="G4250" s="14">
        <v>2025.43907156057</v>
      </c>
      <c r="H4250" s="14">
        <v>1063.9486639494501</v>
      </c>
      <c r="I4250" s="14">
        <v>1040.93406441454</v>
      </c>
      <c r="J4250" s="14">
        <v>1014.71038138576</v>
      </c>
      <c r="K4250" s="14">
        <v>1067.6598048370399</v>
      </c>
      <c r="L4250" s="14">
        <v>26.725740422507702</v>
      </c>
      <c r="M4250" s="14">
        <v>26.2236830287762</v>
      </c>
      <c r="O4250" s="14"/>
      <c r="P4250" s="14"/>
      <c r="Q4250" s="14"/>
      <c r="R4250" s="14"/>
      <c r="S4250" s="14"/>
      <c r="T4250" s="14"/>
      <c r="U4250" s="14"/>
      <c r="V4250" s="14"/>
      <c r="W4250" s="14"/>
      <c r="X4250" s="14"/>
      <c r="Y4250" s="14"/>
    </row>
    <row r="4251" spans="1:25">
      <c r="A4251" s="14" t="s">
        <v>4335</v>
      </c>
      <c r="B4251" s="14" t="s">
        <v>68</v>
      </c>
      <c r="C4251" s="14" t="s">
        <v>36</v>
      </c>
      <c r="D4251" s="14" t="s">
        <v>82</v>
      </c>
      <c r="E4251" s="14">
        <v>3</v>
      </c>
      <c r="F4251" s="14">
        <v>6078.7788254728703</v>
      </c>
      <c r="G4251" s="14">
        <v>2026.2596084909601</v>
      </c>
      <c r="H4251" s="14">
        <v>1058.0953287321699</v>
      </c>
      <c r="I4251" s="14">
        <v>1030.26323838856</v>
      </c>
      <c r="J4251" s="14">
        <v>1004.3078690250099</v>
      </c>
      <c r="K4251" s="14">
        <v>1056.7154265423301</v>
      </c>
      <c r="L4251" s="14">
        <v>26.452188153763501</v>
      </c>
      <c r="M4251" s="14">
        <v>25.955369363555398</v>
      </c>
      <c r="O4251" s="14"/>
      <c r="P4251" s="14"/>
      <c r="Q4251" s="14"/>
      <c r="R4251" s="14"/>
      <c r="S4251" s="14"/>
      <c r="T4251" s="14"/>
      <c r="U4251" s="14"/>
      <c r="V4251" s="14"/>
      <c r="W4251" s="14"/>
      <c r="X4251" s="14"/>
      <c r="Y4251" s="14"/>
    </row>
    <row r="4252" spans="1:25">
      <c r="A4252" s="14" t="s">
        <v>4336</v>
      </c>
      <c r="B4252" s="14" t="s">
        <v>68</v>
      </c>
      <c r="C4252" s="14" t="s">
        <v>34</v>
      </c>
      <c r="D4252" s="14" t="s">
        <v>82</v>
      </c>
      <c r="E4252" s="14">
        <v>3</v>
      </c>
      <c r="F4252" s="14">
        <v>6090.9886085967501</v>
      </c>
      <c r="G4252" s="14">
        <v>2030.3295361989201</v>
      </c>
      <c r="H4252" s="14">
        <v>1056.7074607393199</v>
      </c>
      <c r="I4252" s="14">
        <v>1022.81302131989</v>
      </c>
      <c r="J4252" s="14">
        <v>997.068786100186</v>
      </c>
      <c r="K4252" s="14">
        <v>1049.0495345893401</v>
      </c>
      <c r="L4252" s="14">
        <v>26.236513269445599</v>
      </c>
      <c r="M4252" s="14">
        <v>25.744235219703899</v>
      </c>
      <c r="O4252" s="14"/>
      <c r="P4252" s="14"/>
      <c r="Q4252" s="14"/>
      <c r="R4252" s="14"/>
      <c r="S4252" s="14"/>
      <c r="T4252" s="14"/>
      <c r="U4252" s="14"/>
      <c r="V4252" s="14"/>
      <c r="W4252" s="14"/>
      <c r="X4252" s="14"/>
      <c r="Y4252" s="14"/>
    </row>
    <row r="4253" spans="1:25">
      <c r="A4253" s="14" t="s">
        <v>4337</v>
      </c>
      <c r="B4253" s="14" t="s">
        <v>68</v>
      </c>
      <c r="C4253" s="14" t="s">
        <v>128</v>
      </c>
      <c r="D4253" s="14" t="s">
        <v>82</v>
      </c>
      <c r="E4253" s="14">
        <v>3</v>
      </c>
      <c r="F4253" s="14">
        <v>6052.6655093558502</v>
      </c>
      <c r="G4253" s="14">
        <v>2017.55516978528</v>
      </c>
      <c r="H4253" s="14">
        <v>1047.82840309533</v>
      </c>
      <c r="I4253" s="14">
        <v>1011.4052577787</v>
      </c>
      <c r="J4253" s="14">
        <v>985.87963944970397</v>
      </c>
      <c r="K4253" s="14">
        <v>1037.42053290735</v>
      </c>
      <c r="L4253" s="14">
        <v>26.015275128649701</v>
      </c>
      <c r="M4253" s="14">
        <v>25.525618328994799</v>
      </c>
      <c r="O4253" s="14"/>
      <c r="P4253" s="14"/>
      <c r="Q4253" s="14"/>
      <c r="R4253" s="14"/>
      <c r="S4253" s="14"/>
      <c r="T4253" s="14"/>
      <c r="U4253" s="14"/>
      <c r="V4253" s="14"/>
      <c r="W4253" s="14"/>
      <c r="X4253" s="14"/>
      <c r="Y4253" s="14"/>
    </row>
    <row r="4254" spans="1:25">
      <c r="A4254" s="14" t="s">
        <v>4338</v>
      </c>
      <c r="B4254" s="14" t="s">
        <v>68</v>
      </c>
      <c r="C4254" s="14" t="s">
        <v>129</v>
      </c>
      <c r="D4254" s="14" t="s">
        <v>82</v>
      </c>
      <c r="E4254" s="14">
        <v>3</v>
      </c>
      <c r="F4254" s="14">
        <v>6095.18580131207</v>
      </c>
      <c r="G4254" s="14">
        <v>2031.72860043736</v>
      </c>
      <c r="H4254" s="14">
        <v>1053.7009449848399</v>
      </c>
      <c r="I4254" s="14">
        <v>1008.3553388179</v>
      </c>
      <c r="J4254" s="14">
        <v>982.99769728491299</v>
      </c>
      <c r="K4254" s="14">
        <v>1034.1976972663001</v>
      </c>
      <c r="L4254" s="14">
        <v>25.842358448394101</v>
      </c>
      <c r="M4254" s="14">
        <v>25.357641532989501</v>
      </c>
      <c r="O4254" s="14"/>
      <c r="P4254" s="14"/>
      <c r="Q4254" s="14"/>
      <c r="R4254" s="14"/>
      <c r="S4254" s="14"/>
      <c r="T4254" s="14"/>
      <c r="U4254" s="14"/>
      <c r="V4254" s="14"/>
      <c r="W4254" s="14"/>
      <c r="X4254" s="14"/>
      <c r="Y4254" s="14"/>
    </row>
    <row r="4255" spans="1:25">
      <c r="A4255" s="14" t="s">
        <v>4339</v>
      </c>
      <c r="B4255" s="14" t="s">
        <v>68</v>
      </c>
      <c r="C4255" s="14" t="s">
        <v>130</v>
      </c>
      <c r="D4255" s="14" t="s">
        <v>82</v>
      </c>
      <c r="E4255" s="14">
        <v>3</v>
      </c>
      <c r="F4255" s="14">
        <v>6138.59911188977</v>
      </c>
      <c r="G4255" s="14">
        <v>2046.1997039632599</v>
      </c>
      <c r="H4255" s="14">
        <v>1059.3161040523401</v>
      </c>
      <c r="I4255" s="14">
        <v>1003.82689686418</v>
      </c>
      <c r="J4255" s="14">
        <v>978.67158085835797</v>
      </c>
      <c r="K4255" s="14">
        <v>1029.4613410393399</v>
      </c>
      <c r="L4255" s="14">
        <v>25.6344441751658</v>
      </c>
      <c r="M4255" s="14">
        <v>25.1553160058202</v>
      </c>
      <c r="O4255" s="14"/>
      <c r="P4255" s="14"/>
      <c r="Q4255" s="14"/>
      <c r="R4255" s="14"/>
      <c r="S4255" s="14"/>
      <c r="T4255" s="14"/>
      <c r="U4255" s="14"/>
      <c r="V4255" s="14"/>
      <c r="W4255" s="14"/>
      <c r="X4255" s="14"/>
      <c r="Y4255" s="14"/>
    </row>
    <row r="4256" spans="1:25">
      <c r="A4256" s="14" t="s">
        <v>4340</v>
      </c>
      <c r="B4256" s="14" t="s">
        <v>68</v>
      </c>
      <c r="C4256" s="14" t="s">
        <v>131</v>
      </c>
      <c r="D4256" s="14" t="s">
        <v>82</v>
      </c>
      <c r="E4256" s="14">
        <v>3</v>
      </c>
      <c r="F4256" s="14">
        <v>6269.6255731166902</v>
      </c>
      <c r="G4256" s="14">
        <v>2089.8751910389001</v>
      </c>
      <c r="H4256" s="14">
        <v>1078.5784576123799</v>
      </c>
      <c r="I4256" s="14">
        <v>1013.06566104385</v>
      </c>
      <c r="J4256" s="14">
        <v>987.94332446608803</v>
      </c>
      <c r="K4256" s="14">
        <v>1038.6614189711199</v>
      </c>
      <c r="L4256" s="14">
        <v>25.595757927271201</v>
      </c>
      <c r="M4256" s="14">
        <v>25.122336577759501</v>
      </c>
      <c r="O4256" s="14"/>
      <c r="P4256" s="14"/>
      <c r="Q4256" s="14"/>
      <c r="R4256" s="14"/>
      <c r="S4256" s="14"/>
      <c r="T4256" s="14"/>
      <c r="U4256" s="14"/>
      <c r="V4256" s="14"/>
      <c r="W4256" s="14"/>
      <c r="X4256" s="14"/>
      <c r="Y4256" s="14"/>
    </row>
    <row r="4257" spans="1:25">
      <c r="A4257" s="14" t="s">
        <v>4341</v>
      </c>
      <c r="B4257" s="14" t="s">
        <v>68</v>
      </c>
      <c r="C4257" s="14" t="s">
        <v>132</v>
      </c>
      <c r="D4257" s="14" t="s">
        <v>82</v>
      </c>
      <c r="E4257" s="14">
        <v>3</v>
      </c>
      <c r="F4257" s="14">
        <v>6325.2359664539799</v>
      </c>
      <c r="G4257" s="14">
        <v>2108.4119888179898</v>
      </c>
      <c r="H4257" s="14">
        <v>1084.1520818292599</v>
      </c>
      <c r="I4257" s="14">
        <v>1011.7193735424599</v>
      </c>
      <c r="J4257" s="14">
        <v>986.74200333473505</v>
      </c>
      <c r="K4257" s="14">
        <v>1037.1653381103099</v>
      </c>
      <c r="L4257" s="14">
        <v>25.445964567848399</v>
      </c>
      <c r="M4257" s="14">
        <v>24.977370207727201</v>
      </c>
      <c r="O4257" s="14"/>
      <c r="P4257" s="14"/>
      <c r="Q4257" s="14"/>
      <c r="R4257" s="14"/>
      <c r="S4257" s="14"/>
      <c r="T4257" s="14"/>
      <c r="U4257" s="14"/>
      <c r="V4257" s="14"/>
      <c r="W4257" s="14"/>
      <c r="X4257" s="14"/>
      <c r="Y4257" s="14"/>
    </row>
    <row r="4258" spans="1:25">
      <c r="A4258" s="14" t="s">
        <v>4342</v>
      </c>
      <c r="B4258" s="14" t="s">
        <v>68</v>
      </c>
      <c r="C4258" s="14" t="s">
        <v>38</v>
      </c>
      <c r="D4258" s="14" t="s">
        <v>82</v>
      </c>
      <c r="E4258" s="14">
        <v>4</v>
      </c>
      <c r="F4258" s="14">
        <v>7845.3756747528396</v>
      </c>
      <c r="G4258" s="14">
        <v>2615.12522491761</v>
      </c>
      <c r="H4258" s="14">
        <v>1458.3729602815199</v>
      </c>
      <c r="I4258" s="14">
        <v>1428.92232141868</v>
      </c>
      <c r="J4258" s="14">
        <v>1397.1745686945401</v>
      </c>
      <c r="K4258" s="14">
        <v>1461.20431336569</v>
      </c>
      <c r="L4258" s="14">
        <v>32.281991947017303</v>
      </c>
      <c r="M4258" s="14">
        <v>31.747752724134202</v>
      </c>
      <c r="O4258" s="14"/>
      <c r="P4258" s="14"/>
      <c r="Q4258" s="14"/>
      <c r="R4258" s="14"/>
      <c r="S4258" s="14"/>
      <c r="T4258" s="14"/>
      <c r="U4258" s="14"/>
      <c r="V4258" s="14"/>
      <c r="W4258" s="14"/>
      <c r="X4258" s="14"/>
      <c r="Y4258" s="14"/>
    </row>
    <row r="4259" spans="1:25">
      <c r="A4259" s="14" t="s">
        <v>4343</v>
      </c>
      <c r="B4259" s="14" t="s">
        <v>68</v>
      </c>
      <c r="C4259" s="14" t="s">
        <v>36</v>
      </c>
      <c r="D4259" s="14" t="s">
        <v>82</v>
      </c>
      <c r="E4259" s="14">
        <v>4</v>
      </c>
      <c r="F4259" s="14">
        <v>7627.2041576640704</v>
      </c>
      <c r="G4259" s="14">
        <v>2542.4013858880198</v>
      </c>
      <c r="H4259" s="14">
        <v>1414.00323646686</v>
      </c>
      <c r="I4259" s="14">
        <v>1383.84023377024</v>
      </c>
      <c r="J4259" s="14">
        <v>1352.6635797487399</v>
      </c>
      <c r="K4259" s="14">
        <v>1415.5490374686799</v>
      </c>
      <c r="L4259" s="14">
        <v>31.7088036984346</v>
      </c>
      <c r="M4259" s="14">
        <v>31.176654021504199</v>
      </c>
      <c r="O4259" s="14"/>
      <c r="P4259" s="14"/>
      <c r="Q4259" s="14"/>
      <c r="R4259" s="14"/>
      <c r="S4259" s="14"/>
      <c r="T4259" s="14"/>
      <c r="U4259" s="14"/>
      <c r="V4259" s="14"/>
      <c r="W4259" s="14"/>
      <c r="X4259" s="14"/>
      <c r="Y4259" s="14"/>
    </row>
    <row r="4260" spans="1:25">
      <c r="A4260" s="14" t="s">
        <v>4344</v>
      </c>
      <c r="B4260" s="14" t="s">
        <v>68</v>
      </c>
      <c r="C4260" s="14" t="s">
        <v>34</v>
      </c>
      <c r="D4260" s="14" t="s">
        <v>82</v>
      </c>
      <c r="E4260" s="14">
        <v>4</v>
      </c>
      <c r="F4260" s="14">
        <v>7272.9279169440097</v>
      </c>
      <c r="G4260" s="14">
        <v>2424.3093056480002</v>
      </c>
      <c r="H4260" s="14">
        <v>1345.1321780600499</v>
      </c>
      <c r="I4260" s="14">
        <v>1312.5808130284299</v>
      </c>
      <c r="J4260" s="14">
        <v>1282.3085808988999</v>
      </c>
      <c r="K4260" s="14">
        <v>1343.3823127820201</v>
      </c>
      <c r="L4260" s="14">
        <v>30.801499753586999</v>
      </c>
      <c r="M4260" s="14">
        <v>30.272232129537301</v>
      </c>
      <c r="O4260" s="14"/>
      <c r="P4260" s="14"/>
      <c r="Q4260" s="14"/>
      <c r="R4260" s="14"/>
      <c r="S4260" s="14"/>
      <c r="T4260" s="14"/>
      <c r="U4260" s="14"/>
      <c r="V4260" s="14"/>
      <c r="W4260" s="14"/>
      <c r="X4260" s="14"/>
      <c r="Y4260" s="14"/>
    </row>
    <row r="4261" spans="1:25">
      <c r="A4261" s="14" t="s">
        <v>4345</v>
      </c>
      <c r="B4261" s="14" t="s">
        <v>68</v>
      </c>
      <c r="C4261" s="14" t="s">
        <v>128</v>
      </c>
      <c r="D4261" s="14" t="s">
        <v>82</v>
      </c>
      <c r="E4261" s="14">
        <v>4</v>
      </c>
      <c r="F4261" s="14">
        <v>7073.6740791973798</v>
      </c>
      <c r="G4261" s="14">
        <v>2357.8913597324599</v>
      </c>
      <c r="H4261" s="14">
        <v>1306.27481772386</v>
      </c>
      <c r="I4261" s="14">
        <v>1268.8882830580401</v>
      </c>
      <c r="J4261" s="14">
        <v>1239.22056286055</v>
      </c>
      <c r="K4261" s="14">
        <v>1299.0820275769699</v>
      </c>
      <c r="L4261" s="14">
        <v>30.193744518932402</v>
      </c>
      <c r="M4261" s="14">
        <v>29.667720197483298</v>
      </c>
      <c r="O4261" s="14"/>
      <c r="P4261" s="14"/>
      <c r="Q4261" s="14"/>
      <c r="R4261" s="14"/>
      <c r="S4261" s="14"/>
      <c r="T4261" s="14"/>
      <c r="U4261" s="14"/>
      <c r="V4261" s="14"/>
      <c r="W4261" s="14"/>
      <c r="X4261" s="14"/>
      <c r="Y4261" s="14"/>
    </row>
    <row r="4262" spans="1:25">
      <c r="A4262" s="14" t="s">
        <v>4346</v>
      </c>
      <c r="B4262" s="14" t="s">
        <v>68</v>
      </c>
      <c r="C4262" s="14" t="s">
        <v>129</v>
      </c>
      <c r="D4262" s="14" t="s">
        <v>82</v>
      </c>
      <c r="E4262" s="14">
        <v>4</v>
      </c>
      <c r="F4262" s="14">
        <v>7075.9408146361002</v>
      </c>
      <c r="G4262" s="14">
        <v>2358.6469382120299</v>
      </c>
      <c r="H4262" s="14">
        <v>1305.1316328550799</v>
      </c>
      <c r="I4262" s="14">
        <v>1257.8264544789499</v>
      </c>
      <c r="J4262" s="14">
        <v>1228.43085330034</v>
      </c>
      <c r="K4262" s="14">
        <v>1287.7431708598001</v>
      </c>
      <c r="L4262" s="14">
        <v>29.916716380854002</v>
      </c>
      <c r="M4262" s="14">
        <v>29.395601178604</v>
      </c>
      <c r="O4262" s="14"/>
      <c r="P4262" s="14"/>
      <c r="Q4262" s="14"/>
      <c r="R4262" s="14"/>
      <c r="S4262" s="14"/>
      <c r="T4262" s="14"/>
      <c r="U4262" s="14"/>
      <c r="V4262" s="14"/>
      <c r="W4262" s="14"/>
      <c r="X4262" s="14"/>
      <c r="Y4262" s="14"/>
    </row>
    <row r="4263" spans="1:25">
      <c r="A4263" s="14" t="s">
        <v>4347</v>
      </c>
      <c r="B4263" s="14" t="s">
        <v>68</v>
      </c>
      <c r="C4263" s="14" t="s">
        <v>130</v>
      </c>
      <c r="D4263" s="14" t="s">
        <v>82</v>
      </c>
      <c r="E4263" s="14">
        <v>4</v>
      </c>
      <c r="F4263" s="14">
        <v>7065.9579222917</v>
      </c>
      <c r="G4263" s="14">
        <v>2355.31930743057</v>
      </c>
      <c r="H4263" s="14">
        <v>1302.78810895321</v>
      </c>
      <c r="I4263" s="14">
        <v>1248.80679767941</v>
      </c>
      <c r="J4263" s="14">
        <v>1219.6121761612901</v>
      </c>
      <c r="K4263" s="14">
        <v>1278.51934055479</v>
      </c>
      <c r="L4263" s="14">
        <v>29.712542875375199</v>
      </c>
      <c r="M4263" s="14">
        <v>29.194621518127601</v>
      </c>
      <c r="O4263" s="14"/>
      <c r="P4263" s="14"/>
      <c r="Q4263" s="14"/>
      <c r="R4263" s="14"/>
      <c r="S4263" s="14"/>
      <c r="T4263" s="14"/>
      <c r="U4263" s="14"/>
      <c r="V4263" s="14"/>
      <c r="W4263" s="14"/>
      <c r="X4263" s="14"/>
      <c r="Y4263" s="14"/>
    </row>
    <row r="4264" spans="1:25">
      <c r="A4264" s="14" t="s">
        <v>4348</v>
      </c>
      <c r="B4264" s="14" t="s">
        <v>68</v>
      </c>
      <c r="C4264" s="14" t="s">
        <v>131</v>
      </c>
      <c r="D4264" s="14" t="s">
        <v>82</v>
      </c>
      <c r="E4264" s="14">
        <v>4</v>
      </c>
      <c r="F4264" s="14">
        <v>7069.9315439348902</v>
      </c>
      <c r="G4264" s="14">
        <v>2356.6438479783001</v>
      </c>
      <c r="H4264" s="14">
        <v>1301.47149509318</v>
      </c>
      <c r="I4264" s="14">
        <v>1242.7417637864</v>
      </c>
      <c r="J4264" s="14">
        <v>1213.7102000066</v>
      </c>
      <c r="K4264" s="14">
        <v>1272.28821005753</v>
      </c>
      <c r="L4264" s="14">
        <v>29.5464462711275</v>
      </c>
      <c r="M4264" s="14">
        <v>29.031563779796201</v>
      </c>
      <c r="O4264" s="14"/>
      <c r="P4264" s="14"/>
      <c r="Q4264" s="14"/>
      <c r="R4264" s="14"/>
      <c r="S4264" s="14"/>
      <c r="T4264" s="14"/>
      <c r="U4264" s="14"/>
      <c r="V4264" s="14"/>
      <c r="W4264" s="14"/>
      <c r="X4264" s="14"/>
      <c r="Y4264" s="14"/>
    </row>
    <row r="4265" spans="1:25">
      <c r="A4265" s="14" t="s">
        <v>4349</v>
      </c>
      <c r="B4265" s="14" t="s">
        <v>68</v>
      </c>
      <c r="C4265" s="14" t="s">
        <v>132</v>
      </c>
      <c r="D4265" s="14" t="s">
        <v>82</v>
      </c>
      <c r="E4265" s="14">
        <v>4</v>
      </c>
      <c r="F4265" s="14">
        <v>7078.8750354588301</v>
      </c>
      <c r="G4265" s="14">
        <v>2359.6250118196099</v>
      </c>
      <c r="H4265" s="14">
        <v>1300.8931343934801</v>
      </c>
      <c r="I4265" s="14">
        <v>1238.59029099499</v>
      </c>
      <c r="J4265" s="14">
        <v>1209.6982343191701</v>
      </c>
      <c r="K4265" s="14">
        <v>1267.9944290056101</v>
      </c>
      <c r="L4265" s="14">
        <v>29.404138010627999</v>
      </c>
      <c r="M4265" s="14">
        <v>28.8920566758161</v>
      </c>
      <c r="O4265" s="14"/>
      <c r="P4265" s="14"/>
      <c r="Q4265" s="14"/>
      <c r="R4265" s="14"/>
      <c r="S4265" s="14"/>
      <c r="T4265" s="14"/>
      <c r="U4265" s="14"/>
      <c r="V4265" s="14"/>
      <c r="W4265" s="14"/>
      <c r="X4265" s="14"/>
      <c r="Y4265" s="14"/>
    </row>
    <row r="4266" spans="1:25">
      <c r="A4266" s="14" t="s">
        <v>4350</v>
      </c>
      <c r="B4266" s="14" t="s">
        <v>68</v>
      </c>
      <c r="C4266" s="14" t="s">
        <v>38</v>
      </c>
      <c r="D4266" s="14" t="s">
        <v>82</v>
      </c>
      <c r="E4266" s="14">
        <v>5</v>
      </c>
      <c r="F4266" s="14">
        <v>8602.0108817607797</v>
      </c>
      <c r="G4266" s="14">
        <v>2867.3369605869302</v>
      </c>
      <c r="H4266" s="14">
        <v>1800.00939170992</v>
      </c>
      <c r="I4266" s="14">
        <v>1848.2411906294601</v>
      </c>
      <c r="J4266" s="14">
        <v>1809.12123684525</v>
      </c>
      <c r="K4266" s="14">
        <v>1887.98955915703</v>
      </c>
      <c r="L4266" s="14">
        <v>39.748368527567003</v>
      </c>
      <c r="M4266" s="14">
        <v>39.119953784214403</v>
      </c>
      <c r="O4266" s="14"/>
      <c r="P4266" s="14"/>
      <c r="Q4266" s="14"/>
      <c r="R4266" s="14"/>
      <c r="S4266" s="14"/>
      <c r="T4266" s="14"/>
      <c r="U4266" s="14"/>
      <c r="V4266" s="14"/>
      <c r="W4266" s="14"/>
      <c r="X4266" s="14"/>
      <c r="Y4266" s="14"/>
    </row>
    <row r="4267" spans="1:25">
      <c r="A4267" s="14" t="s">
        <v>4351</v>
      </c>
      <c r="B4267" s="14" t="s">
        <v>68</v>
      </c>
      <c r="C4267" s="14" t="s">
        <v>36</v>
      </c>
      <c r="D4267" s="14" t="s">
        <v>82</v>
      </c>
      <c r="E4267" s="14">
        <v>5</v>
      </c>
      <c r="F4267" s="14">
        <v>8544.0845141728696</v>
      </c>
      <c r="G4267" s="14">
        <v>2848.0281713909599</v>
      </c>
      <c r="H4267" s="14">
        <v>1786.8934241075301</v>
      </c>
      <c r="I4267" s="14">
        <v>1834.7521312824599</v>
      </c>
      <c r="J4267" s="14">
        <v>1795.7992642827401</v>
      </c>
      <c r="K4267" s="14">
        <v>1874.3328653906001</v>
      </c>
      <c r="L4267" s="14">
        <v>39.580734108140199</v>
      </c>
      <c r="M4267" s="14">
        <v>38.952866999726901</v>
      </c>
      <c r="O4267" s="14"/>
      <c r="P4267" s="14"/>
      <c r="Q4267" s="14"/>
      <c r="R4267" s="14"/>
      <c r="S4267" s="14"/>
      <c r="T4267" s="14"/>
      <c r="U4267" s="14"/>
      <c r="V4267" s="14"/>
      <c r="W4267" s="14"/>
      <c r="X4267" s="14"/>
      <c r="Y4267" s="14"/>
    </row>
    <row r="4268" spans="1:25">
      <c r="A4268" s="14" t="s">
        <v>4352</v>
      </c>
      <c r="B4268" s="14" t="s">
        <v>68</v>
      </c>
      <c r="C4268" s="14" t="s">
        <v>34</v>
      </c>
      <c r="D4268" s="14" t="s">
        <v>82</v>
      </c>
      <c r="E4268" s="14">
        <v>5</v>
      </c>
      <c r="F4268" s="14">
        <v>8408.5536730064705</v>
      </c>
      <c r="G4268" s="14">
        <v>2802.8512243354899</v>
      </c>
      <c r="H4268" s="14">
        <v>1758.2619430790701</v>
      </c>
      <c r="I4268" s="14">
        <v>1802.23733418797</v>
      </c>
      <c r="J4268" s="14">
        <v>1763.6899195363201</v>
      </c>
      <c r="K4268" s="14">
        <v>1841.4111127501001</v>
      </c>
      <c r="L4268" s="14">
        <v>39.173778562127801</v>
      </c>
      <c r="M4268" s="14">
        <v>38.547414651654201</v>
      </c>
      <c r="O4268" s="14"/>
      <c r="P4268" s="14"/>
      <c r="Q4268" s="14"/>
      <c r="R4268" s="14"/>
      <c r="S4268" s="14"/>
      <c r="T4268" s="14"/>
      <c r="U4268" s="14"/>
      <c r="V4268" s="14"/>
      <c r="W4268" s="14"/>
      <c r="X4268" s="14"/>
      <c r="Y4268" s="14"/>
    </row>
    <row r="4269" spans="1:25">
      <c r="A4269" s="14" t="s">
        <v>4353</v>
      </c>
      <c r="B4269" s="14" t="s">
        <v>68</v>
      </c>
      <c r="C4269" s="14" t="s">
        <v>128</v>
      </c>
      <c r="D4269" s="14" t="s">
        <v>82</v>
      </c>
      <c r="E4269" s="14">
        <v>5</v>
      </c>
      <c r="F4269" s="14">
        <v>8153.3082139029802</v>
      </c>
      <c r="G4269" s="14">
        <v>2717.7694046343299</v>
      </c>
      <c r="H4269" s="14">
        <v>1705.38834947802</v>
      </c>
      <c r="I4269" s="14">
        <v>1744.37106176013</v>
      </c>
      <c r="J4269" s="14">
        <v>1706.5064039190099</v>
      </c>
      <c r="K4269" s="14">
        <v>1782.86063293755</v>
      </c>
      <c r="L4269" s="14">
        <v>38.489571177419499</v>
      </c>
      <c r="M4269" s="14">
        <v>37.864657841122799</v>
      </c>
      <c r="O4269" s="14"/>
      <c r="P4269" s="14"/>
      <c r="Q4269" s="14"/>
      <c r="R4269" s="14"/>
      <c r="S4269" s="14"/>
      <c r="T4269" s="14"/>
      <c r="U4269" s="14"/>
      <c r="V4269" s="14"/>
      <c r="W4269" s="14"/>
      <c r="X4269" s="14"/>
      <c r="Y4269" s="14"/>
    </row>
    <row r="4270" spans="1:25">
      <c r="A4270" s="14" t="s">
        <v>4354</v>
      </c>
      <c r="B4270" s="14" t="s">
        <v>68</v>
      </c>
      <c r="C4270" s="14" t="s">
        <v>129</v>
      </c>
      <c r="D4270" s="14" t="s">
        <v>82</v>
      </c>
      <c r="E4270" s="14">
        <v>5</v>
      </c>
      <c r="F4270" s="14">
        <v>7897.7128184905696</v>
      </c>
      <c r="G4270" s="14">
        <v>2632.5709394968599</v>
      </c>
      <c r="H4270" s="14">
        <v>1651.31878605268</v>
      </c>
      <c r="I4270" s="14">
        <v>1682.6894983606801</v>
      </c>
      <c r="J4270" s="14">
        <v>1645.6075211585</v>
      </c>
      <c r="K4270" s="14">
        <v>1720.3933868921999</v>
      </c>
      <c r="L4270" s="14">
        <v>37.703888531520803</v>
      </c>
      <c r="M4270" s="14">
        <v>37.081977202183197</v>
      </c>
      <c r="O4270" s="14"/>
      <c r="P4270" s="14"/>
      <c r="Q4270" s="14"/>
      <c r="R4270" s="14"/>
      <c r="S4270" s="14"/>
      <c r="T4270" s="14"/>
      <c r="U4270" s="14"/>
      <c r="V4270" s="14"/>
      <c r="W4270" s="14"/>
      <c r="X4270" s="14"/>
      <c r="Y4270" s="14"/>
    </row>
    <row r="4271" spans="1:25">
      <c r="A4271" s="14" t="s">
        <v>4355</v>
      </c>
      <c r="B4271" s="14" t="s">
        <v>68</v>
      </c>
      <c r="C4271" s="14" t="s">
        <v>130</v>
      </c>
      <c r="D4271" s="14" t="s">
        <v>82</v>
      </c>
      <c r="E4271" s="14">
        <v>5</v>
      </c>
      <c r="F4271" s="14">
        <v>7879.3451014490602</v>
      </c>
      <c r="G4271" s="14">
        <v>2626.4483671496901</v>
      </c>
      <c r="H4271" s="14">
        <v>1646.5418913503499</v>
      </c>
      <c r="I4271" s="14">
        <v>1672.55020836935</v>
      </c>
      <c r="J4271" s="14">
        <v>1635.6678399643599</v>
      </c>
      <c r="K4271" s="14">
        <v>1710.0518676510201</v>
      </c>
      <c r="L4271" s="14">
        <v>37.501659281675998</v>
      </c>
      <c r="M4271" s="14">
        <v>36.882368404988902</v>
      </c>
      <c r="O4271" s="14"/>
      <c r="P4271" s="14"/>
      <c r="Q4271" s="14"/>
      <c r="R4271" s="14"/>
      <c r="S4271" s="14"/>
      <c r="T4271" s="14"/>
      <c r="U4271" s="14"/>
      <c r="V4271" s="14"/>
      <c r="W4271" s="14"/>
      <c r="X4271" s="14"/>
      <c r="Y4271" s="14"/>
    </row>
    <row r="4272" spans="1:25">
      <c r="A4272" s="14" t="s">
        <v>4356</v>
      </c>
      <c r="B4272" s="14" t="s">
        <v>68</v>
      </c>
      <c r="C4272" s="14" t="s">
        <v>131</v>
      </c>
      <c r="D4272" s="14" t="s">
        <v>82</v>
      </c>
      <c r="E4272" s="14">
        <v>5</v>
      </c>
      <c r="F4272" s="14">
        <v>7878.25606650797</v>
      </c>
      <c r="G4272" s="14">
        <v>2626.0853555026601</v>
      </c>
      <c r="H4272" s="14">
        <v>1642.8880496203601</v>
      </c>
      <c r="I4272" s="14">
        <v>1661.69293753901</v>
      </c>
      <c r="J4272" s="14">
        <v>1625.06391429786</v>
      </c>
      <c r="K4272" s="14">
        <v>1698.93704064691</v>
      </c>
      <c r="L4272" s="14">
        <v>37.244103107903399</v>
      </c>
      <c r="M4272" s="14">
        <v>36.6290232411516</v>
      </c>
      <c r="O4272" s="14"/>
      <c r="P4272" s="14"/>
      <c r="Q4272" s="14"/>
      <c r="R4272" s="14"/>
      <c r="S4272" s="14"/>
      <c r="T4272" s="14"/>
      <c r="U4272" s="14"/>
      <c r="V4272" s="14"/>
      <c r="W4272" s="14"/>
      <c r="X4272" s="14"/>
      <c r="Y4272" s="14"/>
    </row>
    <row r="4273" spans="1:25">
      <c r="A4273" s="14" t="s">
        <v>4357</v>
      </c>
      <c r="B4273" s="14" t="s">
        <v>68</v>
      </c>
      <c r="C4273" s="14" t="s">
        <v>132</v>
      </c>
      <c r="D4273" s="14" t="s">
        <v>82</v>
      </c>
      <c r="E4273" s="14">
        <v>5</v>
      </c>
      <c r="F4273" s="14">
        <v>8013.6403218912501</v>
      </c>
      <c r="G4273" s="14">
        <v>2671.2134406304199</v>
      </c>
      <c r="H4273" s="14">
        <v>1665.2931271658699</v>
      </c>
      <c r="I4273" s="14">
        <v>1682.1758657371599</v>
      </c>
      <c r="J4273" s="14">
        <v>1645.4274311235899</v>
      </c>
      <c r="K4273" s="14">
        <v>1719.5361024553999</v>
      </c>
      <c r="L4273" s="14">
        <v>37.360236718238902</v>
      </c>
      <c r="M4273" s="14">
        <v>36.748434613572996</v>
      </c>
      <c r="O4273" s="14"/>
      <c r="P4273" s="14"/>
      <c r="Q4273" s="14"/>
      <c r="R4273" s="14"/>
      <c r="S4273" s="14"/>
      <c r="T4273" s="14"/>
      <c r="U4273" s="14"/>
      <c r="V4273" s="14"/>
      <c r="W4273" s="14"/>
      <c r="X4273" s="14"/>
      <c r="Y4273" s="14"/>
    </row>
    <row r="4274" spans="1:25">
      <c r="A4274" s="14" t="s">
        <v>4358</v>
      </c>
      <c r="B4274" s="14" t="s">
        <v>60</v>
      </c>
      <c r="C4274" s="14" t="s">
        <v>38</v>
      </c>
      <c r="D4274" s="14" t="s">
        <v>82</v>
      </c>
      <c r="E4274" s="14">
        <v>0</v>
      </c>
      <c r="F4274" s="14">
        <v>86288.289992609498</v>
      </c>
      <c r="G4274" s="14">
        <v>28762.763330869799</v>
      </c>
      <c r="H4274" s="14">
        <v>1654.0102058920199</v>
      </c>
      <c r="I4274" s="14">
        <v>1694.4265224241401</v>
      </c>
      <c r="J4274" s="14">
        <v>1683.0866975121401</v>
      </c>
      <c r="K4274" s="14">
        <v>1705.8235139072001</v>
      </c>
      <c r="L4274" s="14">
        <v>11.396991483055199</v>
      </c>
      <c r="M4274" s="14">
        <v>11.3398249119984</v>
      </c>
      <c r="O4274" s="14"/>
      <c r="P4274" s="14"/>
      <c r="Q4274" s="14"/>
      <c r="R4274" s="14"/>
      <c r="S4274" s="14"/>
      <c r="T4274" s="14"/>
      <c r="U4274" s="14"/>
      <c r="V4274" s="14"/>
      <c r="W4274" s="14"/>
      <c r="X4274" s="14"/>
      <c r="Y4274" s="14"/>
    </row>
    <row r="4275" spans="1:25">
      <c r="A4275" s="14" t="s">
        <v>4359</v>
      </c>
      <c r="B4275" s="14" t="s">
        <v>60</v>
      </c>
      <c r="C4275" s="14" t="s">
        <v>36</v>
      </c>
      <c r="D4275" s="14" t="s">
        <v>82</v>
      </c>
      <c r="E4275" s="14">
        <v>0</v>
      </c>
      <c r="F4275" s="14">
        <v>85024.743699834406</v>
      </c>
      <c r="G4275" s="14">
        <v>28341.581233278099</v>
      </c>
      <c r="H4275" s="14">
        <v>1618.16860444331</v>
      </c>
      <c r="I4275" s="14">
        <v>1648.5883169403201</v>
      </c>
      <c r="J4275" s="14">
        <v>1637.47320486731</v>
      </c>
      <c r="K4275" s="14">
        <v>1659.7598787481099</v>
      </c>
      <c r="L4275" s="14">
        <v>11.1715618077949</v>
      </c>
      <c r="M4275" s="14">
        <v>11.1151120730024</v>
      </c>
      <c r="O4275" s="14"/>
      <c r="P4275" s="14"/>
      <c r="Q4275" s="14"/>
      <c r="R4275" s="14"/>
      <c r="S4275" s="14"/>
      <c r="T4275" s="14"/>
      <c r="U4275" s="14"/>
      <c r="V4275" s="14"/>
      <c r="W4275" s="14"/>
      <c r="X4275" s="14"/>
      <c r="Y4275" s="14"/>
    </row>
    <row r="4276" spans="1:25">
      <c r="A4276" s="14" t="s">
        <v>4360</v>
      </c>
      <c r="B4276" s="14" t="s">
        <v>60</v>
      </c>
      <c r="C4276" s="14" t="s">
        <v>34</v>
      </c>
      <c r="D4276" s="14" t="s">
        <v>82</v>
      </c>
      <c r="E4276" s="14">
        <v>0</v>
      </c>
      <c r="F4276" s="14">
        <v>82808.890357460696</v>
      </c>
      <c r="G4276" s="14">
        <v>27602.9634524869</v>
      </c>
      <c r="H4276" s="14">
        <v>1567.4587040261099</v>
      </c>
      <c r="I4276" s="14">
        <v>1586.24963009455</v>
      </c>
      <c r="J4276" s="14">
        <v>1575.41535582649</v>
      </c>
      <c r="K4276" s="14">
        <v>1597.1396612275501</v>
      </c>
      <c r="L4276" s="14">
        <v>10.890031132995301</v>
      </c>
      <c r="M4276" s="14">
        <v>10.834274268065</v>
      </c>
      <c r="O4276" s="14"/>
      <c r="P4276" s="14"/>
      <c r="Q4276" s="14"/>
      <c r="R4276" s="14"/>
      <c r="S4276" s="14"/>
      <c r="T4276" s="14"/>
      <c r="U4276" s="14"/>
      <c r="V4276" s="14"/>
      <c r="W4276" s="14"/>
      <c r="X4276" s="14"/>
      <c r="Y4276" s="14"/>
    </row>
    <row r="4277" spans="1:25">
      <c r="A4277" s="14" t="s">
        <v>4361</v>
      </c>
      <c r="B4277" s="14" t="s">
        <v>60</v>
      </c>
      <c r="C4277" s="14" t="s">
        <v>128</v>
      </c>
      <c r="D4277" s="14" t="s">
        <v>82</v>
      </c>
      <c r="E4277" s="14">
        <v>0</v>
      </c>
      <c r="F4277" s="14">
        <v>80217.854417590803</v>
      </c>
      <c r="G4277" s="14">
        <v>26739.284805863601</v>
      </c>
      <c r="H4277" s="14">
        <v>1512.22308238954</v>
      </c>
      <c r="I4277" s="14">
        <v>1519.4586166369099</v>
      </c>
      <c r="J4277" s="14">
        <v>1508.91971658686</v>
      </c>
      <c r="K4277" s="14">
        <v>1530.05262494098</v>
      </c>
      <c r="L4277" s="14">
        <v>10.5940083040689</v>
      </c>
      <c r="M4277" s="14">
        <v>10.538900050046999</v>
      </c>
      <c r="O4277" s="14"/>
      <c r="P4277" s="14"/>
      <c r="Q4277" s="14"/>
      <c r="R4277" s="14"/>
      <c r="S4277" s="14"/>
      <c r="T4277" s="14"/>
      <c r="U4277" s="14"/>
      <c r="V4277" s="14"/>
      <c r="W4277" s="14"/>
      <c r="X4277" s="14"/>
      <c r="Y4277" s="14"/>
    </row>
    <row r="4278" spans="1:25">
      <c r="A4278" s="14" t="s">
        <v>4362</v>
      </c>
      <c r="B4278" s="14" t="s">
        <v>60</v>
      </c>
      <c r="C4278" s="14" t="s">
        <v>129</v>
      </c>
      <c r="D4278" s="14" t="s">
        <v>82</v>
      </c>
      <c r="E4278" s="14">
        <v>0</v>
      </c>
      <c r="F4278" s="14">
        <v>78782.903881357503</v>
      </c>
      <c r="G4278" s="14">
        <v>26260.967960452501</v>
      </c>
      <c r="H4278" s="14">
        <v>1480.2825826570099</v>
      </c>
      <c r="I4278" s="14">
        <v>1474.5000709942999</v>
      </c>
      <c r="J4278" s="14">
        <v>1464.185666653</v>
      </c>
      <c r="K4278" s="14">
        <v>1484.8689000900499</v>
      </c>
      <c r="L4278" s="14">
        <v>10.3688290957452</v>
      </c>
      <c r="M4278" s="14">
        <v>10.3144043412969</v>
      </c>
      <c r="O4278" s="14"/>
      <c r="P4278" s="14"/>
      <c r="Q4278" s="14"/>
      <c r="R4278" s="14"/>
      <c r="S4278" s="14"/>
      <c r="T4278" s="14"/>
      <c r="U4278" s="14"/>
      <c r="V4278" s="14"/>
      <c r="W4278" s="14"/>
      <c r="X4278" s="14"/>
      <c r="Y4278" s="14"/>
    </row>
    <row r="4279" spans="1:25">
      <c r="A4279" s="14" t="s">
        <v>4363</v>
      </c>
      <c r="B4279" s="14" t="s">
        <v>60</v>
      </c>
      <c r="C4279" s="14" t="s">
        <v>130</v>
      </c>
      <c r="D4279" s="14" t="s">
        <v>82</v>
      </c>
      <c r="E4279" s="14">
        <v>0</v>
      </c>
      <c r="F4279" s="14">
        <v>78315.818327666595</v>
      </c>
      <c r="G4279" s="14">
        <v>26105.272775888901</v>
      </c>
      <c r="H4279" s="14">
        <v>1467.38690245416</v>
      </c>
      <c r="I4279" s="14">
        <v>1448.6366970471699</v>
      </c>
      <c r="J4279" s="14">
        <v>1438.47602868172</v>
      </c>
      <c r="K4279" s="14">
        <v>1458.8511390777301</v>
      </c>
      <c r="L4279" s="14">
        <v>10.2144420305638</v>
      </c>
      <c r="M4279" s="14">
        <v>10.160668365450199</v>
      </c>
      <c r="O4279" s="14"/>
      <c r="P4279" s="14"/>
      <c r="Q4279" s="14"/>
      <c r="R4279" s="14"/>
      <c r="S4279" s="14"/>
      <c r="T4279" s="14"/>
      <c r="U4279" s="14"/>
      <c r="V4279" s="14"/>
      <c r="W4279" s="14"/>
      <c r="X4279" s="14"/>
      <c r="Y4279" s="14"/>
    </row>
    <row r="4280" spans="1:25">
      <c r="A4280" s="14" t="s">
        <v>4364</v>
      </c>
      <c r="B4280" s="14" t="s">
        <v>60</v>
      </c>
      <c r="C4280" s="14" t="s">
        <v>131</v>
      </c>
      <c r="D4280" s="14" t="s">
        <v>82</v>
      </c>
      <c r="E4280" s="14">
        <v>0</v>
      </c>
      <c r="F4280" s="14">
        <v>78885.064005689594</v>
      </c>
      <c r="G4280" s="14">
        <v>26295.0213352299</v>
      </c>
      <c r="H4280" s="14">
        <v>1473.0265410782299</v>
      </c>
      <c r="I4280" s="14">
        <v>1440.19464069167</v>
      </c>
      <c r="J4280" s="14">
        <v>1430.1310173545301</v>
      </c>
      <c r="K4280" s="14">
        <v>1450.3113310214501</v>
      </c>
      <c r="L4280" s="14">
        <v>10.116690329778701</v>
      </c>
      <c r="M4280" s="14">
        <v>10.0636233371408</v>
      </c>
      <c r="O4280" s="14"/>
      <c r="P4280" s="14"/>
      <c r="Q4280" s="14"/>
      <c r="R4280" s="14"/>
      <c r="S4280" s="14"/>
      <c r="T4280" s="14"/>
      <c r="U4280" s="14"/>
      <c r="V4280" s="14"/>
      <c r="W4280" s="14"/>
      <c r="X4280" s="14"/>
      <c r="Y4280" s="14"/>
    </row>
    <row r="4281" spans="1:25">
      <c r="A4281" s="14" t="s">
        <v>4365</v>
      </c>
      <c r="B4281" s="14" t="s">
        <v>60</v>
      </c>
      <c r="C4281" s="14" t="s">
        <v>132</v>
      </c>
      <c r="D4281" s="14" t="s">
        <v>82</v>
      </c>
      <c r="E4281" s="14">
        <v>0</v>
      </c>
      <c r="F4281" s="14">
        <v>79466.251497719393</v>
      </c>
      <c r="G4281" s="14">
        <v>26488.750499239799</v>
      </c>
      <c r="H4281" s="14">
        <v>1477.7982556382301</v>
      </c>
      <c r="I4281" s="14">
        <v>1432.79571739523</v>
      </c>
      <c r="J4281" s="14">
        <v>1422.8210398865799</v>
      </c>
      <c r="K4281" s="14">
        <v>1442.8227996154999</v>
      </c>
      <c r="L4281" s="14">
        <v>10.0270822202642</v>
      </c>
      <c r="M4281" s="14">
        <v>9.9746775086477992</v>
      </c>
      <c r="O4281" s="14"/>
      <c r="P4281" s="14"/>
      <c r="Q4281" s="14"/>
      <c r="R4281" s="14"/>
      <c r="S4281" s="14"/>
      <c r="T4281" s="14"/>
      <c r="U4281" s="14"/>
      <c r="V4281" s="14"/>
      <c r="W4281" s="14"/>
      <c r="X4281" s="14"/>
      <c r="Y4281" s="14"/>
    </row>
    <row r="4282" spans="1:25">
      <c r="A4282" s="14" t="s">
        <v>4366</v>
      </c>
      <c r="B4282" s="14" t="s">
        <v>60</v>
      </c>
      <c r="C4282" s="14" t="s">
        <v>38</v>
      </c>
      <c r="D4282" s="14" t="s">
        <v>82</v>
      </c>
      <c r="E4282" s="14">
        <v>1</v>
      </c>
      <c r="F4282" s="14">
        <v>13240.5304064183</v>
      </c>
      <c r="G4282" s="14">
        <v>4413.5101354727703</v>
      </c>
      <c r="H4282" s="14">
        <v>1201.10657093442</v>
      </c>
      <c r="I4282" s="14">
        <v>1236.8345700068</v>
      </c>
      <c r="J4282" s="14">
        <v>1215.7301994890299</v>
      </c>
      <c r="K4282" s="14">
        <v>1258.2117252640501</v>
      </c>
      <c r="L4282" s="14">
        <v>21.377155257247999</v>
      </c>
      <c r="M4282" s="14">
        <v>21.104370517768299</v>
      </c>
      <c r="O4282" s="14"/>
      <c r="P4282" s="14"/>
      <c r="Q4282" s="14"/>
      <c r="R4282" s="14"/>
      <c r="S4282" s="14"/>
      <c r="T4282" s="14"/>
      <c r="U4282" s="14"/>
      <c r="V4282" s="14"/>
      <c r="W4282" s="14"/>
      <c r="X4282" s="14"/>
      <c r="Y4282" s="14"/>
    </row>
    <row r="4283" spans="1:25">
      <c r="A4283" s="14" t="s">
        <v>4367</v>
      </c>
      <c r="B4283" s="14" t="s">
        <v>60</v>
      </c>
      <c r="C4283" s="14" t="s">
        <v>36</v>
      </c>
      <c r="D4283" s="14" t="s">
        <v>82</v>
      </c>
      <c r="E4283" s="14">
        <v>1</v>
      </c>
      <c r="F4283" s="14">
        <v>13060.484441378499</v>
      </c>
      <c r="G4283" s="14">
        <v>4353.4948137928404</v>
      </c>
      <c r="H4283" s="14">
        <v>1172.72171262906</v>
      </c>
      <c r="I4283" s="14">
        <v>1195.84898293831</v>
      </c>
      <c r="J4283" s="14">
        <v>1175.30643984016</v>
      </c>
      <c r="K4283" s="14">
        <v>1216.6588859303799</v>
      </c>
      <c r="L4283" s="14">
        <v>20.8099029920741</v>
      </c>
      <c r="M4283" s="14">
        <v>20.542543098147899</v>
      </c>
      <c r="O4283" s="14"/>
      <c r="P4283" s="14"/>
      <c r="Q4283" s="14"/>
      <c r="R4283" s="14"/>
      <c r="S4283" s="14"/>
      <c r="T4283" s="14"/>
      <c r="U4283" s="14"/>
      <c r="V4283" s="14"/>
      <c r="W4283" s="14"/>
      <c r="X4283" s="14"/>
      <c r="Y4283" s="14"/>
    </row>
    <row r="4284" spans="1:25">
      <c r="A4284" s="14" t="s">
        <v>4368</v>
      </c>
      <c r="B4284" s="14" t="s">
        <v>60</v>
      </c>
      <c r="C4284" s="14" t="s">
        <v>34</v>
      </c>
      <c r="D4284" s="14" t="s">
        <v>82</v>
      </c>
      <c r="E4284" s="14">
        <v>1</v>
      </c>
      <c r="F4284" s="14">
        <v>12472.7832484554</v>
      </c>
      <c r="G4284" s="14">
        <v>4157.59441615179</v>
      </c>
      <c r="H4284" s="14">
        <v>1111.01856407333</v>
      </c>
      <c r="I4284" s="14">
        <v>1120.43191587978</v>
      </c>
      <c r="J4284" s="14">
        <v>1100.7450522086699</v>
      </c>
      <c r="K4284" s="14">
        <v>1140.38101378036</v>
      </c>
      <c r="L4284" s="14">
        <v>19.949097900585201</v>
      </c>
      <c r="M4284" s="14">
        <v>19.6868636711081</v>
      </c>
      <c r="O4284" s="14"/>
      <c r="P4284" s="14"/>
      <c r="Q4284" s="14"/>
      <c r="R4284" s="14"/>
      <c r="S4284" s="14"/>
      <c r="T4284" s="14"/>
      <c r="U4284" s="14"/>
      <c r="V4284" s="14"/>
      <c r="W4284" s="14"/>
      <c r="X4284" s="14"/>
      <c r="Y4284" s="14"/>
    </row>
    <row r="4285" spans="1:25">
      <c r="A4285" s="14" t="s">
        <v>4369</v>
      </c>
      <c r="B4285" s="14" t="s">
        <v>60</v>
      </c>
      <c r="C4285" s="14" t="s">
        <v>128</v>
      </c>
      <c r="D4285" s="14" t="s">
        <v>82</v>
      </c>
      <c r="E4285" s="14">
        <v>1</v>
      </c>
      <c r="F4285" s="14">
        <v>11960.9423712099</v>
      </c>
      <c r="G4285" s="14">
        <v>3986.98079040331</v>
      </c>
      <c r="H4285" s="14">
        <v>1058.7312664216499</v>
      </c>
      <c r="I4285" s="14">
        <v>1055.66991107388</v>
      </c>
      <c r="J4285" s="14">
        <v>1036.7405064617799</v>
      </c>
      <c r="K4285" s="14">
        <v>1074.8568389995401</v>
      </c>
      <c r="L4285" s="14">
        <v>19.186927925661401</v>
      </c>
      <c r="M4285" s="14">
        <v>18.929404612091702</v>
      </c>
      <c r="O4285" s="14"/>
      <c r="P4285" s="14"/>
      <c r="Q4285" s="14"/>
      <c r="R4285" s="14"/>
      <c r="S4285" s="14"/>
      <c r="T4285" s="14"/>
      <c r="U4285" s="14"/>
      <c r="V4285" s="14"/>
      <c r="W4285" s="14"/>
      <c r="X4285" s="14"/>
      <c r="Y4285" s="14"/>
    </row>
    <row r="4286" spans="1:25">
      <c r="A4286" s="14" t="s">
        <v>4370</v>
      </c>
      <c r="B4286" s="14" t="s">
        <v>60</v>
      </c>
      <c r="C4286" s="14" t="s">
        <v>129</v>
      </c>
      <c r="D4286" s="14" t="s">
        <v>82</v>
      </c>
      <c r="E4286" s="14">
        <v>1</v>
      </c>
      <c r="F4286" s="14">
        <v>11682.174145442799</v>
      </c>
      <c r="G4286" s="14">
        <v>3894.0580484809302</v>
      </c>
      <c r="H4286" s="14">
        <v>1029.13768898013</v>
      </c>
      <c r="I4286" s="14">
        <v>1012.84718596183</v>
      </c>
      <c r="J4286" s="14">
        <v>994.47942852757103</v>
      </c>
      <c r="K4286" s="14">
        <v>1031.46781226189</v>
      </c>
      <c r="L4286" s="14">
        <v>18.6206263000612</v>
      </c>
      <c r="M4286" s="14">
        <v>18.367757434259499</v>
      </c>
      <c r="O4286" s="14"/>
      <c r="P4286" s="14"/>
      <c r="Q4286" s="14"/>
      <c r="R4286" s="14"/>
      <c r="S4286" s="14"/>
      <c r="T4286" s="14"/>
      <c r="U4286" s="14"/>
      <c r="V4286" s="14"/>
      <c r="W4286" s="14"/>
      <c r="X4286" s="14"/>
      <c r="Y4286" s="14"/>
    </row>
    <row r="4287" spans="1:25">
      <c r="A4287" s="14" t="s">
        <v>4371</v>
      </c>
      <c r="B4287" s="14" t="s">
        <v>60</v>
      </c>
      <c r="C4287" s="14" t="s">
        <v>130</v>
      </c>
      <c r="D4287" s="14" t="s">
        <v>82</v>
      </c>
      <c r="E4287" s="14">
        <v>1</v>
      </c>
      <c r="F4287" s="14">
        <v>11648.820541723</v>
      </c>
      <c r="G4287" s="14">
        <v>3882.94018057434</v>
      </c>
      <c r="H4287" s="14">
        <v>1021.9697976666</v>
      </c>
      <c r="I4287" s="14">
        <v>992.65975468637896</v>
      </c>
      <c r="J4287" s="14">
        <v>974.63366009267202</v>
      </c>
      <c r="K4287" s="14">
        <v>1010.93437220877</v>
      </c>
      <c r="L4287" s="14">
        <v>18.274617522392798</v>
      </c>
      <c r="M4287" s="14">
        <v>18.026094593707398</v>
      </c>
      <c r="O4287" s="14"/>
      <c r="P4287" s="14"/>
      <c r="Q4287" s="14"/>
      <c r="R4287" s="14"/>
      <c r="S4287" s="14"/>
      <c r="T4287" s="14"/>
      <c r="U4287" s="14"/>
      <c r="V4287" s="14"/>
      <c r="W4287" s="14"/>
      <c r="X4287" s="14"/>
      <c r="Y4287" s="14"/>
    </row>
    <row r="4288" spans="1:25">
      <c r="A4288" s="14" t="s">
        <v>4372</v>
      </c>
      <c r="B4288" s="14" t="s">
        <v>60</v>
      </c>
      <c r="C4288" s="14" t="s">
        <v>131</v>
      </c>
      <c r="D4288" s="14" t="s">
        <v>82</v>
      </c>
      <c r="E4288" s="14">
        <v>1</v>
      </c>
      <c r="F4288" s="14">
        <v>11716.130879358599</v>
      </c>
      <c r="G4288" s="14">
        <v>3905.3769597862101</v>
      </c>
      <c r="H4288" s="14">
        <v>1024.0639114467899</v>
      </c>
      <c r="I4288" s="14">
        <v>981.521976425822</v>
      </c>
      <c r="J4288" s="14">
        <v>963.74547049555497</v>
      </c>
      <c r="K4288" s="14">
        <v>999.54285386017</v>
      </c>
      <c r="L4288" s="14">
        <v>18.020877434348002</v>
      </c>
      <c r="M4288" s="14">
        <v>17.776505930266701</v>
      </c>
      <c r="O4288" s="14"/>
      <c r="P4288" s="14"/>
      <c r="Q4288" s="14"/>
      <c r="R4288" s="14"/>
      <c r="S4288" s="14"/>
      <c r="T4288" s="14"/>
      <c r="U4288" s="14"/>
      <c r="V4288" s="14"/>
      <c r="W4288" s="14"/>
      <c r="X4288" s="14"/>
      <c r="Y4288" s="14"/>
    </row>
    <row r="4289" spans="1:25">
      <c r="A4289" s="14" t="s">
        <v>4373</v>
      </c>
      <c r="B4289" s="14" t="s">
        <v>60</v>
      </c>
      <c r="C4289" s="14" t="s">
        <v>132</v>
      </c>
      <c r="D4289" s="14" t="s">
        <v>82</v>
      </c>
      <c r="E4289" s="14">
        <v>1</v>
      </c>
      <c r="F4289" s="14">
        <v>11826.198667814</v>
      </c>
      <c r="G4289" s="14">
        <v>3942.0662226046802</v>
      </c>
      <c r="H4289" s="14">
        <v>1029.3165480626001</v>
      </c>
      <c r="I4289" s="14">
        <v>974.13717052505206</v>
      </c>
      <c r="J4289" s="14">
        <v>956.57071644552298</v>
      </c>
      <c r="K4289" s="14">
        <v>991.94397363958899</v>
      </c>
      <c r="L4289" s="14">
        <v>17.806803114536599</v>
      </c>
      <c r="M4289" s="14">
        <v>17.566454079529301</v>
      </c>
      <c r="O4289" s="14"/>
      <c r="P4289" s="14"/>
      <c r="Q4289" s="14"/>
      <c r="R4289" s="14"/>
      <c r="S4289" s="14"/>
      <c r="T4289" s="14"/>
      <c r="U4289" s="14"/>
      <c r="V4289" s="14"/>
      <c r="W4289" s="14"/>
      <c r="X4289" s="14"/>
      <c r="Y4289" s="14"/>
    </row>
    <row r="4290" spans="1:25">
      <c r="A4290" s="14" t="s">
        <v>4374</v>
      </c>
      <c r="B4290" s="14" t="s">
        <v>60</v>
      </c>
      <c r="C4290" s="14" t="s">
        <v>38</v>
      </c>
      <c r="D4290" s="14" t="s">
        <v>82</v>
      </c>
      <c r="E4290" s="14">
        <v>2</v>
      </c>
      <c r="F4290" s="14">
        <v>15455.6427400742</v>
      </c>
      <c r="G4290" s="14">
        <v>5151.8809133580498</v>
      </c>
      <c r="H4290" s="14">
        <v>1404.5272642413599</v>
      </c>
      <c r="I4290" s="14">
        <v>1410.7457857483801</v>
      </c>
      <c r="J4290" s="14">
        <v>1388.4784999886299</v>
      </c>
      <c r="K4290" s="14">
        <v>1433.27932353505</v>
      </c>
      <c r="L4290" s="14">
        <v>22.533537786673801</v>
      </c>
      <c r="M4290" s="14">
        <v>22.267285759750798</v>
      </c>
      <c r="O4290" s="14"/>
      <c r="P4290" s="14"/>
      <c r="Q4290" s="14"/>
      <c r="R4290" s="14"/>
      <c r="S4290" s="14"/>
      <c r="T4290" s="14"/>
      <c r="U4290" s="14"/>
      <c r="V4290" s="14"/>
      <c r="W4290" s="14"/>
      <c r="X4290" s="14"/>
      <c r="Y4290" s="14"/>
    </row>
    <row r="4291" spans="1:25">
      <c r="A4291" s="14" t="s">
        <v>4375</v>
      </c>
      <c r="B4291" s="14" t="s">
        <v>60</v>
      </c>
      <c r="C4291" s="14" t="s">
        <v>36</v>
      </c>
      <c r="D4291" s="14" t="s">
        <v>82</v>
      </c>
      <c r="E4291" s="14">
        <v>2</v>
      </c>
      <c r="F4291" s="14">
        <v>15340.824014751601</v>
      </c>
      <c r="G4291" s="14">
        <v>5113.6080049171997</v>
      </c>
      <c r="H4291" s="14">
        <v>1381.5695565572501</v>
      </c>
      <c r="I4291" s="14">
        <v>1376.95475487622</v>
      </c>
      <c r="J4291" s="14">
        <v>1355.13764773757</v>
      </c>
      <c r="K4291" s="14">
        <v>1399.0337121085799</v>
      </c>
      <c r="L4291" s="14">
        <v>22.078957232356299</v>
      </c>
      <c r="M4291" s="14">
        <v>21.8171071386578</v>
      </c>
      <c r="O4291" s="14"/>
      <c r="P4291" s="14"/>
      <c r="Q4291" s="14"/>
      <c r="R4291" s="14"/>
      <c r="S4291" s="14"/>
      <c r="T4291" s="14"/>
      <c r="U4291" s="14"/>
      <c r="V4291" s="14"/>
      <c r="W4291" s="14"/>
      <c r="X4291" s="14"/>
      <c r="Y4291" s="14"/>
    </row>
    <row r="4292" spans="1:25">
      <c r="A4292" s="14" t="s">
        <v>4376</v>
      </c>
      <c r="B4292" s="14" t="s">
        <v>60</v>
      </c>
      <c r="C4292" s="14" t="s">
        <v>34</v>
      </c>
      <c r="D4292" s="14" t="s">
        <v>82</v>
      </c>
      <c r="E4292" s="14">
        <v>2</v>
      </c>
      <c r="F4292" s="14">
        <v>15105.5519526512</v>
      </c>
      <c r="G4292" s="14">
        <v>5035.1839842170602</v>
      </c>
      <c r="H4292" s="14">
        <v>1352.0103496079901</v>
      </c>
      <c r="I4292" s="14">
        <v>1336.0338616439501</v>
      </c>
      <c r="J4292" s="14">
        <v>1314.70573280591</v>
      </c>
      <c r="K4292" s="14">
        <v>1357.61997090674</v>
      </c>
      <c r="L4292" s="14">
        <v>21.586109262792899</v>
      </c>
      <c r="M4292" s="14">
        <v>21.328128838036001</v>
      </c>
      <c r="O4292" s="14"/>
      <c r="P4292" s="14"/>
      <c r="Q4292" s="14"/>
      <c r="R4292" s="14"/>
      <c r="S4292" s="14"/>
      <c r="T4292" s="14"/>
      <c r="U4292" s="14"/>
      <c r="V4292" s="14"/>
      <c r="W4292" s="14"/>
      <c r="X4292" s="14"/>
      <c r="Y4292" s="14"/>
    </row>
    <row r="4293" spans="1:25">
      <c r="A4293" s="14" t="s">
        <v>4377</v>
      </c>
      <c r="B4293" s="14" t="s">
        <v>60</v>
      </c>
      <c r="C4293" s="14" t="s">
        <v>128</v>
      </c>
      <c r="D4293" s="14" t="s">
        <v>82</v>
      </c>
      <c r="E4293" s="14">
        <v>2</v>
      </c>
      <c r="F4293" s="14">
        <v>14609.5895074951</v>
      </c>
      <c r="G4293" s="14">
        <v>4869.8631691650298</v>
      </c>
      <c r="H4293" s="14">
        <v>1301.46100072737</v>
      </c>
      <c r="I4293" s="14">
        <v>1275.43559876939</v>
      </c>
      <c r="J4293" s="14">
        <v>1254.7437853750801</v>
      </c>
      <c r="K4293" s="14">
        <v>1296.3819373654201</v>
      </c>
      <c r="L4293" s="14">
        <v>20.946338596032501</v>
      </c>
      <c r="M4293" s="14">
        <v>20.6918133943072</v>
      </c>
      <c r="O4293" s="14"/>
      <c r="P4293" s="14"/>
      <c r="Q4293" s="14"/>
      <c r="R4293" s="14"/>
      <c r="S4293" s="14"/>
      <c r="T4293" s="14"/>
      <c r="U4293" s="14"/>
      <c r="V4293" s="14"/>
      <c r="W4293" s="14"/>
      <c r="X4293" s="14"/>
      <c r="Y4293" s="14"/>
    </row>
    <row r="4294" spans="1:25">
      <c r="A4294" s="14" t="s">
        <v>4378</v>
      </c>
      <c r="B4294" s="14" t="s">
        <v>60</v>
      </c>
      <c r="C4294" s="14" t="s">
        <v>129</v>
      </c>
      <c r="D4294" s="14" t="s">
        <v>82</v>
      </c>
      <c r="E4294" s="14">
        <v>2</v>
      </c>
      <c r="F4294" s="14">
        <v>14311.4712574274</v>
      </c>
      <c r="G4294" s="14">
        <v>4770.4904191424603</v>
      </c>
      <c r="H4294" s="14">
        <v>1269.75492588777</v>
      </c>
      <c r="I4294" s="14">
        <v>1231.7805682133901</v>
      </c>
      <c r="J4294" s="14">
        <v>1211.59694384873</v>
      </c>
      <c r="K4294" s="14">
        <v>1252.2150568977099</v>
      </c>
      <c r="L4294" s="14">
        <v>20.434488684319099</v>
      </c>
      <c r="M4294" s="14">
        <v>20.183624364669601</v>
      </c>
      <c r="O4294" s="14"/>
      <c r="P4294" s="14"/>
      <c r="Q4294" s="14"/>
      <c r="R4294" s="14"/>
      <c r="S4294" s="14"/>
      <c r="T4294" s="14"/>
      <c r="U4294" s="14"/>
      <c r="V4294" s="14"/>
      <c r="W4294" s="14"/>
      <c r="X4294" s="14"/>
      <c r="Y4294" s="14"/>
    </row>
    <row r="4295" spans="1:25">
      <c r="A4295" s="14" t="s">
        <v>4379</v>
      </c>
      <c r="B4295" s="14" t="s">
        <v>60</v>
      </c>
      <c r="C4295" s="14" t="s">
        <v>130</v>
      </c>
      <c r="D4295" s="14" t="s">
        <v>82</v>
      </c>
      <c r="E4295" s="14">
        <v>2</v>
      </c>
      <c r="F4295" s="14">
        <v>14162.7481570787</v>
      </c>
      <c r="G4295" s="14">
        <v>4720.9160523595701</v>
      </c>
      <c r="H4295" s="14">
        <v>1252.0829217625401</v>
      </c>
      <c r="I4295" s="14">
        <v>1200.0349321941401</v>
      </c>
      <c r="J4295" s="14">
        <v>1180.26902637231</v>
      </c>
      <c r="K4295" s="14">
        <v>1220.0478059014299</v>
      </c>
      <c r="L4295" s="14">
        <v>20.012873707288499</v>
      </c>
      <c r="M4295" s="14">
        <v>19.765905821823299</v>
      </c>
      <c r="O4295" s="14"/>
      <c r="P4295" s="14"/>
      <c r="Q4295" s="14"/>
      <c r="R4295" s="14"/>
      <c r="S4295" s="14"/>
      <c r="T4295" s="14"/>
      <c r="U4295" s="14"/>
      <c r="V4295" s="14"/>
      <c r="W4295" s="14"/>
      <c r="X4295" s="14"/>
      <c r="Y4295" s="14"/>
    </row>
    <row r="4296" spans="1:25">
      <c r="A4296" s="14" t="s">
        <v>4380</v>
      </c>
      <c r="B4296" s="14" t="s">
        <v>60</v>
      </c>
      <c r="C4296" s="14" t="s">
        <v>131</v>
      </c>
      <c r="D4296" s="14" t="s">
        <v>82</v>
      </c>
      <c r="E4296" s="14">
        <v>2</v>
      </c>
      <c r="F4296" s="14">
        <v>14450.7978519137</v>
      </c>
      <c r="G4296" s="14">
        <v>4816.9326173045702</v>
      </c>
      <c r="H4296" s="14">
        <v>1273.2339459714899</v>
      </c>
      <c r="I4296" s="14">
        <v>1205.54659120358</v>
      </c>
      <c r="J4296" s="14">
        <v>1185.88547348621</v>
      </c>
      <c r="K4296" s="14">
        <v>1225.45088997467</v>
      </c>
      <c r="L4296" s="14">
        <v>19.9042987710882</v>
      </c>
      <c r="M4296" s="14">
        <v>19.6611177173688</v>
      </c>
      <c r="O4296" s="14"/>
      <c r="P4296" s="14"/>
      <c r="Q4296" s="14"/>
      <c r="R4296" s="14"/>
      <c r="S4296" s="14"/>
      <c r="T4296" s="14"/>
      <c r="U4296" s="14"/>
      <c r="V4296" s="14"/>
      <c r="W4296" s="14"/>
      <c r="X4296" s="14"/>
      <c r="Y4296" s="14"/>
    </row>
    <row r="4297" spans="1:25">
      <c r="A4297" s="14" t="s">
        <v>4381</v>
      </c>
      <c r="B4297" s="14" t="s">
        <v>60</v>
      </c>
      <c r="C4297" s="14" t="s">
        <v>132</v>
      </c>
      <c r="D4297" s="14" t="s">
        <v>82</v>
      </c>
      <c r="E4297" s="14">
        <v>2</v>
      </c>
      <c r="F4297" s="14">
        <v>14856.4468403141</v>
      </c>
      <c r="G4297" s="14">
        <v>4952.14894677136</v>
      </c>
      <c r="H4297" s="14">
        <v>1303.0016410094699</v>
      </c>
      <c r="I4297" s="14">
        <v>1219.50026879759</v>
      </c>
      <c r="J4297" s="14">
        <v>1199.8792293603201</v>
      </c>
      <c r="K4297" s="14">
        <v>1239.36063491094</v>
      </c>
      <c r="L4297" s="14">
        <v>19.860366113354999</v>
      </c>
      <c r="M4297" s="14">
        <v>19.621039437270799</v>
      </c>
      <c r="O4297" s="14"/>
      <c r="P4297" s="14"/>
      <c r="Q4297" s="14"/>
      <c r="R4297" s="14"/>
      <c r="S4297" s="14"/>
      <c r="T4297" s="14"/>
      <c r="U4297" s="14"/>
      <c r="V4297" s="14"/>
      <c r="W4297" s="14"/>
      <c r="X4297" s="14"/>
      <c r="Y4297" s="14"/>
    </row>
    <row r="4298" spans="1:25">
      <c r="A4298" s="14" t="s">
        <v>4382</v>
      </c>
      <c r="B4298" s="14" t="s">
        <v>60</v>
      </c>
      <c r="C4298" s="14" t="s">
        <v>38</v>
      </c>
      <c r="D4298" s="14" t="s">
        <v>82</v>
      </c>
      <c r="E4298" s="14">
        <v>3</v>
      </c>
      <c r="F4298" s="14">
        <v>16800.2303050011</v>
      </c>
      <c r="G4298" s="14">
        <v>5600.0767683336899</v>
      </c>
      <c r="H4298" s="14">
        <v>1541.41017876453</v>
      </c>
      <c r="I4298" s="14">
        <v>1564.5926617845</v>
      </c>
      <c r="J4298" s="14">
        <v>1540.9121463908</v>
      </c>
      <c r="K4298" s="14">
        <v>1588.54468683151</v>
      </c>
      <c r="L4298" s="14">
        <v>23.952025047010899</v>
      </c>
      <c r="M4298" s="14">
        <v>23.680515393701899</v>
      </c>
      <c r="O4298" s="14"/>
      <c r="P4298" s="14"/>
      <c r="Q4298" s="14"/>
      <c r="R4298" s="14"/>
      <c r="S4298" s="14"/>
      <c r="T4298" s="14"/>
      <c r="U4298" s="14"/>
      <c r="V4298" s="14"/>
      <c r="W4298" s="14"/>
      <c r="X4298" s="14"/>
      <c r="Y4298" s="14"/>
    </row>
    <row r="4299" spans="1:25">
      <c r="A4299" s="14" t="s">
        <v>4383</v>
      </c>
      <c r="B4299" s="14" t="s">
        <v>60</v>
      </c>
      <c r="C4299" s="14" t="s">
        <v>36</v>
      </c>
      <c r="D4299" s="14" t="s">
        <v>82</v>
      </c>
      <c r="E4299" s="14">
        <v>3</v>
      </c>
      <c r="F4299" s="14">
        <v>16654.355786460099</v>
      </c>
      <c r="G4299" s="14">
        <v>5551.4519288200299</v>
      </c>
      <c r="H4299" s="14">
        <v>1517.13419404401</v>
      </c>
      <c r="I4299" s="14">
        <v>1529.9393282077201</v>
      </c>
      <c r="J4299" s="14">
        <v>1506.68210148451</v>
      </c>
      <c r="K4299" s="14">
        <v>1553.46438405346</v>
      </c>
      <c r="L4299" s="14">
        <v>23.525055845742799</v>
      </c>
      <c r="M4299" s="14">
        <v>23.257226723212401</v>
      </c>
      <c r="O4299" s="14"/>
      <c r="P4299" s="14"/>
      <c r="Q4299" s="14"/>
      <c r="R4299" s="14"/>
      <c r="S4299" s="14"/>
      <c r="T4299" s="14"/>
      <c r="U4299" s="14"/>
      <c r="V4299" s="14"/>
      <c r="W4299" s="14"/>
      <c r="X4299" s="14"/>
      <c r="Y4299" s="14"/>
    </row>
    <row r="4300" spans="1:25">
      <c r="A4300" s="14" t="s">
        <v>4384</v>
      </c>
      <c r="B4300" s="14" t="s">
        <v>60</v>
      </c>
      <c r="C4300" s="14" t="s">
        <v>34</v>
      </c>
      <c r="D4300" s="14" t="s">
        <v>82</v>
      </c>
      <c r="E4300" s="14">
        <v>3</v>
      </c>
      <c r="F4300" s="14">
        <v>16471.5865518342</v>
      </c>
      <c r="G4300" s="14">
        <v>5490.5288506114102</v>
      </c>
      <c r="H4300" s="14">
        <v>1493.0179853571699</v>
      </c>
      <c r="I4300" s="14">
        <v>1494.8926741774901</v>
      </c>
      <c r="J4300" s="14">
        <v>1472.04564618426</v>
      </c>
      <c r="K4300" s="14">
        <v>1518.00427248284</v>
      </c>
      <c r="L4300" s="14">
        <v>23.111598305346</v>
      </c>
      <c r="M4300" s="14">
        <v>22.8470279932342</v>
      </c>
      <c r="O4300" s="14"/>
      <c r="P4300" s="14"/>
      <c r="Q4300" s="14"/>
      <c r="R4300" s="14"/>
      <c r="S4300" s="14"/>
      <c r="T4300" s="14"/>
      <c r="U4300" s="14"/>
      <c r="V4300" s="14"/>
      <c r="W4300" s="14"/>
      <c r="X4300" s="14"/>
      <c r="Y4300" s="14"/>
    </row>
    <row r="4301" spans="1:25">
      <c r="A4301" s="14" t="s">
        <v>4385</v>
      </c>
      <c r="B4301" s="14" t="s">
        <v>60</v>
      </c>
      <c r="C4301" s="14" t="s">
        <v>128</v>
      </c>
      <c r="D4301" s="14" t="s">
        <v>82</v>
      </c>
      <c r="E4301" s="14">
        <v>3</v>
      </c>
      <c r="F4301" s="14">
        <v>16211.871352287</v>
      </c>
      <c r="G4301" s="14">
        <v>5403.9571174290004</v>
      </c>
      <c r="H4301" s="14">
        <v>1464.42617129613</v>
      </c>
      <c r="I4301" s="14">
        <v>1456.45275366378</v>
      </c>
      <c r="J4301" s="14">
        <v>1434.02621033285</v>
      </c>
      <c r="K4301" s="14">
        <v>1479.1410834021101</v>
      </c>
      <c r="L4301" s="14">
        <v>22.688329738329902</v>
      </c>
      <c r="M4301" s="14">
        <v>22.4265433309345</v>
      </c>
      <c r="O4301" s="14"/>
      <c r="P4301" s="14"/>
      <c r="Q4301" s="14"/>
      <c r="R4301" s="14"/>
      <c r="S4301" s="14"/>
      <c r="T4301" s="14"/>
      <c r="U4301" s="14"/>
      <c r="V4301" s="14"/>
      <c r="W4301" s="14"/>
      <c r="X4301" s="14"/>
      <c r="Y4301" s="14"/>
    </row>
    <row r="4302" spans="1:25">
      <c r="A4302" s="14" t="s">
        <v>4386</v>
      </c>
      <c r="B4302" s="14" t="s">
        <v>60</v>
      </c>
      <c r="C4302" s="14" t="s">
        <v>129</v>
      </c>
      <c r="D4302" s="14" t="s">
        <v>82</v>
      </c>
      <c r="E4302" s="14">
        <v>3</v>
      </c>
      <c r="F4302" s="14">
        <v>16057.3621179618</v>
      </c>
      <c r="G4302" s="14">
        <v>5352.4540393205898</v>
      </c>
      <c r="H4302" s="14">
        <v>1446.8659859418101</v>
      </c>
      <c r="I4302" s="14">
        <v>1426.2485619517599</v>
      </c>
      <c r="J4302" s="14">
        <v>1404.1924835628299</v>
      </c>
      <c r="K4302" s="14">
        <v>1448.5633460393799</v>
      </c>
      <c r="L4302" s="14">
        <v>22.3147840876243</v>
      </c>
      <c r="M4302" s="14">
        <v>22.056078388925201</v>
      </c>
      <c r="O4302" s="14"/>
      <c r="P4302" s="14"/>
      <c r="Q4302" s="14"/>
      <c r="R4302" s="14"/>
      <c r="S4302" s="14"/>
      <c r="T4302" s="14"/>
      <c r="U4302" s="14"/>
      <c r="V4302" s="14"/>
      <c r="W4302" s="14"/>
      <c r="X4302" s="14"/>
      <c r="Y4302" s="14"/>
    </row>
    <row r="4303" spans="1:25">
      <c r="A4303" s="14" t="s">
        <v>4387</v>
      </c>
      <c r="B4303" s="14" t="s">
        <v>60</v>
      </c>
      <c r="C4303" s="14" t="s">
        <v>130</v>
      </c>
      <c r="D4303" s="14" t="s">
        <v>82</v>
      </c>
      <c r="E4303" s="14">
        <v>3</v>
      </c>
      <c r="F4303" s="14">
        <v>16149.7786449705</v>
      </c>
      <c r="G4303" s="14">
        <v>5383.25954832351</v>
      </c>
      <c r="H4303" s="14">
        <v>1451.8338436520301</v>
      </c>
      <c r="I4303" s="14">
        <v>1417.64996928919</v>
      </c>
      <c r="J4303" s="14">
        <v>1395.7935953921201</v>
      </c>
      <c r="K4303" s="14">
        <v>1439.7619671371499</v>
      </c>
      <c r="L4303" s="14">
        <v>22.111997847961</v>
      </c>
      <c r="M4303" s="14">
        <v>21.856373897073102</v>
      </c>
      <c r="O4303" s="14"/>
      <c r="P4303" s="14"/>
      <c r="Q4303" s="14"/>
      <c r="R4303" s="14"/>
      <c r="S4303" s="14"/>
      <c r="T4303" s="14"/>
      <c r="U4303" s="14"/>
      <c r="V4303" s="14"/>
      <c r="W4303" s="14"/>
      <c r="X4303" s="14"/>
      <c r="Y4303" s="14"/>
    </row>
    <row r="4304" spans="1:25">
      <c r="A4304" s="14" t="s">
        <v>4388</v>
      </c>
      <c r="B4304" s="14" t="s">
        <v>60</v>
      </c>
      <c r="C4304" s="14" t="s">
        <v>131</v>
      </c>
      <c r="D4304" s="14" t="s">
        <v>82</v>
      </c>
      <c r="E4304" s="14">
        <v>3</v>
      </c>
      <c r="F4304" s="14">
        <v>16301.513739530001</v>
      </c>
      <c r="G4304" s="14">
        <v>5433.8379131766796</v>
      </c>
      <c r="H4304" s="14">
        <v>1460.1752889203599</v>
      </c>
      <c r="I4304" s="14">
        <v>1410.54564935491</v>
      </c>
      <c r="J4304" s="14">
        <v>1388.9003699699001</v>
      </c>
      <c r="K4304" s="14">
        <v>1432.44289525459</v>
      </c>
      <c r="L4304" s="14">
        <v>21.8972458996768</v>
      </c>
      <c r="M4304" s="14">
        <v>21.645279385016501</v>
      </c>
      <c r="O4304" s="14"/>
      <c r="P4304" s="14"/>
      <c r="Q4304" s="14"/>
      <c r="R4304" s="14"/>
      <c r="S4304" s="14"/>
      <c r="T4304" s="14"/>
      <c r="U4304" s="14"/>
      <c r="V4304" s="14"/>
      <c r="W4304" s="14"/>
      <c r="X4304" s="14"/>
      <c r="Y4304" s="14"/>
    </row>
    <row r="4305" spans="1:25">
      <c r="A4305" s="14" t="s">
        <v>4389</v>
      </c>
      <c r="B4305" s="14" t="s">
        <v>60</v>
      </c>
      <c r="C4305" s="14" t="s">
        <v>132</v>
      </c>
      <c r="D4305" s="14" t="s">
        <v>82</v>
      </c>
      <c r="E4305" s="14">
        <v>3</v>
      </c>
      <c r="F4305" s="14">
        <v>16421.3934213998</v>
      </c>
      <c r="G4305" s="14">
        <v>5473.79780713327</v>
      </c>
      <c r="H4305" s="14">
        <v>1464.5247138889599</v>
      </c>
      <c r="I4305" s="14">
        <v>1402.51286944719</v>
      </c>
      <c r="J4305" s="14">
        <v>1381.06731706951</v>
      </c>
      <c r="K4305" s="14">
        <v>1424.20714462505</v>
      </c>
      <c r="L4305" s="14">
        <v>21.694275177856799</v>
      </c>
      <c r="M4305" s="14">
        <v>21.445552377685502</v>
      </c>
      <c r="O4305" s="14"/>
      <c r="P4305" s="14"/>
      <c r="Q4305" s="14"/>
      <c r="R4305" s="14"/>
      <c r="S4305" s="14"/>
      <c r="T4305" s="14"/>
      <c r="U4305" s="14"/>
      <c r="V4305" s="14"/>
      <c r="W4305" s="14"/>
      <c r="X4305" s="14"/>
      <c r="Y4305" s="14"/>
    </row>
    <row r="4306" spans="1:25">
      <c r="A4306" s="14" t="s">
        <v>4390</v>
      </c>
      <c r="B4306" s="14" t="s">
        <v>60</v>
      </c>
      <c r="C4306" s="14" t="s">
        <v>38</v>
      </c>
      <c r="D4306" s="14" t="s">
        <v>82</v>
      </c>
      <c r="E4306" s="14">
        <v>4</v>
      </c>
      <c r="F4306" s="14">
        <v>19816.938648706</v>
      </c>
      <c r="G4306" s="14">
        <v>6605.64621623533</v>
      </c>
      <c r="H4306" s="14">
        <v>1942.95331865004</v>
      </c>
      <c r="I4306" s="14">
        <v>1981.6738614707299</v>
      </c>
      <c r="J4306" s="14">
        <v>1954.0617127252101</v>
      </c>
      <c r="K4306" s="14">
        <v>2009.57736030755</v>
      </c>
      <c r="L4306" s="14">
        <v>27.903498836821399</v>
      </c>
      <c r="M4306" s="14">
        <v>27.612148745519999</v>
      </c>
      <c r="O4306" s="14"/>
      <c r="P4306" s="14"/>
      <c r="Q4306" s="14"/>
      <c r="R4306" s="14"/>
      <c r="S4306" s="14"/>
      <c r="T4306" s="14"/>
      <c r="U4306" s="14"/>
      <c r="V4306" s="14"/>
      <c r="W4306" s="14"/>
      <c r="X4306" s="14"/>
      <c r="Y4306" s="14"/>
    </row>
    <row r="4307" spans="1:25">
      <c r="A4307" s="14" t="s">
        <v>4391</v>
      </c>
      <c r="B4307" s="14" t="s">
        <v>60</v>
      </c>
      <c r="C4307" s="14" t="s">
        <v>36</v>
      </c>
      <c r="D4307" s="14" t="s">
        <v>82</v>
      </c>
      <c r="E4307" s="14">
        <v>4</v>
      </c>
      <c r="F4307" s="14">
        <v>19357.4977201607</v>
      </c>
      <c r="G4307" s="14">
        <v>6452.4992400535502</v>
      </c>
      <c r="H4307" s="14">
        <v>1888.4073985348</v>
      </c>
      <c r="I4307" s="14">
        <v>1921.58357497626</v>
      </c>
      <c r="J4307" s="14">
        <v>1894.4893302405601</v>
      </c>
      <c r="K4307" s="14">
        <v>1948.96709785744</v>
      </c>
      <c r="L4307" s="14">
        <v>27.383522881187901</v>
      </c>
      <c r="M4307" s="14">
        <v>27.0942447356915</v>
      </c>
      <c r="O4307" s="14"/>
      <c r="P4307" s="14"/>
      <c r="Q4307" s="14"/>
      <c r="R4307" s="14"/>
      <c r="S4307" s="14"/>
      <c r="T4307" s="14"/>
      <c r="U4307" s="14"/>
      <c r="V4307" s="14"/>
      <c r="W4307" s="14"/>
      <c r="X4307" s="14"/>
      <c r="Y4307" s="14"/>
    </row>
    <row r="4308" spans="1:25">
      <c r="A4308" s="14" t="s">
        <v>4392</v>
      </c>
      <c r="B4308" s="14" t="s">
        <v>60</v>
      </c>
      <c r="C4308" s="14" t="s">
        <v>34</v>
      </c>
      <c r="D4308" s="14" t="s">
        <v>82</v>
      </c>
      <c r="E4308" s="14">
        <v>4</v>
      </c>
      <c r="F4308" s="14">
        <v>18523.8778813719</v>
      </c>
      <c r="G4308" s="14">
        <v>6174.6259604572997</v>
      </c>
      <c r="H4308" s="14">
        <v>1799.3414041999699</v>
      </c>
      <c r="I4308" s="14">
        <v>1823.5471993180799</v>
      </c>
      <c r="J4308" s="14">
        <v>1797.2708169053999</v>
      </c>
      <c r="K4308" s="14">
        <v>1850.1104086831599</v>
      </c>
      <c r="L4308" s="14">
        <v>26.5632093650777</v>
      </c>
      <c r="M4308" s="14">
        <v>26.2763824126821</v>
      </c>
      <c r="O4308" s="14"/>
      <c r="P4308" s="14"/>
      <c r="Q4308" s="14"/>
      <c r="R4308" s="14"/>
      <c r="S4308" s="14"/>
      <c r="T4308" s="14"/>
      <c r="U4308" s="14"/>
      <c r="V4308" s="14"/>
      <c r="W4308" s="14"/>
      <c r="X4308" s="14"/>
      <c r="Y4308" s="14"/>
    </row>
    <row r="4309" spans="1:25">
      <c r="A4309" s="14" t="s">
        <v>4393</v>
      </c>
      <c r="B4309" s="14" t="s">
        <v>60</v>
      </c>
      <c r="C4309" s="14" t="s">
        <v>128</v>
      </c>
      <c r="D4309" s="14" t="s">
        <v>82</v>
      </c>
      <c r="E4309" s="14">
        <v>4</v>
      </c>
      <c r="F4309" s="14">
        <v>17867.419003602801</v>
      </c>
      <c r="G4309" s="14">
        <v>5955.8063345342698</v>
      </c>
      <c r="H4309" s="14">
        <v>1730.37493679421</v>
      </c>
      <c r="I4309" s="14">
        <v>1744.2037640092899</v>
      </c>
      <c r="J4309" s="14">
        <v>1718.62522253615</v>
      </c>
      <c r="K4309" s="14">
        <v>1770.0666291436601</v>
      </c>
      <c r="L4309" s="14">
        <v>25.862865134374299</v>
      </c>
      <c r="M4309" s="14">
        <v>25.578541473140401</v>
      </c>
      <c r="O4309" s="14"/>
      <c r="P4309" s="14"/>
      <c r="Q4309" s="14"/>
      <c r="R4309" s="14"/>
      <c r="S4309" s="14"/>
      <c r="T4309" s="14"/>
      <c r="U4309" s="14"/>
      <c r="V4309" s="14"/>
      <c r="W4309" s="14"/>
      <c r="X4309" s="14"/>
      <c r="Y4309" s="14"/>
    </row>
    <row r="4310" spans="1:25">
      <c r="A4310" s="14" t="s">
        <v>4394</v>
      </c>
      <c r="B4310" s="14" t="s">
        <v>60</v>
      </c>
      <c r="C4310" s="14" t="s">
        <v>129</v>
      </c>
      <c r="D4310" s="14" t="s">
        <v>82</v>
      </c>
      <c r="E4310" s="14">
        <v>4</v>
      </c>
      <c r="F4310" s="14">
        <v>17750.720827566201</v>
      </c>
      <c r="G4310" s="14">
        <v>5916.9069425220596</v>
      </c>
      <c r="H4310" s="14">
        <v>1714.5269911192299</v>
      </c>
      <c r="I4310" s="14">
        <v>1716.8239462013</v>
      </c>
      <c r="J4310" s="14">
        <v>1691.5766436363499</v>
      </c>
      <c r="K4310" s="14">
        <v>1742.3528171568901</v>
      </c>
      <c r="L4310" s="14">
        <v>25.528870955590001</v>
      </c>
      <c r="M4310" s="14">
        <v>25.247302564949202</v>
      </c>
      <c r="O4310" s="14"/>
      <c r="P4310" s="14"/>
      <c r="Q4310" s="14"/>
      <c r="R4310" s="14"/>
      <c r="S4310" s="14"/>
      <c r="T4310" s="14"/>
      <c r="U4310" s="14"/>
      <c r="V4310" s="14"/>
      <c r="W4310" s="14"/>
      <c r="X4310" s="14"/>
      <c r="Y4310" s="14"/>
    </row>
    <row r="4311" spans="1:25">
      <c r="A4311" s="14" t="s">
        <v>4395</v>
      </c>
      <c r="B4311" s="14" t="s">
        <v>60</v>
      </c>
      <c r="C4311" s="14" t="s">
        <v>130</v>
      </c>
      <c r="D4311" s="14" t="s">
        <v>82</v>
      </c>
      <c r="E4311" s="14">
        <v>4</v>
      </c>
      <c r="F4311" s="14">
        <v>17760.276538718699</v>
      </c>
      <c r="G4311" s="14">
        <v>5920.09217957291</v>
      </c>
      <c r="H4311" s="14">
        <v>1712.51558825043</v>
      </c>
      <c r="I4311" s="14">
        <v>1705.1668184708401</v>
      </c>
      <c r="J4311" s="14">
        <v>1680.10556768322</v>
      </c>
      <c r="K4311" s="14">
        <v>1730.5074870589699</v>
      </c>
      <c r="L4311" s="14">
        <v>25.340668588132999</v>
      </c>
      <c r="M4311" s="14">
        <v>25.061250787620299</v>
      </c>
      <c r="O4311" s="14"/>
      <c r="P4311" s="14"/>
      <c r="Q4311" s="14"/>
      <c r="R4311" s="14"/>
      <c r="S4311" s="14"/>
      <c r="T4311" s="14"/>
      <c r="U4311" s="14"/>
      <c r="V4311" s="14"/>
      <c r="W4311" s="14"/>
      <c r="X4311" s="14"/>
      <c r="Y4311" s="14"/>
    </row>
    <row r="4312" spans="1:25">
      <c r="A4312" s="14" t="s">
        <v>4396</v>
      </c>
      <c r="B4312" s="14" t="s">
        <v>60</v>
      </c>
      <c r="C4312" s="14" t="s">
        <v>131</v>
      </c>
      <c r="D4312" s="14" t="s">
        <v>82</v>
      </c>
      <c r="E4312" s="14">
        <v>4</v>
      </c>
      <c r="F4312" s="14">
        <v>17925.012960067699</v>
      </c>
      <c r="G4312" s="14">
        <v>5975.00432002258</v>
      </c>
      <c r="H4312" s="14">
        <v>1723.42968124196</v>
      </c>
      <c r="I4312" s="14">
        <v>1704.53490716737</v>
      </c>
      <c r="J4312" s="14">
        <v>1679.6032431077001</v>
      </c>
      <c r="K4312" s="14">
        <v>1729.7432560682701</v>
      </c>
      <c r="L4312" s="14">
        <v>25.208348900896901</v>
      </c>
      <c r="M4312" s="14">
        <v>24.9316640596696</v>
      </c>
      <c r="O4312" s="14"/>
      <c r="P4312" s="14"/>
      <c r="Q4312" s="14"/>
      <c r="R4312" s="14"/>
      <c r="S4312" s="14"/>
      <c r="T4312" s="14"/>
      <c r="U4312" s="14"/>
      <c r="V4312" s="14"/>
      <c r="W4312" s="14"/>
      <c r="X4312" s="14"/>
      <c r="Y4312" s="14"/>
    </row>
    <row r="4313" spans="1:25">
      <c r="A4313" s="14" t="s">
        <v>4397</v>
      </c>
      <c r="B4313" s="14" t="s">
        <v>60</v>
      </c>
      <c r="C4313" s="14" t="s">
        <v>132</v>
      </c>
      <c r="D4313" s="14" t="s">
        <v>82</v>
      </c>
      <c r="E4313" s="14">
        <v>4</v>
      </c>
      <c r="F4313" s="14">
        <v>17809.419188082898</v>
      </c>
      <c r="G4313" s="14">
        <v>5936.4730626942901</v>
      </c>
      <c r="H4313" s="14">
        <v>1707.98368760841</v>
      </c>
      <c r="I4313" s="14">
        <v>1679.1244238997599</v>
      </c>
      <c r="J4313" s="14">
        <v>1654.4907402368101</v>
      </c>
      <c r="K4313" s="14">
        <v>1704.03237671796</v>
      </c>
      <c r="L4313" s="14">
        <v>24.907952818196001</v>
      </c>
      <c r="M4313" s="14">
        <v>24.633683662952301</v>
      </c>
      <c r="O4313" s="14"/>
      <c r="P4313" s="14"/>
      <c r="Q4313" s="14"/>
      <c r="R4313" s="14"/>
      <c r="S4313" s="14"/>
      <c r="T4313" s="14"/>
      <c r="U4313" s="14"/>
      <c r="V4313" s="14"/>
      <c r="W4313" s="14"/>
      <c r="X4313" s="14"/>
      <c r="Y4313" s="14"/>
    </row>
    <row r="4314" spans="1:25">
      <c r="A4314" s="14" t="s">
        <v>4398</v>
      </c>
      <c r="B4314" s="14" t="s">
        <v>60</v>
      </c>
      <c r="C4314" s="14" t="s">
        <v>38</v>
      </c>
      <c r="D4314" s="14" t="s">
        <v>82</v>
      </c>
      <c r="E4314" s="14">
        <v>5</v>
      </c>
      <c r="F4314" s="14">
        <v>20974.947892409898</v>
      </c>
      <c r="G4314" s="14">
        <v>6991.6492974699804</v>
      </c>
      <c r="H4314" s="14">
        <v>2319.5396841226898</v>
      </c>
      <c r="I4314" s="14">
        <v>2466.68812630296</v>
      </c>
      <c r="J4314" s="14">
        <v>2433.2464891130599</v>
      </c>
      <c r="K4314" s="14">
        <v>2500.4726885804398</v>
      </c>
      <c r="L4314" s="14">
        <v>33.784562277473</v>
      </c>
      <c r="M4314" s="14">
        <v>33.441637189906501</v>
      </c>
      <c r="O4314" s="14"/>
      <c r="P4314" s="14"/>
      <c r="Q4314" s="14"/>
      <c r="R4314" s="14"/>
      <c r="S4314" s="14"/>
      <c r="T4314" s="14"/>
      <c r="U4314" s="14"/>
      <c r="V4314" s="14"/>
      <c r="W4314" s="14"/>
      <c r="X4314" s="14"/>
      <c r="Y4314" s="14"/>
    </row>
    <row r="4315" spans="1:25">
      <c r="A4315" s="14" t="s">
        <v>4399</v>
      </c>
      <c r="B4315" s="14" t="s">
        <v>60</v>
      </c>
      <c r="C4315" s="14" t="s">
        <v>36</v>
      </c>
      <c r="D4315" s="14" t="s">
        <v>82</v>
      </c>
      <c r="E4315" s="14">
        <v>5</v>
      </c>
      <c r="F4315" s="14">
        <v>20611.581737083499</v>
      </c>
      <c r="G4315" s="14">
        <v>6870.5272456945104</v>
      </c>
      <c r="H4315" s="14">
        <v>2271.3012352995001</v>
      </c>
      <c r="I4315" s="14">
        <v>2414.2441567288802</v>
      </c>
      <c r="J4315" s="14">
        <v>2381.2220629155199</v>
      </c>
      <c r="K4315" s="14">
        <v>2447.6078622698501</v>
      </c>
      <c r="L4315" s="14">
        <v>33.363705540968603</v>
      </c>
      <c r="M4315" s="14">
        <v>33.022093813366602</v>
      </c>
      <c r="O4315" s="14"/>
      <c r="P4315" s="14"/>
      <c r="Q4315" s="14"/>
      <c r="R4315" s="14"/>
      <c r="S4315" s="14"/>
      <c r="T4315" s="14"/>
      <c r="U4315" s="14"/>
      <c r="V4315" s="14"/>
      <c r="W4315" s="14"/>
      <c r="X4315" s="14"/>
      <c r="Y4315" s="14"/>
    </row>
    <row r="4316" spans="1:25">
      <c r="A4316" s="14" t="s">
        <v>4400</v>
      </c>
      <c r="B4316" s="14" t="s">
        <v>60</v>
      </c>
      <c r="C4316" s="14" t="s">
        <v>34</v>
      </c>
      <c r="D4316" s="14" t="s">
        <v>82</v>
      </c>
      <c r="E4316" s="14">
        <v>5</v>
      </c>
      <c r="F4316" s="14">
        <v>20235.090723148001</v>
      </c>
      <c r="G4316" s="14">
        <v>6745.0302410493196</v>
      </c>
      <c r="H4316" s="14">
        <v>2222.7301532175302</v>
      </c>
      <c r="I4316" s="14">
        <v>2359.1676935966898</v>
      </c>
      <c r="J4316" s="14">
        <v>2326.6017973135499</v>
      </c>
      <c r="K4316" s="14">
        <v>2392.0736199539701</v>
      </c>
      <c r="L4316" s="14">
        <v>32.905926357281302</v>
      </c>
      <c r="M4316" s="14">
        <v>32.5658962831426</v>
      </c>
      <c r="O4316" s="14"/>
      <c r="P4316" s="14"/>
      <c r="Q4316" s="14"/>
      <c r="R4316" s="14"/>
      <c r="S4316" s="14"/>
      <c r="T4316" s="14"/>
      <c r="U4316" s="14"/>
      <c r="V4316" s="14"/>
      <c r="W4316" s="14"/>
      <c r="X4316" s="14"/>
      <c r="Y4316" s="14"/>
    </row>
    <row r="4317" spans="1:25">
      <c r="A4317" s="14" t="s">
        <v>4401</v>
      </c>
      <c r="B4317" s="14" t="s">
        <v>60</v>
      </c>
      <c r="C4317" s="14" t="s">
        <v>128</v>
      </c>
      <c r="D4317" s="14" t="s">
        <v>82</v>
      </c>
      <c r="E4317" s="14">
        <v>5</v>
      </c>
      <c r="F4317" s="14">
        <v>19568.032182996001</v>
      </c>
      <c r="G4317" s="14">
        <v>6522.6773943320104</v>
      </c>
      <c r="H4317" s="14">
        <v>2143.93908529901</v>
      </c>
      <c r="I4317" s="14">
        <v>2269.15785888762</v>
      </c>
      <c r="J4317" s="14">
        <v>2237.3147202753298</v>
      </c>
      <c r="K4317" s="14">
        <v>2301.3391336628802</v>
      </c>
      <c r="L4317" s="14">
        <v>32.181274775255098</v>
      </c>
      <c r="M4317" s="14">
        <v>31.843138612297899</v>
      </c>
      <c r="O4317" s="14"/>
      <c r="P4317" s="14"/>
      <c r="Q4317" s="14"/>
      <c r="R4317" s="14"/>
      <c r="S4317" s="14"/>
      <c r="T4317" s="14"/>
      <c r="U4317" s="14"/>
      <c r="V4317" s="14"/>
      <c r="W4317" s="14"/>
      <c r="X4317" s="14"/>
      <c r="Y4317" s="14"/>
    </row>
    <row r="4318" spans="1:25">
      <c r="A4318" s="14" t="s">
        <v>4402</v>
      </c>
      <c r="B4318" s="14" t="s">
        <v>60</v>
      </c>
      <c r="C4318" s="14" t="s">
        <v>129</v>
      </c>
      <c r="D4318" s="14" t="s">
        <v>82</v>
      </c>
      <c r="E4318" s="14">
        <v>5</v>
      </c>
      <c r="F4318" s="14">
        <v>18981.175532959402</v>
      </c>
      <c r="G4318" s="14">
        <v>6327.0585109864696</v>
      </c>
      <c r="H4318" s="14">
        <v>2074.9216249586698</v>
      </c>
      <c r="I4318" s="14">
        <v>2187.5677854228702</v>
      </c>
      <c r="J4318" s="14">
        <v>2156.4134064862101</v>
      </c>
      <c r="K4318" s="14">
        <v>2219.0580922511799</v>
      </c>
      <c r="L4318" s="14">
        <v>31.490306828305599</v>
      </c>
      <c r="M4318" s="14">
        <v>31.154378936661001</v>
      </c>
      <c r="O4318" s="14"/>
      <c r="P4318" s="14"/>
      <c r="Q4318" s="14"/>
      <c r="R4318" s="14"/>
      <c r="S4318" s="14"/>
      <c r="T4318" s="14"/>
      <c r="U4318" s="14"/>
      <c r="V4318" s="14"/>
      <c r="W4318" s="14"/>
      <c r="X4318" s="14"/>
      <c r="Y4318" s="14"/>
    </row>
    <row r="4319" spans="1:25">
      <c r="A4319" s="14" t="s">
        <v>4403</v>
      </c>
      <c r="B4319" s="14" t="s">
        <v>60</v>
      </c>
      <c r="C4319" s="14" t="s">
        <v>130</v>
      </c>
      <c r="D4319" s="14" t="s">
        <v>82</v>
      </c>
      <c r="E4319" s="14">
        <v>5</v>
      </c>
      <c r="F4319" s="14">
        <v>18594.194445175701</v>
      </c>
      <c r="G4319" s="14">
        <v>6198.0648150585503</v>
      </c>
      <c r="H4319" s="14">
        <v>2028.47011547079</v>
      </c>
      <c r="I4319" s="14">
        <v>2128.8363240782301</v>
      </c>
      <c r="J4319" s="14">
        <v>2098.2164388142401</v>
      </c>
      <c r="K4319" s="14">
        <v>2159.7898125708298</v>
      </c>
      <c r="L4319" s="14">
        <v>30.9534884926011</v>
      </c>
      <c r="M4319" s="14">
        <v>30.619885263987701</v>
      </c>
      <c r="O4319" s="14"/>
      <c r="P4319" s="14"/>
      <c r="Q4319" s="14"/>
      <c r="R4319" s="14"/>
      <c r="S4319" s="14"/>
      <c r="T4319" s="14"/>
      <c r="U4319" s="14"/>
      <c r="V4319" s="14"/>
      <c r="W4319" s="14"/>
      <c r="X4319" s="14"/>
      <c r="Y4319" s="14"/>
    </row>
    <row r="4320" spans="1:25">
      <c r="A4320" s="14" t="s">
        <v>4404</v>
      </c>
      <c r="B4320" s="14" t="s">
        <v>60</v>
      </c>
      <c r="C4320" s="14" t="s">
        <v>131</v>
      </c>
      <c r="D4320" s="14" t="s">
        <v>82</v>
      </c>
      <c r="E4320" s="14">
        <v>5</v>
      </c>
      <c r="F4320" s="14">
        <v>18491.6085748195</v>
      </c>
      <c r="G4320" s="14">
        <v>6163.8695249398297</v>
      </c>
      <c r="H4320" s="14">
        <v>2010.4622546334399</v>
      </c>
      <c r="I4320" s="14">
        <v>2099.0005370967001</v>
      </c>
      <c r="J4320" s="14">
        <v>2068.73353121328</v>
      </c>
      <c r="K4320" s="14">
        <v>2129.5982205554301</v>
      </c>
      <c r="L4320" s="14">
        <v>30.597683458731399</v>
      </c>
      <c r="M4320" s="14">
        <v>30.2670058834183</v>
      </c>
      <c r="O4320" s="14"/>
      <c r="P4320" s="14"/>
      <c r="Q4320" s="14"/>
      <c r="R4320" s="14"/>
      <c r="S4320" s="14"/>
      <c r="T4320" s="14"/>
      <c r="U4320" s="14"/>
      <c r="V4320" s="14"/>
      <c r="W4320" s="14"/>
      <c r="X4320" s="14"/>
      <c r="Y4320" s="14"/>
    </row>
    <row r="4321" spans="1:25">
      <c r="A4321" s="14" t="s">
        <v>4405</v>
      </c>
      <c r="B4321" s="14" t="s">
        <v>60</v>
      </c>
      <c r="C4321" s="14" t="s">
        <v>132</v>
      </c>
      <c r="D4321" s="14" t="s">
        <v>82</v>
      </c>
      <c r="E4321" s="14">
        <v>5</v>
      </c>
      <c r="F4321" s="14">
        <v>18552.7933801086</v>
      </c>
      <c r="G4321" s="14">
        <v>6184.26446003621</v>
      </c>
      <c r="H4321" s="14">
        <v>2007.3588519970101</v>
      </c>
      <c r="I4321" s="14">
        <v>2089.6727978629901</v>
      </c>
      <c r="J4321" s="14">
        <v>2059.5884750096402</v>
      </c>
      <c r="K4321" s="14">
        <v>2120.08525671599</v>
      </c>
      <c r="L4321" s="14">
        <v>30.412458853005798</v>
      </c>
      <c r="M4321" s="14">
        <v>30.0843228533531</v>
      </c>
      <c r="O4321" s="14"/>
      <c r="P4321" s="14"/>
      <c r="Q4321" s="14"/>
      <c r="R4321" s="14"/>
      <c r="S4321" s="14"/>
      <c r="T4321" s="14"/>
      <c r="U4321" s="14"/>
      <c r="V4321" s="14"/>
      <c r="W4321" s="14"/>
      <c r="X4321" s="14"/>
      <c r="Y4321" s="14"/>
    </row>
    <row r="4322" spans="1:25">
      <c r="A4322" s="14" t="s">
        <v>4406</v>
      </c>
      <c r="B4322" s="14" t="s">
        <v>64</v>
      </c>
      <c r="C4322" s="14" t="s">
        <v>38</v>
      </c>
      <c r="D4322" s="14" t="s">
        <v>63</v>
      </c>
      <c r="E4322" s="14">
        <v>0</v>
      </c>
      <c r="F4322" s="14">
        <v>306.36979981935701</v>
      </c>
      <c r="G4322" s="14">
        <v>102.12326660645201</v>
      </c>
      <c r="H4322" s="14">
        <v>526.45381874621103</v>
      </c>
      <c r="I4322" s="14">
        <v>663.58047108713095</v>
      </c>
      <c r="J4322" s="14">
        <v>584.27175405499895</v>
      </c>
      <c r="K4322" s="14">
        <v>749.90342833964098</v>
      </c>
      <c r="L4322" s="14">
        <v>86.322957252510605</v>
      </c>
      <c r="M4322" s="14">
        <v>79.308717032132094</v>
      </c>
      <c r="P4322" s="14"/>
      <c r="Q4322" s="14"/>
      <c r="R4322" s="14"/>
      <c r="S4322" s="14"/>
      <c r="T4322" s="14"/>
      <c r="U4322" s="14"/>
      <c r="V4322" s="14"/>
      <c r="W4322" s="14"/>
      <c r="X4322" s="14"/>
      <c r="Y4322" s="14"/>
    </row>
    <row r="4323" spans="1:25">
      <c r="A4323" s="14" t="s">
        <v>4407</v>
      </c>
      <c r="B4323" s="14" t="s">
        <v>64</v>
      </c>
      <c r="C4323" s="14" t="s">
        <v>36</v>
      </c>
      <c r="D4323" s="14" t="s">
        <v>63</v>
      </c>
      <c r="E4323" s="14">
        <v>0</v>
      </c>
      <c r="F4323" s="14">
        <v>291.84325835254299</v>
      </c>
      <c r="G4323" s="14">
        <v>97.281086117514405</v>
      </c>
      <c r="H4323" s="14">
        <v>498.63870002826502</v>
      </c>
      <c r="I4323" s="14">
        <v>637.29460407206602</v>
      </c>
      <c r="J4323" s="14">
        <v>559.55340535557298</v>
      </c>
      <c r="K4323" s="14">
        <v>722.08866104609501</v>
      </c>
      <c r="L4323" s="14">
        <v>84.794056974029104</v>
      </c>
      <c r="M4323" s="14">
        <v>77.741198716493301</v>
      </c>
      <c r="O4323" s="14"/>
      <c r="P4323" s="14"/>
      <c r="Q4323" s="14"/>
      <c r="R4323" s="14"/>
      <c r="S4323" s="14"/>
      <c r="T4323" s="14"/>
      <c r="U4323" s="14"/>
      <c r="V4323" s="14"/>
      <c r="W4323" s="14"/>
      <c r="X4323" s="14"/>
      <c r="Y4323" s="14"/>
    </row>
    <row r="4324" spans="1:25">
      <c r="A4324" s="14" t="s">
        <v>4408</v>
      </c>
      <c r="B4324" s="14" t="s">
        <v>64</v>
      </c>
      <c r="C4324" s="14" t="s">
        <v>34</v>
      </c>
      <c r="D4324" s="14" t="s">
        <v>63</v>
      </c>
      <c r="E4324" s="14">
        <v>0</v>
      </c>
      <c r="F4324" s="14">
        <v>280.39518380336301</v>
      </c>
      <c r="G4324" s="14">
        <v>93.465061267787505</v>
      </c>
      <c r="H4324" s="14">
        <v>476.830120065578</v>
      </c>
      <c r="I4324" s="14">
        <v>603.47045476050698</v>
      </c>
      <c r="J4324" s="14">
        <v>529.29583372185698</v>
      </c>
      <c r="K4324" s="14">
        <v>684.51710726578006</v>
      </c>
      <c r="L4324" s="14">
        <v>81.046652505273599</v>
      </c>
      <c r="M4324" s="14">
        <v>74.174621038650102</v>
      </c>
      <c r="O4324" s="14"/>
      <c r="P4324" s="14"/>
      <c r="Q4324" s="14"/>
      <c r="R4324" s="14"/>
      <c r="S4324" s="14"/>
      <c r="T4324" s="14"/>
      <c r="U4324" s="14"/>
      <c r="V4324" s="14"/>
      <c r="W4324" s="14"/>
      <c r="X4324" s="14"/>
      <c r="Y4324" s="14"/>
    </row>
    <row r="4325" spans="1:25">
      <c r="A4325" s="14" t="s">
        <v>4409</v>
      </c>
      <c r="B4325" s="14" t="s">
        <v>64</v>
      </c>
      <c r="C4325" s="14" t="s">
        <v>128</v>
      </c>
      <c r="D4325" s="14" t="s">
        <v>63</v>
      </c>
      <c r="E4325" s="14">
        <v>0</v>
      </c>
      <c r="F4325" s="14">
        <v>273.58807746846799</v>
      </c>
      <c r="G4325" s="14">
        <v>91.196025822822705</v>
      </c>
      <c r="H4325" s="14">
        <v>463.45723924052697</v>
      </c>
      <c r="I4325" s="14">
        <v>567.800740086529</v>
      </c>
      <c r="J4325" s="14">
        <v>498.49443197783199</v>
      </c>
      <c r="K4325" s="14">
        <v>643.61142041971402</v>
      </c>
      <c r="L4325" s="14">
        <v>75.810680333184706</v>
      </c>
      <c r="M4325" s="14">
        <v>69.306308108697806</v>
      </c>
      <c r="O4325" s="14"/>
      <c r="P4325" s="14"/>
      <c r="Q4325" s="14"/>
      <c r="R4325" s="14"/>
      <c r="S4325" s="14"/>
      <c r="T4325" s="14"/>
      <c r="U4325" s="14"/>
      <c r="V4325" s="14"/>
      <c r="W4325" s="14"/>
      <c r="X4325" s="14"/>
      <c r="Y4325" s="14"/>
    </row>
    <row r="4326" spans="1:25">
      <c r="A4326" s="14" t="s">
        <v>4410</v>
      </c>
      <c r="B4326" s="14" t="s">
        <v>64</v>
      </c>
      <c r="C4326" s="14" t="s">
        <v>129</v>
      </c>
      <c r="D4326" s="14" t="s">
        <v>63</v>
      </c>
      <c r="E4326" s="14">
        <v>0</v>
      </c>
      <c r="F4326" s="14">
        <v>282.84478128175999</v>
      </c>
      <c r="G4326" s="14">
        <v>94.281593760586603</v>
      </c>
      <c r="H4326" s="14">
        <v>478.214555983092</v>
      </c>
      <c r="I4326" s="14">
        <v>567.69598073198199</v>
      </c>
      <c r="J4326" s="14">
        <v>500.28328103968698</v>
      </c>
      <c r="K4326" s="14">
        <v>641.325801299055</v>
      </c>
      <c r="L4326" s="14">
        <v>73.629820567072898</v>
      </c>
      <c r="M4326" s="14">
        <v>67.412699692294396</v>
      </c>
      <c r="O4326" s="14"/>
      <c r="P4326" s="14"/>
      <c r="Q4326" s="14"/>
      <c r="R4326" s="14"/>
      <c r="S4326" s="14"/>
      <c r="T4326" s="14"/>
      <c r="U4326" s="14"/>
      <c r="V4326" s="14"/>
      <c r="W4326" s="14"/>
      <c r="X4326" s="14"/>
      <c r="Y4326" s="14"/>
    </row>
    <row r="4327" spans="1:25">
      <c r="A4327" s="14" t="s">
        <v>4411</v>
      </c>
      <c r="B4327" s="14" t="s">
        <v>64</v>
      </c>
      <c r="C4327" s="14" t="s">
        <v>130</v>
      </c>
      <c r="D4327" s="14" t="s">
        <v>63</v>
      </c>
      <c r="E4327" s="14">
        <v>0</v>
      </c>
      <c r="F4327" s="14">
        <v>277.63740214250998</v>
      </c>
      <c r="G4327" s="14">
        <v>92.545800714169999</v>
      </c>
      <c r="H4327" s="14">
        <v>469.21987855756299</v>
      </c>
      <c r="I4327" s="14">
        <v>550.408193829639</v>
      </c>
      <c r="J4327" s="14">
        <v>484.89605758657899</v>
      </c>
      <c r="K4327" s="14">
        <v>622.02137870138404</v>
      </c>
      <c r="L4327" s="14">
        <v>71.613184871745105</v>
      </c>
      <c r="M4327" s="14">
        <v>65.512136243060496</v>
      </c>
      <c r="O4327" s="14"/>
      <c r="P4327" s="14"/>
      <c r="Q4327" s="14"/>
      <c r="R4327" s="14"/>
      <c r="S4327" s="14"/>
      <c r="T4327" s="14"/>
      <c r="U4327" s="14"/>
      <c r="V4327" s="14"/>
      <c r="W4327" s="14"/>
      <c r="X4327" s="14"/>
      <c r="Y4327" s="14"/>
    </row>
    <row r="4328" spans="1:25">
      <c r="A4328" s="14" t="s">
        <v>4412</v>
      </c>
      <c r="B4328" s="14" t="s">
        <v>64</v>
      </c>
      <c r="C4328" s="14" t="s">
        <v>131</v>
      </c>
      <c r="D4328" s="14" t="s">
        <v>63</v>
      </c>
      <c r="E4328" s="14">
        <v>0</v>
      </c>
      <c r="F4328" s="14">
        <v>270.55933080669098</v>
      </c>
      <c r="G4328" s="14">
        <v>90.186443602230497</v>
      </c>
      <c r="H4328" s="14">
        <v>457.25761501891401</v>
      </c>
      <c r="I4328" s="14">
        <v>534.51341252282202</v>
      </c>
      <c r="J4328" s="14">
        <v>469.95132360392302</v>
      </c>
      <c r="K4328" s="14">
        <v>605.17015688309505</v>
      </c>
      <c r="L4328" s="14">
        <v>70.656744360273095</v>
      </c>
      <c r="M4328" s="14">
        <v>64.562088918898993</v>
      </c>
      <c r="O4328" s="14"/>
      <c r="P4328" s="14"/>
      <c r="Q4328" s="14"/>
      <c r="R4328" s="14"/>
      <c r="S4328" s="14"/>
      <c r="T4328" s="14"/>
      <c r="U4328" s="14"/>
      <c r="V4328" s="14"/>
      <c r="W4328" s="14"/>
      <c r="X4328" s="14"/>
      <c r="Y4328" s="14"/>
    </row>
    <row r="4329" spans="1:25">
      <c r="A4329" s="14" t="s">
        <v>4413</v>
      </c>
      <c r="B4329" s="14" t="s">
        <v>64</v>
      </c>
      <c r="C4329" s="14" t="s">
        <v>132</v>
      </c>
      <c r="D4329" s="14" t="s">
        <v>63</v>
      </c>
      <c r="E4329" s="14">
        <v>0</v>
      </c>
      <c r="F4329" s="14">
        <v>274.39012263222497</v>
      </c>
      <c r="G4329" s="14">
        <v>91.463374210741605</v>
      </c>
      <c r="H4329" s="14">
        <v>463.18386669855602</v>
      </c>
      <c r="I4329" s="14">
        <v>541.22250043934105</v>
      </c>
      <c r="J4329" s="14">
        <v>476.45808514315502</v>
      </c>
      <c r="K4329" s="14">
        <v>612.05569785239902</v>
      </c>
      <c r="L4329" s="14">
        <v>70.833197413058002</v>
      </c>
      <c r="M4329" s="14">
        <v>64.764415296186399</v>
      </c>
      <c r="O4329" s="14"/>
      <c r="P4329" s="14"/>
      <c r="Q4329" s="14"/>
      <c r="R4329" s="14"/>
      <c r="S4329" s="14"/>
      <c r="T4329" s="14"/>
      <c r="U4329" s="14"/>
      <c r="V4329" s="14"/>
      <c r="W4329" s="14"/>
      <c r="X4329" s="14"/>
      <c r="Y4329" s="14"/>
    </row>
    <row r="4330" spans="1:25">
      <c r="A4330" s="14" t="s">
        <v>4414</v>
      </c>
      <c r="B4330" s="14" t="s">
        <v>64</v>
      </c>
      <c r="C4330" s="14" t="s">
        <v>38</v>
      </c>
      <c r="D4330" s="14" t="s">
        <v>63</v>
      </c>
      <c r="E4330" s="14">
        <v>1</v>
      </c>
      <c r="F4330" s="14">
        <v>53.657145346687599</v>
      </c>
      <c r="G4330" s="14">
        <v>17.885715115562601</v>
      </c>
      <c r="H4330" s="14">
        <v>403.89270114179601</v>
      </c>
      <c r="I4330" s="14">
        <v>530.959602646279</v>
      </c>
      <c r="J4330" s="14">
        <v>383.21063409582001</v>
      </c>
      <c r="K4330" s="14">
        <v>712.07274797799096</v>
      </c>
      <c r="L4330" s="14">
        <v>181.11314533171199</v>
      </c>
      <c r="M4330" s="14">
        <v>147.74896855045901</v>
      </c>
      <c r="O4330" s="14"/>
      <c r="P4330" s="14"/>
      <c r="Q4330" s="14"/>
      <c r="R4330" s="14"/>
      <c r="S4330" s="14"/>
      <c r="T4330" s="14"/>
      <c r="U4330" s="14"/>
      <c r="V4330" s="14"/>
      <c r="W4330" s="14"/>
      <c r="X4330" s="14"/>
      <c r="Y4330" s="14"/>
    </row>
    <row r="4331" spans="1:25">
      <c r="A4331" s="14" t="s">
        <v>4415</v>
      </c>
      <c r="B4331" s="14" t="s">
        <v>64</v>
      </c>
      <c r="C4331" s="14" t="s">
        <v>36</v>
      </c>
      <c r="D4331" s="14" t="s">
        <v>63</v>
      </c>
      <c r="E4331" s="14">
        <v>1</v>
      </c>
      <c r="F4331" s="14">
        <v>54.211158754116397</v>
      </c>
      <c r="G4331" s="14">
        <v>18.070386251372099</v>
      </c>
      <c r="H4331" s="14">
        <v>406.59385550226</v>
      </c>
      <c r="I4331" s="14">
        <v>529.87863738623696</v>
      </c>
      <c r="J4331" s="14">
        <v>385.26625326108501</v>
      </c>
      <c r="K4331" s="14">
        <v>706.96052134666695</v>
      </c>
      <c r="L4331" s="14">
        <v>177.08188396043101</v>
      </c>
      <c r="M4331" s="14">
        <v>144.612384125152</v>
      </c>
      <c r="O4331" s="14"/>
      <c r="P4331" s="14"/>
      <c r="Q4331" s="14"/>
      <c r="R4331" s="14"/>
      <c r="S4331" s="14"/>
      <c r="T4331" s="14"/>
      <c r="U4331" s="14"/>
      <c r="V4331" s="14"/>
      <c r="W4331" s="14"/>
      <c r="X4331" s="14"/>
      <c r="Y4331" s="14"/>
    </row>
    <row r="4332" spans="1:25">
      <c r="A4332" s="14" t="s">
        <v>4416</v>
      </c>
      <c r="B4332" s="14" t="s">
        <v>64</v>
      </c>
      <c r="C4332" s="14" t="s">
        <v>34</v>
      </c>
      <c r="D4332" s="14" t="s">
        <v>63</v>
      </c>
      <c r="E4332" s="14">
        <v>1</v>
      </c>
      <c r="F4332" s="14">
        <v>50.107821215685597</v>
      </c>
      <c r="G4332" s="14">
        <v>16.702607071895201</v>
      </c>
      <c r="H4332" s="14">
        <v>375.31137155033798</v>
      </c>
      <c r="I4332" s="14">
        <v>482.89885076141502</v>
      </c>
      <c r="J4332" s="14">
        <v>348.72818913073303</v>
      </c>
      <c r="K4332" s="14">
        <v>648.54772151161001</v>
      </c>
      <c r="L4332" s="14">
        <v>165.64887075019399</v>
      </c>
      <c r="M4332" s="14">
        <v>134.17066163068199</v>
      </c>
      <c r="O4332" s="14"/>
      <c r="P4332" s="14"/>
      <c r="Q4332" s="14"/>
      <c r="R4332" s="14"/>
      <c r="S4332" s="14"/>
      <c r="T4332" s="14"/>
      <c r="U4332" s="14"/>
      <c r="V4332" s="14"/>
      <c r="W4332" s="14"/>
      <c r="X4332" s="14"/>
      <c r="Y4332" s="14"/>
    </row>
    <row r="4333" spans="1:25">
      <c r="A4333" s="14" t="s">
        <v>4417</v>
      </c>
      <c r="B4333" s="14" t="s">
        <v>64</v>
      </c>
      <c r="C4333" s="14" t="s">
        <v>128</v>
      </c>
      <c r="D4333" s="14" t="s">
        <v>63</v>
      </c>
      <c r="E4333" s="14">
        <v>1</v>
      </c>
      <c r="F4333" s="14">
        <v>49.272504060647101</v>
      </c>
      <c r="G4333" s="14">
        <v>16.424168020215699</v>
      </c>
      <c r="H4333" s="14">
        <v>367.157258276059</v>
      </c>
      <c r="I4333" s="14">
        <v>453.42448604890399</v>
      </c>
      <c r="J4333" s="14">
        <v>329.90185535563597</v>
      </c>
      <c r="K4333" s="14">
        <v>606.20110707054698</v>
      </c>
      <c r="L4333" s="14">
        <v>152.776621021643</v>
      </c>
      <c r="M4333" s="14">
        <v>123.522630693268</v>
      </c>
      <c r="O4333" s="14"/>
      <c r="P4333" s="14"/>
      <c r="Q4333" s="14"/>
      <c r="R4333" s="14"/>
      <c r="S4333" s="14"/>
      <c r="T4333" s="14"/>
      <c r="U4333" s="14"/>
      <c r="V4333" s="14"/>
      <c r="W4333" s="14"/>
      <c r="X4333" s="14"/>
      <c r="Y4333" s="14"/>
    </row>
    <row r="4334" spans="1:25">
      <c r="A4334" s="14" t="s">
        <v>4418</v>
      </c>
      <c r="B4334" s="14" t="s">
        <v>64</v>
      </c>
      <c r="C4334" s="14" t="s">
        <v>129</v>
      </c>
      <c r="D4334" s="14" t="s">
        <v>63</v>
      </c>
      <c r="E4334" s="14">
        <v>1</v>
      </c>
      <c r="F4334" s="14">
        <v>47.256599708374502</v>
      </c>
      <c r="G4334" s="14">
        <v>15.752199902791499</v>
      </c>
      <c r="H4334" s="14">
        <v>351.533137754775</v>
      </c>
      <c r="I4334" s="14">
        <v>437.937664615279</v>
      </c>
      <c r="J4334" s="14">
        <v>316.22540276036301</v>
      </c>
      <c r="K4334" s="14">
        <v>589.15814713645602</v>
      </c>
      <c r="L4334" s="14">
        <v>151.22048252117801</v>
      </c>
      <c r="M4334" s="14">
        <v>121.712261854915</v>
      </c>
      <c r="O4334" s="14"/>
      <c r="P4334" s="14"/>
      <c r="Q4334" s="14"/>
      <c r="R4334" s="14"/>
      <c r="S4334" s="14"/>
      <c r="T4334" s="14"/>
      <c r="U4334" s="14"/>
      <c r="V4334" s="14"/>
      <c r="W4334" s="14"/>
      <c r="X4334" s="14"/>
      <c r="Y4334" s="14"/>
    </row>
    <row r="4335" spans="1:25">
      <c r="A4335" s="14" t="s">
        <v>4419</v>
      </c>
      <c r="B4335" s="14" t="s">
        <v>64</v>
      </c>
      <c r="C4335" s="14" t="s">
        <v>130</v>
      </c>
      <c r="D4335" s="14" t="s">
        <v>63</v>
      </c>
      <c r="E4335" s="14">
        <v>1</v>
      </c>
      <c r="F4335" s="14">
        <v>46.762093603805504</v>
      </c>
      <c r="G4335" s="14">
        <v>15.5873645346018</v>
      </c>
      <c r="H4335" s="14">
        <v>348.00992486273401</v>
      </c>
      <c r="I4335" s="14">
        <v>411.99615365960398</v>
      </c>
      <c r="J4335" s="14">
        <v>298.27826897962501</v>
      </c>
      <c r="K4335" s="14">
        <v>553.44738018774206</v>
      </c>
      <c r="L4335" s="14">
        <v>141.45122652813799</v>
      </c>
      <c r="M4335" s="14">
        <v>113.71788467997899</v>
      </c>
      <c r="O4335" s="14"/>
      <c r="P4335" s="14"/>
      <c r="Q4335" s="14"/>
      <c r="R4335" s="14"/>
      <c r="S4335" s="14"/>
      <c r="T4335" s="14"/>
      <c r="U4335" s="14"/>
      <c r="V4335" s="14"/>
      <c r="W4335" s="14"/>
      <c r="X4335" s="14"/>
      <c r="Y4335" s="14"/>
    </row>
    <row r="4336" spans="1:25">
      <c r="A4336" s="14" t="s">
        <v>4420</v>
      </c>
      <c r="B4336" s="14" t="s">
        <v>64</v>
      </c>
      <c r="C4336" s="14" t="s">
        <v>131</v>
      </c>
      <c r="D4336" s="14" t="s">
        <v>63</v>
      </c>
      <c r="E4336" s="14">
        <v>1</v>
      </c>
      <c r="F4336" s="14">
        <v>42.7435811443126</v>
      </c>
      <c r="G4336" s="14">
        <v>14.2478603814375</v>
      </c>
      <c r="H4336" s="14">
        <v>319.38714148033</v>
      </c>
      <c r="I4336" s="14">
        <v>390.15017523856898</v>
      </c>
      <c r="J4336" s="14">
        <v>274.47592041758202</v>
      </c>
      <c r="K4336" s="14">
        <v>535.49870525562301</v>
      </c>
      <c r="L4336" s="14">
        <v>145.348530017054</v>
      </c>
      <c r="M4336" s="14">
        <v>115.674254820987</v>
      </c>
      <c r="O4336" s="14"/>
      <c r="P4336" s="14"/>
      <c r="Q4336" s="14"/>
      <c r="R4336" s="14"/>
      <c r="S4336" s="14"/>
      <c r="T4336" s="14"/>
      <c r="U4336" s="14"/>
      <c r="V4336" s="14"/>
      <c r="W4336" s="14"/>
      <c r="X4336" s="14"/>
      <c r="Y4336" s="14"/>
    </row>
    <row r="4337" spans="1:25">
      <c r="A4337" s="14" t="s">
        <v>4421</v>
      </c>
      <c r="B4337" s="14" t="s">
        <v>64</v>
      </c>
      <c r="C4337" s="14" t="s">
        <v>132</v>
      </c>
      <c r="D4337" s="14" t="s">
        <v>63</v>
      </c>
      <c r="E4337" s="14">
        <v>1</v>
      </c>
      <c r="F4337" s="14">
        <v>50.556231945660002</v>
      </c>
      <c r="G4337" s="14">
        <v>16.852077315220001</v>
      </c>
      <c r="H4337" s="14">
        <v>377.84926715739903</v>
      </c>
      <c r="I4337" s="14">
        <v>437.74901181077303</v>
      </c>
      <c r="J4337" s="14">
        <v>318.90451434625902</v>
      </c>
      <c r="K4337" s="14">
        <v>584.33741276779904</v>
      </c>
      <c r="L4337" s="14">
        <v>146.58840095702701</v>
      </c>
      <c r="M4337" s="14">
        <v>118.84449746451401</v>
      </c>
      <c r="O4337" s="14"/>
      <c r="P4337" s="14"/>
      <c r="Q4337" s="14"/>
      <c r="R4337" s="14"/>
      <c r="S4337" s="14"/>
      <c r="T4337" s="14"/>
      <c r="U4337" s="14"/>
      <c r="V4337" s="14"/>
      <c r="W4337" s="14"/>
      <c r="X4337" s="14"/>
      <c r="Y4337" s="14"/>
    </row>
    <row r="4338" spans="1:25">
      <c r="A4338" s="14" t="s">
        <v>4422</v>
      </c>
      <c r="B4338" s="14" t="s">
        <v>64</v>
      </c>
      <c r="C4338" s="14" t="s">
        <v>38</v>
      </c>
      <c r="D4338" s="14" t="s">
        <v>63</v>
      </c>
      <c r="E4338" s="14">
        <v>2</v>
      </c>
      <c r="F4338" s="14">
        <v>61.364965632067197</v>
      </c>
      <c r="G4338" s="14">
        <v>20.454988544022399</v>
      </c>
      <c r="H4338" s="14">
        <v>561.64164041796903</v>
      </c>
      <c r="I4338" s="14">
        <v>724.82228644440499</v>
      </c>
      <c r="J4338" s="14">
        <v>523.80535028468205</v>
      </c>
      <c r="K4338" s="14">
        <v>967.97100644564796</v>
      </c>
      <c r="L4338" s="14">
        <v>243.14872000124399</v>
      </c>
      <c r="M4338" s="14">
        <v>201.016936159723</v>
      </c>
      <c r="O4338" s="14"/>
      <c r="P4338" s="14"/>
      <c r="Q4338" s="14"/>
      <c r="R4338" s="14"/>
      <c r="S4338" s="14"/>
      <c r="T4338" s="14"/>
      <c r="U4338" s="14"/>
      <c r="V4338" s="14"/>
      <c r="W4338" s="14"/>
      <c r="X4338" s="14"/>
      <c r="Y4338" s="14"/>
    </row>
    <row r="4339" spans="1:25">
      <c r="A4339" s="14" t="s">
        <v>4423</v>
      </c>
      <c r="B4339" s="14" t="s">
        <v>64</v>
      </c>
      <c r="C4339" s="14" t="s">
        <v>36</v>
      </c>
      <c r="D4339" s="14" t="s">
        <v>63</v>
      </c>
      <c r="E4339" s="14">
        <v>2</v>
      </c>
      <c r="F4339" s="14">
        <v>56.329105755793002</v>
      </c>
      <c r="G4339" s="14">
        <v>18.776368585264301</v>
      </c>
      <c r="H4339" s="14">
        <v>512.73535186412698</v>
      </c>
      <c r="I4339" s="14">
        <v>676.17934560846402</v>
      </c>
      <c r="J4339" s="14">
        <v>483.727555204466</v>
      </c>
      <c r="K4339" s="14">
        <v>910.93005829533502</v>
      </c>
      <c r="L4339" s="14">
        <v>234.750712686871</v>
      </c>
      <c r="M4339" s="14">
        <v>192.45179040399799</v>
      </c>
      <c r="O4339" s="14"/>
      <c r="P4339" s="14"/>
      <c r="Q4339" s="14"/>
      <c r="R4339" s="14"/>
      <c r="S4339" s="14"/>
      <c r="T4339" s="14"/>
      <c r="U4339" s="14"/>
      <c r="V4339" s="14"/>
      <c r="W4339" s="14"/>
      <c r="X4339" s="14"/>
      <c r="Y4339" s="14"/>
    </row>
    <row r="4340" spans="1:25">
      <c r="A4340" s="14" t="s">
        <v>4424</v>
      </c>
      <c r="B4340" s="14" t="s">
        <v>64</v>
      </c>
      <c r="C4340" s="14" t="s">
        <v>34</v>
      </c>
      <c r="D4340" s="14" t="s">
        <v>63</v>
      </c>
      <c r="E4340" s="14">
        <v>2</v>
      </c>
      <c r="F4340" s="14">
        <v>49.335678550995802</v>
      </c>
      <c r="G4340" s="14">
        <v>16.445226183665302</v>
      </c>
      <c r="H4340" s="14">
        <v>446.51713775903499</v>
      </c>
      <c r="I4340" s="14">
        <v>554.34031747867402</v>
      </c>
      <c r="J4340" s="14">
        <v>394.71175611920199</v>
      </c>
      <c r="K4340" s="14">
        <v>751.74676076479795</v>
      </c>
      <c r="L4340" s="14">
        <v>197.40644328612399</v>
      </c>
      <c r="M4340" s="14">
        <v>159.628561359472</v>
      </c>
      <c r="O4340" s="14"/>
      <c r="P4340" s="14"/>
      <c r="Q4340" s="14"/>
      <c r="R4340" s="14"/>
      <c r="S4340" s="14"/>
      <c r="T4340" s="14"/>
      <c r="U4340" s="14"/>
      <c r="V4340" s="14"/>
      <c r="W4340" s="14"/>
      <c r="X4340" s="14"/>
      <c r="Y4340" s="14"/>
    </row>
    <row r="4341" spans="1:25">
      <c r="A4341" s="14" t="s">
        <v>4425</v>
      </c>
      <c r="B4341" s="14" t="s">
        <v>64</v>
      </c>
      <c r="C4341" s="14" t="s">
        <v>128</v>
      </c>
      <c r="D4341" s="14" t="s">
        <v>63</v>
      </c>
      <c r="E4341" s="14">
        <v>2</v>
      </c>
      <c r="F4341" s="14">
        <v>46.580240928751302</v>
      </c>
      <c r="G4341" s="14">
        <v>15.526746976250401</v>
      </c>
      <c r="H4341" s="14">
        <v>420.43723195912298</v>
      </c>
      <c r="I4341" s="14">
        <v>517.90044644841498</v>
      </c>
      <c r="J4341" s="14">
        <v>369.102555252625</v>
      </c>
      <c r="K4341" s="14">
        <v>703.06643608235299</v>
      </c>
      <c r="L4341" s="14">
        <v>185.16598963393801</v>
      </c>
      <c r="M4341" s="14">
        <v>148.79789119578999</v>
      </c>
      <c r="O4341" s="14"/>
      <c r="P4341" s="14"/>
      <c r="Q4341" s="14"/>
      <c r="R4341" s="14"/>
      <c r="S4341" s="14"/>
      <c r="T4341" s="14"/>
      <c r="U4341" s="14"/>
      <c r="V4341" s="14"/>
      <c r="W4341" s="14"/>
      <c r="X4341" s="14"/>
      <c r="Y4341" s="14"/>
    </row>
    <row r="4342" spans="1:25">
      <c r="A4342" s="14" t="s">
        <v>4426</v>
      </c>
      <c r="B4342" s="14" t="s">
        <v>64</v>
      </c>
      <c r="C4342" s="14" t="s">
        <v>129</v>
      </c>
      <c r="D4342" s="14" t="s">
        <v>63</v>
      </c>
      <c r="E4342" s="14">
        <v>2</v>
      </c>
      <c r="F4342" s="14">
        <v>53.1827865223609</v>
      </c>
      <c r="G4342" s="14">
        <v>17.7275955074536</v>
      </c>
      <c r="H4342" s="14">
        <v>477.91864236485401</v>
      </c>
      <c r="I4342" s="14">
        <v>558.65667976994598</v>
      </c>
      <c r="J4342" s="14">
        <v>412.77491781158398</v>
      </c>
      <c r="K4342" s="14">
        <v>737.64446051830703</v>
      </c>
      <c r="L4342" s="14">
        <v>178.98778074836099</v>
      </c>
      <c r="M4342" s="14">
        <v>145.88176195836101</v>
      </c>
      <c r="O4342" s="14"/>
      <c r="P4342" s="14"/>
      <c r="Q4342" s="14"/>
      <c r="R4342" s="14"/>
      <c r="S4342" s="14"/>
      <c r="T4342" s="14"/>
      <c r="U4342" s="14"/>
      <c r="V4342" s="14"/>
      <c r="W4342" s="14"/>
      <c r="X4342" s="14"/>
      <c r="Y4342" s="14"/>
    </row>
    <row r="4343" spans="1:25">
      <c r="A4343" s="14" t="s">
        <v>4427</v>
      </c>
      <c r="B4343" s="14" t="s">
        <v>64</v>
      </c>
      <c r="C4343" s="14" t="s">
        <v>130</v>
      </c>
      <c r="D4343" s="14" t="s">
        <v>63</v>
      </c>
      <c r="E4343" s="14">
        <v>2</v>
      </c>
      <c r="F4343" s="14">
        <v>55.819673680995699</v>
      </c>
      <c r="G4343" s="14">
        <v>18.6065578936653</v>
      </c>
      <c r="H4343" s="14">
        <v>500.62487606274198</v>
      </c>
      <c r="I4343" s="14">
        <v>596.68587321790403</v>
      </c>
      <c r="J4343" s="14">
        <v>444.62506113294302</v>
      </c>
      <c r="K4343" s="14">
        <v>782.33736269456006</v>
      </c>
      <c r="L4343" s="14">
        <v>185.651489476656</v>
      </c>
      <c r="M4343" s="14">
        <v>152.06081208496099</v>
      </c>
      <c r="O4343" s="14"/>
      <c r="P4343" s="14"/>
      <c r="Q4343" s="14"/>
      <c r="R4343" s="14"/>
      <c r="S4343" s="14"/>
      <c r="T4343" s="14"/>
      <c r="U4343" s="14"/>
      <c r="V4343" s="14"/>
      <c r="W4343" s="14"/>
      <c r="X4343" s="14"/>
      <c r="Y4343" s="14"/>
    </row>
    <row r="4344" spans="1:25">
      <c r="A4344" s="14" t="s">
        <v>4428</v>
      </c>
      <c r="B4344" s="14" t="s">
        <v>64</v>
      </c>
      <c r="C4344" s="14" t="s">
        <v>131</v>
      </c>
      <c r="D4344" s="14" t="s">
        <v>63</v>
      </c>
      <c r="E4344" s="14">
        <v>2</v>
      </c>
      <c r="F4344" s="14">
        <v>57.151296775235302</v>
      </c>
      <c r="G4344" s="14">
        <v>19.050432258411799</v>
      </c>
      <c r="H4344" s="14">
        <v>512.29201125166105</v>
      </c>
      <c r="I4344" s="14">
        <v>622.93309178307902</v>
      </c>
      <c r="J4344" s="14">
        <v>465.75451119692502</v>
      </c>
      <c r="K4344" s="14">
        <v>814.38081128175099</v>
      </c>
      <c r="L4344" s="14">
        <v>191.44771949867101</v>
      </c>
      <c r="M4344" s="14">
        <v>157.17858058615499</v>
      </c>
      <c r="O4344" s="14"/>
      <c r="P4344" s="14"/>
      <c r="Q4344" s="14"/>
      <c r="R4344" s="14"/>
      <c r="S4344" s="14"/>
      <c r="T4344" s="14"/>
      <c r="U4344" s="14"/>
      <c r="V4344" s="14"/>
      <c r="W4344" s="14"/>
      <c r="X4344" s="14"/>
      <c r="Y4344" s="14"/>
    </row>
    <row r="4345" spans="1:25">
      <c r="A4345" s="14" t="s">
        <v>4429</v>
      </c>
      <c r="B4345" s="14" t="s">
        <v>64</v>
      </c>
      <c r="C4345" s="14" t="s">
        <v>132</v>
      </c>
      <c r="D4345" s="14" t="s">
        <v>63</v>
      </c>
      <c r="E4345" s="14">
        <v>2</v>
      </c>
      <c r="F4345" s="14">
        <v>49.348867387769502</v>
      </c>
      <c r="G4345" s="14">
        <v>16.449622462589801</v>
      </c>
      <c r="H4345" s="14">
        <v>441.32415835959102</v>
      </c>
      <c r="I4345" s="14">
        <v>559.77325617562894</v>
      </c>
      <c r="J4345" s="14">
        <v>406.79059040803401</v>
      </c>
      <c r="K4345" s="14">
        <v>748.95556060971501</v>
      </c>
      <c r="L4345" s="14">
        <v>189.18230443408501</v>
      </c>
      <c r="M4345" s="14">
        <v>152.98266576759499</v>
      </c>
      <c r="O4345" s="14"/>
      <c r="P4345" s="14"/>
      <c r="Q4345" s="14"/>
      <c r="R4345" s="14"/>
      <c r="S4345" s="14"/>
      <c r="T4345" s="14"/>
      <c r="U4345" s="14"/>
      <c r="V4345" s="14"/>
      <c r="W4345" s="14"/>
      <c r="X4345" s="14"/>
      <c r="Y4345" s="14"/>
    </row>
    <row r="4346" spans="1:25">
      <c r="A4346" s="14" t="s">
        <v>4430</v>
      </c>
      <c r="B4346" s="14" t="s">
        <v>64</v>
      </c>
      <c r="C4346" s="14" t="s">
        <v>38</v>
      </c>
      <c r="D4346" s="14" t="s">
        <v>63</v>
      </c>
      <c r="E4346" s="14">
        <v>3</v>
      </c>
      <c r="F4346" s="14">
        <v>57.359638721768803</v>
      </c>
      <c r="G4346" s="14">
        <v>19.119879573922901</v>
      </c>
      <c r="H4346" s="14">
        <v>484.90691285627503</v>
      </c>
      <c r="I4346" s="14">
        <v>597.54298634061104</v>
      </c>
      <c r="J4346" s="14">
        <v>440.321480819329</v>
      </c>
      <c r="K4346" s="14">
        <v>788.973770190501</v>
      </c>
      <c r="L4346" s="14">
        <v>191.43078384989099</v>
      </c>
      <c r="M4346" s="14">
        <v>157.22150552128201</v>
      </c>
      <c r="O4346" s="14"/>
      <c r="P4346" s="14"/>
      <c r="Q4346" s="14"/>
      <c r="R4346" s="14"/>
      <c r="S4346" s="14"/>
      <c r="T4346" s="14"/>
      <c r="U4346" s="14"/>
      <c r="V4346" s="14"/>
      <c r="W4346" s="14"/>
      <c r="X4346" s="14"/>
      <c r="Y4346" s="14"/>
    </row>
    <row r="4347" spans="1:25">
      <c r="A4347" s="14" t="s">
        <v>4431</v>
      </c>
      <c r="B4347" s="14" t="s">
        <v>64</v>
      </c>
      <c r="C4347" s="14" t="s">
        <v>36</v>
      </c>
      <c r="D4347" s="14" t="s">
        <v>63</v>
      </c>
      <c r="E4347" s="14">
        <v>3</v>
      </c>
      <c r="F4347" s="14">
        <v>58.407636508455802</v>
      </c>
      <c r="G4347" s="14">
        <v>19.469212169485299</v>
      </c>
      <c r="H4347" s="14">
        <v>491.56401707166998</v>
      </c>
      <c r="I4347" s="14">
        <v>566.13538353218996</v>
      </c>
      <c r="J4347" s="14">
        <v>423.93135853906102</v>
      </c>
      <c r="K4347" s="14">
        <v>738.97161227093898</v>
      </c>
      <c r="L4347" s="14">
        <v>172.83622873874799</v>
      </c>
      <c r="M4347" s="14">
        <v>142.204024993129</v>
      </c>
      <c r="O4347" s="14"/>
      <c r="P4347" s="14"/>
      <c r="Q4347" s="14"/>
      <c r="R4347" s="14"/>
      <c r="S4347" s="14"/>
      <c r="T4347" s="14"/>
      <c r="U4347" s="14"/>
      <c r="V4347" s="14"/>
      <c r="W4347" s="14"/>
      <c r="X4347" s="14"/>
      <c r="Y4347" s="14"/>
    </row>
    <row r="4348" spans="1:25">
      <c r="A4348" s="14" t="s">
        <v>4432</v>
      </c>
      <c r="B4348" s="14" t="s">
        <v>64</v>
      </c>
      <c r="C4348" s="14" t="s">
        <v>34</v>
      </c>
      <c r="D4348" s="14" t="s">
        <v>63</v>
      </c>
      <c r="E4348" s="14">
        <v>3</v>
      </c>
      <c r="F4348" s="14">
        <v>54.286912827970397</v>
      </c>
      <c r="G4348" s="14">
        <v>18.0956376093235</v>
      </c>
      <c r="H4348" s="14">
        <v>455.19799453270502</v>
      </c>
      <c r="I4348" s="14">
        <v>529.86558311537101</v>
      </c>
      <c r="J4348" s="14">
        <v>391.44437168074597</v>
      </c>
      <c r="K4348" s="14">
        <v>699.342037508668</v>
      </c>
      <c r="L4348" s="14">
        <v>169.47645439329699</v>
      </c>
      <c r="M4348" s="14">
        <v>138.421211434626</v>
      </c>
      <c r="O4348" s="14"/>
      <c r="P4348" s="14"/>
      <c r="Q4348" s="14"/>
      <c r="R4348" s="14"/>
      <c r="S4348" s="14"/>
      <c r="T4348" s="14"/>
      <c r="U4348" s="14"/>
      <c r="V4348" s="14"/>
      <c r="W4348" s="14"/>
      <c r="X4348" s="14"/>
      <c r="Y4348" s="14"/>
    </row>
    <row r="4349" spans="1:25">
      <c r="A4349" s="14" t="s">
        <v>4433</v>
      </c>
      <c r="B4349" s="14" t="s">
        <v>64</v>
      </c>
      <c r="C4349" s="14" t="s">
        <v>128</v>
      </c>
      <c r="D4349" s="14" t="s">
        <v>63</v>
      </c>
      <c r="E4349" s="14">
        <v>3</v>
      </c>
      <c r="F4349" s="14">
        <v>56.680490625451498</v>
      </c>
      <c r="G4349" s="14">
        <v>18.8934968751505</v>
      </c>
      <c r="H4349" s="14">
        <v>474.51226978192898</v>
      </c>
      <c r="I4349" s="14">
        <v>547.03844946379297</v>
      </c>
      <c r="J4349" s="14">
        <v>409.46090575211798</v>
      </c>
      <c r="K4349" s="14">
        <v>714.74977350686004</v>
      </c>
      <c r="L4349" s="14">
        <v>167.71132404306701</v>
      </c>
      <c r="M4349" s="14">
        <v>137.57754371167499</v>
      </c>
      <c r="O4349" s="14"/>
      <c r="P4349" s="14"/>
      <c r="Q4349" s="14"/>
      <c r="R4349" s="14"/>
      <c r="S4349" s="14"/>
      <c r="T4349" s="14"/>
      <c r="U4349" s="14"/>
      <c r="V4349" s="14"/>
      <c r="W4349" s="14"/>
      <c r="X4349" s="14"/>
      <c r="Y4349" s="14"/>
    </row>
    <row r="4350" spans="1:25">
      <c r="A4350" s="14" t="s">
        <v>4434</v>
      </c>
      <c r="B4350" s="14" t="s">
        <v>64</v>
      </c>
      <c r="C4350" s="14" t="s">
        <v>129</v>
      </c>
      <c r="D4350" s="14" t="s">
        <v>63</v>
      </c>
      <c r="E4350" s="14">
        <v>3</v>
      </c>
      <c r="F4350" s="14">
        <v>57.105369979546403</v>
      </c>
      <c r="G4350" s="14">
        <v>19.0351233265155</v>
      </c>
      <c r="H4350" s="14">
        <v>478.790726750619</v>
      </c>
      <c r="I4350" s="14">
        <v>538.54581763284</v>
      </c>
      <c r="J4350" s="14">
        <v>404.740834727829</v>
      </c>
      <c r="K4350" s="14">
        <v>701.53690183735796</v>
      </c>
      <c r="L4350" s="14">
        <v>162.99108420451799</v>
      </c>
      <c r="M4350" s="14">
        <v>133.804982905011</v>
      </c>
      <c r="O4350" s="14"/>
      <c r="P4350" s="14"/>
      <c r="Q4350" s="14"/>
      <c r="R4350" s="14"/>
      <c r="S4350" s="14"/>
      <c r="T4350" s="14"/>
      <c r="U4350" s="14"/>
      <c r="V4350" s="14"/>
      <c r="W4350" s="14"/>
      <c r="X4350" s="14"/>
      <c r="Y4350" s="14"/>
    </row>
    <row r="4351" spans="1:25">
      <c r="A4351" s="14" t="s">
        <v>4435</v>
      </c>
      <c r="B4351" s="14" t="s">
        <v>64</v>
      </c>
      <c r="C4351" s="14" t="s">
        <v>130</v>
      </c>
      <c r="D4351" s="14" t="s">
        <v>63</v>
      </c>
      <c r="E4351" s="14">
        <v>3</v>
      </c>
      <c r="F4351" s="14">
        <v>56.365797707184903</v>
      </c>
      <c r="G4351" s="14">
        <v>18.788599235728299</v>
      </c>
      <c r="H4351" s="14">
        <v>475.09944122711499</v>
      </c>
      <c r="I4351" s="14">
        <v>528.93946390992505</v>
      </c>
      <c r="J4351" s="14">
        <v>397.24023670369701</v>
      </c>
      <c r="K4351" s="14">
        <v>689.57434815403099</v>
      </c>
      <c r="L4351" s="14">
        <v>160.63488424410599</v>
      </c>
      <c r="M4351" s="14">
        <v>131.69922720622901</v>
      </c>
      <c r="O4351" s="14"/>
      <c r="P4351" s="14"/>
      <c r="Q4351" s="14"/>
      <c r="R4351" s="14"/>
      <c r="S4351" s="14"/>
      <c r="T4351" s="14"/>
      <c r="U4351" s="14"/>
      <c r="V4351" s="14"/>
      <c r="W4351" s="14"/>
      <c r="X4351" s="14"/>
      <c r="Y4351" s="14"/>
    </row>
    <row r="4352" spans="1:25">
      <c r="A4352" s="14" t="s">
        <v>4436</v>
      </c>
      <c r="B4352" s="14" t="s">
        <v>64</v>
      </c>
      <c r="C4352" s="14" t="s">
        <v>131</v>
      </c>
      <c r="D4352" s="14" t="s">
        <v>63</v>
      </c>
      <c r="E4352" s="14">
        <v>3</v>
      </c>
      <c r="F4352" s="14">
        <v>51.263526788343903</v>
      </c>
      <c r="G4352" s="14">
        <v>17.087842262781301</v>
      </c>
      <c r="H4352" s="14">
        <v>433.628208326373</v>
      </c>
      <c r="I4352" s="14">
        <v>475.94799656161098</v>
      </c>
      <c r="J4352" s="14">
        <v>352.245858660073</v>
      </c>
      <c r="K4352" s="14">
        <v>628.304657043426</v>
      </c>
      <c r="L4352" s="14">
        <v>152.356660481815</v>
      </c>
      <c r="M4352" s="14">
        <v>123.70213790153799</v>
      </c>
      <c r="O4352" s="14"/>
      <c r="P4352" s="14"/>
      <c r="Q4352" s="14"/>
      <c r="R4352" s="14"/>
      <c r="S4352" s="14"/>
      <c r="T4352" s="14"/>
      <c r="U4352" s="14"/>
      <c r="V4352" s="14"/>
      <c r="W4352" s="14"/>
      <c r="X4352" s="14"/>
      <c r="Y4352" s="14"/>
    </row>
    <row r="4353" spans="1:25">
      <c r="A4353" s="14" t="s">
        <v>4437</v>
      </c>
      <c r="B4353" s="14" t="s">
        <v>64</v>
      </c>
      <c r="C4353" s="14" t="s">
        <v>132</v>
      </c>
      <c r="D4353" s="14" t="s">
        <v>63</v>
      </c>
      <c r="E4353" s="14">
        <v>3</v>
      </c>
      <c r="F4353" s="14">
        <v>54.9282136359313</v>
      </c>
      <c r="G4353" s="14">
        <v>18.3094045453104</v>
      </c>
      <c r="H4353" s="14">
        <v>466.00673314610401</v>
      </c>
      <c r="I4353" s="14">
        <v>511.37190161050597</v>
      </c>
      <c r="J4353" s="14">
        <v>382.59912049662699</v>
      </c>
      <c r="K4353" s="14">
        <v>668.84694868378801</v>
      </c>
      <c r="L4353" s="14">
        <v>157.47504707328099</v>
      </c>
      <c r="M4353" s="14">
        <v>128.77278111387901</v>
      </c>
      <c r="O4353" s="14"/>
      <c r="P4353" s="14"/>
      <c r="Q4353" s="14"/>
      <c r="R4353" s="14"/>
      <c r="S4353" s="14"/>
      <c r="T4353" s="14"/>
      <c r="U4353" s="14"/>
      <c r="V4353" s="14"/>
      <c r="W4353" s="14"/>
      <c r="X4353" s="14"/>
      <c r="Y4353" s="14"/>
    </row>
    <row r="4354" spans="1:25">
      <c r="A4354" s="14" t="s">
        <v>4438</v>
      </c>
      <c r="B4354" s="14" t="s">
        <v>64</v>
      </c>
      <c r="C4354" s="14" t="s">
        <v>38</v>
      </c>
      <c r="D4354" s="14" t="s">
        <v>63</v>
      </c>
      <c r="E4354" s="14">
        <v>4</v>
      </c>
      <c r="F4354" s="14">
        <v>58.967477402898098</v>
      </c>
      <c r="G4354" s="14">
        <v>19.655825800965999</v>
      </c>
      <c r="H4354" s="14">
        <v>537.33804814013195</v>
      </c>
      <c r="I4354" s="14">
        <v>689.08186220873904</v>
      </c>
      <c r="J4354" s="14">
        <v>515.06318549584603</v>
      </c>
      <c r="K4354" s="14">
        <v>900.38807668820198</v>
      </c>
      <c r="L4354" s="14">
        <v>211.30621447946299</v>
      </c>
      <c r="M4354" s="14">
        <v>174.01867671289301</v>
      </c>
      <c r="O4354" s="14"/>
      <c r="P4354" s="14"/>
      <c r="Q4354" s="14"/>
      <c r="R4354" s="14"/>
      <c r="S4354" s="14"/>
      <c r="T4354" s="14"/>
      <c r="U4354" s="14"/>
      <c r="V4354" s="14"/>
      <c r="W4354" s="14"/>
      <c r="X4354" s="14"/>
      <c r="Y4354" s="14"/>
    </row>
    <row r="4355" spans="1:25">
      <c r="A4355" s="14" t="s">
        <v>4439</v>
      </c>
      <c r="B4355" s="14" t="s">
        <v>64</v>
      </c>
      <c r="C4355" s="14" t="s">
        <v>36</v>
      </c>
      <c r="D4355" s="14" t="s">
        <v>63</v>
      </c>
      <c r="E4355" s="14">
        <v>4</v>
      </c>
      <c r="F4355" s="14">
        <v>59.450657699910103</v>
      </c>
      <c r="G4355" s="14">
        <v>19.81688589997</v>
      </c>
      <c r="H4355" s="14">
        <v>536.99446933348497</v>
      </c>
      <c r="I4355" s="14">
        <v>736.53706235576897</v>
      </c>
      <c r="J4355" s="14">
        <v>545.62869872920999</v>
      </c>
      <c r="K4355" s="14">
        <v>968.16726527261699</v>
      </c>
      <c r="L4355" s="14">
        <v>231.63020291684799</v>
      </c>
      <c r="M4355" s="14">
        <v>190.90836362655901</v>
      </c>
      <c r="O4355" s="14"/>
      <c r="P4355" s="14"/>
      <c r="Q4355" s="14"/>
      <c r="R4355" s="14"/>
      <c r="S4355" s="14"/>
      <c r="T4355" s="14"/>
      <c r="U4355" s="14"/>
      <c r="V4355" s="14"/>
      <c r="W4355" s="14"/>
      <c r="X4355" s="14"/>
      <c r="Y4355" s="14"/>
    </row>
    <row r="4356" spans="1:25">
      <c r="A4356" s="14" t="s">
        <v>4440</v>
      </c>
      <c r="B4356" s="14" t="s">
        <v>64</v>
      </c>
      <c r="C4356" s="14" t="s">
        <v>34</v>
      </c>
      <c r="D4356" s="14" t="s">
        <v>63</v>
      </c>
      <c r="E4356" s="14">
        <v>4</v>
      </c>
      <c r="F4356" s="14">
        <v>65.508811364982193</v>
      </c>
      <c r="G4356" s="14">
        <v>21.8362704549941</v>
      </c>
      <c r="H4356" s="14">
        <v>588.26159630910695</v>
      </c>
      <c r="I4356" s="14">
        <v>801.38336742017202</v>
      </c>
      <c r="J4356" s="14">
        <v>603.34864617332903</v>
      </c>
      <c r="K4356" s="14">
        <v>1039.4525292191699</v>
      </c>
      <c r="L4356" s="14">
        <v>238.06916179900199</v>
      </c>
      <c r="M4356" s="14">
        <v>198.03472124684299</v>
      </c>
      <c r="O4356" s="14"/>
      <c r="P4356" s="14"/>
      <c r="Q4356" s="14"/>
      <c r="R4356" s="14"/>
      <c r="S4356" s="14"/>
      <c r="T4356" s="14"/>
      <c r="U4356" s="14"/>
      <c r="V4356" s="14"/>
      <c r="W4356" s="14"/>
      <c r="X4356" s="14"/>
      <c r="Y4356" s="14"/>
    </row>
    <row r="4357" spans="1:25">
      <c r="A4357" s="14" t="s">
        <v>4441</v>
      </c>
      <c r="B4357" s="14" t="s">
        <v>64</v>
      </c>
      <c r="C4357" s="14" t="s">
        <v>128</v>
      </c>
      <c r="D4357" s="14" t="s">
        <v>63</v>
      </c>
      <c r="E4357" s="14">
        <v>4</v>
      </c>
      <c r="F4357" s="14">
        <v>61.565389762876002</v>
      </c>
      <c r="G4357" s="14">
        <v>20.5217965876253</v>
      </c>
      <c r="H4357" s="14">
        <v>551.26602581371799</v>
      </c>
      <c r="I4357" s="14">
        <v>723.68074955529403</v>
      </c>
      <c r="J4357" s="14">
        <v>541.12746952060604</v>
      </c>
      <c r="K4357" s="14">
        <v>944.42695912257204</v>
      </c>
      <c r="L4357" s="14">
        <v>220.74620956727799</v>
      </c>
      <c r="M4357" s="14">
        <v>182.55328003468799</v>
      </c>
      <c r="O4357" s="14"/>
      <c r="P4357" s="14"/>
      <c r="Q4357" s="14"/>
      <c r="R4357" s="14"/>
      <c r="S4357" s="14"/>
      <c r="T4357" s="14"/>
      <c r="U4357" s="14"/>
      <c r="V4357" s="14"/>
      <c r="W4357" s="14"/>
      <c r="X4357" s="14"/>
      <c r="Y4357" s="14"/>
    </row>
    <row r="4358" spans="1:25">
      <c r="A4358" s="14" t="s">
        <v>4442</v>
      </c>
      <c r="B4358" s="14" t="s">
        <v>64</v>
      </c>
      <c r="C4358" s="14" t="s">
        <v>129</v>
      </c>
      <c r="D4358" s="14" t="s">
        <v>63</v>
      </c>
      <c r="E4358" s="14">
        <v>4</v>
      </c>
      <c r="F4358" s="14">
        <v>57.231400624689201</v>
      </c>
      <c r="G4358" s="14">
        <v>19.0771335415631</v>
      </c>
      <c r="H4358" s="14">
        <v>512.13781319632403</v>
      </c>
      <c r="I4358" s="14">
        <v>608.45944601761698</v>
      </c>
      <c r="J4358" s="14">
        <v>452.43035045742403</v>
      </c>
      <c r="K4358" s="14">
        <v>798.48060264450999</v>
      </c>
      <c r="L4358" s="14">
        <v>190.021156626894</v>
      </c>
      <c r="M4358" s="14">
        <v>156.02909556019199</v>
      </c>
      <c r="O4358" s="14"/>
      <c r="P4358" s="14"/>
      <c r="Q4358" s="14"/>
      <c r="R4358" s="14"/>
      <c r="S4358" s="14"/>
      <c r="T4358" s="14"/>
      <c r="U4358" s="14"/>
      <c r="V4358" s="14"/>
      <c r="W4358" s="14"/>
      <c r="X4358" s="14"/>
      <c r="Y4358" s="14"/>
    </row>
    <row r="4359" spans="1:25">
      <c r="A4359" s="14" t="s">
        <v>4443</v>
      </c>
      <c r="B4359" s="14" t="s">
        <v>64</v>
      </c>
      <c r="C4359" s="14" t="s">
        <v>130</v>
      </c>
      <c r="D4359" s="14" t="s">
        <v>63</v>
      </c>
      <c r="E4359" s="14">
        <v>4</v>
      </c>
      <c r="F4359" s="14">
        <v>49.987411635545101</v>
      </c>
      <c r="G4359" s="14">
        <v>16.662470545181701</v>
      </c>
      <c r="H4359" s="14">
        <v>445.12387921233397</v>
      </c>
      <c r="I4359" s="14">
        <v>517.12939322387797</v>
      </c>
      <c r="J4359" s="14">
        <v>375.543825704656</v>
      </c>
      <c r="K4359" s="14">
        <v>691.97754586566305</v>
      </c>
      <c r="L4359" s="14">
        <v>174.84815264178499</v>
      </c>
      <c r="M4359" s="14">
        <v>141.585567519222</v>
      </c>
      <c r="O4359" s="14"/>
      <c r="P4359" s="14"/>
      <c r="Q4359" s="14"/>
      <c r="R4359" s="14"/>
      <c r="S4359" s="14"/>
      <c r="T4359" s="14"/>
      <c r="U4359" s="14"/>
      <c r="V4359" s="14"/>
      <c r="W4359" s="14"/>
      <c r="X4359" s="14"/>
      <c r="Y4359" s="14"/>
    </row>
    <row r="4360" spans="1:25">
      <c r="A4360" s="14" t="s">
        <v>4444</v>
      </c>
      <c r="B4360" s="14" t="s">
        <v>64</v>
      </c>
      <c r="C4360" s="14" t="s">
        <v>131</v>
      </c>
      <c r="D4360" s="14" t="s">
        <v>63</v>
      </c>
      <c r="E4360" s="14">
        <v>4</v>
      </c>
      <c r="F4360" s="14">
        <v>50.012447248985097</v>
      </c>
      <c r="G4360" s="14">
        <v>16.670815749661699</v>
      </c>
      <c r="H4360" s="14">
        <v>440.48306543055401</v>
      </c>
      <c r="I4360" s="14">
        <v>511.79827983119202</v>
      </c>
      <c r="J4360" s="14">
        <v>370.949658328971</v>
      </c>
      <c r="K4360" s="14">
        <v>685.72708789115904</v>
      </c>
      <c r="L4360" s="14">
        <v>173.928808059966</v>
      </c>
      <c r="M4360" s="14">
        <v>140.84862150222099</v>
      </c>
      <c r="O4360" s="14"/>
      <c r="P4360" s="14"/>
      <c r="Q4360" s="14"/>
      <c r="R4360" s="14"/>
      <c r="S4360" s="14"/>
      <c r="T4360" s="14"/>
      <c r="U4360" s="14"/>
      <c r="V4360" s="14"/>
      <c r="W4360" s="14"/>
      <c r="X4360" s="14"/>
      <c r="Y4360" s="14"/>
    </row>
    <row r="4361" spans="1:25">
      <c r="A4361" s="14" t="s">
        <v>4445</v>
      </c>
      <c r="B4361" s="14" t="s">
        <v>64</v>
      </c>
      <c r="C4361" s="14" t="s">
        <v>132</v>
      </c>
      <c r="D4361" s="14" t="s">
        <v>63</v>
      </c>
      <c r="E4361" s="14">
        <v>4</v>
      </c>
      <c r="F4361" s="14">
        <v>57.203691184169998</v>
      </c>
      <c r="G4361" s="14">
        <v>19.067897061389999</v>
      </c>
      <c r="H4361" s="14">
        <v>499.72648889814002</v>
      </c>
      <c r="I4361" s="14">
        <v>600.25560115512303</v>
      </c>
      <c r="J4361" s="14">
        <v>446.55300522899302</v>
      </c>
      <c r="K4361" s="14">
        <v>787.45242314074198</v>
      </c>
      <c r="L4361" s="14">
        <v>187.19682198561901</v>
      </c>
      <c r="M4361" s="14">
        <v>153.70259592612999</v>
      </c>
      <c r="O4361" s="14"/>
      <c r="P4361" s="14"/>
      <c r="Q4361" s="14"/>
      <c r="R4361" s="14"/>
      <c r="S4361" s="14"/>
      <c r="T4361" s="14"/>
      <c r="U4361" s="14"/>
      <c r="V4361" s="14"/>
      <c r="W4361" s="14"/>
      <c r="X4361" s="14"/>
      <c r="Y4361" s="14"/>
    </row>
    <row r="4362" spans="1:25">
      <c r="A4362" s="14" t="s">
        <v>4446</v>
      </c>
      <c r="B4362" s="14" t="s">
        <v>64</v>
      </c>
      <c r="C4362" s="14" t="s">
        <v>38</v>
      </c>
      <c r="D4362" s="14" t="s">
        <v>63</v>
      </c>
      <c r="E4362" s="14">
        <v>5</v>
      </c>
      <c r="F4362" s="14">
        <v>75.020572715935501</v>
      </c>
      <c r="G4362" s="14">
        <v>25.0068575719785</v>
      </c>
      <c r="H4362" s="14">
        <v>670.96478593985796</v>
      </c>
      <c r="I4362" s="14">
        <v>850.775592602963</v>
      </c>
      <c r="J4362" s="14">
        <v>645.08313637898095</v>
      </c>
      <c r="K4362" s="14">
        <v>1095.06232448378</v>
      </c>
      <c r="L4362" s="14">
        <v>244.28673188081899</v>
      </c>
      <c r="M4362" s="14">
        <v>205.69245622398199</v>
      </c>
      <c r="O4362" s="14"/>
      <c r="P4362" s="14"/>
      <c r="Q4362" s="14"/>
      <c r="R4362" s="14"/>
      <c r="S4362" s="14"/>
      <c r="T4362" s="14"/>
      <c r="U4362" s="14"/>
      <c r="V4362" s="14"/>
      <c r="W4362" s="14"/>
      <c r="X4362" s="14"/>
      <c r="Y4362" s="14"/>
    </row>
    <row r="4363" spans="1:25">
      <c r="A4363" s="14" t="s">
        <v>4447</v>
      </c>
      <c r="B4363" s="14" t="s">
        <v>64</v>
      </c>
      <c r="C4363" s="14" t="s">
        <v>36</v>
      </c>
      <c r="D4363" s="14" t="s">
        <v>63</v>
      </c>
      <c r="E4363" s="14">
        <v>5</v>
      </c>
      <c r="F4363" s="14">
        <v>63.444699634267899</v>
      </c>
      <c r="G4363" s="14">
        <v>21.1482332114226</v>
      </c>
      <c r="H4363" s="14">
        <v>563.65227109335399</v>
      </c>
      <c r="I4363" s="14">
        <v>745.22049813699505</v>
      </c>
      <c r="J4363" s="14">
        <v>551.97905161376605</v>
      </c>
      <c r="K4363" s="14">
        <v>978.22421838074195</v>
      </c>
      <c r="L4363" s="14">
        <v>233.00372024374599</v>
      </c>
      <c r="M4363" s="14">
        <v>193.24144652323</v>
      </c>
      <c r="O4363" s="14"/>
      <c r="P4363" s="14"/>
      <c r="Q4363" s="14"/>
      <c r="R4363" s="14"/>
      <c r="S4363" s="14"/>
      <c r="T4363" s="14"/>
      <c r="U4363" s="14"/>
      <c r="V4363" s="14"/>
      <c r="W4363" s="14"/>
      <c r="X4363" s="14"/>
      <c r="Y4363" s="14"/>
    </row>
    <row r="4364" spans="1:25">
      <c r="A4364" s="14" t="s">
        <v>4448</v>
      </c>
      <c r="B4364" s="14" t="s">
        <v>64</v>
      </c>
      <c r="C4364" s="14" t="s">
        <v>34</v>
      </c>
      <c r="D4364" s="14" t="s">
        <v>63</v>
      </c>
      <c r="E4364" s="14">
        <v>5</v>
      </c>
      <c r="F4364" s="14">
        <v>61.155959843728603</v>
      </c>
      <c r="G4364" s="14">
        <v>20.385319947909501</v>
      </c>
      <c r="H4364" s="14">
        <v>539.19908167632298</v>
      </c>
      <c r="I4364" s="14">
        <v>695.51088842862805</v>
      </c>
      <c r="J4364" s="14">
        <v>514.81738550282</v>
      </c>
      <c r="K4364" s="14">
        <v>914.148122328608</v>
      </c>
      <c r="L4364" s="14">
        <v>218.63723389997901</v>
      </c>
      <c r="M4364" s="14">
        <v>180.69350292580901</v>
      </c>
      <c r="O4364" s="14"/>
      <c r="P4364" s="14"/>
      <c r="Q4364" s="14"/>
      <c r="R4364" s="14"/>
      <c r="S4364" s="14"/>
      <c r="T4364" s="14"/>
      <c r="U4364" s="14"/>
      <c r="V4364" s="14"/>
      <c r="W4364" s="14"/>
      <c r="X4364" s="14"/>
      <c r="Y4364" s="14"/>
    </row>
    <row r="4365" spans="1:25">
      <c r="A4365" s="14" t="s">
        <v>4449</v>
      </c>
      <c r="B4365" s="14" t="s">
        <v>64</v>
      </c>
      <c r="C4365" s="14" t="s">
        <v>128</v>
      </c>
      <c r="D4365" s="14" t="s">
        <v>63</v>
      </c>
      <c r="E4365" s="14">
        <v>5</v>
      </c>
      <c r="F4365" s="14">
        <v>59.489452090742198</v>
      </c>
      <c r="G4365" s="14">
        <v>19.829817363580698</v>
      </c>
      <c r="H4365" s="14">
        <v>520.92339834275197</v>
      </c>
      <c r="I4365" s="14">
        <v>623.80415912387605</v>
      </c>
      <c r="J4365" s="14">
        <v>465.42519221749399</v>
      </c>
      <c r="K4365" s="14">
        <v>815.95404369795597</v>
      </c>
      <c r="L4365" s="14">
        <v>192.14988457407901</v>
      </c>
      <c r="M4365" s="14">
        <v>158.378966906382</v>
      </c>
      <c r="O4365" s="14"/>
      <c r="P4365" s="14"/>
      <c r="Q4365" s="14"/>
      <c r="R4365" s="14"/>
      <c r="S4365" s="14"/>
      <c r="T4365" s="14"/>
      <c r="U4365" s="14"/>
      <c r="V4365" s="14"/>
      <c r="W4365" s="14"/>
      <c r="X4365" s="14"/>
      <c r="Y4365" s="14"/>
    </row>
    <row r="4366" spans="1:25">
      <c r="A4366" s="14" t="s">
        <v>4450</v>
      </c>
      <c r="B4366" s="14" t="s">
        <v>64</v>
      </c>
      <c r="C4366" s="14" t="s">
        <v>129</v>
      </c>
      <c r="D4366" s="14" t="s">
        <v>63</v>
      </c>
      <c r="E4366" s="14">
        <v>5</v>
      </c>
      <c r="F4366" s="14">
        <v>68.068624446788803</v>
      </c>
      <c r="G4366" s="14">
        <v>22.6895414822629</v>
      </c>
      <c r="H4366" s="14">
        <v>593.29403335473501</v>
      </c>
      <c r="I4366" s="14">
        <v>743.56272033959306</v>
      </c>
      <c r="J4366" s="14">
        <v>560.55819548680199</v>
      </c>
      <c r="K4366" s="14">
        <v>962.78958416899604</v>
      </c>
      <c r="L4366" s="14">
        <v>219.22686382940299</v>
      </c>
      <c r="M4366" s="14">
        <v>183.00452485279101</v>
      </c>
      <c r="O4366" s="14"/>
      <c r="P4366" s="14"/>
      <c r="Q4366" s="14"/>
      <c r="R4366" s="14"/>
      <c r="S4366" s="14"/>
      <c r="T4366" s="14"/>
      <c r="U4366" s="14"/>
      <c r="V4366" s="14"/>
      <c r="W4366" s="14"/>
      <c r="X4366" s="14"/>
      <c r="Y4366" s="14"/>
    </row>
    <row r="4367" spans="1:25">
      <c r="A4367" s="14" t="s">
        <v>4451</v>
      </c>
      <c r="B4367" s="14" t="s">
        <v>64</v>
      </c>
      <c r="C4367" s="14" t="s">
        <v>130</v>
      </c>
      <c r="D4367" s="14" t="s">
        <v>63</v>
      </c>
      <c r="E4367" s="14">
        <v>5</v>
      </c>
      <c r="F4367" s="14">
        <v>68.7024255149786</v>
      </c>
      <c r="G4367" s="14">
        <v>22.900808504992899</v>
      </c>
      <c r="H4367" s="14">
        <v>597.98438084235897</v>
      </c>
      <c r="I4367" s="14">
        <v>743.01830912018397</v>
      </c>
      <c r="J4367" s="14">
        <v>566.72882202457299</v>
      </c>
      <c r="K4367" s="14">
        <v>954.02338267917298</v>
      </c>
      <c r="L4367" s="14">
        <v>211.00507355898799</v>
      </c>
      <c r="M4367" s="14">
        <v>176.289487095612</v>
      </c>
      <c r="O4367" s="14"/>
      <c r="P4367" s="14"/>
      <c r="Q4367" s="14"/>
      <c r="R4367" s="14"/>
      <c r="S4367" s="14"/>
      <c r="T4367" s="14"/>
      <c r="U4367" s="14"/>
      <c r="V4367" s="14"/>
      <c r="W4367" s="14"/>
      <c r="X4367" s="14"/>
      <c r="Y4367" s="14"/>
    </row>
    <row r="4368" spans="1:25">
      <c r="A4368" s="14" t="s">
        <v>4452</v>
      </c>
      <c r="B4368" s="14" t="s">
        <v>64</v>
      </c>
      <c r="C4368" s="14" t="s">
        <v>131</v>
      </c>
      <c r="D4368" s="14" t="s">
        <v>63</v>
      </c>
      <c r="E4368" s="14">
        <v>5</v>
      </c>
      <c r="F4368" s="14">
        <v>69.388478849814504</v>
      </c>
      <c r="G4368" s="14">
        <v>23.1294929499382</v>
      </c>
      <c r="H4368" s="14">
        <v>605.74839676834995</v>
      </c>
      <c r="I4368" s="14">
        <v>727.205770445795</v>
      </c>
      <c r="J4368" s="14">
        <v>557.20578263906998</v>
      </c>
      <c r="K4368" s="14">
        <v>930.50019487218401</v>
      </c>
      <c r="L4368" s="14">
        <v>203.29442442638901</v>
      </c>
      <c r="M4368" s="14">
        <v>169.99998780672499</v>
      </c>
      <c r="O4368" s="14"/>
      <c r="P4368" s="14"/>
      <c r="Q4368" s="14"/>
      <c r="R4368" s="14"/>
      <c r="S4368" s="14"/>
      <c r="T4368" s="14"/>
      <c r="U4368" s="14"/>
      <c r="V4368" s="14"/>
      <c r="W4368" s="14"/>
      <c r="X4368" s="14"/>
      <c r="Y4368" s="14"/>
    </row>
    <row r="4369" spans="1:25">
      <c r="A4369" s="14" t="s">
        <v>4453</v>
      </c>
      <c r="B4369" s="14" t="s">
        <v>64</v>
      </c>
      <c r="C4369" s="14" t="s">
        <v>132</v>
      </c>
      <c r="D4369" s="14" t="s">
        <v>63</v>
      </c>
      <c r="E4369" s="14">
        <v>5</v>
      </c>
      <c r="F4369" s="14">
        <v>62.353118478693901</v>
      </c>
      <c r="G4369" s="14">
        <v>20.784372826231301</v>
      </c>
      <c r="H4369" s="14">
        <v>544.85423347338303</v>
      </c>
      <c r="I4369" s="14">
        <v>640.23362004958096</v>
      </c>
      <c r="J4369" s="14">
        <v>483.69713179657498</v>
      </c>
      <c r="K4369" s="14">
        <v>829.29035336868003</v>
      </c>
      <c r="L4369" s="14">
        <v>189.0567333191</v>
      </c>
      <c r="M4369" s="14">
        <v>156.53648825300499</v>
      </c>
      <c r="O4369" s="14"/>
      <c r="P4369" s="14"/>
      <c r="Q4369" s="14"/>
      <c r="R4369" s="14"/>
      <c r="S4369" s="14"/>
      <c r="T4369" s="14"/>
      <c r="U4369" s="14"/>
      <c r="V4369" s="14"/>
      <c r="W4369" s="14"/>
      <c r="X4369" s="14"/>
      <c r="Y4369" s="14"/>
    </row>
    <row r="4370" spans="1:25">
      <c r="A4370" s="14" t="s">
        <v>4454</v>
      </c>
      <c r="B4370" s="14" t="s">
        <v>64</v>
      </c>
      <c r="C4370" s="14" t="s">
        <v>38</v>
      </c>
      <c r="D4370" s="14" t="s">
        <v>55</v>
      </c>
      <c r="E4370" s="14">
        <v>0</v>
      </c>
      <c r="F4370" s="14">
        <v>438.63635338499199</v>
      </c>
      <c r="G4370" s="14">
        <v>146.212117794997</v>
      </c>
      <c r="H4370" s="14">
        <v>389.54579260136802</v>
      </c>
      <c r="I4370" s="14">
        <v>502.08556179840298</v>
      </c>
      <c r="J4370" s="14">
        <v>452.69488639871702</v>
      </c>
      <c r="K4370" s="14">
        <v>555.09864339240403</v>
      </c>
      <c r="L4370" s="14">
        <v>53.013081594001697</v>
      </c>
      <c r="M4370" s="14">
        <v>49.390675399685399</v>
      </c>
      <c r="O4370" s="14"/>
      <c r="P4370" s="14"/>
      <c r="Q4370" s="14"/>
      <c r="R4370" s="14"/>
      <c r="S4370" s="14"/>
      <c r="T4370" s="14"/>
      <c r="U4370" s="14"/>
      <c r="V4370" s="14"/>
      <c r="W4370" s="14"/>
      <c r="X4370" s="14"/>
      <c r="Y4370" s="14"/>
    </row>
    <row r="4371" spans="1:25">
      <c r="A4371" s="14" t="s">
        <v>4455</v>
      </c>
      <c r="B4371" s="14" t="s">
        <v>64</v>
      </c>
      <c r="C4371" s="14" t="s">
        <v>36</v>
      </c>
      <c r="D4371" s="14" t="s">
        <v>55</v>
      </c>
      <c r="E4371" s="14">
        <v>0</v>
      </c>
      <c r="F4371" s="14">
        <v>431.85984009286199</v>
      </c>
      <c r="G4371" s="14">
        <v>143.95328003095401</v>
      </c>
      <c r="H4371" s="14">
        <v>378.12455901170802</v>
      </c>
      <c r="I4371" s="14">
        <v>475.20629599865998</v>
      </c>
      <c r="J4371" s="14">
        <v>428.76513048998697</v>
      </c>
      <c r="K4371" s="14">
        <v>525.08122534014205</v>
      </c>
      <c r="L4371" s="14">
        <v>49.874929341482598</v>
      </c>
      <c r="M4371" s="14">
        <v>46.441165508672398</v>
      </c>
      <c r="O4371" s="14"/>
      <c r="P4371" s="14"/>
      <c r="Q4371" s="14"/>
      <c r="R4371" s="14"/>
      <c r="S4371" s="14"/>
      <c r="T4371" s="14"/>
      <c r="U4371" s="14"/>
      <c r="V4371" s="14"/>
      <c r="W4371" s="14"/>
      <c r="X4371" s="14"/>
      <c r="Y4371" s="14"/>
    </row>
    <row r="4372" spans="1:25">
      <c r="A4372" s="14" t="s">
        <v>4456</v>
      </c>
      <c r="B4372" s="14" t="s">
        <v>64</v>
      </c>
      <c r="C4372" s="14" t="s">
        <v>34</v>
      </c>
      <c r="D4372" s="14" t="s">
        <v>55</v>
      </c>
      <c r="E4372" s="14">
        <v>0</v>
      </c>
      <c r="F4372" s="14">
        <v>390.83504267906602</v>
      </c>
      <c r="G4372" s="14">
        <v>130.278347559689</v>
      </c>
      <c r="H4372" s="14">
        <v>338.51427615634202</v>
      </c>
      <c r="I4372" s="14">
        <v>415.176446194248</v>
      </c>
      <c r="J4372" s="14">
        <v>373.07959530457401</v>
      </c>
      <c r="K4372" s="14">
        <v>460.55181514835198</v>
      </c>
      <c r="L4372" s="14">
        <v>45.375368954103898</v>
      </c>
      <c r="M4372" s="14">
        <v>42.096850889673597</v>
      </c>
      <c r="O4372" s="14"/>
      <c r="P4372" s="14"/>
      <c r="Q4372" s="14"/>
      <c r="R4372" s="14"/>
      <c r="S4372" s="14"/>
      <c r="T4372" s="14"/>
      <c r="U4372" s="14"/>
      <c r="V4372" s="14"/>
      <c r="W4372" s="14"/>
      <c r="X4372" s="14"/>
      <c r="Y4372" s="14"/>
    </row>
    <row r="4373" spans="1:25">
      <c r="A4373" s="14" t="s">
        <v>4457</v>
      </c>
      <c r="B4373" s="14" t="s">
        <v>64</v>
      </c>
      <c r="C4373" s="14" t="s">
        <v>128</v>
      </c>
      <c r="D4373" s="14" t="s">
        <v>55</v>
      </c>
      <c r="E4373" s="14">
        <v>0</v>
      </c>
      <c r="F4373" s="14">
        <v>385.58336201292701</v>
      </c>
      <c r="G4373" s="14">
        <v>128.527787337642</v>
      </c>
      <c r="H4373" s="14">
        <v>330.887635813033</v>
      </c>
      <c r="I4373" s="14">
        <v>401.77627159549297</v>
      </c>
      <c r="J4373" s="14">
        <v>360.820155561896</v>
      </c>
      <c r="K4373" s="14">
        <v>445.94462691823099</v>
      </c>
      <c r="L4373" s="14">
        <v>44.168355322738201</v>
      </c>
      <c r="M4373" s="14">
        <v>40.956116033596103</v>
      </c>
      <c r="O4373" s="14"/>
      <c r="P4373" s="14"/>
      <c r="Q4373" s="14"/>
      <c r="R4373" s="14"/>
      <c r="S4373" s="14"/>
      <c r="T4373" s="14"/>
      <c r="U4373" s="14"/>
      <c r="V4373" s="14"/>
      <c r="W4373" s="14"/>
      <c r="X4373" s="14"/>
      <c r="Y4373" s="14"/>
    </row>
    <row r="4374" spans="1:25">
      <c r="A4374" s="14" t="s">
        <v>4458</v>
      </c>
      <c r="B4374" s="14" t="s">
        <v>64</v>
      </c>
      <c r="C4374" s="14" t="s">
        <v>129</v>
      </c>
      <c r="D4374" s="14" t="s">
        <v>55</v>
      </c>
      <c r="E4374" s="14">
        <v>0</v>
      </c>
      <c r="F4374" s="14">
        <v>387.06194970602002</v>
      </c>
      <c r="G4374" s="14">
        <v>129.02064990200699</v>
      </c>
      <c r="H4374" s="14">
        <v>329.65289759061397</v>
      </c>
      <c r="I4374" s="14">
        <v>398.16375007746001</v>
      </c>
      <c r="J4374" s="14">
        <v>357.64040151098402</v>
      </c>
      <c r="K4374" s="14">
        <v>441.859063112576</v>
      </c>
      <c r="L4374" s="14">
        <v>43.6953130351162</v>
      </c>
      <c r="M4374" s="14">
        <v>40.523348566476301</v>
      </c>
      <c r="O4374" s="14"/>
      <c r="P4374" s="14"/>
      <c r="Q4374" s="14"/>
      <c r="R4374" s="14"/>
      <c r="S4374" s="14"/>
      <c r="T4374" s="14"/>
      <c r="U4374" s="14"/>
      <c r="V4374" s="14"/>
      <c r="W4374" s="14"/>
      <c r="X4374" s="14"/>
      <c r="Y4374" s="14"/>
    </row>
    <row r="4375" spans="1:25">
      <c r="A4375" s="14" t="s">
        <v>4459</v>
      </c>
      <c r="B4375" s="14" t="s">
        <v>64</v>
      </c>
      <c r="C4375" s="14" t="s">
        <v>130</v>
      </c>
      <c r="D4375" s="14" t="s">
        <v>55</v>
      </c>
      <c r="E4375" s="14">
        <v>0</v>
      </c>
      <c r="F4375" s="14">
        <v>414.85602726556601</v>
      </c>
      <c r="G4375" s="14">
        <v>138.28534242185501</v>
      </c>
      <c r="H4375" s="14">
        <v>351.09684094919299</v>
      </c>
      <c r="I4375" s="14">
        <v>419.963977912568</v>
      </c>
      <c r="J4375" s="14">
        <v>378.69481733299398</v>
      </c>
      <c r="K4375" s="14">
        <v>464.34891905399201</v>
      </c>
      <c r="L4375" s="14">
        <v>44.384941141424299</v>
      </c>
      <c r="M4375" s="14">
        <v>41.269160579574397</v>
      </c>
      <c r="O4375" s="14"/>
      <c r="P4375" s="14"/>
      <c r="Q4375" s="14"/>
      <c r="R4375" s="14"/>
      <c r="S4375" s="14"/>
      <c r="T4375" s="14"/>
      <c r="U4375" s="14"/>
      <c r="V4375" s="14"/>
      <c r="W4375" s="14"/>
      <c r="X4375" s="14"/>
      <c r="Y4375" s="14"/>
    </row>
    <row r="4376" spans="1:25">
      <c r="A4376" s="14" t="s">
        <v>4460</v>
      </c>
      <c r="B4376" s="14" t="s">
        <v>64</v>
      </c>
      <c r="C4376" s="14" t="s">
        <v>131</v>
      </c>
      <c r="D4376" s="14" t="s">
        <v>55</v>
      </c>
      <c r="E4376" s="14">
        <v>0</v>
      </c>
      <c r="F4376" s="14">
        <v>456.48097144811402</v>
      </c>
      <c r="G4376" s="14">
        <v>152.16032381603799</v>
      </c>
      <c r="H4376" s="14">
        <v>384.06220253762001</v>
      </c>
      <c r="I4376" s="14">
        <v>446.78447404242797</v>
      </c>
      <c r="J4376" s="14">
        <v>405.14653792090098</v>
      </c>
      <c r="K4376" s="14">
        <v>491.41359558654301</v>
      </c>
      <c r="L4376" s="14">
        <v>44.629121544114803</v>
      </c>
      <c r="M4376" s="14">
        <v>41.637936121527297</v>
      </c>
      <c r="O4376" s="14"/>
      <c r="P4376" s="14"/>
      <c r="Q4376" s="14"/>
      <c r="R4376" s="14"/>
      <c r="S4376" s="14"/>
      <c r="T4376" s="14"/>
      <c r="U4376" s="14"/>
      <c r="V4376" s="14"/>
      <c r="W4376" s="14"/>
      <c r="X4376" s="14"/>
      <c r="Y4376" s="14"/>
    </row>
    <row r="4377" spans="1:25">
      <c r="A4377" s="14" t="s">
        <v>4461</v>
      </c>
      <c r="B4377" s="14" t="s">
        <v>64</v>
      </c>
      <c r="C4377" s="14" t="s">
        <v>132</v>
      </c>
      <c r="D4377" s="14" t="s">
        <v>55</v>
      </c>
      <c r="E4377" s="14">
        <v>0</v>
      </c>
      <c r="F4377" s="14">
        <v>452.88535993183399</v>
      </c>
      <c r="G4377" s="14">
        <v>150.961786643945</v>
      </c>
      <c r="H4377" s="14">
        <v>377.44850226846</v>
      </c>
      <c r="I4377" s="14">
        <v>436.668387902333</v>
      </c>
      <c r="J4377" s="14">
        <v>395.84998586693001</v>
      </c>
      <c r="K4377" s="14">
        <v>480.43117108834201</v>
      </c>
      <c r="L4377" s="14">
        <v>43.762783186009102</v>
      </c>
      <c r="M4377" s="14">
        <v>40.818402035402997</v>
      </c>
      <c r="O4377" s="14"/>
      <c r="P4377" s="14"/>
      <c r="Q4377" s="14"/>
      <c r="R4377" s="14"/>
      <c r="S4377" s="14"/>
      <c r="T4377" s="14"/>
      <c r="U4377" s="14"/>
      <c r="V4377" s="14"/>
      <c r="W4377" s="14"/>
      <c r="X4377" s="14"/>
      <c r="Y4377" s="14"/>
    </row>
    <row r="4378" spans="1:25">
      <c r="A4378" s="14" t="s">
        <v>4462</v>
      </c>
      <c r="B4378" s="14" t="s">
        <v>64</v>
      </c>
      <c r="C4378" s="14" t="s">
        <v>38</v>
      </c>
      <c r="D4378" s="14" t="s">
        <v>55</v>
      </c>
      <c r="E4378" s="14">
        <v>1</v>
      </c>
      <c r="F4378" s="14">
        <v>65.330867597502305</v>
      </c>
      <c r="G4378" s="14">
        <v>21.7769558658341</v>
      </c>
      <c r="H4378" s="14">
        <v>262.21500139475103</v>
      </c>
      <c r="I4378" s="14">
        <v>352.54228916605501</v>
      </c>
      <c r="J4378" s="14">
        <v>267.08634813713098</v>
      </c>
      <c r="K4378" s="14">
        <v>455.29984254025499</v>
      </c>
      <c r="L4378" s="14">
        <v>102.7575533742</v>
      </c>
      <c r="M4378" s="14">
        <v>85.455941028923903</v>
      </c>
      <c r="O4378" s="14"/>
      <c r="P4378" s="14"/>
      <c r="Q4378" s="14"/>
      <c r="R4378" s="14"/>
      <c r="S4378" s="14"/>
      <c r="T4378" s="14"/>
      <c r="U4378" s="14"/>
      <c r="V4378" s="14"/>
      <c r="W4378" s="14"/>
      <c r="X4378" s="14"/>
      <c r="Y4378" s="14"/>
    </row>
    <row r="4379" spans="1:25">
      <c r="A4379" s="14" t="s">
        <v>4463</v>
      </c>
      <c r="B4379" s="14" t="s">
        <v>64</v>
      </c>
      <c r="C4379" s="14" t="s">
        <v>36</v>
      </c>
      <c r="D4379" s="14" t="s">
        <v>55</v>
      </c>
      <c r="E4379" s="14">
        <v>1</v>
      </c>
      <c r="F4379" s="14">
        <v>62.079429017554901</v>
      </c>
      <c r="G4379" s="14">
        <v>20.693143005851599</v>
      </c>
      <c r="H4379" s="14">
        <v>242.99134577092099</v>
      </c>
      <c r="I4379" s="14">
        <v>319.05180794134799</v>
      </c>
      <c r="J4379" s="14">
        <v>240.902052337002</v>
      </c>
      <c r="K4379" s="14">
        <v>413.47662751097897</v>
      </c>
      <c r="L4379" s="14">
        <v>94.424819569631296</v>
      </c>
      <c r="M4379" s="14">
        <v>78.149755604345998</v>
      </c>
      <c r="O4379" s="14"/>
      <c r="P4379" s="14"/>
      <c r="Q4379" s="14"/>
      <c r="R4379" s="14"/>
      <c r="S4379" s="14"/>
      <c r="T4379" s="14"/>
      <c r="U4379" s="14"/>
      <c r="V4379" s="14"/>
      <c r="W4379" s="14"/>
      <c r="X4379" s="14"/>
      <c r="Y4379" s="14"/>
    </row>
    <row r="4380" spans="1:25">
      <c r="A4380" s="14" t="s">
        <v>4464</v>
      </c>
      <c r="B4380" s="14" t="s">
        <v>64</v>
      </c>
      <c r="C4380" s="14" t="s">
        <v>34</v>
      </c>
      <c r="D4380" s="14" t="s">
        <v>55</v>
      </c>
      <c r="E4380" s="14">
        <v>1</v>
      </c>
      <c r="F4380" s="14">
        <v>57.224986564683</v>
      </c>
      <c r="G4380" s="14">
        <v>19.074995521561</v>
      </c>
      <c r="H4380" s="14">
        <v>219.884674600127</v>
      </c>
      <c r="I4380" s="14">
        <v>281.19084779807599</v>
      </c>
      <c r="J4380" s="14">
        <v>210.034868297543</v>
      </c>
      <c r="K4380" s="14">
        <v>367.84963458066198</v>
      </c>
      <c r="L4380" s="14">
        <v>86.658786782586105</v>
      </c>
      <c r="M4380" s="14">
        <v>71.155979500533107</v>
      </c>
      <c r="O4380" s="14"/>
      <c r="P4380" s="14"/>
      <c r="Q4380" s="14"/>
      <c r="R4380" s="14"/>
      <c r="S4380" s="14"/>
      <c r="T4380" s="14"/>
      <c r="U4380" s="14"/>
      <c r="V4380" s="14"/>
      <c r="W4380" s="14"/>
      <c r="X4380" s="14"/>
      <c r="Y4380" s="14"/>
    </row>
    <row r="4381" spans="1:25">
      <c r="A4381" s="14" t="s">
        <v>4465</v>
      </c>
      <c r="B4381" s="14" t="s">
        <v>64</v>
      </c>
      <c r="C4381" s="14" t="s">
        <v>128</v>
      </c>
      <c r="D4381" s="14" t="s">
        <v>55</v>
      </c>
      <c r="E4381" s="14">
        <v>1</v>
      </c>
      <c r="F4381" s="14">
        <v>56.3072581722056</v>
      </c>
      <c r="G4381" s="14">
        <v>18.7690860574019</v>
      </c>
      <c r="H4381" s="14">
        <v>211.96031685377599</v>
      </c>
      <c r="I4381" s="14">
        <v>266.55885764614999</v>
      </c>
      <c r="J4381" s="14">
        <v>198.786117423864</v>
      </c>
      <c r="K4381" s="14">
        <v>349.23056150324101</v>
      </c>
      <c r="L4381" s="14">
        <v>82.671703857090904</v>
      </c>
      <c r="M4381" s="14">
        <v>67.7727402222866</v>
      </c>
      <c r="O4381" s="14"/>
      <c r="P4381" s="14"/>
      <c r="Q4381" s="14"/>
      <c r="R4381" s="14"/>
      <c r="S4381" s="14"/>
      <c r="T4381" s="14"/>
      <c r="U4381" s="14"/>
      <c r="V4381" s="14"/>
      <c r="W4381" s="14"/>
      <c r="X4381" s="14"/>
      <c r="Y4381" s="14"/>
    </row>
    <row r="4382" spans="1:25">
      <c r="A4382" s="14" t="s">
        <v>4466</v>
      </c>
      <c r="B4382" s="14" t="s">
        <v>64</v>
      </c>
      <c r="C4382" s="14" t="s">
        <v>129</v>
      </c>
      <c r="D4382" s="14" t="s">
        <v>55</v>
      </c>
      <c r="E4382" s="14">
        <v>1</v>
      </c>
      <c r="F4382" s="14">
        <v>60.940360509541399</v>
      </c>
      <c r="G4382" s="14">
        <v>20.313453503180501</v>
      </c>
      <c r="H4382" s="14">
        <v>225.42951396271701</v>
      </c>
      <c r="I4382" s="14">
        <v>272.45992794491099</v>
      </c>
      <c r="J4382" s="14">
        <v>205.94189254410799</v>
      </c>
      <c r="K4382" s="14">
        <v>352.97339098465199</v>
      </c>
      <c r="L4382" s="14">
        <v>80.513463039740202</v>
      </c>
      <c r="M4382" s="14">
        <v>66.518035400802901</v>
      </c>
      <c r="O4382" s="14"/>
      <c r="P4382" s="14"/>
      <c r="Q4382" s="14"/>
      <c r="R4382" s="14"/>
      <c r="S4382" s="14"/>
      <c r="T4382" s="14"/>
      <c r="U4382" s="14"/>
      <c r="V4382" s="14"/>
      <c r="W4382" s="14"/>
      <c r="X4382" s="14"/>
      <c r="Y4382" s="14"/>
    </row>
    <row r="4383" spans="1:25">
      <c r="A4383" s="14" t="s">
        <v>4467</v>
      </c>
      <c r="B4383" s="14" t="s">
        <v>64</v>
      </c>
      <c r="C4383" s="14" t="s">
        <v>130</v>
      </c>
      <c r="D4383" s="14" t="s">
        <v>55</v>
      </c>
      <c r="E4383" s="14">
        <v>1</v>
      </c>
      <c r="F4383" s="14">
        <v>65.217827834905407</v>
      </c>
      <c r="G4383" s="14">
        <v>21.739275944968501</v>
      </c>
      <c r="H4383" s="14">
        <v>237.397451350121</v>
      </c>
      <c r="I4383" s="14">
        <v>278.03189484929698</v>
      </c>
      <c r="J4383" s="14">
        <v>212.50910972199799</v>
      </c>
      <c r="K4383" s="14">
        <v>356.833263564785</v>
      </c>
      <c r="L4383" s="14">
        <v>78.801368715487996</v>
      </c>
      <c r="M4383" s="14">
        <v>65.522785127299102</v>
      </c>
      <c r="O4383" s="14"/>
      <c r="P4383" s="14"/>
      <c r="Q4383" s="14"/>
      <c r="R4383" s="14"/>
      <c r="S4383" s="14"/>
      <c r="T4383" s="14"/>
      <c r="U4383" s="14"/>
      <c r="V4383" s="14"/>
      <c r="W4383" s="14"/>
      <c r="X4383" s="14"/>
      <c r="Y4383" s="14"/>
    </row>
    <row r="4384" spans="1:25">
      <c r="A4384" s="14" t="s">
        <v>4468</v>
      </c>
      <c r="B4384" s="14" t="s">
        <v>64</v>
      </c>
      <c r="C4384" s="14" t="s">
        <v>131</v>
      </c>
      <c r="D4384" s="14" t="s">
        <v>55</v>
      </c>
      <c r="E4384" s="14">
        <v>1</v>
      </c>
      <c r="F4384" s="14">
        <v>72.1186513329029</v>
      </c>
      <c r="G4384" s="14">
        <v>24.039550444301</v>
      </c>
      <c r="H4384" s="14">
        <v>259.400947172516</v>
      </c>
      <c r="I4384" s="14">
        <v>291.19555487423497</v>
      </c>
      <c r="J4384" s="14">
        <v>226.16974486681599</v>
      </c>
      <c r="K4384" s="14">
        <v>368.68926850132101</v>
      </c>
      <c r="L4384" s="14">
        <v>77.493713627085995</v>
      </c>
      <c r="M4384" s="14">
        <v>65.025810007419196</v>
      </c>
      <c r="O4384" s="14"/>
      <c r="P4384" s="14"/>
      <c r="Q4384" s="14"/>
      <c r="R4384" s="14"/>
      <c r="S4384" s="14"/>
      <c r="T4384" s="14"/>
      <c r="U4384" s="14"/>
      <c r="V4384" s="14"/>
      <c r="W4384" s="14"/>
      <c r="X4384" s="14"/>
      <c r="Y4384" s="14"/>
    </row>
    <row r="4385" spans="1:25">
      <c r="A4385" s="14" t="s">
        <v>4469</v>
      </c>
      <c r="B4385" s="14" t="s">
        <v>64</v>
      </c>
      <c r="C4385" s="14" t="s">
        <v>132</v>
      </c>
      <c r="D4385" s="14" t="s">
        <v>55</v>
      </c>
      <c r="E4385" s="14">
        <v>1</v>
      </c>
      <c r="F4385" s="14">
        <v>70.048031437962507</v>
      </c>
      <c r="G4385" s="14">
        <v>23.349343812654201</v>
      </c>
      <c r="H4385" s="14">
        <v>246.90011433492799</v>
      </c>
      <c r="I4385" s="14">
        <v>279.42869565865999</v>
      </c>
      <c r="J4385" s="14">
        <v>215.93900000890801</v>
      </c>
      <c r="K4385" s="14">
        <v>355.28827249686702</v>
      </c>
      <c r="L4385" s="14">
        <v>75.859576838206607</v>
      </c>
      <c r="M4385" s="14">
        <v>63.4896956497521</v>
      </c>
      <c r="O4385" s="14"/>
      <c r="P4385" s="14"/>
      <c r="Q4385" s="14"/>
      <c r="R4385" s="14"/>
      <c r="S4385" s="14"/>
      <c r="T4385" s="14"/>
      <c r="U4385" s="14"/>
      <c r="V4385" s="14"/>
      <c r="W4385" s="14"/>
      <c r="X4385" s="14"/>
      <c r="Y4385" s="14"/>
    </row>
    <row r="4386" spans="1:25">
      <c r="A4386" s="14" t="s">
        <v>4470</v>
      </c>
      <c r="B4386" s="14" t="s">
        <v>64</v>
      </c>
      <c r="C4386" s="14" t="s">
        <v>38</v>
      </c>
      <c r="D4386" s="14" t="s">
        <v>55</v>
      </c>
      <c r="E4386" s="14">
        <v>2</v>
      </c>
      <c r="F4386" s="14">
        <v>82.419354367728204</v>
      </c>
      <c r="G4386" s="14">
        <v>27.4731181225761</v>
      </c>
      <c r="H4386" s="14">
        <v>354.99571162393198</v>
      </c>
      <c r="I4386" s="14">
        <v>477.39423182526002</v>
      </c>
      <c r="J4386" s="14">
        <v>371.35851665899497</v>
      </c>
      <c r="K4386" s="14">
        <v>602.32742477731597</v>
      </c>
      <c r="L4386" s="14">
        <v>124.933192952056</v>
      </c>
      <c r="M4386" s="14">
        <v>106.03571516626501</v>
      </c>
      <c r="O4386" s="14"/>
      <c r="P4386" s="14"/>
      <c r="Q4386" s="14"/>
      <c r="R4386" s="14"/>
      <c r="S4386" s="14"/>
      <c r="T4386" s="14"/>
      <c r="U4386" s="14"/>
      <c r="V4386" s="14"/>
      <c r="W4386" s="14"/>
      <c r="X4386" s="14"/>
      <c r="Y4386" s="14"/>
    </row>
    <row r="4387" spans="1:25">
      <c r="A4387" s="14" t="s">
        <v>4471</v>
      </c>
      <c r="B4387" s="14" t="s">
        <v>64</v>
      </c>
      <c r="C4387" s="14" t="s">
        <v>36</v>
      </c>
      <c r="D4387" s="14" t="s">
        <v>55</v>
      </c>
      <c r="E4387" s="14">
        <v>2</v>
      </c>
      <c r="F4387" s="14">
        <v>80.073105254913798</v>
      </c>
      <c r="G4387" s="14">
        <v>26.691035084971301</v>
      </c>
      <c r="H4387" s="14">
        <v>340.50478506086802</v>
      </c>
      <c r="I4387" s="14">
        <v>428.74738684901598</v>
      </c>
      <c r="J4387" s="14">
        <v>335.18161927445999</v>
      </c>
      <c r="K4387" s="14">
        <v>539.25349941802301</v>
      </c>
      <c r="L4387" s="14">
        <v>110.506112569007</v>
      </c>
      <c r="M4387" s="14">
        <v>93.565767574555906</v>
      </c>
      <c r="O4387" s="14"/>
      <c r="P4387" s="14"/>
      <c r="Q4387" s="14"/>
      <c r="R4387" s="14"/>
      <c r="S4387" s="14"/>
      <c r="T4387" s="14"/>
      <c r="U4387" s="14"/>
      <c r="V4387" s="14"/>
      <c r="W4387" s="14"/>
      <c r="X4387" s="14"/>
      <c r="Y4387" s="14"/>
    </row>
    <row r="4388" spans="1:25">
      <c r="A4388" s="14" t="s">
        <v>4472</v>
      </c>
      <c r="B4388" s="14" t="s">
        <v>64</v>
      </c>
      <c r="C4388" s="14" t="s">
        <v>34</v>
      </c>
      <c r="D4388" s="14" t="s">
        <v>55</v>
      </c>
      <c r="E4388" s="14">
        <v>2</v>
      </c>
      <c r="F4388" s="14">
        <v>69.125054956910006</v>
      </c>
      <c r="G4388" s="14">
        <v>23.041684985636699</v>
      </c>
      <c r="H4388" s="14">
        <v>290.95485712985101</v>
      </c>
      <c r="I4388" s="14">
        <v>353.46836832236102</v>
      </c>
      <c r="J4388" s="14">
        <v>272.47553177488697</v>
      </c>
      <c r="K4388" s="14">
        <v>450.35686317033702</v>
      </c>
      <c r="L4388" s="14">
        <v>96.888494847976105</v>
      </c>
      <c r="M4388" s="14">
        <v>80.992836547474198</v>
      </c>
      <c r="O4388" s="14"/>
      <c r="P4388" s="14"/>
      <c r="Q4388" s="14"/>
      <c r="R4388" s="14"/>
      <c r="S4388" s="14"/>
      <c r="T4388" s="14"/>
      <c r="U4388" s="14"/>
      <c r="V4388" s="14"/>
      <c r="W4388" s="14"/>
      <c r="X4388" s="14"/>
      <c r="Y4388" s="14"/>
    </row>
    <row r="4389" spans="1:25">
      <c r="A4389" s="14" t="s">
        <v>4473</v>
      </c>
      <c r="B4389" s="14" t="s">
        <v>64</v>
      </c>
      <c r="C4389" s="14" t="s">
        <v>128</v>
      </c>
      <c r="D4389" s="14" t="s">
        <v>55</v>
      </c>
      <c r="E4389" s="14">
        <v>2</v>
      </c>
      <c r="F4389" s="14">
        <v>62.3830038362089</v>
      </c>
      <c r="G4389" s="14">
        <v>20.794334612069601</v>
      </c>
      <c r="H4389" s="14">
        <v>260.88576378474801</v>
      </c>
      <c r="I4389" s="14">
        <v>316.18688835769598</v>
      </c>
      <c r="J4389" s="14">
        <v>239.88590674508399</v>
      </c>
      <c r="K4389" s="14">
        <v>408.33509555900201</v>
      </c>
      <c r="L4389" s="14">
        <v>92.148207201305695</v>
      </c>
      <c r="M4389" s="14">
        <v>76.300981612611693</v>
      </c>
      <c r="O4389" s="14"/>
      <c r="P4389" s="14"/>
      <c r="Q4389" s="14"/>
      <c r="R4389" s="14"/>
      <c r="S4389" s="14"/>
      <c r="T4389" s="14"/>
      <c r="U4389" s="14"/>
      <c r="V4389" s="14"/>
      <c r="W4389" s="14"/>
      <c r="X4389" s="14"/>
      <c r="Y4389" s="14"/>
    </row>
    <row r="4390" spans="1:25">
      <c r="A4390" s="14" t="s">
        <v>4474</v>
      </c>
      <c r="B4390" s="14" t="s">
        <v>64</v>
      </c>
      <c r="C4390" s="14" t="s">
        <v>129</v>
      </c>
      <c r="D4390" s="14" t="s">
        <v>55</v>
      </c>
      <c r="E4390" s="14">
        <v>2</v>
      </c>
      <c r="F4390" s="14">
        <v>68.612585064185296</v>
      </c>
      <c r="G4390" s="14">
        <v>22.870861688061801</v>
      </c>
      <c r="H4390" s="14">
        <v>285.67151746267501</v>
      </c>
      <c r="I4390" s="14">
        <v>340.875467662088</v>
      </c>
      <c r="J4390" s="14">
        <v>262.042157173465</v>
      </c>
      <c r="K4390" s="14">
        <v>435.244117604498</v>
      </c>
      <c r="L4390" s="14">
        <v>94.3686499424103</v>
      </c>
      <c r="M4390" s="14">
        <v>78.833310488623098</v>
      </c>
      <c r="O4390" s="14"/>
      <c r="P4390" s="14"/>
      <c r="Q4390" s="14"/>
      <c r="R4390" s="14"/>
      <c r="S4390" s="14"/>
      <c r="T4390" s="14"/>
      <c r="U4390" s="14"/>
      <c r="V4390" s="14"/>
      <c r="W4390" s="14"/>
      <c r="X4390" s="14"/>
      <c r="Y4390" s="14"/>
    </row>
    <row r="4391" spans="1:25">
      <c r="A4391" s="14" t="s">
        <v>4475</v>
      </c>
      <c r="B4391" s="14" t="s">
        <v>64</v>
      </c>
      <c r="C4391" s="14" t="s">
        <v>130</v>
      </c>
      <c r="D4391" s="14" t="s">
        <v>55</v>
      </c>
      <c r="E4391" s="14">
        <v>2</v>
      </c>
      <c r="F4391" s="14">
        <v>71.291493914942095</v>
      </c>
      <c r="G4391" s="14">
        <v>23.763831304980702</v>
      </c>
      <c r="H4391" s="14">
        <v>295.49653450610202</v>
      </c>
      <c r="I4391" s="14">
        <v>351.492492569462</v>
      </c>
      <c r="J4391" s="14">
        <v>271.383718807322</v>
      </c>
      <c r="K4391" s="14">
        <v>447.058812925626</v>
      </c>
      <c r="L4391" s="14">
        <v>95.566320356163402</v>
      </c>
      <c r="M4391" s="14">
        <v>80.108773762140103</v>
      </c>
      <c r="O4391" s="14"/>
      <c r="P4391" s="14"/>
      <c r="Q4391" s="14"/>
      <c r="R4391" s="14"/>
      <c r="S4391" s="14"/>
      <c r="T4391" s="14"/>
      <c r="U4391" s="14"/>
      <c r="V4391" s="14"/>
      <c r="W4391" s="14"/>
      <c r="X4391" s="14"/>
      <c r="Y4391" s="14"/>
    </row>
    <row r="4392" spans="1:25">
      <c r="A4392" s="14" t="s">
        <v>4476</v>
      </c>
      <c r="B4392" s="14" t="s">
        <v>64</v>
      </c>
      <c r="C4392" s="14" t="s">
        <v>131</v>
      </c>
      <c r="D4392" s="14" t="s">
        <v>55</v>
      </c>
      <c r="E4392" s="14">
        <v>2</v>
      </c>
      <c r="F4392" s="14">
        <v>73.096541185519001</v>
      </c>
      <c r="G4392" s="14">
        <v>24.365513728506301</v>
      </c>
      <c r="H4392" s="14">
        <v>301.01940116756202</v>
      </c>
      <c r="I4392" s="14">
        <v>348.338928968299</v>
      </c>
      <c r="J4392" s="14">
        <v>270.042104249734</v>
      </c>
      <c r="K4392" s="14">
        <v>441.53758476966198</v>
      </c>
      <c r="L4392" s="14">
        <v>93.198655801362804</v>
      </c>
      <c r="M4392" s="14">
        <v>78.296824718564807</v>
      </c>
      <c r="O4392" s="14"/>
      <c r="P4392" s="14"/>
      <c r="Q4392" s="14"/>
      <c r="R4392" s="14"/>
      <c r="S4392" s="14"/>
      <c r="T4392" s="14"/>
      <c r="U4392" s="14"/>
      <c r="V4392" s="14"/>
      <c r="W4392" s="14"/>
      <c r="X4392" s="14"/>
      <c r="Y4392" s="14"/>
    </row>
    <row r="4393" spans="1:25">
      <c r="A4393" s="14" t="s">
        <v>4477</v>
      </c>
      <c r="B4393" s="14" t="s">
        <v>64</v>
      </c>
      <c r="C4393" s="14" t="s">
        <v>132</v>
      </c>
      <c r="D4393" s="14" t="s">
        <v>55</v>
      </c>
      <c r="E4393" s="14">
        <v>2</v>
      </c>
      <c r="F4393" s="14">
        <v>65.187572631760204</v>
      </c>
      <c r="G4393" s="14">
        <v>21.729190877253401</v>
      </c>
      <c r="H4393" s="14">
        <v>266.093446941629</v>
      </c>
      <c r="I4393" s="14">
        <v>311.26431525227599</v>
      </c>
      <c r="J4393" s="14">
        <v>237.434536430587</v>
      </c>
      <c r="K4393" s="14">
        <v>400.05997191398899</v>
      </c>
      <c r="L4393" s="14">
        <v>88.795656661713096</v>
      </c>
      <c r="M4393" s="14">
        <v>73.829778821689004</v>
      </c>
      <c r="O4393" s="14"/>
      <c r="P4393" s="14"/>
      <c r="Q4393" s="14"/>
      <c r="R4393" s="14"/>
      <c r="S4393" s="14"/>
      <c r="T4393" s="14"/>
      <c r="U4393" s="14"/>
      <c r="V4393" s="14"/>
      <c r="W4393" s="14"/>
      <c r="X4393" s="14"/>
      <c r="Y4393" s="14"/>
    </row>
    <row r="4394" spans="1:25">
      <c r="A4394" s="14" t="s">
        <v>4478</v>
      </c>
      <c r="B4394" s="14" t="s">
        <v>64</v>
      </c>
      <c r="C4394" s="14" t="s">
        <v>38</v>
      </c>
      <c r="D4394" s="14" t="s">
        <v>55</v>
      </c>
      <c r="E4394" s="14">
        <v>3</v>
      </c>
      <c r="F4394" s="14">
        <v>103.32913767520201</v>
      </c>
      <c r="G4394" s="14">
        <v>34.443045891734101</v>
      </c>
      <c r="H4394" s="14">
        <v>417.17121270621499</v>
      </c>
      <c r="I4394" s="14">
        <v>508.70166873946499</v>
      </c>
      <c r="J4394" s="14">
        <v>410.46928531813398</v>
      </c>
      <c r="K4394" s="14">
        <v>622.41632476004304</v>
      </c>
      <c r="L4394" s="14">
        <v>113.714656020578</v>
      </c>
      <c r="M4394" s="14">
        <v>98.232383421331406</v>
      </c>
      <c r="O4394" s="14"/>
      <c r="P4394" s="14"/>
      <c r="Q4394" s="14"/>
      <c r="R4394" s="14"/>
      <c r="S4394" s="14"/>
      <c r="T4394" s="14"/>
      <c r="U4394" s="14"/>
      <c r="V4394" s="14"/>
      <c r="W4394" s="14"/>
      <c r="X4394" s="14"/>
      <c r="Y4394" s="14"/>
    </row>
    <row r="4395" spans="1:25">
      <c r="A4395" s="14" t="s">
        <v>4479</v>
      </c>
      <c r="B4395" s="14" t="s">
        <v>64</v>
      </c>
      <c r="C4395" s="14" t="s">
        <v>36</v>
      </c>
      <c r="D4395" s="14" t="s">
        <v>55</v>
      </c>
      <c r="E4395" s="14">
        <v>3</v>
      </c>
      <c r="F4395" s="14">
        <v>94.736578187201403</v>
      </c>
      <c r="G4395" s="14">
        <v>31.578859395733801</v>
      </c>
      <c r="H4395" s="14">
        <v>379.81228475805398</v>
      </c>
      <c r="I4395" s="14">
        <v>456.971342822145</v>
      </c>
      <c r="J4395" s="14">
        <v>365.46454721947202</v>
      </c>
      <c r="K4395" s="14">
        <v>563.59527537790098</v>
      </c>
      <c r="L4395" s="14">
        <v>106.623932555756</v>
      </c>
      <c r="M4395" s="14">
        <v>91.506795602672995</v>
      </c>
      <c r="O4395" s="14"/>
      <c r="P4395" s="14"/>
      <c r="Q4395" s="14"/>
      <c r="R4395" s="14"/>
      <c r="S4395" s="14"/>
      <c r="T4395" s="14"/>
      <c r="U4395" s="14"/>
      <c r="V4395" s="14"/>
      <c r="W4395" s="14"/>
      <c r="X4395" s="14"/>
      <c r="Y4395" s="14"/>
    </row>
    <row r="4396" spans="1:25">
      <c r="A4396" s="14" t="s">
        <v>4480</v>
      </c>
      <c r="B4396" s="14" t="s">
        <v>64</v>
      </c>
      <c r="C4396" s="14" t="s">
        <v>34</v>
      </c>
      <c r="D4396" s="14" t="s">
        <v>55</v>
      </c>
      <c r="E4396" s="14">
        <v>3</v>
      </c>
      <c r="F4396" s="14">
        <v>84.445716737001504</v>
      </c>
      <c r="G4396" s="14">
        <v>28.1485722456672</v>
      </c>
      <c r="H4396" s="14">
        <v>336.46392834887803</v>
      </c>
      <c r="I4396" s="14">
        <v>395.159425245661</v>
      </c>
      <c r="J4396" s="14">
        <v>311.88719583989501</v>
      </c>
      <c r="K4396" s="14">
        <v>493.07682751330299</v>
      </c>
      <c r="L4396" s="14">
        <v>97.917402267641506</v>
      </c>
      <c r="M4396" s="14">
        <v>83.272229405766197</v>
      </c>
      <c r="O4396" s="14"/>
      <c r="P4396" s="14"/>
      <c r="Q4396" s="14"/>
      <c r="R4396" s="14"/>
      <c r="S4396" s="14"/>
      <c r="T4396" s="14"/>
      <c r="U4396" s="14"/>
      <c r="V4396" s="14"/>
      <c r="W4396" s="14"/>
      <c r="X4396" s="14"/>
      <c r="Y4396" s="14"/>
    </row>
    <row r="4397" spans="1:25">
      <c r="A4397" s="14" t="s">
        <v>4481</v>
      </c>
      <c r="B4397" s="14" t="s">
        <v>64</v>
      </c>
      <c r="C4397" s="14" t="s">
        <v>128</v>
      </c>
      <c r="D4397" s="14" t="s">
        <v>55</v>
      </c>
      <c r="E4397" s="14">
        <v>3</v>
      </c>
      <c r="F4397" s="14">
        <v>87.709455864242997</v>
      </c>
      <c r="G4397" s="14">
        <v>29.236485288080999</v>
      </c>
      <c r="H4397" s="14">
        <v>348.30218356065001</v>
      </c>
      <c r="I4397" s="14">
        <v>400.44776104848302</v>
      </c>
      <c r="J4397" s="14">
        <v>317.83089688525803</v>
      </c>
      <c r="K4397" s="14">
        <v>497.29728725475002</v>
      </c>
      <c r="L4397" s="14">
        <v>96.849526206267001</v>
      </c>
      <c r="M4397" s="14">
        <v>82.616864163225003</v>
      </c>
      <c r="O4397" s="14"/>
      <c r="P4397" s="14"/>
      <c r="Q4397" s="14"/>
      <c r="R4397" s="14"/>
      <c r="S4397" s="14"/>
      <c r="T4397" s="14"/>
      <c r="U4397" s="14"/>
      <c r="V4397" s="14"/>
      <c r="W4397" s="14"/>
      <c r="X4397" s="14"/>
      <c r="Y4397" s="14"/>
    </row>
    <row r="4398" spans="1:25">
      <c r="A4398" s="14" t="s">
        <v>4482</v>
      </c>
      <c r="B4398" s="14" t="s">
        <v>64</v>
      </c>
      <c r="C4398" s="14" t="s">
        <v>129</v>
      </c>
      <c r="D4398" s="14" t="s">
        <v>55</v>
      </c>
      <c r="E4398" s="14">
        <v>3</v>
      </c>
      <c r="F4398" s="14">
        <v>87.607571227826298</v>
      </c>
      <c r="G4398" s="14">
        <v>29.2025237426088</v>
      </c>
      <c r="H4398" s="14">
        <v>347.13940336738199</v>
      </c>
      <c r="I4398" s="14">
        <v>402.18252351117502</v>
      </c>
      <c r="J4398" s="14">
        <v>318.457979028061</v>
      </c>
      <c r="K4398" s="14">
        <v>500.33968733058202</v>
      </c>
      <c r="L4398" s="14">
        <v>98.157163819407103</v>
      </c>
      <c r="M4398" s="14">
        <v>83.724544483114002</v>
      </c>
      <c r="O4398" s="14"/>
      <c r="P4398" s="14"/>
      <c r="Q4398" s="14"/>
      <c r="R4398" s="14"/>
      <c r="S4398" s="14"/>
      <c r="T4398" s="14"/>
      <c r="U4398" s="14"/>
      <c r="V4398" s="14"/>
      <c r="W4398" s="14"/>
      <c r="X4398" s="14"/>
      <c r="Y4398" s="14"/>
    </row>
    <row r="4399" spans="1:25">
      <c r="A4399" s="14" t="s">
        <v>4483</v>
      </c>
      <c r="B4399" s="14" t="s">
        <v>64</v>
      </c>
      <c r="C4399" s="14" t="s">
        <v>130</v>
      </c>
      <c r="D4399" s="14" t="s">
        <v>55</v>
      </c>
      <c r="E4399" s="14">
        <v>3</v>
      </c>
      <c r="F4399" s="14">
        <v>94.839297214037501</v>
      </c>
      <c r="G4399" s="14">
        <v>31.6130990713458</v>
      </c>
      <c r="H4399" s="14">
        <v>375.61605296858301</v>
      </c>
      <c r="I4399" s="14">
        <v>446.32791110043701</v>
      </c>
      <c r="J4399" s="14">
        <v>356.20827926371402</v>
      </c>
      <c r="K4399" s="14">
        <v>551.32676043274103</v>
      </c>
      <c r="L4399" s="14">
        <v>104.998849332304</v>
      </c>
      <c r="M4399" s="14">
        <v>90.1196318367233</v>
      </c>
      <c r="O4399" s="14"/>
      <c r="P4399" s="14"/>
      <c r="Q4399" s="14"/>
      <c r="R4399" s="14"/>
      <c r="S4399" s="14"/>
      <c r="T4399" s="14"/>
      <c r="U4399" s="14"/>
      <c r="V4399" s="14"/>
      <c r="W4399" s="14"/>
      <c r="X4399" s="14"/>
      <c r="Y4399" s="14"/>
    </row>
    <row r="4400" spans="1:25">
      <c r="A4400" s="14" t="s">
        <v>4484</v>
      </c>
      <c r="B4400" s="14" t="s">
        <v>64</v>
      </c>
      <c r="C4400" s="14" t="s">
        <v>131</v>
      </c>
      <c r="D4400" s="14" t="s">
        <v>55</v>
      </c>
      <c r="E4400" s="14">
        <v>3</v>
      </c>
      <c r="F4400" s="14">
        <v>104.13673251864699</v>
      </c>
      <c r="G4400" s="14">
        <v>34.7122441728824</v>
      </c>
      <c r="H4400" s="14">
        <v>411.51004709810798</v>
      </c>
      <c r="I4400" s="14">
        <v>482.46589663374101</v>
      </c>
      <c r="J4400" s="14">
        <v>389.687846612513</v>
      </c>
      <c r="K4400" s="14">
        <v>589.80511002999299</v>
      </c>
      <c r="L4400" s="14">
        <v>107.339213396253</v>
      </c>
      <c r="M4400" s="14">
        <v>92.778050021228196</v>
      </c>
      <c r="O4400" s="14"/>
      <c r="P4400" s="14"/>
      <c r="Q4400" s="14"/>
      <c r="R4400" s="14"/>
      <c r="S4400" s="14"/>
      <c r="T4400" s="14"/>
      <c r="U4400" s="14"/>
      <c r="V4400" s="14"/>
      <c r="W4400" s="14"/>
      <c r="X4400" s="14"/>
      <c r="Y4400" s="14"/>
    </row>
    <row r="4401" spans="1:25">
      <c r="A4401" s="14" t="s">
        <v>4485</v>
      </c>
      <c r="B4401" s="14" t="s">
        <v>64</v>
      </c>
      <c r="C4401" s="14" t="s">
        <v>132</v>
      </c>
      <c r="D4401" s="14" t="s">
        <v>55</v>
      </c>
      <c r="E4401" s="14">
        <v>3</v>
      </c>
      <c r="F4401" s="14">
        <v>113.862141431336</v>
      </c>
      <c r="G4401" s="14">
        <v>37.954047143778801</v>
      </c>
      <c r="H4401" s="14">
        <v>448.13500248479397</v>
      </c>
      <c r="I4401" s="14">
        <v>505.44269337154202</v>
      </c>
      <c r="J4401" s="14">
        <v>412.57826361681401</v>
      </c>
      <c r="K4401" s="14">
        <v>612.195815745549</v>
      </c>
      <c r="L4401" s="14">
        <v>106.75312237400701</v>
      </c>
      <c r="M4401" s="14">
        <v>92.864429754727993</v>
      </c>
      <c r="O4401" s="14"/>
      <c r="P4401" s="14"/>
      <c r="Q4401" s="14"/>
      <c r="R4401" s="14"/>
      <c r="S4401" s="14"/>
      <c r="T4401" s="14"/>
      <c r="U4401" s="14"/>
      <c r="V4401" s="14"/>
      <c r="W4401" s="14"/>
      <c r="X4401" s="14"/>
      <c r="Y4401" s="14"/>
    </row>
    <row r="4402" spans="1:25">
      <c r="A4402" s="14" t="s">
        <v>4486</v>
      </c>
      <c r="B4402" s="14" t="s">
        <v>64</v>
      </c>
      <c r="C4402" s="14" t="s">
        <v>38</v>
      </c>
      <c r="D4402" s="14" t="s">
        <v>55</v>
      </c>
      <c r="E4402" s="14">
        <v>4</v>
      </c>
      <c r="F4402" s="14">
        <v>85.880781796126897</v>
      </c>
      <c r="G4402" s="14">
        <v>28.626927265375599</v>
      </c>
      <c r="H4402" s="14">
        <v>442.50196721005199</v>
      </c>
      <c r="I4402" s="14">
        <v>563.28336079021699</v>
      </c>
      <c r="J4402" s="14">
        <v>440.39022683571397</v>
      </c>
      <c r="K4402" s="14">
        <v>707.59213361092895</v>
      </c>
      <c r="L4402" s="14">
        <v>144.308772820711</v>
      </c>
      <c r="M4402" s="14">
        <v>122.893133954503</v>
      </c>
      <c r="O4402" s="14"/>
      <c r="P4402" s="14"/>
      <c r="Q4402" s="14"/>
      <c r="R4402" s="14"/>
      <c r="S4402" s="14"/>
      <c r="T4402" s="14"/>
      <c r="U4402" s="14"/>
      <c r="V4402" s="14"/>
      <c r="W4402" s="14"/>
      <c r="X4402" s="14"/>
      <c r="Y4402" s="14"/>
    </row>
    <row r="4403" spans="1:25">
      <c r="A4403" s="14" t="s">
        <v>4487</v>
      </c>
      <c r="B4403" s="14" t="s">
        <v>64</v>
      </c>
      <c r="C4403" s="14" t="s">
        <v>36</v>
      </c>
      <c r="D4403" s="14" t="s">
        <v>55</v>
      </c>
      <c r="E4403" s="14">
        <v>4</v>
      </c>
      <c r="F4403" s="14">
        <v>90.653700583697997</v>
      </c>
      <c r="G4403" s="14">
        <v>30.217900194565999</v>
      </c>
      <c r="H4403" s="14">
        <v>461.22462774712801</v>
      </c>
      <c r="I4403" s="14">
        <v>566.79661111982102</v>
      </c>
      <c r="J4403" s="14">
        <v>447.93043799058802</v>
      </c>
      <c r="K4403" s="14">
        <v>705.775524663753</v>
      </c>
      <c r="L4403" s="14">
        <v>138.97891354393201</v>
      </c>
      <c r="M4403" s="14">
        <v>118.866173129233</v>
      </c>
      <c r="O4403" s="14"/>
      <c r="P4403" s="14"/>
      <c r="Q4403" s="14"/>
      <c r="R4403" s="14"/>
      <c r="S4403" s="14"/>
      <c r="T4403" s="14"/>
      <c r="U4403" s="14"/>
      <c r="V4403" s="14"/>
      <c r="W4403" s="14"/>
      <c r="X4403" s="14"/>
      <c r="Y4403" s="14"/>
    </row>
    <row r="4404" spans="1:25">
      <c r="A4404" s="14" t="s">
        <v>4488</v>
      </c>
      <c r="B4404" s="14" t="s">
        <v>64</v>
      </c>
      <c r="C4404" s="14" t="s">
        <v>34</v>
      </c>
      <c r="D4404" s="14" t="s">
        <v>55</v>
      </c>
      <c r="E4404" s="14">
        <v>4</v>
      </c>
      <c r="F4404" s="14">
        <v>85.025878327821502</v>
      </c>
      <c r="G4404" s="14">
        <v>28.341959442607202</v>
      </c>
      <c r="H4404" s="14">
        <v>428.38511854001098</v>
      </c>
      <c r="I4404" s="14">
        <v>508.87015393520898</v>
      </c>
      <c r="J4404" s="14">
        <v>401.16296447814898</v>
      </c>
      <c r="K4404" s="14">
        <v>635.44930883015502</v>
      </c>
      <c r="L4404" s="14">
        <v>126.57915489494501</v>
      </c>
      <c r="M4404" s="14">
        <v>107.70718945706101</v>
      </c>
      <c r="O4404" s="14"/>
      <c r="P4404" s="14"/>
      <c r="Q4404" s="14"/>
      <c r="R4404" s="14"/>
      <c r="S4404" s="14"/>
      <c r="T4404" s="14"/>
      <c r="U4404" s="14"/>
      <c r="V4404" s="14"/>
      <c r="W4404" s="14"/>
      <c r="X4404" s="14"/>
      <c r="Y4404" s="14"/>
    </row>
    <row r="4405" spans="1:25">
      <c r="A4405" s="14" t="s">
        <v>4489</v>
      </c>
      <c r="B4405" s="14" t="s">
        <v>64</v>
      </c>
      <c r="C4405" s="14" t="s">
        <v>128</v>
      </c>
      <c r="D4405" s="14" t="s">
        <v>55</v>
      </c>
      <c r="E4405" s="14">
        <v>4</v>
      </c>
      <c r="F4405" s="14">
        <v>87.296924411556802</v>
      </c>
      <c r="G4405" s="14">
        <v>29.0989748038523</v>
      </c>
      <c r="H4405" s="14">
        <v>437.00903289726102</v>
      </c>
      <c r="I4405" s="14">
        <v>495.84654709316499</v>
      </c>
      <c r="J4405" s="14">
        <v>393.74054062781801</v>
      </c>
      <c r="K4405" s="14">
        <v>615.58789970783096</v>
      </c>
      <c r="L4405" s="14">
        <v>119.741352614666</v>
      </c>
      <c r="M4405" s="14">
        <v>102.10600646534699</v>
      </c>
      <c r="O4405" s="14"/>
      <c r="P4405" s="14"/>
      <c r="Q4405" s="14"/>
      <c r="R4405" s="14"/>
      <c r="S4405" s="14"/>
      <c r="T4405" s="14"/>
      <c r="U4405" s="14"/>
      <c r="V4405" s="14"/>
      <c r="W4405" s="14"/>
      <c r="X4405" s="14"/>
      <c r="Y4405" s="14"/>
    </row>
    <row r="4406" spans="1:25">
      <c r="A4406" s="14" t="s">
        <v>4490</v>
      </c>
      <c r="B4406" s="14" t="s">
        <v>64</v>
      </c>
      <c r="C4406" s="14" t="s">
        <v>129</v>
      </c>
      <c r="D4406" s="14" t="s">
        <v>55</v>
      </c>
      <c r="E4406" s="14">
        <v>4</v>
      </c>
      <c r="F4406" s="14">
        <v>80.882348411288405</v>
      </c>
      <c r="G4406" s="14">
        <v>26.9607828037628</v>
      </c>
      <c r="H4406" s="14">
        <v>402.66017031556902</v>
      </c>
      <c r="I4406" s="14">
        <v>484.75782103013597</v>
      </c>
      <c r="J4406" s="14">
        <v>378.47480261864303</v>
      </c>
      <c r="K4406" s="14">
        <v>610.17819288399903</v>
      </c>
      <c r="L4406" s="14">
        <v>125.42037185386199</v>
      </c>
      <c r="M4406" s="14">
        <v>106.283018411494</v>
      </c>
      <c r="O4406" s="14"/>
      <c r="P4406" s="14"/>
      <c r="Q4406" s="14"/>
      <c r="R4406" s="14"/>
      <c r="S4406" s="14"/>
      <c r="T4406" s="14"/>
      <c r="U4406" s="14"/>
      <c r="V4406" s="14"/>
      <c r="W4406" s="14"/>
      <c r="X4406" s="14"/>
      <c r="Y4406" s="14"/>
    </row>
    <row r="4407" spans="1:25">
      <c r="A4407" s="14" t="s">
        <v>4491</v>
      </c>
      <c r="B4407" s="14" t="s">
        <v>64</v>
      </c>
      <c r="C4407" s="14" t="s">
        <v>130</v>
      </c>
      <c r="D4407" s="14" t="s">
        <v>55</v>
      </c>
      <c r="E4407" s="14">
        <v>4</v>
      </c>
      <c r="F4407" s="14">
        <v>85.278353150000896</v>
      </c>
      <c r="G4407" s="14">
        <v>28.426117716667001</v>
      </c>
      <c r="H4407" s="14">
        <v>421.731631224968</v>
      </c>
      <c r="I4407" s="14">
        <v>505.32810100379601</v>
      </c>
      <c r="J4407" s="14">
        <v>398.03143869600098</v>
      </c>
      <c r="K4407" s="14">
        <v>631.39442498304004</v>
      </c>
      <c r="L4407" s="14">
        <v>126.066323979244</v>
      </c>
      <c r="M4407" s="14">
        <v>107.296662307795</v>
      </c>
      <c r="O4407" s="14"/>
      <c r="P4407" s="14"/>
      <c r="Q4407" s="14"/>
      <c r="R4407" s="14"/>
      <c r="S4407" s="14"/>
      <c r="T4407" s="14"/>
      <c r="U4407" s="14"/>
      <c r="V4407" s="14"/>
      <c r="W4407" s="14"/>
      <c r="X4407" s="14"/>
      <c r="Y4407" s="14"/>
    </row>
    <row r="4408" spans="1:25">
      <c r="A4408" s="14" t="s">
        <v>4492</v>
      </c>
      <c r="B4408" s="14" t="s">
        <v>64</v>
      </c>
      <c r="C4408" s="14" t="s">
        <v>131</v>
      </c>
      <c r="D4408" s="14" t="s">
        <v>55</v>
      </c>
      <c r="E4408" s="14">
        <v>4</v>
      </c>
      <c r="F4408" s="14">
        <v>93.207924055436294</v>
      </c>
      <c r="G4408" s="14">
        <v>31.0693080184788</v>
      </c>
      <c r="H4408" s="14">
        <v>457.88919264804599</v>
      </c>
      <c r="I4408" s="14">
        <v>557.10361115599596</v>
      </c>
      <c r="J4408" s="14">
        <v>443.55607667181499</v>
      </c>
      <c r="K4408" s="14">
        <v>689.57592905630599</v>
      </c>
      <c r="L4408" s="14">
        <v>132.47231790031</v>
      </c>
      <c r="M4408" s="14">
        <v>113.547534484181</v>
      </c>
      <c r="O4408" s="14"/>
      <c r="P4408" s="14"/>
      <c r="Q4408" s="14"/>
      <c r="R4408" s="14"/>
      <c r="S4408" s="14"/>
      <c r="T4408" s="14"/>
      <c r="U4408" s="14"/>
      <c r="V4408" s="14"/>
      <c r="W4408" s="14"/>
      <c r="X4408" s="14"/>
      <c r="Y4408" s="14"/>
    </row>
    <row r="4409" spans="1:25">
      <c r="A4409" s="14" t="s">
        <v>4493</v>
      </c>
      <c r="B4409" s="14" t="s">
        <v>64</v>
      </c>
      <c r="C4409" s="14" t="s">
        <v>132</v>
      </c>
      <c r="D4409" s="14" t="s">
        <v>55</v>
      </c>
      <c r="E4409" s="14">
        <v>4</v>
      </c>
      <c r="F4409" s="14">
        <v>92.5615298529342</v>
      </c>
      <c r="G4409" s="14">
        <v>30.853843284311399</v>
      </c>
      <c r="H4409" s="14">
        <v>450.15820373958798</v>
      </c>
      <c r="I4409" s="14">
        <v>545.70459644424898</v>
      </c>
      <c r="J4409" s="14">
        <v>434.04016079067901</v>
      </c>
      <c r="K4409" s="14">
        <v>676.05047039001295</v>
      </c>
      <c r="L4409" s="14">
        <v>130.345873945764</v>
      </c>
      <c r="M4409" s="14">
        <v>111.66443565357</v>
      </c>
      <c r="O4409" s="14"/>
      <c r="P4409" s="14"/>
      <c r="Q4409" s="14"/>
      <c r="R4409" s="14"/>
      <c r="S4409" s="14"/>
      <c r="T4409" s="14"/>
      <c r="U4409" s="14"/>
      <c r="V4409" s="14"/>
      <c r="W4409" s="14"/>
      <c r="X4409" s="14"/>
      <c r="Y4409" s="14"/>
    </row>
    <row r="4410" spans="1:25">
      <c r="A4410" s="14" t="s">
        <v>4494</v>
      </c>
      <c r="B4410" s="14" t="s">
        <v>64</v>
      </c>
      <c r="C4410" s="14" t="s">
        <v>38</v>
      </c>
      <c r="D4410" s="14" t="s">
        <v>55</v>
      </c>
      <c r="E4410" s="14">
        <v>5</v>
      </c>
      <c r="F4410" s="14">
        <v>101.67621194843299</v>
      </c>
      <c r="G4410" s="14">
        <v>33.892070649477503</v>
      </c>
      <c r="H4410" s="14">
        <v>501.04081184858097</v>
      </c>
      <c r="I4410" s="14">
        <v>671.62438054064296</v>
      </c>
      <c r="J4410" s="14">
        <v>533.69650702679598</v>
      </c>
      <c r="K4410" s="14">
        <v>831.48144843502405</v>
      </c>
      <c r="L4410" s="14">
        <v>159.857067894381</v>
      </c>
      <c r="M4410" s="14">
        <v>137.927873513847</v>
      </c>
      <c r="O4410" s="14"/>
      <c r="P4410" s="14"/>
      <c r="Q4410" s="14"/>
      <c r="R4410" s="14"/>
      <c r="S4410" s="14"/>
      <c r="T4410" s="14"/>
      <c r="U4410" s="14"/>
      <c r="V4410" s="14"/>
      <c r="W4410" s="14"/>
      <c r="X4410" s="14"/>
      <c r="Y4410" s="14"/>
    </row>
    <row r="4411" spans="1:25">
      <c r="A4411" s="14" t="s">
        <v>4495</v>
      </c>
      <c r="B4411" s="14" t="s">
        <v>64</v>
      </c>
      <c r="C4411" s="14" t="s">
        <v>36</v>
      </c>
      <c r="D4411" s="14" t="s">
        <v>55</v>
      </c>
      <c r="E4411" s="14">
        <v>5</v>
      </c>
      <c r="F4411" s="14">
        <v>104.317027049494</v>
      </c>
      <c r="G4411" s="14">
        <v>34.772342349831199</v>
      </c>
      <c r="H4411" s="14">
        <v>507.65013893373703</v>
      </c>
      <c r="I4411" s="14">
        <v>677.77852022063496</v>
      </c>
      <c r="J4411" s="14">
        <v>540.87249483370397</v>
      </c>
      <c r="K4411" s="14">
        <v>836.15133240016996</v>
      </c>
      <c r="L4411" s="14">
        <v>158.372812179535</v>
      </c>
      <c r="M4411" s="14">
        <v>136.90602538693099</v>
      </c>
      <c r="O4411" s="14"/>
      <c r="P4411" s="14"/>
      <c r="Q4411" s="14"/>
      <c r="R4411" s="14"/>
      <c r="S4411" s="14"/>
      <c r="T4411" s="14"/>
      <c r="U4411" s="14"/>
      <c r="V4411" s="14"/>
      <c r="W4411" s="14"/>
      <c r="X4411" s="14"/>
      <c r="Y4411" s="14"/>
    </row>
    <row r="4412" spans="1:25">
      <c r="A4412" s="14" t="s">
        <v>4496</v>
      </c>
      <c r="B4412" s="14" t="s">
        <v>64</v>
      </c>
      <c r="C4412" s="14" t="s">
        <v>34</v>
      </c>
      <c r="D4412" s="14" t="s">
        <v>55</v>
      </c>
      <c r="E4412" s="14">
        <v>5</v>
      </c>
      <c r="F4412" s="14">
        <v>95.013406092649902</v>
      </c>
      <c r="G4412" s="14">
        <v>31.6711353642166</v>
      </c>
      <c r="H4412" s="14">
        <v>458.40404348265503</v>
      </c>
      <c r="I4412" s="14">
        <v>612.14860642909002</v>
      </c>
      <c r="J4412" s="14">
        <v>485.56832358825102</v>
      </c>
      <c r="K4412" s="14">
        <v>759.607149207867</v>
      </c>
      <c r="L4412" s="14">
        <v>147.458542778778</v>
      </c>
      <c r="M4412" s="14">
        <v>126.580282840838</v>
      </c>
      <c r="O4412" s="14"/>
      <c r="P4412" s="14"/>
      <c r="Q4412" s="14"/>
      <c r="R4412" s="14"/>
      <c r="S4412" s="14"/>
      <c r="T4412" s="14"/>
      <c r="U4412" s="14"/>
      <c r="V4412" s="14"/>
      <c r="W4412" s="14"/>
      <c r="X4412" s="14"/>
      <c r="Y4412" s="14"/>
    </row>
    <row r="4413" spans="1:25">
      <c r="A4413" s="14" t="s">
        <v>4497</v>
      </c>
      <c r="B4413" s="14" t="s">
        <v>64</v>
      </c>
      <c r="C4413" s="14" t="s">
        <v>128</v>
      </c>
      <c r="D4413" s="14" t="s">
        <v>55</v>
      </c>
      <c r="E4413" s="14">
        <v>5</v>
      </c>
      <c r="F4413" s="14">
        <v>91.886719728713103</v>
      </c>
      <c r="G4413" s="14">
        <v>30.6289065762377</v>
      </c>
      <c r="H4413" s="14">
        <v>439.75458113765598</v>
      </c>
      <c r="I4413" s="14">
        <v>600.52323603158004</v>
      </c>
      <c r="J4413" s="14">
        <v>474.98284775336799</v>
      </c>
      <c r="K4413" s="14">
        <v>747.15020211094304</v>
      </c>
      <c r="L4413" s="14">
        <v>146.626966079363</v>
      </c>
      <c r="M4413" s="14">
        <v>125.540388278213</v>
      </c>
      <c r="O4413" s="14"/>
      <c r="P4413" s="14"/>
      <c r="Q4413" s="14"/>
      <c r="R4413" s="14"/>
      <c r="S4413" s="14"/>
      <c r="T4413" s="14"/>
      <c r="U4413" s="14"/>
      <c r="V4413" s="14"/>
      <c r="W4413" s="14"/>
      <c r="X4413" s="14"/>
      <c r="Y4413" s="14"/>
    </row>
    <row r="4414" spans="1:25">
      <c r="A4414" s="14" t="s">
        <v>4498</v>
      </c>
      <c r="B4414" s="14" t="s">
        <v>64</v>
      </c>
      <c r="C4414" s="14" t="s">
        <v>129</v>
      </c>
      <c r="D4414" s="14" t="s">
        <v>55</v>
      </c>
      <c r="E4414" s="14">
        <v>5</v>
      </c>
      <c r="F4414" s="14">
        <v>89.019084493178298</v>
      </c>
      <c r="G4414" s="14">
        <v>29.6730281643928</v>
      </c>
      <c r="H4414" s="14">
        <v>423.09450804742499</v>
      </c>
      <c r="I4414" s="14">
        <v>564.71792620088695</v>
      </c>
      <c r="J4414" s="14">
        <v>446.13235028985201</v>
      </c>
      <c r="K4414" s="14">
        <v>703.568409437642</v>
      </c>
      <c r="L4414" s="14">
        <v>138.850483236755</v>
      </c>
      <c r="M4414" s="14">
        <v>118.585575911034</v>
      </c>
      <c r="O4414" s="14"/>
      <c r="P4414" s="14"/>
      <c r="Q4414" s="14"/>
      <c r="R4414" s="14"/>
      <c r="S4414" s="14"/>
      <c r="T4414" s="14"/>
      <c r="U4414" s="14"/>
      <c r="V4414" s="14"/>
      <c r="W4414" s="14"/>
      <c r="X4414" s="14"/>
      <c r="Y4414" s="14"/>
    </row>
    <row r="4415" spans="1:25">
      <c r="A4415" s="14" t="s">
        <v>4499</v>
      </c>
      <c r="B4415" s="14" t="s">
        <v>64</v>
      </c>
      <c r="C4415" s="14" t="s">
        <v>130</v>
      </c>
      <c r="D4415" s="14" t="s">
        <v>55</v>
      </c>
      <c r="E4415" s="14">
        <v>5</v>
      </c>
      <c r="F4415" s="14">
        <v>98.229055151680697</v>
      </c>
      <c r="G4415" s="14">
        <v>32.743018383893599</v>
      </c>
      <c r="H4415" s="14">
        <v>465.71712095429899</v>
      </c>
      <c r="I4415" s="14">
        <v>599.64918346443801</v>
      </c>
      <c r="J4415" s="14">
        <v>480.03615803466801</v>
      </c>
      <c r="K4415" s="14">
        <v>738.63823437542396</v>
      </c>
      <c r="L4415" s="14">
        <v>138.98905091098601</v>
      </c>
      <c r="M4415" s="14">
        <v>119.61302542977</v>
      </c>
      <c r="O4415" s="14"/>
      <c r="P4415" s="14"/>
      <c r="Q4415" s="14"/>
      <c r="R4415" s="14"/>
      <c r="S4415" s="14"/>
      <c r="T4415" s="14"/>
      <c r="U4415" s="14"/>
      <c r="V4415" s="14"/>
      <c r="W4415" s="14"/>
      <c r="X4415" s="14"/>
      <c r="Y4415" s="14"/>
    </row>
    <row r="4416" spans="1:25">
      <c r="A4416" s="14" t="s">
        <v>4500</v>
      </c>
      <c r="B4416" s="14" t="s">
        <v>64</v>
      </c>
      <c r="C4416" s="14" t="s">
        <v>131</v>
      </c>
      <c r="D4416" s="14" t="s">
        <v>55</v>
      </c>
      <c r="E4416" s="14">
        <v>5</v>
      </c>
      <c r="F4416" s="14">
        <v>113.92112235560801</v>
      </c>
      <c r="G4416" s="14">
        <v>37.973707451869302</v>
      </c>
      <c r="H4416" s="14">
        <v>539.680337086588</v>
      </c>
      <c r="I4416" s="14">
        <v>652.86901298205203</v>
      </c>
      <c r="J4416" s="14">
        <v>534.07857204307004</v>
      </c>
      <c r="K4416" s="14">
        <v>789.42065034171901</v>
      </c>
      <c r="L4416" s="14">
        <v>136.55163735966599</v>
      </c>
      <c r="M4416" s="14">
        <v>118.790440938982</v>
      </c>
      <c r="O4416" s="14"/>
      <c r="P4416" s="14"/>
      <c r="Q4416" s="14"/>
      <c r="R4416" s="14"/>
      <c r="S4416" s="14"/>
      <c r="T4416" s="14"/>
      <c r="U4416" s="14"/>
      <c r="V4416" s="14"/>
      <c r="W4416" s="14"/>
      <c r="X4416" s="14"/>
      <c r="Y4416" s="14"/>
    </row>
    <row r="4417" spans="1:25">
      <c r="A4417" s="14" t="s">
        <v>4501</v>
      </c>
      <c r="B4417" s="14" t="s">
        <v>64</v>
      </c>
      <c r="C4417" s="14" t="s">
        <v>132</v>
      </c>
      <c r="D4417" s="14" t="s">
        <v>55</v>
      </c>
      <c r="E4417" s="14">
        <v>5</v>
      </c>
      <c r="F4417" s="14">
        <v>111.22608457784099</v>
      </c>
      <c r="G4417" s="14">
        <v>37.075361525947102</v>
      </c>
      <c r="H4417" s="14">
        <v>525.96625799329104</v>
      </c>
      <c r="I4417" s="14">
        <v>645.590231395199</v>
      </c>
      <c r="J4417" s="14">
        <v>527.09778485460595</v>
      </c>
      <c r="K4417" s="14">
        <v>782.02956584831304</v>
      </c>
      <c r="L4417" s="14">
        <v>136.43933445311299</v>
      </c>
      <c r="M4417" s="14">
        <v>118.49244654059299</v>
      </c>
      <c r="O4417" s="14"/>
      <c r="P4417" s="14"/>
      <c r="Q4417" s="14"/>
      <c r="R4417" s="14"/>
      <c r="S4417" s="14"/>
      <c r="T4417" s="14"/>
      <c r="U4417" s="14"/>
      <c r="V4417" s="14"/>
      <c r="W4417" s="14"/>
      <c r="X4417" s="14"/>
      <c r="Y4417" s="14"/>
    </row>
    <row r="4418" spans="1:25">
      <c r="A4418" s="14" t="s">
        <v>4502</v>
      </c>
      <c r="B4418" s="14" t="s">
        <v>64</v>
      </c>
      <c r="C4418" s="14" t="s">
        <v>38</v>
      </c>
      <c r="D4418" s="14" t="s">
        <v>59</v>
      </c>
      <c r="E4418" s="14">
        <v>0</v>
      </c>
      <c r="F4418" s="14">
        <v>636.07474608883695</v>
      </c>
      <c r="G4418" s="14">
        <v>212.02491536294599</v>
      </c>
      <c r="H4418" s="14">
        <v>449.31321510026203</v>
      </c>
      <c r="I4418" s="14">
        <v>582.28283564891603</v>
      </c>
      <c r="J4418" s="14">
        <v>534.53761396237405</v>
      </c>
      <c r="K4418" s="14">
        <v>632.91654015222298</v>
      </c>
      <c r="L4418" s="14">
        <v>50.633704503306802</v>
      </c>
      <c r="M4418" s="14">
        <v>47.745221686542699</v>
      </c>
      <c r="O4418" s="14"/>
      <c r="P4418" s="14"/>
      <c r="Q4418" s="14"/>
      <c r="R4418" s="14"/>
      <c r="S4418" s="14"/>
      <c r="T4418" s="14"/>
      <c r="U4418" s="14"/>
      <c r="V4418" s="14"/>
      <c r="W4418" s="14"/>
      <c r="X4418" s="14"/>
      <c r="Y4418" s="14"/>
    </row>
    <row r="4419" spans="1:25">
      <c r="A4419" s="14" t="s">
        <v>4503</v>
      </c>
      <c r="B4419" s="14" t="s">
        <v>64</v>
      </c>
      <c r="C4419" s="14" t="s">
        <v>36</v>
      </c>
      <c r="D4419" s="14" t="s">
        <v>59</v>
      </c>
      <c r="E4419" s="14">
        <v>0</v>
      </c>
      <c r="F4419" s="14">
        <v>607.15255158469404</v>
      </c>
      <c r="G4419" s="14">
        <v>202.38418386156499</v>
      </c>
      <c r="H4419" s="14">
        <v>423.73177719171599</v>
      </c>
      <c r="I4419" s="14">
        <v>550.10465980056301</v>
      </c>
      <c r="J4419" s="14">
        <v>503.981456465223</v>
      </c>
      <c r="K4419" s="14">
        <v>599.086110602075</v>
      </c>
      <c r="L4419" s="14">
        <v>48.9814508015115</v>
      </c>
      <c r="M4419" s="14">
        <v>46.123203335340001</v>
      </c>
      <c r="O4419" s="14"/>
      <c r="P4419" s="14"/>
      <c r="Q4419" s="14"/>
      <c r="R4419" s="14"/>
      <c r="S4419" s="14"/>
      <c r="T4419" s="14"/>
      <c r="U4419" s="14"/>
      <c r="V4419" s="14"/>
      <c r="W4419" s="14"/>
      <c r="X4419" s="14"/>
      <c r="Y4419" s="14"/>
    </row>
    <row r="4420" spans="1:25">
      <c r="A4420" s="14" t="s">
        <v>4504</v>
      </c>
      <c r="B4420" s="14" t="s">
        <v>64</v>
      </c>
      <c r="C4420" s="14" t="s">
        <v>34</v>
      </c>
      <c r="D4420" s="14" t="s">
        <v>59</v>
      </c>
      <c r="E4420" s="14">
        <v>0</v>
      </c>
      <c r="F4420" s="14">
        <v>576.42201353550195</v>
      </c>
      <c r="G4420" s="14">
        <v>192.14067117850101</v>
      </c>
      <c r="H4420" s="14">
        <v>398.45849563157299</v>
      </c>
      <c r="I4420" s="14">
        <v>521.99496931522299</v>
      </c>
      <c r="J4420" s="14">
        <v>477.071951227456</v>
      </c>
      <c r="K4420" s="14">
        <v>569.77762885460299</v>
      </c>
      <c r="L4420" s="14">
        <v>47.7826595393799</v>
      </c>
      <c r="M4420" s="14">
        <v>44.923018087766899</v>
      </c>
      <c r="O4420" s="14"/>
      <c r="P4420" s="14"/>
      <c r="Q4420" s="14"/>
      <c r="R4420" s="14"/>
      <c r="S4420" s="14"/>
      <c r="T4420" s="14"/>
      <c r="U4420" s="14"/>
      <c r="V4420" s="14"/>
      <c r="W4420" s="14"/>
      <c r="X4420" s="14"/>
      <c r="Y4420" s="14"/>
    </row>
    <row r="4421" spans="1:25">
      <c r="A4421" s="14" t="s">
        <v>4505</v>
      </c>
      <c r="B4421" s="14" t="s">
        <v>64</v>
      </c>
      <c r="C4421" s="14" t="s">
        <v>128</v>
      </c>
      <c r="D4421" s="14" t="s">
        <v>59</v>
      </c>
      <c r="E4421" s="14">
        <v>0</v>
      </c>
      <c r="F4421" s="14">
        <v>564.78418223551398</v>
      </c>
      <c r="G4421" s="14">
        <v>188.26139407850499</v>
      </c>
      <c r="H4421" s="14">
        <v>387.47808521978999</v>
      </c>
      <c r="I4421" s="14">
        <v>499.58262039360801</v>
      </c>
      <c r="J4421" s="14">
        <v>456.18847028375899</v>
      </c>
      <c r="K4421" s="14">
        <v>545.76839040118705</v>
      </c>
      <c r="L4421" s="14">
        <v>46.185770007579201</v>
      </c>
      <c r="M4421" s="14">
        <v>43.3941501098492</v>
      </c>
      <c r="O4421" s="14"/>
      <c r="P4421" s="14"/>
      <c r="Q4421" s="14"/>
      <c r="R4421" s="14"/>
      <c r="S4421" s="14"/>
      <c r="T4421" s="14"/>
      <c r="U4421" s="14"/>
      <c r="V4421" s="14"/>
      <c r="W4421" s="14"/>
      <c r="X4421" s="14"/>
      <c r="Y4421" s="14"/>
    </row>
    <row r="4422" spans="1:25">
      <c r="A4422" s="14" t="s">
        <v>4506</v>
      </c>
      <c r="B4422" s="14" t="s">
        <v>64</v>
      </c>
      <c r="C4422" s="14" t="s">
        <v>129</v>
      </c>
      <c r="D4422" s="14" t="s">
        <v>59</v>
      </c>
      <c r="E4422" s="14">
        <v>0</v>
      </c>
      <c r="F4422" s="14">
        <v>568.46584289050304</v>
      </c>
      <c r="G4422" s="14">
        <v>189.48861429683399</v>
      </c>
      <c r="H4422" s="14">
        <v>387.76131491419102</v>
      </c>
      <c r="I4422" s="14">
        <v>493.01848859061897</v>
      </c>
      <c r="J4422" s="14">
        <v>450.15503629760201</v>
      </c>
      <c r="K4422" s="14">
        <v>538.63016580727503</v>
      </c>
      <c r="L4422" s="14">
        <v>45.611677216656098</v>
      </c>
      <c r="M4422" s="14">
        <v>42.863452293016699</v>
      </c>
      <c r="O4422" s="14"/>
      <c r="P4422" s="14"/>
      <c r="Q4422" s="14"/>
      <c r="R4422" s="14"/>
      <c r="S4422" s="14"/>
      <c r="T4422" s="14"/>
      <c r="U4422" s="14"/>
      <c r="V4422" s="14"/>
      <c r="W4422" s="14"/>
      <c r="X4422" s="14"/>
      <c r="Y4422" s="14"/>
    </row>
    <row r="4423" spans="1:25">
      <c r="A4423" s="14" t="s">
        <v>4507</v>
      </c>
      <c r="B4423" s="14" t="s">
        <v>64</v>
      </c>
      <c r="C4423" s="14" t="s">
        <v>130</v>
      </c>
      <c r="D4423" s="14" t="s">
        <v>59</v>
      </c>
      <c r="E4423" s="14">
        <v>0</v>
      </c>
      <c r="F4423" s="14">
        <v>578.93874656938999</v>
      </c>
      <c r="G4423" s="14">
        <v>192.97958218979699</v>
      </c>
      <c r="H4423" s="14">
        <v>393.23933527328597</v>
      </c>
      <c r="I4423" s="14">
        <v>491.18828195216997</v>
      </c>
      <c r="J4423" s="14">
        <v>448.69066811851701</v>
      </c>
      <c r="K4423" s="14">
        <v>536.38505564720504</v>
      </c>
      <c r="L4423" s="14">
        <v>45.196773695035297</v>
      </c>
      <c r="M4423" s="14">
        <v>42.497613833652501</v>
      </c>
      <c r="O4423" s="14"/>
      <c r="P4423" s="14"/>
      <c r="Q4423" s="14"/>
      <c r="R4423" s="14"/>
      <c r="S4423" s="14"/>
      <c r="T4423" s="14"/>
      <c r="U4423" s="14"/>
      <c r="V4423" s="14"/>
      <c r="W4423" s="14"/>
      <c r="X4423" s="14"/>
      <c r="Y4423" s="14"/>
    </row>
    <row r="4424" spans="1:25">
      <c r="A4424" s="14" t="s">
        <v>4508</v>
      </c>
      <c r="B4424" s="14" t="s">
        <v>64</v>
      </c>
      <c r="C4424" s="14" t="s">
        <v>131</v>
      </c>
      <c r="D4424" s="14" t="s">
        <v>59</v>
      </c>
      <c r="E4424" s="14">
        <v>0</v>
      </c>
      <c r="F4424" s="14">
        <v>547.09352159288505</v>
      </c>
      <c r="G4424" s="14">
        <v>182.364507197628</v>
      </c>
      <c r="H4424" s="14">
        <v>369.87271089476701</v>
      </c>
      <c r="I4424" s="14">
        <v>451.47473741946499</v>
      </c>
      <c r="J4424" s="14">
        <v>411.72424530275401</v>
      </c>
      <c r="K4424" s="14">
        <v>493.82491398669202</v>
      </c>
      <c r="L4424" s="14">
        <v>42.350176567227201</v>
      </c>
      <c r="M4424" s="14">
        <v>39.750492116710298</v>
      </c>
      <c r="O4424" s="14"/>
      <c r="P4424" s="14"/>
      <c r="Q4424" s="14"/>
      <c r="R4424" s="14"/>
      <c r="S4424" s="14"/>
      <c r="T4424" s="14"/>
      <c r="U4424" s="14"/>
      <c r="V4424" s="14"/>
      <c r="W4424" s="14"/>
      <c r="X4424" s="14"/>
      <c r="Y4424" s="14"/>
    </row>
    <row r="4425" spans="1:25">
      <c r="A4425" s="14" t="s">
        <v>4509</v>
      </c>
      <c r="B4425" s="14" t="s">
        <v>64</v>
      </c>
      <c r="C4425" s="14" t="s">
        <v>132</v>
      </c>
      <c r="D4425" s="14" t="s">
        <v>59</v>
      </c>
      <c r="E4425" s="14">
        <v>0</v>
      </c>
      <c r="F4425" s="14">
        <v>591.29443760680704</v>
      </c>
      <c r="G4425" s="14">
        <v>197.098145868936</v>
      </c>
      <c r="H4425" s="14">
        <v>398.04673044369702</v>
      </c>
      <c r="I4425" s="14">
        <v>478.77981649860902</v>
      </c>
      <c r="J4425" s="14">
        <v>438.54717757661803</v>
      </c>
      <c r="K4425" s="14">
        <v>521.54000765747901</v>
      </c>
      <c r="L4425" s="14">
        <v>42.760191158869802</v>
      </c>
      <c r="M4425" s="14">
        <v>40.232638921990898</v>
      </c>
      <c r="O4425" s="14"/>
      <c r="P4425" s="14"/>
      <c r="Q4425" s="14"/>
      <c r="R4425" s="14"/>
      <c r="S4425" s="14"/>
      <c r="T4425" s="14"/>
      <c r="U4425" s="14"/>
      <c r="V4425" s="14"/>
      <c r="W4425" s="14"/>
      <c r="X4425" s="14"/>
      <c r="Y4425" s="14"/>
    </row>
    <row r="4426" spans="1:25">
      <c r="A4426" s="14" t="s">
        <v>4510</v>
      </c>
      <c r="B4426" s="14" t="s">
        <v>64</v>
      </c>
      <c r="C4426" s="14" t="s">
        <v>38</v>
      </c>
      <c r="D4426" s="14" t="s">
        <v>59</v>
      </c>
      <c r="E4426" s="14">
        <v>1</v>
      </c>
      <c r="F4426" s="14">
        <v>79.243557381153806</v>
      </c>
      <c r="G4426" s="14">
        <v>26.4145191270513</v>
      </c>
      <c r="H4426" s="14">
        <v>279.9828900864</v>
      </c>
      <c r="I4426" s="14">
        <v>385.49560697522901</v>
      </c>
      <c r="J4426" s="14">
        <v>301.08635628969199</v>
      </c>
      <c r="K4426" s="14">
        <v>485.274676706999</v>
      </c>
      <c r="L4426" s="14">
        <v>99.779069731769795</v>
      </c>
      <c r="M4426" s="14">
        <v>84.409250685536904</v>
      </c>
      <c r="O4426" s="14"/>
      <c r="P4426" s="14"/>
      <c r="Q4426" s="14"/>
      <c r="R4426" s="14"/>
      <c r="S4426" s="14"/>
      <c r="T4426" s="14"/>
      <c r="U4426" s="14"/>
      <c r="V4426" s="14"/>
      <c r="W4426" s="14"/>
      <c r="X4426" s="14"/>
      <c r="Y4426" s="14"/>
    </row>
    <row r="4427" spans="1:25">
      <c r="A4427" s="14" t="s">
        <v>4511</v>
      </c>
      <c r="B4427" s="14" t="s">
        <v>64</v>
      </c>
      <c r="C4427" s="14" t="s">
        <v>36</v>
      </c>
      <c r="D4427" s="14" t="s">
        <v>59</v>
      </c>
      <c r="E4427" s="14">
        <v>1</v>
      </c>
      <c r="F4427" s="14">
        <v>90.549718885331998</v>
      </c>
      <c r="G4427" s="14">
        <v>30.183239628443999</v>
      </c>
      <c r="H4427" s="14">
        <v>313.87472316313199</v>
      </c>
      <c r="I4427" s="14">
        <v>429.55301196243801</v>
      </c>
      <c r="J4427" s="14">
        <v>341.29185495576701</v>
      </c>
      <c r="K4427" s="14">
        <v>532.75771583860001</v>
      </c>
      <c r="L4427" s="14">
        <v>103.20470387616101</v>
      </c>
      <c r="M4427" s="14">
        <v>88.261157006671198</v>
      </c>
      <c r="O4427" s="14"/>
      <c r="P4427" s="14"/>
      <c r="Q4427" s="14"/>
      <c r="R4427" s="14"/>
      <c r="S4427" s="14"/>
      <c r="T4427" s="14"/>
      <c r="U4427" s="14"/>
      <c r="V4427" s="14"/>
      <c r="W4427" s="14"/>
      <c r="X4427" s="14"/>
      <c r="Y4427" s="14"/>
    </row>
    <row r="4428" spans="1:25">
      <c r="A4428" s="14" t="s">
        <v>4512</v>
      </c>
      <c r="B4428" s="14" t="s">
        <v>64</v>
      </c>
      <c r="C4428" s="14" t="s">
        <v>34</v>
      </c>
      <c r="D4428" s="14" t="s">
        <v>59</v>
      </c>
      <c r="E4428" s="14">
        <v>1</v>
      </c>
      <c r="F4428" s="14">
        <v>82.967200363224194</v>
      </c>
      <c r="G4428" s="14">
        <v>27.6557334544081</v>
      </c>
      <c r="H4428" s="14">
        <v>283.37728110944801</v>
      </c>
      <c r="I4428" s="14">
        <v>389.13481198587999</v>
      </c>
      <c r="J4428" s="14">
        <v>305.88027964887402</v>
      </c>
      <c r="K4428" s="14">
        <v>487.17322897102298</v>
      </c>
      <c r="L4428" s="14">
        <v>98.038416985142206</v>
      </c>
      <c r="M4428" s="14">
        <v>83.254532337006594</v>
      </c>
      <c r="O4428" s="14"/>
      <c r="P4428" s="14"/>
      <c r="Q4428" s="14"/>
      <c r="R4428" s="14"/>
      <c r="S4428" s="14"/>
      <c r="T4428" s="14"/>
      <c r="U4428" s="14"/>
      <c r="V4428" s="14"/>
      <c r="W4428" s="14"/>
      <c r="X4428" s="14"/>
      <c r="Y4428" s="14"/>
    </row>
    <row r="4429" spans="1:25">
      <c r="A4429" s="14" t="s">
        <v>4513</v>
      </c>
      <c r="B4429" s="14" t="s">
        <v>64</v>
      </c>
      <c r="C4429" s="14" t="s">
        <v>128</v>
      </c>
      <c r="D4429" s="14" t="s">
        <v>59</v>
      </c>
      <c r="E4429" s="14">
        <v>1</v>
      </c>
      <c r="F4429" s="14">
        <v>81.553699878747395</v>
      </c>
      <c r="G4429" s="14">
        <v>27.184566626249101</v>
      </c>
      <c r="H4429" s="14">
        <v>275.39830438911099</v>
      </c>
      <c r="I4429" s="14">
        <v>376.58046055724799</v>
      </c>
      <c r="J4429" s="14">
        <v>295.22011011308803</v>
      </c>
      <c r="K4429" s="14">
        <v>472.52455923633897</v>
      </c>
      <c r="L4429" s="14">
        <v>95.944098679091397</v>
      </c>
      <c r="M4429" s="14">
        <v>81.360350444159195</v>
      </c>
      <c r="O4429" s="14"/>
      <c r="P4429" s="14"/>
      <c r="Q4429" s="14"/>
      <c r="R4429" s="14"/>
      <c r="S4429" s="14"/>
      <c r="T4429" s="14"/>
      <c r="U4429" s="14"/>
      <c r="V4429" s="14"/>
      <c r="W4429" s="14"/>
      <c r="X4429" s="14"/>
      <c r="Y4429" s="14"/>
    </row>
    <row r="4430" spans="1:25">
      <c r="A4430" s="14" t="s">
        <v>4514</v>
      </c>
      <c r="B4430" s="14" t="s">
        <v>64</v>
      </c>
      <c r="C4430" s="14" t="s">
        <v>129</v>
      </c>
      <c r="D4430" s="14" t="s">
        <v>59</v>
      </c>
      <c r="E4430" s="14">
        <v>1</v>
      </c>
      <c r="F4430" s="14">
        <v>77.754827773076698</v>
      </c>
      <c r="G4430" s="14">
        <v>25.918275924358898</v>
      </c>
      <c r="H4430" s="14">
        <v>260.99230589781399</v>
      </c>
      <c r="I4430" s="14">
        <v>349.53092105818598</v>
      </c>
      <c r="J4430" s="14">
        <v>272.06303456460199</v>
      </c>
      <c r="K4430" s="14">
        <v>441.25185956787902</v>
      </c>
      <c r="L4430" s="14">
        <v>91.720938509693596</v>
      </c>
      <c r="M4430" s="14">
        <v>77.467886493583705</v>
      </c>
      <c r="O4430" s="14"/>
      <c r="P4430" s="14"/>
      <c r="Q4430" s="14"/>
      <c r="R4430" s="14"/>
      <c r="S4430" s="14"/>
      <c r="T4430" s="14"/>
      <c r="U4430" s="14"/>
      <c r="V4430" s="14"/>
      <c r="W4430" s="14"/>
      <c r="X4430" s="14"/>
      <c r="Y4430" s="14"/>
    </row>
    <row r="4431" spans="1:25">
      <c r="A4431" s="14" t="s">
        <v>4515</v>
      </c>
      <c r="B4431" s="14" t="s">
        <v>64</v>
      </c>
      <c r="C4431" s="14" t="s">
        <v>130</v>
      </c>
      <c r="D4431" s="14" t="s">
        <v>59</v>
      </c>
      <c r="E4431" s="14">
        <v>1</v>
      </c>
      <c r="F4431" s="14">
        <v>88.793492548971201</v>
      </c>
      <c r="G4431" s="14">
        <v>29.5978308496571</v>
      </c>
      <c r="H4431" s="14">
        <v>296.759775906458</v>
      </c>
      <c r="I4431" s="14">
        <v>394.32057495222199</v>
      </c>
      <c r="J4431" s="14">
        <v>310.707738027799</v>
      </c>
      <c r="K4431" s="14">
        <v>492.24163067071601</v>
      </c>
      <c r="L4431" s="14">
        <v>97.921055718494202</v>
      </c>
      <c r="M4431" s="14">
        <v>83.612836924423604</v>
      </c>
      <c r="O4431" s="14"/>
      <c r="P4431" s="14"/>
      <c r="Q4431" s="14"/>
      <c r="R4431" s="14"/>
      <c r="S4431" s="14"/>
      <c r="T4431" s="14"/>
      <c r="U4431" s="14"/>
      <c r="V4431" s="14"/>
      <c r="W4431" s="14"/>
      <c r="X4431" s="14"/>
      <c r="Y4431" s="14"/>
    </row>
    <row r="4432" spans="1:25">
      <c r="A4432" s="14" t="s">
        <v>4516</v>
      </c>
      <c r="B4432" s="14" t="s">
        <v>64</v>
      </c>
      <c r="C4432" s="14" t="s">
        <v>131</v>
      </c>
      <c r="D4432" s="14" t="s">
        <v>59</v>
      </c>
      <c r="E4432" s="14">
        <v>1</v>
      </c>
      <c r="F4432" s="14">
        <v>85.835354012977703</v>
      </c>
      <c r="G4432" s="14">
        <v>28.611784670992598</v>
      </c>
      <c r="H4432" s="14">
        <v>285.936753432751</v>
      </c>
      <c r="I4432" s="14">
        <v>372.35009709883002</v>
      </c>
      <c r="J4432" s="14">
        <v>291.49636452255203</v>
      </c>
      <c r="K4432" s="14">
        <v>467.29765077112802</v>
      </c>
      <c r="L4432" s="14">
        <v>94.947553672297801</v>
      </c>
      <c r="M4432" s="14">
        <v>80.853732576278006</v>
      </c>
      <c r="O4432" s="14"/>
      <c r="P4432" s="14"/>
      <c r="Q4432" s="14"/>
      <c r="R4432" s="14"/>
      <c r="S4432" s="14"/>
      <c r="T4432" s="14"/>
      <c r="U4432" s="14"/>
      <c r="V4432" s="14"/>
      <c r="W4432" s="14"/>
      <c r="X4432" s="14"/>
      <c r="Y4432" s="14"/>
    </row>
    <row r="4433" spans="1:25">
      <c r="A4433" s="14" t="s">
        <v>4517</v>
      </c>
      <c r="B4433" s="14" t="s">
        <v>64</v>
      </c>
      <c r="C4433" s="14" t="s">
        <v>132</v>
      </c>
      <c r="D4433" s="14" t="s">
        <v>59</v>
      </c>
      <c r="E4433" s="14">
        <v>1</v>
      </c>
      <c r="F4433" s="14">
        <v>91.119724359775503</v>
      </c>
      <c r="G4433" s="14">
        <v>30.373241453258501</v>
      </c>
      <c r="H4433" s="14">
        <v>301.790893120178</v>
      </c>
      <c r="I4433" s="14">
        <v>394.22151718766003</v>
      </c>
      <c r="J4433" s="14">
        <v>310.88310514302702</v>
      </c>
      <c r="K4433" s="14">
        <v>491.62192981568398</v>
      </c>
      <c r="L4433" s="14">
        <v>97.400412628023801</v>
      </c>
      <c r="M4433" s="14">
        <v>83.338412044633699</v>
      </c>
      <c r="O4433" s="14"/>
      <c r="P4433" s="14"/>
      <c r="Q4433" s="14"/>
      <c r="R4433" s="14"/>
      <c r="S4433" s="14"/>
      <c r="T4433" s="14"/>
      <c r="U4433" s="14"/>
      <c r="V4433" s="14"/>
      <c r="W4433" s="14"/>
      <c r="X4433" s="14"/>
      <c r="Y4433" s="14"/>
    </row>
    <row r="4434" spans="1:25">
      <c r="A4434" s="14" t="s">
        <v>4518</v>
      </c>
      <c r="B4434" s="14" t="s">
        <v>64</v>
      </c>
      <c r="C4434" s="14" t="s">
        <v>38</v>
      </c>
      <c r="D4434" s="14" t="s">
        <v>59</v>
      </c>
      <c r="E4434" s="14">
        <v>2</v>
      </c>
      <c r="F4434" s="14">
        <v>116.81904037194801</v>
      </c>
      <c r="G4434" s="14">
        <v>38.939680123982498</v>
      </c>
      <c r="H4434" s="14">
        <v>393.09186476865</v>
      </c>
      <c r="I4434" s="14">
        <v>540.05498625893404</v>
      </c>
      <c r="J4434" s="14">
        <v>436.22091631363901</v>
      </c>
      <c r="K4434" s="14">
        <v>659.20529519085596</v>
      </c>
      <c r="L4434" s="14">
        <v>119.150308931921</v>
      </c>
      <c r="M4434" s="14">
        <v>103.83406994529599</v>
      </c>
      <c r="O4434" s="14"/>
      <c r="P4434" s="14"/>
      <c r="Q4434" s="14"/>
      <c r="R4434" s="14"/>
      <c r="S4434" s="14"/>
      <c r="T4434" s="14"/>
      <c r="U4434" s="14"/>
      <c r="V4434" s="14"/>
      <c r="W4434" s="14"/>
      <c r="X4434" s="14"/>
      <c r="Y4434" s="14"/>
    </row>
    <row r="4435" spans="1:25">
      <c r="A4435" s="14" t="s">
        <v>4519</v>
      </c>
      <c r="B4435" s="14" t="s">
        <v>64</v>
      </c>
      <c r="C4435" s="14" t="s">
        <v>36</v>
      </c>
      <c r="D4435" s="14" t="s">
        <v>59</v>
      </c>
      <c r="E4435" s="14">
        <v>2</v>
      </c>
      <c r="F4435" s="14">
        <v>111.491711766861</v>
      </c>
      <c r="G4435" s="14">
        <v>37.163903922286998</v>
      </c>
      <c r="H4435" s="14">
        <v>368.77488759587499</v>
      </c>
      <c r="I4435" s="14">
        <v>492.20804255525701</v>
      </c>
      <c r="J4435" s="14">
        <v>396.83932817449102</v>
      </c>
      <c r="K4435" s="14">
        <v>602.00274193688495</v>
      </c>
      <c r="L4435" s="14">
        <v>109.794699381629</v>
      </c>
      <c r="M4435" s="14">
        <v>95.368714380765198</v>
      </c>
      <c r="O4435" s="14"/>
      <c r="P4435" s="14"/>
      <c r="Q4435" s="14"/>
      <c r="R4435" s="14"/>
      <c r="S4435" s="14"/>
      <c r="T4435" s="14"/>
      <c r="U4435" s="14"/>
      <c r="V4435" s="14"/>
      <c r="W4435" s="14"/>
      <c r="X4435" s="14"/>
      <c r="Y4435" s="14"/>
    </row>
    <row r="4436" spans="1:25">
      <c r="A4436" s="14" t="s">
        <v>4520</v>
      </c>
      <c r="B4436" s="14" t="s">
        <v>64</v>
      </c>
      <c r="C4436" s="14" t="s">
        <v>34</v>
      </c>
      <c r="D4436" s="14" t="s">
        <v>59</v>
      </c>
      <c r="E4436" s="14">
        <v>2</v>
      </c>
      <c r="F4436" s="14">
        <v>102.339608817179</v>
      </c>
      <c r="G4436" s="14">
        <v>34.113202939059498</v>
      </c>
      <c r="H4436" s="14">
        <v>333.72337056407298</v>
      </c>
      <c r="I4436" s="14">
        <v>456.59087572385903</v>
      </c>
      <c r="J4436" s="14">
        <v>363.95851823719499</v>
      </c>
      <c r="K4436" s="14">
        <v>563.89912050838996</v>
      </c>
      <c r="L4436" s="14">
        <v>107.30824478453199</v>
      </c>
      <c r="M4436" s="14">
        <v>92.632357486663693</v>
      </c>
      <c r="O4436" s="14"/>
      <c r="P4436" s="14"/>
      <c r="Q4436" s="14"/>
      <c r="R4436" s="14"/>
      <c r="S4436" s="14"/>
      <c r="T4436" s="14"/>
      <c r="U4436" s="14"/>
      <c r="V4436" s="14"/>
      <c r="W4436" s="14"/>
      <c r="X4436" s="14"/>
      <c r="Y4436" s="14"/>
    </row>
    <row r="4437" spans="1:25">
      <c r="A4437" s="14" t="s">
        <v>4521</v>
      </c>
      <c r="B4437" s="14" t="s">
        <v>64</v>
      </c>
      <c r="C4437" s="14" t="s">
        <v>128</v>
      </c>
      <c r="D4437" s="14" t="s">
        <v>59</v>
      </c>
      <c r="E4437" s="14">
        <v>2</v>
      </c>
      <c r="F4437" s="14">
        <v>100.14016007847</v>
      </c>
      <c r="G4437" s="14">
        <v>33.380053359489999</v>
      </c>
      <c r="H4437" s="14">
        <v>323.30393258368298</v>
      </c>
      <c r="I4437" s="14">
        <v>429.800683200663</v>
      </c>
      <c r="J4437" s="14">
        <v>342.71622354672797</v>
      </c>
      <c r="K4437" s="14">
        <v>530.84534532211296</v>
      </c>
      <c r="L4437" s="14">
        <v>101.04466212145</v>
      </c>
      <c r="M4437" s="14">
        <v>87.084459653934701</v>
      </c>
      <c r="O4437" s="14"/>
      <c r="P4437" s="14"/>
      <c r="Q4437" s="14"/>
      <c r="R4437" s="14"/>
      <c r="S4437" s="14"/>
      <c r="T4437" s="14"/>
      <c r="U4437" s="14"/>
      <c r="V4437" s="14"/>
      <c r="W4437" s="14"/>
      <c r="X4437" s="14"/>
      <c r="Y4437" s="14"/>
    </row>
    <row r="4438" spans="1:25">
      <c r="A4438" s="14" t="s">
        <v>4522</v>
      </c>
      <c r="B4438" s="14" t="s">
        <v>64</v>
      </c>
      <c r="C4438" s="14" t="s">
        <v>129</v>
      </c>
      <c r="D4438" s="14" t="s">
        <v>59</v>
      </c>
      <c r="E4438" s="14">
        <v>2</v>
      </c>
      <c r="F4438" s="14">
        <v>105.649249791491</v>
      </c>
      <c r="G4438" s="14">
        <v>35.2164165971638</v>
      </c>
      <c r="H4438" s="14">
        <v>337.65620438969398</v>
      </c>
      <c r="I4438" s="14">
        <v>460.45884537768899</v>
      </c>
      <c r="J4438" s="14">
        <v>367.72811109855701</v>
      </c>
      <c r="K4438" s="14">
        <v>567.63027104598098</v>
      </c>
      <c r="L4438" s="14">
        <v>107.171425668292</v>
      </c>
      <c r="M4438" s="14">
        <v>92.730734279132506</v>
      </c>
      <c r="O4438" s="14"/>
      <c r="P4438" s="14"/>
      <c r="Q4438" s="14"/>
      <c r="R4438" s="14"/>
      <c r="S4438" s="14"/>
      <c r="T4438" s="14"/>
      <c r="U4438" s="14"/>
      <c r="V4438" s="14"/>
      <c r="W4438" s="14"/>
      <c r="X4438" s="14"/>
      <c r="Y4438" s="14"/>
    </row>
    <row r="4439" spans="1:25">
      <c r="A4439" s="14" t="s">
        <v>4523</v>
      </c>
      <c r="B4439" s="14" t="s">
        <v>64</v>
      </c>
      <c r="C4439" s="14" t="s">
        <v>130</v>
      </c>
      <c r="D4439" s="14" t="s">
        <v>59</v>
      </c>
      <c r="E4439" s="14">
        <v>2</v>
      </c>
      <c r="F4439" s="14">
        <v>105.193741129646</v>
      </c>
      <c r="G4439" s="14">
        <v>35.064580376548598</v>
      </c>
      <c r="H4439" s="14">
        <v>333.56716492150503</v>
      </c>
      <c r="I4439" s="14">
        <v>441.86777775020403</v>
      </c>
      <c r="J4439" s="14">
        <v>352.63284720825197</v>
      </c>
      <c r="K4439" s="14">
        <v>545.03150958389199</v>
      </c>
      <c r="L4439" s="14">
        <v>103.163731833688</v>
      </c>
      <c r="M4439" s="14">
        <v>89.234930541952096</v>
      </c>
      <c r="O4439" s="14"/>
      <c r="P4439" s="14"/>
      <c r="Q4439" s="14"/>
      <c r="R4439" s="14"/>
      <c r="S4439" s="14"/>
      <c r="T4439" s="14"/>
      <c r="U4439" s="14"/>
      <c r="V4439" s="14"/>
      <c r="W4439" s="14"/>
      <c r="X4439" s="14"/>
      <c r="Y4439" s="14"/>
    </row>
    <row r="4440" spans="1:25">
      <c r="A4440" s="14" t="s">
        <v>4524</v>
      </c>
      <c r="B4440" s="14" t="s">
        <v>64</v>
      </c>
      <c r="C4440" s="14" t="s">
        <v>131</v>
      </c>
      <c r="D4440" s="14" t="s">
        <v>59</v>
      </c>
      <c r="E4440" s="14">
        <v>2</v>
      </c>
      <c r="F4440" s="14">
        <v>93.690134912479294</v>
      </c>
      <c r="G4440" s="14">
        <v>31.230044970826398</v>
      </c>
      <c r="H4440" s="14">
        <v>294.51192918546201</v>
      </c>
      <c r="I4440" s="14">
        <v>382.64954786524601</v>
      </c>
      <c r="J4440" s="14">
        <v>301.62011133647201</v>
      </c>
      <c r="K4440" s="14">
        <v>477.14622519546401</v>
      </c>
      <c r="L4440" s="14">
        <v>94.496677330218205</v>
      </c>
      <c r="M4440" s="14">
        <v>81.0294365287738</v>
      </c>
      <c r="O4440" s="14"/>
      <c r="P4440" s="14"/>
      <c r="Q4440" s="14"/>
      <c r="R4440" s="14"/>
      <c r="S4440" s="14"/>
      <c r="T4440" s="14"/>
      <c r="U4440" s="14"/>
      <c r="V4440" s="14"/>
      <c r="W4440" s="14"/>
      <c r="X4440" s="14"/>
      <c r="Y4440" s="14"/>
    </row>
    <row r="4441" spans="1:25">
      <c r="A4441" s="14" t="s">
        <v>4525</v>
      </c>
      <c r="B4441" s="14" t="s">
        <v>64</v>
      </c>
      <c r="C4441" s="14" t="s">
        <v>132</v>
      </c>
      <c r="D4441" s="14" t="s">
        <v>59</v>
      </c>
      <c r="E4441" s="14">
        <v>2</v>
      </c>
      <c r="F4441" s="14">
        <v>107.02715711707199</v>
      </c>
      <c r="G4441" s="14">
        <v>35.675719039023903</v>
      </c>
      <c r="H4441" s="14">
        <v>333.96934851022399</v>
      </c>
      <c r="I4441" s="14">
        <v>410.88899346343999</v>
      </c>
      <c r="J4441" s="14">
        <v>331.484567872247</v>
      </c>
      <c r="K4441" s="14">
        <v>502.57254273255597</v>
      </c>
      <c r="L4441" s="14">
        <v>91.683549269116199</v>
      </c>
      <c r="M4441" s="14">
        <v>79.404425591193302</v>
      </c>
      <c r="O4441" s="14"/>
      <c r="P4441" s="14"/>
      <c r="Q4441" s="14"/>
      <c r="R4441" s="14"/>
      <c r="S4441" s="14"/>
      <c r="T4441" s="14"/>
      <c r="U4441" s="14"/>
      <c r="V4441" s="14"/>
      <c r="W4441" s="14"/>
      <c r="X4441" s="14"/>
      <c r="Y4441" s="14"/>
    </row>
    <row r="4442" spans="1:25">
      <c r="A4442" s="14" t="s">
        <v>4526</v>
      </c>
      <c r="B4442" s="14" t="s">
        <v>64</v>
      </c>
      <c r="C4442" s="14" t="s">
        <v>38</v>
      </c>
      <c r="D4442" s="14" t="s">
        <v>59</v>
      </c>
      <c r="E4442" s="14">
        <v>3</v>
      </c>
      <c r="F4442" s="14">
        <v>148.44351365357201</v>
      </c>
      <c r="G4442" s="14">
        <v>49.481171217857202</v>
      </c>
      <c r="H4442" s="14">
        <v>511.38043838215401</v>
      </c>
      <c r="I4442" s="14">
        <v>604.31307841249395</v>
      </c>
      <c r="J4442" s="14">
        <v>505.930457051004</v>
      </c>
      <c r="K4442" s="14">
        <v>715.45789293624796</v>
      </c>
      <c r="L4442" s="14">
        <v>111.14481452375399</v>
      </c>
      <c r="M4442" s="14">
        <v>98.382621361490095</v>
      </c>
      <c r="O4442" s="14"/>
      <c r="P4442" s="14"/>
      <c r="Q4442" s="14"/>
      <c r="R4442" s="14"/>
      <c r="S4442" s="14"/>
      <c r="T4442" s="14"/>
      <c r="U4442" s="14"/>
      <c r="V4442" s="14"/>
      <c r="W4442" s="14"/>
      <c r="X4442" s="14"/>
      <c r="Y4442" s="14"/>
    </row>
    <row r="4443" spans="1:25">
      <c r="A4443" s="14" t="s">
        <v>4527</v>
      </c>
      <c r="B4443" s="14" t="s">
        <v>64</v>
      </c>
      <c r="C4443" s="14" t="s">
        <v>36</v>
      </c>
      <c r="D4443" s="14" t="s">
        <v>59</v>
      </c>
      <c r="E4443" s="14">
        <v>3</v>
      </c>
      <c r="F4443" s="14">
        <v>130.767549935413</v>
      </c>
      <c r="G4443" s="14">
        <v>43.589183311804398</v>
      </c>
      <c r="H4443" s="14">
        <v>446.808863004111</v>
      </c>
      <c r="I4443" s="14">
        <v>533.94303668700502</v>
      </c>
      <c r="J4443" s="14">
        <v>441.06309801542102</v>
      </c>
      <c r="K4443" s="14">
        <v>639.71744043431795</v>
      </c>
      <c r="L4443" s="14">
        <v>105.774403747314</v>
      </c>
      <c r="M4443" s="14">
        <v>92.879938671583901</v>
      </c>
      <c r="O4443" s="14"/>
      <c r="P4443" s="14"/>
      <c r="Q4443" s="14"/>
      <c r="R4443" s="14"/>
      <c r="S4443" s="14"/>
      <c r="T4443" s="14"/>
      <c r="U4443" s="14"/>
      <c r="V4443" s="14"/>
      <c r="W4443" s="14"/>
      <c r="X4443" s="14"/>
      <c r="Y4443" s="14"/>
    </row>
    <row r="4444" spans="1:25">
      <c r="A4444" s="14" t="s">
        <v>4528</v>
      </c>
      <c r="B4444" s="14" t="s">
        <v>64</v>
      </c>
      <c r="C4444" s="14" t="s">
        <v>34</v>
      </c>
      <c r="D4444" s="14" t="s">
        <v>59</v>
      </c>
      <c r="E4444" s="14">
        <v>3</v>
      </c>
      <c r="F4444" s="14">
        <v>121.453858175878</v>
      </c>
      <c r="G4444" s="14">
        <v>40.484619391959498</v>
      </c>
      <c r="H4444" s="14">
        <v>411.72195049282499</v>
      </c>
      <c r="I4444" s="14">
        <v>497.08907012660302</v>
      </c>
      <c r="J4444" s="14">
        <v>407.470640640743</v>
      </c>
      <c r="K4444" s="14">
        <v>599.65288334057504</v>
      </c>
      <c r="L4444" s="14">
        <v>102.563813213972</v>
      </c>
      <c r="M4444" s="14">
        <v>89.618429485860204</v>
      </c>
      <c r="O4444" s="14"/>
      <c r="P4444" s="14"/>
      <c r="Q4444" s="14"/>
      <c r="R4444" s="14"/>
      <c r="S4444" s="14"/>
      <c r="T4444" s="14"/>
      <c r="U4444" s="14"/>
      <c r="V4444" s="14"/>
      <c r="W4444" s="14"/>
      <c r="X4444" s="14"/>
      <c r="Y4444" s="14"/>
    </row>
    <row r="4445" spans="1:25">
      <c r="A4445" s="14" t="s">
        <v>4529</v>
      </c>
      <c r="B4445" s="14" t="s">
        <v>64</v>
      </c>
      <c r="C4445" s="14" t="s">
        <v>128</v>
      </c>
      <c r="D4445" s="14" t="s">
        <v>59</v>
      </c>
      <c r="E4445" s="14">
        <v>3</v>
      </c>
      <c r="F4445" s="14">
        <v>119.736642740568</v>
      </c>
      <c r="G4445" s="14">
        <v>39.912214246855903</v>
      </c>
      <c r="H4445" s="14">
        <v>403.28946696048399</v>
      </c>
      <c r="I4445" s="14">
        <v>490.20807922238498</v>
      </c>
      <c r="J4445" s="14">
        <v>400.38940365807701</v>
      </c>
      <c r="K4445" s="14">
        <v>593.10083798013898</v>
      </c>
      <c r="L4445" s="14">
        <v>102.892758757753</v>
      </c>
      <c r="M4445" s="14">
        <v>89.818675564308094</v>
      </c>
      <c r="O4445" s="14"/>
      <c r="P4445" s="14"/>
      <c r="Q4445" s="14"/>
      <c r="R4445" s="14"/>
      <c r="S4445" s="14"/>
      <c r="T4445" s="14"/>
      <c r="U4445" s="14"/>
      <c r="V4445" s="14"/>
      <c r="W4445" s="14"/>
      <c r="X4445" s="14"/>
      <c r="Y4445" s="14"/>
    </row>
    <row r="4446" spans="1:25">
      <c r="A4446" s="14" t="s">
        <v>4530</v>
      </c>
      <c r="B4446" s="14" t="s">
        <v>64</v>
      </c>
      <c r="C4446" s="14" t="s">
        <v>129</v>
      </c>
      <c r="D4446" s="14" t="s">
        <v>59</v>
      </c>
      <c r="E4446" s="14">
        <v>3</v>
      </c>
      <c r="F4446" s="14">
        <v>125.492442659752</v>
      </c>
      <c r="G4446" s="14">
        <v>41.8308142199174</v>
      </c>
      <c r="H4446" s="14">
        <v>420.11463513023398</v>
      </c>
      <c r="I4446" s="14">
        <v>506.35003381945103</v>
      </c>
      <c r="J4446" s="14">
        <v>414.98542576006298</v>
      </c>
      <c r="K4446" s="14">
        <v>610.68223259387696</v>
      </c>
      <c r="L4446" s="14">
        <v>104.332198774426</v>
      </c>
      <c r="M4446" s="14">
        <v>91.364608059388004</v>
      </c>
      <c r="O4446" s="14"/>
      <c r="P4446" s="14"/>
      <c r="Q4446" s="14"/>
      <c r="R4446" s="14"/>
      <c r="S4446" s="14"/>
      <c r="T4446" s="14"/>
      <c r="U4446" s="14"/>
      <c r="V4446" s="14"/>
      <c r="W4446" s="14"/>
      <c r="X4446" s="14"/>
      <c r="Y4446" s="14"/>
    </row>
    <row r="4447" spans="1:25">
      <c r="A4447" s="14" t="s">
        <v>4531</v>
      </c>
      <c r="B4447" s="14" t="s">
        <v>64</v>
      </c>
      <c r="C4447" s="14" t="s">
        <v>130</v>
      </c>
      <c r="D4447" s="14" t="s">
        <v>59</v>
      </c>
      <c r="E4447" s="14">
        <v>3</v>
      </c>
      <c r="F4447" s="14">
        <v>130.84539272943101</v>
      </c>
      <c r="G4447" s="14">
        <v>43.615130909810397</v>
      </c>
      <c r="H4447" s="14">
        <v>437.185982590234</v>
      </c>
      <c r="I4447" s="14">
        <v>506.86986724188699</v>
      </c>
      <c r="J4447" s="14">
        <v>418.04802917436598</v>
      </c>
      <c r="K4447" s="14">
        <v>608.01885083902005</v>
      </c>
      <c r="L4447" s="14">
        <v>101.148983597132</v>
      </c>
      <c r="M4447" s="14">
        <v>88.821838067520702</v>
      </c>
      <c r="O4447" s="14"/>
      <c r="P4447" s="14"/>
      <c r="Q4447" s="14"/>
      <c r="R4447" s="14"/>
      <c r="S4447" s="14"/>
      <c r="T4447" s="14"/>
      <c r="U4447" s="14"/>
      <c r="V4447" s="14"/>
      <c r="W4447" s="14"/>
      <c r="X4447" s="14"/>
      <c r="Y4447" s="14"/>
    </row>
    <row r="4448" spans="1:25">
      <c r="A4448" s="14" t="s">
        <v>4532</v>
      </c>
      <c r="B4448" s="14" t="s">
        <v>64</v>
      </c>
      <c r="C4448" s="14" t="s">
        <v>131</v>
      </c>
      <c r="D4448" s="14" t="s">
        <v>59</v>
      </c>
      <c r="E4448" s="14">
        <v>3</v>
      </c>
      <c r="F4448" s="14">
        <v>130.60904788976001</v>
      </c>
      <c r="G4448" s="14">
        <v>43.5363492965866</v>
      </c>
      <c r="H4448" s="14">
        <v>436.425461589066</v>
      </c>
      <c r="I4448" s="14">
        <v>479.32421947420499</v>
      </c>
      <c r="J4448" s="14">
        <v>397.44040517536598</v>
      </c>
      <c r="K4448" s="14">
        <v>572.58331236999095</v>
      </c>
      <c r="L4448" s="14">
        <v>93.259092895785997</v>
      </c>
      <c r="M4448" s="14">
        <v>81.883814298838601</v>
      </c>
      <c r="O4448" s="14"/>
      <c r="P4448" s="14"/>
      <c r="Q4448" s="14"/>
      <c r="R4448" s="14"/>
      <c r="S4448" s="14"/>
      <c r="T4448" s="14"/>
      <c r="U4448" s="14"/>
      <c r="V4448" s="14"/>
      <c r="W4448" s="14"/>
      <c r="X4448" s="14"/>
      <c r="Y4448" s="14"/>
    </row>
    <row r="4449" spans="1:25">
      <c r="A4449" s="14" t="s">
        <v>4533</v>
      </c>
      <c r="B4449" s="14" t="s">
        <v>64</v>
      </c>
      <c r="C4449" s="14" t="s">
        <v>132</v>
      </c>
      <c r="D4449" s="14" t="s">
        <v>59</v>
      </c>
      <c r="E4449" s="14">
        <v>3</v>
      </c>
      <c r="F4449" s="14">
        <v>143.577572208866</v>
      </c>
      <c r="G4449" s="14">
        <v>47.859190736288703</v>
      </c>
      <c r="H4449" s="14">
        <v>479.87156486920497</v>
      </c>
      <c r="I4449" s="14">
        <v>520.628985218813</v>
      </c>
      <c r="J4449" s="14">
        <v>436.26576038700199</v>
      </c>
      <c r="K4449" s="14">
        <v>616.13249684490495</v>
      </c>
      <c r="L4449" s="14">
        <v>95.503511626092703</v>
      </c>
      <c r="M4449" s="14">
        <v>84.3632248318102</v>
      </c>
      <c r="O4449" s="14"/>
      <c r="P4449" s="14"/>
      <c r="Q4449" s="14"/>
      <c r="R4449" s="14"/>
      <c r="S4449" s="14"/>
      <c r="T4449" s="14"/>
      <c r="U4449" s="14"/>
      <c r="V4449" s="14"/>
      <c r="W4449" s="14"/>
      <c r="X4449" s="14"/>
      <c r="Y4449" s="14"/>
    </row>
    <row r="4450" spans="1:25">
      <c r="A4450" s="14" t="s">
        <v>4534</v>
      </c>
      <c r="B4450" s="14" t="s">
        <v>64</v>
      </c>
      <c r="C4450" s="14" t="s">
        <v>38</v>
      </c>
      <c r="D4450" s="14" t="s">
        <v>59</v>
      </c>
      <c r="E4450" s="14">
        <v>4</v>
      </c>
      <c r="F4450" s="14">
        <v>141.00218614406799</v>
      </c>
      <c r="G4450" s="14">
        <v>47.000728714689401</v>
      </c>
      <c r="H4450" s="14">
        <v>493.238836338434</v>
      </c>
      <c r="I4450" s="14">
        <v>632.78581135428794</v>
      </c>
      <c r="J4450" s="14">
        <v>521.82770468422405</v>
      </c>
      <c r="K4450" s="14">
        <v>758.53865139486902</v>
      </c>
      <c r="L4450" s="14">
        <v>125.75284004058101</v>
      </c>
      <c r="M4450" s="14">
        <v>110.958106670064</v>
      </c>
      <c r="O4450" s="14"/>
      <c r="P4450" s="14"/>
      <c r="Q4450" s="14"/>
      <c r="R4450" s="14"/>
      <c r="S4450" s="14"/>
      <c r="T4450" s="14"/>
      <c r="U4450" s="14"/>
      <c r="V4450" s="14"/>
      <c r="W4450" s="14"/>
      <c r="X4450" s="14"/>
      <c r="Y4450" s="14"/>
    </row>
    <row r="4451" spans="1:25">
      <c r="A4451" s="14" t="s">
        <v>4535</v>
      </c>
      <c r="B4451" s="14" t="s">
        <v>64</v>
      </c>
      <c r="C4451" s="14" t="s">
        <v>36</v>
      </c>
      <c r="D4451" s="14" t="s">
        <v>59</v>
      </c>
      <c r="E4451" s="14">
        <v>4</v>
      </c>
      <c r="F4451" s="14">
        <v>139.21628380158401</v>
      </c>
      <c r="G4451" s="14">
        <v>46.405427933861397</v>
      </c>
      <c r="H4451" s="14">
        <v>482.15101406657902</v>
      </c>
      <c r="I4451" s="14">
        <v>605.53659206504597</v>
      </c>
      <c r="J4451" s="14">
        <v>500.502747928367</v>
      </c>
      <c r="K4451" s="14">
        <v>724.67111820438402</v>
      </c>
      <c r="L4451" s="14">
        <v>119.13452613933801</v>
      </c>
      <c r="M4451" s="14">
        <v>105.03384413667899</v>
      </c>
      <c r="O4451" s="14"/>
      <c r="P4451" s="14"/>
      <c r="Q4451" s="14"/>
      <c r="R4451" s="14"/>
      <c r="S4451" s="14"/>
      <c r="T4451" s="14"/>
      <c r="U4451" s="14"/>
      <c r="V4451" s="14"/>
      <c r="W4451" s="14"/>
      <c r="X4451" s="14"/>
      <c r="Y4451" s="14"/>
    </row>
    <row r="4452" spans="1:25">
      <c r="A4452" s="14" t="s">
        <v>4536</v>
      </c>
      <c r="B4452" s="14" t="s">
        <v>64</v>
      </c>
      <c r="C4452" s="14" t="s">
        <v>34</v>
      </c>
      <c r="D4452" s="14" t="s">
        <v>59</v>
      </c>
      <c r="E4452" s="14">
        <v>4</v>
      </c>
      <c r="F4452" s="14">
        <v>136.938389296483</v>
      </c>
      <c r="G4452" s="14">
        <v>45.6461297654944</v>
      </c>
      <c r="H4452" s="14">
        <v>471.22639124736202</v>
      </c>
      <c r="I4452" s="14">
        <v>594.79807944398101</v>
      </c>
      <c r="J4452" s="14">
        <v>491.574699920005</v>
      </c>
      <c r="K4452" s="14">
        <v>712.00204591744296</v>
      </c>
      <c r="L4452" s="14">
        <v>117.203966473463</v>
      </c>
      <c r="M4452" s="14">
        <v>103.22337952397601</v>
      </c>
      <c r="O4452" s="14"/>
      <c r="P4452" s="14"/>
      <c r="Q4452" s="14"/>
      <c r="R4452" s="14"/>
      <c r="S4452" s="14"/>
      <c r="T4452" s="14"/>
      <c r="U4452" s="14"/>
      <c r="V4452" s="14"/>
      <c r="W4452" s="14"/>
      <c r="X4452" s="14"/>
      <c r="Y4452" s="14"/>
    </row>
    <row r="4453" spans="1:25">
      <c r="A4453" s="14" t="s">
        <v>4537</v>
      </c>
      <c r="B4453" s="14" t="s">
        <v>64</v>
      </c>
      <c r="C4453" s="14" t="s">
        <v>128</v>
      </c>
      <c r="D4453" s="14" t="s">
        <v>59</v>
      </c>
      <c r="E4453" s="14">
        <v>4</v>
      </c>
      <c r="F4453" s="14">
        <v>132.942211704329</v>
      </c>
      <c r="G4453" s="14">
        <v>44.3140705681095</v>
      </c>
      <c r="H4453" s="14">
        <v>455.234776236443</v>
      </c>
      <c r="I4453" s="14">
        <v>570.86949480079295</v>
      </c>
      <c r="J4453" s="14">
        <v>470.255062134816</v>
      </c>
      <c r="K4453" s="14">
        <v>685.32915930296303</v>
      </c>
      <c r="L4453" s="14">
        <v>114.45966450217</v>
      </c>
      <c r="M4453" s="14">
        <v>100.614432665978</v>
      </c>
      <c r="O4453" s="14"/>
      <c r="P4453" s="14"/>
      <c r="Q4453" s="14"/>
      <c r="R4453" s="14"/>
      <c r="S4453" s="14"/>
      <c r="T4453" s="14"/>
      <c r="U4453" s="14"/>
      <c r="V4453" s="14"/>
      <c r="W4453" s="14"/>
      <c r="X4453" s="14"/>
      <c r="Y4453" s="14"/>
    </row>
    <row r="4454" spans="1:25">
      <c r="A4454" s="14" t="s">
        <v>4538</v>
      </c>
      <c r="B4454" s="14" t="s">
        <v>64</v>
      </c>
      <c r="C4454" s="14" t="s">
        <v>129</v>
      </c>
      <c r="D4454" s="14" t="s">
        <v>59</v>
      </c>
      <c r="E4454" s="14">
        <v>4</v>
      </c>
      <c r="F4454" s="14">
        <v>119.73277543584599</v>
      </c>
      <c r="G4454" s="14">
        <v>39.910925145282</v>
      </c>
      <c r="H4454" s="14">
        <v>408.01763651676902</v>
      </c>
      <c r="I4454" s="14">
        <v>506.78129449213799</v>
      </c>
      <c r="J4454" s="14">
        <v>413.47280814430002</v>
      </c>
      <c r="K4454" s="14">
        <v>613.672079941226</v>
      </c>
      <c r="L4454" s="14">
        <v>106.890785449088</v>
      </c>
      <c r="M4454" s="14">
        <v>93.308486347837899</v>
      </c>
      <c r="O4454" s="14"/>
      <c r="P4454" s="14"/>
      <c r="Q4454" s="14"/>
      <c r="R4454" s="14"/>
      <c r="S4454" s="14"/>
      <c r="T4454" s="14"/>
      <c r="U4454" s="14"/>
      <c r="V4454" s="14"/>
      <c r="W4454" s="14"/>
      <c r="X4454" s="14"/>
      <c r="Y4454" s="14"/>
    </row>
    <row r="4455" spans="1:25">
      <c r="A4455" s="14" t="s">
        <v>4539</v>
      </c>
      <c r="B4455" s="14" t="s">
        <v>64</v>
      </c>
      <c r="C4455" s="14" t="s">
        <v>130</v>
      </c>
      <c r="D4455" s="14" t="s">
        <v>59</v>
      </c>
      <c r="E4455" s="14">
        <v>4</v>
      </c>
      <c r="F4455" s="14">
        <v>116.063503412069</v>
      </c>
      <c r="G4455" s="14">
        <v>38.687834470689602</v>
      </c>
      <c r="H4455" s="14">
        <v>393.20900976409803</v>
      </c>
      <c r="I4455" s="14">
        <v>482.77627228316902</v>
      </c>
      <c r="J4455" s="14">
        <v>392.80843595956497</v>
      </c>
      <c r="K4455" s="14">
        <v>586.061447729988</v>
      </c>
      <c r="L4455" s="14">
        <v>103.285175446818</v>
      </c>
      <c r="M4455" s="14">
        <v>89.9678363236048</v>
      </c>
      <c r="O4455" s="14"/>
      <c r="P4455" s="14"/>
      <c r="Q4455" s="14"/>
      <c r="R4455" s="14"/>
      <c r="S4455" s="14"/>
      <c r="T4455" s="14"/>
      <c r="U4455" s="14"/>
      <c r="V4455" s="14"/>
      <c r="W4455" s="14"/>
      <c r="X4455" s="14"/>
      <c r="Y4455" s="14"/>
    </row>
    <row r="4456" spans="1:25">
      <c r="A4456" s="14" t="s">
        <v>4540</v>
      </c>
      <c r="B4456" s="14" t="s">
        <v>64</v>
      </c>
      <c r="C4456" s="14" t="s">
        <v>131</v>
      </c>
      <c r="D4456" s="14" t="s">
        <v>59</v>
      </c>
      <c r="E4456" s="14">
        <v>4</v>
      </c>
      <c r="F4456" s="14">
        <v>97.197824310120495</v>
      </c>
      <c r="G4456" s="14">
        <v>32.399274770040201</v>
      </c>
      <c r="H4456" s="14">
        <v>326.56169973834301</v>
      </c>
      <c r="I4456" s="14">
        <v>403.989188135657</v>
      </c>
      <c r="J4456" s="14">
        <v>322.79399474455403</v>
      </c>
      <c r="K4456" s="14">
        <v>498.412618537063</v>
      </c>
      <c r="L4456" s="14">
        <v>94.423430401406094</v>
      </c>
      <c r="M4456" s="14">
        <v>81.195193391103501</v>
      </c>
      <c r="O4456" s="14"/>
      <c r="P4456" s="14"/>
      <c r="Q4456" s="14"/>
      <c r="R4456" s="14"/>
      <c r="S4456" s="14"/>
      <c r="T4456" s="14"/>
      <c r="U4456" s="14"/>
      <c r="V4456" s="14"/>
      <c r="W4456" s="14"/>
      <c r="X4456" s="14"/>
      <c r="Y4456" s="14"/>
    </row>
    <row r="4457" spans="1:25">
      <c r="A4457" s="14" t="s">
        <v>4541</v>
      </c>
      <c r="B4457" s="14" t="s">
        <v>64</v>
      </c>
      <c r="C4457" s="14" t="s">
        <v>132</v>
      </c>
      <c r="D4457" s="14" t="s">
        <v>59</v>
      </c>
      <c r="E4457" s="14">
        <v>4</v>
      </c>
      <c r="F4457" s="14">
        <v>110.990613173444</v>
      </c>
      <c r="G4457" s="14">
        <v>36.996871057814502</v>
      </c>
      <c r="H4457" s="14">
        <v>371.18123594891199</v>
      </c>
      <c r="I4457" s="14">
        <v>462.02359512589697</v>
      </c>
      <c r="J4457" s="14">
        <v>374.19216938779999</v>
      </c>
      <c r="K4457" s="14">
        <v>563.17320628348398</v>
      </c>
      <c r="L4457" s="14">
        <v>101.14961115758599</v>
      </c>
      <c r="M4457" s="14">
        <v>87.831425738097394</v>
      </c>
      <c r="O4457" s="14"/>
      <c r="P4457" s="14"/>
      <c r="Q4457" s="14"/>
      <c r="R4457" s="14"/>
      <c r="S4457" s="14"/>
      <c r="T4457" s="14"/>
      <c r="U4457" s="14"/>
      <c r="V4457" s="14"/>
      <c r="W4457" s="14"/>
      <c r="X4457" s="14"/>
      <c r="Y4457" s="14"/>
    </row>
    <row r="4458" spans="1:25">
      <c r="A4458" s="14" t="s">
        <v>4542</v>
      </c>
      <c r="B4458" s="14" t="s">
        <v>64</v>
      </c>
      <c r="C4458" s="14" t="s">
        <v>38</v>
      </c>
      <c r="D4458" s="14" t="s">
        <v>59</v>
      </c>
      <c r="E4458" s="14">
        <v>5</v>
      </c>
      <c r="F4458" s="14">
        <v>150.56644853809601</v>
      </c>
      <c r="G4458" s="14">
        <v>50.188816179365297</v>
      </c>
      <c r="H4458" s="14">
        <v>580.66505413843299</v>
      </c>
      <c r="I4458" s="14">
        <v>771.98594035135704</v>
      </c>
      <c r="J4458" s="14">
        <v>640.41924717344602</v>
      </c>
      <c r="K4458" s="14">
        <v>920.49052527191395</v>
      </c>
      <c r="L4458" s="14">
        <v>148.50458492055699</v>
      </c>
      <c r="M4458" s="14">
        <v>131.56669317791099</v>
      </c>
      <c r="O4458" s="14"/>
      <c r="P4458" s="14"/>
      <c r="Q4458" s="14"/>
      <c r="R4458" s="14"/>
      <c r="S4458" s="14"/>
      <c r="T4458" s="14"/>
      <c r="U4458" s="14"/>
      <c r="V4458" s="14"/>
      <c r="W4458" s="14"/>
      <c r="X4458" s="14"/>
      <c r="Y4458" s="14"/>
    </row>
    <row r="4459" spans="1:25">
      <c r="A4459" s="14" t="s">
        <v>4543</v>
      </c>
      <c r="B4459" s="14" t="s">
        <v>64</v>
      </c>
      <c r="C4459" s="14" t="s">
        <v>36</v>
      </c>
      <c r="D4459" s="14" t="s">
        <v>59</v>
      </c>
      <c r="E4459" s="14">
        <v>5</v>
      </c>
      <c r="F4459" s="14">
        <v>135.12728719550401</v>
      </c>
      <c r="G4459" s="14">
        <v>45.042429065168101</v>
      </c>
      <c r="H4459" s="14">
        <v>518.44416511473401</v>
      </c>
      <c r="I4459" s="14">
        <v>706.82484018455898</v>
      </c>
      <c r="J4459" s="14">
        <v>578.52234812922404</v>
      </c>
      <c r="K4459" s="14">
        <v>852.62902640921902</v>
      </c>
      <c r="L4459" s="14">
        <v>145.80418622465999</v>
      </c>
      <c r="M4459" s="14">
        <v>128.30249205533599</v>
      </c>
      <c r="O4459" s="14"/>
      <c r="P4459" s="14"/>
      <c r="Q4459" s="14"/>
      <c r="R4459" s="14"/>
      <c r="S4459" s="14"/>
      <c r="T4459" s="14"/>
      <c r="U4459" s="14"/>
      <c r="V4459" s="14"/>
      <c r="W4459" s="14"/>
      <c r="X4459" s="14"/>
      <c r="Y4459" s="14"/>
    </row>
    <row r="4460" spans="1:25">
      <c r="A4460" s="14" t="s">
        <v>4544</v>
      </c>
      <c r="B4460" s="14" t="s">
        <v>64</v>
      </c>
      <c r="C4460" s="14" t="s">
        <v>34</v>
      </c>
      <c r="D4460" s="14" t="s">
        <v>59</v>
      </c>
      <c r="E4460" s="14">
        <v>5</v>
      </c>
      <c r="F4460" s="14">
        <v>132.722956882738</v>
      </c>
      <c r="G4460" s="14">
        <v>44.2409856275792</v>
      </c>
      <c r="H4460" s="14">
        <v>507.350752609854</v>
      </c>
      <c r="I4460" s="14">
        <v>695.47680900776902</v>
      </c>
      <c r="J4460" s="14">
        <v>568.79444033529796</v>
      </c>
      <c r="K4460" s="14">
        <v>839.60696959722395</v>
      </c>
      <c r="L4460" s="14">
        <v>144.13016058945601</v>
      </c>
      <c r="M4460" s="14">
        <v>126.682368672471</v>
      </c>
      <c r="O4460" s="14"/>
      <c r="P4460" s="14"/>
      <c r="Q4460" s="14"/>
      <c r="R4460" s="14"/>
      <c r="S4460" s="14"/>
      <c r="T4460" s="14"/>
      <c r="U4460" s="14"/>
      <c r="V4460" s="14"/>
      <c r="W4460" s="14"/>
      <c r="X4460" s="14"/>
      <c r="Y4460" s="14"/>
    </row>
    <row r="4461" spans="1:25">
      <c r="A4461" s="14" t="s">
        <v>4545</v>
      </c>
      <c r="B4461" s="14" t="s">
        <v>64</v>
      </c>
      <c r="C4461" s="14" t="s">
        <v>128</v>
      </c>
      <c r="D4461" s="14" t="s">
        <v>59</v>
      </c>
      <c r="E4461" s="14">
        <v>5</v>
      </c>
      <c r="F4461" s="14">
        <v>130.4114678334</v>
      </c>
      <c r="G4461" s="14">
        <v>43.470489277800098</v>
      </c>
      <c r="H4461" s="14">
        <v>496.25734553598102</v>
      </c>
      <c r="I4461" s="14">
        <v>647.99991024751102</v>
      </c>
      <c r="J4461" s="14">
        <v>530.992174524245</v>
      </c>
      <c r="K4461" s="14">
        <v>781.27553803521596</v>
      </c>
      <c r="L4461" s="14">
        <v>133.27562778770499</v>
      </c>
      <c r="M4461" s="14">
        <v>117.00773572326599</v>
      </c>
      <c r="O4461" s="14"/>
      <c r="P4461" s="14"/>
      <c r="Q4461" s="14"/>
      <c r="R4461" s="14"/>
      <c r="S4461" s="14"/>
      <c r="T4461" s="14"/>
      <c r="U4461" s="14"/>
      <c r="V4461" s="14"/>
      <c r="W4461" s="14"/>
      <c r="X4461" s="14"/>
      <c r="Y4461" s="14"/>
    </row>
    <row r="4462" spans="1:25">
      <c r="A4462" s="14" t="s">
        <v>4546</v>
      </c>
      <c r="B4462" s="14" t="s">
        <v>64</v>
      </c>
      <c r="C4462" s="14" t="s">
        <v>129</v>
      </c>
      <c r="D4462" s="14" t="s">
        <v>59</v>
      </c>
      <c r="E4462" s="14">
        <v>5</v>
      </c>
      <c r="F4462" s="14">
        <v>139.83654723033601</v>
      </c>
      <c r="G4462" s="14">
        <v>46.612182410112098</v>
      </c>
      <c r="H4462" s="14">
        <v>531.59683417729002</v>
      </c>
      <c r="I4462" s="14">
        <v>665.80386128316502</v>
      </c>
      <c r="J4462" s="14">
        <v>550.90046303235397</v>
      </c>
      <c r="K4462" s="14">
        <v>796.09625620114798</v>
      </c>
      <c r="L4462" s="14">
        <v>130.29239491798299</v>
      </c>
      <c r="M4462" s="14">
        <v>114.90339825081099</v>
      </c>
      <c r="O4462" s="14"/>
      <c r="P4462" s="14"/>
      <c r="Q4462" s="14"/>
      <c r="R4462" s="14"/>
      <c r="S4462" s="14"/>
      <c r="T4462" s="14"/>
      <c r="U4462" s="14"/>
      <c r="V4462" s="14"/>
      <c r="W4462" s="14"/>
      <c r="X4462" s="14"/>
      <c r="Y4462" s="14"/>
    </row>
    <row r="4463" spans="1:25">
      <c r="A4463" s="14" t="s">
        <v>4547</v>
      </c>
      <c r="B4463" s="14" t="s">
        <v>64</v>
      </c>
      <c r="C4463" s="14" t="s">
        <v>130</v>
      </c>
      <c r="D4463" s="14" t="s">
        <v>59</v>
      </c>
      <c r="E4463" s="14">
        <v>5</v>
      </c>
      <c r="F4463" s="14">
        <v>138.042616749274</v>
      </c>
      <c r="G4463" s="14">
        <v>46.014205583091197</v>
      </c>
      <c r="H4463" s="14">
        <v>524.47802716289402</v>
      </c>
      <c r="I4463" s="14">
        <v>653.15005087909105</v>
      </c>
      <c r="J4463" s="14">
        <v>538.21481511530499</v>
      </c>
      <c r="K4463" s="14">
        <v>783.58531848632902</v>
      </c>
      <c r="L4463" s="14">
        <v>130.43526760723799</v>
      </c>
      <c r="M4463" s="14">
        <v>114.935235763786</v>
      </c>
      <c r="O4463" s="14"/>
      <c r="P4463" s="14"/>
      <c r="Q4463" s="14"/>
      <c r="R4463" s="14"/>
      <c r="S4463" s="14"/>
      <c r="T4463" s="14"/>
      <c r="U4463" s="14"/>
      <c r="V4463" s="14"/>
      <c r="W4463" s="14"/>
      <c r="X4463" s="14"/>
      <c r="Y4463" s="14"/>
    </row>
    <row r="4464" spans="1:25">
      <c r="A4464" s="14" t="s">
        <v>4548</v>
      </c>
      <c r="B4464" s="14" t="s">
        <v>64</v>
      </c>
      <c r="C4464" s="14" t="s">
        <v>131</v>
      </c>
      <c r="D4464" s="14" t="s">
        <v>59</v>
      </c>
      <c r="E4464" s="14">
        <v>5</v>
      </c>
      <c r="F4464" s="14">
        <v>139.761160467548</v>
      </c>
      <c r="G4464" s="14">
        <v>46.587053489182601</v>
      </c>
      <c r="H4464" s="14">
        <v>529.55880747024798</v>
      </c>
      <c r="I4464" s="14">
        <v>652.22136444229</v>
      </c>
      <c r="J4464" s="14">
        <v>538.14720109624398</v>
      </c>
      <c r="K4464" s="14">
        <v>781.57787540410698</v>
      </c>
      <c r="L4464" s="14">
        <v>129.35651096181601</v>
      </c>
      <c r="M4464" s="14">
        <v>114.07416334604601</v>
      </c>
      <c r="O4464" s="14"/>
      <c r="P4464" s="14"/>
      <c r="Q4464" s="14"/>
      <c r="R4464" s="14"/>
      <c r="S4464" s="14"/>
      <c r="T4464" s="14"/>
      <c r="U4464" s="14"/>
      <c r="V4464" s="14"/>
      <c r="W4464" s="14"/>
      <c r="X4464" s="14"/>
      <c r="Y4464" s="14"/>
    </row>
    <row r="4465" spans="1:25">
      <c r="A4465" s="14" t="s">
        <v>4549</v>
      </c>
      <c r="B4465" s="14" t="s">
        <v>64</v>
      </c>
      <c r="C4465" s="14" t="s">
        <v>132</v>
      </c>
      <c r="D4465" s="14" t="s">
        <v>59</v>
      </c>
      <c r="E4465" s="14">
        <v>5</v>
      </c>
      <c r="F4465" s="14">
        <v>138.57937074764999</v>
      </c>
      <c r="G4465" s="14">
        <v>46.193123582550101</v>
      </c>
      <c r="H4465" s="14">
        <v>523.19768470438396</v>
      </c>
      <c r="I4465" s="14">
        <v>630.73225744107401</v>
      </c>
      <c r="J4465" s="14">
        <v>521.68210205412197</v>
      </c>
      <c r="K4465" s="14">
        <v>754.45826321682603</v>
      </c>
      <c r="L4465" s="14">
        <v>123.726005775752</v>
      </c>
      <c r="M4465" s="14">
        <v>109.050155386952</v>
      </c>
      <c r="O4465" s="14"/>
      <c r="P4465" s="14"/>
      <c r="Q4465" s="14"/>
      <c r="R4465" s="14"/>
      <c r="S4465" s="14"/>
      <c r="T4465" s="14"/>
      <c r="U4465" s="14"/>
      <c r="V4465" s="14"/>
      <c r="W4465" s="14"/>
      <c r="X4465" s="14"/>
      <c r="Y4465" s="14"/>
    </row>
    <row r="4466" spans="1:25">
      <c r="A4466" s="14" t="s">
        <v>4550</v>
      </c>
      <c r="B4466" s="14" t="s">
        <v>64</v>
      </c>
      <c r="C4466" s="14" t="s">
        <v>38</v>
      </c>
      <c r="D4466" s="14" t="s">
        <v>56</v>
      </c>
      <c r="E4466" s="14">
        <v>0</v>
      </c>
      <c r="F4466" s="14">
        <v>834.570230569979</v>
      </c>
      <c r="G4466" s="14">
        <v>278.19007685666003</v>
      </c>
      <c r="H4466" s="14">
        <v>366.84244489913402</v>
      </c>
      <c r="I4466" s="14">
        <v>475.31865236231698</v>
      </c>
      <c r="J4466" s="14">
        <v>441.93276199105401</v>
      </c>
      <c r="K4466" s="14">
        <v>510.46051454275101</v>
      </c>
      <c r="L4466" s="14">
        <v>35.141862180434103</v>
      </c>
      <c r="M4466" s="14">
        <v>33.3858903712635</v>
      </c>
      <c r="O4466" s="14"/>
      <c r="P4466" s="14"/>
      <c r="Q4466" s="14"/>
      <c r="R4466" s="14"/>
      <c r="S4466" s="14"/>
      <c r="T4466" s="14"/>
      <c r="U4466" s="14"/>
      <c r="V4466" s="14"/>
      <c r="W4466" s="14"/>
      <c r="X4466" s="14"/>
      <c r="Y4466" s="14"/>
    </row>
    <row r="4467" spans="1:25">
      <c r="A4467" s="14" t="s">
        <v>4551</v>
      </c>
      <c r="B4467" s="14" t="s">
        <v>64</v>
      </c>
      <c r="C4467" s="14" t="s">
        <v>36</v>
      </c>
      <c r="D4467" s="14" t="s">
        <v>56</v>
      </c>
      <c r="E4467" s="14">
        <v>0</v>
      </c>
      <c r="F4467" s="14">
        <v>806.43133025611598</v>
      </c>
      <c r="G4467" s="14">
        <v>268.81044341870501</v>
      </c>
      <c r="H4467" s="14">
        <v>349.63270493347801</v>
      </c>
      <c r="I4467" s="14">
        <v>451.53710864685701</v>
      </c>
      <c r="J4467" s="14">
        <v>419.51716874001102</v>
      </c>
      <c r="K4467" s="14">
        <v>485.27115486821799</v>
      </c>
      <c r="L4467" s="14">
        <v>33.734046221360401</v>
      </c>
      <c r="M4467" s="14">
        <v>32.019939906846403</v>
      </c>
      <c r="O4467" s="14"/>
      <c r="P4467" s="14"/>
      <c r="Q4467" s="14"/>
      <c r="R4467" s="14"/>
      <c r="S4467" s="14"/>
      <c r="T4467" s="14"/>
      <c r="U4467" s="14"/>
      <c r="V4467" s="14"/>
      <c r="W4467" s="14"/>
      <c r="X4467" s="14"/>
      <c r="Y4467" s="14"/>
    </row>
    <row r="4468" spans="1:25">
      <c r="A4468" s="14" t="s">
        <v>4552</v>
      </c>
      <c r="B4468" s="14" t="s">
        <v>64</v>
      </c>
      <c r="C4468" s="14" t="s">
        <v>34</v>
      </c>
      <c r="D4468" s="14" t="s">
        <v>56</v>
      </c>
      <c r="E4468" s="14">
        <v>0</v>
      </c>
      <c r="F4468" s="14">
        <v>770.57622707119197</v>
      </c>
      <c r="G4468" s="14">
        <v>256.85874235706399</v>
      </c>
      <c r="H4468" s="14">
        <v>329.214631436221</v>
      </c>
      <c r="I4468" s="14">
        <v>421.340441237959</v>
      </c>
      <c r="J4468" s="14">
        <v>391.09123107909301</v>
      </c>
      <c r="K4468" s="14">
        <v>453.24732085794301</v>
      </c>
      <c r="L4468" s="14">
        <v>31.906879619984199</v>
      </c>
      <c r="M4468" s="14">
        <v>30.249210158865498</v>
      </c>
      <c r="O4468" s="14"/>
      <c r="P4468" s="14"/>
      <c r="Q4468" s="14"/>
      <c r="R4468" s="14"/>
      <c r="S4468" s="14"/>
      <c r="T4468" s="14"/>
      <c r="U4468" s="14"/>
      <c r="V4468" s="14"/>
      <c r="W4468" s="14"/>
      <c r="X4468" s="14"/>
      <c r="Y4468" s="14"/>
    </row>
    <row r="4469" spans="1:25">
      <c r="A4469" s="14" t="s">
        <v>4553</v>
      </c>
      <c r="B4469" s="14" t="s">
        <v>64</v>
      </c>
      <c r="C4469" s="14" t="s">
        <v>128</v>
      </c>
      <c r="D4469" s="14" t="s">
        <v>56</v>
      </c>
      <c r="E4469" s="14">
        <v>0</v>
      </c>
      <c r="F4469" s="14">
        <v>744.95839332995195</v>
      </c>
      <c r="G4469" s="14">
        <v>248.319464443317</v>
      </c>
      <c r="H4469" s="14">
        <v>314.09915687281102</v>
      </c>
      <c r="I4469" s="14">
        <v>398.63046445639901</v>
      </c>
      <c r="J4469" s="14">
        <v>369.74612995806098</v>
      </c>
      <c r="K4469" s="14">
        <v>429.125476347166</v>
      </c>
      <c r="L4469" s="14">
        <v>30.495011890767099</v>
      </c>
      <c r="M4469" s="14">
        <v>28.884334498337999</v>
      </c>
      <c r="O4469" s="14"/>
      <c r="P4469" s="14"/>
      <c r="Q4469" s="14"/>
      <c r="R4469" s="14"/>
      <c r="S4469" s="14"/>
      <c r="T4469" s="14"/>
      <c r="U4469" s="14"/>
      <c r="V4469" s="14"/>
      <c r="W4469" s="14"/>
      <c r="X4469" s="14"/>
      <c r="Y4469" s="14"/>
    </row>
    <row r="4470" spans="1:25">
      <c r="A4470" s="14" t="s">
        <v>4554</v>
      </c>
      <c r="B4470" s="14" t="s">
        <v>64</v>
      </c>
      <c r="C4470" s="14" t="s">
        <v>129</v>
      </c>
      <c r="D4470" s="14" t="s">
        <v>56</v>
      </c>
      <c r="E4470" s="14">
        <v>0</v>
      </c>
      <c r="F4470" s="14">
        <v>747.89088464992096</v>
      </c>
      <c r="G4470" s="14">
        <v>249.29696154997399</v>
      </c>
      <c r="H4470" s="14">
        <v>312.36567345921202</v>
      </c>
      <c r="I4470" s="14">
        <v>395.01324382823799</v>
      </c>
      <c r="J4470" s="14">
        <v>366.577304873321</v>
      </c>
      <c r="K4470" s="14">
        <v>425.03165044445001</v>
      </c>
      <c r="L4470" s="14">
        <v>30.018406616212101</v>
      </c>
      <c r="M4470" s="14">
        <v>28.435938954917699</v>
      </c>
      <c r="O4470" s="14"/>
      <c r="P4470" s="14"/>
      <c r="Q4470" s="14"/>
      <c r="R4470" s="14"/>
      <c r="S4470" s="14"/>
      <c r="T4470" s="14"/>
      <c r="U4470" s="14"/>
      <c r="V4470" s="14"/>
      <c r="W4470" s="14"/>
      <c r="X4470" s="14"/>
      <c r="Y4470" s="14"/>
    </row>
    <row r="4471" spans="1:25">
      <c r="A4471" s="14" t="s">
        <v>4555</v>
      </c>
      <c r="B4471" s="14" t="s">
        <v>64</v>
      </c>
      <c r="C4471" s="14" t="s">
        <v>130</v>
      </c>
      <c r="D4471" s="14" t="s">
        <v>56</v>
      </c>
      <c r="E4471" s="14">
        <v>0</v>
      </c>
      <c r="F4471" s="14">
        <v>783.416970959271</v>
      </c>
      <c r="G4471" s="14">
        <v>261.138990319757</v>
      </c>
      <c r="H4471" s="14">
        <v>324.81993944866798</v>
      </c>
      <c r="I4471" s="14">
        <v>407.72210972652499</v>
      </c>
      <c r="J4471" s="14">
        <v>379.12325673301098</v>
      </c>
      <c r="K4471" s="14">
        <v>437.87491401108701</v>
      </c>
      <c r="L4471" s="14">
        <v>30.152804284562102</v>
      </c>
      <c r="M4471" s="14">
        <v>28.598852993514502</v>
      </c>
      <c r="O4471" s="14"/>
      <c r="P4471" s="14"/>
      <c r="Q4471" s="14"/>
      <c r="R4471" s="14"/>
      <c r="S4471" s="14"/>
      <c r="T4471" s="14"/>
      <c r="U4471" s="14"/>
      <c r="V4471" s="14"/>
      <c r="W4471" s="14"/>
      <c r="X4471" s="14"/>
      <c r="Y4471" s="14"/>
    </row>
    <row r="4472" spans="1:25">
      <c r="A4472" s="14" t="s">
        <v>4556</v>
      </c>
      <c r="B4472" s="14" t="s">
        <v>64</v>
      </c>
      <c r="C4472" s="14" t="s">
        <v>131</v>
      </c>
      <c r="D4472" s="14" t="s">
        <v>56</v>
      </c>
      <c r="E4472" s="14">
        <v>0</v>
      </c>
      <c r="F4472" s="14">
        <v>804.030131838432</v>
      </c>
      <c r="G4472" s="14">
        <v>268.01004394614398</v>
      </c>
      <c r="H4472" s="14">
        <v>330.95831556698403</v>
      </c>
      <c r="I4472" s="14">
        <v>410.43312616737302</v>
      </c>
      <c r="J4472" s="14">
        <v>382.07439531129302</v>
      </c>
      <c r="K4472" s="14">
        <v>440.31230102024102</v>
      </c>
      <c r="L4472" s="14">
        <v>29.8791748528676</v>
      </c>
      <c r="M4472" s="14">
        <v>28.358730856079902</v>
      </c>
      <c r="O4472" s="14"/>
      <c r="P4472" s="14"/>
      <c r="Q4472" s="14"/>
      <c r="R4472" s="14"/>
      <c r="S4472" s="14"/>
      <c r="T4472" s="14"/>
      <c r="U4472" s="14"/>
      <c r="V4472" s="14"/>
      <c r="W4472" s="14"/>
      <c r="X4472" s="14"/>
      <c r="Y4472" s="14"/>
    </row>
    <row r="4473" spans="1:25">
      <c r="A4473" s="14" t="s">
        <v>4557</v>
      </c>
      <c r="B4473" s="14" t="s">
        <v>64</v>
      </c>
      <c r="C4473" s="14" t="s">
        <v>132</v>
      </c>
      <c r="D4473" s="14" t="s">
        <v>56</v>
      </c>
      <c r="E4473" s="14">
        <v>0</v>
      </c>
      <c r="F4473" s="14">
        <v>793.65669569859597</v>
      </c>
      <c r="G4473" s="14">
        <v>264.55223189953199</v>
      </c>
      <c r="H4473" s="14">
        <v>323.88069819486799</v>
      </c>
      <c r="I4473" s="14">
        <v>397.27484501688701</v>
      </c>
      <c r="J4473" s="14">
        <v>369.66722956257502</v>
      </c>
      <c r="K4473" s="14">
        <v>426.37255843385401</v>
      </c>
      <c r="L4473" s="14">
        <v>29.097713416966499</v>
      </c>
      <c r="M4473" s="14">
        <v>27.607615454312199</v>
      </c>
      <c r="O4473" s="14"/>
      <c r="P4473" s="14"/>
      <c r="Q4473" s="14"/>
      <c r="R4473" s="14"/>
      <c r="S4473" s="14"/>
      <c r="T4473" s="14"/>
      <c r="U4473" s="14"/>
      <c r="V4473" s="14"/>
      <c r="W4473" s="14"/>
      <c r="X4473" s="14"/>
      <c r="Y4473" s="14"/>
    </row>
    <row r="4474" spans="1:25">
      <c r="A4474" s="14" t="s">
        <v>4558</v>
      </c>
      <c r="B4474" s="14" t="s">
        <v>64</v>
      </c>
      <c r="C4474" s="14" t="s">
        <v>38</v>
      </c>
      <c r="D4474" s="14" t="s">
        <v>56</v>
      </c>
      <c r="E4474" s="14">
        <v>1</v>
      </c>
      <c r="F4474" s="14">
        <v>145.44480556179499</v>
      </c>
      <c r="G4474" s="14">
        <v>48.481601853931501</v>
      </c>
      <c r="H4474" s="14">
        <v>253.95003852041</v>
      </c>
      <c r="I4474" s="14">
        <v>299.92579522361899</v>
      </c>
      <c r="J4474" s="14">
        <v>250.67334357937301</v>
      </c>
      <c r="K4474" s="14">
        <v>355.63732895952199</v>
      </c>
      <c r="L4474" s="14">
        <v>55.711533735903103</v>
      </c>
      <c r="M4474" s="14">
        <v>49.252451644245603</v>
      </c>
      <c r="O4474" s="14"/>
      <c r="P4474" s="14"/>
      <c r="Q4474" s="14"/>
      <c r="R4474" s="14"/>
      <c r="S4474" s="14"/>
      <c r="T4474" s="14"/>
      <c r="U4474" s="14"/>
      <c r="V4474" s="14"/>
      <c r="W4474" s="14"/>
      <c r="X4474" s="14"/>
      <c r="Y4474" s="14"/>
    </row>
    <row r="4475" spans="1:25">
      <c r="A4475" s="14" t="s">
        <v>4559</v>
      </c>
      <c r="B4475" s="14" t="s">
        <v>64</v>
      </c>
      <c r="C4475" s="14" t="s">
        <v>36</v>
      </c>
      <c r="D4475" s="14" t="s">
        <v>56</v>
      </c>
      <c r="E4475" s="14">
        <v>1</v>
      </c>
      <c r="F4475" s="14">
        <v>147.66096617404699</v>
      </c>
      <c r="G4475" s="14">
        <v>49.220322058015803</v>
      </c>
      <c r="H4475" s="14">
        <v>255.729838717804</v>
      </c>
      <c r="I4475" s="14">
        <v>291.99074184101102</v>
      </c>
      <c r="J4475" s="14">
        <v>244.81362801775899</v>
      </c>
      <c r="K4475" s="14">
        <v>345.30497574820703</v>
      </c>
      <c r="L4475" s="14">
        <v>53.314233907195998</v>
      </c>
      <c r="M4475" s="14">
        <v>47.177113823252697</v>
      </c>
      <c r="O4475" s="14"/>
      <c r="P4475" s="14"/>
      <c r="Q4475" s="14"/>
      <c r="R4475" s="14"/>
      <c r="S4475" s="14"/>
      <c r="T4475" s="14"/>
      <c r="U4475" s="14"/>
      <c r="V4475" s="14"/>
      <c r="W4475" s="14"/>
      <c r="X4475" s="14"/>
      <c r="Y4475" s="14"/>
    </row>
    <row r="4476" spans="1:25">
      <c r="A4476" s="14" t="s">
        <v>4560</v>
      </c>
      <c r="B4476" s="14" t="s">
        <v>64</v>
      </c>
      <c r="C4476" s="14" t="s">
        <v>34</v>
      </c>
      <c r="D4476" s="14" t="s">
        <v>56</v>
      </c>
      <c r="E4476" s="14">
        <v>1</v>
      </c>
      <c r="F4476" s="14">
        <v>140.45084096028199</v>
      </c>
      <c r="G4476" s="14">
        <v>46.816946986760698</v>
      </c>
      <c r="H4476" s="14">
        <v>241.635855415539</v>
      </c>
      <c r="I4476" s="14">
        <v>269.39429310299101</v>
      </c>
      <c r="J4476" s="14">
        <v>225.41229737144999</v>
      </c>
      <c r="K4476" s="14">
        <v>319.25298913889702</v>
      </c>
      <c r="L4476" s="14">
        <v>49.858696035905602</v>
      </c>
      <c r="M4476" s="14">
        <v>43.9819957315407</v>
      </c>
      <c r="O4476" s="14"/>
      <c r="P4476" s="14"/>
      <c r="Q4476" s="14"/>
      <c r="R4476" s="14"/>
      <c r="S4476" s="14"/>
      <c r="T4476" s="14"/>
      <c r="U4476" s="14"/>
      <c r="V4476" s="14"/>
      <c r="W4476" s="14"/>
      <c r="X4476" s="14"/>
      <c r="Y4476" s="14"/>
    </row>
    <row r="4477" spans="1:25">
      <c r="A4477" s="14" t="s">
        <v>4561</v>
      </c>
      <c r="B4477" s="14" t="s">
        <v>64</v>
      </c>
      <c r="C4477" s="14" t="s">
        <v>128</v>
      </c>
      <c r="D4477" s="14" t="s">
        <v>56</v>
      </c>
      <c r="E4477" s="14">
        <v>1</v>
      </c>
      <c r="F4477" s="14">
        <v>132.04951166586099</v>
      </c>
      <c r="G4477" s="14">
        <v>44.016503888620299</v>
      </c>
      <c r="H4477" s="14">
        <v>225.972879159869</v>
      </c>
      <c r="I4477" s="14">
        <v>248.11858006424399</v>
      </c>
      <c r="J4477" s="14">
        <v>206.516385184641</v>
      </c>
      <c r="K4477" s="14">
        <v>295.46624009300501</v>
      </c>
      <c r="L4477" s="14">
        <v>47.347660028761197</v>
      </c>
      <c r="M4477" s="14">
        <v>41.602194879603097</v>
      </c>
      <c r="O4477" s="14"/>
      <c r="P4477" s="14"/>
      <c r="Q4477" s="14"/>
      <c r="R4477" s="14"/>
      <c r="S4477" s="14"/>
      <c r="T4477" s="14"/>
      <c r="U4477" s="14"/>
      <c r="V4477" s="14"/>
      <c r="W4477" s="14"/>
      <c r="X4477" s="14"/>
      <c r="Y4477" s="14"/>
    </row>
    <row r="4478" spans="1:25">
      <c r="A4478" s="14" t="s">
        <v>4562</v>
      </c>
      <c r="B4478" s="14" t="s">
        <v>64</v>
      </c>
      <c r="C4478" s="14" t="s">
        <v>129</v>
      </c>
      <c r="D4478" s="14" t="s">
        <v>56</v>
      </c>
      <c r="E4478" s="14">
        <v>1</v>
      </c>
      <c r="F4478" s="14">
        <v>126.92500382068</v>
      </c>
      <c r="G4478" s="14">
        <v>42.308334606893197</v>
      </c>
      <c r="H4478" s="14">
        <v>216.28922144518799</v>
      </c>
      <c r="I4478" s="14">
        <v>232.553496326991</v>
      </c>
      <c r="J4478" s="14">
        <v>193.09078906908599</v>
      </c>
      <c r="K4478" s="14">
        <v>277.58319325445302</v>
      </c>
      <c r="L4478" s="14">
        <v>45.029696927461998</v>
      </c>
      <c r="M4478" s="14">
        <v>39.462707257904398</v>
      </c>
      <c r="O4478" s="14"/>
      <c r="P4478" s="14"/>
      <c r="Q4478" s="14"/>
      <c r="R4478" s="14"/>
      <c r="S4478" s="14"/>
      <c r="T4478" s="14"/>
      <c r="U4478" s="14"/>
      <c r="V4478" s="14"/>
      <c r="W4478" s="14"/>
      <c r="X4478" s="14"/>
      <c r="Y4478" s="14"/>
    </row>
    <row r="4479" spans="1:25">
      <c r="A4479" s="14" t="s">
        <v>4563</v>
      </c>
      <c r="B4479" s="14" t="s">
        <v>64</v>
      </c>
      <c r="C4479" s="14" t="s">
        <v>130</v>
      </c>
      <c r="D4479" s="14" t="s">
        <v>56</v>
      </c>
      <c r="E4479" s="14">
        <v>1</v>
      </c>
      <c r="F4479" s="14">
        <v>130.721030298475</v>
      </c>
      <c r="G4479" s="14">
        <v>43.5736767661584</v>
      </c>
      <c r="H4479" s="14">
        <v>221.93346513382701</v>
      </c>
      <c r="I4479" s="14">
        <v>232.83344518833599</v>
      </c>
      <c r="J4479" s="14">
        <v>194.030151834827</v>
      </c>
      <c r="K4479" s="14">
        <v>277.02480436594601</v>
      </c>
      <c r="L4479" s="14">
        <v>44.191359177609797</v>
      </c>
      <c r="M4479" s="14">
        <v>38.803293353509297</v>
      </c>
      <c r="O4479" s="14"/>
      <c r="P4479" s="14"/>
      <c r="Q4479" s="14"/>
      <c r="R4479" s="14"/>
      <c r="S4479" s="14"/>
      <c r="T4479" s="14"/>
      <c r="U4479" s="14"/>
      <c r="V4479" s="14"/>
      <c r="W4479" s="14"/>
      <c r="X4479" s="14"/>
      <c r="Y4479" s="14"/>
    </row>
    <row r="4480" spans="1:25">
      <c r="A4480" s="14" t="s">
        <v>4564</v>
      </c>
      <c r="B4480" s="14" t="s">
        <v>64</v>
      </c>
      <c r="C4480" s="14" t="s">
        <v>131</v>
      </c>
      <c r="D4480" s="14" t="s">
        <v>56</v>
      </c>
      <c r="E4480" s="14">
        <v>1</v>
      </c>
      <c r="F4480" s="14">
        <v>129.399026255872</v>
      </c>
      <c r="G4480" s="14">
        <v>43.133008751957298</v>
      </c>
      <c r="H4480" s="14">
        <v>218.83079594106701</v>
      </c>
      <c r="I4480" s="14">
        <v>227.50840450015599</v>
      </c>
      <c r="J4480" s="14">
        <v>189.488914357276</v>
      </c>
      <c r="K4480" s="14">
        <v>270.83599561790697</v>
      </c>
      <c r="L4480" s="14">
        <v>43.327591117751297</v>
      </c>
      <c r="M4480" s="14">
        <v>38.019490142879803</v>
      </c>
      <c r="O4480" s="14"/>
      <c r="P4480" s="14"/>
      <c r="Q4480" s="14"/>
      <c r="R4480" s="14"/>
      <c r="S4480" s="14"/>
      <c r="T4480" s="14"/>
      <c r="U4480" s="14"/>
      <c r="V4480" s="14"/>
      <c r="W4480" s="14"/>
      <c r="X4480" s="14"/>
      <c r="Y4480" s="14"/>
    </row>
    <row r="4481" spans="1:25">
      <c r="A4481" s="14" t="s">
        <v>4565</v>
      </c>
      <c r="B4481" s="14" t="s">
        <v>64</v>
      </c>
      <c r="C4481" s="14" t="s">
        <v>132</v>
      </c>
      <c r="D4481" s="14" t="s">
        <v>56</v>
      </c>
      <c r="E4481" s="14">
        <v>1</v>
      </c>
      <c r="F4481" s="14">
        <v>131.787375695176</v>
      </c>
      <c r="G4481" s="14">
        <v>43.929125231725301</v>
      </c>
      <c r="H4481" s="14">
        <v>222.25714764343701</v>
      </c>
      <c r="I4481" s="14">
        <v>227.21034175916901</v>
      </c>
      <c r="J4481" s="14">
        <v>189.64153792176899</v>
      </c>
      <c r="K4481" s="14">
        <v>269.97311192855199</v>
      </c>
      <c r="L4481" s="14">
        <v>42.762770169383003</v>
      </c>
      <c r="M4481" s="14">
        <v>37.568803837400203</v>
      </c>
      <c r="O4481" s="14"/>
      <c r="P4481" s="14"/>
      <c r="Q4481" s="14"/>
      <c r="R4481" s="14"/>
      <c r="S4481" s="14"/>
      <c r="T4481" s="14"/>
      <c r="U4481" s="14"/>
      <c r="V4481" s="14"/>
      <c r="W4481" s="14"/>
      <c r="X4481" s="14"/>
      <c r="Y4481" s="14"/>
    </row>
    <row r="4482" spans="1:25">
      <c r="A4482" s="14" t="s">
        <v>4566</v>
      </c>
      <c r="B4482" s="14" t="s">
        <v>64</v>
      </c>
      <c r="C4482" s="14" t="s">
        <v>38</v>
      </c>
      <c r="D4482" s="14" t="s">
        <v>56</v>
      </c>
      <c r="E4482" s="14">
        <v>2</v>
      </c>
      <c r="F4482" s="14">
        <v>119.86803754499</v>
      </c>
      <c r="G4482" s="14">
        <v>39.9560125149968</v>
      </c>
      <c r="H4482" s="14">
        <v>276.850676825162</v>
      </c>
      <c r="I4482" s="14">
        <v>375.72271364231</v>
      </c>
      <c r="J4482" s="14">
        <v>307.88229848373902</v>
      </c>
      <c r="K4482" s="14">
        <v>453.43221140705498</v>
      </c>
      <c r="L4482" s="14">
        <v>77.709497764745507</v>
      </c>
      <c r="M4482" s="14">
        <v>67.840415158570593</v>
      </c>
      <c r="O4482" s="14"/>
      <c r="P4482" s="14"/>
      <c r="Q4482" s="14"/>
      <c r="R4482" s="14"/>
      <c r="S4482" s="14"/>
      <c r="T4482" s="14"/>
      <c r="U4482" s="14"/>
      <c r="V4482" s="14"/>
      <c r="W4482" s="14"/>
      <c r="X4482" s="14"/>
      <c r="Y4482" s="14"/>
    </row>
    <row r="4483" spans="1:25">
      <c r="A4483" s="14" t="s">
        <v>4567</v>
      </c>
      <c r="B4483" s="14" t="s">
        <v>64</v>
      </c>
      <c r="C4483" s="14" t="s">
        <v>36</v>
      </c>
      <c r="D4483" s="14" t="s">
        <v>56</v>
      </c>
      <c r="E4483" s="14">
        <v>2</v>
      </c>
      <c r="F4483" s="14">
        <v>111.957578642827</v>
      </c>
      <c r="G4483" s="14">
        <v>37.319192880942403</v>
      </c>
      <c r="H4483" s="14">
        <v>253.67648217434899</v>
      </c>
      <c r="I4483" s="14">
        <v>343.80799763246102</v>
      </c>
      <c r="J4483" s="14">
        <v>280.23326049970598</v>
      </c>
      <c r="K4483" s="14">
        <v>416.97778308567399</v>
      </c>
      <c r="L4483" s="14">
        <v>73.169785453212796</v>
      </c>
      <c r="M4483" s="14">
        <v>63.574737132754301</v>
      </c>
      <c r="O4483" s="14"/>
      <c r="P4483" s="14"/>
      <c r="Q4483" s="14"/>
      <c r="R4483" s="14"/>
      <c r="S4483" s="14"/>
      <c r="T4483" s="14"/>
      <c r="U4483" s="14"/>
      <c r="V4483" s="14"/>
      <c r="W4483" s="14"/>
      <c r="X4483" s="14"/>
      <c r="Y4483" s="14"/>
    </row>
    <row r="4484" spans="1:25">
      <c r="A4484" s="14" t="s">
        <v>4568</v>
      </c>
      <c r="B4484" s="14" t="s">
        <v>64</v>
      </c>
      <c r="C4484" s="14" t="s">
        <v>34</v>
      </c>
      <c r="D4484" s="14" t="s">
        <v>56</v>
      </c>
      <c r="E4484" s="14">
        <v>2</v>
      </c>
      <c r="F4484" s="14">
        <v>115.423079053834</v>
      </c>
      <c r="G4484" s="14">
        <v>38.4743596846115</v>
      </c>
      <c r="H4484" s="14">
        <v>256.82675237825299</v>
      </c>
      <c r="I4484" s="14">
        <v>342.30128912506501</v>
      </c>
      <c r="J4484" s="14">
        <v>280.554346043007</v>
      </c>
      <c r="K4484" s="14">
        <v>413.21550897842599</v>
      </c>
      <c r="L4484" s="14">
        <v>70.914219853360905</v>
      </c>
      <c r="M4484" s="14">
        <v>61.746943082057797</v>
      </c>
      <c r="O4484" s="14"/>
      <c r="P4484" s="14"/>
      <c r="Q4484" s="14"/>
      <c r="R4484" s="14"/>
      <c r="S4484" s="14"/>
      <c r="T4484" s="14"/>
      <c r="U4484" s="14"/>
      <c r="V4484" s="14"/>
      <c r="W4484" s="14"/>
      <c r="X4484" s="14"/>
      <c r="Y4484" s="14"/>
    </row>
    <row r="4485" spans="1:25">
      <c r="A4485" s="14" t="s">
        <v>4569</v>
      </c>
      <c r="B4485" s="14" t="s">
        <v>64</v>
      </c>
      <c r="C4485" s="14" t="s">
        <v>128</v>
      </c>
      <c r="D4485" s="14" t="s">
        <v>56</v>
      </c>
      <c r="E4485" s="14">
        <v>2</v>
      </c>
      <c r="F4485" s="14">
        <v>112.889902032534</v>
      </c>
      <c r="G4485" s="14">
        <v>37.629967344177899</v>
      </c>
      <c r="H4485" s="14">
        <v>246.21033790437201</v>
      </c>
      <c r="I4485" s="14">
        <v>327.62956525020201</v>
      </c>
      <c r="J4485" s="14">
        <v>268.34075445520898</v>
      </c>
      <c r="K4485" s="14">
        <v>395.82663400306501</v>
      </c>
      <c r="L4485" s="14">
        <v>68.197068752862407</v>
      </c>
      <c r="M4485" s="14">
        <v>59.288810794993204</v>
      </c>
      <c r="O4485" s="14"/>
      <c r="P4485" s="14"/>
      <c r="Q4485" s="14"/>
      <c r="R4485" s="14"/>
      <c r="S4485" s="14"/>
      <c r="T4485" s="14"/>
      <c r="U4485" s="14"/>
      <c r="V4485" s="14"/>
      <c r="W4485" s="14"/>
      <c r="X4485" s="14"/>
      <c r="Y4485" s="14"/>
    </row>
    <row r="4486" spans="1:25">
      <c r="A4486" s="14" t="s">
        <v>4570</v>
      </c>
      <c r="B4486" s="14" t="s">
        <v>64</v>
      </c>
      <c r="C4486" s="14" t="s">
        <v>129</v>
      </c>
      <c r="D4486" s="14" t="s">
        <v>56</v>
      </c>
      <c r="E4486" s="14">
        <v>2</v>
      </c>
      <c r="F4486" s="14">
        <v>105.842332455922</v>
      </c>
      <c r="G4486" s="14">
        <v>35.280777485307503</v>
      </c>
      <c r="H4486" s="14">
        <v>227.12946878953301</v>
      </c>
      <c r="I4486" s="14">
        <v>298.01868748498299</v>
      </c>
      <c r="J4486" s="14">
        <v>242.38348673578699</v>
      </c>
      <c r="K4486" s="14">
        <v>362.30925070223401</v>
      </c>
      <c r="L4486" s="14">
        <v>64.290563217250593</v>
      </c>
      <c r="M4486" s="14">
        <v>55.635200749195697</v>
      </c>
      <c r="O4486" s="14"/>
      <c r="P4486" s="14"/>
      <c r="Q4486" s="14"/>
      <c r="R4486" s="14"/>
      <c r="S4486" s="14"/>
      <c r="T4486" s="14"/>
      <c r="U4486" s="14"/>
      <c r="V4486" s="14"/>
      <c r="W4486" s="14"/>
      <c r="X4486" s="14"/>
      <c r="Y4486" s="14"/>
    </row>
    <row r="4487" spans="1:25">
      <c r="A4487" s="14" t="s">
        <v>4571</v>
      </c>
      <c r="B4487" s="14" t="s">
        <v>64</v>
      </c>
      <c r="C4487" s="14" t="s">
        <v>130</v>
      </c>
      <c r="D4487" s="14" t="s">
        <v>56</v>
      </c>
      <c r="E4487" s="14">
        <v>2</v>
      </c>
      <c r="F4487" s="14">
        <v>111.622204681369</v>
      </c>
      <c r="G4487" s="14">
        <v>37.207401560456503</v>
      </c>
      <c r="H4487" s="14">
        <v>236.332503401091</v>
      </c>
      <c r="I4487" s="14">
        <v>304.40962253584001</v>
      </c>
      <c r="J4487" s="14">
        <v>249.30790037931899</v>
      </c>
      <c r="K4487" s="14">
        <v>367.84106927134502</v>
      </c>
      <c r="L4487" s="14">
        <v>63.431446735505403</v>
      </c>
      <c r="M4487" s="14">
        <v>55.101722156520601</v>
      </c>
      <c r="O4487" s="14"/>
      <c r="P4487" s="14"/>
      <c r="Q4487" s="14"/>
      <c r="R4487" s="14"/>
      <c r="S4487" s="14"/>
      <c r="T4487" s="14"/>
      <c r="U4487" s="14"/>
      <c r="V4487" s="14"/>
      <c r="W4487" s="14"/>
      <c r="X4487" s="14"/>
      <c r="Y4487" s="14"/>
    </row>
    <row r="4488" spans="1:25">
      <c r="A4488" s="14" t="s">
        <v>4572</v>
      </c>
      <c r="B4488" s="14" t="s">
        <v>64</v>
      </c>
      <c r="C4488" s="14" t="s">
        <v>131</v>
      </c>
      <c r="D4488" s="14" t="s">
        <v>56</v>
      </c>
      <c r="E4488" s="14">
        <v>2</v>
      </c>
      <c r="F4488" s="14">
        <v>111.012716607491</v>
      </c>
      <c r="G4488" s="14">
        <v>37.0042388691638</v>
      </c>
      <c r="H4488" s="14">
        <v>232.98993978108001</v>
      </c>
      <c r="I4488" s="14">
        <v>290.71149772027502</v>
      </c>
      <c r="J4488" s="14">
        <v>238.227677411125</v>
      </c>
      <c r="K4488" s="14">
        <v>351.15276766892498</v>
      </c>
      <c r="L4488" s="14">
        <v>60.441269948649598</v>
      </c>
      <c r="M4488" s="14">
        <v>52.483820309149998</v>
      </c>
      <c r="O4488" s="14"/>
      <c r="P4488" s="14"/>
      <c r="Q4488" s="14"/>
      <c r="R4488" s="14"/>
      <c r="S4488" s="14"/>
      <c r="T4488" s="14"/>
      <c r="U4488" s="14"/>
      <c r="V4488" s="14"/>
      <c r="W4488" s="14"/>
      <c r="X4488" s="14"/>
      <c r="Y4488" s="14"/>
    </row>
    <row r="4489" spans="1:25">
      <c r="A4489" s="14" t="s">
        <v>4573</v>
      </c>
      <c r="B4489" s="14" t="s">
        <v>64</v>
      </c>
      <c r="C4489" s="14" t="s">
        <v>132</v>
      </c>
      <c r="D4489" s="14" t="s">
        <v>56</v>
      </c>
      <c r="E4489" s="14">
        <v>2</v>
      </c>
      <c r="F4489" s="14">
        <v>125.114183800144</v>
      </c>
      <c r="G4489" s="14">
        <v>41.7047279333812</v>
      </c>
      <c r="H4489" s="14">
        <v>259.955918053863</v>
      </c>
      <c r="I4489" s="14">
        <v>325.66958178719898</v>
      </c>
      <c r="J4489" s="14">
        <v>270.27161905474497</v>
      </c>
      <c r="K4489" s="14">
        <v>388.94306816663601</v>
      </c>
      <c r="L4489" s="14">
        <v>63.273486379436598</v>
      </c>
      <c r="M4489" s="14">
        <v>55.397962732453898</v>
      </c>
      <c r="O4489" s="14"/>
      <c r="P4489" s="14"/>
      <c r="Q4489" s="14"/>
      <c r="R4489" s="14"/>
      <c r="S4489" s="14"/>
      <c r="T4489" s="14"/>
      <c r="U4489" s="14"/>
      <c r="V4489" s="14"/>
      <c r="W4489" s="14"/>
      <c r="X4489" s="14"/>
      <c r="Y4489" s="14"/>
    </row>
    <row r="4490" spans="1:25">
      <c r="A4490" s="14" t="s">
        <v>4574</v>
      </c>
      <c r="B4490" s="14" t="s">
        <v>64</v>
      </c>
      <c r="C4490" s="14" t="s">
        <v>38</v>
      </c>
      <c r="D4490" s="14" t="s">
        <v>56</v>
      </c>
      <c r="E4490" s="14">
        <v>3</v>
      </c>
      <c r="F4490" s="14">
        <v>137.449134231974</v>
      </c>
      <c r="G4490" s="14">
        <v>45.8163780773247</v>
      </c>
      <c r="H4490" s="14">
        <v>349.13036712127303</v>
      </c>
      <c r="I4490" s="14">
        <v>499.99440964985598</v>
      </c>
      <c r="J4490" s="14">
        <v>415.29904320669601</v>
      </c>
      <c r="K4490" s="14">
        <v>596.138077872606</v>
      </c>
      <c r="L4490" s="14">
        <v>96.143668222749994</v>
      </c>
      <c r="M4490" s="14">
        <v>84.695366443160793</v>
      </c>
      <c r="O4490" s="14"/>
      <c r="P4490" s="14"/>
      <c r="Q4490" s="14"/>
      <c r="R4490" s="14"/>
      <c r="S4490" s="14"/>
      <c r="T4490" s="14"/>
      <c r="U4490" s="14"/>
      <c r="V4490" s="14"/>
      <c r="W4490" s="14"/>
      <c r="X4490" s="14"/>
      <c r="Y4490" s="14"/>
    </row>
    <row r="4491" spans="1:25">
      <c r="A4491" s="14" t="s">
        <v>4575</v>
      </c>
      <c r="B4491" s="14" t="s">
        <v>64</v>
      </c>
      <c r="C4491" s="14" t="s">
        <v>36</v>
      </c>
      <c r="D4491" s="14" t="s">
        <v>56</v>
      </c>
      <c r="E4491" s="14">
        <v>3</v>
      </c>
      <c r="F4491" s="14">
        <v>127.05394785873899</v>
      </c>
      <c r="G4491" s="14">
        <v>42.351315952912998</v>
      </c>
      <c r="H4491" s="14">
        <v>318.08018190150898</v>
      </c>
      <c r="I4491" s="14">
        <v>460.40439761533099</v>
      </c>
      <c r="J4491" s="14">
        <v>379.71554573370702</v>
      </c>
      <c r="K4491" s="14">
        <v>552.46979141102702</v>
      </c>
      <c r="L4491" s="14">
        <v>92.065393795695996</v>
      </c>
      <c r="M4491" s="14">
        <v>80.688851881623094</v>
      </c>
      <c r="O4491" s="14"/>
      <c r="P4491" s="14"/>
      <c r="Q4491" s="14"/>
      <c r="R4491" s="14"/>
      <c r="S4491" s="14"/>
      <c r="T4491" s="14"/>
      <c r="U4491" s="14"/>
      <c r="V4491" s="14"/>
      <c r="W4491" s="14"/>
      <c r="X4491" s="14"/>
      <c r="Y4491" s="14"/>
    </row>
    <row r="4492" spans="1:25">
      <c r="A4492" s="14" t="s">
        <v>4576</v>
      </c>
      <c r="B4492" s="14" t="s">
        <v>64</v>
      </c>
      <c r="C4492" s="14" t="s">
        <v>34</v>
      </c>
      <c r="D4492" s="14" t="s">
        <v>56</v>
      </c>
      <c r="E4492" s="14">
        <v>3</v>
      </c>
      <c r="F4492" s="14">
        <v>121.979280349674</v>
      </c>
      <c r="G4492" s="14">
        <v>40.659760116558097</v>
      </c>
      <c r="H4492" s="14">
        <v>299.61505293199599</v>
      </c>
      <c r="I4492" s="14">
        <v>420.466002627965</v>
      </c>
      <c r="J4492" s="14">
        <v>346.22087360795001</v>
      </c>
      <c r="K4492" s="14">
        <v>505.41097257892</v>
      </c>
      <c r="L4492" s="14">
        <v>84.944969950954402</v>
      </c>
      <c r="M4492" s="14">
        <v>74.245129020015099</v>
      </c>
      <c r="O4492" s="14"/>
      <c r="P4492" s="14"/>
      <c r="Q4492" s="14"/>
      <c r="R4492" s="14"/>
      <c r="S4492" s="14"/>
      <c r="T4492" s="14"/>
      <c r="U4492" s="14"/>
      <c r="V4492" s="14"/>
      <c r="W4492" s="14"/>
      <c r="X4492" s="14"/>
      <c r="Y4492" s="14"/>
    </row>
    <row r="4493" spans="1:25">
      <c r="A4493" s="14" t="s">
        <v>4577</v>
      </c>
      <c r="B4493" s="14" t="s">
        <v>64</v>
      </c>
      <c r="C4493" s="14" t="s">
        <v>128</v>
      </c>
      <c r="D4493" s="14" t="s">
        <v>56</v>
      </c>
      <c r="E4493" s="14">
        <v>3</v>
      </c>
      <c r="F4493" s="14">
        <v>112.596344353806</v>
      </c>
      <c r="G4493" s="14">
        <v>37.532114784602001</v>
      </c>
      <c r="H4493" s="14">
        <v>271.61756248807399</v>
      </c>
      <c r="I4493" s="14">
        <v>370.94927654657198</v>
      </c>
      <c r="J4493" s="14">
        <v>303.47876466306701</v>
      </c>
      <c r="K4493" s="14">
        <v>448.57160808179901</v>
      </c>
      <c r="L4493" s="14">
        <v>77.622331535226905</v>
      </c>
      <c r="M4493" s="14">
        <v>67.470511883505495</v>
      </c>
      <c r="O4493" s="14"/>
      <c r="P4493" s="14"/>
      <c r="Q4493" s="14"/>
      <c r="R4493" s="14"/>
      <c r="S4493" s="14"/>
      <c r="T4493" s="14"/>
      <c r="U4493" s="14"/>
      <c r="V4493" s="14"/>
      <c r="W4493" s="14"/>
      <c r="X4493" s="14"/>
      <c r="Y4493" s="14"/>
    </row>
    <row r="4494" spans="1:25">
      <c r="A4494" s="14" t="s">
        <v>4578</v>
      </c>
      <c r="B4494" s="14" t="s">
        <v>64</v>
      </c>
      <c r="C4494" s="14" t="s">
        <v>129</v>
      </c>
      <c r="D4494" s="14" t="s">
        <v>56</v>
      </c>
      <c r="E4494" s="14">
        <v>3</v>
      </c>
      <c r="F4494" s="14">
        <v>118.115409343186</v>
      </c>
      <c r="G4494" s="14">
        <v>39.371803114395398</v>
      </c>
      <c r="H4494" s="14">
        <v>281.522093009787</v>
      </c>
      <c r="I4494" s="14">
        <v>394.17511209068198</v>
      </c>
      <c r="J4494" s="14">
        <v>324.507943826489</v>
      </c>
      <c r="K4494" s="14">
        <v>474.057776706102</v>
      </c>
      <c r="L4494" s="14">
        <v>79.882664615420197</v>
      </c>
      <c r="M4494" s="14">
        <v>69.667168264193407</v>
      </c>
      <c r="O4494" s="14"/>
      <c r="P4494" s="14"/>
      <c r="Q4494" s="14"/>
      <c r="R4494" s="14"/>
      <c r="S4494" s="14"/>
      <c r="T4494" s="14"/>
      <c r="U4494" s="14"/>
      <c r="V4494" s="14"/>
      <c r="W4494" s="14"/>
      <c r="X4494" s="14"/>
      <c r="Y4494" s="14"/>
    </row>
    <row r="4495" spans="1:25">
      <c r="A4495" s="14" t="s">
        <v>4579</v>
      </c>
      <c r="B4495" s="14" t="s">
        <v>64</v>
      </c>
      <c r="C4495" s="14" t="s">
        <v>130</v>
      </c>
      <c r="D4495" s="14" t="s">
        <v>56</v>
      </c>
      <c r="E4495" s="14">
        <v>3</v>
      </c>
      <c r="F4495" s="14">
        <v>118.689435786346</v>
      </c>
      <c r="G4495" s="14">
        <v>39.563145262115498</v>
      </c>
      <c r="H4495" s="14">
        <v>280.861912932976</v>
      </c>
      <c r="I4495" s="14">
        <v>389.760154664666</v>
      </c>
      <c r="J4495" s="14">
        <v>321.27443482327101</v>
      </c>
      <c r="K4495" s="14">
        <v>468.26195651742898</v>
      </c>
      <c r="L4495" s="14">
        <v>78.501801852763293</v>
      </c>
      <c r="M4495" s="14">
        <v>68.485719841394499</v>
      </c>
      <c r="O4495" s="14"/>
      <c r="P4495" s="14"/>
      <c r="Q4495" s="14"/>
      <c r="R4495" s="14"/>
      <c r="S4495" s="14"/>
      <c r="T4495" s="14"/>
      <c r="U4495" s="14"/>
      <c r="V4495" s="14"/>
      <c r="W4495" s="14"/>
      <c r="X4495" s="14"/>
      <c r="Y4495" s="14"/>
    </row>
    <row r="4496" spans="1:25">
      <c r="A4496" s="14" t="s">
        <v>4580</v>
      </c>
      <c r="B4496" s="14" t="s">
        <v>64</v>
      </c>
      <c r="C4496" s="14" t="s">
        <v>131</v>
      </c>
      <c r="D4496" s="14" t="s">
        <v>56</v>
      </c>
      <c r="E4496" s="14">
        <v>3</v>
      </c>
      <c r="F4496" s="14">
        <v>131.86540121213699</v>
      </c>
      <c r="G4496" s="14">
        <v>43.955133737379001</v>
      </c>
      <c r="H4496" s="14">
        <v>310.256931937643</v>
      </c>
      <c r="I4496" s="14">
        <v>431.22416692760203</v>
      </c>
      <c r="J4496" s="14">
        <v>359.27544916622003</v>
      </c>
      <c r="K4496" s="14">
        <v>513.11678963622603</v>
      </c>
      <c r="L4496" s="14">
        <v>81.892622708624501</v>
      </c>
      <c r="M4496" s="14">
        <v>71.948717761381303</v>
      </c>
      <c r="O4496" s="14"/>
      <c r="P4496" s="14"/>
      <c r="Q4496" s="14"/>
      <c r="R4496" s="14"/>
      <c r="S4496" s="14"/>
      <c r="T4496" s="14"/>
      <c r="U4496" s="14"/>
      <c r="V4496" s="14"/>
      <c r="W4496" s="14"/>
      <c r="X4496" s="14"/>
      <c r="Y4496" s="14"/>
    </row>
    <row r="4497" spans="1:25">
      <c r="A4497" s="14" t="s">
        <v>4581</v>
      </c>
      <c r="B4497" s="14" t="s">
        <v>64</v>
      </c>
      <c r="C4497" s="14" t="s">
        <v>132</v>
      </c>
      <c r="D4497" s="14" t="s">
        <v>56</v>
      </c>
      <c r="E4497" s="14">
        <v>3</v>
      </c>
      <c r="F4497" s="14">
        <v>129.46155799348401</v>
      </c>
      <c r="G4497" s="14">
        <v>43.1538526644947</v>
      </c>
      <c r="H4497" s="14">
        <v>302.16258138285502</v>
      </c>
      <c r="I4497" s="14">
        <v>407.492462092599</v>
      </c>
      <c r="J4497" s="14">
        <v>338.83655845603499</v>
      </c>
      <c r="K4497" s="14">
        <v>485.73129265128398</v>
      </c>
      <c r="L4497" s="14">
        <v>78.238830558684896</v>
      </c>
      <c r="M4497" s="14">
        <v>68.655903636564503</v>
      </c>
      <c r="O4497" s="14"/>
      <c r="P4497" s="14"/>
      <c r="Q4497" s="14"/>
      <c r="R4497" s="14"/>
      <c r="S4497" s="14"/>
      <c r="T4497" s="14"/>
      <c r="U4497" s="14"/>
      <c r="V4497" s="14"/>
      <c r="W4497" s="14"/>
      <c r="X4497" s="14"/>
      <c r="Y4497" s="14"/>
    </row>
    <row r="4498" spans="1:25">
      <c r="A4498" s="14" t="s">
        <v>4582</v>
      </c>
      <c r="B4498" s="14" t="s">
        <v>64</v>
      </c>
      <c r="C4498" s="14" t="s">
        <v>38</v>
      </c>
      <c r="D4498" s="14" t="s">
        <v>56</v>
      </c>
      <c r="E4498" s="14">
        <v>4</v>
      </c>
      <c r="F4498" s="14">
        <v>199.25106553972299</v>
      </c>
      <c r="G4498" s="14">
        <v>66.417021846574201</v>
      </c>
      <c r="H4498" s="14">
        <v>441.82776135823298</v>
      </c>
      <c r="I4498" s="14">
        <v>577.42022927443395</v>
      </c>
      <c r="J4498" s="14">
        <v>496.39421120328097</v>
      </c>
      <c r="K4498" s="14">
        <v>667.43402024405896</v>
      </c>
      <c r="L4498" s="14">
        <v>90.013790969624395</v>
      </c>
      <c r="M4498" s="14">
        <v>81.026018071153402</v>
      </c>
      <c r="O4498" s="14"/>
      <c r="P4498" s="14"/>
      <c r="Q4498" s="14"/>
      <c r="R4498" s="14"/>
      <c r="S4498" s="14"/>
      <c r="T4498" s="14"/>
      <c r="U4498" s="14"/>
      <c r="V4498" s="14"/>
      <c r="W4498" s="14"/>
      <c r="X4498" s="14"/>
      <c r="Y4498" s="14"/>
    </row>
    <row r="4499" spans="1:25">
      <c r="A4499" s="14" t="s">
        <v>4583</v>
      </c>
      <c r="B4499" s="14" t="s">
        <v>64</v>
      </c>
      <c r="C4499" s="14" t="s">
        <v>36</v>
      </c>
      <c r="D4499" s="14" t="s">
        <v>56</v>
      </c>
      <c r="E4499" s="14">
        <v>4</v>
      </c>
      <c r="F4499" s="14">
        <v>202.16591009165299</v>
      </c>
      <c r="G4499" s="14">
        <v>67.388636697217606</v>
      </c>
      <c r="H4499" s="14">
        <v>439.73965739690402</v>
      </c>
      <c r="I4499" s="14">
        <v>584.02341803792103</v>
      </c>
      <c r="J4499" s="14">
        <v>503.39390383387001</v>
      </c>
      <c r="K4499" s="14">
        <v>673.52823015381796</v>
      </c>
      <c r="L4499" s="14">
        <v>89.504812115897394</v>
      </c>
      <c r="M4499" s="14">
        <v>80.629514204051006</v>
      </c>
      <c r="O4499" s="14"/>
      <c r="P4499" s="14"/>
      <c r="Q4499" s="14"/>
      <c r="R4499" s="14"/>
      <c r="S4499" s="14"/>
      <c r="T4499" s="14"/>
      <c r="U4499" s="14"/>
      <c r="V4499" s="14"/>
      <c r="W4499" s="14"/>
      <c r="X4499" s="14"/>
      <c r="Y4499" s="14"/>
    </row>
    <row r="4500" spans="1:25">
      <c r="A4500" s="14" t="s">
        <v>4584</v>
      </c>
      <c r="B4500" s="14" t="s">
        <v>64</v>
      </c>
      <c r="C4500" s="14" t="s">
        <v>34</v>
      </c>
      <c r="D4500" s="14" t="s">
        <v>56</v>
      </c>
      <c r="E4500" s="14">
        <v>4</v>
      </c>
      <c r="F4500" s="14">
        <v>190.14503974604199</v>
      </c>
      <c r="G4500" s="14">
        <v>63.381679915347398</v>
      </c>
      <c r="H4500" s="14">
        <v>404.95163400285799</v>
      </c>
      <c r="I4500" s="14">
        <v>547.68388228518904</v>
      </c>
      <c r="J4500" s="14">
        <v>470.45619237931902</v>
      </c>
      <c r="K4500" s="14">
        <v>633.69297440092896</v>
      </c>
      <c r="L4500" s="14">
        <v>86.009092115740302</v>
      </c>
      <c r="M4500" s="14">
        <v>77.227689905869596</v>
      </c>
      <c r="O4500" s="14"/>
      <c r="P4500" s="14"/>
      <c r="Q4500" s="14"/>
      <c r="R4500" s="14"/>
      <c r="S4500" s="14"/>
      <c r="T4500" s="14"/>
      <c r="U4500" s="14"/>
      <c r="V4500" s="14"/>
      <c r="W4500" s="14"/>
      <c r="X4500" s="14"/>
      <c r="Y4500" s="14"/>
    </row>
    <row r="4501" spans="1:25">
      <c r="A4501" s="14" t="s">
        <v>4585</v>
      </c>
      <c r="B4501" s="14" t="s">
        <v>64</v>
      </c>
      <c r="C4501" s="14" t="s">
        <v>128</v>
      </c>
      <c r="D4501" s="14" t="s">
        <v>56</v>
      </c>
      <c r="E4501" s="14">
        <v>4</v>
      </c>
      <c r="F4501" s="14">
        <v>184.04770000811601</v>
      </c>
      <c r="G4501" s="14">
        <v>61.349233336038601</v>
      </c>
      <c r="H4501" s="14">
        <v>386.48432415975202</v>
      </c>
      <c r="I4501" s="14">
        <v>526.65919372929704</v>
      </c>
      <c r="J4501" s="14">
        <v>451.29508403803601</v>
      </c>
      <c r="K4501" s="14">
        <v>610.74223074665599</v>
      </c>
      <c r="L4501" s="14">
        <v>84.083037017358606</v>
      </c>
      <c r="M4501" s="14">
        <v>75.364109691260794</v>
      </c>
      <c r="O4501" s="14"/>
      <c r="P4501" s="14"/>
      <c r="Q4501" s="14"/>
      <c r="R4501" s="14"/>
      <c r="S4501" s="14"/>
      <c r="T4501" s="14"/>
      <c r="U4501" s="14"/>
      <c r="V4501" s="14"/>
      <c r="W4501" s="14"/>
      <c r="X4501" s="14"/>
      <c r="Y4501" s="14"/>
    </row>
    <row r="4502" spans="1:25">
      <c r="A4502" s="14" t="s">
        <v>4586</v>
      </c>
      <c r="B4502" s="14" t="s">
        <v>64</v>
      </c>
      <c r="C4502" s="14" t="s">
        <v>129</v>
      </c>
      <c r="D4502" s="14" t="s">
        <v>56</v>
      </c>
      <c r="E4502" s="14">
        <v>4</v>
      </c>
      <c r="F4502" s="14">
        <v>179.59001045705801</v>
      </c>
      <c r="G4502" s="14">
        <v>59.863336819019203</v>
      </c>
      <c r="H4502" s="14">
        <v>373.64765824121503</v>
      </c>
      <c r="I4502" s="14">
        <v>513.28971018837103</v>
      </c>
      <c r="J4502" s="14">
        <v>439.19362196816201</v>
      </c>
      <c r="K4502" s="14">
        <v>596.07032869088403</v>
      </c>
      <c r="L4502" s="14">
        <v>82.780618502512695</v>
      </c>
      <c r="M4502" s="14">
        <v>74.096088220208898</v>
      </c>
      <c r="O4502" s="14"/>
      <c r="P4502" s="14"/>
      <c r="Q4502" s="14"/>
      <c r="R4502" s="14"/>
      <c r="S4502" s="14"/>
      <c r="T4502" s="14"/>
      <c r="U4502" s="14"/>
      <c r="V4502" s="14"/>
      <c r="W4502" s="14"/>
      <c r="X4502" s="14"/>
      <c r="Y4502" s="14"/>
    </row>
    <row r="4503" spans="1:25">
      <c r="A4503" s="14" t="s">
        <v>4587</v>
      </c>
      <c r="B4503" s="14" t="s">
        <v>64</v>
      </c>
      <c r="C4503" s="14" t="s">
        <v>130</v>
      </c>
      <c r="D4503" s="14" t="s">
        <v>56</v>
      </c>
      <c r="E4503" s="14">
        <v>4</v>
      </c>
      <c r="F4503" s="14">
        <v>196.72009055049199</v>
      </c>
      <c r="G4503" s="14">
        <v>65.573363516830696</v>
      </c>
      <c r="H4503" s="14">
        <v>406.79947588918498</v>
      </c>
      <c r="I4503" s="14">
        <v>566.94833955526701</v>
      </c>
      <c r="J4503" s="14">
        <v>488.60425137037299</v>
      </c>
      <c r="K4503" s="14">
        <v>654.04173805179505</v>
      </c>
      <c r="L4503" s="14">
        <v>87.093398496527797</v>
      </c>
      <c r="M4503" s="14">
        <v>78.344088184894005</v>
      </c>
      <c r="O4503" s="14"/>
      <c r="P4503" s="14"/>
      <c r="Q4503" s="14"/>
      <c r="R4503" s="14"/>
      <c r="S4503" s="14"/>
      <c r="T4503" s="14"/>
      <c r="U4503" s="14"/>
      <c r="V4503" s="14"/>
      <c r="W4503" s="14"/>
      <c r="X4503" s="14"/>
      <c r="Y4503" s="14"/>
    </row>
    <row r="4504" spans="1:25">
      <c r="A4504" s="14" t="s">
        <v>4588</v>
      </c>
      <c r="B4504" s="14" t="s">
        <v>64</v>
      </c>
      <c r="C4504" s="14" t="s">
        <v>131</v>
      </c>
      <c r="D4504" s="14" t="s">
        <v>56</v>
      </c>
      <c r="E4504" s="14">
        <v>4</v>
      </c>
      <c r="F4504" s="14">
        <v>202.322913316224</v>
      </c>
      <c r="G4504" s="14">
        <v>67.440971105407897</v>
      </c>
      <c r="H4504" s="14">
        <v>414.23961614230302</v>
      </c>
      <c r="I4504" s="14">
        <v>570.82479657927604</v>
      </c>
      <c r="J4504" s="14">
        <v>493.249421475654</v>
      </c>
      <c r="K4504" s="14">
        <v>656.93577757374305</v>
      </c>
      <c r="L4504" s="14">
        <v>86.110980994466999</v>
      </c>
      <c r="M4504" s="14">
        <v>77.575375103621596</v>
      </c>
      <c r="O4504" s="14"/>
      <c r="P4504" s="14"/>
      <c r="Q4504" s="14"/>
      <c r="R4504" s="14"/>
      <c r="S4504" s="14"/>
      <c r="T4504" s="14"/>
      <c r="U4504" s="14"/>
      <c r="V4504" s="14"/>
      <c r="W4504" s="14"/>
      <c r="X4504" s="14"/>
      <c r="Y4504" s="14"/>
    </row>
    <row r="4505" spans="1:25">
      <c r="A4505" s="14" t="s">
        <v>4589</v>
      </c>
      <c r="B4505" s="14" t="s">
        <v>64</v>
      </c>
      <c r="C4505" s="14" t="s">
        <v>132</v>
      </c>
      <c r="D4505" s="14" t="s">
        <v>56</v>
      </c>
      <c r="E4505" s="14">
        <v>4</v>
      </c>
      <c r="F4505" s="14">
        <v>186.06157748261799</v>
      </c>
      <c r="G4505" s="14">
        <v>62.020525827539402</v>
      </c>
      <c r="H4505" s="14">
        <v>376.680995004794</v>
      </c>
      <c r="I4505" s="14">
        <v>520.26734143824103</v>
      </c>
      <c r="J4505" s="14">
        <v>446.711186494792</v>
      </c>
      <c r="K4505" s="14">
        <v>602.284265873457</v>
      </c>
      <c r="L4505" s="14">
        <v>82.016924435216097</v>
      </c>
      <c r="M4505" s="14">
        <v>73.556154943449499</v>
      </c>
      <c r="O4505" s="14"/>
      <c r="P4505" s="14"/>
      <c r="Q4505" s="14"/>
      <c r="R4505" s="14"/>
      <c r="S4505" s="14"/>
      <c r="T4505" s="14"/>
      <c r="U4505" s="14"/>
      <c r="V4505" s="14"/>
      <c r="W4505" s="14"/>
      <c r="X4505" s="14"/>
      <c r="Y4505" s="14"/>
    </row>
    <row r="4506" spans="1:25">
      <c r="A4506" s="14" t="s">
        <v>4590</v>
      </c>
      <c r="B4506" s="14" t="s">
        <v>64</v>
      </c>
      <c r="C4506" s="14" t="s">
        <v>38</v>
      </c>
      <c r="D4506" s="14" t="s">
        <v>56</v>
      </c>
      <c r="E4506" s="14">
        <v>5</v>
      </c>
      <c r="F4506" s="14">
        <v>232.55718769149701</v>
      </c>
      <c r="G4506" s="14">
        <v>77.519062563832307</v>
      </c>
      <c r="H4506" s="14">
        <v>547.64438406098395</v>
      </c>
      <c r="I4506" s="14">
        <v>728.76778263903202</v>
      </c>
      <c r="J4506" s="14">
        <v>632.12143136420002</v>
      </c>
      <c r="K4506" s="14">
        <v>835.29390570516603</v>
      </c>
      <c r="L4506" s="14">
        <v>106.52612306613401</v>
      </c>
      <c r="M4506" s="14">
        <v>96.646351274831403</v>
      </c>
      <c r="O4506" s="14"/>
      <c r="P4506" s="14"/>
      <c r="Q4506" s="14"/>
      <c r="R4506" s="14"/>
      <c r="S4506" s="14"/>
      <c r="T4506" s="14"/>
      <c r="U4506" s="14"/>
      <c r="V4506" s="14"/>
      <c r="W4506" s="14"/>
      <c r="X4506" s="14"/>
      <c r="Y4506" s="14"/>
    </row>
    <row r="4507" spans="1:25">
      <c r="A4507" s="14" t="s">
        <v>4591</v>
      </c>
      <c r="B4507" s="14" t="s">
        <v>64</v>
      </c>
      <c r="C4507" s="14" t="s">
        <v>36</v>
      </c>
      <c r="D4507" s="14" t="s">
        <v>56</v>
      </c>
      <c r="E4507" s="14">
        <v>5</v>
      </c>
      <c r="F4507" s="14">
        <v>217.59292748884999</v>
      </c>
      <c r="G4507" s="14">
        <v>72.530975829616594</v>
      </c>
      <c r="H4507" s="14">
        <v>507.70667667378302</v>
      </c>
      <c r="I4507" s="14">
        <v>674.03112839620098</v>
      </c>
      <c r="J4507" s="14">
        <v>582.23096330728197</v>
      </c>
      <c r="K4507" s="14">
        <v>775.55087268241095</v>
      </c>
      <c r="L4507" s="14">
        <v>101.51974428621</v>
      </c>
      <c r="M4507" s="14">
        <v>91.800165088919002</v>
      </c>
      <c r="O4507" s="14"/>
      <c r="P4507" s="14"/>
      <c r="Q4507" s="14"/>
      <c r="R4507" s="14"/>
      <c r="S4507" s="14"/>
      <c r="T4507" s="14"/>
      <c r="U4507" s="14"/>
      <c r="V4507" s="14"/>
      <c r="W4507" s="14"/>
      <c r="X4507" s="14"/>
      <c r="Y4507" s="14"/>
    </row>
    <row r="4508" spans="1:25">
      <c r="A4508" s="14" t="s">
        <v>4592</v>
      </c>
      <c r="B4508" s="14" t="s">
        <v>64</v>
      </c>
      <c r="C4508" s="14" t="s">
        <v>34</v>
      </c>
      <c r="D4508" s="14" t="s">
        <v>56</v>
      </c>
      <c r="E4508" s="14">
        <v>5</v>
      </c>
      <c r="F4508" s="14">
        <v>202.57798696135899</v>
      </c>
      <c r="G4508" s="14">
        <v>67.525995653786296</v>
      </c>
      <c r="H4508" s="14">
        <v>467.512835986612</v>
      </c>
      <c r="I4508" s="14">
        <v>618.80762158249297</v>
      </c>
      <c r="J4508" s="14">
        <v>531.87690304024795</v>
      </c>
      <c r="K4508" s="14">
        <v>715.296937406388</v>
      </c>
      <c r="L4508" s="14">
        <v>96.489315823895097</v>
      </c>
      <c r="M4508" s="14">
        <v>86.930718542245501</v>
      </c>
      <c r="O4508" s="14"/>
      <c r="P4508" s="14"/>
      <c r="Q4508" s="14"/>
      <c r="R4508" s="14"/>
      <c r="S4508" s="14"/>
      <c r="T4508" s="14"/>
      <c r="U4508" s="14"/>
      <c r="V4508" s="14"/>
      <c r="W4508" s="14"/>
      <c r="X4508" s="14"/>
      <c r="Y4508" s="14"/>
    </row>
    <row r="4509" spans="1:25">
      <c r="A4509" s="14" t="s">
        <v>4593</v>
      </c>
      <c r="B4509" s="14" t="s">
        <v>64</v>
      </c>
      <c r="C4509" s="14" t="s">
        <v>128</v>
      </c>
      <c r="D4509" s="14" t="s">
        <v>56</v>
      </c>
      <c r="E4509" s="14">
        <v>5</v>
      </c>
      <c r="F4509" s="14">
        <v>203.37493526963499</v>
      </c>
      <c r="G4509" s="14">
        <v>67.7916450898785</v>
      </c>
      <c r="H4509" s="14">
        <v>464.20975387376598</v>
      </c>
      <c r="I4509" s="14">
        <v>603.38725881564403</v>
      </c>
      <c r="J4509" s="14">
        <v>520.47426719484099</v>
      </c>
      <c r="K4509" s="14">
        <v>695.39815014733801</v>
      </c>
      <c r="L4509" s="14">
        <v>92.010891331694197</v>
      </c>
      <c r="M4509" s="14">
        <v>82.912991620802998</v>
      </c>
      <c r="O4509" s="14"/>
      <c r="P4509" s="14"/>
      <c r="Q4509" s="14"/>
      <c r="R4509" s="14"/>
      <c r="S4509" s="14"/>
      <c r="T4509" s="14"/>
      <c r="U4509" s="14"/>
      <c r="V4509" s="14"/>
      <c r="W4509" s="14"/>
      <c r="X4509" s="14"/>
      <c r="Y4509" s="14"/>
    </row>
    <row r="4510" spans="1:25">
      <c r="A4510" s="14" t="s">
        <v>4594</v>
      </c>
      <c r="B4510" s="14" t="s">
        <v>64</v>
      </c>
      <c r="C4510" s="14" t="s">
        <v>129</v>
      </c>
      <c r="D4510" s="14" t="s">
        <v>56</v>
      </c>
      <c r="E4510" s="14">
        <v>5</v>
      </c>
      <c r="F4510" s="14">
        <v>217.41812857307499</v>
      </c>
      <c r="G4510" s="14">
        <v>72.472709524358393</v>
      </c>
      <c r="H4510" s="14">
        <v>492.73230271518401</v>
      </c>
      <c r="I4510" s="14">
        <v>645.52039311057399</v>
      </c>
      <c r="J4510" s="14">
        <v>560.31234292211695</v>
      </c>
      <c r="K4510" s="14">
        <v>739.75389552446995</v>
      </c>
      <c r="L4510" s="14">
        <v>94.233502413895593</v>
      </c>
      <c r="M4510" s="14">
        <v>85.208050188456994</v>
      </c>
      <c r="O4510" s="14"/>
      <c r="P4510" s="14"/>
      <c r="Q4510" s="14"/>
      <c r="R4510" s="14"/>
      <c r="S4510" s="14"/>
      <c r="T4510" s="14"/>
      <c r="U4510" s="14"/>
      <c r="V4510" s="14"/>
      <c r="W4510" s="14"/>
      <c r="X4510" s="14"/>
      <c r="Y4510" s="14"/>
    </row>
    <row r="4511" spans="1:25">
      <c r="A4511" s="14" t="s">
        <v>4595</v>
      </c>
      <c r="B4511" s="14" t="s">
        <v>64</v>
      </c>
      <c r="C4511" s="14" t="s">
        <v>130</v>
      </c>
      <c r="D4511" s="14" t="s">
        <v>56</v>
      </c>
      <c r="E4511" s="14">
        <v>5</v>
      </c>
      <c r="F4511" s="14">
        <v>225.66420964258799</v>
      </c>
      <c r="G4511" s="14">
        <v>75.221403214195803</v>
      </c>
      <c r="H4511" s="14">
        <v>507.840961478503</v>
      </c>
      <c r="I4511" s="14">
        <v>666.76630000130206</v>
      </c>
      <c r="J4511" s="14">
        <v>580.577146712743</v>
      </c>
      <c r="K4511" s="14">
        <v>761.90716746355702</v>
      </c>
      <c r="L4511" s="14">
        <v>95.140867462254306</v>
      </c>
      <c r="M4511" s="14">
        <v>86.189153288559197</v>
      </c>
      <c r="O4511" s="14"/>
      <c r="P4511" s="14"/>
      <c r="Q4511" s="14"/>
      <c r="R4511" s="14"/>
      <c r="S4511" s="14"/>
      <c r="T4511" s="14"/>
      <c r="U4511" s="14"/>
      <c r="V4511" s="14"/>
      <c r="W4511" s="14"/>
      <c r="X4511" s="14"/>
      <c r="Y4511" s="14"/>
    </row>
    <row r="4512" spans="1:25">
      <c r="A4512" s="14" t="s">
        <v>4596</v>
      </c>
      <c r="B4512" s="14" t="s">
        <v>64</v>
      </c>
      <c r="C4512" s="14" t="s">
        <v>131</v>
      </c>
      <c r="D4512" s="14" t="s">
        <v>56</v>
      </c>
      <c r="E4512" s="14">
        <v>5</v>
      </c>
      <c r="F4512" s="14">
        <v>229.43007444670801</v>
      </c>
      <c r="G4512" s="14">
        <v>76.476691482236106</v>
      </c>
      <c r="H4512" s="14">
        <v>511.92644408753</v>
      </c>
      <c r="I4512" s="14">
        <v>673.61064869895597</v>
      </c>
      <c r="J4512" s="14">
        <v>587.14038622598696</v>
      </c>
      <c r="K4512" s="14">
        <v>768.98375208817299</v>
      </c>
      <c r="L4512" s="14">
        <v>95.373103389217107</v>
      </c>
      <c r="M4512" s="14">
        <v>86.470262472968898</v>
      </c>
      <c r="O4512" s="14"/>
      <c r="P4512" s="14"/>
      <c r="Q4512" s="14"/>
      <c r="R4512" s="14"/>
      <c r="S4512" s="14"/>
      <c r="T4512" s="14"/>
      <c r="U4512" s="14"/>
      <c r="V4512" s="14"/>
      <c r="W4512" s="14"/>
      <c r="X4512" s="14"/>
      <c r="Y4512" s="14"/>
    </row>
    <row r="4513" spans="1:25">
      <c r="A4513" s="14" t="s">
        <v>4597</v>
      </c>
      <c r="B4513" s="14" t="s">
        <v>64</v>
      </c>
      <c r="C4513" s="14" t="s">
        <v>132</v>
      </c>
      <c r="D4513" s="14" t="s">
        <v>56</v>
      </c>
      <c r="E4513" s="14">
        <v>5</v>
      </c>
      <c r="F4513" s="14">
        <v>221.23200072717401</v>
      </c>
      <c r="G4513" s="14">
        <v>73.744000242391294</v>
      </c>
      <c r="H4513" s="14">
        <v>487.48843313907298</v>
      </c>
      <c r="I4513" s="14">
        <v>633.15561836843597</v>
      </c>
      <c r="J4513" s="14">
        <v>549.91279436116201</v>
      </c>
      <c r="K4513" s="14">
        <v>725.13513753557402</v>
      </c>
      <c r="L4513" s="14">
        <v>91.979519167137397</v>
      </c>
      <c r="M4513" s="14">
        <v>83.242824007274194</v>
      </c>
      <c r="O4513" s="14"/>
      <c r="P4513" s="14"/>
      <c r="Q4513" s="14"/>
      <c r="R4513" s="14"/>
      <c r="S4513" s="14"/>
      <c r="T4513" s="14"/>
      <c r="U4513" s="14"/>
      <c r="V4513" s="14"/>
      <c r="W4513" s="14"/>
      <c r="X4513" s="14"/>
      <c r="Y4513" s="14"/>
    </row>
    <row r="4514" spans="1:25">
      <c r="A4514" s="14" t="s">
        <v>4598</v>
      </c>
      <c r="B4514" s="14" t="s">
        <v>64</v>
      </c>
      <c r="C4514" s="14" t="s">
        <v>38</v>
      </c>
      <c r="D4514" s="14" t="s">
        <v>45</v>
      </c>
      <c r="E4514" s="14">
        <v>0</v>
      </c>
      <c r="F4514" s="14">
        <v>651.30267762670803</v>
      </c>
      <c r="G4514" s="14">
        <v>217.10089254223601</v>
      </c>
      <c r="H4514" s="14">
        <v>414.41222019604402</v>
      </c>
      <c r="I4514" s="14">
        <v>458.56396751813799</v>
      </c>
      <c r="J4514" s="14">
        <v>421.99103632668499</v>
      </c>
      <c r="K4514" s="14">
        <v>497.32262008223802</v>
      </c>
      <c r="L4514" s="14">
        <v>38.758652564100302</v>
      </c>
      <c r="M4514" s="14">
        <v>36.572931191452803</v>
      </c>
      <c r="O4514" s="14"/>
      <c r="P4514" s="14"/>
      <c r="Q4514" s="14"/>
      <c r="R4514" s="14"/>
      <c r="S4514" s="14"/>
      <c r="T4514" s="14"/>
      <c r="U4514" s="14"/>
      <c r="V4514" s="14"/>
      <c r="W4514" s="14"/>
      <c r="X4514" s="14"/>
      <c r="Y4514" s="14"/>
    </row>
    <row r="4515" spans="1:25">
      <c r="A4515" s="14" t="s">
        <v>4599</v>
      </c>
      <c r="B4515" s="14" t="s">
        <v>64</v>
      </c>
      <c r="C4515" s="14" t="s">
        <v>36</v>
      </c>
      <c r="D4515" s="14" t="s">
        <v>45</v>
      </c>
      <c r="E4515" s="14">
        <v>0</v>
      </c>
      <c r="F4515" s="14">
        <v>618.94846644714698</v>
      </c>
      <c r="G4515" s="14">
        <v>206.31615548238199</v>
      </c>
      <c r="H4515" s="14">
        <v>390.29938041728798</v>
      </c>
      <c r="I4515" s="14">
        <v>424.34444800530099</v>
      </c>
      <c r="J4515" s="14">
        <v>389.894006272387</v>
      </c>
      <c r="K4515" s="14">
        <v>460.90865726265798</v>
      </c>
      <c r="L4515" s="14">
        <v>36.564209257356701</v>
      </c>
      <c r="M4515" s="14">
        <v>34.450441732913902</v>
      </c>
      <c r="O4515" s="14"/>
      <c r="P4515" s="14"/>
      <c r="Q4515" s="14"/>
      <c r="R4515" s="14"/>
      <c r="S4515" s="14"/>
      <c r="T4515" s="14"/>
      <c r="U4515" s="14"/>
      <c r="V4515" s="14"/>
      <c r="W4515" s="14"/>
      <c r="X4515" s="14"/>
      <c r="Y4515" s="14"/>
    </row>
    <row r="4516" spans="1:25">
      <c r="A4516" s="14" t="s">
        <v>4600</v>
      </c>
      <c r="B4516" s="14" t="s">
        <v>64</v>
      </c>
      <c r="C4516" s="14" t="s">
        <v>34</v>
      </c>
      <c r="D4516" s="14" t="s">
        <v>45</v>
      </c>
      <c r="E4516" s="14">
        <v>0</v>
      </c>
      <c r="F4516" s="14">
        <v>591.03132624266095</v>
      </c>
      <c r="G4516" s="14">
        <v>197.010442080887</v>
      </c>
      <c r="H4516" s="14">
        <v>370.55023243908198</v>
      </c>
      <c r="I4516" s="14">
        <v>399.44507577261601</v>
      </c>
      <c r="J4516" s="14">
        <v>366.210394282013</v>
      </c>
      <c r="K4516" s="14">
        <v>434.76815434016402</v>
      </c>
      <c r="L4516" s="14">
        <v>35.323078567548102</v>
      </c>
      <c r="M4516" s="14">
        <v>33.234681490603499</v>
      </c>
      <c r="O4516" s="14"/>
      <c r="P4516" s="14"/>
      <c r="Q4516" s="14"/>
      <c r="R4516" s="14"/>
      <c r="S4516" s="14"/>
      <c r="T4516" s="14"/>
      <c r="U4516" s="14"/>
      <c r="V4516" s="14"/>
      <c r="W4516" s="14"/>
      <c r="X4516" s="14"/>
      <c r="Y4516" s="14"/>
    </row>
    <row r="4517" spans="1:25">
      <c r="A4517" s="14" t="s">
        <v>4601</v>
      </c>
      <c r="B4517" s="14" t="s">
        <v>64</v>
      </c>
      <c r="C4517" s="14" t="s">
        <v>128</v>
      </c>
      <c r="D4517" s="14" t="s">
        <v>45</v>
      </c>
      <c r="E4517" s="14">
        <v>0</v>
      </c>
      <c r="F4517" s="14">
        <v>610.17973335231898</v>
      </c>
      <c r="G4517" s="14">
        <v>203.39324445077301</v>
      </c>
      <c r="H4517" s="14">
        <v>381.03369178603401</v>
      </c>
      <c r="I4517" s="14">
        <v>404.58846785162501</v>
      </c>
      <c r="J4517" s="14">
        <v>371.74387439237199</v>
      </c>
      <c r="K4517" s="14">
        <v>439.46321101869302</v>
      </c>
      <c r="L4517" s="14">
        <v>34.8747431670675</v>
      </c>
      <c r="M4517" s="14">
        <v>32.844593459253502</v>
      </c>
      <c r="O4517" s="14"/>
      <c r="P4517" s="14"/>
      <c r="Q4517" s="14"/>
      <c r="R4517" s="14"/>
      <c r="S4517" s="14"/>
      <c r="T4517" s="14"/>
      <c r="U4517" s="14"/>
      <c r="V4517" s="14"/>
      <c r="W4517" s="14"/>
      <c r="X4517" s="14"/>
      <c r="Y4517" s="14"/>
    </row>
    <row r="4518" spans="1:25">
      <c r="A4518" s="14" t="s">
        <v>4602</v>
      </c>
      <c r="B4518" s="14" t="s">
        <v>64</v>
      </c>
      <c r="C4518" s="14" t="s">
        <v>129</v>
      </c>
      <c r="D4518" s="14" t="s">
        <v>45</v>
      </c>
      <c r="E4518" s="14">
        <v>0</v>
      </c>
      <c r="F4518" s="14">
        <v>625.12324387066099</v>
      </c>
      <c r="G4518" s="14">
        <v>208.374414623554</v>
      </c>
      <c r="H4518" s="14">
        <v>389.06067768517897</v>
      </c>
      <c r="I4518" s="14">
        <v>407.684263249428</v>
      </c>
      <c r="J4518" s="14">
        <v>375.13983078591701</v>
      </c>
      <c r="K4518" s="14">
        <v>442.215303144659</v>
      </c>
      <c r="L4518" s="14">
        <v>34.531039895230997</v>
      </c>
      <c r="M4518" s="14">
        <v>32.5444324635111</v>
      </c>
      <c r="O4518" s="14"/>
      <c r="P4518" s="14"/>
      <c r="Q4518" s="14"/>
      <c r="R4518" s="14"/>
      <c r="S4518" s="14"/>
      <c r="T4518" s="14"/>
      <c r="U4518" s="14"/>
      <c r="V4518" s="14"/>
      <c r="W4518" s="14"/>
      <c r="X4518" s="14"/>
      <c r="Y4518" s="14"/>
    </row>
    <row r="4519" spans="1:25">
      <c r="A4519" s="14" t="s">
        <v>4603</v>
      </c>
      <c r="B4519" s="14" t="s">
        <v>64</v>
      </c>
      <c r="C4519" s="14" t="s">
        <v>130</v>
      </c>
      <c r="D4519" s="14" t="s">
        <v>45</v>
      </c>
      <c r="E4519" s="14">
        <v>0</v>
      </c>
      <c r="F4519" s="14">
        <v>657.64533144483005</v>
      </c>
      <c r="G4519" s="14">
        <v>219.21511048161</v>
      </c>
      <c r="H4519" s="14">
        <v>408.04197494886199</v>
      </c>
      <c r="I4519" s="14">
        <v>421.15808785247702</v>
      </c>
      <c r="J4519" s="14">
        <v>388.53809975202603</v>
      </c>
      <c r="K4519" s="14">
        <v>455.71782860251699</v>
      </c>
      <c r="L4519" s="14">
        <v>34.559740750039502</v>
      </c>
      <c r="M4519" s="14">
        <v>32.619988100451501</v>
      </c>
      <c r="O4519" s="14"/>
      <c r="P4519" s="14"/>
      <c r="Q4519" s="14"/>
      <c r="R4519" s="14"/>
      <c r="S4519" s="14"/>
      <c r="T4519" s="14"/>
      <c r="U4519" s="14"/>
      <c r="V4519" s="14"/>
      <c r="W4519" s="14"/>
      <c r="X4519" s="14"/>
      <c r="Y4519" s="14"/>
    </row>
    <row r="4520" spans="1:25">
      <c r="A4520" s="14" t="s">
        <v>4604</v>
      </c>
      <c r="B4520" s="14" t="s">
        <v>64</v>
      </c>
      <c r="C4520" s="14" t="s">
        <v>131</v>
      </c>
      <c r="D4520" s="14" t="s">
        <v>45</v>
      </c>
      <c r="E4520" s="14">
        <v>0</v>
      </c>
      <c r="F4520" s="14">
        <v>633.094355907318</v>
      </c>
      <c r="G4520" s="14">
        <v>211.031451969106</v>
      </c>
      <c r="H4520" s="14">
        <v>391.29172285304799</v>
      </c>
      <c r="I4520" s="14">
        <v>398.360299265332</v>
      </c>
      <c r="J4520" s="14">
        <v>367.02518993486098</v>
      </c>
      <c r="K4520" s="14">
        <v>431.59571849888698</v>
      </c>
      <c r="L4520" s="14">
        <v>33.235419233555298</v>
      </c>
      <c r="M4520" s="14">
        <v>31.335109330470502</v>
      </c>
      <c r="O4520" s="14"/>
      <c r="P4520" s="14"/>
      <c r="Q4520" s="14"/>
      <c r="R4520" s="14"/>
      <c r="S4520" s="14"/>
      <c r="T4520" s="14"/>
      <c r="U4520" s="14"/>
      <c r="V4520" s="14"/>
      <c r="W4520" s="14"/>
      <c r="X4520" s="14"/>
      <c r="Y4520" s="14"/>
    </row>
    <row r="4521" spans="1:25">
      <c r="A4521" s="14" t="s">
        <v>4605</v>
      </c>
      <c r="B4521" s="14" t="s">
        <v>64</v>
      </c>
      <c r="C4521" s="14" t="s">
        <v>132</v>
      </c>
      <c r="D4521" s="14" t="s">
        <v>45</v>
      </c>
      <c r="E4521" s="14">
        <v>0</v>
      </c>
      <c r="F4521" s="14">
        <v>623.07642546319801</v>
      </c>
      <c r="G4521" s="14">
        <v>207.692141821066</v>
      </c>
      <c r="H4521" s="14">
        <v>383.60161146058402</v>
      </c>
      <c r="I4521" s="14">
        <v>384.19713790535701</v>
      </c>
      <c r="J4521" s="14">
        <v>353.81149103276101</v>
      </c>
      <c r="K4521" s="14">
        <v>416.44075857454402</v>
      </c>
      <c r="L4521" s="14">
        <v>32.243620669187202</v>
      </c>
      <c r="M4521" s="14">
        <v>30.385646872595899</v>
      </c>
      <c r="O4521" s="14"/>
      <c r="P4521" s="14"/>
      <c r="Q4521" s="14"/>
      <c r="R4521" s="14"/>
      <c r="S4521" s="14"/>
      <c r="T4521" s="14"/>
      <c r="U4521" s="14"/>
      <c r="V4521" s="14"/>
      <c r="W4521" s="14"/>
      <c r="X4521" s="14"/>
      <c r="Y4521" s="14"/>
    </row>
    <row r="4522" spans="1:25">
      <c r="A4522" s="14" t="s">
        <v>4606</v>
      </c>
      <c r="B4522" s="14" t="s">
        <v>64</v>
      </c>
      <c r="C4522" s="14" t="s">
        <v>38</v>
      </c>
      <c r="D4522" s="14" t="s">
        <v>45</v>
      </c>
      <c r="E4522" s="14">
        <v>1</v>
      </c>
      <c r="F4522" s="14">
        <v>112.19625083702699</v>
      </c>
      <c r="G4522" s="14">
        <v>37.398750279009001</v>
      </c>
      <c r="H4522" s="14">
        <v>329.28198525820102</v>
      </c>
      <c r="I4522" s="14">
        <v>369.465825723585</v>
      </c>
      <c r="J4522" s="14">
        <v>298.98195114360999</v>
      </c>
      <c r="K4522" s="14">
        <v>450.575300788118</v>
      </c>
      <c r="L4522" s="14">
        <v>81.1094750645332</v>
      </c>
      <c r="M4522" s="14">
        <v>70.483874579975094</v>
      </c>
      <c r="O4522" s="14"/>
      <c r="P4522" s="14"/>
      <c r="Q4522" s="14"/>
      <c r="R4522" s="14"/>
      <c r="S4522" s="14"/>
      <c r="T4522" s="14"/>
      <c r="U4522" s="14"/>
      <c r="V4522" s="14"/>
      <c r="W4522" s="14"/>
      <c r="X4522" s="14"/>
      <c r="Y4522" s="14"/>
    </row>
    <row r="4523" spans="1:25">
      <c r="A4523" s="14" t="s">
        <v>4607</v>
      </c>
      <c r="B4523" s="14" t="s">
        <v>64</v>
      </c>
      <c r="C4523" s="14" t="s">
        <v>36</v>
      </c>
      <c r="D4523" s="14" t="s">
        <v>45</v>
      </c>
      <c r="E4523" s="14">
        <v>1</v>
      </c>
      <c r="F4523" s="14">
        <v>111.922448205927</v>
      </c>
      <c r="G4523" s="14">
        <v>37.307482735308902</v>
      </c>
      <c r="H4523" s="14">
        <v>324.94976687839801</v>
      </c>
      <c r="I4523" s="14">
        <v>364.53842369103398</v>
      </c>
      <c r="J4523" s="14">
        <v>295.14307255521697</v>
      </c>
      <c r="K4523" s="14">
        <v>444.409075429805</v>
      </c>
      <c r="L4523" s="14">
        <v>79.870651738770405</v>
      </c>
      <c r="M4523" s="14">
        <v>69.395351135816995</v>
      </c>
      <c r="O4523" s="14"/>
      <c r="P4523" s="14"/>
      <c r="Q4523" s="14"/>
      <c r="R4523" s="14"/>
      <c r="S4523" s="14"/>
      <c r="T4523" s="14"/>
      <c r="U4523" s="14"/>
      <c r="V4523" s="14"/>
      <c r="W4523" s="14"/>
      <c r="X4523" s="14"/>
      <c r="Y4523" s="14"/>
    </row>
    <row r="4524" spans="1:25">
      <c r="A4524" s="14" t="s">
        <v>4608</v>
      </c>
      <c r="B4524" s="14" t="s">
        <v>64</v>
      </c>
      <c r="C4524" s="14" t="s">
        <v>34</v>
      </c>
      <c r="D4524" s="14" t="s">
        <v>45</v>
      </c>
      <c r="E4524" s="14">
        <v>1</v>
      </c>
      <c r="F4524" s="14">
        <v>107.438528491898</v>
      </c>
      <c r="G4524" s="14">
        <v>35.812842830632697</v>
      </c>
      <c r="H4524" s="14">
        <v>310.03211315258898</v>
      </c>
      <c r="I4524" s="14">
        <v>335.35374070685702</v>
      </c>
      <c r="J4524" s="14">
        <v>271.31376416474899</v>
      </c>
      <c r="K4524" s="14">
        <v>409.27637223581598</v>
      </c>
      <c r="L4524" s="14">
        <v>73.922631528958604</v>
      </c>
      <c r="M4524" s="14">
        <v>64.039976542108704</v>
      </c>
      <c r="O4524" s="14"/>
      <c r="P4524" s="14"/>
      <c r="Q4524" s="14"/>
      <c r="R4524" s="14"/>
      <c r="S4524" s="14"/>
      <c r="T4524" s="14"/>
      <c r="U4524" s="14"/>
      <c r="V4524" s="14"/>
      <c r="W4524" s="14"/>
      <c r="X4524" s="14"/>
      <c r="Y4524" s="14"/>
    </row>
    <row r="4525" spans="1:25">
      <c r="A4525" s="14" t="s">
        <v>4609</v>
      </c>
      <c r="B4525" s="14" t="s">
        <v>64</v>
      </c>
      <c r="C4525" s="14" t="s">
        <v>128</v>
      </c>
      <c r="D4525" s="14" t="s">
        <v>45</v>
      </c>
      <c r="E4525" s="14">
        <v>1</v>
      </c>
      <c r="F4525" s="14">
        <v>98.918326045286406</v>
      </c>
      <c r="G4525" s="14">
        <v>32.972775348428797</v>
      </c>
      <c r="H4525" s="14">
        <v>284.63248077946201</v>
      </c>
      <c r="I4525" s="14">
        <v>300.41553677712801</v>
      </c>
      <c r="J4525" s="14">
        <v>241.294129432304</v>
      </c>
      <c r="K4525" s="14">
        <v>369.07774459522199</v>
      </c>
      <c r="L4525" s="14">
        <v>68.6622078180947</v>
      </c>
      <c r="M4525" s="14">
        <v>59.121407344823297</v>
      </c>
      <c r="O4525" s="14"/>
      <c r="P4525" s="14"/>
      <c r="Q4525" s="14"/>
      <c r="R4525" s="14"/>
      <c r="S4525" s="14"/>
      <c r="T4525" s="14"/>
      <c r="U4525" s="14"/>
      <c r="V4525" s="14"/>
      <c r="W4525" s="14"/>
      <c r="X4525" s="14"/>
      <c r="Y4525" s="14"/>
    </row>
    <row r="4526" spans="1:25">
      <c r="A4526" s="14" t="s">
        <v>4610</v>
      </c>
      <c r="B4526" s="14" t="s">
        <v>64</v>
      </c>
      <c r="C4526" s="14" t="s">
        <v>129</v>
      </c>
      <c r="D4526" s="14" t="s">
        <v>45</v>
      </c>
      <c r="E4526" s="14">
        <v>1</v>
      </c>
      <c r="F4526" s="14">
        <v>106.23874025494101</v>
      </c>
      <c r="G4526" s="14">
        <v>35.412913418313501</v>
      </c>
      <c r="H4526" s="14">
        <v>304.871983972625</v>
      </c>
      <c r="I4526" s="14">
        <v>314.13982412290102</v>
      </c>
      <c r="J4526" s="14">
        <v>254.62171423635399</v>
      </c>
      <c r="K4526" s="14">
        <v>382.89868258647101</v>
      </c>
      <c r="L4526" s="14">
        <v>68.758858463569794</v>
      </c>
      <c r="M4526" s="14">
        <v>59.518109886547002</v>
      </c>
      <c r="O4526" s="14"/>
      <c r="P4526" s="14"/>
      <c r="Q4526" s="14"/>
      <c r="R4526" s="14"/>
      <c r="S4526" s="14"/>
      <c r="T4526" s="14"/>
      <c r="U4526" s="14"/>
      <c r="V4526" s="14"/>
      <c r="W4526" s="14"/>
      <c r="X4526" s="14"/>
      <c r="Y4526" s="14"/>
    </row>
    <row r="4527" spans="1:25">
      <c r="A4527" s="14" t="s">
        <v>4611</v>
      </c>
      <c r="B4527" s="14" t="s">
        <v>64</v>
      </c>
      <c r="C4527" s="14" t="s">
        <v>130</v>
      </c>
      <c r="D4527" s="14" t="s">
        <v>45</v>
      </c>
      <c r="E4527" s="14">
        <v>1</v>
      </c>
      <c r="F4527" s="14">
        <v>111.29749676972401</v>
      </c>
      <c r="G4527" s="14">
        <v>37.099165589907997</v>
      </c>
      <c r="H4527" s="14">
        <v>318.94055699714602</v>
      </c>
      <c r="I4527" s="14">
        <v>318.82266323062299</v>
      </c>
      <c r="J4527" s="14">
        <v>260.17932021057101</v>
      </c>
      <c r="K4527" s="14">
        <v>386.345062377555</v>
      </c>
      <c r="L4527" s="14">
        <v>67.5223991469325</v>
      </c>
      <c r="M4527" s="14">
        <v>58.643343020052001</v>
      </c>
      <c r="O4527" s="14"/>
      <c r="P4527" s="14"/>
      <c r="Q4527" s="14"/>
      <c r="R4527" s="14"/>
      <c r="S4527" s="14"/>
      <c r="T4527" s="14"/>
      <c r="U4527" s="14"/>
      <c r="V4527" s="14"/>
      <c r="W4527" s="14"/>
      <c r="X4527" s="14"/>
      <c r="Y4527" s="14"/>
    </row>
    <row r="4528" spans="1:25">
      <c r="A4528" s="14" t="s">
        <v>4612</v>
      </c>
      <c r="B4528" s="14" t="s">
        <v>64</v>
      </c>
      <c r="C4528" s="14" t="s">
        <v>131</v>
      </c>
      <c r="D4528" s="14" t="s">
        <v>45</v>
      </c>
      <c r="E4528" s="14">
        <v>1</v>
      </c>
      <c r="F4528" s="14">
        <v>116.124047099305</v>
      </c>
      <c r="G4528" s="14">
        <v>38.708015699768197</v>
      </c>
      <c r="H4528" s="14">
        <v>332.02014896155703</v>
      </c>
      <c r="I4528" s="14">
        <v>322.07638946263899</v>
      </c>
      <c r="J4528" s="14">
        <v>264.42882445813802</v>
      </c>
      <c r="K4528" s="14">
        <v>388.25474223114099</v>
      </c>
      <c r="L4528" s="14">
        <v>66.178352768502293</v>
      </c>
      <c r="M4528" s="14">
        <v>57.647565004500898</v>
      </c>
      <c r="O4528" s="14"/>
      <c r="P4528" s="14"/>
      <c r="Q4528" s="14"/>
      <c r="R4528" s="14"/>
      <c r="S4528" s="14"/>
      <c r="T4528" s="14"/>
      <c r="U4528" s="14"/>
      <c r="V4528" s="14"/>
      <c r="W4528" s="14"/>
      <c r="X4528" s="14"/>
      <c r="Y4528" s="14"/>
    </row>
    <row r="4529" spans="1:25">
      <c r="A4529" s="14" t="s">
        <v>4613</v>
      </c>
      <c r="B4529" s="14" t="s">
        <v>64</v>
      </c>
      <c r="C4529" s="14" t="s">
        <v>132</v>
      </c>
      <c r="D4529" s="14" t="s">
        <v>45</v>
      </c>
      <c r="E4529" s="14">
        <v>1</v>
      </c>
      <c r="F4529" s="14">
        <v>109.401905476</v>
      </c>
      <c r="G4529" s="14">
        <v>36.467301825333401</v>
      </c>
      <c r="H4529" s="14">
        <v>312.09535424202699</v>
      </c>
      <c r="I4529" s="14">
        <v>296.37049724867001</v>
      </c>
      <c r="J4529" s="14">
        <v>242.15665954755801</v>
      </c>
      <c r="K4529" s="14">
        <v>358.86918985729199</v>
      </c>
      <c r="L4529" s="14">
        <v>62.498692608621397</v>
      </c>
      <c r="M4529" s="14">
        <v>54.213837701112602</v>
      </c>
      <c r="O4529" s="14"/>
      <c r="P4529" s="14"/>
      <c r="Q4529" s="14"/>
      <c r="R4529" s="14"/>
      <c r="S4529" s="14"/>
      <c r="T4529" s="14"/>
      <c r="U4529" s="14"/>
      <c r="V4529" s="14"/>
      <c r="W4529" s="14"/>
      <c r="X4529" s="14"/>
      <c r="Y4529" s="14"/>
    </row>
    <row r="4530" spans="1:25">
      <c r="A4530" s="14" t="s">
        <v>4614</v>
      </c>
      <c r="B4530" s="14" t="s">
        <v>64</v>
      </c>
      <c r="C4530" s="14" t="s">
        <v>38</v>
      </c>
      <c r="D4530" s="14" t="s">
        <v>45</v>
      </c>
      <c r="E4530" s="14">
        <v>2</v>
      </c>
      <c r="F4530" s="14">
        <v>117.758378165173</v>
      </c>
      <c r="G4530" s="14">
        <v>39.252792721724198</v>
      </c>
      <c r="H4530" s="14">
        <v>362.74644415233502</v>
      </c>
      <c r="I4530" s="14">
        <v>404.57030198842699</v>
      </c>
      <c r="J4530" s="14">
        <v>330.806071410762</v>
      </c>
      <c r="K4530" s="14">
        <v>489.16843711550302</v>
      </c>
      <c r="L4530" s="14">
        <v>84.598135127076205</v>
      </c>
      <c r="M4530" s="14">
        <v>73.7642305776657</v>
      </c>
      <c r="O4530" s="14"/>
      <c r="P4530" s="14"/>
      <c r="Q4530" s="14"/>
      <c r="R4530" s="14"/>
      <c r="S4530" s="14"/>
      <c r="T4530" s="14"/>
      <c r="U4530" s="14"/>
      <c r="V4530" s="14"/>
      <c r="W4530" s="14"/>
      <c r="X4530" s="14"/>
      <c r="Y4530" s="14"/>
    </row>
    <row r="4531" spans="1:25">
      <c r="A4531" s="14" t="s">
        <v>4615</v>
      </c>
      <c r="B4531" s="14" t="s">
        <v>64</v>
      </c>
      <c r="C4531" s="14" t="s">
        <v>36</v>
      </c>
      <c r="D4531" s="14" t="s">
        <v>45</v>
      </c>
      <c r="E4531" s="14">
        <v>2</v>
      </c>
      <c r="F4531" s="14">
        <v>106.959635096147</v>
      </c>
      <c r="G4531" s="14">
        <v>35.653211698715801</v>
      </c>
      <c r="H4531" s="14">
        <v>327.12369665763703</v>
      </c>
      <c r="I4531" s="14">
        <v>351.280811695718</v>
      </c>
      <c r="J4531" s="14">
        <v>284.88654287807498</v>
      </c>
      <c r="K4531" s="14">
        <v>427.94581158548903</v>
      </c>
      <c r="L4531" s="14">
        <v>76.664999889770897</v>
      </c>
      <c r="M4531" s="14">
        <v>66.394268817642995</v>
      </c>
      <c r="O4531" s="14"/>
      <c r="P4531" s="14"/>
      <c r="Q4531" s="14"/>
      <c r="R4531" s="14"/>
      <c r="S4531" s="14"/>
      <c r="T4531" s="14"/>
      <c r="U4531" s="14"/>
      <c r="V4531" s="14"/>
      <c r="W4531" s="14"/>
      <c r="X4531" s="14"/>
      <c r="Y4531" s="14"/>
    </row>
    <row r="4532" spans="1:25">
      <c r="A4532" s="14" t="s">
        <v>4616</v>
      </c>
      <c r="B4532" s="14" t="s">
        <v>64</v>
      </c>
      <c r="C4532" s="14" t="s">
        <v>34</v>
      </c>
      <c r="D4532" s="14" t="s">
        <v>45</v>
      </c>
      <c r="E4532" s="14">
        <v>2</v>
      </c>
      <c r="F4532" s="14">
        <v>106.703580661248</v>
      </c>
      <c r="G4532" s="14">
        <v>35.567860220416101</v>
      </c>
      <c r="H4532" s="14">
        <v>324.53414234389197</v>
      </c>
      <c r="I4532" s="14">
        <v>347.44997420988801</v>
      </c>
      <c r="J4532" s="14">
        <v>281.32487666981302</v>
      </c>
      <c r="K4532" s="14">
        <v>423.81742130649098</v>
      </c>
      <c r="L4532" s="14">
        <v>76.3674470966032</v>
      </c>
      <c r="M4532" s="14">
        <v>66.125097540074194</v>
      </c>
      <c r="O4532" s="14"/>
      <c r="P4532" s="14"/>
      <c r="Q4532" s="14"/>
      <c r="R4532" s="14"/>
      <c r="S4532" s="14"/>
      <c r="T4532" s="14"/>
      <c r="U4532" s="14"/>
      <c r="V4532" s="14"/>
      <c r="W4532" s="14"/>
      <c r="X4532" s="14"/>
      <c r="Y4532" s="14"/>
    </row>
    <row r="4533" spans="1:25">
      <c r="A4533" s="14" t="s">
        <v>4617</v>
      </c>
      <c r="B4533" s="14" t="s">
        <v>64</v>
      </c>
      <c r="C4533" s="14" t="s">
        <v>128</v>
      </c>
      <c r="D4533" s="14" t="s">
        <v>45</v>
      </c>
      <c r="E4533" s="14">
        <v>2</v>
      </c>
      <c r="F4533" s="14">
        <v>116.373164937851</v>
      </c>
      <c r="G4533" s="14">
        <v>38.791054979283601</v>
      </c>
      <c r="H4533" s="14">
        <v>352.95612792408701</v>
      </c>
      <c r="I4533" s="14">
        <v>368.25404629803899</v>
      </c>
      <c r="J4533" s="14">
        <v>301.60359294154301</v>
      </c>
      <c r="K4533" s="14">
        <v>444.75617120842003</v>
      </c>
      <c r="L4533" s="14">
        <v>76.502124910381795</v>
      </c>
      <c r="M4533" s="14">
        <v>66.650453356495206</v>
      </c>
      <c r="O4533" s="14"/>
      <c r="P4533" s="14"/>
      <c r="Q4533" s="14"/>
      <c r="R4533" s="14"/>
      <c r="S4533" s="14"/>
      <c r="T4533" s="14"/>
      <c r="U4533" s="14"/>
      <c r="V4533" s="14"/>
      <c r="W4533" s="14"/>
      <c r="X4533" s="14"/>
      <c r="Y4533" s="14"/>
    </row>
    <row r="4534" spans="1:25">
      <c r="A4534" s="14" t="s">
        <v>4618</v>
      </c>
      <c r="B4534" s="14" t="s">
        <v>64</v>
      </c>
      <c r="C4534" s="14" t="s">
        <v>129</v>
      </c>
      <c r="D4534" s="14" t="s">
        <v>45</v>
      </c>
      <c r="E4534" s="14">
        <v>2</v>
      </c>
      <c r="F4534" s="14">
        <v>123.611476448955</v>
      </c>
      <c r="G4534" s="14">
        <v>41.203825482984897</v>
      </c>
      <c r="H4534" s="14">
        <v>373.18925353667998</v>
      </c>
      <c r="I4534" s="14">
        <v>389.78375323438001</v>
      </c>
      <c r="J4534" s="14">
        <v>321.50950569682198</v>
      </c>
      <c r="K4534" s="14">
        <v>467.827283253605</v>
      </c>
      <c r="L4534" s="14">
        <v>78.043530019224605</v>
      </c>
      <c r="M4534" s="14">
        <v>68.274247537558296</v>
      </c>
      <c r="O4534" s="14"/>
      <c r="P4534" s="14"/>
      <c r="Q4534" s="14"/>
      <c r="R4534" s="14"/>
      <c r="S4534" s="14"/>
      <c r="T4534" s="14"/>
      <c r="U4534" s="14"/>
      <c r="V4534" s="14"/>
      <c r="W4534" s="14"/>
      <c r="X4534" s="14"/>
      <c r="Y4534" s="14"/>
    </row>
    <row r="4535" spans="1:25">
      <c r="A4535" s="14" t="s">
        <v>4619</v>
      </c>
      <c r="B4535" s="14" t="s">
        <v>64</v>
      </c>
      <c r="C4535" s="14" t="s">
        <v>130</v>
      </c>
      <c r="D4535" s="14" t="s">
        <v>45</v>
      </c>
      <c r="E4535" s="14">
        <v>2</v>
      </c>
      <c r="F4535" s="14">
        <v>127.90941487300999</v>
      </c>
      <c r="G4535" s="14">
        <v>42.6364716243367</v>
      </c>
      <c r="H4535" s="14">
        <v>384.48182900387798</v>
      </c>
      <c r="I4535" s="14">
        <v>404.39309805728402</v>
      </c>
      <c r="J4535" s="14">
        <v>334.50962221599099</v>
      </c>
      <c r="K4535" s="14">
        <v>484.09419909394597</v>
      </c>
      <c r="L4535" s="14">
        <v>79.701101036661996</v>
      </c>
      <c r="M4535" s="14">
        <v>69.883475841292196</v>
      </c>
      <c r="O4535" s="14"/>
      <c r="P4535" s="14"/>
      <c r="Q4535" s="14"/>
      <c r="R4535" s="14"/>
      <c r="S4535" s="14"/>
      <c r="T4535" s="14"/>
      <c r="U4535" s="14"/>
      <c r="V4535" s="14"/>
      <c r="W4535" s="14"/>
      <c r="X4535" s="14"/>
      <c r="Y4535" s="14"/>
    </row>
    <row r="4536" spans="1:25">
      <c r="A4536" s="14" t="s">
        <v>4620</v>
      </c>
      <c r="B4536" s="14" t="s">
        <v>64</v>
      </c>
      <c r="C4536" s="14" t="s">
        <v>131</v>
      </c>
      <c r="D4536" s="14" t="s">
        <v>45</v>
      </c>
      <c r="E4536" s="14">
        <v>2</v>
      </c>
      <c r="F4536" s="14">
        <v>120.225601325474</v>
      </c>
      <c r="G4536" s="14">
        <v>40.075200441824798</v>
      </c>
      <c r="H4536" s="14">
        <v>359.24700091278999</v>
      </c>
      <c r="I4536" s="14">
        <v>378.36403822738498</v>
      </c>
      <c r="J4536" s="14">
        <v>311.14687087270698</v>
      </c>
      <c r="K4536" s="14">
        <v>455.34396235502402</v>
      </c>
      <c r="L4536" s="14">
        <v>76.979924127638597</v>
      </c>
      <c r="M4536" s="14">
        <v>67.217167354678395</v>
      </c>
      <c r="O4536" s="14"/>
      <c r="P4536" s="14"/>
      <c r="Q4536" s="14"/>
      <c r="R4536" s="14"/>
      <c r="S4536" s="14"/>
      <c r="T4536" s="14"/>
      <c r="U4536" s="14"/>
      <c r="V4536" s="14"/>
      <c r="W4536" s="14"/>
      <c r="X4536" s="14"/>
      <c r="Y4536" s="14"/>
    </row>
    <row r="4537" spans="1:25">
      <c r="A4537" s="14" t="s">
        <v>4621</v>
      </c>
      <c r="B4537" s="14" t="s">
        <v>64</v>
      </c>
      <c r="C4537" s="14" t="s">
        <v>132</v>
      </c>
      <c r="D4537" s="14" t="s">
        <v>45</v>
      </c>
      <c r="E4537" s="14">
        <v>2</v>
      </c>
      <c r="F4537" s="14">
        <v>120.726356613555</v>
      </c>
      <c r="G4537" s="14">
        <v>40.2421188711849</v>
      </c>
      <c r="H4537" s="14">
        <v>358.83473015561299</v>
      </c>
      <c r="I4537" s="14">
        <v>366.58181855120802</v>
      </c>
      <c r="J4537" s="14">
        <v>301.79799304443202</v>
      </c>
      <c r="K4537" s="14">
        <v>440.75395989453102</v>
      </c>
      <c r="L4537" s="14">
        <v>74.172141343322906</v>
      </c>
      <c r="M4537" s="14">
        <v>64.783825506776196</v>
      </c>
      <c r="O4537" s="14"/>
      <c r="P4537" s="14"/>
      <c r="Q4537" s="14"/>
      <c r="R4537" s="14"/>
      <c r="S4537" s="14"/>
      <c r="T4537" s="14"/>
      <c r="U4537" s="14"/>
      <c r="V4537" s="14"/>
      <c r="W4537" s="14"/>
      <c r="X4537" s="14"/>
      <c r="Y4537" s="14"/>
    </row>
    <row r="4538" spans="1:25">
      <c r="A4538" s="14" t="s">
        <v>4622</v>
      </c>
      <c r="B4538" s="14" t="s">
        <v>64</v>
      </c>
      <c r="C4538" s="14" t="s">
        <v>38</v>
      </c>
      <c r="D4538" s="14" t="s">
        <v>45</v>
      </c>
      <c r="E4538" s="14">
        <v>3</v>
      </c>
      <c r="F4538" s="14">
        <v>136.62361168798901</v>
      </c>
      <c r="G4538" s="14">
        <v>45.541203895996297</v>
      </c>
      <c r="H4538" s="14">
        <v>411.97603259050402</v>
      </c>
      <c r="I4538" s="14">
        <v>468.41716722888299</v>
      </c>
      <c r="J4538" s="14">
        <v>387.01353935728798</v>
      </c>
      <c r="K4538" s="14">
        <v>560.85971107606304</v>
      </c>
      <c r="L4538" s="14">
        <v>92.442543847179493</v>
      </c>
      <c r="M4538" s="14">
        <v>81.403627871595006</v>
      </c>
      <c r="O4538" s="14"/>
      <c r="P4538" s="14"/>
      <c r="Q4538" s="14"/>
      <c r="R4538" s="14"/>
      <c r="S4538" s="14"/>
      <c r="T4538" s="14"/>
      <c r="U4538" s="14"/>
      <c r="V4538" s="14"/>
      <c r="W4538" s="14"/>
      <c r="X4538" s="14"/>
      <c r="Y4538" s="14"/>
    </row>
    <row r="4539" spans="1:25">
      <c r="A4539" s="14" t="s">
        <v>4623</v>
      </c>
      <c r="B4539" s="14" t="s">
        <v>64</v>
      </c>
      <c r="C4539" s="14" t="s">
        <v>36</v>
      </c>
      <c r="D4539" s="14" t="s">
        <v>45</v>
      </c>
      <c r="E4539" s="14">
        <v>3</v>
      </c>
      <c r="F4539" s="14">
        <v>131.956025260057</v>
      </c>
      <c r="G4539" s="14">
        <v>43.985341753352301</v>
      </c>
      <c r="H4539" s="14">
        <v>393.15920883132202</v>
      </c>
      <c r="I4539" s="14">
        <v>423.95826087592297</v>
      </c>
      <c r="J4539" s="14">
        <v>351.24866089895301</v>
      </c>
      <c r="K4539" s="14">
        <v>506.713224219251</v>
      </c>
      <c r="L4539" s="14">
        <v>82.754963343327603</v>
      </c>
      <c r="M4539" s="14">
        <v>72.709599976970296</v>
      </c>
      <c r="O4539" s="14"/>
      <c r="P4539" s="14"/>
      <c r="Q4539" s="14"/>
      <c r="R4539" s="14"/>
      <c r="S4539" s="14"/>
      <c r="T4539" s="14"/>
      <c r="U4539" s="14"/>
      <c r="V4539" s="14"/>
      <c r="W4539" s="14"/>
      <c r="X4539" s="14"/>
      <c r="Y4539" s="14"/>
    </row>
    <row r="4540" spans="1:25">
      <c r="A4540" s="14" t="s">
        <v>4624</v>
      </c>
      <c r="B4540" s="14" t="s">
        <v>64</v>
      </c>
      <c r="C4540" s="14" t="s">
        <v>34</v>
      </c>
      <c r="D4540" s="14" t="s">
        <v>45</v>
      </c>
      <c r="E4540" s="14">
        <v>3</v>
      </c>
      <c r="F4540" s="14">
        <v>121.814842240909</v>
      </c>
      <c r="G4540" s="14">
        <v>40.604947413636303</v>
      </c>
      <c r="H4540" s="14">
        <v>360.02613341483402</v>
      </c>
      <c r="I4540" s="14">
        <v>386.11644617970302</v>
      </c>
      <c r="J4540" s="14">
        <v>316.987146124878</v>
      </c>
      <c r="K4540" s="14">
        <v>465.21554917473497</v>
      </c>
      <c r="L4540" s="14">
        <v>79.099102995031998</v>
      </c>
      <c r="M4540" s="14">
        <v>69.129300054825606</v>
      </c>
      <c r="O4540" s="14"/>
      <c r="P4540" s="14"/>
      <c r="Q4540" s="14"/>
      <c r="R4540" s="14"/>
      <c r="S4540" s="14"/>
      <c r="T4540" s="14"/>
      <c r="U4540" s="14"/>
      <c r="V4540" s="14"/>
      <c r="W4540" s="14"/>
      <c r="X4540" s="14"/>
      <c r="Y4540" s="14"/>
    </row>
    <row r="4541" spans="1:25">
      <c r="A4541" s="14" t="s">
        <v>4625</v>
      </c>
      <c r="B4541" s="14" t="s">
        <v>64</v>
      </c>
      <c r="C4541" s="14" t="s">
        <v>128</v>
      </c>
      <c r="D4541" s="14" t="s">
        <v>45</v>
      </c>
      <c r="E4541" s="14">
        <v>3</v>
      </c>
      <c r="F4541" s="14">
        <v>130.97044894060599</v>
      </c>
      <c r="G4541" s="14">
        <v>43.656816313535202</v>
      </c>
      <c r="H4541" s="14">
        <v>385.263859216372</v>
      </c>
      <c r="I4541" s="14">
        <v>412.19899386419598</v>
      </c>
      <c r="J4541" s="14">
        <v>341.058415269151</v>
      </c>
      <c r="K4541" s="14">
        <v>493.20776478227299</v>
      </c>
      <c r="L4541" s="14">
        <v>81.008770918077104</v>
      </c>
      <c r="M4541" s="14">
        <v>71.1405785950449</v>
      </c>
      <c r="O4541" s="14"/>
      <c r="P4541" s="14"/>
      <c r="Q4541" s="14"/>
      <c r="R4541" s="14"/>
      <c r="S4541" s="14"/>
      <c r="T4541" s="14"/>
      <c r="U4541" s="14"/>
      <c r="V4541" s="14"/>
      <c r="W4541" s="14"/>
      <c r="X4541" s="14"/>
      <c r="Y4541" s="14"/>
    </row>
    <row r="4542" spans="1:25">
      <c r="A4542" s="14" t="s">
        <v>4626</v>
      </c>
      <c r="B4542" s="14" t="s">
        <v>64</v>
      </c>
      <c r="C4542" s="14" t="s">
        <v>129</v>
      </c>
      <c r="D4542" s="14" t="s">
        <v>45</v>
      </c>
      <c r="E4542" s="14">
        <v>3</v>
      </c>
      <c r="F4542" s="14">
        <v>125.965761882309</v>
      </c>
      <c r="G4542" s="14">
        <v>41.988587294102999</v>
      </c>
      <c r="H4542" s="14">
        <v>370.20443743698701</v>
      </c>
      <c r="I4542" s="14">
        <v>394.22217831327202</v>
      </c>
      <c r="J4542" s="14">
        <v>324.67779669461601</v>
      </c>
      <c r="K4542" s="14">
        <v>473.61721431376202</v>
      </c>
      <c r="L4542" s="14">
        <v>79.395036000489398</v>
      </c>
      <c r="M4542" s="14">
        <v>69.544381618656104</v>
      </c>
      <c r="O4542" s="14"/>
      <c r="P4542" s="14"/>
      <c r="Q4542" s="14"/>
      <c r="R4542" s="14"/>
      <c r="S4542" s="14"/>
      <c r="T4542" s="14"/>
      <c r="U4542" s="14"/>
      <c r="V4542" s="14"/>
      <c r="W4542" s="14"/>
      <c r="X4542" s="14"/>
      <c r="Y4542" s="14"/>
    </row>
    <row r="4543" spans="1:25">
      <c r="A4543" s="14" t="s">
        <v>4627</v>
      </c>
      <c r="B4543" s="14" t="s">
        <v>64</v>
      </c>
      <c r="C4543" s="14" t="s">
        <v>130</v>
      </c>
      <c r="D4543" s="14" t="s">
        <v>45</v>
      </c>
      <c r="E4543" s="14">
        <v>3</v>
      </c>
      <c r="F4543" s="14">
        <v>132.80263306003201</v>
      </c>
      <c r="G4543" s="14">
        <v>44.2675443533441</v>
      </c>
      <c r="H4543" s="14">
        <v>389.34777642274003</v>
      </c>
      <c r="I4543" s="14">
        <v>401.95615250932201</v>
      </c>
      <c r="J4543" s="14">
        <v>333.62526431770999</v>
      </c>
      <c r="K4543" s="14">
        <v>479.69513404429898</v>
      </c>
      <c r="L4543" s="14">
        <v>77.738981534977697</v>
      </c>
      <c r="M4543" s="14">
        <v>68.330888191611507</v>
      </c>
      <c r="O4543" s="14"/>
      <c r="P4543" s="14"/>
      <c r="Q4543" s="14"/>
      <c r="R4543" s="14"/>
      <c r="S4543" s="14"/>
      <c r="T4543" s="14"/>
      <c r="U4543" s="14"/>
      <c r="V4543" s="14"/>
      <c r="W4543" s="14"/>
      <c r="X4543" s="14"/>
      <c r="Y4543" s="14"/>
    </row>
    <row r="4544" spans="1:25">
      <c r="A4544" s="14" t="s">
        <v>4628</v>
      </c>
      <c r="B4544" s="14" t="s">
        <v>64</v>
      </c>
      <c r="C4544" s="14" t="s">
        <v>131</v>
      </c>
      <c r="D4544" s="14" t="s">
        <v>45</v>
      </c>
      <c r="E4544" s="14">
        <v>3</v>
      </c>
      <c r="F4544" s="14">
        <v>122.394319589041</v>
      </c>
      <c r="G4544" s="14">
        <v>40.798106529680403</v>
      </c>
      <c r="H4544" s="14">
        <v>357.91998944040603</v>
      </c>
      <c r="I4544" s="14">
        <v>366.20491115633098</v>
      </c>
      <c r="J4544" s="14">
        <v>301.30290510474401</v>
      </c>
      <c r="K4544" s="14">
        <v>440.44320481844301</v>
      </c>
      <c r="L4544" s="14">
        <v>74.238293662111502</v>
      </c>
      <c r="M4544" s="14">
        <v>64.902006051587094</v>
      </c>
      <c r="O4544" s="14"/>
      <c r="P4544" s="14"/>
      <c r="Q4544" s="14"/>
      <c r="R4544" s="14"/>
      <c r="S4544" s="14"/>
      <c r="T4544" s="14"/>
      <c r="U4544" s="14"/>
      <c r="V4544" s="14"/>
      <c r="W4544" s="14"/>
      <c r="X4544" s="14"/>
      <c r="Y4544" s="14"/>
    </row>
    <row r="4545" spans="1:25">
      <c r="A4545" s="14" t="s">
        <v>4629</v>
      </c>
      <c r="B4545" s="14" t="s">
        <v>64</v>
      </c>
      <c r="C4545" s="14" t="s">
        <v>132</v>
      </c>
      <c r="D4545" s="14" t="s">
        <v>45</v>
      </c>
      <c r="E4545" s="14">
        <v>3</v>
      </c>
      <c r="F4545" s="14">
        <v>124.710781458469</v>
      </c>
      <c r="G4545" s="14">
        <v>41.570260486156499</v>
      </c>
      <c r="H4545" s="14">
        <v>362.86889390848899</v>
      </c>
      <c r="I4545" s="14">
        <v>368.53714886511398</v>
      </c>
      <c r="J4545" s="14">
        <v>303.77998646532598</v>
      </c>
      <c r="K4545" s="14">
        <v>442.51635240419802</v>
      </c>
      <c r="L4545" s="14">
        <v>73.9792035390835</v>
      </c>
      <c r="M4545" s="14">
        <v>64.757162399788498</v>
      </c>
      <c r="O4545" s="14"/>
      <c r="P4545" s="14"/>
      <c r="Q4545" s="14"/>
      <c r="R4545" s="14"/>
      <c r="S4545" s="14"/>
      <c r="T4545" s="14"/>
      <c r="U4545" s="14"/>
      <c r="V4545" s="14"/>
      <c r="W4545" s="14"/>
      <c r="X4545" s="14"/>
      <c r="Y4545" s="14"/>
    </row>
    <row r="4546" spans="1:25">
      <c r="A4546" s="14" t="s">
        <v>4630</v>
      </c>
      <c r="B4546" s="14" t="s">
        <v>64</v>
      </c>
      <c r="C4546" s="14" t="s">
        <v>38</v>
      </c>
      <c r="D4546" s="14" t="s">
        <v>45</v>
      </c>
      <c r="E4546" s="14">
        <v>4</v>
      </c>
      <c r="F4546" s="14">
        <v>128.06682386006199</v>
      </c>
      <c r="G4546" s="14">
        <v>42.688941286687196</v>
      </c>
      <c r="H4546" s="14">
        <v>420.66359170957003</v>
      </c>
      <c r="I4546" s="14">
        <v>463.44022024091203</v>
      </c>
      <c r="J4546" s="14">
        <v>381.31834614995199</v>
      </c>
      <c r="K4546" s="14">
        <v>557.09142396836398</v>
      </c>
      <c r="L4546" s="14">
        <v>93.651203727452</v>
      </c>
      <c r="M4546" s="14">
        <v>82.121874090959594</v>
      </c>
      <c r="O4546" s="14"/>
      <c r="P4546" s="14"/>
      <c r="Q4546" s="14"/>
      <c r="R4546" s="14"/>
      <c r="S4546" s="14"/>
      <c r="T4546" s="14"/>
      <c r="U4546" s="14"/>
      <c r="V4546" s="14"/>
      <c r="W4546" s="14"/>
      <c r="X4546" s="14"/>
      <c r="Y4546" s="14"/>
    </row>
    <row r="4547" spans="1:25">
      <c r="A4547" s="14" t="s">
        <v>4631</v>
      </c>
      <c r="B4547" s="14" t="s">
        <v>64</v>
      </c>
      <c r="C4547" s="14" t="s">
        <v>36</v>
      </c>
      <c r="D4547" s="14" t="s">
        <v>45</v>
      </c>
      <c r="E4547" s="14">
        <v>4</v>
      </c>
      <c r="F4547" s="14">
        <v>114.688681160893</v>
      </c>
      <c r="G4547" s="14">
        <v>38.229560386964302</v>
      </c>
      <c r="H4547" s="14">
        <v>373.83448339545902</v>
      </c>
      <c r="I4547" s="14">
        <v>410.61519822909497</v>
      </c>
      <c r="J4547" s="14">
        <v>333.90589175207998</v>
      </c>
      <c r="K4547" s="14">
        <v>498.752414754227</v>
      </c>
      <c r="L4547" s="14">
        <v>88.137216525131905</v>
      </c>
      <c r="M4547" s="14">
        <v>76.709306477014295</v>
      </c>
      <c r="O4547" s="14"/>
      <c r="P4547" s="14"/>
      <c r="Q4547" s="14"/>
      <c r="R4547" s="14"/>
      <c r="S4547" s="14"/>
      <c r="T4547" s="14"/>
      <c r="U4547" s="14"/>
      <c r="V4547" s="14"/>
      <c r="W4547" s="14"/>
      <c r="X4547" s="14"/>
      <c r="Y4547" s="14"/>
    </row>
    <row r="4548" spans="1:25">
      <c r="A4548" s="14" t="s">
        <v>4632</v>
      </c>
      <c r="B4548" s="14" t="s">
        <v>64</v>
      </c>
      <c r="C4548" s="14" t="s">
        <v>34</v>
      </c>
      <c r="D4548" s="14" t="s">
        <v>45</v>
      </c>
      <c r="E4548" s="14">
        <v>4</v>
      </c>
      <c r="F4548" s="14">
        <v>118.482086191278</v>
      </c>
      <c r="G4548" s="14">
        <v>39.494028730425903</v>
      </c>
      <c r="H4548" s="14">
        <v>384.419993482618</v>
      </c>
      <c r="I4548" s="14">
        <v>419.60645917516001</v>
      </c>
      <c r="J4548" s="14">
        <v>342.50423222408102</v>
      </c>
      <c r="K4548" s="14">
        <v>507.99555665052401</v>
      </c>
      <c r="L4548" s="14">
        <v>88.389097475364196</v>
      </c>
      <c r="M4548" s="14">
        <v>77.102226951078904</v>
      </c>
      <c r="O4548" s="14"/>
      <c r="P4548" s="14"/>
      <c r="Q4548" s="14"/>
      <c r="R4548" s="14"/>
      <c r="S4548" s="14"/>
      <c r="T4548" s="14"/>
      <c r="U4548" s="14"/>
      <c r="V4548" s="14"/>
      <c r="W4548" s="14"/>
      <c r="X4548" s="14"/>
      <c r="Y4548" s="14"/>
    </row>
    <row r="4549" spans="1:25">
      <c r="A4549" s="14" t="s">
        <v>4633</v>
      </c>
      <c r="B4549" s="14" t="s">
        <v>64</v>
      </c>
      <c r="C4549" s="14" t="s">
        <v>128</v>
      </c>
      <c r="D4549" s="14" t="s">
        <v>45</v>
      </c>
      <c r="E4549" s="14">
        <v>4</v>
      </c>
      <c r="F4549" s="14">
        <v>117.865869077247</v>
      </c>
      <c r="G4549" s="14">
        <v>39.288623025749096</v>
      </c>
      <c r="H4549" s="14">
        <v>380.11438685902698</v>
      </c>
      <c r="I4549" s="14">
        <v>407.94131572154703</v>
      </c>
      <c r="J4549" s="14">
        <v>334.04502632004397</v>
      </c>
      <c r="K4549" s="14">
        <v>492.68557492158902</v>
      </c>
      <c r="L4549" s="14">
        <v>84.744259200042094</v>
      </c>
      <c r="M4549" s="14">
        <v>73.896289401502997</v>
      </c>
      <c r="O4549" s="14"/>
      <c r="P4549" s="14"/>
      <c r="Q4549" s="14"/>
      <c r="R4549" s="14"/>
      <c r="S4549" s="14"/>
      <c r="T4549" s="14"/>
      <c r="U4549" s="14"/>
      <c r="V4549" s="14"/>
      <c r="W4549" s="14"/>
      <c r="X4549" s="14"/>
      <c r="Y4549" s="14"/>
    </row>
    <row r="4550" spans="1:25">
      <c r="A4550" s="14" t="s">
        <v>4634</v>
      </c>
      <c r="B4550" s="14" t="s">
        <v>64</v>
      </c>
      <c r="C4550" s="14" t="s">
        <v>129</v>
      </c>
      <c r="D4550" s="14" t="s">
        <v>45</v>
      </c>
      <c r="E4550" s="14">
        <v>4</v>
      </c>
      <c r="F4550" s="14">
        <v>125.62249992459699</v>
      </c>
      <c r="G4550" s="14">
        <v>41.874166641532199</v>
      </c>
      <c r="H4550" s="14">
        <v>401.59361888877203</v>
      </c>
      <c r="I4550" s="14">
        <v>416.16538353675099</v>
      </c>
      <c r="J4550" s="14">
        <v>344.23182848954298</v>
      </c>
      <c r="K4550" s="14">
        <v>498.30295514028001</v>
      </c>
      <c r="L4550" s="14">
        <v>82.137571603529096</v>
      </c>
      <c r="M4550" s="14">
        <v>71.933555047207903</v>
      </c>
      <c r="O4550" s="14"/>
      <c r="P4550" s="14"/>
      <c r="Q4550" s="14"/>
      <c r="R4550" s="14"/>
      <c r="S4550" s="14"/>
      <c r="T4550" s="14"/>
      <c r="U4550" s="14"/>
      <c r="V4550" s="14"/>
      <c r="W4550" s="14"/>
      <c r="X4550" s="14"/>
      <c r="Y4550" s="14"/>
    </row>
    <row r="4551" spans="1:25">
      <c r="A4551" s="14" t="s">
        <v>4635</v>
      </c>
      <c r="B4551" s="14" t="s">
        <v>64</v>
      </c>
      <c r="C4551" s="14" t="s">
        <v>130</v>
      </c>
      <c r="D4551" s="14" t="s">
        <v>45</v>
      </c>
      <c r="E4551" s="14">
        <v>4</v>
      </c>
      <c r="F4551" s="14">
        <v>134.419731668092</v>
      </c>
      <c r="G4551" s="14">
        <v>44.806577222697399</v>
      </c>
      <c r="H4551" s="14">
        <v>426.94616842870101</v>
      </c>
      <c r="I4551" s="14">
        <v>431.720285053429</v>
      </c>
      <c r="J4551" s="14">
        <v>359.98857856792199</v>
      </c>
      <c r="K4551" s="14">
        <v>513.26445438177996</v>
      </c>
      <c r="L4551" s="14">
        <v>81.544169328351103</v>
      </c>
      <c r="M4551" s="14">
        <v>71.731706485506606</v>
      </c>
      <c r="O4551" s="14"/>
      <c r="P4551" s="14"/>
      <c r="Q4551" s="14"/>
      <c r="R4551" s="14"/>
      <c r="S4551" s="14"/>
      <c r="T4551" s="14"/>
      <c r="U4551" s="14"/>
      <c r="V4551" s="14"/>
      <c r="W4551" s="14"/>
      <c r="X4551" s="14"/>
      <c r="Y4551" s="14"/>
    </row>
    <row r="4552" spans="1:25">
      <c r="A4552" s="14" t="s">
        <v>4636</v>
      </c>
      <c r="B4552" s="14" t="s">
        <v>64</v>
      </c>
      <c r="C4552" s="14" t="s">
        <v>131</v>
      </c>
      <c r="D4552" s="14" t="s">
        <v>45</v>
      </c>
      <c r="E4552" s="14">
        <v>4</v>
      </c>
      <c r="F4552" s="14">
        <v>133.78868798485499</v>
      </c>
      <c r="G4552" s="14">
        <v>44.596229328284998</v>
      </c>
      <c r="H4552" s="14">
        <v>423.22120708862099</v>
      </c>
      <c r="I4552" s="14">
        <v>419.44659109348697</v>
      </c>
      <c r="J4552" s="14">
        <v>350.05334397467198</v>
      </c>
      <c r="K4552" s="14">
        <v>498.35638600524999</v>
      </c>
      <c r="L4552" s="14">
        <v>78.909794911762404</v>
      </c>
      <c r="M4552" s="14">
        <v>69.393247118814898</v>
      </c>
      <c r="O4552" s="14"/>
      <c r="P4552" s="14"/>
      <c r="Q4552" s="14"/>
      <c r="R4552" s="14"/>
      <c r="S4552" s="14"/>
      <c r="T4552" s="14"/>
      <c r="U4552" s="14"/>
      <c r="V4552" s="14"/>
      <c r="W4552" s="14"/>
      <c r="X4552" s="14"/>
      <c r="Y4552" s="14"/>
    </row>
    <row r="4553" spans="1:25">
      <c r="A4553" s="14" t="s">
        <v>4637</v>
      </c>
      <c r="B4553" s="14" t="s">
        <v>64</v>
      </c>
      <c r="C4553" s="14" t="s">
        <v>132</v>
      </c>
      <c r="D4553" s="14" t="s">
        <v>45</v>
      </c>
      <c r="E4553" s="14">
        <v>4</v>
      </c>
      <c r="F4553" s="14">
        <v>135.50752800833399</v>
      </c>
      <c r="G4553" s="14">
        <v>45.169176002777903</v>
      </c>
      <c r="H4553" s="14">
        <v>428.40102433793902</v>
      </c>
      <c r="I4553" s="14">
        <v>420.72158790100099</v>
      </c>
      <c r="J4553" s="14">
        <v>351.62867451408403</v>
      </c>
      <c r="K4553" s="14">
        <v>499.22525924727597</v>
      </c>
      <c r="L4553" s="14">
        <v>78.503671346274899</v>
      </c>
      <c r="M4553" s="14">
        <v>69.092913386917104</v>
      </c>
      <c r="O4553" s="14"/>
      <c r="P4553" s="14"/>
      <c r="Q4553" s="14"/>
      <c r="R4553" s="14"/>
      <c r="S4553" s="14"/>
      <c r="T4553" s="14"/>
      <c r="U4553" s="14"/>
      <c r="V4553" s="14"/>
      <c r="W4553" s="14"/>
      <c r="X4553" s="14"/>
      <c r="Y4553" s="14"/>
    </row>
    <row r="4554" spans="1:25">
      <c r="A4554" s="14" t="s">
        <v>4638</v>
      </c>
      <c r="B4554" s="14" t="s">
        <v>64</v>
      </c>
      <c r="C4554" s="14" t="s">
        <v>38</v>
      </c>
      <c r="D4554" s="14" t="s">
        <v>45</v>
      </c>
      <c r="E4554" s="14">
        <v>5</v>
      </c>
      <c r="F4554" s="14">
        <v>156.65761307645801</v>
      </c>
      <c r="G4554" s="14">
        <v>52.219204358819397</v>
      </c>
      <c r="H4554" s="14">
        <v>579.78391220006802</v>
      </c>
      <c r="I4554" s="14">
        <v>632.13320579092101</v>
      </c>
      <c r="J4554" s="14">
        <v>534.79022117467503</v>
      </c>
      <c r="K4554" s="14">
        <v>741.745715129583</v>
      </c>
      <c r="L4554" s="14">
        <v>109.612509338663</v>
      </c>
      <c r="M4554" s="14">
        <v>97.342984616245303</v>
      </c>
      <c r="O4554" s="14"/>
      <c r="P4554" s="14"/>
      <c r="Q4554" s="14"/>
      <c r="R4554" s="14"/>
      <c r="S4554" s="14"/>
      <c r="T4554" s="14"/>
      <c r="U4554" s="14"/>
      <c r="V4554" s="14"/>
      <c r="W4554" s="14"/>
      <c r="X4554" s="14"/>
      <c r="Y4554" s="14"/>
    </row>
    <row r="4555" spans="1:25">
      <c r="A4555" s="14" t="s">
        <v>4639</v>
      </c>
      <c r="B4555" s="14" t="s">
        <v>64</v>
      </c>
      <c r="C4555" s="14" t="s">
        <v>36</v>
      </c>
      <c r="D4555" s="14" t="s">
        <v>45</v>
      </c>
      <c r="E4555" s="14">
        <v>5</v>
      </c>
      <c r="F4555" s="14">
        <v>153.42167672412299</v>
      </c>
      <c r="G4555" s="14">
        <v>51.1405589080411</v>
      </c>
      <c r="H4555" s="14">
        <v>564.02954569362703</v>
      </c>
      <c r="I4555" s="14">
        <v>618.08366207457902</v>
      </c>
      <c r="J4555" s="14">
        <v>521.79953355309704</v>
      </c>
      <c r="K4555" s="14">
        <v>726.63973225152802</v>
      </c>
      <c r="L4555" s="14">
        <v>108.55607017694901</v>
      </c>
      <c r="M4555" s="14">
        <v>96.284128521482003</v>
      </c>
      <c r="O4555" s="14"/>
      <c r="P4555" s="14"/>
      <c r="Q4555" s="14"/>
      <c r="R4555" s="14"/>
      <c r="S4555" s="14"/>
      <c r="T4555" s="14"/>
      <c r="U4555" s="14"/>
      <c r="V4555" s="14"/>
      <c r="W4555" s="14"/>
      <c r="X4555" s="14"/>
      <c r="Y4555" s="14"/>
    </row>
    <row r="4556" spans="1:25">
      <c r="A4556" s="14" t="s">
        <v>4640</v>
      </c>
      <c r="B4556" s="14" t="s">
        <v>64</v>
      </c>
      <c r="C4556" s="14" t="s">
        <v>34</v>
      </c>
      <c r="D4556" s="14" t="s">
        <v>45</v>
      </c>
      <c r="E4556" s="14">
        <v>5</v>
      </c>
      <c r="F4556" s="14">
        <v>136.592288657328</v>
      </c>
      <c r="G4556" s="14">
        <v>45.5307628857759</v>
      </c>
      <c r="H4556" s="14">
        <v>500.118221504568</v>
      </c>
      <c r="I4556" s="14">
        <v>552.57833467499904</v>
      </c>
      <c r="J4556" s="14">
        <v>460.95988225814102</v>
      </c>
      <c r="K4556" s="14">
        <v>656.62243259153001</v>
      </c>
      <c r="L4556" s="14">
        <v>104.04409791653001</v>
      </c>
      <c r="M4556" s="14">
        <v>91.618452416858702</v>
      </c>
      <c r="O4556" s="14"/>
      <c r="P4556" s="14"/>
      <c r="Q4556" s="14"/>
      <c r="R4556" s="14"/>
      <c r="S4556" s="14"/>
      <c r="T4556" s="14"/>
      <c r="U4556" s="14"/>
      <c r="V4556" s="14"/>
      <c r="W4556" s="14"/>
      <c r="X4556" s="14"/>
      <c r="Y4556" s="14"/>
    </row>
    <row r="4557" spans="1:25">
      <c r="A4557" s="14" t="s">
        <v>4641</v>
      </c>
      <c r="B4557" s="14" t="s">
        <v>64</v>
      </c>
      <c r="C4557" s="14" t="s">
        <v>128</v>
      </c>
      <c r="D4557" s="14" t="s">
        <v>45</v>
      </c>
      <c r="E4557" s="14">
        <v>5</v>
      </c>
      <c r="F4557" s="14">
        <v>146.05192435132901</v>
      </c>
      <c r="G4557" s="14">
        <v>48.6839747837762</v>
      </c>
      <c r="H4557" s="14">
        <v>532.82231349213305</v>
      </c>
      <c r="I4557" s="14">
        <v>584.81318343444798</v>
      </c>
      <c r="J4557" s="14">
        <v>491.61721685682102</v>
      </c>
      <c r="K4557" s="14">
        <v>690.20390615968995</v>
      </c>
      <c r="L4557" s="14">
        <v>105.390722725242</v>
      </c>
      <c r="M4557" s="14">
        <v>93.195966577627104</v>
      </c>
      <c r="O4557" s="14"/>
      <c r="P4557" s="14"/>
      <c r="Q4557" s="14"/>
      <c r="R4557" s="14"/>
      <c r="S4557" s="14"/>
      <c r="T4557" s="14"/>
      <c r="U4557" s="14"/>
      <c r="V4557" s="14"/>
      <c r="W4557" s="14"/>
      <c r="X4557" s="14"/>
      <c r="Y4557" s="14"/>
    </row>
    <row r="4558" spans="1:25">
      <c r="A4558" s="14" t="s">
        <v>4642</v>
      </c>
      <c r="B4558" s="14" t="s">
        <v>64</v>
      </c>
      <c r="C4558" s="14" t="s">
        <v>129</v>
      </c>
      <c r="D4558" s="14" t="s">
        <v>45</v>
      </c>
      <c r="E4558" s="14">
        <v>5</v>
      </c>
      <c r="F4558" s="14">
        <v>143.68476535985999</v>
      </c>
      <c r="G4558" s="14">
        <v>47.894921786620003</v>
      </c>
      <c r="H4558" s="14">
        <v>524.43523381217597</v>
      </c>
      <c r="I4558" s="14">
        <v>574.21873644967502</v>
      </c>
      <c r="J4558" s="14">
        <v>482.13071547788098</v>
      </c>
      <c r="K4558" s="14">
        <v>678.46226264991606</v>
      </c>
      <c r="L4558" s="14">
        <v>104.24352620024</v>
      </c>
      <c r="M4558" s="14">
        <v>92.088020971794407</v>
      </c>
      <c r="O4558" s="14"/>
      <c r="P4558" s="14"/>
      <c r="Q4558" s="14"/>
      <c r="R4558" s="14"/>
      <c r="S4558" s="14"/>
      <c r="T4558" s="14"/>
      <c r="U4558" s="14"/>
      <c r="V4558" s="14"/>
      <c r="W4558" s="14"/>
      <c r="X4558" s="14"/>
      <c r="Y4558" s="14"/>
    </row>
    <row r="4559" spans="1:25">
      <c r="A4559" s="14" t="s">
        <v>4643</v>
      </c>
      <c r="B4559" s="14" t="s">
        <v>64</v>
      </c>
      <c r="C4559" s="14" t="s">
        <v>130</v>
      </c>
      <c r="D4559" s="14" t="s">
        <v>45</v>
      </c>
      <c r="E4559" s="14">
        <v>5</v>
      </c>
      <c r="F4559" s="14">
        <v>151.216055073972</v>
      </c>
      <c r="G4559" s="14">
        <v>50.405351691323901</v>
      </c>
      <c r="H4559" s="14">
        <v>551.60157245922403</v>
      </c>
      <c r="I4559" s="14">
        <v>605.69162025825597</v>
      </c>
      <c r="J4559" s="14">
        <v>511.13368941908698</v>
      </c>
      <c r="K4559" s="14">
        <v>712.39498748310098</v>
      </c>
      <c r="L4559" s="14">
        <v>106.703367224845</v>
      </c>
      <c r="M4559" s="14">
        <v>94.557930839169202</v>
      </c>
      <c r="O4559" s="14"/>
      <c r="P4559" s="14"/>
      <c r="Q4559" s="14"/>
      <c r="R4559" s="14"/>
      <c r="S4559" s="14"/>
      <c r="T4559" s="14"/>
      <c r="U4559" s="14"/>
      <c r="V4559" s="14"/>
      <c r="W4559" s="14"/>
      <c r="X4559" s="14"/>
      <c r="Y4559" s="14"/>
    </row>
    <row r="4560" spans="1:25">
      <c r="A4560" s="14" t="s">
        <v>4644</v>
      </c>
      <c r="B4560" s="14" t="s">
        <v>64</v>
      </c>
      <c r="C4560" s="14" t="s">
        <v>131</v>
      </c>
      <c r="D4560" s="14" t="s">
        <v>45</v>
      </c>
      <c r="E4560" s="14">
        <v>5</v>
      </c>
      <c r="F4560" s="14">
        <v>140.56169990864299</v>
      </c>
      <c r="G4560" s="14">
        <v>46.853899969547697</v>
      </c>
      <c r="H4560" s="14">
        <v>510.26137114256801</v>
      </c>
      <c r="I4560" s="14">
        <v>554.33663868821498</v>
      </c>
      <c r="J4560" s="14">
        <v>464.73378012698203</v>
      </c>
      <c r="K4560" s="14">
        <v>655.90682277866097</v>
      </c>
      <c r="L4560" s="14">
        <v>101.570184090445</v>
      </c>
      <c r="M4560" s="14">
        <v>89.602858561233205</v>
      </c>
      <c r="O4560" s="14"/>
      <c r="P4560" s="14"/>
      <c r="Q4560" s="14"/>
      <c r="R4560" s="14"/>
      <c r="S4560" s="14"/>
      <c r="T4560" s="14"/>
      <c r="U4560" s="14"/>
      <c r="V4560" s="14"/>
      <c r="W4560" s="14"/>
      <c r="X4560" s="14"/>
      <c r="Y4560" s="14"/>
    </row>
    <row r="4561" spans="1:25">
      <c r="A4561" s="14" t="s">
        <v>4645</v>
      </c>
      <c r="B4561" s="14" t="s">
        <v>64</v>
      </c>
      <c r="C4561" s="14" t="s">
        <v>132</v>
      </c>
      <c r="D4561" s="14" t="s">
        <v>45</v>
      </c>
      <c r="E4561" s="14">
        <v>5</v>
      </c>
      <c r="F4561" s="14">
        <v>132.72985390683999</v>
      </c>
      <c r="G4561" s="14">
        <v>44.2432846356133</v>
      </c>
      <c r="H4561" s="14">
        <v>478.63349286661099</v>
      </c>
      <c r="I4561" s="14">
        <v>513.63971653581996</v>
      </c>
      <c r="J4561" s="14">
        <v>428.31697212807802</v>
      </c>
      <c r="K4561" s="14">
        <v>610.71352013510204</v>
      </c>
      <c r="L4561" s="14">
        <v>97.073803599281305</v>
      </c>
      <c r="M4561" s="14">
        <v>85.322744407742704</v>
      </c>
      <c r="O4561" s="14"/>
      <c r="P4561" s="14"/>
      <c r="Q4561" s="14"/>
      <c r="R4561" s="14"/>
      <c r="S4561" s="14"/>
      <c r="T4561" s="14"/>
      <c r="U4561" s="14"/>
      <c r="V4561" s="14"/>
      <c r="W4561" s="14"/>
      <c r="X4561" s="14"/>
      <c r="Y4561" s="14"/>
    </row>
    <row r="4562" spans="1:25">
      <c r="A4562" s="14" t="s">
        <v>4646</v>
      </c>
      <c r="B4562" s="14" t="s">
        <v>64</v>
      </c>
      <c r="C4562" s="14" t="s">
        <v>38</v>
      </c>
      <c r="D4562" s="14" t="s">
        <v>43</v>
      </c>
      <c r="E4562" s="14">
        <v>0</v>
      </c>
      <c r="F4562" s="14">
        <v>221.36721274359701</v>
      </c>
      <c r="G4562" s="14">
        <v>73.789070914532303</v>
      </c>
      <c r="H4562" s="14">
        <v>349.18167194081201</v>
      </c>
      <c r="I4562" s="14">
        <v>369.78639505202199</v>
      </c>
      <c r="J4562" s="14">
        <v>320.63641055709002</v>
      </c>
      <c r="K4562" s="14">
        <v>424.09321978919201</v>
      </c>
      <c r="L4562" s="14">
        <v>54.306824737169997</v>
      </c>
      <c r="M4562" s="14">
        <v>49.149984494932198</v>
      </c>
      <c r="O4562" s="14"/>
      <c r="P4562" s="14"/>
      <c r="Q4562" s="14"/>
      <c r="R4562" s="14"/>
      <c r="S4562" s="14"/>
      <c r="T4562" s="14"/>
      <c r="U4562" s="14"/>
      <c r="V4562" s="14"/>
      <c r="W4562" s="14"/>
      <c r="X4562" s="14"/>
      <c r="Y4562" s="14"/>
    </row>
    <row r="4563" spans="1:25">
      <c r="A4563" s="14" t="s">
        <v>4647</v>
      </c>
      <c r="B4563" s="14" t="s">
        <v>64</v>
      </c>
      <c r="C4563" s="14" t="s">
        <v>36</v>
      </c>
      <c r="D4563" s="14" t="s">
        <v>43</v>
      </c>
      <c r="E4563" s="14">
        <v>0</v>
      </c>
      <c r="F4563" s="14">
        <v>228.05964740243499</v>
      </c>
      <c r="G4563" s="14">
        <v>76.019882467478297</v>
      </c>
      <c r="H4563" s="14">
        <v>359.82336568125299</v>
      </c>
      <c r="I4563" s="14">
        <v>372.89401535828102</v>
      </c>
      <c r="J4563" s="14">
        <v>324.09301702230402</v>
      </c>
      <c r="K4563" s="14">
        <v>426.73538985031303</v>
      </c>
      <c r="L4563" s="14">
        <v>53.841374492031598</v>
      </c>
      <c r="M4563" s="14">
        <v>48.800998335977603</v>
      </c>
      <c r="O4563" s="14"/>
      <c r="P4563" s="14"/>
      <c r="Q4563" s="14"/>
      <c r="R4563" s="14"/>
      <c r="S4563" s="14"/>
      <c r="T4563" s="14"/>
      <c r="U4563" s="14"/>
      <c r="V4563" s="14"/>
      <c r="W4563" s="14"/>
      <c r="X4563" s="14"/>
      <c r="Y4563" s="14"/>
    </row>
    <row r="4564" spans="1:25">
      <c r="A4564" s="14" t="s">
        <v>4648</v>
      </c>
      <c r="B4564" s="14" t="s">
        <v>64</v>
      </c>
      <c r="C4564" s="14" t="s">
        <v>34</v>
      </c>
      <c r="D4564" s="14" t="s">
        <v>43</v>
      </c>
      <c r="E4564" s="14">
        <v>0</v>
      </c>
      <c r="F4564" s="14">
        <v>224.40231789138099</v>
      </c>
      <c r="G4564" s="14">
        <v>74.800772630460301</v>
      </c>
      <c r="H4564" s="14">
        <v>354.39405857767002</v>
      </c>
      <c r="I4564" s="14">
        <v>362.09455266156499</v>
      </c>
      <c r="J4564" s="14">
        <v>314.41239841084598</v>
      </c>
      <c r="K4564" s="14">
        <v>414.74371163348297</v>
      </c>
      <c r="L4564" s="14">
        <v>52.649158971917501</v>
      </c>
      <c r="M4564" s="14">
        <v>47.682154250719101</v>
      </c>
      <c r="O4564" s="14"/>
      <c r="P4564" s="14"/>
      <c r="Q4564" s="14"/>
      <c r="R4564" s="14"/>
      <c r="S4564" s="14"/>
      <c r="T4564" s="14"/>
      <c r="U4564" s="14"/>
      <c r="V4564" s="14"/>
      <c r="W4564" s="14"/>
      <c r="X4564" s="14"/>
      <c r="Y4564" s="14"/>
    </row>
    <row r="4565" spans="1:25">
      <c r="A4565" s="14" t="s">
        <v>4649</v>
      </c>
      <c r="B4565" s="14" t="s">
        <v>64</v>
      </c>
      <c r="C4565" s="14" t="s">
        <v>128</v>
      </c>
      <c r="D4565" s="14" t="s">
        <v>43</v>
      </c>
      <c r="E4565" s="14">
        <v>0</v>
      </c>
      <c r="F4565" s="14">
        <v>224.560459014906</v>
      </c>
      <c r="G4565" s="14">
        <v>74.853486338302005</v>
      </c>
      <c r="H4565" s="14">
        <v>355.73934101371202</v>
      </c>
      <c r="I4565" s="14">
        <v>355.69325084028299</v>
      </c>
      <c r="J4565" s="14">
        <v>309.20477348011298</v>
      </c>
      <c r="K4565" s="14">
        <v>407.02258871848699</v>
      </c>
      <c r="L4565" s="14">
        <v>51.329337878203098</v>
      </c>
      <c r="M4565" s="14">
        <v>46.488477360170499</v>
      </c>
      <c r="O4565" s="14"/>
      <c r="P4565" s="14"/>
      <c r="Q4565" s="14"/>
      <c r="R4565" s="14"/>
      <c r="S4565" s="14"/>
      <c r="T4565" s="14"/>
      <c r="U4565" s="14"/>
      <c r="V4565" s="14"/>
      <c r="W4565" s="14"/>
      <c r="X4565" s="14"/>
      <c r="Y4565" s="14"/>
    </row>
    <row r="4566" spans="1:25">
      <c r="A4566" s="14" t="s">
        <v>4650</v>
      </c>
      <c r="B4566" s="14" t="s">
        <v>64</v>
      </c>
      <c r="C4566" s="14" t="s">
        <v>129</v>
      </c>
      <c r="D4566" s="14" t="s">
        <v>43</v>
      </c>
      <c r="E4566" s="14">
        <v>0</v>
      </c>
      <c r="F4566" s="14">
        <v>212.58991627886601</v>
      </c>
      <c r="G4566" s="14">
        <v>70.863305426288605</v>
      </c>
      <c r="H4566" s="14">
        <v>337.24089640988899</v>
      </c>
      <c r="I4566" s="14">
        <v>331.75510590985198</v>
      </c>
      <c r="J4566" s="14">
        <v>287.58211228617199</v>
      </c>
      <c r="K4566" s="14">
        <v>380.66286103515102</v>
      </c>
      <c r="L4566" s="14">
        <v>48.907755125299701</v>
      </c>
      <c r="M4566" s="14">
        <v>44.172993623679901</v>
      </c>
      <c r="O4566" s="14"/>
      <c r="P4566" s="14"/>
      <c r="Q4566" s="14"/>
      <c r="R4566" s="14"/>
      <c r="S4566" s="14"/>
      <c r="T4566" s="14"/>
      <c r="U4566" s="14"/>
      <c r="V4566" s="14"/>
      <c r="W4566" s="14"/>
      <c r="X4566" s="14"/>
      <c r="Y4566" s="14"/>
    </row>
    <row r="4567" spans="1:25">
      <c r="A4567" s="14" t="s">
        <v>4651</v>
      </c>
      <c r="B4567" s="14" t="s">
        <v>64</v>
      </c>
      <c r="C4567" s="14" t="s">
        <v>130</v>
      </c>
      <c r="D4567" s="14" t="s">
        <v>43</v>
      </c>
      <c r="E4567" s="14">
        <v>0</v>
      </c>
      <c r="F4567" s="14">
        <v>219.05042932910899</v>
      </c>
      <c r="G4567" s="14">
        <v>73.016809776369598</v>
      </c>
      <c r="H4567" s="14">
        <v>348.202052693746</v>
      </c>
      <c r="I4567" s="14">
        <v>338.66125859804299</v>
      </c>
      <c r="J4567" s="14">
        <v>294.37068952855799</v>
      </c>
      <c r="K4567" s="14">
        <v>387.62470164649102</v>
      </c>
      <c r="L4567" s="14">
        <v>48.963443048447999</v>
      </c>
      <c r="M4567" s="14">
        <v>44.2905690694854</v>
      </c>
      <c r="O4567" s="14"/>
      <c r="P4567" s="14"/>
      <c r="Q4567" s="14"/>
      <c r="R4567" s="14"/>
      <c r="S4567" s="14"/>
      <c r="T4567" s="14"/>
      <c r="U4567" s="14"/>
      <c r="V4567" s="14"/>
      <c r="W4567" s="14"/>
      <c r="X4567" s="14"/>
      <c r="Y4567" s="14"/>
    </row>
    <row r="4568" spans="1:25">
      <c r="A4568" s="14" t="s">
        <v>4652</v>
      </c>
      <c r="B4568" s="14" t="s">
        <v>64</v>
      </c>
      <c r="C4568" s="14" t="s">
        <v>131</v>
      </c>
      <c r="D4568" s="14" t="s">
        <v>43</v>
      </c>
      <c r="E4568" s="14">
        <v>0</v>
      </c>
      <c r="F4568" s="14">
        <v>222.937338489799</v>
      </c>
      <c r="G4568" s="14">
        <v>74.312446163266401</v>
      </c>
      <c r="H4568" s="14">
        <v>354.645634071139</v>
      </c>
      <c r="I4568" s="14">
        <v>334.64176049252899</v>
      </c>
      <c r="J4568" s="14">
        <v>291.48964682148301</v>
      </c>
      <c r="K4568" s="14">
        <v>382.30455452050501</v>
      </c>
      <c r="L4568" s="14">
        <v>47.662794027976602</v>
      </c>
      <c r="M4568" s="14">
        <v>43.152113671045299</v>
      </c>
      <c r="O4568" s="14"/>
      <c r="P4568" s="14"/>
      <c r="Q4568" s="14"/>
      <c r="R4568" s="14"/>
      <c r="S4568" s="14"/>
      <c r="T4568" s="14"/>
      <c r="U4568" s="14"/>
      <c r="V4568" s="14"/>
      <c r="W4568" s="14"/>
      <c r="X4568" s="14"/>
      <c r="Y4568" s="14"/>
    </row>
    <row r="4569" spans="1:25">
      <c r="A4569" s="14" t="s">
        <v>4653</v>
      </c>
      <c r="B4569" s="14" t="s">
        <v>64</v>
      </c>
      <c r="C4569" s="14" t="s">
        <v>132</v>
      </c>
      <c r="D4569" s="14" t="s">
        <v>43</v>
      </c>
      <c r="E4569" s="14">
        <v>0</v>
      </c>
      <c r="F4569" s="14">
        <v>226.080185728456</v>
      </c>
      <c r="G4569" s="14">
        <v>75.360061909485495</v>
      </c>
      <c r="H4569" s="14">
        <v>360.59171208902598</v>
      </c>
      <c r="I4569" s="14">
        <v>335.03885656807802</v>
      </c>
      <c r="J4569" s="14">
        <v>292.11123829792899</v>
      </c>
      <c r="K4569" s="14">
        <v>382.420661074196</v>
      </c>
      <c r="L4569" s="14">
        <v>47.381804506117497</v>
      </c>
      <c r="M4569" s="14">
        <v>42.927618270148699</v>
      </c>
      <c r="O4569" s="14"/>
      <c r="P4569" s="14"/>
      <c r="Q4569" s="14"/>
      <c r="R4569" s="14"/>
      <c r="S4569" s="14"/>
      <c r="T4569" s="14"/>
      <c r="U4569" s="14"/>
      <c r="V4569" s="14"/>
      <c r="W4569" s="14"/>
      <c r="X4569" s="14"/>
      <c r="Y4569" s="14"/>
    </row>
    <row r="4570" spans="1:25">
      <c r="A4570" s="14" t="s">
        <v>4654</v>
      </c>
      <c r="B4570" s="14" t="s">
        <v>64</v>
      </c>
      <c r="C4570" s="14" t="s">
        <v>38</v>
      </c>
      <c r="D4570" s="14" t="s">
        <v>43</v>
      </c>
      <c r="E4570" s="14">
        <v>1</v>
      </c>
      <c r="F4570" s="14">
        <v>33.960754032642797</v>
      </c>
      <c r="G4570" s="14">
        <v>11.3202513442143</v>
      </c>
      <c r="H4570" s="14">
        <v>302.84246506726203</v>
      </c>
      <c r="I4570" s="14">
        <v>305.294270809659</v>
      </c>
      <c r="J4570" s="14">
        <v>206.643323632359</v>
      </c>
      <c r="K4570" s="14">
        <v>432.78731235209398</v>
      </c>
      <c r="L4570" s="14">
        <v>127.49304154243499</v>
      </c>
      <c r="M4570" s="14">
        <v>98.650947177300594</v>
      </c>
      <c r="O4570" s="14"/>
      <c r="P4570" s="14"/>
      <c r="Q4570" s="14"/>
      <c r="R4570" s="14"/>
      <c r="S4570" s="14"/>
      <c r="T4570" s="14"/>
      <c r="U4570" s="14"/>
      <c r="V4570" s="14"/>
      <c r="W4570" s="14"/>
      <c r="X4570" s="14"/>
      <c r="Y4570" s="14"/>
    </row>
    <row r="4571" spans="1:25">
      <c r="A4571" s="14" t="s">
        <v>4655</v>
      </c>
      <c r="B4571" s="14" t="s">
        <v>64</v>
      </c>
      <c r="C4571" s="14" t="s">
        <v>36</v>
      </c>
      <c r="D4571" s="14" t="s">
        <v>43</v>
      </c>
      <c r="E4571" s="14">
        <v>1</v>
      </c>
      <c r="F4571" s="14">
        <v>37.6919983025333</v>
      </c>
      <c r="G4571" s="14">
        <v>12.5639994341778</v>
      </c>
      <c r="H4571" s="14">
        <v>332.46889214548202</v>
      </c>
      <c r="I4571" s="14">
        <v>333.82311645305401</v>
      </c>
      <c r="J4571" s="14">
        <v>231.761048428804</v>
      </c>
      <c r="K4571" s="14">
        <v>464.00133808399301</v>
      </c>
      <c r="L4571" s="14">
        <v>130.17822163093899</v>
      </c>
      <c r="M4571" s="14">
        <v>102.062068024249</v>
      </c>
      <c r="O4571" s="14"/>
      <c r="P4571" s="14"/>
      <c r="Q4571" s="14"/>
      <c r="R4571" s="14"/>
      <c r="S4571" s="14"/>
      <c r="T4571" s="14"/>
      <c r="U4571" s="14"/>
      <c r="V4571" s="14"/>
      <c r="W4571" s="14"/>
      <c r="X4571" s="14"/>
      <c r="Y4571" s="14"/>
    </row>
    <row r="4572" spans="1:25">
      <c r="A4572" s="14" t="s">
        <v>4656</v>
      </c>
      <c r="B4572" s="14" t="s">
        <v>64</v>
      </c>
      <c r="C4572" s="14" t="s">
        <v>34</v>
      </c>
      <c r="D4572" s="14" t="s">
        <v>43</v>
      </c>
      <c r="E4572" s="14">
        <v>1</v>
      </c>
      <c r="F4572" s="14">
        <v>32.729115920816902</v>
      </c>
      <c r="G4572" s="14">
        <v>10.909705306938999</v>
      </c>
      <c r="H4572" s="14">
        <v>285.24591180771199</v>
      </c>
      <c r="I4572" s="14">
        <v>279.94668778813201</v>
      </c>
      <c r="J4572" s="14">
        <v>189.406602862119</v>
      </c>
      <c r="K4572" s="14">
        <v>397.52405756823998</v>
      </c>
      <c r="L4572" s="14">
        <v>117.577369780108</v>
      </c>
      <c r="M4572" s="14">
        <v>90.540084926013193</v>
      </c>
      <c r="O4572" s="14"/>
      <c r="P4572" s="14"/>
      <c r="Q4572" s="14"/>
      <c r="R4572" s="14"/>
      <c r="S4572" s="14"/>
      <c r="T4572" s="14"/>
      <c r="U4572" s="14"/>
      <c r="V4572" s="14"/>
      <c r="W4572" s="14"/>
      <c r="X4572" s="14"/>
      <c r="Y4572" s="14"/>
    </row>
    <row r="4573" spans="1:25">
      <c r="A4573" s="14" t="s">
        <v>4657</v>
      </c>
      <c r="B4573" s="14" t="s">
        <v>64</v>
      </c>
      <c r="C4573" s="14" t="s">
        <v>128</v>
      </c>
      <c r="D4573" s="14" t="s">
        <v>43</v>
      </c>
      <c r="E4573" s="14">
        <v>1</v>
      </c>
      <c r="F4573" s="14">
        <v>37.780456701712801</v>
      </c>
      <c r="G4573" s="14">
        <v>12.5934855672376</v>
      </c>
      <c r="H4573" s="14">
        <v>328.29732969858202</v>
      </c>
      <c r="I4573" s="14">
        <v>322.54374906466097</v>
      </c>
      <c r="J4573" s="14">
        <v>225.461689771447</v>
      </c>
      <c r="K4573" s="14">
        <v>446.334433947148</v>
      </c>
      <c r="L4573" s="14">
        <v>123.790684882487</v>
      </c>
      <c r="M4573" s="14">
        <v>97.082059293214598</v>
      </c>
      <c r="O4573" s="14"/>
      <c r="P4573" s="14"/>
      <c r="Q4573" s="14"/>
      <c r="R4573" s="14"/>
      <c r="S4573" s="14"/>
      <c r="T4573" s="14"/>
      <c r="U4573" s="14"/>
      <c r="V4573" s="14"/>
      <c r="W4573" s="14"/>
      <c r="X4573" s="14"/>
      <c r="Y4573" s="14"/>
    </row>
    <row r="4574" spans="1:25">
      <c r="A4574" s="14" t="s">
        <v>4658</v>
      </c>
      <c r="B4574" s="14" t="s">
        <v>64</v>
      </c>
      <c r="C4574" s="14" t="s">
        <v>129</v>
      </c>
      <c r="D4574" s="14" t="s">
        <v>43</v>
      </c>
      <c r="E4574" s="14">
        <v>1</v>
      </c>
      <c r="F4574" s="14">
        <v>34.561103137594102</v>
      </c>
      <c r="G4574" s="14">
        <v>11.520367712531399</v>
      </c>
      <c r="H4574" s="14">
        <v>300.66205426354099</v>
      </c>
      <c r="I4574" s="14">
        <v>286.04068993548702</v>
      </c>
      <c r="J4574" s="14">
        <v>197.34773708438701</v>
      </c>
      <c r="K4574" s="14">
        <v>400.40565111934399</v>
      </c>
      <c r="L4574" s="14">
        <v>114.36496118385701</v>
      </c>
      <c r="M4574" s="14">
        <v>88.692952851099506</v>
      </c>
      <c r="O4574" s="14"/>
      <c r="P4574" s="14"/>
      <c r="Q4574" s="14"/>
      <c r="R4574" s="14"/>
      <c r="S4574" s="14"/>
      <c r="T4574" s="14"/>
      <c r="U4574" s="14"/>
      <c r="V4574" s="14"/>
      <c r="W4574" s="14"/>
      <c r="X4574" s="14"/>
      <c r="Y4574" s="14"/>
    </row>
    <row r="4575" spans="1:25">
      <c r="A4575" s="14" t="s">
        <v>4659</v>
      </c>
      <c r="B4575" s="14" t="s">
        <v>64</v>
      </c>
      <c r="C4575" s="14" t="s">
        <v>130</v>
      </c>
      <c r="D4575" s="14" t="s">
        <v>43</v>
      </c>
      <c r="E4575" s="14">
        <v>1</v>
      </c>
      <c r="F4575" s="14">
        <v>43.700127468514097</v>
      </c>
      <c r="G4575" s="14">
        <v>14.566709156171401</v>
      </c>
      <c r="H4575" s="14">
        <v>381.96073305230402</v>
      </c>
      <c r="I4575" s="14">
        <v>358.848868109112</v>
      </c>
      <c r="J4575" s="14">
        <v>259.36229896854798</v>
      </c>
      <c r="K4575" s="14">
        <v>483.54038859083698</v>
      </c>
      <c r="L4575" s="14">
        <v>124.691520481724</v>
      </c>
      <c r="M4575" s="14">
        <v>99.4865691405641</v>
      </c>
      <c r="O4575" s="14"/>
      <c r="P4575" s="14"/>
      <c r="Q4575" s="14"/>
      <c r="R4575" s="14"/>
      <c r="S4575" s="14"/>
      <c r="T4575" s="14"/>
      <c r="U4575" s="14"/>
      <c r="V4575" s="14"/>
      <c r="W4575" s="14"/>
      <c r="X4575" s="14"/>
      <c r="Y4575" s="14"/>
    </row>
    <row r="4576" spans="1:25">
      <c r="A4576" s="14" t="s">
        <v>4660</v>
      </c>
      <c r="B4576" s="14" t="s">
        <v>64</v>
      </c>
      <c r="C4576" s="14" t="s">
        <v>131</v>
      </c>
      <c r="D4576" s="14" t="s">
        <v>43</v>
      </c>
      <c r="E4576" s="14">
        <v>1</v>
      </c>
      <c r="F4576" s="14">
        <v>41.802984481494498</v>
      </c>
      <c r="G4576" s="14">
        <v>13.9343281604982</v>
      </c>
      <c r="H4576" s="14">
        <v>367.36957976530903</v>
      </c>
      <c r="I4576" s="14">
        <v>332.53073510891699</v>
      </c>
      <c r="J4576" s="14">
        <v>238.641606376916</v>
      </c>
      <c r="K4576" s="14">
        <v>450.81015829225601</v>
      </c>
      <c r="L4576" s="14">
        <v>118.27942318333901</v>
      </c>
      <c r="M4576" s="14">
        <v>93.8891287320007</v>
      </c>
      <c r="O4576" s="14"/>
      <c r="P4576" s="14"/>
      <c r="Q4576" s="14"/>
      <c r="R4576" s="14"/>
      <c r="S4576" s="14"/>
      <c r="T4576" s="14"/>
      <c r="U4576" s="14"/>
      <c r="V4576" s="14"/>
      <c r="W4576" s="14"/>
      <c r="X4576" s="14"/>
      <c r="Y4576" s="14"/>
    </row>
    <row r="4577" spans="1:25">
      <c r="A4577" s="14" t="s">
        <v>4661</v>
      </c>
      <c r="B4577" s="14" t="s">
        <v>64</v>
      </c>
      <c r="C4577" s="14" t="s">
        <v>132</v>
      </c>
      <c r="D4577" s="14" t="s">
        <v>43</v>
      </c>
      <c r="E4577" s="14">
        <v>1</v>
      </c>
      <c r="F4577" s="14">
        <v>42.1401014848283</v>
      </c>
      <c r="G4577" s="14">
        <v>14.0467004949427</v>
      </c>
      <c r="H4577" s="14">
        <v>371.21301519404699</v>
      </c>
      <c r="I4577" s="14">
        <v>336.338465177008</v>
      </c>
      <c r="J4577" s="14">
        <v>241.74234884090899</v>
      </c>
      <c r="K4577" s="14">
        <v>455.39725489803999</v>
      </c>
      <c r="L4577" s="14">
        <v>119.058789721032</v>
      </c>
      <c r="M4577" s="14">
        <v>94.596116336098902</v>
      </c>
      <c r="O4577" s="14"/>
      <c r="P4577" s="14"/>
      <c r="Q4577" s="14"/>
      <c r="R4577" s="14"/>
      <c r="S4577" s="14"/>
      <c r="T4577" s="14"/>
      <c r="U4577" s="14"/>
      <c r="V4577" s="14"/>
      <c r="W4577" s="14"/>
      <c r="X4577" s="14"/>
      <c r="Y4577" s="14"/>
    </row>
    <row r="4578" spans="1:25">
      <c r="A4578" s="14" t="s">
        <v>4662</v>
      </c>
      <c r="B4578" s="14" t="s">
        <v>64</v>
      </c>
      <c r="C4578" s="14" t="s">
        <v>38</v>
      </c>
      <c r="D4578" s="14" t="s">
        <v>43</v>
      </c>
      <c r="E4578" s="14">
        <v>2</v>
      </c>
      <c r="F4578" s="14">
        <v>48.9091299463838</v>
      </c>
      <c r="G4578" s="14">
        <v>16.303043315461299</v>
      </c>
      <c r="H4578" s="14">
        <v>338.16725400251602</v>
      </c>
      <c r="I4578" s="14">
        <v>350.602634670513</v>
      </c>
      <c r="J4578" s="14">
        <v>257.01825707680501</v>
      </c>
      <c r="K4578" s="14">
        <v>466.44276650478702</v>
      </c>
      <c r="L4578" s="14">
        <v>115.840131834274</v>
      </c>
      <c r="M4578" s="14">
        <v>93.584377593708197</v>
      </c>
      <c r="O4578" s="14"/>
      <c r="P4578" s="14"/>
      <c r="Q4578" s="14"/>
      <c r="R4578" s="14"/>
      <c r="S4578" s="14"/>
      <c r="T4578" s="14"/>
      <c r="U4578" s="14"/>
      <c r="V4578" s="14"/>
      <c r="W4578" s="14"/>
      <c r="X4578" s="14"/>
      <c r="Y4578" s="14"/>
    </row>
    <row r="4579" spans="1:25">
      <c r="A4579" s="14" t="s">
        <v>4663</v>
      </c>
      <c r="B4579" s="14" t="s">
        <v>64</v>
      </c>
      <c r="C4579" s="14" t="s">
        <v>36</v>
      </c>
      <c r="D4579" s="14" t="s">
        <v>43</v>
      </c>
      <c r="E4579" s="14">
        <v>2</v>
      </c>
      <c r="F4579" s="14">
        <v>46.718680134265298</v>
      </c>
      <c r="G4579" s="14">
        <v>15.5728933780884</v>
      </c>
      <c r="H4579" s="14">
        <v>324.63817757115697</v>
      </c>
      <c r="I4579" s="14">
        <v>326.92555059233098</v>
      </c>
      <c r="J4579" s="14">
        <v>237.41941891531599</v>
      </c>
      <c r="K4579" s="14">
        <v>438.27168807355298</v>
      </c>
      <c r="L4579" s="14">
        <v>111.346137481222</v>
      </c>
      <c r="M4579" s="14">
        <v>89.506131677014295</v>
      </c>
      <c r="O4579" s="14"/>
      <c r="P4579" s="14"/>
      <c r="Q4579" s="14"/>
      <c r="R4579" s="14"/>
      <c r="S4579" s="14"/>
      <c r="T4579" s="14"/>
      <c r="U4579" s="14"/>
      <c r="V4579" s="14"/>
      <c r="W4579" s="14"/>
      <c r="X4579" s="14"/>
      <c r="Y4579" s="14"/>
    </row>
    <row r="4580" spans="1:25">
      <c r="A4580" s="14" t="s">
        <v>4664</v>
      </c>
      <c r="B4580" s="14" t="s">
        <v>64</v>
      </c>
      <c r="C4580" s="14" t="s">
        <v>34</v>
      </c>
      <c r="D4580" s="14" t="s">
        <v>43</v>
      </c>
      <c r="E4580" s="14">
        <v>2</v>
      </c>
      <c r="F4580" s="14">
        <v>46.4943973168253</v>
      </c>
      <c r="G4580" s="14">
        <v>15.4981324389418</v>
      </c>
      <c r="H4580" s="14">
        <v>324.704220384282</v>
      </c>
      <c r="I4580" s="14">
        <v>338.09597993555201</v>
      </c>
      <c r="J4580" s="14">
        <v>244.364741769841</v>
      </c>
      <c r="K4580" s="14">
        <v>454.76007514351602</v>
      </c>
      <c r="L4580" s="14">
        <v>116.664095207965</v>
      </c>
      <c r="M4580" s="14">
        <v>93.731238165710707</v>
      </c>
      <c r="O4580" s="14"/>
      <c r="P4580" s="14"/>
      <c r="Q4580" s="14"/>
      <c r="R4580" s="14"/>
      <c r="S4580" s="14"/>
      <c r="T4580" s="14"/>
      <c r="U4580" s="14"/>
      <c r="V4580" s="14"/>
      <c r="W4580" s="14"/>
      <c r="X4580" s="14"/>
      <c r="Y4580" s="14"/>
    </row>
    <row r="4581" spans="1:25">
      <c r="A4581" s="14" t="s">
        <v>4665</v>
      </c>
      <c r="B4581" s="14" t="s">
        <v>64</v>
      </c>
      <c r="C4581" s="14" t="s">
        <v>128</v>
      </c>
      <c r="D4581" s="14" t="s">
        <v>43</v>
      </c>
      <c r="E4581" s="14">
        <v>2</v>
      </c>
      <c r="F4581" s="14">
        <v>43.911862547242301</v>
      </c>
      <c r="G4581" s="14">
        <v>14.637287515747399</v>
      </c>
      <c r="H4581" s="14">
        <v>309.28202949177501</v>
      </c>
      <c r="I4581" s="14">
        <v>319.73354264780102</v>
      </c>
      <c r="J4581" s="14">
        <v>229.53404557724599</v>
      </c>
      <c r="K4581" s="14">
        <v>432.72293468092403</v>
      </c>
      <c r="L4581" s="14">
        <v>112.98939203312401</v>
      </c>
      <c r="M4581" s="14">
        <v>90.199497070554997</v>
      </c>
      <c r="O4581" s="14"/>
      <c r="P4581" s="14"/>
      <c r="Q4581" s="14"/>
      <c r="R4581" s="14"/>
      <c r="S4581" s="14"/>
      <c r="T4581" s="14"/>
      <c r="U4581" s="14"/>
      <c r="V4581" s="14"/>
      <c r="W4581" s="14"/>
      <c r="X4581" s="14"/>
      <c r="Y4581" s="14"/>
    </row>
    <row r="4582" spans="1:25">
      <c r="A4582" s="14" t="s">
        <v>4666</v>
      </c>
      <c r="B4582" s="14" t="s">
        <v>64</v>
      </c>
      <c r="C4582" s="14" t="s">
        <v>129</v>
      </c>
      <c r="D4582" s="14" t="s">
        <v>43</v>
      </c>
      <c r="E4582" s="14">
        <v>2</v>
      </c>
      <c r="F4582" s="14">
        <v>47.913025627367198</v>
      </c>
      <c r="G4582" s="14">
        <v>15.971008542455699</v>
      </c>
      <c r="H4582" s="14">
        <v>338.584026763954</v>
      </c>
      <c r="I4582" s="14">
        <v>348.38928641437002</v>
      </c>
      <c r="J4582" s="14">
        <v>254.47371834023301</v>
      </c>
      <c r="K4582" s="14">
        <v>464.89844105034098</v>
      </c>
      <c r="L4582" s="14">
        <v>116.50915463597001</v>
      </c>
      <c r="M4582" s="14">
        <v>93.915568074137099</v>
      </c>
      <c r="O4582" s="14"/>
      <c r="P4582" s="14"/>
      <c r="Q4582" s="14"/>
      <c r="R4582" s="14"/>
      <c r="S4582" s="14"/>
      <c r="T4582" s="14"/>
      <c r="U4582" s="14"/>
      <c r="V4582" s="14"/>
      <c r="W4582" s="14"/>
      <c r="X4582" s="14"/>
      <c r="Y4582" s="14"/>
    </row>
    <row r="4583" spans="1:25">
      <c r="A4583" s="14" t="s">
        <v>4667</v>
      </c>
      <c r="B4583" s="14" t="s">
        <v>64</v>
      </c>
      <c r="C4583" s="14" t="s">
        <v>130</v>
      </c>
      <c r="D4583" s="14" t="s">
        <v>43</v>
      </c>
      <c r="E4583" s="14">
        <v>2</v>
      </c>
      <c r="F4583" s="14">
        <v>42.4858751780218</v>
      </c>
      <c r="G4583" s="14">
        <v>14.161958392673901</v>
      </c>
      <c r="H4583" s="14">
        <v>301.72484324992399</v>
      </c>
      <c r="I4583" s="14">
        <v>301.51648751804203</v>
      </c>
      <c r="J4583" s="14">
        <v>215.74979037702801</v>
      </c>
      <c r="K4583" s="14">
        <v>409.36042717206999</v>
      </c>
      <c r="L4583" s="14">
        <v>107.84393965402801</v>
      </c>
      <c r="M4583" s="14">
        <v>85.766697141014106</v>
      </c>
      <c r="O4583" s="14"/>
      <c r="P4583" s="14"/>
      <c r="Q4583" s="14"/>
      <c r="R4583" s="14"/>
      <c r="S4583" s="14"/>
      <c r="T4583" s="14"/>
      <c r="U4583" s="14"/>
      <c r="V4583" s="14"/>
      <c r="W4583" s="14"/>
      <c r="X4583" s="14"/>
      <c r="Y4583" s="14"/>
    </row>
    <row r="4584" spans="1:25">
      <c r="A4584" s="14" t="s">
        <v>4668</v>
      </c>
      <c r="B4584" s="14" t="s">
        <v>64</v>
      </c>
      <c r="C4584" s="14" t="s">
        <v>131</v>
      </c>
      <c r="D4584" s="14" t="s">
        <v>43</v>
      </c>
      <c r="E4584" s="14">
        <v>2</v>
      </c>
      <c r="F4584" s="14">
        <v>42.689232508612399</v>
      </c>
      <c r="G4584" s="14">
        <v>14.229744169537501</v>
      </c>
      <c r="H4584" s="14">
        <v>303.90284408494603</v>
      </c>
      <c r="I4584" s="14">
        <v>297.004973452873</v>
      </c>
      <c r="J4584" s="14">
        <v>212.735850101708</v>
      </c>
      <c r="K4584" s="14">
        <v>402.907447769393</v>
      </c>
      <c r="L4584" s="14">
        <v>105.90247431652</v>
      </c>
      <c r="M4584" s="14">
        <v>84.269123351165007</v>
      </c>
      <c r="O4584" s="14"/>
      <c r="P4584" s="14"/>
      <c r="Q4584" s="14"/>
      <c r="R4584" s="14"/>
      <c r="S4584" s="14"/>
      <c r="T4584" s="14"/>
      <c r="U4584" s="14"/>
      <c r="V4584" s="14"/>
      <c r="W4584" s="14"/>
      <c r="X4584" s="14"/>
      <c r="Y4584" s="14"/>
    </row>
    <row r="4585" spans="1:25">
      <c r="A4585" s="14" t="s">
        <v>4669</v>
      </c>
      <c r="B4585" s="14" t="s">
        <v>64</v>
      </c>
      <c r="C4585" s="14" t="s">
        <v>132</v>
      </c>
      <c r="D4585" s="14" t="s">
        <v>43</v>
      </c>
      <c r="E4585" s="14">
        <v>2</v>
      </c>
      <c r="F4585" s="14">
        <v>38.850892023161897</v>
      </c>
      <c r="G4585" s="14">
        <v>12.950297341054</v>
      </c>
      <c r="H4585" s="14">
        <v>277.40729755917101</v>
      </c>
      <c r="I4585" s="14">
        <v>266.60134812699602</v>
      </c>
      <c r="J4585" s="14">
        <v>187.750573915914</v>
      </c>
      <c r="K4585" s="14">
        <v>366.80341685651501</v>
      </c>
      <c r="L4585" s="14">
        <v>100.202068729519</v>
      </c>
      <c r="M4585" s="14">
        <v>78.850774211081998</v>
      </c>
      <c r="O4585" s="14"/>
      <c r="P4585" s="14"/>
      <c r="Q4585" s="14"/>
      <c r="R4585" s="14"/>
      <c r="S4585" s="14"/>
      <c r="T4585" s="14"/>
      <c r="U4585" s="14"/>
      <c r="V4585" s="14"/>
      <c r="W4585" s="14"/>
      <c r="X4585" s="14"/>
      <c r="Y4585" s="14"/>
    </row>
    <row r="4586" spans="1:25">
      <c r="A4586" s="14" t="s">
        <v>4670</v>
      </c>
      <c r="B4586" s="14" t="s">
        <v>64</v>
      </c>
      <c r="C4586" s="14" t="s">
        <v>38</v>
      </c>
      <c r="D4586" s="14" t="s">
        <v>43</v>
      </c>
      <c r="E4586" s="14">
        <v>3</v>
      </c>
      <c r="F4586" s="14">
        <v>53.740254828230398</v>
      </c>
      <c r="G4586" s="14">
        <v>17.913418276076801</v>
      </c>
      <c r="H4586" s="14">
        <v>388.886712701573</v>
      </c>
      <c r="I4586" s="14">
        <v>415.12191686504798</v>
      </c>
      <c r="J4586" s="14">
        <v>307.05237724034299</v>
      </c>
      <c r="K4586" s="14">
        <v>547.57431561865803</v>
      </c>
      <c r="L4586" s="14">
        <v>132.45239875361</v>
      </c>
      <c r="M4586" s="14">
        <v>108.069539624706</v>
      </c>
      <c r="O4586" s="14"/>
      <c r="P4586" s="14"/>
      <c r="Q4586" s="14"/>
      <c r="R4586" s="14"/>
      <c r="S4586" s="14"/>
      <c r="T4586" s="14"/>
      <c r="U4586" s="14"/>
      <c r="V4586" s="14"/>
      <c r="W4586" s="14"/>
      <c r="X4586" s="14"/>
      <c r="Y4586" s="14"/>
    </row>
    <row r="4587" spans="1:25">
      <c r="A4587" s="14" t="s">
        <v>4671</v>
      </c>
      <c r="B4587" s="14" t="s">
        <v>64</v>
      </c>
      <c r="C4587" s="14" t="s">
        <v>36</v>
      </c>
      <c r="D4587" s="14" t="s">
        <v>43</v>
      </c>
      <c r="E4587" s="14">
        <v>3</v>
      </c>
      <c r="F4587" s="14">
        <v>52.322357371903699</v>
      </c>
      <c r="G4587" s="14">
        <v>17.4407857906346</v>
      </c>
      <c r="H4587" s="14">
        <v>378.37979007740603</v>
      </c>
      <c r="I4587" s="14">
        <v>392.05780705856398</v>
      </c>
      <c r="J4587" s="14">
        <v>288.972597335378</v>
      </c>
      <c r="K4587" s="14">
        <v>518.75074468502498</v>
      </c>
      <c r="L4587" s="14">
        <v>126.692937626461</v>
      </c>
      <c r="M4587" s="14">
        <v>103.085209723186</v>
      </c>
      <c r="O4587" s="14"/>
      <c r="P4587" s="14"/>
      <c r="Q4587" s="14"/>
      <c r="R4587" s="14"/>
      <c r="S4587" s="14"/>
      <c r="T4587" s="14"/>
      <c r="U4587" s="14"/>
      <c r="V4587" s="14"/>
      <c r="W4587" s="14"/>
      <c r="X4587" s="14"/>
      <c r="Y4587" s="14"/>
    </row>
    <row r="4588" spans="1:25">
      <c r="A4588" s="14" t="s">
        <v>4672</v>
      </c>
      <c r="B4588" s="14" t="s">
        <v>64</v>
      </c>
      <c r="C4588" s="14" t="s">
        <v>34</v>
      </c>
      <c r="D4588" s="14" t="s">
        <v>43</v>
      </c>
      <c r="E4588" s="14">
        <v>3</v>
      </c>
      <c r="F4588" s="14">
        <v>49.723283346834002</v>
      </c>
      <c r="G4588" s="14">
        <v>16.574427782278001</v>
      </c>
      <c r="H4588" s="14">
        <v>360.75805954316201</v>
      </c>
      <c r="I4588" s="14">
        <v>366.54110672926703</v>
      </c>
      <c r="J4588" s="14">
        <v>268.49542463518202</v>
      </c>
      <c r="K4588" s="14">
        <v>487.688969673896</v>
      </c>
      <c r="L4588" s="14">
        <v>121.147862944629</v>
      </c>
      <c r="M4588" s="14">
        <v>98.045682094084995</v>
      </c>
      <c r="O4588" s="14"/>
      <c r="P4588" s="14"/>
      <c r="Q4588" s="14"/>
      <c r="R4588" s="14"/>
      <c r="S4588" s="14"/>
      <c r="T4588" s="14"/>
      <c r="U4588" s="14"/>
      <c r="V4588" s="14"/>
      <c r="W4588" s="14"/>
      <c r="X4588" s="14"/>
      <c r="Y4588" s="14"/>
    </row>
    <row r="4589" spans="1:25">
      <c r="A4589" s="14" t="s">
        <v>4673</v>
      </c>
      <c r="B4589" s="14" t="s">
        <v>64</v>
      </c>
      <c r="C4589" s="14" t="s">
        <v>128</v>
      </c>
      <c r="D4589" s="14" t="s">
        <v>43</v>
      </c>
      <c r="E4589" s="14">
        <v>3</v>
      </c>
      <c r="F4589" s="14">
        <v>46.278079512602801</v>
      </c>
      <c r="G4589" s="14">
        <v>15.4260265042009</v>
      </c>
      <c r="H4589" s="14">
        <v>337.08266816667498</v>
      </c>
      <c r="I4589" s="14">
        <v>335.01340665513101</v>
      </c>
      <c r="J4589" s="14">
        <v>242.897095474824</v>
      </c>
      <c r="K4589" s="14">
        <v>449.72658276017899</v>
      </c>
      <c r="L4589" s="14">
        <v>114.71317610504801</v>
      </c>
      <c r="M4589" s="14">
        <v>92.116311180306695</v>
      </c>
      <c r="O4589" s="14"/>
      <c r="P4589" s="14"/>
      <c r="Q4589" s="14"/>
      <c r="R4589" s="14"/>
      <c r="S4589" s="14"/>
      <c r="T4589" s="14"/>
      <c r="U4589" s="14"/>
      <c r="V4589" s="14"/>
      <c r="W4589" s="14"/>
      <c r="X4589" s="14"/>
      <c r="Y4589" s="14"/>
    </row>
    <row r="4590" spans="1:25">
      <c r="A4590" s="14" t="s">
        <v>4674</v>
      </c>
      <c r="B4590" s="14" t="s">
        <v>64</v>
      </c>
      <c r="C4590" s="14" t="s">
        <v>129</v>
      </c>
      <c r="D4590" s="14" t="s">
        <v>43</v>
      </c>
      <c r="E4590" s="14">
        <v>3</v>
      </c>
      <c r="F4590" s="14">
        <v>45.517549388204003</v>
      </c>
      <c r="G4590" s="14">
        <v>15.1725164627347</v>
      </c>
      <c r="H4590" s="14">
        <v>332.56045435964</v>
      </c>
      <c r="I4590" s="14">
        <v>322.389585216005</v>
      </c>
      <c r="J4590" s="14">
        <v>233.77960864752001</v>
      </c>
      <c r="K4590" s="14">
        <v>432.93972131830702</v>
      </c>
      <c r="L4590" s="14">
        <v>110.55013610230201</v>
      </c>
      <c r="M4590" s="14">
        <v>88.609976568485195</v>
      </c>
      <c r="O4590" s="14"/>
      <c r="P4590" s="14"/>
      <c r="Q4590" s="14"/>
      <c r="R4590" s="14"/>
      <c r="S4590" s="14"/>
      <c r="T4590" s="14"/>
      <c r="U4590" s="14"/>
      <c r="V4590" s="14"/>
      <c r="W4590" s="14"/>
      <c r="X4590" s="14"/>
      <c r="Y4590" s="14"/>
    </row>
    <row r="4591" spans="1:25">
      <c r="A4591" s="14" t="s">
        <v>4675</v>
      </c>
      <c r="B4591" s="14" t="s">
        <v>64</v>
      </c>
      <c r="C4591" s="14" t="s">
        <v>130</v>
      </c>
      <c r="D4591" s="14" t="s">
        <v>43</v>
      </c>
      <c r="E4591" s="14">
        <v>3</v>
      </c>
      <c r="F4591" s="14">
        <v>50.410962882798998</v>
      </c>
      <c r="G4591" s="14">
        <v>16.803654294266298</v>
      </c>
      <c r="H4591" s="14">
        <v>368.44732409588499</v>
      </c>
      <c r="I4591" s="14">
        <v>356.08181074982502</v>
      </c>
      <c r="J4591" s="14">
        <v>262.55056657284803</v>
      </c>
      <c r="K4591" s="14">
        <v>471.48281523113798</v>
      </c>
      <c r="L4591" s="14">
        <v>115.401004481312</v>
      </c>
      <c r="M4591" s="14">
        <v>93.531244176976799</v>
      </c>
      <c r="O4591" s="14"/>
      <c r="P4591" s="14"/>
      <c r="Q4591" s="14"/>
      <c r="R4591" s="14"/>
      <c r="S4591" s="14"/>
      <c r="T4591" s="14"/>
      <c r="U4591" s="14"/>
      <c r="V4591" s="14"/>
      <c r="W4591" s="14"/>
      <c r="X4591" s="14"/>
      <c r="Y4591" s="14"/>
    </row>
    <row r="4592" spans="1:25">
      <c r="A4592" s="14" t="s">
        <v>4676</v>
      </c>
      <c r="B4592" s="14" t="s">
        <v>64</v>
      </c>
      <c r="C4592" s="14" t="s">
        <v>131</v>
      </c>
      <c r="D4592" s="14" t="s">
        <v>43</v>
      </c>
      <c r="E4592" s="14">
        <v>3</v>
      </c>
      <c r="F4592" s="14">
        <v>49.9825143228258</v>
      </c>
      <c r="G4592" s="14">
        <v>16.660838107608601</v>
      </c>
      <c r="H4592" s="14">
        <v>364.41028231864902</v>
      </c>
      <c r="I4592" s="14">
        <v>349.91782555098803</v>
      </c>
      <c r="J4592" s="14">
        <v>257.78897344031799</v>
      </c>
      <c r="K4592" s="14">
        <v>463.69162231861702</v>
      </c>
      <c r="L4592" s="14">
        <v>113.77379676763</v>
      </c>
      <c r="M4592" s="14">
        <v>92.1288521106693</v>
      </c>
      <c r="O4592" s="14"/>
      <c r="P4592" s="14"/>
      <c r="Q4592" s="14"/>
      <c r="R4592" s="14"/>
      <c r="S4592" s="14"/>
      <c r="T4592" s="14"/>
      <c r="U4592" s="14"/>
      <c r="V4592" s="14"/>
      <c r="W4592" s="14"/>
      <c r="X4592" s="14"/>
      <c r="Y4592" s="14"/>
    </row>
    <row r="4593" spans="1:25">
      <c r="A4593" s="14" t="s">
        <v>4677</v>
      </c>
      <c r="B4593" s="14" t="s">
        <v>64</v>
      </c>
      <c r="C4593" s="14" t="s">
        <v>132</v>
      </c>
      <c r="D4593" s="14" t="s">
        <v>43</v>
      </c>
      <c r="E4593" s="14">
        <v>3</v>
      </c>
      <c r="F4593" s="14">
        <v>50.111977581696998</v>
      </c>
      <c r="G4593" s="14">
        <v>16.703992527232302</v>
      </c>
      <c r="H4593" s="14">
        <v>364.10649990334201</v>
      </c>
      <c r="I4593" s="14">
        <v>344.11055260443999</v>
      </c>
      <c r="J4593" s="14">
        <v>252.75607181325401</v>
      </c>
      <c r="K4593" s="14">
        <v>456.897006559869</v>
      </c>
      <c r="L4593" s="14">
        <v>112.786453955429</v>
      </c>
      <c r="M4593" s="14">
        <v>91.354480791185793</v>
      </c>
      <c r="O4593" s="14"/>
      <c r="P4593" s="14"/>
      <c r="Q4593" s="14"/>
      <c r="R4593" s="14"/>
      <c r="S4593" s="14"/>
      <c r="T4593" s="14"/>
      <c r="U4593" s="14"/>
      <c r="V4593" s="14"/>
      <c r="W4593" s="14"/>
      <c r="X4593" s="14"/>
      <c r="Y4593" s="14"/>
    </row>
    <row r="4594" spans="1:25">
      <c r="A4594" s="14" t="s">
        <v>4678</v>
      </c>
      <c r="B4594" s="14" t="s">
        <v>64</v>
      </c>
      <c r="C4594" s="14" t="s">
        <v>38</v>
      </c>
      <c r="D4594" s="14" t="s">
        <v>43</v>
      </c>
      <c r="E4594" s="14">
        <v>4</v>
      </c>
      <c r="F4594" s="14">
        <v>38.315544790489803</v>
      </c>
      <c r="G4594" s="14">
        <v>12.771848263496601</v>
      </c>
      <c r="H4594" s="14">
        <v>319.96279574521702</v>
      </c>
      <c r="I4594" s="14">
        <v>328.52843538877499</v>
      </c>
      <c r="J4594" s="14">
        <v>227.60486405757601</v>
      </c>
      <c r="K4594" s="14">
        <v>456.996404881893</v>
      </c>
      <c r="L4594" s="14">
        <v>128.46796949311801</v>
      </c>
      <c r="M4594" s="14">
        <v>100.923571331199</v>
      </c>
      <c r="O4594" s="14"/>
      <c r="P4594" s="14"/>
      <c r="Q4594" s="14"/>
      <c r="R4594" s="14"/>
      <c r="S4594" s="14"/>
      <c r="T4594" s="14"/>
      <c r="U4594" s="14"/>
      <c r="V4594" s="14"/>
      <c r="W4594" s="14"/>
      <c r="X4594" s="14"/>
      <c r="Y4594" s="14"/>
    </row>
    <row r="4595" spans="1:25">
      <c r="A4595" s="14" t="s">
        <v>4679</v>
      </c>
      <c r="B4595" s="14" t="s">
        <v>64</v>
      </c>
      <c r="C4595" s="14" t="s">
        <v>36</v>
      </c>
      <c r="D4595" s="14" t="s">
        <v>43</v>
      </c>
      <c r="E4595" s="14">
        <v>4</v>
      </c>
      <c r="F4595" s="14">
        <v>42.097538984612498</v>
      </c>
      <c r="G4595" s="14">
        <v>14.0325129948708</v>
      </c>
      <c r="H4595" s="14">
        <v>354.714686422417</v>
      </c>
      <c r="I4595" s="14">
        <v>344.82894932655398</v>
      </c>
      <c r="J4595" s="14">
        <v>245.334160222554</v>
      </c>
      <c r="K4595" s="14">
        <v>470.06790792447299</v>
      </c>
      <c r="L4595" s="14">
        <v>125.23895859791899</v>
      </c>
      <c r="M4595" s="14">
        <v>99.494789103999693</v>
      </c>
      <c r="O4595" s="14"/>
      <c r="P4595" s="14"/>
      <c r="Q4595" s="14"/>
      <c r="R4595" s="14"/>
      <c r="S4595" s="14"/>
      <c r="T4595" s="14"/>
      <c r="U4595" s="14"/>
      <c r="V4595" s="14"/>
      <c r="W4595" s="14"/>
      <c r="X4595" s="14"/>
      <c r="Y4595" s="14"/>
    </row>
    <row r="4596" spans="1:25">
      <c r="A4596" s="14" t="s">
        <v>4680</v>
      </c>
      <c r="B4596" s="14" t="s">
        <v>64</v>
      </c>
      <c r="C4596" s="14" t="s">
        <v>34</v>
      </c>
      <c r="D4596" s="14" t="s">
        <v>43</v>
      </c>
      <c r="E4596" s="14">
        <v>4</v>
      </c>
      <c r="F4596" s="14">
        <v>44.364580651027197</v>
      </c>
      <c r="G4596" s="14">
        <v>14.788193550342401</v>
      </c>
      <c r="H4596" s="14">
        <v>377.31400451630498</v>
      </c>
      <c r="I4596" s="14">
        <v>366.18573146578501</v>
      </c>
      <c r="J4596" s="14">
        <v>261.75863260814998</v>
      </c>
      <c r="K4596" s="14">
        <v>496.84545199401799</v>
      </c>
      <c r="L4596" s="14">
        <v>130.65972052823301</v>
      </c>
      <c r="M4596" s="14">
        <v>104.42709885763399</v>
      </c>
      <c r="O4596" s="14"/>
      <c r="P4596" s="14"/>
      <c r="Q4596" s="14"/>
      <c r="R4596" s="14"/>
      <c r="S4596" s="14"/>
      <c r="T4596" s="14"/>
      <c r="U4596" s="14"/>
      <c r="V4596" s="14"/>
      <c r="W4596" s="14"/>
      <c r="X4596" s="14"/>
      <c r="Y4596" s="14"/>
    </row>
    <row r="4597" spans="1:25">
      <c r="A4597" s="14" t="s">
        <v>4681</v>
      </c>
      <c r="B4597" s="14" t="s">
        <v>64</v>
      </c>
      <c r="C4597" s="14" t="s">
        <v>128</v>
      </c>
      <c r="D4597" s="14" t="s">
        <v>43</v>
      </c>
      <c r="E4597" s="14">
        <v>4</v>
      </c>
      <c r="F4597" s="14">
        <v>40.900690922631597</v>
      </c>
      <c r="G4597" s="14">
        <v>13.633563640877201</v>
      </c>
      <c r="H4597" s="14">
        <v>350.537289360915</v>
      </c>
      <c r="I4597" s="14">
        <v>329.38090706312403</v>
      </c>
      <c r="J4597" s="14">
        <v>232.46906130404599</v>
      </c>
      <c r="K4597" s="14">
        <v>451.78090229185699</v>
      </c>
      <c r="L4597" s="14">
        <v>122.399995228733</v>
      </c>
      <c r="M4597" s="14">
        <v>96.911845759078105</v>
      </c>
      <c r="O4597" s="14"/>
      <c r="P4597" s="14"/>
      <c r="Q4597" s="14"/>
      <c r="R4597" s="14"/>
      <c r="S4597" s="14"/>
      <c r="T4597" s="14"/>
      <c r="U4597" s="14"/>
      <c r="V4597" s="14"/>
      <c r="W4597" s="14"/>
      <c r="X4597" s="14"/>
      <c r="Y4597" s="14"/>
    </row>
    <row r="4598" spans="1:25">
      <c r="A4598" s="14" t="s">
        <v>4682</v>
      </c>
      <c r="B4598" s="14" t="s">
        <v>64</v>
      </c>
      <c r="C4598" s="14" t="s">
        <v>129</v>
      </c>
      <c r="D4598" s="14" t="s">
        <v>43</v>
      </c>
      <c r="E4598" s="14">
        <v>4</v>
      </c>
      <c r="F4598" s="14">
        <v>35.366252999591701</v>
      </c>
      <c r="G4598" s="14">
        <v>11.7887509998639</v>
      </c>
      <c r="H4598" s="14">
        <v>302.74142269809698</v>
      </c>
      <c r="I4598" s="14">
        <v>289.12546817134398</v>
      </c>
      <c r="J4598" s="14">
        <v>197.27224860832399</v>
      </c>
      <c r="K4598" s="14">
        <v>407.21782258184101</v>
      </c>
      <c r="L4598" s="14">
        <v>118.09235441049699</v>
      </c>
      <c r="M4598" s="14">
        <v>91.853219563019707</v>
      </c>
      <c r="O4598" s="14"/>
      <c r="P4598" s="14"/>
      <c r="Q4598" s="14"/>
      <c r="R4598" s="14"/>
      <c r="S4598" s="14"/>
      <c r="T4598" s="14"/>
      <c r="U4598" s="14"/>
      <c r="V4598" s="14"/>
      <c r="W4598" s="14"/>
      <c r="X4598" s="14"/>
      <c r="Y4598" s="14"/>
    </row>
    <row r="4599" spans="1:25">
      <c r="A4599" s="14" t="s">
        <v>4683</v>
      </c>
      <c r="B4599" s="14" t="s">
        <v>64</v>
      </c>
      <c r="C4599" s="14" t="s">
        <v>130</v>
      </c>
      <c r="D4599" s="14" t="s">
        <v>43</v>
      </c>
      <c r="E4599" s="14">
        <v>4</v>
      </c>
      <c r="F4599" s="14">
        <v>34.376667974598597</v>
      </c>
      <c r="G4599" s="14">
        <v>11.458889324866201</v>
      </c>
      <c r="H4599" s="14">
        <v>293.89303218430899</v>
      </c>
      <c r="I4599" s="14">
        <v>277.01352048446</v>
      </c>
      <c r="J4599" s="14">
        <v>189.179689123819</v>
      </c>
      <c r="K4599" s="14">
        <v>390.34862030592501</v>
      </c>
      <c r="L4599" s="14">
        <v>113.33509982146499</v>
      </c>
      <c r="M4599" s="14">
        <v>87.833831360641298</v>
      </c>
      <c r="O4599" s="14"/>
      <c r="P4599" s="14"/>
      <c r="Q4599" s="14"/>
      <c r="R4599" s="14"/>
      <c r="S4599" s="14"/>
      <c r="T4599" s="14"/>
      <c r="U4599" s="14"/>
      <c r="V4599" s="14"/>
      <c r="W4599" s="14"/>
      <c r="X4599" s="14"/>
      <c r="Y4599" s="14"/>
    </row>
    <row r="4600" spans="1:25">
      <c r="A4600" s="14" t="s">
        <v>4684</v>
      </c>
      <c r="B4600" s="14" t="s">
        <v>64</v>
      </c>
      <c r="C4600" s="14" t="s">
        <v>131</v>
      </c>
      <c r="D4600" s="14" t="s">
        <v>43</v>
      </c>
      <c r="E4600" s="14">
        <v>4</v>
      </c>
      <c r="F4600" s="14">
        <v>43.632330411927597</v>
      </c>
      <c r="G4600" s="14">
        <v>14.5441101373092</v>
      </c>
      <c r="H4600" s="14">
        <v>372.95777768978201</v>
      </c>
      <c r="I4600" s="14">
        <v>341.76207591089297</v>
      </c>
      <c r="J4600" s="14">
        <v>245.339036242742</v>
      </c>
      <c r="K4600" s="14">
        <v>462.63531287762299</v>
      </c>
      <c r="L4600" s="14">
        <v>120.873236966729</v>
      </c>
      <c r="M4600" s="14">
        <v>96.423039668151105</v>
      </c>
      <c r="O4600" s="14"/>
      <c r="P4600" s="14"/>
      <c r="Q4600" s="14"/>
      <c r="R4600" s="14"/>
      <c r="S4600" s="14"/>
      <c r="T4600" s="14"/>
      <c r="U4600" s="14"/>
      <c r="V4600" s="14"/>
      <c r="W4600" s="14"/>
      <c r="X4600" s="14"/>
      <c r="Y4600" s="14"/>
    </row>
    <row r="4601" spans="1:25">
      <c r="A4601" s="14" t="s">
        <v>4685</v>
      </c>
      <c r="B4601" s="14" t="s">
        <v>64</v>
      </c>
      <c r="C4601" s="14" t="s">
        <v>132</v>
      </c>
      <c r="D4601" s="14" t="s">
        <v>43</v>
      </c>
      <c r="E4601" s="14">
        <v>4</v>
      </c>
      <c r="F4601" s="14">
        <v>46.506873706057497</v>
      </c>
      <c r="G4601" s="14">
        <v>15.5022912353525</v>
      </c>
      <c r="H4601" s="14">
        <v>401.16340641816203</v>
      </c>
      <c r="I4601" s="14">
        <v>371.66838606936602</v>
      </c>
      <c r="J4601" s="14">
        <v>269.75420447481599</v>
      </c>
      <c r="K4601" s="14">
        <v>498.51375576387301</v>
      </c>
      <c r="L4601" s="14">
        <v>126.845369694507</v>
      </c>
      <c r="M4601" s="14">
        <v>101.91418159455</v>
      </c>
      <c r="O4601" s="14"/>
      <c r="P4601" s="14"/>
      <c r="Q4601" s="14"/>
      <c r="R4601" s="14"/>
      <c r="S4601" s="14"/>
      <c r="T4601" s="14"/>
      <c r="U4601" s="14"/>
      <c r="V4601" s="14"/>
      <c r="W4601" s="14"/>
      <c r="X4601" s="14"/>
      <c r="Y4601" s="14"/>
    </row>
    <row r="4602" spans="1:25">
      <c r="A4602" s="14" t="s">
        <v>4686</v>
      </c>
      <c r="B4602" s="14" t="s">
        <v>64</v>
      </c>
      <c r="C4602" s="14" t="s">
        <v>38</v>
      </c>
      <c r="D4602" s="14" t="s">
        <v>43</v>
      </c>
      <c r="E4602" s="14">
        <v>5</v>
      </c>
      <c r="F4602" s="14">
        <v>46.441529145850097</v>
      </c>
      <c r="G4602" s="14">
        <v>15.4805097152834</v>
      </c>
      <c r="H4602" s="14">
        <v>389.446785290148</v>
      </c>
      <c r="I4602" s="14">
        <v>454.15877965881498</v>
      </c>
      <c r="J4602" s="14">
        <v>324.26242734501301</v>
      </c>
      <c r="K4602" s="14">
        <v>615.85668558500697</v>
      </c>
      <c r="L4602" s="14">
        <v>161.69790592619199</v>
      </c>
      <c r="M4602" s="14">
        <v>129.896352313802</v>
      </c>
      <c r="O4602" s="14"/>
      <c r="P4602" s="14"/>
      <c r="Q4602" s="14"/>
      <c r="R4602" s="14"/>
      <c r="S4602" s="14"/>
      <c r="T4602" s="14"/>
      <c r="U4602" s="14"/>
      <c r="V4602" s="14"/>
      <c r="W4602" s="14"/>
      <c r="X4602" s="14"/>
      <c r="Y4602" s="14"/>
    </row>
    <row r="4603" spans="1:25">
      <c r="A4603" s="14" t="s">
        <v>4687</v>
      </c>
      <c r="B4603" s="14" t="s">
        <v>64</v>
      </c>
      <c r="C4603" s="14" t="s">
        <v>36</v>
      </c>
      <c r="D4603" s="14" t="s">
        <v>43</v>
      </c>
      <c r="E4603" s="14">
        <v>5</v>
      </c>
      <c r="F4603" s="14">
        <v>49.229072609120202</v>
      </c>
      <c r="G4603" s="14">
        <v>16.409690869706701</v>
      </c>
      <c r="H4603" s="14">
        <v>411.71759311800798</v>
      </c>
      <c r="I4603" s="14">
        <v>473.39980975910601</v>
      </c>
      <c r="J4603" s="14">
        <v>340.59692376539698</v>
      </c>
      <c r="K4603" s="14">
        <v>637.67007265767097</v>
      </c>
      <c r="L4603" s="14">
        <v>164.27026289856499</v>
      </c>
      <c r="M4603" s="14">
        <v>132.802885993709</v>
      </c>
      <c r="O4603" s="14"/>
      <c r="P4603" s="14"/>
      <c r="Q4603" s="14"/>
      <c r="R4603" s="14"/>
      <c r="S4603" s="14"/>
      <c r="T4603" s="14"/>
      <c r="U4603" s="14"/>
      <c r="V4603" s="14"/>
      <c r="W4603" s="14"/>
      <c r="X4603" s="14"/>
      <c r="Y4603" s="14"/>
    </row>
    <row r="4604" spans="1:25">
      <c r="A4604" s="14" t="s">
        <v>4688</v>
      </c>
      <c r="B4604" s="14" t="s">
        <v>64</v>
      </c>
      <c r="C4604" s="14" t="s">
        <v>34</v>
      </c>
      <c r="D4604" s="14" t="s">
        <v>43</v>
      </c>
      <c r="E4604" s="14">
        <v>5</v>
      </c>
      <c r="F4604" s="14">
        <v>51.090940655877503</v>
      </c>
      <c r="G4604" s="14">
        <v>17.0303135519592</v>
      </c>
      <c r="H4604" s="14">
        <v>426.25513645818</v>
      </c>
      <c r="I4604" s="14">
        <v>473.94912656995598</v>
      </c>
      <c r="J4604" s="14">
        <v>344.58599295697502</v>
      </c>
      <c r="K4604" s="14">
        <v>633.33462362350099</v>
      </c>
      <c r="L4604" s="14">
        <v>159.38549705354501</v>
      </c>
      <c r="M4604" s="14">
        <v>129.36313361298201</v>
      </c>
      <c r="O4604" s="14"/>
      <c r="P4604" s="14"/>
      <c r="Q4604" s="14"/>
      <c r="R4604" s="14"/>
      <c r="S4604" s="14"/>
      <c r="T4604" s="14"/>
      <c r="U4604" s="14"/>
      <c r="V4604" s="14"/>
      <c r="W4604" s="14"/>
      <c r="X4604" s="14"/>
      <c r="Y4604" s="14"/>
    </row>
    <row r="4605" spans="1:25">
      <c r="A4605" s="14" t="s">
        <v>4689</v>
      </c>
      <c r="B4605" s="14" t="s">
        <v>64</v>
      </c>
      <c r="C4605" s="14" t="s">
        <v>128</v>
      </c>
      <c r="D4605" s="14" t="s">
        <v>43</v>
      </c>
      <c r="E4605" s="14">
        <v>5</v>
      </c>
      <c r="F4605" s="14">
        <v>55.689369330716403</v>
      </c>
      <c r="G4605" s="14">
        <v>18.563123110238799</v>
      </c>
      <c r="H4605" s="14">
        <v>463.228824910301</v>
      </c>
      <c r="I4605" s="14">
        <v>478.85776643676098</v>
      </c>
      <c r="J4605" s="14">
        <v>355.83827442290902</v>
      </c>
      <c r="K4605" s="14">
        <v>629.08797545356595</v>
      </c>
      <c r="L4605" s="14">
        <v>150.23020901680499</v>
      </c>
      <c r="M4605" s="14">
        <v>123.01949201385101</v>
      </c>
      <c r="O4605" s="14"/>
      <c r="P4605" s="14"/>
      <c r="Q4605" s="14"/>
      <c r="R4605" s="14"/>
      <c r="S4605" s="14"/>
      <c r="T4605" s="14"/>
      <c r="U4605" s="14"/>
      <c r="V4605" s="14"/>
      <c r="W4605" s="14"/>
      <c r="X4605" s="14"/>
      <c r="Y4605" s="14"/>
    </row>
    <row r="4606" spans="1:25">
      <c r="A4606" s="14" t="s">
        <v>4690</v>
      </c>
      <c r="B4606" s="14" t="s">
        <v>64</v>
      </c>
      <c r="C4606" s="14" t="s">
        <v>129</v>
      </c>
      <c r="D4606" s="14" t="s">
        <v>43</v>
      </c>
      <c r="E4606" s="14">
        <v>5</v>
      </c>
      <c r="F4606" s="14">
        <v>49.231985126108903</v>
      </c>
      <c r="G4606" s="14">
        <v>16.410661708703</v>
      </c>
      <c r="H4606" s="14">
        <v>409.481702787232</v>
      </c>
      <c r="I4606" s="14">
        <v>408.47806001347601</v>
      </c>
      <c r="J4606" s="14">
        <v>299.41158414817102</v>
      </c>
      <c r="K4606" s="14">
        <v>543.38676200810903</v>
      </c>
      <c r="L4606" s="14">
        <v>134.90870199463299</v>
      </c>
      <c r="M4606" s="14">
        <v>109.06647586530499</v>
      </c>
      <c r="O4606" s="14"/>
      <c r="P4606" s="14"/>
      <c r="Q4606" s="14"/>
      <c r="R4606" s="14"/>
      <c r="S4606" s="14"/>
      <c r="T4606" s="14"/>
      <c r="U4606" s="14"/>
      <c r="V4606" s="14"/>
      <c r="W4606" s="14"/>
      <c r="X4606" s="14"/>
      <c r="Y4606" s="14"/>
    </row>
    <row r="4607" spans="1:25">
      <c r="A4607" s="14" t="s">
        <v>4691</v>
      </c>
      <c r="B4607" s="14" t="s">
        <v>64</v>
      </c>
      <c r="C4607" s="14" t="s">
        <v>130</v>
      </c>
      <c r="D4607" s="14" t="s">
        <v>43</v>
      </c>
      <c r="E4607" s="14">
        <v>5</v>
      </c>
      <c r="F4607" s="14">
        <v>48.076795825175203</v>
      </c>
      <c r="G4607" s="14">
        <v>16.0255986083917</v>
      </c>
      <c r="H4607" s="14">
        <v>400.373049843231</v>
      </c>
      <c r="I4607" s="14">
        <v>409.804071833526</v>
      </c>
      <c r="J4607" s="14">
        <v>299.24409315226302</v>
      </c>
      <c r="K4607" s="14">
        <v>546.91099585887196</v>
      </c>
      <c r="L4607" s="14">
        <v>137.10692402534599</v>
      </c>
      <c r="M4607" s="14">
        <v>110.559978681262</v>
      </c>
      <c r="O4607" s="14"/>
      <c r="P4607" s="14"/>
      <c r="Q4607" s="14"/>
      <c r="R4607" s="14"/>
      <c r="S4607" s="14"/>
      <c r="T4607" s="14"/>
      <c r="U4607" s="14"/>
      <c r="V4607" s="14"/>
      <c r="W4607" s="14"/>
      <c r="X4607" s="14"/>
      <c r="Y4607" s="14"/>
    </row>
    <row r="4608" spans="1:25">
      <c r="A4608" s="14" t="s">
        <v>4692</v>
      </c>
      <c r="B4608" s="14" t="s">
        <v>64</v>
      </c>
      <c r="C4608" s="14" t="s">
        <v>131</v>
      </c>
      <c r="D4608" s="14" t="s">
        <v>43</v>
      </c>
      <c r="E4608" s="14">
        <v>5</v>
      </c>
      <c r="F4608" s="14">
        <v>44.830276764939001</v>
      </c>
      <c r="G4608" s="14">
        <v>14.943425588313</v>
      </c>
      <c r="H4608" s="14">
        <v>372.93300694567</v>
      </c>
      <c r="I4608" s="14">
        <v>369.49371983067402</v>
      </c>
      <c r="J4608" s="14">
        <v>267.630356319979</v>
      </c>
      <c r="K4608" s="14">
        <v>496.795667107508</v>
      </c>
      <c r="L4608" s="14">
        <v>127.30194727683499</v>
      </c>
      <c r="M4608" s="14">
        <v>101.863363510695</v>
      </c>
      <c r="O4608" s="14"/>
      <c r="P4608" s="14"/>
      <c r="Q4608" s="14"/>
      <c r="R4608" s="14"/>
      <c r="S4608" s="14"/>
      <c r="T4608" s="14"/>
      <c r="U4608" s="14"/>
      <c r="V4608" s="14"/>
      <c r="W4608" s="14"/>
      <c r="X4608" s="14"/>
      <c r="Y4608" s="14"/>
    </row>
    <row r="4609" spans="1:25">
      <c r="A4609" s="14" t="s">
        <v>4693</v>
      </c>
      <c r="B4609" s="14" t="s">
        <v>64</v>
      </c>
      <c r="C4609" s="14" t="s">
        <v>132</v>
      </c>
      <c r="D4609" s="14" t="s">
        <v>43</v>
      </c>
      <c r="E4609" s="14">
        <v>5</v>
      </c>
      <c r="F4609" s="14">
        <v>48.4703409327117</v>
      </c>
      <c r="G4609" s="14">
        <v>16.156780310903901</v>
      </c>
      <c r="H4609" s="14">
        <v>404.45878615413602</v>
      </c>
      <c r="I4609" s="14">
        <v>401.41919363415298</v>
      </c>
      <c r="J4609" s="14">
        <v>294.26460401647802</v>
      </c>
      <c r="K4609" s="14">
        <v>534.18573488455797</v>
      </c>
      <c r="L4609" s="14">
        <v>132.766541250405</v>
      </c>
      <c r="M4609" s="14">
        <v>107.15458961767401</v>
      </c>
      <c r="O4609" s="14"/>
      <c r="P4609" s="14"/>
      <c r="Q4609" s="14"/>
      <c r="R4609" s="14"/>
      <c r="S4609" s="14"/>
      <c r="T4609" s="14"/>
      <c r="U4609" s="14"/>
      <c r="V4609" s="14"/>
      <c r="W4609" s="14"/>
      <c r="X4609" s="14"/>
      <c r="Y4609" s="14"/>
    </row>
    <row r="4610" spans="1:25">
      <c r="A4610" s="14" t="s">
        <v>4694</v>
      </c>
      <c r="B4610" s="14" t="s">
        <v>64</v>
      </c>
      <c r="C4610" s="14" t="s">
        <v>38</v>
      </c>
      <c r="D4610" s="14" t="s">
        <v>37</v>
      </c>
      <c r="E4610" s="14">
        <v>0</v>
      </c>
      <c r="F4610" s="14">
        <v>452.54903895514002</v>
      </c>
      <c r="G4610" s="14">
        <v>150.84967965171299</v>
      </c>
      <c r="H4610" s="14">
        <v>445.935810879793</v>
      </c>
      <c r="I4610" s="14">
        <v>439.13801545843199</v>
      </c>
      <c r="J4610" s="14">
        <v>398.90197210817001</v>
      </c>
      <c r="K4610" s="14">
        <v>482.277552544777</v>
      </c>
      <c r="L4610" s="14">
        <v>43.139537086345101</v>
      </c>
      <c r="M4610" s="14">
        <v>40.236043350261802</v>
      </c>
      <c r="O4610" s="14"/>
      <c r="P4610" s="14"/>
      <c r="Q4610" s="14"/>
      <c r="R4610" s="14"/>
      <c r="S4610" s="14"/>
      <c r="T4610" s="14"/>
      <c r="U4610" s="14"/>
      <c r="V4610" s="14"/>
      <c r="W4610" s="14"/>
      <c r="X4610" s="14"/>
      <c r="Y4610" s="14"/>
    </row>
    <row r="4611" spans="1:25">
      <c r="A4611" s="14" t="s">
        <v>4695</v>
      </c>
      <c r="B4611" s="14" t="s">
        <v>64</v>
      </c>
      <c r="C4611" s="14" t="s">
        <v>36</v>
      </c>
      <c r="D4611" s="14" t="s">
        <v>37</v>
      </c>
      <c r="E4611" s="14">
        <v>0</v>
      </c>
      <c r="F4611" s="14">
        <v>471.95000839533901</v>
      </c>
      <c r="G4611" s="14">
        <v>157.31666946511299</v>
      </c>
      <c r="H4611" s="14">
        <v>460.821176971478</v>
      </c>
      <c r="I4611" s="14">
        <v>449.49385380574898</v>
      </c>
      <c r="J4611" s="14">
        <v>409.12194161232202</v>
      </c>
      <c r="K4611" s="14">
        <v>492.71625030093497</v>
      </c>
      <c r="L4611" s="14">
        <v>43.222396495185997</v>
      </c>
      <c r="M4611" s="14">
        <v>40.371912193426503</v>
      </c>
      <c r="O4611" s="14"/>
      <c r="P4611" s="14"/>
      <c r="Q4611" s="14"/>
      <c r="R4611" s="14"/>
      <c r="S4611" s="14"/>
      <c r="T4611" s="14"/>
      <c r="U4611" s="14"/>
      <c r="V4611" s="14"/>
      <c r="W4611" s="14"/>
      <c r="X4611" s="14"/>
      <c r="Y4611" s="14"/>
    </row>
    <row r="4612" spans="1:25">
      <c r="A4612" s="14" t="s">
        <v>4696</v>
      </c>
      <c r="B4612" s="14" t="s">
        <v>64</v>
      </c>
      <c r="C4612" s="14" t="s">
        <v>34</v>
      </c>
      <c r="D4612" s="14" t="s">
        <v>37</v>
      </c>
      <c r="E4612" s="14">
        <v>0</v>
      </c>
      <c r="F4612" s="14">
        <v>466.37919312696999</v>
      </c>
      <c r="G4612" s="14">
        <v>155.459731042323</v>
      </c>
      <c r="H4612" s="14">
        <v>452.76456272580498</v>
      </c>
      <c r="I4612" s="14">
        <v>439.026221850056</v>
      </c>
      <c r="J4612" s="14">
        <v>399.33699891536401</v>
      </c>
      <c r="K4612" s="14">
        <v>481.5350539529</v>
      </c>
      <c r="L4612" s="14">
        <v>42.508832102844202</v>
      </c>
      <c r="M4612" s="14">
        <v>39.689222934692097</v>
      </c>
      <c r="O4612" s="14"/>
      <c r="P4612" s="14"/>
      <c r="Q4612" s="14"/>
      <c r="R4612" s="14"/>
      <c r="S4612" s="14"/>
      <c r="T4612" s="14"/>
      <c r="U4612" s="14"/>
      <c r="V4612" s="14"/>
      <c r="W4612" s="14"/>
      <c r="X4612" s="14"/>
      <c r="Y4612" s="14"/>
    </row>
    <row r="4613" spans="1:25">
      <c r="A4613" s="14" t="s">
        <v>4697</v>
      </c>
      <c r="B4613" s="14" t="s">
        <v>64</v>
      </c>
      <c r="C4613" s="14" t="s">
        <v>128</v>
      </c>
      <c r="D4613" s="14" t="s">
        <v>37</v>
      </c>
      <c r="E4613" s="14">
        <v>0</v>
      </c>
      <c r="F4613" s="14">
        <v>442.45761042336898</v>
      </c>
      <c r="G4613" s="14">
        <v>147.485870141123</v>
      </c>
      <c r="H4613" s="14">
        <v>427.27647718884901</v>
      </c>
      <c r="I4613" s="14">
        <v>410.95255644854598</v>
      </c>
      <c r="J4613" s="14">
        <v>372.849529838786</v>
      </c>
      <c r="K4613" s="14">
        <v>451.83756181756303</v>
      </c>
      <c r="L4613" s="14">
        <v>40.885005369017101</v>
      </c>
      <c r="M4613" s="14">
        <v>38.103026609759901</v>
      </c>
      <c r="O4613" s="14"/>
      <c r="P4613" s="14"/>
      <c r="Q4613" s="14"/>
      <c r="R4613" s="14"/>
      <c r="S4613" s="14"/>
      <c r="T4613" s="14"/>
      <c r="U4613" s="14"/>
      <c r="V4613" s="14"/>
      <c r="W4613" s="14"/>
      <c r="X4613" s="14"/>
      <c r="Y4613" s="14"/>
    </row>
    <row r="4614" spans="1:25">
      <c r="A4614" s="14" t="s">
        <v>4698</v>
      </c>
      <c r="B4614" s="14" t="s">
        <v>64</v>
      </c>
      <c r="C4614" s="14" t="s">
        <v>129</v>
      </c>
      <c r="D4614" s="14" t="s">
        <v>37</v>
      </c>
      <c r="E4614" s="14">
        <v>0</v>
      </c>
      <c r="F4614" s="14">
        <v>420.16561002362403</v>
      </c>
      <c r="G4614" s="14">
        <v>140.055203341208</v>
      </c>
      <c r="H4614" s="14">
        <v>403.543647195635</v>
      </c>
      <c r="I4614" s="14">
        <v>379.52937309077799</v>
      </c>
      <c r="J4614" s="14">
        <v>343.57836102900302</v>
      </c>
      <c r="K4614" s="14">
        <v>418.17675113281899</v>
      </c>
      <c r="L4614" s="14">
        <v>38.647378042041602</v>
      </c>
      <c r="M4614" s="14">
        <v>35.951012061774897</v>
      </c>
      <c r="O4614" s="14"/>
      <c r="P4614" s="14"/>
      <c r="Q4614" s="14"/>
      <c r="R4614" s="14"/>
      <c r="S4614" s="14"/>
      <c r="T4614" s="14"/>
      <c r="U4614" s="14"/>
      <c r="V4614" s="14"/>
      <c r="W4614" s="14"/>
      <c r="X4614" s="14"/>
      <c r="Y4614" s="14"/>
    </row>
    <row r="4615" spans="1:25">
      <c r="A4615" s="14" t="s">
        <v>4699</v>
      </c>
      <c r="B4615" s="14" t="s">
        <v>64</v>
      </c>
      <c r="C4615" s="14" t="s">
        <v>130</v>
      </c>
      <c r="D4615" s="14" t="s">
        <v>37</v>
      </c>
      <c r="E4615" s="14">
        <v>0</v>
      </c>
      <c r="F4615" s="14">
        <v>429.63771518038902</v>
      </c>
      <c r="G4615" s="14">
        <v>143.212571726796</v>
      </c>
      <c r="H4615" s="14">
        <v>410.55903674294501</v>
      </c>
      <c r="I4615" s="14">
        <v>377.83455252482401</v>
      </c>
      <c r="J4615" s="14">
        <v>342.51817267598102</v>
      </c>
      <c r="K4615" s="14">
        <v>415.76916607324802</v>
      </c>
      <c r="L4615" s="14">
        <v>37.934613548423997</v>
      </c>
      <c r="M4615" s="14">
        <v>35.3163798488428</v>
      </c>
      <c r="O4615" s="14"/>
      <c r="P4615" s="14"/>
      <c r="Q4615" s="14"/>
      <c r="R4615" s="14"/>
      <c r="S4615" s="14"/>
      <c r="T4615" s="14"/>
      <c r="U4615" s="14"/>
      <c r="V4615" s="14"/>
      <c r="W4615" s="14"/>
      <c r="X4615" s="14"/>
      <c r="Y4615" s="14"/>
    </row>
    <row r="4616" spans="1:25">
      <c r="A4616" s="14" t="s">
        <v>4700</v>
      </c>
      <c r="B4616" s="14" t="s">
        <v>64</v>
      </c>
      <c r="C4616" s="14" t="s">
        <v>131</v>
      </c>
      <c r="D4616" s="14" t="s">
        <v>37</v>
      </c>
      <c r="E4616" s="14">
        <v>0</v>
      </c>
      <c r="F4616" s="14">
        <v>439.589131785706</v>
      </c>
      <c r="G4616" s="14">
        <v>146.529710595235</v>
      </c>
      <c r="H4616" s="14">
        <v>417.983561492175</v>
      </c>
      <c r="I4616" s="14">
        <v>380.58508179506498</v>
      </c>
      <c r="J4616" s="14">
        <v>345.51987806466701</v>
      </c>
      <c r="K4616" s="14">
        <v>418.219135638019</v>
      </c>
      <c r="L4616" s="14">
        <v>37.634053842954401</v>
      </c>
      <c r="M4616" s="14">
        <v>35.065203730398103</v>
      </c>
      <c r="O4616" s="14"/>
      <c r="P4616" s="14"/>
      <c r="Q4616" s="14"/>
      <c r="R4616" s="14"/>
      <c r="S4616" s="14"/>
      <c r="T4616" s="14"/>
      <c r="U4616" s="14"/>
      <c r="V4616" s="14"/>
      <c r="W4616" s="14"/>
      <c r="X4616" s="14"/>
      <c r="Y4616" s="14"/>
    </row>
    <row r="4617" spans="1:25">
      <c r="A4617" s="14" t="s">
        <v>4701</v>
      </c>
      <c r="B4617" s="14" t="s">
        <v>64</v>
      </c>
      <c r="C4617" s="14" t="s">
        <v>132</v>
      </c>
      <c r="D4617" s="14" t="s">
        <v>37</v>
      </c>
      <c r="E4617" s="14">
        <v>0</v>
      </c>
      <c r="F4617" s="14">
        <v>453.235096194535</v>
      </c>
      <c r="G4617" s="14">
        <v>151.07836539817799</v>
      </c>
      <c r="H4617" s="14">
        <v>428.39665796568499</v>
      </c>
      <c r="I4617" s="14">
        <v>386.19412189501497</v>
      </c>
      <c r="J4617" s="14">
        <v>351.173987678495</v>
      </c>
      <c r="K4617" s="14">
        <v>423.73937417870002</v>
      </c>
      <c r="L4617" s="14">
        <v>37.545252283684803</v>
      </c>
      <c r="M4617" s="14">
        <v>35.020134216519999</v>
      </c>
      <c r="O4617" s="14"/>
      <c r="P4617" s="14"/>
      <c r="Q4617" s="14"/>
      <c r="R4617" s="14"/>
      <c r="S4617" s="14"/>
      <c r="T4617" s="14"/>
      <c r="U4617" s="14"/>
      <c r="V4617" s="14"/>
      <c r="W4617" s="14"/>
      <c r="X4617" s="14"/>
      <c r="Y4617" s="14"/>
    </row>
    <row r="4618" spans="1:25">
      <c r="A4618" s="14" t="s">
        <v>4702</v>
      </c>
      <c r="B4618" s="14" t="s">
        <v>64</v>
      </c>
      <c r="C4618" s="14" t="s">
        <v>38</v>
      </c>
      <c r="D4618" s="14" t="s">
        <v>37</v>
      </c>
      <c r="E4618" s="14">
        <v>1</v>
      </c>
      <c r="F4618" s="14">
        <v>102.932796356133</v>
      </c>
      <c r="G4618" s="14">
        <v>34.310932118710902</v>
      </c>
      <c r="H4618" s="14">
        <v>421.01025136460697</v>
      </c>
      <c r="I4618" s="14">
        <v>349.032538065783</v>
      </c>
      <c r="J4618" s="14">
        <v>283.57057085102502</v>
      </c>
      <c r="K4618" s="14">
        <v>424.83335514104999</v>
      </c>
      <c r="L4618" s="14">
        <v>75.800817075267503</v>
      </c>
      <c r="M4618" s="14">
        <v>65.461967214757806</v>
      </c>
      <c r="O4618" s="14"/>
      <c r="P4618" s="14"/>
      <c r="Q4618" s="14"/>
      <c r="R4618" s="14"/>
      <c r="S4618" s="14"/>
      <c r="T4618" s="14"/>
      <c r="U4618" s="14"/>
      <c r="V4618" s="14"/>
      <c r="W4618" s="14"/>
      <c r="X4618" s="14"/>
      <c r="Y4618" s="14"/>
    </row>
    <row r="4619" spans="1:25">
      <c r="A4619" s="14" t="s">
        <v>4703</v>
      </c>
      <c r="B4619" s="14" t="s">
        <v>64</v>
      </c>
      <c r="C4619" s="14" t="s">
        <v>36</v>
      </c>
      <c r="D4619" s="14" t="s">
        <v>37</v>
      </c>
      <c r="E4619" s="14">
        <v>1</v>
      </c>
      <c r="F4619" s="14">
        <v>109.97752419537299</v>
      </c>
      <c r="G4619" s="14">
        <v>36.659174731790898</v>
      </c>
      <c r="H4619" s="14">
        <v>446.88144736031199</v>
      </c>
      <c r="I4619" s="14">
        <v>371.06637586837701</v>
      </c>
      <c r="J4619" s="14">
        <v>303.40087367643599</v>
      </c>
      <c r="K4619" s="14">
        <v>449.04313748783898</v>
      </c>
      <c r="L4619" s="14">
        <v>77.976761619461499</v>
      </c>
      <c r="M4619" s="14">
        <v>67.665502191941101</v>
      </c>
      <c r="O4619" s="14"/>
      <c r="P4619" s="14"/>
      <c r="Q4619" s="14"/>
      <c r="R4619" s="14"/>
      <c r="S4619" s="14"/>
      <c r="T4619" s="14"/>
      <c r="U4619" s="14"/>
      <c r="V4619" s="14"/>
      <c r="W4619" s="14"/>
      <c r="X4619" s="14"/>
      <c r="Y4619" s="14"/>
    </row>
    <row r="4620" spans="1:25">
      <c r="A4620" s="14" t="s">
        <v>4704</v>
      </c>
      <c r="B4620" s="14" t="s">
        <v>64</v>
      </c>
      <c r="C4620" s="14" t="s">
        <v>34</v>
      </c>
      <c r="D4620" s="14" t="s">
        <v>37</v>
      </c>
      <c r="E4620" s="14">
        <v>1</v>
      </c>
      <c r="F4620" s="14">
        <v>105.704923468242</v>
      </c>
      <c r="G4620" s="14">
        <v>35.234974489414199</v>
      </c>
      <c r="H4620" s="14">
        <v>428.07647296093</v>
      </c>
      <c r="I4620" s="14">
        <v>352.52311743906102</v>
      </c>
      <c r="J4620" s="14">
        <v>286.83907729491</v>
      </c>
      <c r="K4620" s="14">
        <v>428.43303198546897</v>
      </c>
      <c r="L4620" s="14">
        <v>75.909914546407705</v>
      </c>
      <c r="M4620" s="14">
        <v>65.6840401441507</v>
      </c>
      <c r="O4620" s="14"/>
      <c r="P4620" s="14"/>
      <c r="Q4620" s="14"/>
      <c r="R4620" s="14"/>
      <c r="S4620" s="14"/>
      <c r="T4620" s="14"/>
      <c r="U4620" s="14"/>
      <c r="V4620" s="14"/>
      <c r="W4620" s="14"/>
      <c r="X4620" s="14"/>
      <c r="Y4620" s="14"/>
    </row>
    <row r="4621" spans="1:25">
      <c r="A4621" s="14" t="s">
        <v>4705</v>
      </c>
      <c r="B4621" s="14" t="s">
        <v>64</v>
      </c>
      <c r="C4621" s="14" t="s">
        <v>128</v>
      </c>
      <c r="D4621" s="14" t="s">
        <v>37</v>
      </c>
      <c r="E4621" s="14">
        <v>1</v>
      </c>
      <c r="F4621" s="14">
        <v>98.983335836258107</v>
      </c>
      <c r="G4621" s="14">
        <v>32.9944452787527</v>
      </c>
      <c r="H4621" s="14">
        <v>400.223741857748</v>
      </c>
      <c r="I4621" s="14">
        <v>322.78559027748202</v>
      </c>
      <c r="J4621" s="14">
        <v>260.78781213019499</v>
      </c>
      <c r="K4621" s="14">
        <v>394.78478530118002</v>
      </c>
      <c r="L4621" s="14">
        <v>71.999195023698206</v>
      </c>
      <c r="M4621" s="14">
        <v>61.997778147287399</v>
      </c>
      <c r="O4621" s="14"/>
      <c r="P4621" s="14"/>
      <c r="Q4621" s="14"/>
      <c r="R4621" s="14"/>
      <c r="S4621" s="14"/>
      <c r="T4621" s="14"/>
      <c r="U4621" s="14"/>
      <c r="V4621" s="14"/>
      <c r="W4621" s="14"/>
      <c r="X4621" s="14"/>
      <c r="Y4621" s="14"/>
    </row>
    <row r="4622" spans="1:25">
      <c r="A4622" s="14" t="s">
        <v>4706</v>
      </c>
      <c r="B4622" s="14" t="s">
        <v>64</v>
      </c>
      <c r="C4622" s="14" t="s">
        <v>129</v>
      </c>
      <c r="D4622" s="14" t="s">
        <v>37</v>
      </c>
      <c r="E4622" s="14">
        <v>1</v>
      </c>
      <c r="F4622" s="14">
        <v>87.185732988440904</v>
      </c>
      <c r="G4622" s="14">
        <v>29.061910996146999</v>
      </c>
      <c r="H4622" s="14">
        <v>352.180210811282</v>
      </c>
      <c r="I4622" s="14">
        <v>274.02953333875502</v>
      </c>
      <c r="J4622" s="14">
        <v>218.430337897714</v>
      </c>
      <c r="K4622" s="14">
        <v>339.23827206846897</v>
      </c>
      <c r="L4622" s="14">
        <v>65.208738729713403</v>
      </c>
      <c r="M4622" s="14">
        <v>55.599195441040997</v>
      </c>
      <c r="O4622" s="14"/>
      <c r="P4622" s="14"/>
      <c r="Q4622" s="14"/>
      <c r="R4622" s="14"/>
      <c r="S4622" s="14"/>
      <c r="T4622" s="14"/>
      <c r="U4622" s="14"/>
      <c r="V4622" s="14"/>
      <c r="W4622" s="14"/>
      <c r="X4622" s="14"/>
      <c r="Y4622" s="14"/>
    </row>
    <row r="4623" spans="1:25">
      <c r="A4623" s="14" t="s">
        <v>4707</v>
      </c>
      <c r="B4623" s="14" t="s">
        <v>64</v>
      </c>
      <c r="C4623" s="14" t="s">
        <v>130</v>
      </c>
      <c r="D4623" s="14" t="s">
        <v>37</v>
      </c>
      <c r="E4623" s="14">
        <v>1</v>
      </c>
      <c r="F4623" s="14">
        <v>96.057519204036694</v>
      </c>
      <c r="G4623" s="14">
        <v>32.019173068012201</v>
      </c>
      <c r="H4623" s="14">
        <v>387.76650736329998</v>
      </c>
      <c r="I4623" s="14">
        <v>290.237700588216</v>
      </c>
      <c r="J4623" s="14">
        <v>234.18754181196499</v>
      </c>
      <c r="K4623" s="14">
        <v>355.47814327859101</v>
      </c>
      <c r="L4623" s="14">
        <v>65.240442690375801</v>
      </c>
      <c r="M4623" s="14">
        <v>56.050158776251102</v>
      </c>
      <c r="O4623" s="14"/>
      <c r="P4623" s="14"/>
      <c r="Q4623" s="14"/>
      <c r="R4623" s="14"/>
      <c r="S4623" s="14"/>
      <c r="T4623" s="14"/>
      <c r="U4623" s="14"/>
      <c r="V4623" s="14"/>
      <c r="W4623" s="14"/>
      <c r="X4623" s="14"/>
      <c r="Y4623" s="14"/>
    </row>
    <row r="4624" spans="1:25">
      <c r="A4624" s="14" t="s">
        <v>4708</v>
      </c>
      <c r="B4624" s="14" t="s">
        <v>64</v>
      </c>
      <c r="C4624" s="14" t="s">
        <v>131</v>
      </c>
      <c r="D4624" s="14" t="s">
        <v>37</v>
      </c>
      <c r="E4624" s="14">
        <v>1</v>
      </c>
      <c r="F4624" s="14">
        <v>89.336009948380095</v>
      </c>
      <c r="G4624" s="14">
        <v>29.778669982793399</v>
      </c>
      <c r="H4624" s="14">
        <v>359.79061598219897</v>
      </c>
      <c r="I4624" s="14">
        <v>265.42265976316003</v>
      </c>
      <c r="J4624" s="14">
        <v>212.38538982425601</v>
      </c>
      <c r="K4624" s="14">
        <v>327.50587310915199</v>
      </c>
      <c r="L4624" s="14">
        <v>62.083213345992199</v>
      </c>
      <c r="M4624" s="14">
        <v>53.037269938904103</v>
      </c>
      <c r="O4624" s="14"/>
      <c r="P4624" s="14"/>
      <c r="Q4624" s="14"/>
      <c r="R4624" s="14"/>
      <c r="S4624" s="14"/>
      <c r="T4624" s="14"/>
      <c r="U4624" s="14"/>
      <c r="V4624" s="14"/>
      <c r="W4624" s="14"/>
      <c r="X4624" s="14"/>
      <c r="Y4624" s="14"/>
    </row>
    <row r="4625" spans="1:25">
      <c r="A4625" s="14" t="s">
        <v>4709</v>
      </c>
      <c r="B4625" s="14" t="s">
        <v>64</v>
      </c>
      <c r="C4625" s="14" t="s">
        <v>132</v>
      </c>
      <c r="D4625" s="14" t="s">
        <v>37</v>
      </c>
      <c r="E4625" s="14">
        <v>1</v>
      </c>
      <c r="F4625" s="14">
        <v>96.268684783828704</v>
      </c>
      <c r="G4625" s="14">
        <v>32.089561594609599</v>
      </c>
      <c r="H4625" s="14">
        <v>386.62122403144002</v>
      </c>
      <c r="I4625" s="14">
        <v>281.75206524331799</v>
      </c>
      <c r="J4625" s="14">
        <v>227.373836867395</v>
      </c>
      <c r="K4625" s="14">
        <v>345.03582143304698</v>
      </c>
      <c r="L4625" s="14">
        <v>63.283756189729303</v>
      </c>
      <c r="M4625" s="14">
        <v>54.378228375922198</v>
      </c>
      <c r="O4625" s="14"/>
      <c r="P4625" s="14"/>
      <c r="Q4625" s="14"/>
      <c r="R4625" s="14"/>
      <c r="S4625" s="14"/>
      <c r="T4625" s="14"/>
      <c r="U4625" s="14"/>
      <c r="V4625" s="14"/>
      <c r="W4625" s="14"/>
      <c r="X4625" s="14"/>
      <c r="Y4625" s="14"/>
    </row>
    <row r="4626" spans="1:25">
      <c r="A4626" s="14" t="s">
        <v>4710</v>
      </c>
      <c r="B4626" s="14" t="s">
        <v>64</v>
      </c>
      <c r="C4626" s="14" t="s">
        <v>38</v>
      </c>
      <c r="D4626" s="14" t="s">
        <v>37</v>
      </c>
      <c r="E4626" s="14">
        <v>2</v>
      </c>
      <c r="F4626" s="14">
        <v>82.705762047446399</v>
      </c>
      <c r="G4626" s="14">
        <v>27.5685873491488</v>
      </c>
      <c r="H4626" s="14">
        <v>415.00206757713102</v>
      </c>
      <c r="I4626" s="14">
        <v>399.11868927219501</v>
      </c>
      <c r="J4626" s="14">
        <v>316.24667916032701</v>
      </c>
      <c r="K4626" s="14">
        <v>496.73203707424102</v>
      </c>
      <c r="L4626" s="14">
        <v>97.613347802046206</v>
      </c>
      <c r="M4626" s="14">
        <v>82.872010111868306</v>
      </c>
      <c r="O4626" s="14"/>
      <c r="P4626" s="14"/>
      <c r="Q4626" s="14"/>
      <c r="R4626" s="14"/>
      <c r="S4626" s="14"/>
      <c r="T4626" s="14"/>
      <c r="U4626" s="14"/>
      <c r="V4626" s="14"/>
      <c r="W4626" s="14"/>
      <c r="X4626" s="14"/>
      <c r="Y4626" s="14"/>
    </row>
    <row r="4627" spans="1:25">
      <c r="A4627" s="14" t="s">
        <v>4711</v>
      </c>
      <c r="B4627" s="14" t="s">
        <v>64</v>
      </c>
      <c r="C4627" s="14" t="s">
        <v>36</v>
      </c>
      <c r="D4627" s="14" t="s">
        <v>37</v>
      </c>
      <c r="E4627" s="14">
        <v>2</v>
      </c>
      <c r="F4627" s="14">
        <v>75.797472688620601</v>
      </c>
      <c r="G4627" s="14">
        <v>25.2658242295402</v>
      </c>
      <c r="H4627" s="14">
        <v>377.55266332247697</v>
      </c>
      <c r="I4627" s="14">
        <v>361.96296358057202</v>
      </c>
      <c r="J4627" s="14">
        <v>283.464419136115</v>
      </c>
      <c r="K4627" s="14">
        <v>455.10731121121103</v>
      </c>
      <c r="L4627" s="14">
        <v>93.144347630638194</v>
      </c>
      <c r="M4627" s="14">
        <v>78.498544444457394</v>
      </c>
      <c r="O4627" s="14"/>
      <c r="P4627" s="14"/>
      <c r="Q4627" s="14"/>
      <c r="R4627" s="14"/>
      <c r="S4627" s="14"/>
      <c r="T4627" s="14"/>
      <c r="U4627" s="14"/>
      <c r="V4627" s="14"/>
      <c r="W4627" s="14"/>
      <c r="X4627" s="14"/>
      <c r="Y4627" s="14"/>
    </row>
    <row r="4628" spans="1:25">
      <c r="A4628" s="14" t="s">
        <v>4712</v>
      </c>
      <c r="B4628" s="14" t="s">
        <v>64</v>
      </c>
      <c r="C4628" s="14" t="s">
        <v>34</v>
      </c>
      <c r="D4628" s="14" t="s">
        <v>37</v>
      </c>
      <c r="E4628" s="14">
        <v>2</v>
      </c>
      <c r="F4628" s="14">
        <v>79.594830102521797</v>
      </c>
      <c r="G4628" s="14">
        <v>26.531610034173902</v>
      </c>
      <c r="H4628" s="14">
        <v>393.78038936586199</v>
      </c>
      <c r="I4628" s="14">
        <v>378.56745204256202</v>
      </c>
      <c r="J4628" s="14">
        <v>298.22332998099</v>
      </c>
      <c r="K4628" s="14">
        <v>473.50583661697402</v>
      </c>
      <c r="L4628" s="14">
        <v>94.938384574412197</v>
      </c>
      <c r="M4628" s="14">
        <v>80.344122061571696</v>
      </c>
      <c r="O4628" s="14"/>
      <c r="P4628" s="14"/>
      <c r="Q4628" s="14"/>
      <c r="R4628" s="14"/>
      <c r="S4628" s="14"/>
      <c r="T4628" s="14"/>
      <c r="U4628" s="14"/>
      <c r="V4628" s="14"/>
      <c r="W4628" s="14"/>
      <c r="X4628" s="14"/>
      <c r="Y4628" s="14"/>
    </row>
    <row r="4629" spans="1:25">
      <c r="A4629" s="14" t="s">
        <v>4713</v>
      </c>
      <c r="B4629" s="14" t="s">
        <v>64</v>
      </c>
      <c r="C4629" s="14" t="s">
        <v>128</v>
      </c>
      <c r="D4629" s="14" t="s">
        <v>37</v>
      </c>
      <c r="E4629" s="14">
        <v>2</v>
      </c>
      <c r="F4629" s="14">
        <v>70.6536163814079</v>
      </c>
      <c r="G4629" s="14">
        <v>23.551205460469301</v>
      </c>
      <c r="H4629" s="14">
        <v>347.345835413244</v>
      </c>
      <c r="I4629" s="14">
        <v>332.36308234415901</v>
      </c>
      <c r="J4629" s="14">
        <v>257.77150999879899</v>
      </c>
      <c r="K4629" s="14">
        <v>421.41890869678701</v>
      </c>
      <c r="L4629" s="14">
        <v>89.055826352627605</v>
      </c>
      <c r="M4629" s="14">
        <v>74.591572345360504</v>
      </c>
      <c r="O4629" s="14"/>
      <c r="P4629" s="14"/>
      <c r="Q4629" s="14"/>
      <c r="R4629" s="14"/>
      <c r="S4629" s="14"/>
      <c r="T4629" s="14"/>
      <c r="U4629" s="14"/>
      <c r="V4629" s="14"/>
      <c r="W4629" s="14"/>
      <c r="X4629" s="14"/>
      <c r="Y4629" s="14"/>
    </row>
    <row r="4630" spans="1:25">
      <c r="A4630" s="14" t="s">
        <v>4714</v>
      </c>
      <c r="B4630" s="14" t="s">
        <v>64</v>
      </c>
      <c r="C4630" s="14" t="s">
        <v>129</v>
      </c>
      <c r="D4630" s="14" t="s">
        <v>37</v>
      </c>
      <c r="E4630" s="14">
        <v>2</v>
      </c>
      <c r="F4630" s="14">
        <v>82.988523914720204</v>
      </c>
      <c r="G4630" s="14">
        <v>27.662841304906699</v>
      </c>
      <c r="H4630" s="14">
        <v>405.33615275334603</v>
      </c>
      <c r="I4630" s="14">
        <v>381.41863018047701</v>
      </c>
      <c r="J4630" s="14">
        <v>302.365382357339</v>
      </c>
      <c r="K4630" s="14">
        <v>474.50775225693798</v>
      </c>
      <c r="L4630" s="14">
        <v>93.089122076460896</v>
      </c>
      <c r="M4630" s="14">
        <v>79.053247823138406</v>
      </c>
      <c r="O4630" s="14"/>
      <c r="P4630" s="14"/>
      <c r="Q4630" s="14"/>
      <c r="R4630" s="14"/>
      <c r="S4630" s="14"/>
      <c r="T4630" s="14"/>
      <c r="U4630" s="14"/>
      <c r="V4630" s="14"/>
      <c r="W4630" s="14"/>
      <c r="X4630" s="14"/>
      <c r="Y4630" s="14"/>
    </row>
    <row r="4631" spans="1:25">
      <c r="A4631" s="14" t="s">
        <v>4715</v>
      </c>
      <c r="B4631" s="14" t="s">
        <v>64</v>
      </c>
      <c r="C4631" s="14" t="s">
        <v>130</v>
      </c>
      <c r="D4631" s="14" t="s">
        <v>37</v>
      </c>
      <c r="E4631" s="14">
        <v>2</v>
      </c>
      <c r="F4631" s="14">
        <v>80.462476984237597</v>
      </c>
      <c r="G4631" s="14">
        <v>26.820825661412499</v>
      </c>
      <c r="H4631" s="14">
        <v>390.49976697033497</v>
      </c>
      <c r="I4631" s="14">
        <v>358.06104581242101</v>
      </c>
      <c r="J4631" s="14">
        <v>283.03699513501101</v>
      </c>
      <c r="K4631" s="14">
        <v>446.63243556122501</v>
      </c>
      <c r="L4631" s="14">
        <v>88.571389748804094</v>
      </c>
      <c r="M4631" s="14">
        <v>75.024050677410301</v>
      </c>
      <c r="O4631" s="14"/>
      <c r="P4631" s="14"/>
      <c r="Q4631" s="14"/>
      <c r="R4631" s="14"/>
      <c r="S4631" s="14"/>
      <c r="T4631" s="14"/>
      <c r="U4631" s="14"/>
      <c r="V4631" s="14"/>
      <c r="W4631" s="14"/>
      <c r="X4631" s="14"/>
      <c r="Y4631" s="14"/>
    </row>
    <row r="4632" spans="1:25">
      <c r="A4632" s="14" t="s">
        <v>4716</v>
      </c>
      <c r="B4632" s="14" t="s">
        <v>64</v>
      </c>
      <c r="C4632" s="14" t="s">
        <v>131</v>
      </c>
      <c r="D4632" s="14" t="s">
        <v>37</v>
      </c>
      <c r="E4632" s="14">
        <v>2</v>
      </c>
      <c r="F4632" s="14">
        <v>86.149218634543899</v>
      </c>
      <c r="G4632" s="14">
        <v>28.716406211514599</v>
      </c>
      <c r="H4632" s="14">
        <v>416.300466968899</v>
      </c>
      <c r="I4632" s="14">
        <v>373.83194979792199</v>
      </c>
      <c r="J4632" s="14">
        <v>298.34503080854</v>
      </c>
      <c r="K4632" s="14">
        <v>462.45103337062801</v>
      </c>
      <c r="L4632" s="14">
        <v>88.619083572705705</v>
      </c>
      <c r="M4632" s="14">
        <v>75.486918989381806</v>
      </c>
      <c r="O4632" s="14"/>
      <c r="P4632" s="14"/>
      <c r="Q4632" s="14"/>
      <c r="R4632" s="14"/>
      <c r="S4632" s="14"/>
      <c r="T4632" s="14"/>
      <c r="U4632" s="14"/>
      <c r="V4632" s="14"/>
      <c r="W4632" s="14"/>
      <c r="X4632" s="14"/>
      <c r="Y4632" s="14"/>
    </row>
    <row r="4633" spans="1:25">
      <c r="A4633" s="14" t="s">
        <v>4717</v>
      </c>
      <c r="B4633" s="14" t="s">
        <v>64</v>
      </c>
      <c r="C4633" s="14" t="s">
        <v>132</v>
      </c>
      <c r="D4633" s="14" t="s">
        <v>37</v>
      </c>
      <c r="E4633" s="14">
        <v>2</v>
      </c>
      <c r="F4633" s="14">
        <v>78.857182794774303</v>
      </c>
      <c r="G4633" s="14">
        <v>26.285727598258099</v>
      </c>
      <c r="H4633" s="14">
        <v>368.00999997561303</v>
      </c>
      <c r="I4633" s="14">
        <v>327.82607240114999</v>
      </c>
      <c r="J4633" s="14">
        <v>258.85448361248598</v>
      </c>
      <c r="K4633" s="14">
        <v>409.39011087935597</v>
      </c>
      <c r="L4633" s="14">
        <v>81.564038478206498</v>
      </c>
      <c r="M4633" s="14">
        <v>68.971588788663297</v>
      </c>
      <c r="O4633" s="14"/>
      <c r="P4633" s="14"/>
      <c r="Q4633" s="14"/>
      <c r="R4633" s="14"/>
      <c r="S4633" s="14"/>
      <c r="T4633" s="14"/>
      <c r="U4633" s="14"/>
      <c r="V4633" s="14"/>
      <c r="W4633" s="14"/>
      <c r="X4633" s="14"/>
      <c r="Y4633" s="14"/>
    </row>
    <row r="4634" spans="1:25">
      <c r="A4634" s="14" t="s">
        <v>4718</v>
      </c>
      <c r="B4634" s="14" t="s">
        <v>64</v>
      </c>
      <c r="C4634" s="14" t="s">
        <v>38</v>
      </c>
      <c r="D4634" s="14" t="s">
        <v>37</v>
      </c>
      <c r="E4634" s="14">
        <v>3</v>
      </c>
      <c r="F4634" s="14">
        <v>77.734821167498495</v>
      </c>
      <c r="G4634" s="14">
        <v>25.9116070558328</v>
      </c>
      <c r="H4634" s="14">
        <v>381.25862557015301</v>
      </c>
      <c r="I4634" s="14">
        <v>439.48925503432798</v>
      </c>
      <c r="J4634" s="14">
        <v>344.087266786057</v>
      </c>
      <c r="K4634" s="14">
        <v>552.44640257519995</v>
      </c>
      <c r="L4634" s="14">
        <v>112.957147540872</v>
      </c>
      <c r="M4634" s="14">
        <v>95.401988248271394</v>
      </c>
      <c r="O4634" s="14"/>
      <c r="P4634" s="14"/>
      <c r="Q4634" s="14"/>
      <c r="R4634" s="14"/>
      <c r="S4634" s="14"/>
      <c r="T4634" s="14"/>
      <c r="U4634" s="14"/>
      <c r="V4634" s="14"/>
      <c r="W4634" s="14"/>
      <c r="X4634" s="14"/>
      <c r="Y4634" s="14"/>
    </row>
    <row r="4635" spans="1:25">
      <c r="A4635" s="14" t="s">
        <v>4719</v>
      </c>
      <c r="B4635" s="14" t="s">
        <v>64</v>
      </c>
      <c r="C4635" s="14" t="s">
        <v>36</v>
      </c>
      <c r="D4635" s="14" t="s">
        <v>37</v>
      </c>
      <c r="E4635" s="14">
        <v>3</v>
      </c>
      <c r="F4635" s="14">
        <v>81.705256439630901</v>
      </c>
      <c r="G4635" s="14">
        <v>27.235085479877</v>
      </c>
      <c r="H4635" s="14">
        <v>397.24453733776198</v>
      </c>
      <c r="I4635" s="14">
        <v>445.25007049987403</v>
      </c>
      <c r="J4635" s="14">
        <v>351.104624275643</v>
      </c>
      <c r="K4635" s="14">
        <v>556.25387026768396</v>
      </c>
      <c r="L4635" s="14">
        <v>111.00379976780999</v>
      </c>
      <c r="M4635" s="14">
        <v>94.145446224230895</v>
      </c>
      <c r="O4635" s="14"/>
      <c r="P4635" s="14"/>
      <c r="Q4635" s="14"/>
      <c r="R4635" s="14"/>
      <c r="S4635" s="14"/>
      <c r="T4635" s="14"/>
      <c r="U4635" s="14"/>
      <c r="V4635" s="14"/>
      <c r="W4635" s="14"/>
      <c r="X4635" s="14"/>
      <c r="Y4635" s="14"/>
    </row>
    <row r="4636" spans="1:25">
      <c r="A4636" s="14" t="s">
        <v>4720</v>
      </c>
      <c r="B4636" s="14" t="s">
        <v>64</v>
      </c>
      <c r="C4636" s="14" t="s">
        <v>34</v>
      </c>
      <c r="D4636" s="14" t="s">
        <v>37</v>
      </c>
      <c r="E4636" s="14">
        <v>3</v>
      </c>
      <c r="F4636" s="14">
        <v>83.858902542125307</v>
      </c>
      <c r="G4636" s="14">
        <v>27.952967514041799</v>
      </c>
      <c r="H4636" s="14">
        <v>406.92402242879098</v>
      </c>
      <c r="I4636" s="14">
        <v>447.25391914391201</v>
      </c>
      <c r="J4636" s="14">
        <v>353.941094394419</v>
      </c>
      <c r="K4636" s="14">
        <v>557.04032336256103</v>
      </c>
      <c r="L4636" s="14">
        <v>109.786404218649</v>
      </c>
      <c r="M4636" s="14">
        <v>93.312824749492407</v>
      </c>
      <c r="O4636" s="14"/>
      <c r="P4636" s="14"/>
      <c r="Q4636" s="14"/>
      <c r="R4636" s="14"/>
      <c r="S4636" s="14"/>
      <c r="T4636" s="14"/>
      <c r="U4636" s="14"/>
      <c r="V4636" s="14"/>
      <c r="W4636" s="14"/>
      <c r="X4636" s="14"/>
      <c r="Y4636" s="14"/>
    </row>
    <row r="4637" spans="1:25">
      <c r="A4637" s="14" t="s">
        <v>4721</v>
      </c>
      <c r="B4637" s="14" t="s">
        <v>64</v>
      </c>
      <c r="C4637" s="14" t="s">
        <v>128</v>
      </c>
      <c r="D4637" s="14" t="s">
        <v>37</v>
      </c>
      <c r="E4637" s="14">
        <v>3</v>
      </c>
      <c r="F4637" s="14">
        <v>77.937264613444398</v>
      </c>
      <c r="G4637" s="14">
        <v>25.979088204481499</v>
      </c>
      <c r="H4637" s="14">
        <v>375.70991425686702</v>
      </c>
      <c r="I4637" s="14">
        <v>414.47569450188598</v>
      </c>
      <c r="J4637" s="14">
        <v>323.66174528520997</v>
      </c>
      <c r="K4637" s="14">
        <v>521.97676934866797</v>
      </c>
      <c r="L4637" s="14">
        <v>107.501074846782</v>
      </c>
      <c r="M4637" s="14">
        <v>90.813949216676093</v>
      </c>
      <c r="O4637" s="14"/>
      <c r="P4637" s="14"/>
      <c r="Q4637" s="14"/>
      <c r="R4637" s="14"/>
      <c r="S4637" s="14"/>
      <c r="T4637" s="14"/>
      <c r="U4637" s="14"/>
      <c r="V4637" s="14"/>
      <c r="W4637" s="14"/>
      <c r="X4637" s="14"/>
      <c r="Y4637" s="14"/>
    </row>
    <row r="4638" spans="1:25">
      <c r="A4638" s="14" t="s">
        <v>4722</v>
      </c>
      <c r="B4638" s="14" t="s">
        <v>64</v>
      </c>
      <c r="C4638" s="14" t="s">
        <v>129</v>
      </c>
      <c r="D4638" s="14" t="s">
        <v>37</v>
      </c>
      <c r="E4638" s="14">
        <v>3</v>
      </c>
      <c r="F4638" s="14">
        <v>73.351202254495604</v>
      </c>
      <c r="G4638" s="14">
        <v>24.450400751498499</v>
      </c>
      <c r="H4638" s="14">
        <v>351.14750468904998</v>
      </c>
      <c r="I4638" s="14">
        <v>371.98659159957202</v>
      </c>
      <c r="J4638" s="14">
        <v>289.12073244866002</v>
      </c>
      <c r="K4638" s="14">
        <v>470.59380105400697</v>
      </c>
      <c r="L4638" s="14">
        <v>98.607209454435903</v>
      </c>
      <c r="M4638" s="14">
        <v>82.865859150911305</v>
      </c>
      <c r="O4638" s="14"/>
      <c r="P4638" s="14"/>
      <c r="Q4638" s="14"/>
      <c r="R4638" s="14"/>
      <c r="S4638" s="14"/>
      <c r="T4638" s="14"/>
      <c r="U4638" s="14"/>
      <c r="V4638" s="14"/>
      <c r="W4638" s="14"/>
      <c r="X4638" s="14"/>
      <c r="Y4638" s="14"/>
    </row>
    <row r="4639" spans="1:25">
      <c r="A4639" s="14" t="s">
        <v>4723</v>
      </c>
      <c r="B4639" s="14" t="s">
        <v>64</v>
      </c>
      <c r="C4639" s="14" t="s">
        <v>130</v>
      </c>
      <c r="D4639" s="14" t="s">
        <v>37</v>
      </c>
      <c r="E4639" s="14">
        <v>3</v>
      </c>
      <c r="F4639" s="14">
        <v>74.413123081378203</v>
      </c>
      <c r="G4639" s="14">
        <v>24.804374360459398</v>
      </c>
      <c r="H4639" s="14">
        <v>353.50652295191497</v>
      </c>
      <c r="I4639" s="14">
        <v>368.69818942629502</v>
      </c>
      <c r="J4639" s="14">
        <v>287.08258551169502</v>
      </c>
      <c r="K4639" s="14">
        <v>465.69584335068299</v>
      </c>
      <c r="L4639" s="14">
        <v>96.997653924388601</v>
      </c>
      <c r="M4639" s="14">
        <v>81.615603914599703</v>
      </c>
      <c r="O4639" s="14"/>
      <c r="P4639" s="14"/>
      <c r="Q4639" s="14"/>
      <c r="R4639" s="14"/>
      <c r="S4639" s="14"/>
      <c r="T4639" s="14"/>
      <c r="U4639" s="14"/>
      <c r="V4639" s="14"/>
      <c r="W4639" s="14"/>
      <c r="X4639" s="14"/>
      <c r="Y4639" s="14"/>
    </row>
    <row r="4640" spans="1:25">
      <c r="A4640" s="14" t="s">
        <v>4724</v>
      </c>
      <c r="B4640" s="14" t="s">
        <v>64</v>
      </c>
      <c r="C4640" s="14" t="s">
        <v>131</v>
      </c>
      <c r="D4640" s="14" t="s">
        <v>37</v>
      </c>
      <c r="E4640" s="14">
        <v>3</v>
      </c>
      <c r="F4640" s="14">
        <v>77.078043521093207</v>
      </c>
      <c r="G4640" s="14">
        <v>25.6926811736977</v>
      </c>
      <c r="H4640" s="14">
        <v>364.38350834913803</v>
      </c>
      <c r="I4640" s="14">
        <v>365.25303652524002</v>
      </c>
      <c r="J4640" s="14">
        <v>287.01046826906003</v>
      </c>
      <c r="K4640" s="14">
        <v>457.96026551621901</v>
      </c>
      <c r="L4640" s="14">
        <v>92.707228990978805</v>
      </c>
      <c r="M4640" s="14">
        <v>78.242568256179993</v>
      </c>
      <c r="O4640" s="14"/>
      <c r="P4640" s="14"/>
      <c r="Q4640" s="14"/>
      <c r="R4640" s="14"/>
      <c r="S4640" s="14"/>
      <c r="T4640" s="14"/>
      <c r="U4640" s="14"/>
      <c r="V4640" s="14"/>
      <c r="W4640" s="14"/>
      <c r="X4640" s="14"/>
      <c r="Y4640" s="14"/>
    </row>
    <row r="4641" spans="1:25">
      <c r="A4641" s="14" t="s">
        <v>4725</v>
      </c>
      <c r="B4641" s="14" t="s">
        <v>64</v>
      </c>
      <c r="C4641" s="14" t="s">
        <v>132</v>
      </c>
      <c r="D4641" s="14" t="s">
        <v>37</v>
      </c>
      <c r="E4641" s="14">
        <v>3</v>
      </c>
      <c r="F4641" s="14">
        <v>76.8017008646015</v>
      </c>
      <c r="G4641" s="14">
        <v>25.600566954867201</v>
      </c>
      <c r="H4641" s="14">
        <v>362.35763559613798</v>
      </c>
      <c r="I4641" s="14">
        <v>360.45569115631298</v>
      </c>
      <c r="J4641" s="14">
        <v>283.05679850998399</v>
      </c>
      <c r="K4641" s="14">
        <v>452.19145147616501</v>
      </c>
      <c r="L4641" s="14">
        <v>91.735760319852005</v>
      </c>
      <c r="M4641" s="14">
        <v>77.398892646328605</v>
      </c>
      <c r="O4641" s="14"/>
      <c r="P4641" s="14"/>
      <c r="Q4641" s="14"/>
      <c r="R4641" s="14"/>
      <c r="S4641" s="14"/>
      <c r="T4641" s="14"/>
      <c r="U4641" s="14"/>
      <c r="V4641" s="14"/>
      <c r="W4641" s="14"/>
      <c r="X4641" s="14"/>
      <c r="Y4641" s="14"/>
    </row>
    <row r="4642" spans="1:25">
      <c r="A4642" s="14" t="s">
        <v>4726</v>
      </c>
      <c r="B4642" s="14" t="s">
        <v>64</v>
      </c>
      <c r="C4642" s="14" t="s">
        <v>38</v>
      </c>
      <c r="D4642" s="14" t="s">
        <v>37</v>
      </c>
      <c r="E4642" s="14">
        <v>4</v>
      </c>
      <c r="F4642" s="14">
        <v>85.181678946711102</v>
      </c>
      <c r="G4642" s="14">
        <v>28.393892982236999</v>
      </c>
      <c r="H4642" s="14">
        <v>467.20973533737998</v>
      </c>
      <c r="I4642" s="14">
        <v>491.79444278912598</v>
      </c>
      <c r="J4642" s="14">
        <v>391.25228418263299</v>
      </c>
      <c r="K4642" s="14">
        <v>609.93556366808798</v>
      </c>
      <c r="L4642" s="14">
        <v>118.141120878961</v>
      </c>
      <c r="M4642" s="14">
        <v>100.542158606493</v>
      </c>
      <c r="O4642" s="14"/>
      <c r="P4642" s="14"/>
      <c r="Q4642" s="14"/>
      <c r="R4642" s="14"/>
      <c r="S4642" s="14"/>
      <c r="T4642" s="14"/>
      <c r="U4642" s="14"/>
      <c r="V4642" s="14"/>
      <c r="W4642" s="14"/>
      <c r="X4642" s="14"/>
      <c r="Y4642" s="14"/>
    </row>
    <row r="4643" spans="1:25">
      <c r="A4643" s="14" t="s">
        <v>4727</v>
      </c>
      <c r="B4643" s="14" t="s">
        <v>64</v>
      </c>
      <c r="C4643" s="14" t="s">
        <v>36</v>
      </c>
      <c r="D4643" s="14" t="s">
        <v>37</v>
      </c>
      <c r="E4643" s="14">
        <v>4</v>
      </c>
      <c r="F4643" s="14">
        <v>83.133144496560305</v>
      </c>
      <c r="G4643" s="14">
        <v>27.711048165520101</v>
      </c>
      <c r="H4643" s="14">
        <v>452.08083363184699</v>
      </c>
      <c r="I4643" s="14">
        <v>474.70449596473799</v>
      </c>
      <c r="J4643" s="14">
        <v>375.69975145245701</v>
      </c>
      <c r="K4643" s="14">
        <v>591.27079524925898</v>
      </c>
      <c r="L4643" s="14">
        <v>116.56629928452099</v>
      </c>
      <c r="M4643" s="14">
        <v>99.004744512281704</v>
      </c>
      <c r="O4643" s="14"/>
      <c r="P4643" s="14"/>
      <c r="Q4643" s="14"/>
      <c r="R4643" s="14"/>
      <c r="S4643" s="14"/>
      <c r="T4643" s="14"/>
      <c r="U4643" s="14"/>
      <c r="V4643" s="14"/>
      <c r="W4643" s="14"/>
      <c r="X4643" s="14"/>
      <c r="Y4643" s="14"/>
    </row>
    <row r="4644" spans="1:25">
      <c r="A4644" s="14" t="s">
        <v>4728</v>
      </c>
      <c r="B4644" s="14" t="s">
        <v>64</v>
      </c>
      <c r="C4644" s="14" t="s">
        <v>34</v>
      </c>
      <c r="D4644" s="14" t="s">
        <v>37</v>
      </c>
      <c r="E4644" s="14">
        <v>4</v>
      </c>
      <c r="F4644" s="14">
        <v>73.4882180592992</v>
      </c>
      <c r="G4644" s="14">
        <v>24.496072686433099</v>
      </c>
      <c r="H4644" s="14">
        <v>397.42695397382101</v>
      </c>
      <c r="I4644" s="14">
        <v>420.33279519120299</v>
      </c>
      <c r="J4644" s="14">
        <v>327.03501374176801</v>
      </c>
      <c r="K4644" s="14">
        <v>531.33544912656498</v>
      </c>
      <c r="L4644" s="14">
        <v>111.00265393536201</v>
      </c>
      <c r="M4644" s="14">
        <v>93.297781449435007</v>
      </c>
      <c r="O4644" s="14"/>
      <c r="P4644" s="14"/>
      <c r="Q4644" s="14"/>
      <c r="R4644" s="14"/>
      <c r="S4644" s="14"/>
      <c r="T4644" s="14"/>
      <c r="U4644" s="14"/>
      <c r="V4644" s="14"/>
      <c r="W4644" s="14"/>
      <c r="X4644" s="14"/>
      <c r="Y4644" s="14"/>
    </row>
    <row r="4645" spans="1:25">
      <c r="A4645" s="14" t="s">
        <v>4729</v>
      </c>
      <c r="B4645" s="14" t="s">
        <v>64</v>
      </c>
      <c r="C4645" s="14" t="s">
        <v>128</v>
      </c>
      <c r="D4645" s="14" t="s">
        <v>37</v>
      </c>
      <c r="E4645" s="14">
        <v>4</v>
      </c>
      <c r="F4645" s="14">
        <v>75.678329023570996</v>
      </c>
      <c r="G4645" s="14">
        <v>25.226109674523698</v>
      </c>
      <c r="H4645" s="14">
        <v>407.09160313916601</v>
      </c>
      <c r="I4645" s="14">
        <v>422.42433854541002</v>
      </c>
      <c r="J4645" s="14">
        <v>330.01243139796202</v>
      </c>
      <c r="K4645" s="14">
        <v>532.09279633931305</v>
      </c>
      <c r="L4645" s="14">
        <v>109.668457793903</v>
      </c>
      <c r="M4645" s="14">
        <v>92.411907147448105</v>
      </c>
      <c r="O4645" s="14"/>
      <c r="P4645" s="14"/>
      <c r="Q4645" s="14"/>
      <c r="R4645" s="14"/>
      <c r="S4645" s="14"/>
      <c r="T4645" s="14"/>
      <c r="U4645" s="14"/>
      <c r="V4645" s="14"/>
      <c r="W4645" s="14"/>
      <c r="X4645" s="14"/>
      <c r="Y4645" s="14"/>
    </row>
    <row r="4646" spans="1:25">
      <c r="A4646" s="14" t="s">
        <v>4730</v>
      </c>
      <c r="B4646" s="14" t="s">
        <v>64</v>
      </c>
      <c r="C4646" s="14" t="s">
        <v>129</v>
      </c>
      <c r="D4646" s="14" t="s">
        <v>37</v>
      </c>
      <c r="E4646" s="14">
        <v>4</v>
      </c>
      <c r="F4646" s="14">
        <v>73.026335813194095</v>
      </c>
      <c r="G4646" s="14">
        <v>24.342111937731399</v>
      </c>
      <c r="H4646" s="14">
        <v>390.64050397557497</v>
      </c>
      <c r="I4646" s="14">
        <v>400.383802816051</v>
      </c>
      <c r="J4646" s="14">
        <v>311.88648523277499</v>
      </c>
      <c r="K4646" s="14">
        <v>505.73324661898403</v>
      </c>
      <c r="L4646" s="14">
        <v>105.349443802933</v>
      </c>
      <c r="M4646" s="14">
        <v>88.4973175832761</v>
      </c>
      <c r="O4646" s="14"/>
      <c r="P4646" s="14"/>
      <c r="Q4646" s="14"/>
      <c r="R4646" s="14"/>
      <c r="S4646" s="14"/>
      <c r="T4646" s="14"/>
      <c r="U4646" s="14"/>
      <c r="V4646" s="14"/>
      <c r="W4646" s="14"/>
      <c r="X4646" s="14"/>
      <c r="Y4646" s="14"/>
    </row>
    <row r="4647" spans="1:25">
      <c r="A4647" s="14" t="s">
        <v>4731</v>
      </c>
      <c r="B4647" s="14" t="s">
        <v>64</v>
      </c>
      <c r="C4647" s="14" t="s">
        <v>130</v>
      </c>
      <c r="D4647" s="14" t="s">
        <v>37</v>
      </c>
      <c r="E4647" s="14">
        <v>4</v>
      </c>
      <c r="F4647" s="14">
        <v>74.077506013625296</v>
      </c>
      <c r="G4647" s="14">
        <v>24.692502004541801</v>
      </c>
      <c r="H4647" s="14">
        <v>393.54781922979998</v>
      </c>
      <c r="I4647" s="14">
        <v>389.97675242891501</v>
      </c>
      <c r="J4647" s="14">
        <v>305.09792726887002</v>
      </c>
      <c r="K4647" s="14">
        <v>490.89236576192701</v>
      </c>
      <c r="L4647" s="14">
        <v>100.915613333011</v>
      </c>
      <c r="M4647" s="14">
        <v>84.878825160045295</v>
      </c>
      <c r="O4647" s="14"/>
      <c r="P4647" s="14"/>
      <c r="Q4647" s="14"/>
      <c r="R4647" s="14"/>
      <c r="S4647" s="14"/>
      <c r="T4647" s="14"/>
      <c r="U4647" s="14"/>
      <c r="V4647" s="14"/>
      <c r="W4647" s="14"/>
      <c r="X4647" s="14"/>
      <c r="Y4647" s="14"/>
    </row>
    <row r="4648" spans="1:25">
      <c r="A4648" s="14" t="s">
        <v>4732</v>
      </c>
      <c r="B4648" s="14" t="s">
        <v>64</v>
      </c>
      <c r="C4648" s="14" t="s">
        <v>131</v>
      </c>
      <c r="D4648" s="14" t="s">
        <v>37</v>
      </c>
      <c r="E4648" s="14">
        <v>4</v>
      </c>
      <c r="F4648" s="14">
        <v>72.892927683758302</v>
      </c>
      <c r="G4648" s="14">
        <v>24.2976425612528</v>
      </c>
      <c r="H4648" s="14">
        <v>384.578071561456</v>
      </c>
      <c r="I4648" s="14">
        <v>383.46716347103097</v>
      </c>
      <c r="J4648" s="14">
        <v>299.74013715013803</v>
      </c>
      <c r="K4648" s="14">
        <v>483.15394645467501</v>
      </c>
      <c r="L4648" s="14">
        <v>99.686782983643994</v>
      </c>
      <c r="M4648" s="14">
        <v>83.727026320893302</v>
      </c>
      <c r="O4648" s="14"/>
      <c r="P4648" s="14"/>
      <c r="Q4648" s="14"/>
      <c r="R4648" s="14"/>
      <c r="S4648" s="14"/>
      <c r="T4648" s="14"/>
      <c r="U4648" s="14"/>
      <c r="V4648" s="14"/>
      <c r="W4648" s="14"/>
      <c r="X4648" s="14"/>
      <c r="Y4648" s="14"/>
    </row>
    <row r="4649" spans="1:25">
      <c r="A4649" s="14" t="s">
        <v>4733</v>
      </c>
      <c r="B4649" s="14" t="s">
        <v>64</v>
      </c>
      <c r="C4649" s="14" t="s">
        <v>132</v>
      </c>
      <c r="D4649" s="14" t="s">
        <v>37</v>
      </c>
      <c r="E4649" s="14">
        <v>4</v>
      </c>
      <c r="F4649" s="14">
        <v>85.5347202401624</v>
      </c>
      <c r="G4649" s="14">
        <v>28.511573413387499</v>
      </c>
      <c r="H4649" s="14">
        <v>453.69288834754298</v>
      </c>
      <c r="I4649" s="14">
        <v>444.74597559551898</v>
      </c>
      <c r="J4649" s="14">
        <v>355.03659584437497</v>
      </c>
      <c r="K4649" s="14">
        <v>550.12276744856797</v>
      </c>
      <c r="L4649" s="14">
        <v>105.376791853049</v>
      </c>
      <c r="M4649" s="14">
        <v>89.7093797511437</v>
      </c>
      <c r="O4649" s="14"/>
      <c r="P4649" s="14"/>
      <c r="Q4649" s="14"/>
      <c r="R4649" s="14"/>
      <c r="S4649" s="14"/>
      <c r="T4649" s="14"/>
      <c r="U4649" s="14"/>
      <c r="V4649" s="14"/>
      <c r="W4649" s="14"/>
      <c r="X4649" s="14"/>
      <c r="Y4649" s="14"/>
    </row>
    <row r="4650" spans="1:25">
      <c r="A4650" s="14" t="s">
        <v>4734</v>
      </c>
      <c r="B4650" s="14" t="s">
        <v>64</v>
      </c>
      <c r="C4650" s="14" t="s">
        <v>38</v>
      </c>
      <c r="D4650" s="14" t="s">
        <v>37</v>
      </c>
      <c r="E4650" s="14">
        <v>5</v>
      </c>
      <c r="F4650" s="14">
        <v>103.99398043735199</v>
      </c>
      <c r="G4650" s="14">
        <v>34.664660145783898</v>
      </c>
      <c r="H4650" s="14">
        <v>562.61621097896398</v>
      </c>
      <c r="I4650" s="14">
        <v>587.65298308258002</v>
      </c>
      <c r="J4650" s="14">
        <v>477.02814728061401</v>
      </c>
      <c r="K4650" s="14">
        <v>715.65285560660197</v>
      </c>
      <c r="L4650" s="14">
        <v>127.999872524021</v>
      </c>
      <c r="M4650" s="14">
        <v>110.624835801967</v>
      </c>
      <c r="O4650" s="14"/>
      <c r="P4650" s="14"/>
      <c r="Q4650" s="14"/>
      <c r="R4650" s="14"/>
      <c r="S4650" s="14"/>
      <c r="T4650" s="14"/>
      <c r="U4650" s="14"/>
      <c r="V4650" s="14"/>
      <c r="W4650" s="14"/>
      <c r="X4650" s="14"/>
      <c r="Y4650" s="14"/>
    </row>
    <row r="4651" spans="1:25">
      <c r="A4651" s="14" t="s">
        <v>4735</v>
      </c>
      <c r="B4651" s="14" t="s">
        <v>64</v>
      </c>
      <c r="C4651" s="14" t="s">
        <v>36</v>
      </c>
      <c r="D4651" s="14" t="s">
        <v>37</v>
      </c>
      <c r="E4651" s="14">
        <v>5</v>
      </c>
      <c r="F4651" s="14">
        <v>121.33661057515501</v>
      </c>
      <c r="G4651" s="14">
        <v>40.445536858384898</v>
      </c>
      <c r="H4651" s="14">
        <v>646.37018205388097</v>
      </c>
      <c r="I4651" s="14">
        <v>665.270392321842</v>
      </c>
      <c r="J4651" s="14">
        <v>549.47457528481505</v>
      </c>
      <c r="K4651" s="14">
        <v>797.80160856302996</v>
      </c>
      <c r="L4651" s="14">
        <v>132.53121624118799</v>
      </c>
      <c r="M4651" s="14">
        <v>115.79581703702701</v>
      </c>
      <c r="O4651" s="14"/>
      <c r="P4651" s="14"/>
      <c r="Q4651" s="14"/>
      <c r="R4651" s="14"/>
      <c r="S4651" s="14"/>
      <c r="T4651" s="14"/>
      <c r="U4651" s="14"/>
      <c r="V4651" s="14"/>
      <c r="W4651" s="14"/>
      <c r="X4651" s="14"/>
      <c r="Y4651" s="14"/>
    </row>
    <row r="4652" spans="1:25">
      <c r="A4652" s="14" t="s">
        <v>4736</v>
      </c>
      <c r="B4652" s="14" t="s">
        <v>64</v>
      </c>
      <c r="C4652" s="14" t="s">
        <v>34</v>
      </c>
      <c r="D4652" s="14" t="s">
        <v>37</v>
      </c>
      <c r="E4652" s="14">
        <v>5</v>
      </c>
      <c r="F4652" s="14">
        <v>123.73231895478099</v>
      </c>
      <c r="G4652" s="14">
        <v>41.2441063182604</v>
      </c>
      <c r="H4652" s="14">
        <v>651.15418879476397</v>
      </c>
      <c r="I4652" s="14">
        <v>667.13614540285198</v>
      </c>
      <c r="J4652" s="14">
        <v>552.39505188714702</v>
      </c>
      <c r="K4652" s="14">
        <v>798.28678765500001</v>
      </c>
      <c r="L4652" s="14">
        <v>131.150642252148</v>
      </c>
      <c r="M4652" s="14">
        <v>114.741093515705</v>
      </c>
      <c r="O4652" s="14"/>
      <c r="P4652" s="14"/>
      <c r="Q4652" s="14"/>
      <c r="R4652" s="14"/>
      <c r="S4652" s="14"/>
      <c r="T4652" s="14"/>
      <c r="U4652" s="14"/>
      <c r="V4652" s="14"/>
      <c r="W4652" s="14"/>
      <c r="X4652" s="14"/>
      <c r="Y4652" s="14"/>
    </row>
    <row r="4653" spans="1:25">
      <c r="A4653" s="14" t="s">
        <v>4737</v>
      </c>
      <c r="B4653" s="14" t="s">
        <v>64</v>
      </c>
      <c r="C4653" s="14" t="s">
        <v>128</v>
      </c>
      <c r="D4653" s="14" t="s">
        <v>37</v>
      </c>
      <c r="E4653" s="14">
        <v>5</v>
      </c>
      <c r="F4653" s="14">
        <v>119.20506456868701</v>
      </c>
      <c r="G4653" s="14">
        <v>39.7350215228957</v>
      </c>
      <c r="H4653" s="14">
        <v>622.610804182008</v>
      </c>
      <c r="I4653" s="14">
        <v>629.91387186057602</v>
      </c>
      <c r="J4653" s="14">
        <v>520.39962480160796</v>
      </c>
      <c r="K4653" s="14">
        <v>755.40732303253299</v>
      </c>
      <c r="L4653" s="14">
        <v>125.493451171956</v>
      </c>
      <c r="M4653" s="14">
        <v>109.514247058968</v>
      </c>
      <c r="O4653" s="14"/>
      <c r="P4653" s="14"/>
      <c r="Q4653" s="14"/>
      <c r="R4653" s="14"/>
      <c r="S4653" s="14"/>
      <c r="T4653" s="14"/>
      <c r="U4653" s="14"/>
      <c r="V4653" s="14"/>
      <c r="W4653" s="14"/>
      <c r="X4653" s="14"/>
      <c r="Y4653" s="14"/>
    </row>
    <row r="4654" spans="1:25">
      <c r="A4654" s="14" t="s">
        <v>4738</v>
      </c>
      <c r="B4654" s="14" t="s">
        <v>64</v>
      </c>
      <c r="C4654" s="14" t="s">
        <v>129</v>
      </c>
      <c r="D4654" s="14" t="s">
        <v>37</v>
      </c>
      <c r="E4654" s="14">
        <v>5</v>
      </c>
      <c r="F4654" s="14">
        <v>103.61381505277301</v>
      </c>
      <c r="G4654" s="14">
        <v>34.5379383509243</v>
      </c>
      <c r="H4654" s="14">
        <v>536.69229800462404</v>
      </c>
      <c r="I4654" s="14">
        <v>528.03986867179594</v>
      </c>
      <c r="J4654" s="14">
        <v>430.44159949617</v>
      </c>
      <c r="K4654" s="14">
        <v>640.99758782135598</v>
      </c>
      <c r="L4654" s="14">
        <v>112.95771914956001</v>
      </c>
      <c r="M4654" s="14">
        <v>97.598269175625703</v>
      </c>
      <c r="O4654" s="14"/>
      <c r="P4654" s="14"/>
      <c r="Q4654" s="14"/>
      <c r="R4654" s="14"/>
      <c r="S4654" s="14"/>
      <c r="T4654" s="14"/>
      <c r="U4654" s="14"/>
      <c r="V4654" s="14"/>
      <c r="W4654" s="14"/>
      <c r="X4654" s="14"/>
      <c r="Y4654" s="14"/>
    </row>
    <row r="4655" spans="1:25">
      <c r="A4655" s="14" t="s">
        <v>4739</v>
      </c>
      <c r="B4655" s="14" t="s">
        <v>64</v>
      </c>
      <c r="C4655" s="14" t="s">
        <v>130</v>
      </c>
      <c r="D4655" s="14" t="s">
        <v>37</v>
      </c>
      <c r="E4655" s="14">
        <v>5</v>
      </c>
      <c r="F4655" s="14">
        <v>104.627089897112</v>
      </c>
      <c r="G4655" s="14">
        <v>34.875696632370499</v>
      </c>
      <c r="H4655" s="14">
        <v>539.39830848642396</v>
      </c>
      <c r="I4655" s="14">
        <v>526.57646932668399</v>
      </c>
      <c r="J4655" s="14">
        <v>429.88409443415702</v>
      </c>
      <c r="K4655" s="14">
        <v>638.40583619410904</v>
      </c>
      <c r="L4655" s="14">
        <v>111.829366867424</v>
      </c>
      <c r="M4655" s="14">
        <v>96.692374892527397</v>
      </c>
      <c r="O4655" s="14"/>
      <c r="P4655" s="14"/>
      <c r="Q4655" s="14"/>
      <c r="R4655" s="14"/>
      <c r="S4655" s="14"/>
      <c r="T4655" s="14"/>
      <c r="U4655" s="14"/>
      <c r="V4655" s="14"/>
      <c r="W4655" s="14"/>
      <c r="X4655" s="14"/>
      <c r="Y4655" s="14"/>
    </row>
    <row r="4656" spans="1:25">
      <c r="A4656" s="14" t="s">
        <v>4740</v>
      </c>
      <c r="B4656" s="14" t="s">
        <v>64</v>
      </c>
      <c r="C4656" s="14" t="s">
        <v>131</v>
      </c>
      <c r="D4656" s="14" t="s">
        <v>37</v>
      </c>
      <c r="E4656" s="14">
        <v>5</v>
      </c>
      <c r="F4656" s="14">
        <v>114.13293199793</v>
      </c>
      <c r="G4656" s="14">
        <v>38.044310665976802</v>
      </c>
      <c r="H4656" s="14">
        <v>584.15872657349905</v>
      </c>
      <c r="I4656" s="14">
        <v>566.305207799718</v>
      </c>
      <c r="J4656" s="14">
        <v>466.55083834492302</v>
      </c>
      <c r="K4656" s="14">
        <v>680.95962872023699</v>
      </c>
      <c r="L4656" s="14">
        <v>114.654420920519</v>
      </c>
      <c r="M4656" s="14">
        <v>99.754369454794499</v>
      </c>
      <c r="O4656" s="14"/>
      <c r="P4656" s="14"/>
      <c r="Q4656" s="14"/>
      <c r="R4656" s="14"/>
      <c r="S4656" s="14"/>
      <c r="T4656" s="14"/>
      <c r="U4656" s="14"/>
      <c r="V4656" s="14"/>
      <c r="W4656" s="14"/>
      <c r="X4656" s="14"/>
      <c r="Y4656" s="14"/>
    </row>
    <row r="4657" spans="1:25">
      <c r="A4657" s="14" t="s">
        <v>4741</v>
      </c>
      <c r="B4657" s="14" t="s">
        <v>64</v>
      </c>
      <c r="C4657" s="14" t="s">
        <v>132</v>
      </c>
      <c r="D4657" s="14" t="s">
        <v>37</v>
      </c>
      <c r="E4657" s="14">
        <v>5</v>
      </c>
      <c r="F4657" s="14">
        <v>115.772807511168</v>
      </c>
      <c r="G4657" s="14">
        <v>38.590935837056101</v>
      </c>
      <c r="H4657" s="14">
        <v>596.09106946333202</v>
      </c>
      <c r="I4657" s="14">
        <v>573.53539519496201</v>
      </c>
      <c r="J4657" s="14">
        <v>473.16063061429003</v>
      </c>
      <c r="K4657" s="14">
        <v>688.78805448947799</v>
      </c>
      <c r="L4657" s="14">
        <v>115.25265929451599</v>
      </c>
      <c r="M4657" s="14">
        <v>100.37476458067199</v>
      </c>
      <c r="O4657" s="14"/>
      <c r="P4657" s="14"/>
      <c r="Q4657" s="14"/>
      <c r="R4657" s="14"/>
      <c r="S4657" s="14"/>
      <c r="T4657" s="14"/>
      <c r="U4657" s="14"/>
      <c r="V4657" s="14"/>
      <c r="W4657" s="14"/>
      <c r="X4657" s="14"/>
      <c r="Y4657" s="14"/>
    </row>
    <row r="4658" spans="1:25">
      <c r="A4658" s="14" t="s">
        <v>4742</v>
      </c>
      <c r="B4658" s="14" t="s">
        <v>64</v>
      </c>
      <c r="C4658" s="14" t="s">
        <v>38</v>
      </c>
      <c r="D4658" s="14" t="s">
        <v>39</v>
      </c>
      <c r="E4658" s="14">
        <v>0</v>
      </c>
      <c r="F4658" s="14">
        <v>380.718121359105</v>
      </c>
      <c r="G4658" s="14">
        <v>126.906040453035</v>
      </c>
      <c r="H4658" s="14">
        <v>463.58370941747899</v>
      </c>
      <c r="I4658" s="14">
        <v>500.54884893330501</v>
      </c>
      <c r="J4658" s="14">
        <v>450.477714853451</v>
      </c>
      <c r="K4658" s="14">
        <v>554.57320004928897</v>
      </c>
      <c r="L4658" s="14">
        <v>54.024351115984302</v>
      </c>
      <c r="M4658" s="14">
        <v>50.071134079853799</v>
      </c>
      <c r="O4658" s="14"/>
      <c r="P4658" s="14"/>
      <c r="Q4658" s="14"/>
      <c r="R4658" s="14"/>
      <c r="S4658" s="14"/>
      <c r="T4658" s="14"/>
      <c r="U4658" s="14"/>
      <c r="V4658" s="14"/>
      <c r="W4658" s="14"/>
      <c r="X4658" s="14"/>
      <c r="Y4658" s="14"/>
    </row>
    <row r="4659" spans="1:25">
      <c r="A4659" s="14" t="s">
        <v>4743</v>
      </c>
      <c r="B4659" s="14" t="s">
        <v>64</v>
      </c>
      <c r="C4659" s="14" t="s">
        <v>36</v>
      </c>
      <c r="D4659" s="14" t="s">
        <v>39</v>
      </c>
      <c r="E4659" s="14">
        <v>0</v>
      </c>
      <c r="F4659" s="14">
        <v>365.43176568153899</v>
      </c>
      <c r="G4659" s="14">
        <v>121.810588560513</v>
      </c>
      <c r="H4659" s="14">
        <v>441.55602426478902</v>
      </c>
      <c r="I4659" s="14">
        <v>474.40196929790397</v>
      </c>
      <c r="J4659" s="14">
        <v>425.93567173582602</v>
      </c>
      <c r="K4659" s="14">
        <v>526.77742801655495</v>
      </c>
      <c r="L4659" s="14">
        <v>52.3754587186503</v>
      </c>
      <c r="M4659" s="14">
        <v>48.466297562078097</v>
      </c>
      <c r="O4659" s="14"/>
      <c r="P4659" s="14"/>
      <c r="Q4659" s="14"/>
      <c r="R4659" s="14"/>
      <c r="S4659" s="14"/>
      <c r="T4659" s="14"/>
      <c r="U4659" s="14"/>
      <c r="V4659" s="14"/>
      <c r="W4659" s="14"/>
      <c r="X4659" s="14"/>
      <c r="Y4659" s="14"/>
    </row>
    <row r="4660" spans="1:25">
      <c r="A4660" s="14" t="s">
        <v>4744</v>
      </c>
      <c r="B4660" s="14" t="s">
        <v>64</v>
      </c>
      <c r="C4660" s="14" t="s">
        <v>34</v>
      </c>
      <c r="D4660" s="14" t="s">
        <v>39</v>
      </c>
      <c r="E4660" s="14">
        <v>0</v>
      </c>
      <c r="F4660" s="14">
        <v>376.09348789798798</v>
      </c>
      <c r="G4660" s="14">
        <v>125.364495965996</v>
      </c>
      <c r="H4660" s="14">
        <v>453.119224946673</v>
      </c>
      <c r="I4660" s="14">
        <v>484.10113962987401</v>
      </c>
      <c r="J4660" s="14">
        <v>435.36497139551801</v>
      </c>
      <c r="K4660" s="14">
        <v>536.70971972495101</v>
      </c>
      <c r="L4660" s="14">
        <v>52.608580095077301</v>
      </c>
      <c r="M4660" s="14">
        <v>48.736168234355702</v>
      </c>
      <c r="O4660" s="14"/>
      <c r="P4660" s="14"/>
      <c r="Q4660" s="14"/>
      <c r="R4660" s="14"/>
      <c r="S4660" s="14"/>
      <c r="T4660" s="14"/>
      <c r="U4660" s="14"/>
      <c r="V4660" s="14"/>
      <c r="W4660" s="14"/>
      <c r="X4660" s="14"/>
      <c r="Y4660" s="14"/>
    </row>
    <row r="4661" spans="1:25">
      <c r="A4661" s="14" t="s">
        <v>4745</v>
      </c>
      <c r="B4661" s="14" t="s">
        <v>64</v>
      </c>
      <c r="C4661" s="14" t="s">
        <v>128</v>
      </c>
      <c r="D4661" s="14" t="s">
        <v>39</v>
      </c>
      <c r="E4661" s="14">
        <v>0</v>
      </c>
      <c r="F4661" s="14">
        <v>373.01818565954898</v>
      </c>
      <c r="G4661" s="14">
        <v>124.33939521985</v>
      </c>
      <c r="H4661" s="14">
        <v>449.322057456876</v>
      </c>
      <c r="I4661" s="14">
        <v>476.66204948063302</v>
      </c>
      <c r="J4661" s="14">
        <v>428.59609324123602</v>
      </c>
      <c r="K4661" s="14">
        <v>528.56355000217798</v>
      </c>
      <c r="L4661" s="14">
        <v>51.901500521544897</v>
      </c>
      <c r="M4661" s="14">
        <v>48.065956239396598</v>
      </c>
      <c r="O4661" s="14"/>
      <c r="P4661" s="14"/>
      <c r="Q4661" s="14"/>
      <c r="R4661" s="14"/>
      <c r="S4661" s="14"/>
      <c r="T4661" s="14"/>
      <c r="U4661" s="14"/>
      <c r="V4661" s="14"/>
      <c r="W4661" s="14"/>
      <c r="X4661" s="14"/>
      <c r="Y4661" s="14"/>
    </row>
    <row r="4662" spans="1:25">
      <c r="A4662" s="14" t="s">
        <v>4746</v>
      </c>
      <c r="B4662" s="14" t="s">
        <v>64</v>
      </c>
      <c r="C4662" s="14" t="s">
        <v>129</v>
      </c>
      <c r="D4662" s="14" t="s">
        <v>39</v>
      </c>
      <c r="E4662" s="14">
        <v>0</v>
      </c>
      <c r="F4662" s="14">
        <v>372.10438706911498</v>
      </c>
      <c r="G4662" s="14">
        <v>124.03479568970501</v>
      </c>
      <c r="H4662" s="14">
        <v>447.82215745091497</v>
      </c>
      <c r="I4662" s="14">
        <v>468.84699775194503</v>
      </c>
      <c r="J4662" s="14">
        <v>421.51296986574101</v>
      </c>
      <c r="K4662" s="14">
        <v>519.96299802393503</v>
      </c>
      <c r="L4662" s="14">
        <v>51.116000271989797</v>
      </c>
      <c r="M4662" s="14">
        <v>47.334027886203302</v>
      </c>
      <c r="O4662" s="14"/>
      <c r="P4662" s="14"/>
      <c r="Q4662" s="14"/>
      <c r="R4662" s="14"/>
      <c r="S4662" s="14"/>
      <c r="T4662" s="14"/>
      <c r="U4662" s="14"/>
      <c r="V4662" s="14"/>
      <c r="W4662" s="14"/>
      <c r="X4662" s="14"/>
      <c r="Y4662" s="14"/>
    </row>
    <row r="4663" spans="1:25">
      <c r="A4663" s="14" t="s">
        <v>4747</v>
      </c>
      <c r="B4663" s="14" t="s">
        <v>64</v>
      </c>
      <c r="C4663" s="14" t="s">
        <v>130</v>
      </c>
      <c r="D4663" s="14" t="s">
        <v>39</v>
      </c>
      <c r="E4663" s="14">
        <v>0</v>
      </c>
      <c r="F4663" s="14">
        <v>355.45127823118003</v>
      </c>
      <c r="G4663" s="14">
        <v>118.48375941039301</v>
      </c>
      <c r="H4663" s="14">
        <v>427.08136472242597</v>
      </c>
      <c r="I4663" s="14">
        <v>440.28381999161502</v>
      </c>
      <c r="J4663" s="14">
        <v>394.752849489119</v>
      </c>
      <c r="K4663" s="14">
        <v>489.54064846293301</v>
      </c>
      <c r="L4663" s="14">
        <v>49.256828471318599</v>
      </c>
      <c r="M4663" s="14">
        <v>45.530970502495499</v>
      </c>
      <c r="O4663" s="14"/>
      <c r="P4663" s="14"/>
      <c r="Q4663" s="14"/>
      <c r="R4663" s="14"/>
      <c r="S4663" s="14"/>
      <c r="T4663" s="14"/>
      <c r="U4663" s="14"/>
      <c r="V4663" s="14"/>
      <c r="W4663" s="14"/>
      <c r="X4663" s="14"/>
      <c r="Y4663" s="14"/>
    </row>
    <row r="4664" spans="1:25">
      <c r="A4664" s="14" t="s">
        <v>4748</v>
      </c>
      <c r="B4664" s="14" t="s">
        <v>64</v>
      </c>
      <c r="C4664" s="14" t="s">
        <v>131</v>
      </c>
      <c r="D4664" s="14" t="s">
        <v>39</v>
      </c>
      <c r="E4664" s="14">
        <v>0</v>
      </c>
      <c r="F4664" s="14">
        <v>366.24758749092501</v>
      </c>
      <c r="G4664" s="14">
        <v>122.08252916364199</v>
      </c>
      <c r="H4664" s="14">
        <v>438.399353009175</v>
      </c>
      <c r="I4664" s="14">
        <v>441.36037628380302</v>
      </c>
      <c r="J4664" s="14">
        <v>396.31241900154401</v>
      </c>
      <c r="K4664" s="14">
        <v>490.03755619893502</v>
      </c>
      <c r="L4664" s="14">
        <v>48.677179915131902</v>
      </c>
      <c r="M4664" s="14">
        <v>45.047957282259297</v>
      </c>
      <c r="O4664" s="14"/>
      <c r="P4664" s="14"/>
      <c r="Q4664" s="14"/>
      <c r="R4664" s="14"/>
      <c r="S4664" s="14"/>
      <c r="T4664" s="14"/>
      <c r="U4664" s="14"/>
      <c r="V4664" s="14"/>
      <c r="W4664" s="14"/>
      <c r="X4664" s="14"/>
      <c r="Y4664" s="14"/>
    </row>
    <row r="4665" spans="1:25">
      <c r="A4665" s="14" t="s">
        <v>4749</v>
      </c>
      <c r="B4665" s="14" t="s">
        <v>64</v>
      </c>
      <c r="C4665" s="14" t="s">
        <v>132</v>
      </c>
      <c r="D4665" s="14" t="s">
        <v>39</v>
      </c>
      <c r="E4665" s="14">
        <v>0</v>
      </c>
      <c r="F4665" s="14">
        <v>371.99091814708697</v>
      </c>
      <c r="G4665" s="14">
        <v>123.996972715696</v>
      </c>
      <c r="H4665" s="14">
        <v>444.30619433745102</v>
      </c>
      <c r="I4665" s="14">
        <v>440.898328095642</v>
      </c>
      <c r="J4665" s="14">
        <v>396.133019384536</v>
      </c>
      <c r="K4665" s="14">
        <v>489.24093832864298</v>
      </c>
      <c r="L4665" s="14">
        <v>48.342610233000201</v>
      </c>
      <c r="M4665" s="14">
        <v>44.765308711106101</v>
      </c>
      <c r="O4665" s="14"/>
      <c r="P4665" s="14"/>
      <c r="Q4665" s="14"/>
      <c r="R4665" s="14"/>
      <c r="S4665" s="14"/>
      <c r="T4665" s="14"/>
      <c r="U4665" s="14"/>
      <c r="V4665" s="14"/>
      <c r="W4665" s="14"/>
      <c r="X4665" s="14"/>
      <c r="Y4665" s="14"/>
    </row>
    <row r="4666" spans="1:25">
      <c r="A4666" s="14" t="s">
        <v>4750</v>
      </c>
      <c r="B4666" s="14" t="s">
        <v>64</v>
      </c>
      <c r="C4666" s="14" t="s">
        <v>38</v>
      </c>
      <c r="D4666" s="14" t="s">
        <v>39</v>
      </c>
      <c r="E4666" s="14">
        <v>1</v>
      </c>
      <c r="F4666" s="14">
        <v>63.830849727806999</v>
      </c>
      <c r="G4666" s="14">
        <v>21.276949909269</v>
      </c>
      <c r="H4666" s="14">
        <v>354.24190980524497</v>
      </c>
      <c r="I4666" s="14">
        <v>382.537930994921</v>
      </c>
      <c r="J4666" s="14">
        <v>292.92760203158701</v>
      </c>
      <c r="K4666" s="14">
        <v>490.525182728093</v>
      </c>
      <c r="L4666" s="14">
        <v>107.987251733172</v>
      </c>
      <c r="M4666" s="14">
        <v>89.610328963334396</v>
      </c>
      <c r="O4666" s="14"/>
      <c r="P4666" s="14"/>
      <c r="Q4666" s="14"/>
      <c r="R4666" s="14"/>
      <c r="S4666" s="14"/>
      <c r="T4666" s="14"/>
      <c r="U4666" s="14"/>
      <c r="V4666" s="14"/>
      <c r="W4666" s="14"/>
      <c r="X4666" s="14"/>
      <c r="Y4666" s="14"/>
    </row>
    <row r="4667" spans="1:25">
      <c r="A4667" s="14" t="s">
        <v>4751</v>
      </c>
      <c r="B4667" s="14" t="s">
        <v>64</v>
      </c>
      <c r="C4667" s="14" t="s">
        <v>36</v>
      </c>
      <c r="D4667" s="14" t="s">
        <v>39</v>
      </c>
      <c r="E4667" s="14">
        <v>1</v>
      </c>
      <c r="F4667" s="14">
        <v>65.883353504468303</v>
      </c>
      <c r="G4667" s="14">
        <v>21.961117834822801</v>
      </c>
      <c r="H4667" s="14">
        <v>362.45449471567503</v>
      </c>
      <c r="I4667" s="14">
        <v>391.224540866822</v>
      </c>
      <c r="J4667" s="14">
        <v>300.713058756772</v>
      </c>
      <c r="K4667" s="14">
        <v>499.97624050736903</v>
      </c>
      <c r="L4667" s="14">
        <v>108.751699640547</v>
      </c>
      <c r="M4667" s="14">
        <v>90.511482110050494</v>
      </c>
      <c r="O4667" s="14"/>
      <c r="P4667" s="14"/>
      <c r="Q4667" s="14"/>
      <c r="R4667" s="14"/>
      <c r="S4667" s="14"/>
      <c r="T4667" s="14"/>
      <c r="U4667" s="14"/>
      <c r="V4667" s="14"/>
      <c r="W4667" s="14"/>
      <c r="X4667" s="14"/>
      <c r="Y4667" s="14"/>
    </row>
    <row r="4668" spans="1:25">
      <c r="A4668" s="14" t="s">
        <v>4752</v>
      </c>
      <c r="B4668" s="14" t="s">
        <v>64</v>
      </c>
      <c r="C4668" s="14" t="s">
        <v>34</v>
      </c>
      <c r="D4668" s="14" t="s">
        <v>39</v>
      </c>
      <c r="E4668" s="14">
        <v>1</v>
      </c>
      <c r="F4668" s="14">
        <v>63.927908564550599</v>
      </c>
      <c r="G4668" s="14">
        <v>21.309302854850198</v>
      </c>
      <c r="H4668" s="14">
        <v>350.11724938140401</v>
      </c>
      <c r="I4668" s="14">
        <v>370.72593048176901</v>
      </c>
      <c r="J4668" s="14">
        <v>284.397983858994</v>
      </c>
      <c r="K4668" s="14">
        <v>474.74280709594098</v>
      </c>
      <c r="L4668" s="14">
        <v>104.01687661417201</v>
      </c>
      <c r="M4668" s="14">
        <v>86.327946622775201</v>
      </c>
      <c r="O4668" s="14"/>
      <c r="P4668" s="14"/>
      <c r="Q4668" s="14"/>
      <c r="R4668" s="14"/>
      <c r="S4668" s="14"/>
      <c r="T4668" s="14"/>
      <c r="U4668" s="14"/>
      <c r="V4668" s="14"/>
      <c r="W4668" s="14"/>
      <c r="X4668" s="14"/>
      <c r="Y4668" s="14"/>
    </row>
    <row r="4669" spans="1:25">
      <c r="A4669" s="14" t="s">
        <v>4753</v>
      </c>
      <c r="B4669" s="14" t="s">
        <v>64</v>
      </c>
      <c r="C4669" s="14" t="s">
        <v>128</v>
      </c>
      <c r="D4669" s="14" t="s">
        <v>39</v>
      </c>
      <c r="E4669" s="14">
        <v>1</v>
      </c>
      <c r="F4669" s="14">
        <v>61.853146897849697</v>
      </c>
      <c r="G4669" s="14">
        <v>20.617715632616601</v>
      </c>
      <c r="H4669" s="14">
        <v>335.88458809584398</v>
      </c>
      <c r="I4669" s="14">
        <v>345.195344163301</v>
      </c>
      <c r="J4669" s="14">
        <v>264.03779703738797</v>
      </c>
      <c r="K4669" s="14">
        <v>443.28852621935499</v>
      </c>
      <c r="L4669" s="14">
        <v>98.093182056053294</v>
      </c>
      <c r="M4669" s="14">
        <v>81.157547125913098</v>
      </c>
      <c r="O4669" s="14"/>
      <c r="P4669" s="14"/>
      <c r="Q4669" s="14"/>
      <c r="R4669" s="14"/>
      <c r="S4669" s="14"/>
      <c r="T4669" s="14"/>
      <c r="U4669" s="14"/>
      <c r="V4669" s="14"/>
      <c r="W4669" s="14"/>
      <c r="X4669" s="14"/>
      <c r="Y4669" s="14"/>
    </row>
    <row r="4670" spans="1:25">
      <c r="A4670" s="14" t="s">
        <v>4754</v>
      </c>
      <c r="B4670" s="14" t="s">
        <v>64</v>
      </c>
      <c r="C4670" s="14" t="s">
        <v>129</v>
      </c>
      <c r="D4670" s="14" t="s">
        <v>39</v>
      </c>
      <c r="E4670" s="14">
        <v>1</v>
      </c>
      <c r="F4670" s="14">
        <v>58.292725656852397</v>
      </c>
      <c r="G4670" s="14">
        <v>19.430908552284102</v>
      </c>
      <c r="H4670" s="14">
        <v>314.39903811473198</v>
      </c>
      <c r="I4670" s="14">
        <v>308.78543451906398</v>
      </c>
      <c r="J4670" s="14">
        <v>234.225052178927</v>
      </c>
      <c r="K4670" s="14">
        <v>399.42444995679301</v>
      </c>
      <c r="L4670" s="14">
        <v>90.639015437729</v>
      </c>
      <c r="M4670" s="14">
        <v>74.560382340137096</v>
      </c>
      <c r="O4670" s="14"/>
      <c r="P4670" s="14"/>
      <c r="Q4670" s="14"/>
      <c r="R4670" s="14"/>
      <c r="S4670" s="14"/>
      <c r="T4670" s="14"/>
      <c r="U4670" s="14"/>
      <c r="V4670" s="14"/>
      <c r="W4670" s="14"/>
      <c r="X4670" s="14"/>
      <c r="Y4670" s="14"/>
    </row>
    <row r="4671" spans="1:25">
      <c r="A4671" s="14" t="s">
        <v>4755</v>
      </c>
      <c r="B4671" s="14" t="s">
        <v>64</v>
      </c>
      <c r="C4671" s="14" t="s">
        <v>130</v>
      </c>
      <c r="D4671" s="14" t="s">
        <v>39</v>
      </c>
      <c r="E4671" s="14">
        <v>1</v>
      </c>
      <c r="F4671" s="14">
        <v>57.181645179874103</v>
      </c>
      <c r="G4671" s="14">
        <v>19.060548393291398</v>
      </c>
      <c r="H4671" s="14">
        <v>307.54394223564901</v>
      </c>
      <c r="I4671" s="14">
        <v>297.24156444374501</v>
      </c>
      <c r="J4671" s="14">
        <v>224.81290472712999</v>
      </c>
      <c r="K4671" s="14">
        <v>385.45695459631298</v>
      </c>
      <c r="L4671" s="14">
        <v>88.215390152568304</v>
      </c>
      <c r="M4671" s="14">
        <v>72.428659716614504</v>
      </c>
      <c r="O4671" s="14"/>
      <c r="P4671" s="14"/>
      <c r="Q4671" s="14"/>
      <c r="R4671" s="14"/>
      <c r="S4671" s="14"/>
      <c r="T4671" s="14"/>
      <c r="U4671" s="14"/>
      <c r="V4671" s="14"/>
      <c r="W4671" s="14"/>
      <c r="X4671" s="14"/>
      <c r="Y4671" s="14"/>
    </row>
    <row r="4672" spans="1:25">
      <c r="A4672" s="14" t="s">
        <v>4756</v>
      </c>
      <c r="B4672" s="14" t="s">
        <v>64</v>
      </c>
      <c r="C4672" s="14" t="s">
        <v>131</v>
      </c>
      <c r="D4672" s="14" t="s">
        <v>39</v>
      </c>
      <c r="E4672" s="14">
        <v>1</v>
      </c>
      <c r="F4672" s="14">
        <v>57.192481052578003</v>
      </c>
      <c r="G4672" s="14">
        <v>19.0641603508593</v>
      </c>
      <c r="H4672" s="14">
        <v>306.08766953480301</v>
      </c>
      <c r="I4672" s="14">
        <v>287.15094360098902</v>
      </c>
      <c r="J4672" s="14">
        <v>217.228822546896</v>
      </c>
      <c r="K4672" s="14">
        <v>372.31185953246501</v>
      </c>
      <c r="L4672" s="14">
        <v>85.160915931475401</v>
      </c>
      <c r="M4672" s="14">
        <v>69.922121054093495</v>
      </c>
      <c r="O4672" s="14"/>
      <c r="P4672" s="14"/>
      <c r="Q4672" s="14"/>
      <c r="R4672" s="14"/>
      <c r="S4672" s="14"/>
      <c r="T4672" s="14"/>
      <c r="U4672" s="14"/>
      <c r="V4672" s="14"/>
      <c r="W4672" s="14"/>
      <c r="X4672" s="14"/>
      <c r="Y4672" s="14"/>
    </row>
    <row r="4673" spans="1:25">
      <c r="A4673" s="14" t="s">
        <v>4757</v>
      </c>
      <c r="B4673" s="14" t="s">
        <v>64</v>
      </c>
      <c r="C4673" s="14" t="s">
        <v>132</v>
      </c>
      <c r="D4673" s="14" t="s">
        <v>39</v>
      </c>
      <c r="E4673" s="14">
        <v>1</v>
      </c>
      <c r="F4673" s="14">
        <v>52.905118998905103</v>
      </c>
      <c r="G4673" s="14">
        <v>17.635039666301701</v>
      </c>
      <c r="H4673" s="14">
        <v>283.051302760179</v>
      </c>
      <c r="I4673" s="14">
        <v>266.63249436583902</v>
      </c>
      <c r="J4673" s="14">
        <v>199.15137060913699</v>
      </c>
      <c r="K4673" s="14">
        <v>349.47237841657699</v>
      </c>
      <c r="L4673" s="14">
        <v>82.839884050737993</v>
      </c>
      <c r="M4673" s="14">
        <v>67.481123756702104</v>
      </c>
      <c r="O4673" s="14"/>
      <c r="P4673" s="14"/>
      <c r="Q4673" s="14"/>
      <c r="R4673" s="14"/>
      <c r="S4673" s="14"/>
      <c r="T4673" s="14"/>
      <c r="U4673" s="14"/>
      <c r="V4673" s="14"/>
      <c r="W4673" s="14"/>
      <c r="X4673" s="14"/>
      <c r="Y4673" s="14"/>
    </row>
    <row r="4674" spans="1:25">
      <c r="A4674" s="14" t="s">
        <v>4758</v>
      </c>
      <c r="B4674" s="14" t="s">
        <v>64</v>
      </c>
      <c r="C4674" s="14" t="s">
        <v>38</v>
      </c>
      <c r="D4674" s="14" t="s">
        <v>39</v>
      </c>
      <c r="E4674" s="14">
        <v>2</v>
      </c>
      <c r="F4674" s="14">
        <v>65.046917706316506</v>
      </c>
      <c r="G4674" s="14">
        <v>21.682305902105501</v>
      </c>
      <c r="H4674" s="14">
        <v>368.62131761485102</v>
      </c>
      <c r="I4674" s="14">
        <v>410.93486260412101</v>
      </c>
      <c r="J4674" s="14">
        <v>314.96701606349001</v>
      </c>
      <c r="K4674" s="14">
        <v>526.37935530896095</v>
      </c>
      <c r="L4674" s="14">
        <v>115.44449270484</v>
      </c>
      <c r="M4674" s="14">
        <v>95.967846540630703</v>
      </c>
      <c r="O4674" s="14"/>
      <c r="P4674" s="14"/>
      <c r="Q4674" s="14"/>
      <c r="R4674" s="14"/>
      <c r="S4674" s="14"/>
      <c r="T4674" s="14"/>
      <c r="U4674" s="14"/>
      <c r="V4674" s="14"/>
      <c r="W4674" s="14"/>
      <c r="X4674" s="14"/>
      <c r="Y4674" s="14"/>
    </row>
    <row r="4675" spans="1:25">
      <c r="A4675" s="14" t="s">
        <v>4759</v>
      </c>
      <c r="B4675" s="14" t="s">
        <v>64</v>
      </c>
      <c r="C4675" s="14" t="s">
        <v>36</v>
      </c>
      <c r="D4675" s="14" t="s">
        <v>39</v>
      </c>
      <c r="E4675" s="14">
        <v>2</v>
      </c>
      <c r="F4675" s="14">
        <v>56.592780423520999</v>
      </c>
      <c r="G4675" s="14">
        <v>18.864260141173698</v>
      </c>
      <c r="H4675" s="14">
        <v>319.53464188087003</v>
      </c>
      <c r="I4675" s="14">
        <v>359.09918459677101</v>
      </c>
      <c r="J4675" s="14">
        <v>269.27131763438001</v>
      </c>
      <c r="K4675" s="14">
        <v>468.61910357857801</v>
      </c>
      <c r="L4675" s="14">
        <v>109.519918981807</v>
      </c>
      <c r="M4675" s="14">
        <v>89.827866962391099</v>
      </c>
      <c r="O4675" s="14"/>
      <c r="P4675" s="14"/>
      <c r="Q4675" s="14"/>
      <c r="R4675" s="14"/>
      <c r="S4675" s="14"/>
      <c r="T4675" s="14"/>
      <c r="U4675" s="14"/>
      <c r="V4675" s="14"/>
      <c r="W4675" s="14"/>
      <c r="X4675" s="14"/>
      <c r="Y4675" s="14"/>
    </row>
    <row r="4676" spans="1:25">
      <c r="A4676" s="14" t="s">
        <v>4760</v>
      </c>
      <c r="B4676" s="14" t="s">
        <v>64</v>
      </c>
      <c r="C4676" s="14" t="s">
        <v>34</v>
      </c>
      <c r="D4676" s="14" t="s">
        <v>39</v>
      </c>
      <c r="E4676" s="14">
        <v>2</v>
      </c>
      <c r="F4676" s="14">
        <v>59.152406690174402</v>
      </c>
      <c r="G4676" s="14">
        <v>19.7174688967248</v>
      </c>
      <c r="H4676" s="14">
        <v>334.32660764242598</v>
      </c>
      <c r="I4676" s="14">
        <v>372.37589168709201</v>
      </c>
      <c r="J4676" s="14">
        <v>281.13436277662902</v>
      </c>
      <c r="K4676" s="14">
        <v>483.13411121015599</v>
      </c>
      <c r="L4676" s="14">
        <v>110.758219523064</v>
      </c>
      <c r="M4676" s="14">
        <v>91.241528910462804</v>
      </c>
      <c r="O4676" s="14"/>
      <c r="P4676" s="14"/>
      <c r="Q4676" s="14"/>
      <c r="R4676" s="14"/>
      <c r="S4676" s="14"/>
      <c r="T4676" s="14"/>
      <c r="U4676" s="14"/>
      <c r="V4676" s="14"/>
      <c r="W4676" s="14"/>
      <c r="X4676" s="14"/>
      <c r="Y4676" s="14"/>
    </row>
    <row r="4677" spans="1:25">
      <c r="A4677" s="14" t="s">
        <v>4761</v>
      </c>
      <c r="B4677" s="14" t="s">
        <v>64</v>
      </c>
      <c r="C4677" s="14" t="s">
        <v>128</v>
      </c>
      <c r="D4677" s="14" t="s">
        <v>39</v>
      </c>
      <c r="E4677" s="14">
        <v>2</v>
      </c>
      <c r="F4677" s="14">
        <v>61.3376352210623</v>
      </c>
      <c r="G4677" s="14">
        <v>20.4458784070208</v>
      </c>
      <c r="H4677" s="14">
        <v>347.60078896669103</v>
      </c>
      <c r="I4677" s="14">
        <v>373.48665653879902</v>
      </c>
      <c r="J4677" s="14">
        <v>283.70281207791498</v>
      </c>
      <c r="K4677" s="14">
        <v>482.09322586229803</v>
      </c>
      <c r="L4677" s="14">
        <v>108.606569323499</v>
      </c>
      <c r="M4677" s="14">
        <v>89.783844460883799</v>
      </c>
      <c r="O4677" s="14"/>
      <c r="P4677" s="14"/>
      <c r="Q4677" s="14"/>
      <c r="R4677" s="14"/>
      <c r="S4677" s="14"/>
      <c r="T4677" s="14"/>
      <c r="U4677" s="14"/>
      <c r="V4677" s="14"/>
      <c r="W4677" s="14"/>
      <c r="X4677" s="14"/>
      <c r="Y4677" s="14"/>
    </row>
    <row r="4678" spans="1:25">
      <c r="A4678" s="14" t="s">
        <v>4762</v>
      </c>
      <c r="B4678" s="14" t="s">
        <v>64</v>
      </c>
      <c r="C4678" s="14" t="s">
        <v>129</v>
      </c>
      <c r="D4678" s="14" t="s">
        <v>39</v>
      </c>
      <c r="E4678" s="14">
        <v>2</v>
      </c>
      <c r="F4678" s="14">
        <v>64.9341902127737</v>
      </c>
      <c r="G4678" s="14">
        <v>21.644730070924599</v>
      </c>
      <c r="H4678" s="14">
        <v>367.75324354518699</v>
      </c>
      <c r="I4678" s="14">
        <v>387.272984157032</v>
      </c>
      <c r="J4678" s="14">
        <v>296.44626389219098</v>
      </c>
      <c r="K4678" s="14">
        <v>496.55061870068999</v>
      </c>
      <c r="L4678" s="14">
        <v>109.277634543659</v>
      </c>
      <c r="M4678" s="14">
        <v>90.826720264840205</v>
      </c>
      <c r="O4678" s="14"/>
      <c r="P4678" s="14"/>
      <c r="Q4678" s="14"/>
      <c r="R4678" s="14"/>
      <c r="S4678" s="14"/>
      <c r="T4678" s="14"/>
      <c r="U4678" s="14"/>
      <c r="V4678" s="14"/>
      <c r="W4678" s="14"/>
      <c r="X4678" s="14"/>
      <c r="Y4678" s="14"/>
    </row>
    <row r="4679" spans="1:25">
      <c r="A4679" s="14" t="s">
        <v>4763</v>
      </c>
      <c r="B4679" s="14" t="s">
        <v>64</v>
      </c>
      <c r="C4679" s="14" t="s">
        <v>130</v>
      </c>
      <c r="D4679" s="14" t="s">
        <v>39</v>
      </c>
      <c r="E4679" s="14">
        <v>2</v>
      </c>
      <c r="F4679" s="14">
        <v>58.481292991551499</v>
      </c>
      <c r="G4679" s="14">
        <v>19.493764330517202</v>
      </c>
      <c r="H4679" s="14">
        <v>330.49614575615402</v>
      </c>
      <c r="I4679" s="14">
        <v>344.14463441827598</v>
      </c>
      <c r="J4679" s="14">
        <v>258.48052913311102</v>
      </c>
      <c r="K4679" s="14">
        <v>448.24876488406602</v>
      </c>
      <c r="L4679" s="14">
        <v>104.104130465789</v>
      </c>
      <c r="M4679" s="14">
        <v>85.664105285165107</v>
      </c>
      <c r="O4679" s="14"/>
      <c r="P4679" s="14"/>
      <c r="Q4679" s="14"/>
      <c r="R4679" s="14"/>
      <c r="S4679" s="14"/>
      <c r="T4679" s="14"/>
      <c r="U4679" s="14"/>
      <c r="V4679" s="14"/>
      <c r="W4679" s="14"/>
      <c r="X4679" s="14"/>
      <c r="Y4679" s="14"/>
    </row>
    <row r="4680" spans="1:25">
      <c r="A4680" s="14" t="s">
        <v>4764</v>
      </c>
      <c r="B4680" s="14" t="s">
        <v>64</v>
      </c>
      <c r="C4680" s="14" t="s">
        <v>131</v>
      </c>
      <c r="D4680" s="14" t="s">
        <v>39</v>
      </c>
      <c r="E4680" s="14">
        <v>2</v>
      </c>
      <c r="F4680" s="14">
        <v>63.331986144444301</v>
      </c>
      <c r="G4680" s="14">
        <v>21.1106620481481</v>
      </c>
      <c r="H4680" s="14">
        <v>357.08156373728201</v>
      </c>
      <c r="I4680" s="14">
        <v>377.27325628210798</v>
      </c>
      <c r="J4680" s="14">
        <v>285.168133112948</v>
      </c>
      <c r="K4680" s="14">
        <v>488.34899948913397</v>
      </c>
      <c r="L4680" s="14">
        <v>111.075743207027</v>
      </c>
      <c r="M4680" s="14">
        <v>92.1051231691591</v>
      </c>
      <c r="O4680" s="14"/>
      <c r="P4680" s="14"/>
      <c r="Q4680" s="14"/>
      <c r="R4680" s="14"/>
      <c r="S4680" s="14"/>
      <c r="T4680" s="14"/>
      <c r="U4680" s="14"/>
      <c r="V4680" s="14"/>
      <c r="W4680" s="14"/>
      <c r="X4680" s="14"/>
      <c r="Y4680" s="14"/>
    </row>
    <row r="4681" spans="1:25">
      <c r="A4681" s="14" t="s">
        <v>4765</v>
      </c>
      <c r="B4681" s="14" t="s">
        <v>64</v>
      </c>
      <c r="C4681" s="14" t="s">
        <v>132</v>
      </c>
      <c r="D4681" s="14" t="s">
        <v>39</v>
      </c>
      <c r="E4681" s="14">
        <v>2</v>
      </c>
      <c r="F4681" s="14">
        <v>65.005077467234401</v>
      </c>
      <c r="G4681" s="14">
        <v>21.668359155744799</v>
      </c>
      <c r="H4681" s="14">
        <v>367.55104301274702</v>
      </c>
      <c r="I4681" s="14">
        <v>388.54593903651897</v>
      </c>
      <c r="J4681" s="14">
        <v>292.87994548951099</v>
      </c>
      <c r="K4681" s="14">
        <v>503.63421500690902</v>
      </c>
      <c r="L4681" s="14">
        <v>115.08827597039</v>
      </c>
      <c r="M4681" s="14">
        <v>95.665993547007702</v>
      </c>
      <c r="O4681" s="14"/>
      <c r="P4681" s="14"/>
      <c r="Q4681" s="14"/>
      <c r="R4681" s="14"/>
      <c r="S4681" s="14"/>
      <c r="T4681" s="14"/>
      <c r="U4681" s="14"/>
      <c r="V4681" s="14"/>
      <c r="W4681" s="14"/>
      <c r="X4681" s="14"/>
      <c r="Y4681" s="14"/>
    </row>
    <row r="4682" spans="1:25">
      <c r="A4682" s="14" t="s">
        <v>4766</v>
      </c>
      <c r="B4682" s="14" t="s">
        <v>64</v>
      </c>
      <c r="C4682" s="14" t="s">
        <v>38</v>
      </c>
      <c r="D4682" s="14" t="s">
        <v>39</v>
      </c>
      <c r="E4682" s="14">
        <v>3</v>
      </c>
      <c r="F4682" s="14">
        <v>80.078920155075096</v>
      </c>
      <c r="G4682" s="14">
        <v>26.692973385024999</v>
      </c>
      <c r="H4682" s="14">
        <v>466.52444016938603</v>
      </c>
      <c r="I4682" s="14">
        <v>480.02190409890602</v>
      </c>
      <c r="J4682" s="14">
        <v>378.88613550460599</v>
      </c>
      <c r="K4682" s="14">
        <v>599.46786061390401</v>
      </c>
      <c r="L4682" s="14">
        <v>119.44595651499699</v>
      </c>
      <c r="M4682" s="14">
        <v>101.1357685943</v>
      </c>
      <c r="O4682" s="14"/>
      <c r="P4682" s="14"/>
      <c r="Q4682" s="14"/>
      <c r="R4682" s="14"/>
      <c r="S4682" s="14"/>
      <c r="T4682" s="14"/>
      <c r="U4682" s="14"/>
      <c r="V4682" s="14"/>
      <c r="W4682" s="14"/>
      <c r="X4682" s="14"/>
      <c r="Y4682" s="14"/>
    </row>
    <row r="4683" spans="1:25">
      <c r="A4683" s="14" t="s">
        <v>4767</v>
      </c>
      <c r="B4683" s="14" t="s">
        <v>64</v>
      </c>
      <c r="C4683" s="14" t="s">
        <v>36</v>
      </c>
      <c r="D4683" s="14" t="s">
        <v>39</v>
      </c>
      <c r="E4683" s="14">
        <v>3</v>
      </c>
      <c r="F4683" s="14">
        <v>71.555425350488093</v>
      </c>
      <c r="G4683" s="14">
        <v>23.8518084501627</v>
      </c>
      <c r="H4683" s="14">
        <v>410.200787379546</v>
      </c>
      <c r="I4683" s="14">
        <v>428.22728252157799</v>
      </c>
      <c r="J4683" s="14">
        <v>332.85071297079901</v>
      </c>
      <c r="K4683" s="14">
        <v>541.97008931707103</v>
      </c>
      <c r="L4683" s="14">
        <v>113.742806795493</v>
      </c>
      <c r="M4683" s="14">
        <v>95.376569550778797</v>
      </c>
      <c r="O4683" s="14"/>
      <c r="P4683" s="14"/>
      <c r="Q4683" s="14"/>
      <c r="R4683" s="14"/>
      <c r="S4683" s="14"/>
      <c r="T4683" s="14"/>
      <c r="U4683" s="14"/>
      <c r="V4683" s="14"/>
      <c r="W4683" s="14"/>
      <c r="X4683" s="14"/>
      <c r="Y4683" s="14"/>
    </row>
    <row r="4684" spans="1:25">
      <c r="A4684" s="14" t="s">
        <v>4768</v>
      </c>
      <c r="B4684" s="14" t="s">
        <v>64</v>
      </c>
      <c r="C4684" s="14" t="s">
        <v>34</v>
      </c>
      <c r="D4684" s="14" t="s">
        <v>39</v>
      </c>
      <c r="E4684" s="14">
        <v>3</v>
      </c>
      <c r="F4684" s="14">
        <v>74.218750077892295</v>
      </c>
      <c r="G4684" s="14">
        <v>24.739583359297399</v>
      </c>
      <c r="H4684" s="14">
        <v>420.95598705627702</v>
      </c>
      <c r="I4684" s="14">
        <v>437.85829629442497</v>
      </c>
      <c r="J4684" s="14">
        <v>341.907650296908</v>
      </c>
      <c r="K4684" s="14">
        <v>551.91867566264102</v>
      </c>
      <c r="L4684" s="14">
        <v>114.060379368215</v>
      </c>
      <c r="M4684" s="14">
        <v>95.950645997517199</v>
      </c>
      <c r="O4684" s="14"/>
      <c r="P4684" s="14"/>
      <c r="Q4684" s="14"/>
      <c r="R4684" s="14"/>
      <c r="S4684" s="14"/>
      <c r="T4684" s="14"/>
      <c r="U4684" s="14"/>
      <c r="V4684" s="14"/>
      <c r="W4684" s="14"/>
      <c r="X4684" s="14"/>
      <c r="Y4684" s="14"/>
    </row>
    <row r="4685" spans="1:25">
      <c r="A4685" s="14" t="s">
        <v>4769</v>
      </c>
      <c r="B4685" s="14" t="s">
        <v>64</v>
      </c>
      <c r="C4685" s="14" t="s">
        <v>128</v>
      </c>
      <c r="D4685" s="14" t="s">
        <v>39</v>
      </c>
      <c r="E4685" s="14">
        <v>3</v>
      </c>
      <c r="F4685" s="14">
        <v>75.737321448893496</v>
      </c>
      <c r="G4685" s="14">
        <v>25.245773816297799</v>
      </c>
      <c r="H4685" s="14">
        <v>429.34989483499697</v>
      </c>
      <c r="I4685" s="14">
        <v>452.672820006905</v>
      </c>
      <c r="J4685" s="14">
        <v>354.10405253113601</v>
      </c>
      <c r="K4685" s="14">
        <v>569.63998058325501</v>
      </c>
      <c r="L4685" s="14">
        <v>116.96716057635</v>
      </c>
      <c r="M4685" s="14">
        <v>98.568767475768894</v>
      </c>
      <c r="O4685" s="14"/>
      <c r="P4685" s="14"/>
      <c r="Q4685" s="14"/>
      <c r="R4685" s="14"/>
      <c r="S4685" s="14"/>
      <c r="T4685" s="14"/>
      <c r="U4685" s="14"/>
      <c r="V4685" s="14"/>
      <c r="W4685" s="14"/>
      <c r="X4685" s="14"/>
      <c r="Y4685" s="14"/>
    </row>
    <row r="4686" spans="1:25">
      <c r="A4686" s="14" t="s">
        <v>4770</v>
      </c>
      <c r="B4686" s="14" t="s">
        <v>64</v>
      </c>
      <c r="C4686" s="14" t="s">
        <v>129</v>
      </c>
      <c r="D4686" s="14" t="s">
        <v>39</v>
      </c>
      <c r="E4686" s="14">
        <v>3</v>
      </c>
      <c r="F4686" s="14">
        <v>72.692740148310094</v>
      </c>
      <c r="G4686" s="14">
        <v>24.230913382770002</v>
      </c>
      <c r="H4686" s="14">
        <v>412.48788599165903</v>
      </c>
      <c r="I4686" s="14">
        <v>423.32267575220197</v>
      </c>
      <c r="J4686" s="14">
        <v>329.66436809614203</v>
      </c>
      <c r="K4686" s="14">
        <v>534.86078610781101</v>
      </c>
      <c r="L4686" s="14">
        <v>111.53811035560901</v>
      </c>
      <c r="M4686" s="14">
        <v>93.658307656059904</v>
      </c>
      <c r="O4686" s="14"/>
      <c r="P4686" s="14"/>
      <c r="Q4686" s="14"/>
      <c r="R4686" s="14"/>
      <c r="S4686" s="14"/>
      <c r="T4686" s="14"/>
      <c r="U4686" s="14"/>
      <c r="V4686" s="14"/>
      <c r="W4686" s="14"/>
      <c r="X4686" s="14"/>
      <c r="Y4686" s="14"/>
    </row>
    <row r="4687" spans="1:25">
      <c r="A4687" s="14" t="s">
        <v>4771</v>
      </c>
      <c r="B4687" s="14" t="s">
        <v>64</v>
      </c>
      <c r="C4687" s="14" t="s">
        <v>130</v>
      </c>
      <c r="D4687" s="14" t="s">
        <v>39</v>
      </c>
      <c r="E4687" s="14">
        <v>3</v>
      </c>
      <c r="F4687" s="14">
        <v>73.839514722978905</v>
      </c>
      <c r="G4687" s="14">
        <v>24.613171574326302</v>
      </c>
      <c r="H4687" s="14">
        <v>419.661919425853</v>
      </c>
      <c r="I4687" s="14">
        <v>430.49877060239697</v>
      </c>
      <c r="J4687" s="14">
        <v>335.52492456294499</v>
      </c>
      <c r="K4687" s="14">
        <v>543.44844365069002</v>
      </c>
      <c r="L4687" s="14">
        <v>112.94967304829299</v>
      </c>
      <c r="M4687" s="14">
        <v>94.9738460394519</v>
      </c>
      <c r="O4687" s="14"/>
      <c r="P4687" s="14"/>
      <c r="Q4687" s="14"/>
      <c r="R4687" s="14"/>
      <c r="S4687" s="14"/>
      <c r="T4687" s="14"/>
      <c r="U4687" s="14"/>
      <c r="V4687" s="14"/>
      <c r="W4687" s="14"/>
      <c r="X4687" s="14"/>
      <c r="Y4687" s="14"/>
    </row>
    <row r="4688" spans="1:25">
      <c r="A4688" s="14" t="s">
        <v>4772</v>
      </c>
      <c r="B4688" s="14" t="s">
        <v>64</v>
      </c>
      <c r="C4688" s="14" t="s">
        <v>131</v>
      </c>
      <c r="D4688" s="14" t="s">
        <v>39</v>
      </c>
      <c r="E4688" s="14">
        <v>3</v>
      </c>
      <c r="F4688" s="14">
        <v>73.969997741078998</v>
      </c>
      <c r="G4688" s="14">
        <v>24.656665913693001</v>
      </c>
      <c r="H4688" s="14">
        <v>418.26405281922001</v>
      </c>
      <c r="I4688" s="14">
        <v>409.87882051096602</v>
      </c>
      <c r="J4688" s="14">
        <v>319.71432454997199</v>
      </c>
      <c r="K4688" s="14">
        <v>517.09234630362903</v>
      </c>
      <c r="L4688" s="14">
        <v>107.21352579266301</v>
      </c>
      <c r="M4688" s="14">
        <v>90.164495960993506</v>
      </c>
      <c r="O4688" s="14"/>
      <c r="P4688" s="14"/>
      <c r="Q4688" s="14"/>
      <c r="R4688" s="14"/>
      <c r="S4688" s="14"/>
      <c r="T4688" s="14"/>
      <c r="U4688" s="14"/>
      <c r="V4688" s="14"/>
      <c r="W4688" s="14"/>
      <c r="X4688" s="14"/>
      <c r="Y4688" s="14"/>
    </row>
    <row r="4689" spans="1:25">
      <c r="A4689" s="14" t="s">
        <v>4773</v>
      </c>
      <c r="B4689" s="14" t="s">
        <v>64</v>
      </c>
      <c r="C4689" s="14" t="s">
        <v>132</v>
      </c>
      <c r="D4689" s="14" t="s">
        <v>39</v>
      </c>
      <c r="E4689" s="14">
        <v>3</v>
      </c>
      <c r="F4689" s="14">
        <v>73.640415136235205</v>
      </c>
      <c r="G4689" s="14">
        <v>24.546805045411698</v>
      </c>
      <c r="H4689" s="14">
        <v>414.54861031431699</v>
      </c>
      <c r="I4689" s="14">
        <v>399.01076370615499</v>
      </c>
      <c r="J4689" s="14">
        <v>310.25598551354898</v>
      </c>
      <c r="K4689" s="14">
        <v>504.58918687627698</v>
      </c>
      <c r="L4689" s="14">
        <v>105.578423170123</v>
      </c>
      <c r="M4689" s="14">
        <v>88.754778192605499</v>
      </c>
      <c r="O4689" s="14"/>
      <c r="P4689" s="14"/>
      <c r="Q4689" s="14"/>
      <c r="R4689" s="14"/>
      <c r="S4689" s="14"/>
      <c r="T4689" s="14"/>
      <c r="U4689" s="14"/>
      <c r="V4689" s="14"/>
      <c r="W4689" s="14"/>
      <c r="X4689" s="14"/>
      <c r="Y4689" s="14"/>
    </row>
    <row r="4690" spans="1:25">
      <c r="A4690" s="14" t="s">
        <v>4774</v>
      </c>
      <c r="B4690" s="14" t="s">
        <v>64</v>
      </c>
      <c r="C4690" s="14" t="s">
        <v>38</v>
      </c>
      <c r="D4690" s="14" t="s">
        <v>39</v>
      </c>
      <c r="E4690" s="14">
        <v>4</v>
      </c>
      <c r="F4690" s="14">
        <v>74.616084116275701</v>
      </c>
      <c r="G4690" s="14">
        <v>24.8720280387586</v>
      </c>
      <c r="H4690" s="14">
        <v>483.672030312282</v>
      </c>
      <c r="I4690" s="14">
        <v>526.34615460928205</v>
      </c>
      <c r="J4690" s="14">
        <v>411.41236211270302</v>
      </c>
      <c r="K4690" s="14">
        <v>662.90911968982005</v>
      </c>
      <c r="L4690" s="14">
        <v>136.56296508053799</v>
      </c>
      <c r="M4690" s="14">
        <v>114.933792496579</v>
      </c>
      <c r="O4690" s="14"/>
      <c r="P4690" s="14"/>
      <c r="Q4690" s="14"/>
      <c r="R4690" s="14"/>
      <c r="S4690" s="14"/>
      <c r="T4690" s="14"/>
      <c r="U4690" s="14"/>
      <c r="V4690" s="14"/>
      <c r="W4690" s="14"/>
      <c r="X4690" s="14"/>
      <c r="Y4690" s="14"/>
    </row>
    <row r="4691" spans="1:25">
      <c r="A4691" s="14" t="s">
        <v>4775</v>
      </c>
      <c r="B4691" s="14" t="s">
        <v>64</v>
      </c>
      <c r="C4691" s="14" t="s">
        <v>36</v>
      </c>
      <c r="D4691" s="14" t="s">
        <v>39</v>
      </c>
      <c r="E4691" s="14">
        <v>4</v>
      </c>
      <c r="F4691" s="14">
        <v>72.477919127341806</v>
      </c>
      <c r="G4691" s="14">
        <v>24.159306375780599</v>
      </c>
      <c r="H4691" s="14">
        <v>468.53655134360201</v>
      </c>
      <c r="I4691" s="14">
        <v>502.80818997657201</v>
      </c>
      <c r="J4691" s="14">
        <v>391.24177672106799</v>
      </c>
      <c r="K4691" s="14">
        <v>635.70779061904898</v>
      </c>
      <c r="L4691" s="14">
        <v>132.899600642477</v>
      </c>
      <c r="M4691" s="14">
        <v>111.566413255504</v>
      </c>
      <c r="O4691" s="14"/>
      <c r="P4691" s="14"/>
      <c r="Q4691" s="14"/>
      <c r="R4691" s="14"/>
      <c r="S4691" s="14"/>
      <c r="T4691" s="14"/>
      <c r="U4691" s="14"/>
      <c r="V4691" s="14"/>
      <c r="W4691" s="14"/>
      <c r="X4691" s="14"/>
      <c r="Y4691" s="14"/>
    </row>
    <row r="4692" spans="1:25">
      <c r="A4692" s="14" t="s">
        <v>4776</v>
      </c>
      <c r="B4692" s="14" t="s">
        <v>64</v>
      </c>
      <c r="C4692" s="14" t="s">
        <v>34</v>
      </c>
      <c r="D4692" s="14" t="s">
        <v>39</v>
      </c>
      <c r="E4692" s="14">
        <v>4</v>
      </c>
      <c r="F4692" s="14">
        <v>80.210059418340705</v>
      </c>
      <c r="G4692" s="14">
        <v>26.7366864727802</v>
      </c>
      <c r="H4692" s="14">
        <v>520.06781701576006</v>
      </c>
      <c r="I4692" s="14">
        <v>551.24045852946597</v>
      </c>
      <c r="J4692" s="14">
        <v>434.66798142387199</v>
      </c>
      <c r="K4692" s="14">
        <v>688.89899919154595</v>
      </c>
      <c r="L4692" s="14">
        <v>137.65854066207999</v>
      </c>
      <c r="M4692" s="14">
        <v>116.572477105595</v>
      </c>
      <c r="O4692" s="14"/>
      <c r="P4692" s="14"/>
      <c r="Q4692" s="14"/>
      <c r="R4692" s="14"/>
      <c r="S4692" s="14"/>
      <c r="T4692" s="14"/>
      <c r="U4692" s="14"/>
      <c r="V4692" s="14"/>
      <c r="W4692" s="14"/>
      <c r="X4692" s="14"/>
      <c r="Y4692" s="14"/>
    </row>
    <row r="4693" spans="1:25">
      <c r="A4693" s="14" t="s">
        <v>4777</v>
      </c>
      <c r="B4693" s="14" t="s">
        <v>64</v>
      </c>
      <c r="C4693" s="14" t="s">
        <v>128</v>
      </c>
      <c r="D4693" s="14" t="s">
        <v>39</v>
      </c>
      <c r="E4693" s="14">
        <v>4</v>
      </c>
      <c r="F4693" s="14">
        <v>75.263756554484601</v>
      </c>
      <c r="G4693" s="14">
        <v>25.087918851494901</v>
      </c>
      <c r="H4693" s="14">
        <v>491.50236109504698</v>
      </c>
      <c r="I4693" s="14">
        <v>517.04733030050397</v>
      </c>
      <c r="J4693" s="14">
        <v>404.633305552384</v>
      </c>
      <c r="K4693" s="14">
        <v>650.51631256842802</v>
      </c>
      <c r="L4693" s="14">
        <v>133.46898226792399</v>
      </c>
      <c r="M4693" s="14">
        <v>112.41402474812</v>
      </c>
      <c r="O4693" s="14"/>
      <c r="P4693" s="14"/>
      <c r="Q4693" s="14"/>
      <c r="R4693" s="14"/>
      <c r="S4693" s="14"/>
      <c r="T4693" s="14"/>
      <c r="U4693" s="14"/>
      <c r="V4693" s="14"/>
      <c r="W4693" s="14"/>
      <c r="X4693" s="14"/>
      <c r="Y4693" s="14"/>
    </row>
    <row r="4694" spans="1:25">
      <c r="A4694" s="14" t="s">
        <v>4778</v>
      </c>
      <c r="B4694" s="14" t="s">
        <v>64</v>
      </c>
      <c r="C4694" s="14" t="s">
        <v>129</v>
      </c>
      <c r="D4694" s="14" t="s">
        <v>39</v>
      </c>
      <c r="E4694" s="14">
        <v>4</v>
      </c>
      <c r="F4694" s="14">
        <v>76.118198195479096</v>
      </c>
      <c r="G4694" s="14">
        <v>25.3727327318264</v>
      </c>
      <c r="H4694" s="14">
        <v>497.69973973766901</v>
      </c>
      <c r="I4694" s="14">
        <v>514.07001870960005</v>
      </c>
      <c r="J4694" s="14">
        <v>402.68726877731802</v>
      </c>
      <c r="K4694" s="14">
        <v>646.18588264651203</v>
      </c>
      <c r="L4694" s="14">
        <v>132.11586393691201</v>
      </c>
      <c r="M4694" s="14">
        <v>111.382749932282</v>
      </c>
      <c r="O4694" s="14"/>
      <c r="P4694" s="14"/>
      <c r="Q4694" s="14"/>
      <c r="R4694" s="14"/>
      <c r="S4694" s="14"/>
      <c r="T4694" s="14"/>
      <c r="U4694" s="14"/>
      <c r="V4694" s="14"/>
      <c r="W4694" s="14"/>
      <c r="X4694" s="14"/>
      <c r="Y4694" s="14"/>
    </row>
    <row r="4695" spans="1:25">
      <c r="A4695" s="14" t="s">
        <v>4779</v>
      </c>
      <c r="B4695" s="14" t="s">
        <v>64</v>
      </c>
      <c r="C4695" s="14" t="s">
        <v>130</v>
      </c>
      <c r="D4695" s="14" t="s">
        <v>39</v>
      </c>
      <c r="E4695" s="14">
        <v>4</v>
      </c>
      <c r="F4695" s="14">
        <v>71.369806866643003</v>
      </c>
      <c r="G4695" s="14">
        <v>23.789935622214301</v>
      </c>
      <c r="H4695" s="14">
        <v>465.31364497746102</v>
      </c>
      <c r="I4695" s="14">
        <v>471.70376106755998</v>
      </c>
      <c r="J4695" s="14">
        <v>366.15160634370102</v>
      </c>
      <c r="K4695" s="14">
        <v>597.61065426894504</v>
      </c>
      <c r="L4695" s="14">
        <v>125.906893201385</v>
      </c>
      <c r="M4695" s="14">
        <v>105.552154723859</v>
      </c>
      <c r="O4695" s="14"/>
      <c r="P4695" s="14"/>
      <c r="Q4695" s="14"/>
      <c r="R4695" s="14"/>
      <c r="S4695" s="14"/>
      <c r="T4695" s="14"/>
      <c r="U4695" s="14"/>
      <c r="V4695" s="14"/>
      <c r="W4695" s="14"/>
      <c r="X4695" s="14"/>
      <c r="Y4695" s="14"/>
    </row>
    <row r="4696" spans="1:25">
      <c r="A4696" s="14" t="s">
        <v>4780</v>
      </c>
      <c r="B4696" s="14" t="s">
        <v>64</v>
      </c>
      <c r="C4696" s="14" t="s">
        <v>131</v>
      </c>
      <c r="D4696" s="14" t="s">
        <v>39</v>
      </c>
      <c r="E4696" s="14">
        <v>4</v>
      </c>
      <c r="F4696" s="14">
        <v>72.927229413662801</v>
      </c>
      <c r="G4696" s="14">
        <v>24.309076471220902</v>
      </c>
      <c r="H4696" s="14">
        <v>473.61494618562699</v>
      </c>
      <c r="I4696" s="14">
        <v>469.13466351156598</v>
      </c>
      <c r="J4696" s="14">
        <v>364.98172452619099</v>
      </c>
      <c r="K4696" s="14">
        <v>593.13574840408796</v>
      </c>
      <c r="L4696" s="14">
        <v>124.001084892523</v>
      </c>
      <c r="M4696" s="14">
        <v>104.15293898537401</v>
      </c>
      <c r="O4696" s="14"/>
      <c r="P4696" s="14"/>
      <c r="Q4696" s="14"/>
      <c r="R4696" s="14"/>
      <c r="S4696" s="14"/>
      <c r="T4696" s="14"/>
      <c r="U4696" s="14"/>
      <c r="V4696" s="14"/>
      <c r="W4696" s="14"/>
      <c r="X4696" s="14"/>
      <c r="Y4696" s="14"/>
    </row>
    <row r="4697" spans="1:25">
      <c r="A4697" s="14" t="s">
        <v>4781</v>
      </c>
      <c r="B4697" s="14" t="s">
        <v>64</v>
      </c>
      <c r="C4697" s="14" t="s">
        <v>132</v>
      </c>
      <c r="D4697" s="14" t="s">
        <v>39</v>
      </c>
      <c r="E4697" s="14">
        <v>4</v>
      </c>
      <c r="F4697" s="14">
        <v>67.446337181115496</v>
      </c>
      <c r="G4697" s="14">
        <v>22.482112393705201</v>
      </c>
      <c r="H4697" s="14">
        <v>437.39518275691</v>
      </c>
      <c r="I4697" s="14">
        <v>424.68583629897302</v>
      </c>
      <c r="J4697" s="14">
        <v>327.13536049575401</v>
      </c>
      <c r="K4697" s="14">
        <v>541.642555937319</v>
      </c>
      <c r="L4697" s="14">
        <v>116.956719638346</v>
      </c>
      <c r="M4697" s="14">
        <v>97.550475803218902</v>
      </c>
      <c r="O4697" s="14"/>
      <c r="P4697" s="14"/>
      <c r="Q4697" s="14"/>
      <c r="R4697" s="14"/>
      <c r="S4697" s="14"/>
      <c r="T4697" s="14"/>
      <c r="U4697" s="14"/>
      <c r="V4697" s="14"/>
      <c r="W4697" s="14"/>
      <c r="X4697" s="14"/>
      <c r="Y4697" s="14"/>
    </row>
    <row r="4698" spans="1:25">
      <c r="A4698" s="14" t="s">
        <v>4782</v>
      </c>
      <c r="B4698" s="14" t="s">
        <v>64</v>
      </c>
      <c r="C4698" s="14" t="s">
        <v>38</v>
      </c>
      <c r="D4698" s="14" t="s">
        <v>39</v>
      </c>
      <c r="E4698" s="14">
        <v>5</v>
      </c>
      <c r="F4698" s="14">
        <v>97.145349653630305</v>
      </c>
      <c r="G4698" s="14">
        <v>32.381783217876801</v>
      </c>
      <c r="H4698" s="14">
        <v>700.50006961083295</v>
      </c>
      <c r="I4698" s="14">
        <v>784.39101092344004</v>
      </c>
      <c r="J4698" s="14">
        <v>630.46836911953301</v>
      </c>
      <c r="K4698" s="14">
        <v>963.39791654480803</v>
      </c>
      <c r="L4698" s="14">
        <v>179.006905621367</v>
      </c>
      <c r="M4698" s="14">
        <v>153.92264180390799</v>
      </c>
      <c r="O4698" s="14"/>
      <c r="P4698" s="14"/>
      <c r="Q4698" s="14"/>
      <c r="R4698" s="14"/>
      <c r="S4698" s="14"/>
      <c r="T4698" s="14"/>
      <c r="U4698" s="14"/>
      <c r="V4698" s="14"/>
      <c r="W4698" s="14"/>
      <c r="X4698" s="14"/>
      <c r="Y4698" s="14"/>
    </row>
    <row r="4699" spans="1:25">
      <c r="A4699" s="14" t="s">
        <v>4783</v>
      </c>
      <c r="B4699" s="14" t="s">
        <v>64</v>
      </c>
      <c r="C4699" s="14" t="s">
        <v>36</v>
      </c>
      <c r="D4699" s="14" t="s">
        <v>39</v>
      </c>
      <c r="E4699" s="14">
        <v>5</v>
      </c>
      <c r="F4699" s="14">
        <v>98.922287275720294</v>
      </c>
      <c r="G4699" s="14">
        <v>32.974095758573398</v>
      </c>
      <c r="H4699" s="14">
        <v>708.66313687026502</v>
      </c>
      <c r="I4699" s="14">
        <v>771.868759537095</v>
      </c>
      <c r="J4699" s="14">
        <v>622.87744757988798</v>
      </c>
      <c r="K4699" s="14">
        <v>944.90323269957298</v>
      </c>
      <c r="L4699" s="14">
        <v>173.03447316247801</v>
      </c>
      <c r="M4699" s="14">
        <v>148.99131195720699</v>
      </c>
      <c r="O4699" s="14"/>
      <c r="P4699" s="14"/>
      <c r="Q4699" s="14"/>
      <c r="R4699" s="14"/>
      <c r="S4699" s="14"/>
      <c r="T4699" s="14"/>
      <c r="U4699" s="14"/>
      <c r="V4699" s="14"/>
      <c r="W4699" s="14"/>
      <c r="X4699" s="14"/>
      <c r="Y4699" s="14"/>
    </row>
    <row r="4700" spans="1:25">
      <c r="A4700" s="14" t="s">
        <v>4784</v>
      </c>
      <c r="B4700" s="14" t="s">
        <v>64</v>
      </c>
      <c r="C4700" s="14" t="s">
        <v>34</v>
      </c>
      <c r="D4700" s="14" t="s">
        <v>39</v>
      </c>
      <c r="E4700" s="14">
        <v>5</v>
      </c>
      <c r="F4700" s="14">
        <v>98.584363147029805</v>
      </c>
      <c r="G4700" s="14">
        <v>32.861454382343297</v>
      </c>
      <c r="H4700" s="14">
        <v>704.42560305130303</v>
      </c>
      <c r="I4700" s="14">
        <v>772.08515708992297</v>
      </c>
      <c r="J4700" s="14">
        <v>621.37857377008004</v>
      </c>
      <c r="K4700" s="14">
        <v>947.15685042538996</v>
      </c>
      <c r="L4700" s="14">
        <v>175.07169333546699</v>
      </c>
      <c r="M4700" s="14">
        <v>150.70658331984299</v>
      </c>
      <c r="O4700" s="14"/>
      <c r="P4700" s="14"/>
      <c r="Q4700" s="14"/>
      <c r="R4700" s="14"/>
      <c r="S4700" s="14"/>
      <c r="T4700" s="14"/>
      <c r="U4700" s="14"/>
      <c r="V4700" s="14"/>
      <c r="W4700" s="14"/>
      <c r="X4700" s="14"/>
      <c r="Y4700" s="14"/>
    </row>
    <row r="4701" spans="1:25">
      <c r="A4701" s="14" t="s">
        <v>4785</v>
      </c>
      <c r="B4701" s="14" t="s">
        <v>64</v>
      </c>
      <c r="C4701" s="14" t="s">
        <v>128</v>
      </c>
      <c r="D4701" s="14" t="s">
        <v>39</v>
      </c>
      <c r="E4701" s="14">
        <v>5</v>
      </c>
      <c r="F4701" s="14">
        <v>98.826325537258995</v>
      </c>
      <c r="G4701" s="14">
        <v>32.942108512419701</v>
      </c>
      <c r="H4701" s="14">
        <v>705.70069649570905</v>
      </c>
      <c r="I4701" s="14">
        <v>779.97335056894497</v>
      </c>
      <c r="J4701" s="14">
        <v>627.32286249475499</v>
      </c>
      <c r="K4701" s="14">
        <v>957.27045354578797</v>
      </c>
      <c r="L4701" s="14">
        <v>177.29710297684301</v>
      </c>
      <c r="M4701" s="14">
        <v>152.65048807419001</v>
      </c>
      <c r="O4701" s="14"/>
      <c r="P4701" s="14"/>
      <c r="Q4701" s="14"/>
      <c r="R4701" s="14"/>
      <c r="S4701" s="14"/>
      <c r="T4701" s="14"/>
      <c r="U4701" s="14"/>
      <c r="V4701" s="14"/>
      <c r="W4701" s="14"/>
      <c r="X4701" s="14"/>
      <c r="Y4701" s="14"/>
    </row>
    <row r="4702" spans="1:25">
      <c r="A4702" s="14" t="s">
        <v>4786</v>
      </c>
      <c r="B4702" s="14" t="s">
        <v>64</v>
      </c>
      <c r="C4702" s="14" t="s">
        <v>129</v>
      </c>
      <c r="D4702" s="14" t="s">
        <v>39</v>
      </c>
      <c r="E4702" s="14">
        <v>5</v>
      </c>
      <c r="F4702" s="14">
        <v>100.06653285569899</v>
      </c>
      <c r="G4702" s="14">
        <v>33.355510951899802</v>
      </c>
      <c r="H4702" s="14">
        <v>715.93713139943702</v>
      </c>
      <c r="I4702" s="14">
        <v>823.88865855548397</v>
      </c>
      <c r="J4702" s="14">
        <v>661.72441912399302</v>
      </c>
      <c r="K4702" s="14">
        <v>1012.05923551997</v>
      </c>
      <c r="L4702" s="14">
        <v>188.170576964482</v>
      </c>
      <c r="M4702" s="14">
        <v>162.16423943149201</v>
      </c>
      <c r="O4702" s="14"/>
      <c r="P4702" s="14"/>
      <c r="Q4702" s="14"/>
      <c r="R4702" s="14"/>
      <c r="S4702" s="14"/>
      <c r="T4702" s="14"/>
      <c r="U4702" s="14"/>
      <c r="V4702" s="14"/>
      <c r="W4702" s="14"/>
      <c r="X4702" s="14"/>
      <c r="Y4702" s="14"/>
    </row>
    <row r="4703" spans="1:25">
      <c r="A4703" s="14" t="s">
        <v>4787</v>
      </c>
      <c r="B4703" s="14" t="s">
        <v>64</v>
      </c>
      <c r="C4703" s="14" t="s">
        <v>130</v>
      </c>
      <c r="D4703" s="14" t="s">
        <v>39</v>
      </c>
      <c r="E4703" s="14">
        <v>5</v>
      </c>
      <c r="F4703" s="14">
        <v>94.579018470132894</v>
      </c>
      <c r="G4703" s="14">
        <v>31.5263394900443</v>
      </c>
      <c r="H4703" s="14">
        <v>675.22680424168504</v>
      </c>
      <c r="I4703" s="14">
        <v>766.961479554275</v>
      </c>
      <c r="J4703" s="14">
        <v>613.27316167000799</v>
      </c>
      <c r="K4703" s="14">
        <v>946.06242390270404</v>
      </c>
      <c r="L4703" s="14">
        <v>179.10094434842901</v>
      </c>
      <c r="M4703" s="14">
        <v>153.68831788426701</v>
      </c>
      <c r="O4703" s="14"/>
      <c r="P4703" s="14"/>
      <c r="Q4703" s="14"/>
      <c r="R4703" s="14"/>
      <c r="S4703" s="14"/>
      <c r="T4703" s="14"/>
      <c r="U4703" s="14"/>
      <c r="V4703" s="14"/>
      <c r="W4703" s="14"/>
      <c r="X4703" s="14"/>
      <c r="Y4703" s="14"/>
    </row>
    <row r="4704" spans="1:25">
      <c r="A4704" s="14" t="s">
        <v>4788</v>
      </c>
      <c r="B4704" s="14" t="s">
        <v>64</v>
      </c>
      <c r="C4704" s="14" t="s">
        <v>131</v>
      </c>
      <c r="D4704" s="14" t="s">
        <v>39</v>
      </c>
      <c r="E4704" s="14">
        <v>5</v>
      </c>
      <c r="F4704" s="14">
        <v>98.825893139161195</v>
      </c>
      <c r="G4704" s="14">
        <v>32.941964379720403</v>
      </c>
      <c r="H4704" s="14">
        <v>703.98841102123595</v>
      </c>
      <c r="I4704" s="14">
        <v>783.29430324217503</v>
      </c>
      <c r="J4704" s="14">
        <v>630.48492194728999</v>
      </c>
      <c r="K4704" s="14">
        <v>960.77601250365797</v>
      </c>
      <c r="L4704" s="14">
        <v>177.48170926148299</v>
      </c>
      <c r="M4704" s="14">
        <v>152.80938129488499</v>
      </c>
      <c r="O4704" s="14"/>
      <c r="P4704" s="14"/>
      <c r="Q4704" s="14"/>
      <c r="R4704" s="14"/>
      <c r="S4704" s="14"/>
      <c r="T4704" s="14"/>
      <c r="U4704" s="14"/>
      <c r="V4704" s="14"/>
      <c r="W4704" s="14"/>
      <c r="X4704" s="14"/>
      <c r="Y4704" s="14"/>
    </row>
    <row r="4705" spans="1:25">
      <c r="A4705" s="14" t="s">
        <v>4789</v>
      </c>
      <c r="B4705" s="14" t="s">
        <v>64</v>
      </c>
      <c r="C4705" s="14" t="s">
        <v>132</v>
      </c>
      <c r="D4705" s="14" t="s">
        <v>39</v>
      </c>
      <c r="E4705" s="14">
        <v>5</v>
      </c>
      <c r="F4705" s="14">
        <v>112.993969363597</v>
      </c>
      <c r="G4705" s="14">
        <v>37.664656454532398</v>
      </c>
      <c r="H4705" s="14">
        <v>797.810981879525</v>
      </c>
      <c r="I4705" s="14">
        <v>878.81442960887898</v>
      </c>
      <c r="J4705" s="14">
        <v>717.97059257359399</v>
      </c>
      <c r="K4705" s="14">
        <v>1063.8133573556599</v>
      </c>
      <c r="L4705" s="14">
        <v>184.99892774678199</v>
      </c>
      <c r="M4705" s="14">
        <v>160.84383703528599</v>
      </c>
      <c r="O4705" s="14"/>
      <c r="P4705" s="14"/>
      <c r="Q4705" s="14"/>
      <c r="R4705" s="14"/>
      <c r="S4705" s="14"/>
      <c r="T4705" s="14"/>
      <c r="U4705" s="14"/>
      <c r="V4705" s="14"/>
      <c r="W4705" s="14"/>
      <c r="X4705" s="14"/>
      <c r="Y4705" s="14"/>
    </row>
    <row r="4706" spans="1:25">
      <c r="A4706" s="14" t="s">
        <v>4790</v>
      </c>
      <c r="B4706" s="14" t="s">
        <v>64</v>
      </c>
      <c r="C4706" s="14" t="s">
        <v>38</v>
      </c>
      <c r="D4706" s="14" t="s">
        <v>40</v>
      </c>
      <c r="E4706" s="14">
        <v>0</v>
      </c>
      <c r="F4706" s="14">
        <v>469.03701360657902</v>
      </c>
      <c r="G4706" s="14">
        <v>156.34567120219299</v>
      </c>
      <c r="H4706" s="14">
        <v>367.85774174077801</v>
      </c>
      <c r="I4706" s="14">
        <v>478.298434353358</v>
      </c>
      <c r="J4706" s="14">
        <v>433.36772639183101</v>
      </c>
      <c r="K4706" s="14">
        <v>526.41171520195098</v>
      </c>
      <c r="L4706" s="14">
        <v>48.113280848592403</v>
      </c>
      <c r="M4706" s="14">
        <v>44.930707961526899</v>
      </c>
      <c r="O4706" s="14"/>
      <c r="P4706" s="14"/>
      <c r="Q4706" s="14"/>
      <c r="R4706" s="14"/>
      <c r="S4706" s="14"/>
      <c r="T4706" s="14"/>
      <c r="U4706" s="14"/>
      <c r="V4706" s="14"/>
      <c r="W4706" s="14"/>
      <c r="X4706" s="14"/>
      <c r="Y4706" s="14"/>
    </row>
    <row r="4707" spans="1:25">
      <c r="A4707" s="14" t="s">
        <v>4791</v>
      </c>
      <c r="B4707" s="14" t="s">
        <v>64</v>
      </c>
      <c r="C4707" s="14" t="s">
        <v>36</v>
      </c>
      <c r="D4707" s="14" t="s">
        <v>40</v>
      </c>
      <c r="E4707" s="14">
        <v>0</v>
      </c>
      <c r="F4707" s="14">
        <v>481.10019180946398</v>
      </c>
      <c r="G4707" s="14">
        <v>160.36673060315499</v>
      </c>
      <c r="H4707" s="14">
        <v>374.17573404792802</v>
      </c>
      <c r="I4707" s="14">
        <v>477.98245367775399</v>
      </c>
      <c r="J4707" s="14">
        <v>433.80454415985298</v>
      </c>
      <c r="K4707" s="14">
        <v>525.24864247793596</v>
      </c>
      <c r="L4707" s="14">
        <v>47.266188800182398</v>
      </c>
      <c r="M4707" s="14">
        <v>44.177909517901099</v>
      </c>
      <c r="O4707" s="14"/>
      <c r="P4707" s="14"/>
      <c r="Q4707" s="14"/>
      <c r="R4707" s="14"/>
      <c r="S4707" s="14"/>
      <c r="T4707" s="14"/>
      <c r="U4707" s="14"/>
      <c r="V4707" s="14"/>
      <c r="W4707" s="14"/>
      <c r="X4707" s="14"/>
      <c r="Y4707" s="14"/>
    </row>
    <row r="4708" spans="1:25">
      <c r="A4708" s="14" t="s">
        <v>4792</v>
      </c>
      <c r="B4708" s="14" t="s">
        <v>64</v>
      </c>
      <c r="C4708" s="14" t="s">
        <v>34</v>
      </c>
      <c r="D4708" s="14" t="s">
        <v>40</v>
      </c>
      <c r="E4708" s="14">
        <v>0</v>
      </c>
      <c r="F4708" s="14">
        <v>496.339415712863</v>
      </c>
      <c r="G4708" s="14">
        <v>165.44647190428799</v>
      </c>
      <c r="H4708" s="14">
        <v>383.522451406985</v>
      </c>
      <c r="I4708" s="14">
        <v>477.58596135723798</v>
      </c>
      <c r="J4708" s="14">
        <v>434.37315252734999</v>
      </c>
      <c r="K4708" s="14">
        <v>523.77111146227196</v>
      </c>
      <c r="L4708" s="14">
        <v>46.185150105034197</v>
      </c>
      <c r="M4708" s="14">
        <v>43.212808829888402</v>
      </c>
      <c r="O4708" s="14"/>
      <c r="P4708" s="14"/>
      <c r="Q4708" s="14"/>
      <c r="R4708" s="14"/>
      <c r="S4708" s="14"/>
      <c r="T4708" s="14"/>
      <c r="U4708" s="14"/>
      <c r="V4708" s="14"/>
      <c r="W4708" s="14"/>
      <c r="X4708" s="14"/>
      <c r="Y4708" s="14"/>
    </row>
    <row r="4709" spans="1:25">
      <c r="A4709" s="14" t="s">
        <v>4793</v>
      </c>
      <c r="B4709" s="14" t="s">
        <v>64</v>
      </c>
      <c r="C4709" s="14" t="s">
        <v>128</v>
      </c>
      <c r="D4709" s="14" t="s">
        <v>40</v>
      </c>
      <c r="E4709" s="14">
        <v>0</v>
      </c>
      <c r="F4709" s="14">
        <v>483.46275238502301</v>
      </c>
      <c r="G4709" s="14">
        <v>161.15425079500801</v>
      </c>
      <c r="H4709" s="14">
        <v>371.56287649868</v>
      </c>
      <c r="I4709" s="14">
        <v>453.64179262312399</v>
      </c>
      <c r="J4709" s="14">
        <v>412.15920404848998</v>
      </c>
      <c r="K4709" s="14">
        <v>498.01688145829399</v>
      </c>
      <c r="L4709" s="14">
        <v>44.375088835170601</v>
      </c>
      <c r="M4709" s="14">
        <v>41.482588574633503</v>
      </c>
      <c r="O4709" s="14"/>
      <c r="P4709" s="14"/>
      <c r="Q4709" s="14"/>
      <c r="R4709" s="14"/>
      <c r="S4709" s="14"/>
      <c r="T4709" s="14"/>
      <c r="U4709" s="14"/>
      <c r="V4709" s="14"/>
      <c r="W4709" s="14"/>
      <c r="X4709" s="14"/>
      <c r="Y4709" s="14"/>
    </row>
    <row r="4710" spans="1:25">
      <c r="A4710" s="14" t="s">
        <v>4794</v>
      </c>
      <c r="B4710" s="14" t="s">
        <v>64</v>
      </c>
      <c r="C4710" s="14" t="s">
        <v>129</v>
      </c>
      <c r="D4710" s="14" t="s">
        <v>40</v>
      </c>
      <c r="E4710" s="14">
        <v>0</v>
      </c>
      <c r="F4710" s="14">
        <v>472.795998268353</v>
      </c>
      <c r="G4710" s="14">
        <v>157.598666089451</v>
      </c>
      <c r="H4710" s="14">
        <v>362.07382314929799</v>
      </c>
      <c r="I4710" s="14">
        <v>434.31554139451401</v>
      </c>
      <c r="J4710" s="14">
        <v>394.43814468329998</v>
      </c>
      <c r="K4710" s="14">
        <v>477.005890741695</v>
      </c>
      <c r="L4710" s="14">
        <v>42.690349347180501</v>
      </c>
      <c r="M4710" s="14">
        <v>39.877396711214701</v>
      </c>
      <c r="O4710" s="14"/>
      <c r="P4710" s="14"/>
      <c r="Q4710" s="14"/>
      <c r="R4710" s="14"/>
      <c r="S4710" s="14"/>
      <c r="T4710" s="14"/>
      <c r="U4710" s="14"/>
      <c r="V4710" s="14"/>
      <c r="W4710" s="14"/>
      <c r="X4710" s="14"/>
      <c r="Y4710" s="14"/>
    </row>
    <row r="4711" spans="1:25">
      <c r="A4711" s="14" t="s">
        <v>4795</v>
      </c>
      <c r="B4711" s="14" t="s">
        <v>64</v>
      </c>
      <c r="C4711" s="14" t="s">
        <v>130</v>
      </c>
      <c r="D4711" s="14" t="s">
        <v>40</v>
      </c>
      <c r="E4711" s="14">
        <v>0</v>
      </c>
      <c r="F4711" s="14">
        <v>460.97284606799002</v>
      </c>
      <c r="G4711" s="14">
        <v>153.657615355997</v>
      </c>
      <c r="H4711" s="14">
        <v>351.91721905502698</v>
      </c>
      <c r="I4711" s="14">
        <v>420.41323697069203</v>
      </c>
      <c r="J4711" s="14">
        <v>381.29672960314002</v>
      </c>
      <c r="K4711" s="14">
        <v>462.32554154377999</v>
      </c>
      <c r="L4711" s="14">
        <v>41.912304573088001</v>
      </c>
      <c r="M4711" s="14">
        <v>39.116507367552501</v>
      </c>
      <c r="O4711" s="14"/>
      <c r="P4711" s="14"/>
      <c r="Q4711" s="14"/>
      <c r="R4711" s="14"/>
      <c r="S4711" s="14"/>
      <c r="T4711" s="14"/>
      <c r="U4711" s="14"/>
      <c r="V4711" s="14"/>
      <c r="W4711" s="14"/>
      <c r="X4711" s="14"/>
      <c r="Y4711" s="14"/>
    </row>
    <row r="4712" spans="1:25">
      <c r="A4712" s="14" t="s">
        <v>4796</v>
      </c>
      <c r="B4712" s="14" t="s">
        <v>64</v>
      </c>
      <c r="C4712" s="14" t="s">
        <v>131</v>
      </c>
      <c r="D4712" s="14" t="s">
        <v>40</v>
      </c>
      <c r="E4712" s="14">
        <v>0</v>
      </c>
      <c r="F4712" s="14">
        <v>471.60501661798202</v>
      </c>
      <c r="G4712" s="14">
        <v>157.20167220599399</v>
      </c>
      <c r="H4712" s="14">
        <v>358.86696086290101</v>
      </c>
      <c r="I4712" s="14">
        <v>416.28921274045899</v>
      </c>
      <c r="J4712" s="14">
        <v>378.06269575941201</v>
      </c>
      <c r="K4712" s="14">
        <v>457.21576169358099</v>
      </c>
      <c r="L4712" s="14">
        <v>40.9265489531222</v>
      </c>
      <c r="M4712" s="14">
        <v>38.226516981046998</v>
      </c>
      <c r="O4712" s="14"/>
      <c r="P4712" s="14"/>
      <c r="Q4712" s="14"/>
      <c r="R4712" s="14"/>
      <c r="S4712" s="14"/>
      <c r="T4712" s="14"/>
      <c r="U4712" s="14"/>
      <c r="V4712" s="14"/>
      <c r="W4712" s="14"/>
      <c r="X4712" s="14"/>
      <c r="Y4712" s="14"/>
    </row>
    <row r="4713" spans="1:25">
      <c r="A4713" s="14" t="s">
        <v>4797</v>
      </c>
      <c r="B4713" s="14" t="s">
        <v>64</v>
      </c>
      <c r="C4713" s="14" t="s">
        <v>132</v>
      </c>
      <c r="D4713" s="14" t="s">
        <v>40</v>
      </c>
      <c r="E4713" s="14">
        <v>0</v>
      </c>
      <c r="F4713" s="14">
        <v>475.04652305113001</v>
      </c>
      <c r="G4713" s="14">
        <v>158.34884101704299</v>
      </c>
      <c r="H4713" s="14">
        <v>360.01737239667</v>
      </c>
      <c r="I4713" s="14">
        <v>408.68449987698</v>
      </c>
      <c r="J4713" s="14">
        <v>371.47574203601101</v>
      </c>
      <c r="K4713" s="14">
        <v>448.51150340560298</v>
      </c>
      <c r="L4713" s="14">
        <v>39.827003528622598</v>
      </c>
      <c r="M4713" s="14">
        <v>37.2087578409689</v>
      </c>
      <c r="O4713" s="14"/>
      <c r="P4713" s="14"/>
      <c r="Q4713" s="14"/>
      <c r="R4713" s="14"/>
      <c r="S4713" s="14"/>
      <c r="T4713" s="14"/>
      <c r="U4713" s="14"/>
      <c r="V4713" s="14"/>
      <c r="W4713" s="14"/>
      <c r="X4713" s="14"/>
      <c r="Y4713" s="14"/>
    </row>
    <row r="4714" spans="1:25">
      <c r="A4714" s="14" t="s">
        <v>4798</v>
      </c>
      <c r="B4714" s="14" t="s">
        <v>64</v>
      </c>
      <c r="C4714" s="14" t="s">
        <v>38</v>
      </c>
      <c r="D4714" s="14" t="s">
        <v>40</v>
      </c>
      <c r="E4714" s="14">
        <v>1</v>
      </c>
      <c r="F4714" s="14">
        <v>74.396922275979904</v>
      </c>
      <c r="G4714" s="14">
        <v>24.798974091993301</v>
      </c>
      <c r="H4714" s="14">
        <v>268.27103085237201</v>
      </c>
      <c r="I4714" s="14">
        <v>378.00133751992001</v>
      </c>
      <c r="J4714" s="14">
        <v>289.77865976168403</v>
      </c>
      <c r="K4714" s="14">
        <v>482.853283120946</v>
      </c>
      <c r="L4714" s="14">
        <v>104.85194560102499</v>
      </c>
      <c r="M4714" s="14">
        <v>88.222677758236401</v>
      </c>
      <c r="O4714" s="14"/>
      <c r="P4714" s="14"/>
      <c r="Q4714" s="14"/>
      <c r="R4714" s="14"/>
      <c r="S4714" s="14"/>
      <c r="T4714" s="14"/>
      <c r="U4714" s="14"/>
      <c r="V4714" s="14"/>
      <c r="W4714" s="14"/>
      <c r="X4714" s="14"/>
      <c r="Y4714" s="14"/>
    </row>
    <row r="4715" spans="1:25">
      <c r="A4715" s="14" t="s">
        <v>4799</v>
      </c>
      <c r="B4715" s="14" t="s">
        <v>64</v>
      </c>
      <c r="C4715" s="14" t="s">
        <v>36</v>
      </c>
      <c r="D4715" s="14" t="s">
        <v>40</v>
      </c>
      <c r="E4715" s="14">
        <v>1</v>
      </c>
      <c r="F4715" s="14">
        <v>74.479265200948603</v>
      </c>
      <c r="G4715" s="14">
        <v>24.8264217336495</v>
      </c>
      <c r="H4715" s="14">
        <v>265.79802719727502</v>
      </c>
      <c r="I4715" s="14">
        <v>375.582708902874</v>
      </c>
      <c r="J4715" s="14">
        <v>288.24023616131501</v>
      </c>
      <c r="K4715" s="14">
        <v>479.37855106680399</v>
      </c>
      <c r="L4715" s="14">
        <v>103.79584216393</v>
      </c>
      <c r="M4715" s="14">
        <v>87.342472741558893</v>
      </c>
      <c r="O4715" s="14"/>
      <c r="P4715" s="14"/>
      <c r="Q4715" s="14"/>
      <c r="R4715" s="14"/>
      <c r="S4715" s="14"/>
      <c r="T4715" s="14"/>
      <c r="U4715" s="14"/>
      <c r="V4715" s="14"/>
      <c r="W4715" s="14"/>
      <c r="X4715" s="14"/>
      <c r="Y4715" s="14"/>
    </row>
    <row r="4716" spans="1:25">
      <c r="A4716" s="14" t="s">
        <v>4800</v>
      </c>
      <c r="B4716" s="14" t="s">
        <v>64</v>
      </c>
      <c r="C4716" s="14" t="s">
        <v>34</v>
      </c>
      <c r="D4716" s="14" t="s">
        <v>40</v>
      </c>
      <c r="E4716" s="14">
        <v>1</v>
      </c>
      <c r="F4716" s="14">
        <v>76.241921613277995</v>
      </c>
      <c r="G4716" s="14">
        <v>25.413973871092701</v>
      </c>
      <c r="H4716" s="14">
        <v>269.72059862482098</v>
      </c>
      <c r="I4716" s="14">
        <v>382.19990194667002</v>
      </c>
      <c r="J4716" s="14">
        <v>294.59472952768101</v>
      </c>
      <c r="K4716" s="14">
        <v>486.09765369524399</v>
      </c>
      <c r="L4716" s="14">
        <v>103.897751748574</v>
      </c>
      <c r="M4716" s="14">
        <v>87.6051724189889</v>
      </c>
      <c r="O4716" s="14"/>
      <c r="P4716" s="14"/>
      <c r="Q4716" s="14"/>
      <c r="R4716" s="14"/>
      <c r="S4716" s="14"/>
      <c r="T4716" s="14"/>
      <c r="U4716" s="14"/>
      <c r="V4716" s="14"/>
      <c r="W4716" s="14"/>
      <c r="X4716" s="14"/>
      <c r="Y4716" s="14"/>
    </row>
    <row r="4717" spans="1:25">
      <c r="A4717" s="14" t="s">
        <v>4801</v>
      </c>
      <c r="B4717" s="14" t="s">
        <v>64</v>
      </c>
      <c r="C4717" s="14" t="s">
        <v>128</v>
      </c>
      <c r="D4717" s="14" t="s">
        <v>40</v>
      </c>
      <c r="E4717" s="14">
        <v>1</v>
      </c>
      <c r="F4717" s="14">
        <v>79.468310932465698</v>
      </c>
      <c r="G4717" s="14">
        <v>26.489436977488602</v>
      </c>
      <c r="H4717" s="14">
        <v>279.39496864770098</v>
      </c>
      <c r="I4717" s="14">
        <v>380.05591616518501</v>
      </c>
      <c r="J4717" s="14">
        <v>295.24962940495402</v>
      </c>
      <c r="K4717" s="14">
        <v>480.280412891335</v>
      </c>
      <c r="L4717" s="14">
        <v>100.224496726149</v>
      </c>
      <c r="M4717" s="14">
        <v>84.806286760230904</v>
      </c>
      <c r="O4717" s="14"/>
      <c r="P4717" s="14"/>
      <c r="Q4717" s="14"/>
      <c r="R4717" s="14"/>
      <c r="S4717" s="14"/>
      <c r="T4717" s="14"/>
      <c r="U4717" s="14"/>
      <c r="V4717" s="14"/>
      <c r="W4717" s="14"/>
      <c r="X4717" s="14"/>
      <c r="Y4717" s="14"/>
    </row>
    <row r="4718" spans="1:25">
      <c r="A4718" s="14" t="s">
        <v>4802</v>
      </c>
      <c r="B4718" s="14" t="s">
        <v>64</v>
      </c>
      <c r="C4718" s="14" t="s">
        <v>129</v>
      </c>
      <c r="D4718" s="14" t="s">
        <v>40</v>
      </c>
      <c r="E4718" s="14">
        <v>1</v>
      </c>
      <c r="F4718" s="14">
        <v>72.994673979332802</v>
      </c>
      <c r="G4718" s="14">
        <v>24.331557993110899</v>
      </c>
      <c r="H4718" s="14">
        <v>255.744776046993</v>
      </c>
      <c r="I4718" s="14">
        <v>353.439524907551</v>
      </c>
      <c r="J4718" s="14">
        <v>271.02487655351001</v>
      </c>
      <c r="K4718" s="14">
        <v>451.55174250174599</v>
      </c>
      <c r="L4718" s="14">
        <v>98.112217594195698</v>
      </c>
      <c r="M4718" s="14">
        <v>82.414648354041006</v>
      </c>
      <c r="O4718" s="14"/>
      <c r="P4718" s="14"/>
      <c r="Q4718" s="14"/>
      <c r="R4718" s="14"/>
      <c r="S4718" s="14"/>
      <c r="T4718" s="14"/>
      <c r="U4718" s="14"/>
      <c r="V4718" s="14"/>
      <c r="W4718" s="14"/>
      <c r="X4718" s="14"/>
      <c r="Y4718" s="14"/>
    </row>
    <row r="4719" spans="1:25">
      <c r="A4719" s="14" t="s">
        <v>4803</v>
      </c>
      <c r="B4719" s="14" t="s">
        <v>64</v>
      </c>
      <c r="C4719" s="14" t="s">
        <v>130</v>
      </c>
      <c r="D4719" s="14" t="s">
        <v>40</v>
      </c>
      <c r="E4719" s="14">
        <v>1</v>
      </c>
      <c r="F4719" s="14">
        <v>70.1613905629046</v>
      </c>
      <c r="G4719" s="14">
        <v>23.387130187634899</v>
      </c>
      <c r="H4719" s="14">
        <v>245.51699115688999</v>
      </c>
      <c r="I4719" s="14">
        <v>334.88976045758398</v>
      </c>
      <c r="J4719" s="14">
        <v>255.11603233168901</v>
      </c>
      <c r="K4719" s="14">
        <v>430.19221711849798</v>
      </c>
      <c r="L4719" s="14">
        <v>95.302456660914203</v>
      </c>
      <c r="M4719" s="14">
        <v>79.773728125894806</v>
      </c>
      <c r="O4719" s="14"/>
      <c r="P4719" s="14"/>
      <c r="Q4719" s="14"/>
      <c r="R4719" s="14"/>
      <c r="S4719" s="14"/>
      <c r="T4719" s="14"/>
      <c r="U4719" s="14"/>
      <c r="V4719" s="14"/>
      <c r="W4719" s="14"/>
      <c r="X4719" s="14"/>
      <c r="Y4719" s="14"/>
    </row>
    <row r="4720" spans="1:25">
      <c r="A4720" s="14" t="s">
        <v>4804</v>
      </c>
      <c r="B4720" s="14" t="s">
        <v>64</v>
      </c>
      <c r="C4720" s="14" t="s">
        <v>131</v>
      </c>
      <c r="D4720" s="14" t="s">
        <v>40</v>
      </c>
      <c r="E4720" s="14">
        <v>1</v>
      </c>
      <c r="F4720" s="14">
        <v>68.154879065383795</v>
      </c>
      <c r="G4720" s="14">
        <v>22.718293021794601</v>
      </c>
      <c r="H4720" s="14">
        <v>238.612467406728</v>
      </c>
      <c r="I4720" s="14">
        <v>324.62910402367402</v>
      </c>
      <c r="J4720" s="14">
        <v>245.925205214025</v>
      </c>
      <c r="K4720" s="14">
        <v>418.90011256683999</v>
      </c>
      <c r="L4720" s="14">
        <v>94.271008543166403</v>
      </c>
      <c r="M4720" s="14">
        <v>78.703898809649402</v>
      </c>
      <c r="O4720" s="14"/>
      <c r="P4720" s="14"/>
      <c r="Q4720" s="14"/>
      <c r="R4720" s="14"/>
      <c r="S4720" s="14"/>
      <c r="T4720" s="14"/>
      <c r="U4720" s="14"/>
      <c r="V4720" s="14"/>
      <c r="W4720" s="14"/>
      <c r="X4720" s="14"/>
      <c r="Y4720" s="14"/>
    </row>
    <row r="4721" spans="1:25">
      <c r="A4721" s="14" t="s">
        <v>4805</v>
      </c>
      <c r="B4721" s="14" t="s">
        <v>64</v>
      </c>
      <c r="C4721" s="14" t="s">
        <v>132</v>
      </c>
      <c r="D4721" s="14" t="s">
        <v>40</v>
      </c>
      <c r="E4721" s="14">
        <v>1</v>
      </c>
      <c r="F4721" s="14">
        <v>71.8786640500727</v>
      </c>
      <c r="G4721" s="14">
        <v>23.959554683357599</v>
      </c>
      <c r="H4721" s="14">
        <v>251.51747515596901</v>
      </c>
      <c r="I4721" s="14">
        <v>314.49071167995999</v>
      </c>
      <c r="J4721" s="14">
        <v>240.920296962826</v>
      </c>
      <c r="K4721" s="14">
        <v>402.19320821069101</v>
      </c>
      <c r="L4721" s="14">
        <v>87.702496530731096</v>
      </c>
      <c r="M4721" s="14">
        <v>73.570414717134199</v>
      </c>
      <c r="O4721" s="14"/>
      <c r="P4721" s="14"/>
      <c r="Q4721" s="14"/>
      <c r="R4721" s="14"/>
      <c r="S4721" s="14"/>
      <c r="T4721" s="14"/>
      <c r="U4721" s="14"/>
      <c r="V4721" s="14"/>
      <c r="W4721" s="14"/>
      <c r="X4721" s="14"/>
      <c r="Y4721" s="14"/>
    </row>
    <row r="4722" spans="1:25">
      <c r="A4722" s="14" t="s">
        <v>4806</v>
      </c>
      <c r="B4722" s="14" t="s">
        <v>64</v>
      </c>
      <c r="C4722" s="14" t="s">
        <v>38</v>
      </c>
      <c r="D4722" s="14" t="s">
        <v>40</v>
      </c>
      <c r="E4722" s="14">
        <v>2</v>
      </c>
      <c r="F4722" s="14">
        <v>76.644742284069196</v>
      </c>
      <c r="G4722" s="14">
        <v>25.5482474280231</v>
      </c>
      <c r="H4722" s="14">
        <v>306.44413371744099</v>
      </c>
      <c r="I4722" s="14">
        <v>475.41034719955798</v>
      </c>
      <c r="J4722" s="14">
        <v>359.44387276643499</v>
      </c>
      <c r="K4722" s="14">
        <v>612.88178401360096</v>
      </c>
      <c r="L4722" s="14">
        <v>137.47143681404401</v>
      </c>
      <c r="M4722" s="14">
        <v>115.966474433123</v>
      </c>
      <c r="O4722" s="14"/>
      <c r="P4722" s="14"/>
      <c r="Q4722" s="14"/>
      <c r="R4722" s="14"/>
      <c r="S4722" s="14"/>
      <c r="T4722" s="14"/>
      <c r="U4722" s="14"/>
      <c r="V4722" s="14"/>
      <c r="W4722" s="14"/>
      <c r="X4722" s="14"/>
      <c r="Y4722" s="14"/>
    </row>
    <row r="4723" spans="1:25">
      <c r="A4723" s="14" t="s">
        <v>4807</v>
      </c>
      <c r="B4723" s="14" t="s">
        <v>64</v>
      </c>
      <c r="C4723" s="14" t="s">
        <v>36</v>
      </c>
      <c r="D4723" s="14" t="s">
        <v>40</v>
      </c>
      <c r="E4723" s="14">
        <v>2</v>
      </c>
      <c r="F4723" s="14">
        <v>72.691173752785502</v>
      </c>
      <c r="G4723" s="14">
        <v>24.230391250928498</v>
      </c>
      <c r="H4723" s="14">
        <v>286.55802323012398</v>
      </c>
      <c r="I4723" s="14">
        <v>417.81131070753202</v>
      </c>
      <c r="J4723" s="14">
        <v>316.124889752895</v>
      </c>
      <c r="K4723" s="14">
        <v>538.91036790743601</v>
      </c>
      <c r="L4723" s="14">
        <v>121.099057199904</v>
      </c>
      <c r="M4723" s="14">
        <v>101.686420954637</v>
      </c>
      <c r="O4723" s="14"/>
      <c r="P4723" s="14"/>
      <c r="Q4723" s="14"/>
      <c r="R4723" s="14"/>
      <c r="S4723" s="14"/>
      <c r="T4723" s="14"/>
      <c r="U4723" s="14"/>
      <c r="V4723" s="14"/>
      <c r="W4723" s="14"/>
      <c r="X4723" s="14"/>
      <c r="Y4723" s="14"/>
    </row>
    <row r="4724" spans="1:25">
      <c r="A4724" s="14" t="s">
        <v>4808</v>
      </c>
      <c r="B4724" s="14" t="s">
        <v>64</v>
      </c>
      <c r="C4724" s="14" t="s">
        <v>34</v>
      </c>
      <c r="D4724" s="14" t="s">
        <v>40</v>
      </c>
      <c r="E4724" s="14">
        <v>2</v>
      </c>
      <c r="F4724" s="14">
        <v>79.180424448728701</v>
      </c>
      <c r="G4724" s="14">
        <v>26.3934748162429</v>
      </c>
      <c r="H4724" s="14">
        <v>309.17776044017501</v>
      </c>
      <c r="I4724" s="14">
        <v>397.870993518967</v>
      </c>
      <c r="J4724" s="14">
        <v>307.927081456037</v>
      </c>
      <c r="K4724" s="14">
        <v>504.19965598301002</v>
      </c>
      <c r="L4724" s="14">
        <v>106.328662464044</v>
      </c>
      <c r="M4724" s="14">
        <v>89.943912062930096</v>
      </c>
      <c r="O4724" s="14"/>
      <c r="P4724" s="14"/>
      <c r="Q4724" s="14"/>
      <c r="R4724" s="14"/>
      <c r="S4724" s="14"/>
      <c r="T4724" s="14"/>
      <c r="U4724" s="14"/>
      <c r="V4724" s="14"/>
      <c r="W4724" s="14"/>
      <c r="X4724" s="14"/>
      <c r="Y4724" s="14"/>
    </row>
    <row r="4725" spans="1:25">
      <c r="A4725" s="14" t="s">
        <v>4809</v>
      </c>
      <c r="B4725" s="14" t="s">
        <v>64</v>
      </c>
      <c r="C4725" s="14" t="s">
        <v>128</v>
      </c>
      <c r="D4725" s="14" t="s">
        <v>40</v>
      </c>
      <c r="E4725" s="14">
        <v>2</v>
      </c>
      <c r="F4725" s="14">
        <v>73.325275100095396</v>
      </c>
      <c r="G4725" s="14">
        <v>24.441758366698501</v>
      </c>
      <c r="H4725" s="14">
        <v>283.898385860676</v>
      </c>
      <c r="I4725" s="14">
        <v>378.13476004906801</v>
      </c>
      <c r="J4725" s="14">
        <v>289.62625063281399</v>
      </c>
      <c r="K4725" s="14">
        <v>483.45977096786697</v>
      </c>
      <c r="L4725" s="14">
        <v>105.32501091879899</v>
      </c>
      <c r="M4725" s="14">
        <v>88.508509416253801</v>
      </c>
      <c r="O4725" s="14"/>
      <c r="P4725" s="14"/>
      <c r="Q4725" s="14"/>
      <c r="R4725" s="14"/>
      <c r="S4725" s="14"/>
      <c r="T4725" s="14"/>
      <c r="U4725" s="14"/>
      <c r="V4725" s="14"/>
      <c r="W4725" s="14"/>
      <c r="X4725" s="14"/>
      <c r="Y4725" s="14"/>
    </row>
    <row r="4726" spans="1:25">
      <c r="A4726" s="14" t="s">
        <v>4810</v>
      </c>
      <c r="B4726" s="14" t="s">
        <v>64</v>
      </c>
      <c r="C4726" s="14" t="s">
        <v>129</v>
      </c>
      <c r="D4726" s="14" t="s">
        <v>40</v>
      </c>
      <c r="E4726" s="14">
        <v>2</v>
      </c>
      <c r="F4726" s="14">
        <v>76.548848736817902</v>
      </c>
      <c r="G4726" s="14">
        <v>25.516282912272601</v>
      </c>
      <c r="H4726" s="14">
        <v>294.72470926276497</v>
      </c>
      <c r="I4726" s="14">
        <v>377.59017688119297</v>
      </c>
      <c r="J4726" s="14">
        <v>293.06801474404602</v>
      </c>
      <c r="K4726" s="14">
        <v>477.79698404664401</v>
      </c>
      <c r="L4726" s="14">
        <v>100.206807165451</v>
      </c>
      <c r="M4726" s="14">
        <v>84.522162137147106</v>
      </c>
      <c r="O4726" s="14"/>
      <c r="P4726" s="14"/>
      <c r="Q4726" s="14"/>
      <c r="R4726" s="14"/>
      <c r="S4726" s="14"/>
      <c r="T4726" s="14"/>
      <c r="U4726" s="14"/>
      <c r="V4726" s="14"/>
      <c r="W4726" s="14"/>
      <c r="X4726" s="14"/>
      <c r="Y4726" s="14"/>
    </row>
    <row r="4727" spans="1:25">
      <c r="A4727" s="14" t="s">
        <v>4811</v>
      </c>
      <c r="B4727" s="14" t="s">
        <v>64</v>
      </c>
      <c r="C4727" s="14" t="s">
        <v>130</v>
      </c>
      <c r="D4727" s="14" t="s">
        <v>40</v>
      </c>
      <c r="E4727" s="14">
        <v>2</v>
      </c>
      <c r="F4727" s="14">
        <v>66.477377704163004</v>
      </c>
      <c r="G4727" s="14">
        <v>22.1591259013877</v>
      </c>
      <c r="H4727" s="14">
        <v>254.40043513131201</v>
      </c>
      <c r="I4727" s="14">
        <v>335.81949890774899</v>
      </c>
      <c r="J4727" s="14">
        <v>255.63242826860099</v>
      </c>
      <c r="K4727" s="14">
        <v>432.08637061985002</v>
      </c>
      <c r="L4727" s="14">
        <v>96.266871712101405</v>
      </c>
      <c r="M4727" s="14">
        <v>80.187070639147194</v>
      </c>
      <c r="O4727" s="14"/>
      <c r="P4727" s="14"/>
      <c r="Q4727" s="14"/>
      <c r="R4727" s="14"/>
      <c r="S4727" s="14"/>
      <c r="T4727" s="14"/>
      <c r="U4727" s="14"/>
      <c r="V4727" s="14"/>
      <c r="W4727" s="14"/>
      <c r="X4727" s="14"/>
      <c r="Y4727" s="14"/>
    </row>
    <row r="4728" spans="1:25">
      <c r="A4728" s="14" t="s">
        <v>4812</v>
      </c>
      <c r="B4728" s="14" t="s">
        <v>64</v>
      </c>
      <c r="C4728" s="14" t="s">
        <v>131</v>
      </c>
      <c r="D4728" s="14" t="s">
        <v>40</v>
      </c>
      <c r="E4728" s="14">
        <v>2</v>
      </c>
      <c r="F4728" s="14">
        <v>66.307090261960397</v>
      </c>
      <c r="G4728" s="14">
        <v>22.1023634206535</v>
      </c>
      <c r="H4728" s="14">
        <v>252.926038533569</v>
      </c>
      <c r="I4728" s="14">
        <v>299.84293118057599</v>
      </c>
      <c r="J4728" s="14">
        <v>228.850147118367</v>
      </c>
      <c r="K4728" s="14">
        <v>385.09194893273201</v>
      </c>
      <c r="L4728" s="14">
        <v>85.249017752155197</v>
      </c>
      <c r="M4728" s="14">
        <v>70.992784062208997</v>
      </c>
      <c r="O4728" s="14"/>
      <c r="P4728" s="14"/>
      <c r="Q4728" s="14"/>
      <c r="R4728" s="14"/>
      <c r="S4728" s="14"/>
      <c r="T4728" s="14"/>
      <c r="U4728" s="14"/>
      <c r="V4728" s="14"/>
      <c r="W4728" s="14"/>
      <c r="X4728" s="14"/>
      <c r="Y4728" s="14"/>
    </row>
    <row r="4729" spans="1:25">
      <c r="A4729" s="14" t="s">
        <v>4813</v>
      </c>
      <c r="B4729" s="14" t="s">
        <v>64</v>
      </c>
      <c r="C4729" s="14" t="s">
        <v>132</v>
      </c>
      <c r="D4729" s="14" t="s">
        <v>40</v>
      </c>
      <c r="E4729" s="14">
        <v>2</v>
      </c>
      <c r="F4729" s="14">
        <v>68.044794105476996</v>
      </c>
      <c r="G4729" s="14">
        <v>22.681598035158999</v>
      </c>
      <c r="H4729" s="14">
        <v>257.93106442317202</v>
      </c>
      <c r="I4729" s="14">
        <v>291.09723858813601</v>
      </c>
      <c r="J4729" s="14">
        <v>222.94159333877201</v>
      </c>
      <c r="K4729" s="14">
        <v>372.7456271474</v>
      </c>
      <c r="L4729" s="14">
        <v>81.648388559264305</v>
      </c>
      <c r="M4729" s="14">
        <v>68.155645249363701</v>
      </c>
      <c r="O4729" s="14"/>
      <c r="P4729" s="14"/>
      <c r="Q4729" s="14"/>
      <c r="R4729" s="14"/>
      <c r="S4729" s="14"/>
      <c r="T4729" s="14"/>
      <c r="U4729" s="14"/>
      <c r="V4729" s="14"/>
      <c r="W4729" s="14"/>
      <c r="X4729" s="14"/>
      <c r="Y4729" s="14"/>
    </row>
    <row r="4730" spans="1:25">
      <c r="A4730" s="14" t="s">
        <v>4814</v>
      </c>
      <c r="B4730" s="14" t="s">
        <v>64</v>
      </c>
      <c r="C4730" s="14" t="s">
        <v>38</v>
      </c>
      <c r="D4730" s="14" t="s">
        <v>40</v>
      </c>
      <c r="E4730" s="14">
        <v>3</v>
      </c>
      <c r="F4730" s="14">
        <v>87.697036622039406</v>
      </c>
      <c r="G4730" s="14">
        <v>29.232345540679798</v>
      </c>
      <c r="H4730" s="14">
        <v>350.25575773639798</v>
      </c>
      <c r="I4730" s="14">
        <v>444.05989512198403</v>
      </c>
      <c r="J4730" s="14">
        <v>352.84578945762502</v>
      </c>
      <c r="K4730" s="14">
        <v>550.98894812178696</v>
      </c>
      <c r="L4730" s="14">
        <v>106.929052999804</v>
      </c>
      <c r="M4730" s="14">
        <v>91.214105664358797</v>
      </c>
      <c r="O4730" s="14"/>
      <c r="P4730" s="14"/>
      <c r="Q4730" s="14"/>
      <c r="R4730" s="14"/>
      <c r="S4730" s="14"/>
      <c r="T4730" s="14"/>
      <c r="U4730" s="14"/>
      <c r="V4730" s="14"/>
      <c r="W4730" s="14"/>
      <c r="X4730" s="14"/>
      <c r="Y4730" s="14"/>
    </row>
    <row r="4731" spans="1:25">
      <c r="A4731" s="14" t="s">
        <v>4815</v>
      </c>
      <c r="B4731" s="14" t="s">
        <v>64</v>
      </c>
      <c r="C4731" s="14" t="s">
        <v>36</v>
      </c>
      <c r="D4731" s="14" t="s">
        <v>40</v>
      </c>
      <c r="E4731" s="14">
        <v>3</v>
      </c>
      <c r="F4731" s="14">
        <v>89.101982445823495</v>
      </c>
      <c r="G4731" s="14">
        <v>29.7006608152745</v>
      </c>
      <c r="H4731" s="14">
        <v>353.36895675519901</v>
      </c>
      <c r="I4731" s="14">
        <v>445.83113200889699</v>
      </c>
      <c r="J4731" s="14">
        <v>354.10888374657497</v>
      </c>
      <c r="K4731" s="14">
        <v>553.21971548152499</v>
      </c>
      <c r="L4731" s="14">
        <v>107.38858347262899</v>
      </c>
      <c r="M4731" s="14">
        <v>91.7222482623216</v>
      </c>
      <c r="O4731" s="14"/>
      <c r="P4731" s="14"/>
      <c r="Q4731" s="14"/>
      <c r="R4731" s="14"/>
      <c r="S4731" s="14"/>
      <c r="T4731" s="14"/>
      <c r="U4731" s="14"/>
      <c r="V4731" s="14"/>
      <c r="W4731" s="14"/>
      <c r="X4731" s="14"/>
      <c r="Y4731" s="14"/>
    </row>
    <row r="4732" spans="1:25">
      <c r="A4732" s="14" t="s">
        <v>4816</v>
      </c>
      <c r="B4732" s="14" t="s">
        <v>64</v>
      </c>
      <c r="C4732" s="14" t="s">
        <v>34</v>
      </c>
      <c r="D4732" s="14" t="s">
        <v>40</v>
      </c>
      <c r="E4732" s="14">
        <v>3</v>
      </c>
      <c r="F4732" s="14">
        <v>94.036008199616006</v>
      </c>
      <c r="G4732" s="14">
        <v>31.3453360665387</v>
      </c>
      <c r="H4732" s="14">
        <v>371.49294117495299</v>
      </c>
      <c r="I4732" s="14">
        <v>464.25242727210701</v>
      </c>
      <c r="J4732" s="14">
        <v>371.30241788850799</v>
      </c>
      <c r="K4732" s="14">
        <v>572.62001101864803</v>
      </c>
      <c r="L4732" s="14">
        <v>108.36758374654001</v>
      </c>
      <c r="M4732" s="14">
        <v>92.950009383599394</v>
      </c>
      <c r="O4732" s="14"/>
      <c r="P4732" s="14"/>
      <c r="Q4732" s="14"/>
      <c r="R4732" s="14"/>
      <c r="S4732" s="14"/>
      <c r="T4732" s="14"/>
      <c r="U4732" s="14"/>
      <c r="V4732" s="14"/>
      <c r="W4732" s="14"/>
      <c r="X4732" s="14"/>
      <c r="Y4732" s="14"/>
    </row>
    <row r="4733" spans="1:25">
      <c r="A4733" s="14" t="s">
        <v>4817</v>
      </c>
      <c r="B4733" s="14" t="s">
        <v>64</v>
      </c>
      <c r="C4733" s="14" t="s">
        <v>128</v>
      </c>
      <c r="D4733" s="14" t="s">
        <v>40</v>
      </c>
      <c r="E4733" s="14">
        <v>3</v>
      </c>
      <c r="F4733" s="14">
        <v>97.789613440343899</v>
      </c>
      <c r="G4733" s="14">
        <v>32.596537813448002</v>
      </c>
      <c r="H4733" s="14">
        <v>385.11977567873299</v>
      </c>
      <c r="I4733" s="14">
        <v>460.95145201581101</v>
      </c>
      <c r="J4733" s="14">
        <v>370.6114773658</v>
      </c>
      <c r="K4733" s="14">
        <v>565.96115177163199</v>
      </c>
      <c r="L4733" s="14">
        <v>105.009699755821</v>
      </c>
      <c r="M4733" s="14">
        <v>90.339974650010703</v>
      </c>
      <c r="O4733" s="14"/>
      <c r="P4733" s="14"/>
      <c r="Q4733" s="14"/>
      <c r="R4733" s="14"/>
      <c r="S4733" s="14"/>
      <c r="T4733" s="14"/>
      <c r="U4733" s="14"/>
      <c r="V4733" s="14"/>
      <c r="W4733" s="14"/>
      <c r="X4733" s="14"/>
      <c r="Y4733" s="14"/>
    </row>
    <row r="4734" spans="1:25">
      <c r="A4734" s="14" t="s">
        <v>4818</v>
      </c>
      <c r="B4734" s="14" t="s">
        <v>64</v>
      </c>
      <c r="C4734" s="14" t="s">
        <v>129</v>
      </c>
      <c r="D4734" s="14" t="s">
        <v>40</v>
      </c>
      <c r="E4734" s="14">
        <v>3</v>
      </c>
      <c r="F4734" s="14">
        <v>100.242715394884</v>
      </c>
      <c r="G4734" s="14">
        <v>33.414238464961301</v>
      </c>
      <c r="H4734" s="14">
        <v>394.330338676228</v>
      </c>
      <c r="I4734" s="14">
        <v>449.73473192047697</v>
      </c>
      <c r="J4734" s="14">
        <v>363.290477850917</v>
      </c>
      <c r="K4734" s="14">
        <v>550.02887732039699</v>
      </c>
      <c r="L4734" s="14">
        <v>100.29414539992</v>
      </c>
      <c r="M4734" s="14">
        <v>86.444254069560102</v>
      </c>
      <c r="O4734" s="14"/>
      <c r="P4734" s="14"/>
      <c r="Q4734" s="14"/>
      <c r="R4734" s="14"/>
      <c r="S4734" s="14"/>
      <c r="T4734" s="14"/>
      <c r="U4734" s="14"/>
      <c r="V4734" s="14"/>
      <c r="W4734" s="14"/>
      <c r="X4734" s="14"/>
      <c r="Y4734" s="14"/>
    </row>
    <row r="4735" spans="1:25">
      <c r="A4735" s="14" t="s">
        <v>4819</v>
      </c>
      <c r="B4735" s="14" t="s">
        <v>64</v>
      </c>
      <c r="C4735" s="14" t="s">
        <v>130</v>
      </c>
      <c r="D4735" s="14" t="s">
        <v>40</v>
      </c>
      <c r="E4735" s="14">
        <v>3</v>
      </c>
      <c r="F4735" s="14">
        <v>98.042084989837093</v>
      </c>
      <c r="G4735" s="14">
        <v>32.680694996612402</v>
      </c>
      <c r="H4735" s="14">
        <v>385.23412569680602</v>
      </c>
      <c r="I4735" s="14">
        <v>429.18938685519203</v>
      </c>
      <c r="J4735" s="14">
        <v>345.83313300151599</v>
      </c>
      <c r="K4735" s="14">
        <v>526.06241363253298</v>
      </c>
      <c r="L4735" s="14">
        <v>96.873026777341593</v>
      </c>
      <c r="M4735" s="14">
        <v>83.356253853675597</v>
      </c>
      <c r="O4735" s="14"/>
      <c r="P4735" s="14"/>
      <c r="Q4735" s="14"/>
      <c r="R4735" s="14"/>
      <c r="S4735" s="14"/>
      <c r="T4735" s="14"/>
      <c r="U4735" s="14"/>
      <c r="V4735" s="14"/>
      <c r="W4735" s="14"/>
      <c r="X4735" s="14"/>
      <c r="Y4735" s="14"/>
    </row>
    <row r="4736" spans="1:25">
      <c r="A4736" s="14" t="s">
        <v>4820</v>
      </c>
      <c r="B4736" s="14" t="s">
        <v>64</v>
      </c>
      <c r="C4736" s="14" t="s">
        <v>131</v>
      </c>
      <c r="D4736" s="14" t="s">
        <v>40</v>
      </c>
      <c r="E4736" s="14">
        <v>3</v>
      </c>
      <c r="F4736" s="14">
        <v>88.813579103525299</v>
      </c>
      <c r="G4736" s="14">
        <v>29.6045263678418</v>
      </c>
      <c r="H4736" s="14">
        <v>347.06361509779299</v>
      </c>
      <c r="I4736" s="14">
        <v>377.81020219372101</v>
      </c>
      <c r="J4736" s="14">
        <v>301.33006071409199</v>
      </c>
      <c r="K4736" s="14">
        <v>467.37637093984398</v>
      </c>
      <c r="L4736" s="14">
        <v>89.566168746123793</v>
      </c>
      <c r="M4736" s="14">
        <v>76.480141479628799</v>
      </c>
      <c r="O4736" s="14"/>
      <c r="P4736" s="14"/>
      <c r="Q4736" s="14"/>
      <c r="R4736" s="14"/>
      <c r="S4736" s="14"/>
      <c r="T4736" s="14"/>
      <c r="U4736" s="14"/>
      <c r="V4736" s="14"/>
      <c r="W4736" s="14"/>
      <c r="X4736" s="14"/>
      <c r="Y4736" s="14"/>
    </row>
    <row r="4737" spans="1:25">
      <c r="A4737" s="14" t="s">
        <v>4821</v>
      </c>
      <c r="B4737" s="14" t="s">
        <v>64</v>
      </c>
      <c r="C4737" s="14" t="s">
        <v>132</v>
      </c>
      <c r="D4737" s="14" t="s">
        <v>40</v>
      </c>
      <c r="E4737" s="14">
        <v>3</v>
      </c>
      <c r="F4737" s="14">
        <v>86.520572858745496</v>
      </c>
      <c r="G4737" s="14">
        <v>28.840190952915201</v>
      </c>
      <c r="H4737" s="14">
        <v>335.494097711216</v>
      </c>
      <c r="I4737" s="14">
        <v>362.070081900665</v>
      </c>
      <c r="J4737" s="14">
        <v>288.02137178017898</v>
      </c>
      <c r="K4737" s="14">
        <v>448.970593559478</v>
      </c>
      <c r="L4737" s="14">
        <v>86.900511658812704</v>
      </c>
      <c r="M4737" s="14">
        <v>74.048710120486106</v>
      </c>
      <c r="O4737" s="14"/>
      <c r="P4737" s="14"/>
      <c r="Q4737" s="14"/>
      <c r="R4737" s="14"/>
      <c r="S4737" s="14"/>
      <c r="T4737" s="14"/>
      <c r="U4737" s="14"/>
      <c r="V4737" s="14"/>
      <c r="W4737" s="14"/>
      <c r="X4737" s="14"/>
      <c r="Y4737" s="14"/>
    </row>
    <row r="4738" spans="1:25">
      <c r="A4738" s="14" t="s">
        <v>4822</v>
      </c>
      <c r="B4738" s="14" t="s">
        <v>64</v>
      </c>
      <c r="C4738" s="14" t="s">
        <v>38</v>
      </c>
      <c r="D4738" s="14" t="s">
        <v>40</v>
      </c>
      <c r="E4738" s="14">
        <v>4</v>
      </c>
      <c r="F4738" s="14">
        <v>96.153974864446099</v>
      </c>
      <c r="G4738" s="14">
        <v>32.051324954815399</v>
      </c>
      <c r="H4738" s="14">
        <v>378.03803760348399</v>
      </c>
      <c r="I4738" s="14">
        <v>492.95917404886001</v>
      </c>
      <c r="J4738" s="14">
        <v>392.84826308173899</v>
      </c>
      <c r="K4738" s="14">
        <v>609.47586861415004</v>
      </c>
      <c r="L4738" s="14">
        <v>116.516694565289</v>
      </c>
      <c r="M4738" s="14">
        <v>100.110910967121</v>
      </c>
      <c r="O4738" s="14"/>
      <c r="P4738" s="14"/>
      <c r="Q4738" s="14"/>
      <c r="R4738" s="14"/>
      <c r="S4738" s="14"/>
      <c r="T4738" s="14"/>
      <c r="U4738" s="14"/>
      <c r="V4738" s="14"/>
      <c r="W4738" s="14"/>
      <c r="X4738" s="14"/>
      <c r="Y4738" s="14"/>
    </row>
    <row r="4739" spans="1:25">
      <c r="A4739" s="14" t="s">
        <v>4823</v>
      </c>
      <c r="B4739" s="14" t="s">
        <v>64</v>
      </c>
      <c r="C4739" s="14" t="s">
        <v>36</v>
      </c>
      <c r="D4739" s="14" t="s">
        <v>40</v>
      </c>
      <c r="E4739" s="14">
        <v>4</v>
      </c>
      <c r="F4739" s="14">
        <v>114.42453941738199</v>
      </c>
      <c r="G4739" s="14">
        <v>38.141513139127198</v>
      </c>
      <c r="H4739" s="14">
        <v>444.367143368472</v>
      </c>
      <c r="I4739" s="14">
        <v>545.19508971690402</v>
      </c>
      <c r="J4739" s="14">
        <v>445.02111043813602</v>
      </c>
      <c r="K4739" s="14">
        <v>660.31123003866799</v>
      </c>
      <c r="L4739" s="14">
        <v>115.11614032176399</v>
      </c>
      <c r="M4739" s="14">
        <v>100.17397927876701</v>
      </c>
      <c r="O4739" s="14"/>
      <c r="P4739" s="14"/>
      <c r="Q4739" s="14"/>
      <c r="R4739" s="14"/>
      <c r="S4739" s="14"/>
      <c r="T4739" s="14"/>
      <c r="U4739" s="14"/>
      <c r="V4739" s="14"/>
      <c r="W4739" s="14"/>
      <c r="X4739" s="14"/>
      <c r="Y4739" s="14"/>
    </row>
    <row r="4740" spans="1:25">
      <c r="A4740" s="14" t="s">
        <v>4824</v>
      </c>
      <c r="B4740" s="14" t="s">
        <v>64</v>
      </c>
      <c r="C4740" s="14" t="s">
        <v>34</v>
      </c>
      <c r="D4740" s="14" t="s">
        <v>40</v>
      </c>
      <c r="E4740" s="14">
        <v>4</v>
      </c>
      <c r="F4740" s="14">
        <v>118.91236641488599</v>
      </c>
      <c r="G4740" s="14">
        <v>39.637455471628599</v>
      </c>
      <c r="H4740" s="14">
        <v>456.44237070046802</v>
      </c>
      <c r="I4740" s="14">
        <v>556.38011900720301</v>
      </c>
      <c r="J4740" s="14">
        <v>455.55639122908701</v>
      </c>
      <c r="K4740" s="14">
        <v>671.934497476822</v>
      </c>
      <c r="L4740" s="14">
        <v>115.554378469619</v>
      </c>
      <c r="M4740" s="14">
        <v>100.82372777811599</v>
      </c>
      <c r="O4740" s="14"/>
      <c r="P4740" s="14"/>
      <c r="Q4740" s="14"/>
      <c r="R4740" s="14"/>
      <c r="S4740" s="14"/>
      <c r="T4740" s="14"/>
      <c r="U4740" s="14"/>
      <c r="V4740" s="14"/>
      <c r="W4740" s="14"/>
      <c r="X4740" s="14"/>
      <c r="Y4740" s="14"/>
    </row>
    <row r="4741" spans="1:25">
      <c r="A4741" s="14" t="s">
        <v>4825</v>
      </c>
      <c r="B4741" s="14" t="s">
        <v>64</v>
      </c>
      <c r="C4741" s="14" t="s">
        <v>128</v>
      </c>
      <c r="D4741" s="14" t="s">
        <v>40</v>
      </c>
      <c r="E4741" s="14">
        <v>4</v>
      </c>
      <c r="F4741" s="14">
        <v>115.187977505365</v>
      </c>
      <c r="G4741" s="14">
        <v>38.3959925017882</v>
      </c>
      <c r="H4741" s="14">
        <v>437.82727395706701</v>
      </c>
      <c r="I4741" s="14">
        <v>516.86501391850697</v>
      </c>
      <c r="J4741" s="14">
        <v>421.82537388161097</v>
      </c>
      <c r="K4741" s="14">
        <v>626.03025126581997</v>
      </c>
      <c r="L4741" s="14">
        <v>109.165237347313</v>
      </c>
      <c r="M4741" s="14">
        <v>95.039640036895506</v>
      </c>
      <c r="O4741" s="14"/>
      <c r="P4741" s="14"/>
      <c r="Q4741" s="14"/>
      <c r="R4741" s="14"/>
      <c r="S4741" s="14"/>
      <c r="T4741" s="14"/>
      <c r="U4741" s="14"/>
      <c r="V4741" s="14"/>
      <c r="W4741" s="14"/>
      <c r="X4741" s="14"/>
      <c r="Y4741" s="14"/>
    </row>
    <row r="4742" spans="1:25">
      <c r="A4742" s="14" t="s">
        <v>4826</v>
      </c>
      <c r="B4742" s="14" t="s">
        <v>64</v>
      </c>
      <c r="C4742" s="14" t="s">
        <v>129</v>
      </c>
      <c r="D4742" s="14" t="s">
        <v>40</v>
      </c>
      <c r="E4742" s="14">
        <v>4</v>
      </c>
      <c r="F4742" s="14">
        <v>104.67351940537399</v>
      </c>
      <c r="G4742" s="14">
        <v>34.891173135124497</v>
      </c>
      <c r="H4742" s="14">
        <v>395.30767553674099</v>
      </c>
      <c r="I4742" s="14">
        <v>481.30831537377998</v>
      </c>
      <c r="J4742" s="14">
        <v>387.77155825926297</v>
      </c>
      <c r="K4742" s="14">
        <v>589.484545985865</v>
      </c>
      <c r="L4742" s="14">
        <v>108.17623061208501</v>
      </c>
      <c r="M4742" s="14">
        <v>93.536757114516902</v>
      </c>
      <c r="O4742" s="14"/>
      <c r="P4742" s="14"/>
      <c r="Q4742" s="14"/>
      <c r="R4742" s="14"/>
      <c r="S4742" s="14"/>
      <c r="T4742" s="14"/>
      <c r="U4742" s="14"/>
      <c r="V4742" s="14"/>
      <c r="W4742" s="14"/>
      <c r="X4742" s="14"/>
      <c r="Y4742" s="14"/>
    </row>
    <row r="4743" spans="1:25">
      <c r="A4743" s="14" t="s">
        <v>4827</v>
      </c>
      <c r="B4743" s="14" t="s">
        <v>64</v>
      </c>
      <c r="C4743" s="14" t="s">
        <v>130</v>
      </c>
      <c r="D4743" s="14" t="s">
        <v>40</v>
      </c>
      <c r="E4743" s="14">
        <v>4</v>
      </c>
      <c r="F4743" s="14">
        <v>100.591653730616</v>
      </c>
      <c r="G4743" s="14">
        <v>33.530551243538604</v>
      </c>
      <c r="H4743" s="14">
        <v>377.62464798639502</v>
      </c>
      <c r="I4743" s="14">
        <v>465.68449909575298</v>
      </c>
      <c r="J4743" s="14">
        <v>373.65575439568102</v>
      </c>
      <c r="K4743" s="14">
        <v>572.43014138255705</v>
      </c>
      <c r="L4743" s="14">
        <v>106.745642286804</v>
      </c>
      <c r="M4743" s="14">
        <v>92.028744700072096</v>
      </c>
      <c r="O4743" s="14"/>
      <c r="P4743" s="14"/>
      <c r="Q4743" s="14"/>
      <c r="R4743" s="14"/>
      <c r="S4743" s="14"/>
      <c r="T4743" s="14"/>
      <c r="U4743" s="14"/>
      <c r="V4743" s="14"/>
      <c r="W4743" s="14"/>
      <c r="X4743" s="14"/>
      <c r="Y4743" s="14"/>
    </row>
    <row r="4744" spans="1:25">
      <c r="A4744" s="14" t="s">
        <v>4828</v>
      </c>
      <c r="B4744" s="14" t="s">
        <v>64</v>
      </c>
      <c r="C4744" s="14" t="s">
        <v>131</v>
      </c>
      <c r="D4744" s="14" t="s">
        <v>40</v>
      </c>
      <c r="E4744" s="14">
        <v>4</v>
      </c>
      <c r="F4744" s="14">
        <v>107.315320323455</v>
      </c>
      <c r="G4744" s="14">
        <v>35.771773441151701</v>
      </c>
      <c r="H4744" s="14">
        <v>401.058824738228</v>
      </c>
      <c r="I4744" s="14">
        <v>488.08072561283802</v>
      </c>
      <c r="J4744" s="14">
        <v>394.65401894910701</v>
      </c>
      <c r="K4744" s="14">
        <v>595.93399100147803</v>
      </c>
      <c r="L4744" s="14">
        <v>107.85326538864</v>
      </c>
      <c r="M4744" s="14">
        <v>93.426706663731196</v>
      </c>
      <c r="O4744" s="14"/>
      <c r="P4744" s="14"/>
      <c r="Q4744" s="14"/>
      <c r="R4744" s="14"/>
      <c r="S4744" s="14"/>
      <c r="T4744" s="14"/>
      <c r="U4744" s="14"/>
      <c r="V4744" s="14"/>
      <c r="W4744" s="14"/>
      <c r="X4744" s="14"/>
      <c r="Y4744" s="14"/>
    </row>
    <row r="4745" spans="1:25">
      <c r="A4745" s="14" t="s">
        <v>4829</v>
      </c>
      <c r="B4745" s="14" t="s">
        <v>64</v>
      </c>
      <c r="C4745" s="14" t="s">
        <v>132</v>
      </c>
      <c r="D4745" s="14" t="s">
        <v>40</v>
      </c>
      <c r="E4745" s="14">
        <v>4</v>
      </c>
      <c r="F4745" s="14">
        <v>106.65403955602</v>
      </c>
      <c r="G4745" s="14">
        <v>35.551346518673299</v>
      </c>
      <c r="H4745" s="14">
        <v>398.49813015999098</v>
      </c>
      <c r="I4745" s="14">
        <v>479.37284210058402</v>
      </c>
      <c r="J4745" s="14">
        <v>387.73289902181199</v>
      </c>
      <c r="K4745" s="14">
        <v>585.21078194050597</v>
      </c>
      <c r="L4745" s="14">
        <v>105.837939839922</v>
      </c>
      <c r="M4745" s="14">
        <v>91.639943078771495</v>
      </c>
      <c r="O4745" s="14"/>
      <c r="P4745" s="14"/>
      <c r="Q4745" s="14"/>
      <c r="R4745" s="14"/>
      <c r="S4745" s="14"/>
      <c r="T4745" s="14"/>
      <c r="U4745" s="14"/>
      <c r="V4745" s="14"/>
      <c r="W4745" s="14"/>
      <c r="X4745" s="14"/>
      <c r="Y4745" s="14"/>
    </row>
    <row r="4746" spans="1:25">
      <c r="A4746" s="14" t="s">
        <v>4830</v>
      </c>
      <c r="B4746" s="14" t="s">
        <v>64</v>
      </c>
      <c r="C4746" s="14" t="s">
        <v>38</v>
      </c>
      <c r="D4746" s="14" t="s">
        <v>40</v>
      </c>
      <c r="E4746" s="14">
        <v>5</v>
      </c>
      <c r="F4746" s="14">
        <v>134.14433756004399</v>
      </c>
      <c r="G4746" s="14">
        <v>44.714779186681398</v>
      </c>
      <c r="H4746" s="14">
        <v>552.28431619269702</v>
      </c>
      <c r="I4746" s="14">
        <v>619.30933519730502</v>
      </c>
      <c r="J4746" s="14">
        <v>516.712757138911</v>
      </c>
      <c r="K4746" s="14">
        <v>735.95593867212301</v>
      </c>
      <c r="L4746" s="14">
        <v>116.64660347481799</v>
      </c>
      <c r="M4746" s="14">
        <v>102.596578058394</v>
      </c>
      <c r="O4746" s="14"/>
      <c r="P4746" s="14"/>
      <c r="Q4746" s="14"/>
      <c r="R4746" s="14"/>
      <c r="S4746" s="14"/>
      <c r="T4746" s="14"/>
      <c r="U4746" s="14"/>
      <c r="V4746" s="14"/>
      <c r="W4746" s="14"/>
      <c r="X4746" s="14"/>
      <c r="Y4746" s="14"/>
    </row>
    <row r="4747" spans="1:25">
      <c r="A4747" s="14" t="s">
        <v>4831</v>
      </c>
      <c r="B4747" s="14" t="s">
        <v>64</v>
      </c>
      <c r="C4747" s="14" t="s">
        <v>36</v>
      </c>
      <c r="D4747" s="14" t="s">
        <v>40</v>
      </c>
      <c r="E4747" s="14">
        <v>5</v>
      </c>
      <c r="F4747" s="14">
        <v>130.40323099252501</v>
      </c>
      <c r="G4747" s="14">
        <v>43.467743664175003</v>
      </c>
      <c r="H4747" s="14">
        <v>538.34467651622401</v>
      </c>
      <c r="I4747" s="14">
        <v>608.274822256471</v>
      </c>
      <c r="J4747" s="14">
        <v>505.93489898909701</v>
      </c>
      <c r="K4747" s="14">
        <v>724.84381536062006</v>
      </c>
      <c r="L4747" s="14">
        <v>116.56899310415</v>
      </c>
      <c r="M4747" s="14">
        <v>102.339923267373</v>
      </c>
      <c r="O4747" s="14"/>
      <c r="P4747" s="14"/>
      <c r="Q4747" s="14"/>
      <c r="R4747" s="14"/>
      <c r="S4747" s="14"/>
      <c r="T4747" s="14"/>
      <c r="U4747" s="14"/>
      <c r="V4747" s="14"/>
      <c r="W4747" s="14"/>
      <c r="X4747" s="14"/>
      <c r="Y4747" s="14"/>
    </row>
    <row r="4748" spans="1:25">
      <c r="A4748" s="14" t="s">
        <v>4832</v>
      </c>
      <c r="B4748" s="14" t="s">
        <v>64</v>
      </c>
      <c r="C4748" s="14" t="s">
        <v>34</v>
      </c>
      <c r="D4748" s="14" t="s">
        <v>40</v>
      </c>
      <c r="E4748" s="14">
        <v>5</v>
      </c>
      <c r="F4748" s="14">
        <v>127.968695036355</v>
      </c>
      <c r="G4748" s="14">
        <v>42.656231678784899</v>
      </c>
      <c r="H4748" s="14">
        <v>529.36499973672005</v>
      </c>
      <c r="I4748" s="14">
        <v>585.65363251039105</v>
      </c>
      <c r="J4748" s="14">
        <v>486.66294079306999</v>
      </c>
      <c r="K4748" s="14">
        <v>698.54763653133102</v>
      </c>
      <c r="L4748" s="14">
        <v>112.89400402093899</v>
      </c>
      <c r="M4748" s="14">
        <v>98.990691717321596</v>
      </c>
      <c r="O4748" s="14"/>
      <c r="P4748" s="14"/>
      <c r="Q4748" s="14"/>
      <c r="R4748" s="14"/>
      <c r="S4748" s="14"/>
      <c r="T4748" s="14"/>
      <c r="U4748" s="14"/>
      <c r="V4748" s="14"/>
      <c r="W4748" s="14"/>
      <c r="X4748" s="14"/>
      <c r="Y4748" s="14"/>
    </row>
    <row r="4749" spans="1:25">
      <c r="A4749" s="14" t="s">
        <v>4833</v>
      </c>
      <c r="B4749" s="14" t="s">
        <v>64</v>
      </c>
      <c r="C4749" s="14" t="s">
        <v>128</v>
      </c>
      <c r="D4749" s="14" t="s">
        <v>40</v>
      </c>
      <c r="E4749" s="14">
        <v>5</v>
      </c>
      <c r="F4749" s="14">
        <v>117.691575406753</v>
      </c>
      <c r="G4749" s="14">
        <v>39.230525135584401</v>
      </c>
      <c r="H4749" s="14">
        <v>487.45682325527298</v>
      </c>
      <c r="I4749" s="14">
        <v>537.94910660996095</v>
      </c>
      <c r="J4749" s="14">
        <v>443.58407468126802</v>
      </c>
      <c r="K4749" s="14">
        <v>646.17796054483699</v>
      </c>
      <c r="L4749" s="14">
        <v>108.228853934876</v>
      </c>
      <c r="M4749" s="14">
        <v>94.365031928692602</v>
      </c>
      <c r="O4749" s="14"/>
      <c r="P4749" s="14"/>
      <c r="Q4749" s="14"/>
      <c r="R4749" s="14"/>
      <c r="S4749" s="14"/>
      <c r="T4749" s="14"/>
      <c r="U4749" s="14"/>
      <c r="V4749" s="14"/>
      <c r="W4749" s="14"/>
      <c r="X4749" s="14"/>
      <c r="Y4749" s="14"/>
    </row>
    <row r="4750" spans="1:25">
      <c r="A4750" s="14" t="s">
        <v>4834</v>
      </c>
      <c r="B4750" s="14" t="s">
        <v>64</v>
      </c>
      <c r="C4750" s="14" t="s">
        <v>129</v>
      </c>
      <c r="D4750" s="14" t="s">
        <v>40</v>
      </c>
      <c r="E4750" s="14">
        <v>5</v>
      </c>
      <c r="F4750" s="14">
        <v>118.336240751945</v>
      </c>
      <c r="G4750" s="14">
        <v>39.445413583981697</v>
      </c>
      <c r="H4750" s="14">
        <v>489.70097559257198</v>
      </c>
      <c r="I4750" s="14">
        <v>536.17768260831895</v>
      </c>
      <c r="J4750" s="14">
        <v>442.81036705563298</v>
      </c>
      <c r="K4750" s="14">
        <v>643.22195451917196</v>
      </c>
      <c r="L4750" s="14">
        <v>107.044271910853</v>
      </c>
      <c r="M4750" s="14">
        <v>93.367315552685497</v>
      </c>
      <c r="O4750" s="14"/>
      <c r="P4750" s="14"/>
      <c r="Q4750" s="14"/>
      <c r="R4750" s="14"/>
      <c r="S4750" s="14"/>
      <c r="T4750" s="14"/>
      <c r="U4750" s="14"/>
      <c r="V4750" s="14"/>
      <c r="W4750" s="14"/>
      <c r="X4750" s="14"/>
      <c r="Y4750" s="14"/>
    </row>
    <row r="4751" spans="1:25">
      <c r="A4751" s="14" t="s">
        <v>4835</v>
      </c>
      <c r="B4751" s="14" t="s">
        <v>64</v>
      </c>
      <c r="C4751" s="14" t="s">
        <v>130</v>
      </c>
      <c r="D4751" s="14" t="s">
        <v>40</v>
      </c>
      <c r="E4751" s="14">
        <v>5</v>
      </c>
      <c r="F4751" s="14">
        <v>125.70033908046901</v>
      </c>
      <c r="G4751" s="14">
        <v>41.900113026823099</v>
      </c>
      <c r="H4751" s="14">
        <v>519.57317852465201</v>
      </c>
      <c r="I4751" s="14">
        <v>569.07742003247097</v>
      </c>
      <c r="J4751" s="14">
        <v>472.81159168155301</v>
      </c>
      <c r="K4751" s="14">
        <v>678.99433643158397</v>
      </c>
      <c r="L4751" s="14">
        <v>109.91691639911301</v>
      </c>
      <c r="M4751" s="14">
        <v>96.265828350917801</v>
      </c>
      <c r="O4751" s="14"/>
      <c r="P4751" s="14"/>
      <c r="Q4751" s="14"/>
      <c r="R4751" s="14"/>
      <c r="S4751" s="14"/>
      <c r="T4751" s="14"/>
      <c r="U4751" s="14"/>
      <c r="V4751" s="14"/>
      <c r="W4751" s="14"/>
      <c r="X4751" s="14"/>
      <c r="Y4751" s="14"/>
    </row>
    <row r="4752" spans="1:25">
      <c r="A4752" s="14" t="s">
        <v>4836</v>
      </c>
      <c r="B4752" s="14" t="s">
        <v>64</v>
      </c>
      <c r="C4752" s="14" t="s">
        <v>131</v>
      </c>
      <c r="D4752" s="14" t="s">
        <v>40</v>
      </c>
      <c r="E4752" s="14">
        <v>5</v>
      </c>
      <c r="F4752" s="14">
        <v>141.014147863658</v>
      </c>
      <c r="G4752" s="14">
        <v>47.004715954552502</v>
      </c>
      <c r="H4752" s="14">
        <v>580.59184726472995</v>
      </c>
      <c r="I4752" s="14">
        <v>627.00882903281001</v>
      </c>
      <c r="J4752" s="14">
        <v>526.49245698261495</v>
      </c>
      <c r="K4752" s="14">
        <v>740.92706479809601</v>
      </c>
      <c r="L4752" s="14">
        <v>113.918235765286</v>
      </c>
      <c r="M4752" s="14">
        <v>100.516372050195</v>
      </c>
      <c r="O4752" s="14"/>
      <c r="P4752" s="14"/>
      <c r="Q4752" s="14"/>
      <c r="R4752" s="14"/>
      <c r="S4752" s="14"/>
      <c r="T4752" s="14"/>
      <c r="U4752" s="14"/>
      <c r="V4752" s="14"/>
      <c r="W4752" s="14"/>
      <c r="X4752" s="14"/>
      <c r="Y4752" s="14"/>
    </row>
    <row r="4753" spans="1:25">
      <c r="A4753" s="14" t="s">
        <v>4837</v>
      </c>
      <c r="B4753" s="14" t="s">
        <v>64</v>
      </c>
      <c r="C4753" s="14" t="s">
        <v>132</v>
      </c>
      <c r="D4753" s="14" t="s">
        <v>40</v>
      </c>
      <c r="E4753" s="14">
        <v>5</v>
      </c>
      <c r="F4753" s="14">
        <v>141.94845248081501</v>
      </c>
      <c r="G4753" s="14">
        <v>47.316150826938298</v>
      </c>
      <c r="H4753" s="14">
        <v>580.82758083724798</v>
      </c>
      <c r="I4753" s="14">
        <v>627.52592259646303</v>
      </c>
      <c r="J4753" s="14">
        <v>527.45867631138503</v>
      </c>
      <c r="K4753" s="14">
        <v>740.88809430353297</v>
      </c>
      <c r="L4753" s="14">
        <v>113.36217170707</v>
      </c>
      <c r="M4753" s="14">
        <v>100.067246285078</v>
      </c>
      <c r="O4753" s="14"/>
      <c r="P4753" s="14"/>
      <c r="Q4753" s="14"/>
      <c r="R4753" s="14"/>
      <c r="S4753" s="14"/>
      <c r="T4753" s="14"/>
      <c r="U4753" s="14"/>
      <c r="V4753" s="14"/>
      <c r="W4753" s="14"/>
      <c r="X4753" s="14"/>
      <c r="Y4753" s="14"/>
    </row>
    <row r="4754" spans="1:25">
      <c r="A4754" s="14" t="s">
        <v>4838</v>
      </c>
      <c r="B4754" s="14" t="s">
        <v>64</v>
      </c>
      <c r="C4754" s="14" t="s">
        <v>38</v>
      </c>
      <c r="D4754" s="14" t="s">
        <v>35</v>
      </c>
      <c r="E4754" s="14">
        <v>0</v>
      </c>
      <c r="F4754" s="14">
        <v>436.471361557482</v>
      </c>
      <c r="G4754" s="14">
        <v>145.490453852494</v>
      </c>
      <c r="H4754" s="14">
        <v>433.67416320481101</v>
      </c>
      <c r="I4754" s="14">
        <v>482.78912507776897</v>
      </c>
      <c r="J4754" s="14">
        <v>436.18089501471002</v>
      </c>
      <c r="K4754" s="14">
        <v>532.82449455002302</v>
      </c>
      <c r="L4754" s="14">
        <v>50.0353694722547</v>
      </c>
      <c r="M4754" s="14">
        <v>46.608230063058798</v>
      </c>
      <c r="O4754" s="14"/>
      <c r="P4754" s="14"/>
      <c r="Q4754" s="14"/>
      <c r="R4754" s="14"/>
      <c r="S4754" s="14"/>
      <c r="T4754" s="14"/>
      <c r="U4754" s="14"/>
      <c r="V4754" s="14"/>
      <c r="W4754" s="14"/>
      <c r="X4754" s="14"/>
      <c r="Y4754" s="14"/>
    </row>
    <row r="4755" spans="1:25">
      <c r="A4755" s="14" t="s">
        <v>4839</v>
      </c>
      <c r="B4755" s="14" t="s">
        <v>64</v>
      </c>
      <c r="C4755" s="14" t="s">
        <v>36</v>
      </c>
      <c r="D4755" s="14" t="s">
        <v>35</v>
      </c>
      <c r="E4755" s="14">
        <v>0</v>
      </c>
      <c r="F4755" s="14">
        <v>435.95422068550801</v>
      </c>
      <c r="G4755" s="14">
        <v>145.318073561836</v>
      </c>
      <c r="H4755" s="14">
        <v>429.452312671659</v>
      </c>
      <c r="I4755" s="14">
        <v>462.24956034643401</v>
      </c>
      <c r="J4755" s="14">
        <v>418.12195223132801</v>
      </c>
      <c r="K4755" s="14">
        <v>509.62390605742701</v>
      </c>
      <c r="L4755" s="14">
        <v>47.374345710992699</v>
      </c>
      <c r="M4755" s="14">
        <v>44.1276081151059</v>
      </c>
      <c r="O4755" s="14"/>
      <c r="P4755" s="14"/>
      <c r="Q4755" s="14"/>
      <c r="R4755" s="14"/>
      <c r="S4755" s="14"/>
      <c r="T4755" s="14"/>
      <c r="U4755" s="14"/>
      <c r="V4755" s="14"/>
      <c r="W4755" s="14"/>
      <c r="X4755" s="14"/>
      <c r="Y4755" s="14"/>
    </row>
    <row r="4756" spans="1:25">
      <c r="A4756" s="14" t="s">
        <v>4840</v>
      </c>
      <c r="B4756" s="14" t="s">
        <v>64</v>
      </c>
      <c r="C4756" s="14" t="s">
        <v>34</v>
      </c>
      <c r="D4756" s="14" t="s">
        <v>35</v>
      </c>
      <c r="E4756" s="14">
        <v>0</v>
      </c>
      <c r="F4756" s="14">
        <v>444.09371195648401</v>
      </c>
      <c r="G4756" s="14">
        <v>148.031237318828</v>
      </c>
      <c r="H4756" s="14">
        <v>434.62752447345201</v>
      </c>
      <c r="I4756" s="14">
        <v>466.915850446234</v>
      </c>
      <c r="J4756" s="14">
        <v>422.759293542075</v>
      </c>
      <c r="K4756" s="14">
        <v>514.29018871973096</v>
      </c>
      <c r="L4756" s="14">
        <v>47.3743382734975</v>
      </c>
      <c r="M4756" s="14">
        <v>44.156556904158599</v>
      </c>
      <c r="O4756" s="14"/>
      <c r="P4756" s="14"/>
      <c r="Q4756" s="14"/>
      <c r="R4756" s="14"/>
      <c r="S4756" s="14"/>
      <c r="T4756" s="14"/>
      <c r="U4756" s="14"/>
      <c r="V4756" s="14"/>
      <c r="W4756" s="14"/>
      <c r="X4756" s="14"/>
      <c r="Y4756" s="14"/>
    </row>
    <row r="4757" spans="1:25">
      <c r="A4757" s="14" t="s">
        <v>4841</v>
      </c>
      <c r="B4757" s="14" t="s">
        <v>64</v>
      </c>
      <c r="C4757" s="14" t="s">
        <v>128</v>
      </c>
      <c r="D4757" s="14" t="s">
        <v>35</v>
      </c>
      <c r="E4757" s="14">
        <v>0</v>
      </c>
      <c r="F4757" s="14">
        <v>432.16246483538703</v>
      </c>
      <c r="G4757" s="14">
        <v>144.054154945129</v>
      </c>
      <c r="H4757" s="14">
        <v>421.61369030398203</v>
      </c>
      <c r="I4757" s="14">
        <v>449.385565173467</v>
      </c>
      <c r="J4757" s="14">
        <v>406.501602623113</v>
      </c>
      <c r="K4757" s="14">
        <v>495.43912471354099</v>
      </c>
      <c r="L4757" s="14">
        <v>46.053559540073898</v>
      </c>
      <c r="M4757" s="14">
        <v>42.883962550354497</v>
      </c>
      <c r="O4757" s="14"/>
      <c r="P4757" s="14"/>
      <c r="Q4757" s="14"/>
      <c r="R4757" s="14"/>
      <c r="S4757" s="14"/>
      <c r="T4757" s="14"/>
      <c r="U4757" s="14"/>
      <c r="V4757" s="14"/>
      <c r="W4757" s="14"/>
      <c r="X4757" s="14"/>
      <c r="Y4757" s="14"/>
    </row>
    <row r="4758" spans="1:25">
      <c r="A4758" s="14" t="s">
        <v>4842</v>
      </c>
      <c r="B4758" s="14" t="s">
        <v>64</v>
      </c>
      <c r="C4758" s="14" t="s">
        <v>129</v>
      </c>
      <c r="D4758" s="14" t="s">
        <v>35</v>
      </c>
      <c r="E4758" s="14">
        <v>0</v>
      </c>
      <c r="F4758" s="14">
        <v>413.676693726167</v>
      </c>
      <c r="G4758" s="14">
        <v>137.892231242056</v>
      </c>
      <c r="H4758" s="14">
        <v>402.75400510764803</v>
      </c>
      <c r="I4758" s="14">
        <v>422.65125099198701</v>
      </c>
      <c r="J4758" s="14">
        <v>381.62140241724302</v>
      </c>
      <c r="K4758" s="14">
        <v>466.78340446460498</v>
      </c>
      <c r="L4758" s="14">
        <v>44.132153472617702</v>
      </c>
      <c r="M4758" s="14">
        <v>41.029848574744101</v>
      </c>
      <c r="O4758" s="14"/>
      <c r="P4758" s="14"/>
      <c r="Q4758" s="14"/>
      <c r="R4758" s="14"/>
      <c r="S4758" s="14"/>
      <c r="T4758" s="14"/>
      <c r="U4758" s="14"/>
      <c r="V4758" s="14"/>
      <c r="W4758" s="14"/>
      <c r="X4758" s="14"/>
      <c r="Y4758" s="14"/>
    </row>
    <row r="4759" spans="1:25">
      <c r="A4759" s="14" t="s">
        <v>4843</v>
      </c>
      <c r="B4759" s="14" t="s">
        <v>64</v>
      </c>
      <c r="C4759" s="14" t="s">
        <v>130</v>
      </c>
      <c r="D4759" s="14" t="s">
        <v>35</v>
      </c>
      <c r="E4759" s="14">
        <v>0</v>
      </c>
      <c r="F4759" s="14">
        <v>396.22901782379398</v>
      </c>
      <c r="G4759" s="14">
        <v>132.07633927459801</v>
      </c>
      <c r="H4759" s="14">
        <v>385.62810131854701</v>
      </c>
      <c r="I4759" s="14">
        <v>396.58668045599802</v>
      </c>
      <c r="J4759" s="14">
        <v>357.444292490539</v>
      </c>
      <c r="K4759" s="14">
        <v>438.75580465230502</v>
      </c>
      <c r="L4759" s="14">
        <v>42.169124196307102</v>
      </c>
      <c r="M4759" s="14">
        <v>39.142387965458703</v>
      </c>
      <c r="O4759" s="14"/>
      <c r="P4759" s="14"/>
      <c r="Q4759" s="14"/>
      <c r="R4759" s="14"/>
      <c r="S4759" s="14"/>
      <c r="T4759" s="14"/>
      <c r="U4759" s="14"/>
      <c r="V4759" s="14"/>
      <c r="W4759" s="14"/>
      <c r="X4759" s="14"/>
      <c r="Y4759" s="14"/>
    </row>
    <row r="4760" spans="1:25">
      <c r="A4760" s="14" t="s">
        <v>4844</v>
      </c>
      <c r="B4760" s="14" t="s">
        <v>64</v>
      </c>
      <c r="C4760" s="14" t="s">
        <v>131</v>
      </c>
      <c r="D4760" s="14" t="s">
        <v>35</v>
      </c>
      <c r="E4760" s="14">
        <v>0</v>
      </c>
      <c r="F4760" s="14">
        <v>385.20975863154098</v>
      </c>
      <c r="G4760" s="14">
        <v>128.40325287717999</v>
      </c>
      <c r="H4760" s="14">
        <v>374.52821396914197</v>
      </c>
      <c r="I4760" s="14">
        <v>377.22795190646002</v>
      </c>
      <c r="J4760" s="14">
        <v>339.60458730384102</v>
      </c>
      <c r="K4760" s="14">
        <v>417.80365497059</v>
      </c>
      <c r="L4760" s="14">
        <v>40.575703064130103</v>
      </c>
      <c r="M4760" s="14">
        <v>37.623364602619198</v>
      </c>
      <c r="O4760" s="14"/>
      <c r="P4760" s="14"/>
      <c r="Q4760" s="14"/>
      <c r="R4760" s="14"/>
      <c r="S4760" s="14"/>
      <c r="T4760" s="14"/>
      <c r="U4760" s="14"/>
      <c r="V4760" s="14"/>
      <c r="W4760" s="14"/>
      <c r="X4760" s="14"/>
      <c r="Y4760" s="14"/>
    </row>
    <row r="4761" spans="1:25">
      <c r="A4761" s="14" t="s">
        <v>4845</v>
      </c>
      <c r="B4761" s="14" t="s">
        <v>64</v>
      </c>
      <c r="C4761" s="14" t="s">
        <v>132</v>
      </c>
      <c r="D4761" s="14" t="s">
        <v>35</v>
      </c>
      <c r="E4761" s="14">
        <v>0</v>
      </c>
      <c r="F4761" s="14">
        <v>411.83883402166498</v>
      </c>
      <c r="G4761" s="14">
        <v>137.27961134055499</v>
      </c>
      <c r="H4761" s="14">
        <v>399.83964623806099</v>
      </c>
      <c r="I4761" s="14">
        <v>397.21792894564902</v>
      </c>
      <c r="J4761" s="14">
        <v>358.98450556158099</v>
      </c>
      <c r="K4761" s="14">
        <v>438.34892312488302</v>
      </c>
      <c r="L4761" s="14">
        <v>41.130994179233703</v>
      </c>
      <c r="M4761" s="14">
        <v>38.233423384068303</v>
      </c>
      <c r="O4761" s="14"/>
      <c r="P4761" s="14"/>
      <c r="Q4761" s="14"/>
      <c r="R4761" s="14"/>
      <c r="S4761" s="14"/>
      <c r="T4761" s="14"/>
      <c r="U4761" s="14"/>
      <c r="V4761" s="14"/>
      <c r="W4761" s="14"/>
      <c r="X4761" s="14"/>
      <c r="Y4761" s="14"/>
    </row>
    <row r="4762" spans="1:25">
      <c r="A4762" s="14" t="s">
        <v>4846</v>
      </c>
      <c r="B4762" s="14" t="s">
        <v>64</v>
      </c>
      <c r="C4762" s="14" t="s">
        <v>38</v>
      </c>
      <c r="D4762" s="14" t="s">
        <v>35</v>
      </c>
      <c r="E4762" s="14">
        <v>1</v>
      </c>
      <c r="F4762" s="14">
        <v>82.061997589992302</v>
      </c>
      <c r="G4762" s="14">
        <v>27.353999196664098</v>
      </c>
      <c r="H4762" s="14">
        <v>410.51524557274797</v>
      </c>
      <c r="I4762" s="14">
        <v>424.633634298846</v>
      </c>
      <c r="J4762" s="14">
        <v>334.29785784293199</v>
      </c>
      <c r="K4762" s="14">
        <v>531.10712741224802</v>
      </c>
      <c r="L4762" s="14">
        <v>106.473493113402</v>
      </c>
      <c r="M4762" s="14">
        <v>90.335776455913702</v>
      </c>
      <c r="O4762" s="14"/>
      <c r="P4762" s="14"/>
      <c r="Q4762" s="14"/>
      <c r="R4762" s="14"/>
      <c r="S4762" s="14"/>
      <c r="T4762" s="14"/>
      <c r="U4762" s="14"/>
      <c r="V4762" s="14"/>
      <c r="W4762" s="14"/>
      <c r="X4762" s="14"/>
      <c r="Y4762" s="14"/>
    </row>
    <row r="4763" spans="1:25">
      <c r="A4763" s="14" t="s">
        <v>4847</v>
      </c>
      <c r="B4763" s="14" t="s">
        <v>64</v>
      </c>
      <c r="C4763" s="14" t="s">
        <v>36</v>
      </c>
      <c r="D4763" s="14" t="s">
        <v>35</v>
      </c>
      <c r="E4763" s="14">
        <v>1</v>
      </c>
      <c r="F4763" s="14">
        <v>83.951158493486403</v>
      </c>
      <c r="G4763" s="14">
        <v>27.983719497828801</v>
      </c>
      <c r="H4763" s="14">
        <v>416.135414362478</v>
      </c>
      <c r="I4763" s="14">
        <v>407.21082700877298</v>
      </c>
      <c r="J4763" s="14">
        <v>322.72541471095798</v>
      </c>
      <c r="K4763" s="14">
        <v>506.60246864568097</v>
      </c>
      <c r="L4763" s="14">
        <v>99.391641636908801</v>
      </c>
      <c r="M4763" s="14">
        <v>84.485412297814506</v>
      </c>
      <c r="O4763" s="14"/>
      <c r="P4763" s="14"/>
      <c r="Q4763" s="14"/>
      <c r="R4763" s="14"/>
      <c r="S4763" s="14"/>
      <c r="T4763" s="14"/>
      <c r="U4763" s="14"/>
      <c r="V4763" s="14"/>
      <c r="W4763" s="14"/>
      <c r="X4763" s="14"/>
      <c r="Y4763" s="14"/>
    </row>
    <row r="4764" spans="1:25">
      <c r="A4764" s="14" t="s">
        <v>4848</v>
      </c>
      <c r="B4764" s="14" t="s">
        <v>64</v>
      </c>
      <c r="C4764" s="14" t="s">
        <v>34</v>
      </c>
      <c r="D4764" s="14" t="s">
        <v>35</v>
      </c>
      <c r="E4764" s="14">
        <v>1</v>
      </c>
      <c r="F4764" s="14">
        <v>86.996195347669101</v>
      </c>
      <c r="G4764" s="14">
        <v>28.998731782556401</v>
      </c>
      <c r="H4764" s="14">
        <v>428.76390018565399</v>
      </c>
      <c r="I4764" s="14">
        <v>423.42430889743503</v>
      </c>
      <c r="J4764" s="14">
        <v>336.80682204716402</v>
      </c>
      <c r="K4764" s="14">
        <v>525.03017782230097</v>
      </c>
      <c r="L4764" s="14">
        <v>101.605868924866</v>
      </c>
      <c r="M4764" s="14">
        <v>86.617486850271703</v>
      </c>
      <c r="O4764" s="14"/>
      <c r="P4764" s="14"/>
      <c r="Q4764" s="14"/>
      <c r="R4764" s="14"/>
      <c r="S4764" s="14"/>
      <c r="T4764" s="14"/>
      <c r="U4764" s="14"/>
      <c r="V4764" s="14"/>
      <c r="W4764" s="14"/>
      <c r="X4764" s="14"/>
      <c r="Y4764" s="14"/>
    </row>
    <row r="4765" spans="1:25">
      <c r="A4765" s="14" t="s">
        <v>4849</v>
      </c>
      <c r="B4765" s="14" t="s">
        <v>64</v>
      </c>
      <c r="C4765" s="14" t="s">
        <v>128</v>
      </c>
      <c r="D4765" s="14" t="s">
        <v>35</v>
      </c>
      <c r="E4765" s="14">
        <v>1</v>
      </c>
      <c r="F4765" s="14">
        <v>86.685897148394105</v>
      </c>
      <c r="G4765" s="14">
        <v>28.8952990494647</v>
      </c>
      <c r="H4765" s="14">
        <v>425.68207203100599</v>
      </c>
      <c r="I4765" s="14">
        <v>407.81082788289001</v>
      </c>
      <c r="J4765" s="14">
        <v>324.67751818056701</v>
      </c>
      <c r="K4765" s="14">
        <v>505.35764893850899</v>
      </c>
      <c r="L4765" s="14">
        <v>97.546821055618594</v>
      </c>
      <c r="M4765" s="14">
        <v>83.133309702323601</v>
      </c>
      <c r="O4765" s="14"/>
      <c r="P4765" s="14"/>
      <c r="Q4765" s="14"/>
      <c r="R4765" s="14"/>
      <c r="S4765" s="14"/>
      <c r="T4765" s="14"/>
      <c r="U4765" s="14"/>
      <c r="V4765" s="14"/>
      <c r="W4765" s="14"/>
      <c r="X4765" s="14"/>
      <c r="Y4765" s="14"/>
    </row>
    <row r="4766" spans="1:25">
      <c r="A4766" s="14" t="s">
        <v>4850</v>
      </c>
      <c r="B4766" s="14" t="s">
        <v>64</v>
      </c>
      <c r="C4766" s="14" t="s">
        <v>129</v>
      </c>
      <c r="D4766" s="14" t="s">
        <v>35</v>
      </c>
      <c r="E4766" s="14">
        <v>1</v>
      </c>
      <c r="F4766" s="14">
        <v>80.262633990315507</v>
      </c>
      <c r="G4766" s="14">
        <v>26.7542113301052</v>
      </c>
      <c r="H4766" s="14">
        <v>392.57830271614301</v>
      </c>
      <c r="I4766" s="14">
        <v>370.49955347066799</v>
      </c>
      <c r="J4766" s="14">
        <v>292.44993584258299</v>
      </c>
      <c r="K4766" s="14">
        <v>462.66201979003699</v>
      </c>
      <c r="L4766" s="14">
        <v>92.162466319368704</v>
      </c>
      <c r="M4766" s="14">
        <v>78.049617628085599</v>
      </c>
      <c r="O4766" s="14"/>
      <c r="P4766" s="14"/>
      <c r="Q4766" s="14"/>
      <c r="R4766" s="14"/>
      <c r="S4766" s="14"/>
      <c r="T4766" s="14"/>
      <c r="U4766" s="14"/>
      <c r="V4766" s="14"/>
      <c r="W4766" s="14"/>
      <c r="X4766" s="14"/>
      <c r="Y4766" s="14"/>
    </row>
    <row r="4767" spans="1:25">
      <c r="A4767" s="14" t="s">
        <v>4851</v>
      </c>
      <c r="B4767" s="14" t="s">
        <v>64</v>
      </c>
      <c r="C4767" s="14" t="s">
        <v>130</v>
      </c>
      <c r="D4767" s="14" t="s">
        <v>35</v>
      </c>
      <c r="E4767" s="14">
        <v>1</v>
      </c>
      <c r="F4767" s="14">
        <v>80.181497643695295</v>
      </c>
      <c r="G4767" s="14">
        <v>26.727165881231802</v>
      </c>
      <c r="H4767" s="14">
        <v>391.35834460999303</v>
      </c>
      <c r="I4767" s="14">
        <v>356.79101660708898</v>
      </c>
      <c r="J4767" s="14">
        <v>281.96781864300402</v>
      </c>
      <c r="K4767" s="14">
        <v>445.15114876951202</v>
      </c>
      <c r="L4767" s="14">
        <v>88.360132162423298</v>
      </c>
      <c r="M4767" s="14">
        <v>74.823197964084798</v>
      </c>
      <c r="O4767" s="14"/>
      <c r="P4767" s="14"/>
      <c r="Q4767" s="14"/>
      <c r="R4767" s="14"/>
      <c r="S4767" s="14"/>
      <c r="T4767" s="14"/>
      <c r="U4767" s="14"/>
      <c r="V4767" s="14"/>
      <c r="W4767" s="14"/>
      <c r="X4767" s="14"/>
      <c r="Y4767" s="14"/>
    </row>
    <row r="4768" spans="1:25">
      <c r="A4768" s="14" t="s">
        <v>4852</v>
      </c>
      <c r="B4768" s="14" t="s">
        <v>64</v>
      </c>
      <c r="C4768" s="14" t="s">
        <v>131</v>
      </c>
      <c r="D4768" s="14" t="s">
        <v>35</v>
      </c>
      <c r="E4768" s="14">
        <v>1</v>
      </c>
      <c r="F4768" s="14">
        <v>80.397768945029796</v>
      </c>
      <c r="G4768" s="14">
        <v>26.799256315009899</v>
      </c>
      <c r="H4768" s="14">
        <v>391.24905808083003</v>
      </c>
      <c r="I4768" s="14">
        <v>349.21870593898097</v>
      </c>
      <c r="J4768" s="14">
        <v>276.08321235979503</v>
      </c>
      <c r="K4768" s="14">
        <v>435.5663251185</v>
      </c>
      <c r="L4768" s="14">
        <v>86.347619179518503</v>
      </c>
      <c r="M4768" s="14">
        <v>73.135493579186701</v>
      </c>
      <c r="O4768" s="14"/>
      <c r="P4768" s="14"/>
      <c r="Q4768" s="14"/>
      <c r="R4768" s="14"/>
      <c r="S4768" s="14"/>
      <c r="T4768" s="14"/>
      <c r="U4768" s="14"/>
      <c r="V4768" s="14"/>
      <c r="W4768" s="14"/>
      <c r="X4768" s="14"/>
      <c r="Y4768" s="14"/>
    </row>
    <row r="4769" spans="1:25">
      <c r="A4769" s="14" t="s">
        <v>4853</v>
      </c>
      <c r="B4769" s="14" t="s">
        <v>64</v>
      </c>
      <c r="C4769" s="14" t="s">
        <v>132</v>
      </c>
      <c r="D4769" s="14" t="s">
        <v>35</v>
      </c>
      <c r="E4769" s="14">
        <v>1</v>
      </c>
      <c r="F4769" s="14">
        <v>92.177835747007094</v>
      </c>
      <c r="G4769" s="14">
        <v>30.7259452490024</v>
      </c>
      <c r="H4769" s="14">
        <v>448.248569086788</v>
      </c>
      <c r="I4769" s="14">
        <v>396.84483801697297</v>
      </c>
      <c r="J4769" s="14">
        <v>319.00453431977797</v>
      </c>
      <c r="K4769" s="14">
        <v>487.73724257433702</v>
      </c>
      <c r="L4769" s="14">
        <v>90.892404557363903</v>
      </c>
      <c r="M4769" s="14">
        <v>77.840303697194997</v>
      </c>
      <c r="O4769" s="14"/>
      <c r="P4769" s="14"/>
      <c r="Q4769" s="14"/>
      <c r="R4769" s="14"/>
      <c r="S4769" s="14"/>
      <c r="T4769" s="14"/>
      <c r="U4769" s="14"/>
      <c r="V4769" s="14"/>
      <c r="W4769" s="14"/>
      <c r="X4769" s="14"/>
      <c r="Y4769" s="14"/>
    </row>
    <row r="4770" spans="1:25">
      <c r="A4770" s="14" t="s">
        <v>4854</v>
      </c>
      <c r="B4770" s="14" t="s">
        <v>64</v>
      </c>
      <c r="C4770" s="14" t="s">
        <v>38</v>
      </c>
      <c r="D4770" s="14" t="s">
        <v>35</v>
      </c>
      <c r="E4770" s="14">
        <v>2</v>
      </c>
      <c r="F4770" s="14">
        <v>77.981521895434</v>
      </c>
      <c r="G4770" s="14">
        <v>25.993840631811299</v>
      </c>
      <c r="H4770" s="14">
        <v>377.98226889357801</v>
      </c>
      <c r="I4770" s="14">
        <v>421.40909708156801</v>
      </c>
      <c r="J4770" s="14">
        <v>327.45301797222601</v>
      </c>
      <c r="K4770" s="14">
        <v>532.62430600194102</v>
      </c>
      <c r="L4770" s="14">
        <v>111.215208920373</v>
      </c>
      <c r="M4770" s="14">
        <v>93.956079109341999</v>
      </c>
      <c r="O4770" s="14"/>
      <c r="P4770" s="14"/>
      <c r="Q4770" s="14"/>
      <c r="R4770" s="14"/>
      <c r="S4770" s="14"/>
      <c r="T4770" s="14"/>
      <c r="U4770" s="14"/>
      <c r="V4770" s="14"/>
      <c r="W4770" s="14"/>
      <c r="X4770" s="14"/>
      <c r="Y4770" s="14"/>
    </row>
    <row r="4771" spans="1:25">
      <c r="A4771" s="14" t="s">
        <v>4855</v>
      </c>
      <c r="B4771" s="14" t="s">
        <v>64</v>
      </c>
      <c r="C4771" s="14" t="s">
        <v>36</v>
      </c>
      <c r="D4771" s="14" t="s">
        <v>35</v>
      </c>
      <c r="E4771" s="14">
        <v>2</v>
      </c>
      <c r="F4771" s="14">
        <v>71.475090283343107</v>
      </c>
      <c r="G4771" s="14">
        <v>23.825030094447701</v>
      </c>
      <c r="H4771" s="14">
        <v>343.76245807687098</v>
      </c>
      <c r="I4771" s="14">
        <v>373.56755220189802</v>
      </c>
      <c r="J4771" s="14">
        <v>286.909775689458</v>
      </c>
      <c r="K4771" s="14">
        <v>476.92293171891498</v>
      </c>
      <c r="L4771" s="14">
        <v>103.355379517017</v>
      </c>
      <c r="M4771" s="14">
        <v>86.657776512439199</v>
      </c>
      <c r="O4771" s="14"/>
      <c r="P4771" s="14"/>
      <c r="Q4771" s="14"/>
      <c r="R4771" s="14"/>
      <c r="S4771" s="14"/>
      <c r="T4771" s="14"/>
      <c r="U4771" s="14"/>
      <c r="V4771" s="14"/>
      <c r="W4771" s="14"/>
      <c r="X4771" s="14"/>
      <c r="Y4771" s="14"/>
    </row>
    <row r="4772" spans="1:25">
      <c r="A4772" s="14" t="s">
        <v>4856</v>
      </c>
      <c r="B4772" s="14" t="s">
        <v>64</v>
      </c>
      <c r="C4772" s="14" t="s">
        <v>34</v>
      </c>
      <c r="D4772" s="14" t="s">
        <v>35</v>
      </c>
      <c r="E4772" s="14">
        <v>2</v>
      </c>
      <c r="F4772" s="14">
        <v>72.716177897224597</v>
      </c>
      <c r="G4772" s="14">
        <v>24.238725965741502</v>
      </c>
      <c r="H4772" s="14">
        <v>348.25755697904498</v>
      </c>
      <c r="I4772" s="14">
        <v>371.654283207037</v>
      </c>
      <c r="J4772" s="14">
        <v>287.39946734392799</v>
      </c>
      <c r="K4772" s="14">
        <v>471.99088474311498</v>
      </c>
      <c r="L4772" s="14">
        <v>100.33660153607801</v>
      </c>
      <c r="M4772" s="14">
        <v>84.254815863108703</v>
      </c>
      <c r="O4772" s="14"/>
      <c r="P4772" s="14"/>
      <c r="Q4772" s="14"/>
      <c r="R4772" s="14"/>
      <c r="S4772" s="14"/>
      <c r="T4772" s="14"/>
      <c r="U4772" s="14"/>
      <c r="V4772" s="14"/>
      <c r="W4772" s="14"/>
      <c r="X4772" s="14"/>
      <c r="Y4772" s="14"/>
    </row>
    <row r="4773" spans="1:25">
      <c r="A4773" s="14" t="s">
        <v>4857</v>
      </c>
      <c r="B4773" s="14" t="s">
        <v>64</v>
      </c>
      <c r="C4773" s="14" t="s">
        <v>128</v>
      </c>
      <c r="D4773" s="14" t="s">
        <v>35</v>
      </c>
      <c r="E4773" s="14">
        <v>2</v>
      </c>
      <c r="F4773" s="14">
        <v>69.3382676936682</v>
      </c>
      <c r="G4773" s="14">
        <v>23.1127558978894</v>
      </c>
      <c r="H4773" s="14">
        <v>330.638823583369</v>
      </c>
      <c r="I4773" s="14">
        <v>351.29648449673402</v>
      </c>
      <c r="J4773" s="14">
        <v>270.46282561660701</v>
      </c>
      <c r="K4773" s="14">
        <v>447.96769441444798</v>
      </c>
      <c r="L4773" s="14">
        <v>96.671209917713696</v>
      </c>
      <c r="M4773" s="14">
        <v>80.833658880127402</v>
      </c>
      <c r="O4773" s="14"/>
      <c r="P4773" s="14"/>
      <c r="Q4773" s="14"/>
      <c r="R4773" s="14"/>
      <c r="S4773" s="14"/>
      <c r="T4773" s="14"/>
      <c r="U4773" s="14"/>
      <c r="V4773" s="14"/>
      <c r="W4773" s="14"/>
      <c r="X4773" s="14"/>
      <c r="Y4773" s="14"/>
    </row>
    <row r="4774" spans="1:25">
      <c r="A4774" s="14" t="s">
        <v>4858</v>
      </c>
      <c r="B4774" s="14" t="s">
        <v>64</v>
      </c>
      <c r="C4774" s="14" t="s">
        <v>129</v>
      </c>
      <c r="D4774" s="14" t="s">
        <v>35</v>
      </c>
      <c r="E4774" s="14">
        <v>2</v>
      </c>
      <c r="F4774" s="14">
        <v>70.747961067400198</v>
      </c>
      <c r="G4774" s="14">
        <v>23.582653689133402</v>
      </c>
      <c r="H4774" s="14">
        <v>335.34607322083798</v>
      </c>
      <c r="I4774" s="14">
        <v>349.31588930131699</v>
      </c>
      <c r="J4774" s="14">
        <v>270.34417097149202</v>
      </c>
      <c r="K4774" s="14">
        <v>443.58999598049297</v>
      </c>
      <c r="L4774" s="14">
        <v>94.2741066791761</v>
      </c>
      <c r="M4774" s="14">
        <v>78.971718329824498</v>
      </c>
      <c r="O4774" s="14"/>
      <c r="P4774" s="14"/>
      <c r="Q4774" s="14"/>
      <c r="R4774" s="14"/>
      <c r="S4774" s="14"/>
      <c r="T4774" s="14"/>
      <c r="U4774" s="14"/>
      <c r="V4774" s="14"/>
      <c r="W4774" s="14"/>
      <c r="X4774" s="14"/>
      <c r="Y4774" s="14"/>
    </row>
    <row r="4775" spans="1:25">
      <c r="A4775" s="14" t="s">
        <v>4859</v>
      </c>
      <c r="B4775" s="14" t="s">
        <v>64</v>
      </c>
      <c r="C4775" s="14" t="s">
        <v>130</v>
      </c>
      <c r="D4775" s="14" t="s">
        <v>35</v>
      </c>
      <c r="E4775" s="14">
        <v>2</v>
      </c>
      <c r="F4775" s="14">
        <v>64.871332493852293</v>
      </c>
      <c r="G4775" s="14">
        <v>21.623777497950801</v>
      </c>
      <c r="H4775" s="14">
        <v>306.67674794994701</v>
      </c>
      <c r="I4775" s="14">
        <v>317.90567393514601</v>
      </c>
      <c r="J4775" s="14">
        <v>242.77419812292899</v>
      </c>
      <c r="K4775" s="14">
        <v>408.30782986363198</v>
      </c>
      <c r="L4775" s="14">
        <v>90.402155928486096</v>
      </c>
      <c r="M4775" s="14">
        <v>75.131475812217204</v>
      </c>
      <c r="O4775" s="14"/>
      <c r="P4775" s="14"/>
      <c r="Q4775" s="14"/>
      <c r="R4775" s="14"/>
      <c r="S4775" s="14"/>
      <c r="T4775" s="14"/>
      <c r="U4775" s="14"/>
      <c r="V4775" s="14"/>
      <c r="W4775" s="14"/>
      <c r="X4775" s="14"/>
      <c r="Y4775" s="14"/>
    </row>
    <row r="4776" spans="1:25">
      <c r="A4776" s="14" t="s">
        <v>4860</v>
      </c>
      <c r="B4776" s="14" t="s">
        <v>64</v>
      </c>
      <c r="C4776" s="14" t="s">
        <v>131</v>
      </c>
      <c r="D4776" s="14" t="s">
        <v>35</v>
      </c>
      <c r="E4776" s="14">
        <v>2</v>
      </c>
      <c r="F4776" s="14">
        <v>67.697932536404295</v>
      </c>
      <c r="G4776" s="14">
        <v>22.565977512134801</v>
      </c>
      <c r="H4776" s="14">
        <v>319.104089259506</v>
      </c>
      <c r="I4776" s="14">
        <v>321.23845369312102</v>
      </c>
      <c r="J4776" s="14">
        <v>246.927770852387</v>
      </c>
      <c r="K4776" s="14">
        <v>410.30186539126697</v>
      </c>
      <c r="L4776" s="14">
        <v>89.0634116981457</v>
      </c>
      <c r="M4776" s="14">
        <v>74.310682840734103</v>
      </c>
      <c r="O4776" s="14"/>
      <c r="P4776" s="14"/>
      <c r="Q4776" s="14"/>
      <c r="R4776" s="14"/>
      <c r="S4776" s="14"/>
      <c r="T4776" s="14"/>
      <c r="U4776" s="14"/>
      <c r="V4776" s="14"/>
      <c r="W4776" s="14"/>
      <c r="X4776" s="14"/>
      <c r="Y4776" s="14"/>
    </row>
    <row r="4777" spans="1:25">
      <c r="A4777" s="14" t="s">
        <v>4861</v>
      </c>
      <c r="B4777" s="14" t="s">
        <v>64</v>
      </c>
      <c r="C4777" s="14" t="s">
        <v>132</v>
      </c>
      <c r="D4777" s="14" t="s">
        <v>35</v>
      </c>
      <c r="E4777" s="14">
        <v>2</v>
      </c>
      <c r="F4777" s="14">
        <v>62.225921771724401</v>
      </c>
      <c r="G4777" s="14">
        <v>20.741973923908098</v>
      </c>
      <c r="H4777" s="14">
        <v>292.11304934618602</v>
      </c>
      <c r="I4777" s="14">
        <v>294.34956592742799</v>
      </c>
      <c r="J4777" s="14">
        <v>223.46811388627</v>
      </c>
      <c r="K4777" s="14">
        <v>379.97318727717101</v>
      </c>
      <c r="L4777" s="14">
        <v>85.623621349743104</v>
      </c>
      <c r="M4777" s="14">
        <v>70.8814520411578</v>
      </c>
      <c r="O4777" s="14"/>
      <c r="P4777" s="14"/>
      <c r="Q4777" s="14"/>
      <c r="R4777" s="14"/>
      <c r="S4777" s="14"/>
      <c r="T4777" s="14"/>
      <c r="U4777" s="14"/>
      <c r="V4777" s="14"/>
      <c r="W4777" s="14"/>
      <c r="X4777" s="14"/>
      <c r="Y4777" s="14"/>
    </row>
    <row r="4778" spans="1:25">
      <c r="A4778" s="14" t="s">
        <v>4862</v>
      </c>
      <c r="B4778" s="14" t="s">
        <v>64</v>
      </c>
      <c r="C4778" s="14" t="s">
        <v>38</v>
      </c>
      <c r="D4778" s="14" t="s">
        <v>35</v>
      </c>
      <c r="E4778" s="14">
        <v>3</v>
      </c>
      <c r="F4778" s="14">
        <v>81.856507128250001</v>
      </c>
      <c r="G4778" s="14">
        <v>27.285502376083301</v>
      </c>
      <c r="H4778" s="14">
        <v>408.28224414309898</v>
      </c>
      <c r="I4778" s="14">
        <v>447.891900343435</v>
      </c>
      <c r="J4778" s="14">
        <v>351.82011777168901</v>
      </c>
      <c r="K4778" s="14">
        <v>561.14960812480501</v>
      </c>
      <c r="L4778" s="14">
        <v>113.25770778137</v>
      </c>
      <c r="M4778" s="14">
        <v>96.071782571746695</v>
      </c>
      <c r="O4778" s="14"/>
      <c r="P4778" s="14"/>
      <c r="Q4778" s="14"/>
      <c r="R4778" s="14"/>
      <c r="S4778" s="14"/>
      <c r="T4778" s="14"/>
      <c r="U4778" s="14"/>
      <c r="V4778" s="14"/>
      <c r="W4778" s="14"/>
      <c r="X4778" s="14"/>
      <c r="Y4778" s="14"/>
    </row>
    <row r="4779" spans="1:25">
      <c r="A4779" s="14" t="s">
        <v>4863</v>
      </c>
      <c r="B4779" s="14" t="s">
        <v>64</v>
      </c>
      <c r="C4779" s="14" t="s">
        <v>36</v>
      </c>
      <c r="D4779" s="14" t="s">
        <v>35</v>
      </c>
      <c r="E4779" s="14">
        <v>3</v>
      </c>
      <c r="F4779" s="14">
        <v>79.671070113357899</v>
      </c>
      <c r="G4779" s="14">
        <v>26.5570233711193</v>
      </c>
      <c r="H4779" s="14">
        <v>392.68110854826699</v>
      </c>
      <c r="I4779" s="14">
        <v>438.66365197884897</v>
      </c>
      <c r="J4779" s="14">
        <v>343.04255931330198</v>
      </c>
      <c r="K4779" s="14">
        <v>551.64492968350896</v>
      </c>
      <c r="L4779" s="14">
        <v>112.98127770465901</v>
      </c>
      <c r="M4779" s="14">
        <v>95.621092665547195</v>
      </c>
      <c r="O4779" s="14"/>
      <c r="P4779" s="14"/>
      <c r="Q4779" s="14"/>
      <c r="R4779" s="14"/>
      <c r="S4779" s="14"/>
      <c r="T4779" s="14"/>
      <c r="U4779" s="14"/>
      <c r="V4779" s="14"/>
      <c r="W4779" s="14"/>
      <c r="X4779" s="14"/>
      <c r="Y4779" s="14"/>
    </row>
    <row r="4780" spans="1:25">
      <c r="A4780" s="14" t="s">
        <v>4864</v>
      </c>
      <c r="B4780" s="14" t="s">
        <v>64</v>
      </c>
      <c r="C4780" s="14" t="s">
        <v>34</v>
      </c>
      <c r="D4780" s="14" t="s">
        <v>35</v>
      </c>
      <c r="E4780" s="14">
        <v>3</v>
      </c>
      <c r="F4780" s="14">
        <v>82.627258365023096</v>
      </c>
      <c r="G4780" s="14">
        <v>27.5424194550077</v>
      </c>
      <c r="H4780" s="14">
        <v>402.68657519870902</v>
      </c>
      <c r="I4780" s="14">
        <v>439.765465246671</v>
      </c>
      <c r="J4780" s="14">
        <v>346.46674476705499</v>
      </c>
      <c r="K4780" s="14">
        <v>549.66884241415096</v>
      </c>
      <c r="L4780" s="14">
        <v>109.903377167481</v>
      </c>
      <c r="M4780" s="14">
        <v>93.298720479615298</v>
      </c>
      <c r="O4780" s="14"/>
      <c r="P4780" s="14"/>
      <c r="Q4780" s="14"/>
      <c r="R4780" s="14"/>
      <c r="S4780" s="14"/>
      <c r="T4780" s="14"/>
      <c r="U4780" s="14"/>
      <c r="V4780" s="14"/>
      <c r="W4780" s="14"/>
      <c r="X4780" s="14"/>
      <c r="Y4780" s="14"/>
    </row>
    <row r="4781" spans="1:25">
      <c r="A4781" s="14" t="s">
        <v>4865</v>
      </c>
      <c r="B4781" s="14" t="s">
        <v>64</v>
      </c>
      <c r="C4781" s="14" t="s">
        <v>128</v>
      </c>
      <c r="D4781" s="14" t="s">
        <v>35</v>
      </c>
      <c r="E4781" s="14">
        <v>3</v>
      </c>
      <c r="F4781" s="14">
        <v>75.732288676192596</v>
      </c>
      <c r="G4781" s="14">
        <v>25.244096225397499</v>
      </c>
      <c r="H4781" s="14">
        <v>367.70386811124803</v>
      </c>
      <c r="I4781" s="14">
        <v>410.20602768484099</v>
      </c>
      <c r="J4781" s="14">
        <v>319.11381651314201</v>
      </c>
      <c r="K4781" s="14">
        <v>518.30171163979605</v>
      </c>
      <c r="L4781" s="14">
        <v>108.09568395495501</v>
      </c>
      <c r="M4781" s="14">
        <v>91.092211171698807</v>
      </c>
      <c r="O4781" s="14"/>
      <c r="P4781" s="14"/>
      <c r="Q4781" s="14"/>
      <c r="R4781" s="14"/>
      <c r="S4781" s="14"/>
      <c r="T4781" s="14"/>
      <c r="U4781" s="14"/>
      <c r="V4781" s="14"/>
      <c r="W4781" s="14"/>
      <c r="X4781" s="14"/>
      <c r="Y4781" s="14"/>
    </row>
    <row r="4782" spans="1:25">
      <c r="A4782" s="14" t="s">
        <v>4866</v>
      </c>
      <c r="B4782" s="14" t="s">
        <v>64</v>
      </c>
      <c r="C4782" s="14" t="s">
        <v>129</v>
      </c>
      <c r="D4782" s="14" t="s">
        <v>35</v>
      </c>
      <c r="E4782" s="14">
        <v>3</v>
      </c>
      <c r="F4782" s="14">
        <v>75.234784891906799</v>
      </c>
      <c r="G4782" s="14">
        <v>25.078261630635598</v>
      </c>
      <c r="H4782" s="14">
        <v>365.25286383098802</v>
      </c>
      <c r="I4782" s="14">
        <v>400.45760326657199</v>
      </c>
      <c r="J4782" s="14">
        <v>311.03888541761802</v>
      </c>
      <c r="K4782" s="14">
        <v>506.62783209509399</v>
      </c>
      <c r="L4782" s="14">
        <v>106.170228828522</v>
      </c>
      <c r="M4782" s="14">
        <v>89.4187178489545</v>
      </c>
      <c r="O4782" s="14"/>
      <c r="P4782" s="14"/>
      <c r="Q4782" s="14"/>
      <c r="R4782" s="14"/>
      <c r="S4782" s="14"/>
      <c r="T4782" s="14"/>
      <c r="U4782" s="14"/>
      <c r="V4782" s="14"/>
      <c r="W4782" s="14"/>
      <c r="X4782" s="14"/>
      <c r="Y4782" s="14"/>
    </row>
    <row r="4783" spans="1:25">
      <c r="A4783" s="14" t="s">
        <v>4867</v>
      </c>
      <c r="B4783" s="14" t="s">
        <v>64</v>
      </c>
      <c r="C4783" s="14" t="s">
        <v>130</v>
      </c>
      <c r="D4783" s="14" t="s">
        <v>35</v>
      </c>
      <c r="E4783" s="14">
        <v>3</v>
      </c>
      <c r="F4783" s="14">
        <v>69.291737859911507</v>
      </c>
      <c r="G4783" s="14">
        <v>23.097245953303801</v>
      </c>
      <c r="H4783" s="14">
        <v>337.07125485193097</v>
      </c>
      <c r="I4783" s="14">
        <v>367.82396816634599</v>
      </c>
      <c r="J4783" s="14">
        <v>282.917517921365</v>
      </c>
      <c r="K4783" s="14">
        <v>469.37208883702903</v>
      </c>
      <c r="L4783" s="14">
        <v>101.54812067068301</v>
      </c>
      <c r="M4783" s="14">
        <v>84.906450244980704</v>
      </c>
      <c r="O4783" s="14"/>
      <c r="P4783" s="14"/>
      <c r="Q4783" s="14"/>
      <c r="R4783" s="14"/>
      <c r="S4783" s="14"/>
      <c r="T4783" s="14"/>
      <c r="U4783" s="14"/>
      <c r="V4783" s="14"/>
      <c r="W4783" s="14"/>
      <c r="X4783" s="14"/>
      <c r="Y4783" s="14"/>
    </row>
    <row r="4784" spans="1:25">
      <c r="A4784" s="14" t="s">
        <v>4868</v>
      </c>
      <c r="B4784" s="14" t="s">
        <v>64</v>
      </c>
      <c r="C4784" s="14" t="s">
        <v>131</v>
      </c>
      <c r="D4784" s="14" t="s">
        <v>35</v>
      </c>
      <c r="E4784" s="14">
        <v>3</v>
      </c>
      <c r="F4784" s="14">
        <v>65.423976583472395</v>
      </c>
      <c r="G4784" s="14">
        <v>21.807992194490801</v>
      </c>
      <c r="H4784" s="14">
        <v>318.84583353707501</v>
      </c>
      <c r="I4784" s="14">
        <v>329.72988652419798</v>
      </c>
      <c r="J4784" s="14">
        <v>252.11428410193599</v>
      </c>
      <c r="K4784" s="14">
        <v>423.04738196609901</v>
      </c>
      <c r="L4784" s="14">
        <v>93.3174954419014</v>
      </c>
      <c r="M4784" s="14">
        <v>77.615602422262199</v>
      </c>
      <c r="O4784" s="14"/>
      <c r="P4784" s="14"/>
      <c r="Q4784" s="14"/>
      <c r="R4784" s="14"/>
      <c r="S4784" s="14"/>
      <c r="T4784" s="14"/>
      <c r="U4784" s="14"/>
      <c r="V4784" s="14"/>
      <c r="W4784" s="14"/>
      <c r="X4784" s="14"/>
      <c r="Y4784" s="14"/>
    </row>
    <row r="4785" spans="1:25">
      <c r="A4785" s="14" t="s">
        <v>4869</v>
      </c>
      <c r="B4785" s="14" t="s">
        <v>64</v>
      </c>
      <c r="C4785" s="14" t="s">
        <v>132</v>
      </c>
      <c r="D4785" s="14" t="s">
        <v>35</v>
      </c>
      <c r="E4785" s="14">
        <v>3</v>
      </c>
      <c r="F4785" s="14">
        <v>69.220626883767807</v>
      </c>
      <c r="G4785" s="14">
        <v>23.073542294589299</v>
      </c>
      <c r="H4785" s="14">
        <v>337.33248968697802</v>
      </c>
      <c r="I4785" s="14">
        <v>339.97325790087802</v>
      </c>
      <c r="J4785" s="14">
        <v>262.80763386166001</v>
      </c>
      <c r="K4785" s="14">
        <v>432.27189913141001</v>
      </c>
      <c r="L4785" s="14">
        <v>92.298641230531402</v>
      </c>
      <c r="M4785" s="14">
        <v>77.165624039218102</v>
      </c>
      <c r="O4785" s="14"/>
      <c r="P4785" s="14"/>
      <c r="Q4785" s="14"/>
      <c r="R4785" s="14"/>
      <c r="S4785" s="14"/>
      <c r="T4785" s="14"/>
      <c r="U4785" s="14"/>
      <c r="V4785" s="14"/>
      <c r="W4785" s="14"/>
      <c r="X4785" s="14"/>
      <c r="Y4785" s="14"/>
    </row>
    <row r="4786" spans="1:25">
      <c r="A4786" s="14" t="s">
        <v>4870</v>
      </c>
      <c r="B4786" s="14" t="s">
        <v>64</v>
      </c>
      <c r="C4786" s="14" t="s">
        <v>38</v>
      </c>
      <c r="D4786" s="14" t="s">
        <v>35</v>
      </c>
      <c r="E4786" s="14">
        <v>4</v>
      </c>
      <c r="F4786" s="14">
        <v>83.888926957926998</v>
      </c>
      <c r="G4786" s="14">
        <v>27.962975652642299</v>
      </c>
      <c r="H4786" s="14">
        <v>434.63513267668498</v>
      </c>
      <c r="I4786" s="14">
        <v>501.825950648456</v>
      </c>
      <c r="J4786" s="14">
        <v>391.80542929846399</v>
      </c>
      <c r="K4786" s="14">
        <v>631.26585841280496</v>
      </c>
      <c r="L4786" s="14">
        <v>129.43990776434899</v>
      </c>
      <c r="M4786" s="14">
        <v>110.02052134999199</v>
      </c>
      <c r="O4786" s="14"/>
      <c r="P4786" s="14"/>
      <c r="Q4786" s="14"/>
      <c r="R4786" s="14"/>
      <c r="S4786" s="14"/>
      <c r="T4786" s="14"/>
      <c r="U4786" s="14"/>
      <c r="V4786" s="14"/>
      <c r="W4786" s="14"/>
      <c r="X4786" s="14"/>
      <c r="Y4786" s="14"/>
    </row>
    <row r="4787" spans="1:25">
      <c r="A4787" s="14" t="s">
        <v>4871</v>
      </c>
      <c r="B4787" s="14" t="s">
        <v>64</v>
      </c>
      <c r="C4787" s="14" t="s">
        <v>36</v>
      </c>
      <c r="D4787" s="14" t="s">
        <v>35</v>
      </c>
      <c r="E4787" s="14">
        <v>4</v>
      </c>
      <c r="F4787" s="14">
        <v>85.307734939548794</v>
      </c>
      <c r="G4787" s="14">
        <v>28.4359116465162</v>
      </c>
      <c r="H4787" s="14">
        <v>436.55767329997798</v>
      </c>
      <c r="I4787" s="14">
        <v>484.65405656401498</v>
      </c>
      <c r="J4787" s="14">
        <v>380.86389916133299</v>
      </c>
      <c r="K4787" s="14">
        <v>606.59706416709105</v>
      </c>
      <c r="L4787" s="14">
        <v>121.943007603076</v>
      </c>
      <c r="M4787" s="14">
        <v>103.790157402682</v>
      </c>
      <c r="O4787" s="14"/>
      <c r="P4787" s="14"/>
      <c r="Q4787" s="14"/>
      <c r="R4787" s="14"/>
      <c r="S4787" s="14"/>
      <c r="T4787" s="14"/>
      <c r="U4787" s="14"/>
      <c r="V4787" s="14"/>
      <c r="W4787" s="14"/>
      <c r="X4787" s="14"/>
      <c r="Y4787" s="14"/>
    </row>
    <row r="4788" spans="1:25">
      <c r="A4788" s="14" t="s">
        <v>4872</v>
      </c>
      <c r="B4788" s="14" t="s">
        <v>64</v>
      </c>
      <c r="C4788" s="14" t="s">
        <v>34</v>
      </c>
      <c r="D4788" s="14" t="s">
        <v>35</v>
      </c>
      <c r="E4788" s="14">
        <v>4</v>
      </c>
      <c r="F4788" s="14">
        <v>83.028433446561195</v>
      </c>
      <c r="G4788" s="14">
        <v>27.676144482187102</v>
      </c>
      <c r="H4788" s="14">
        <v>420.24818265202799</v>
      </c>
      <c r="I4788" s="14">
        <v>467.86886871550001</v>
      </c>
      <c r="J4788" s="14">
        <v>366.17278347854398</v>
      </c>
      <c r="K4788" s="14">
        <v>587.61631681962297</v>
      </c>
      <c r="L4788" s="14">
        <v>119.747448104123</v>
      </c>
      <c r="M4788" s="14">
        <v>101.696085236957</v>
      </c>
      <c r="O4788" s="14"/>
      <c r="P4788" s="14"/>
      <c r="Q4788" s="14"/>
      <c r="R4788" s="14"/>
      <c r="S4788" s="14"/>
      <c r="T4788" s="14"/>
      <c r="U4788" s="14"/>
      <c r="V4788" s="14"/>
      <c r="W4788" s="14"/>
      <c r="X4788" s="14"/>
      <c r="Y4788" s="14"/>
    </row>
    <row r="4789" spans="1:25">
      <c r="A4789" s="14" t="s">
        <v>4873</v>
      </c>
      <c r="B4789" s="14" t="s">
        <v>64</v>
      </c>
      <c r="C4789" s="14" t="s">
        <v>128</v>
      </c>
      <c r="D4789" s="14" t="s">
        <v>35</v>
      </c>
      <c r="E4789" s="14">
        <v>4</v>
      </c>
      <c r="F4789" s="14">
        <v>82.512351919356107</v>
      </c>
      <c r="G4789" s="14">
        <v>27.504117306451999</v>
      </c>
      <c r="H4789" s="14">
        <v>415.90983375853699</v>
      </c>
      <c r="I4789" s="14">
        <v>450.06121449526501</v>
      </c>
      <c r="J4789" s="14">
        <v>353.24971531343499</v>
      </c>
      <c r="K4789" s="14">
        <v>564.11564803357896</v>
      </c>
      <c r="L4789" s="14">
        <v>114.054433538314</v>
      </c>
      <c r="M4789" s="14">
        <v>96.811499181830598</v>
      </c>
      <c r="O4789" s="14"/>
      <c r="P4789" s="14"/>
      <c r="Q4789" s="14"/>
      <c r="R4789" s="14"/>
      <c r="S4789" s="14"/>
      <c r="T4789" s="14"/>
      <c r="U4789" s="14"/>
      <c r="V4789" s="14"/>
      <c r="W4789" s="14"/>
      <c r="X4789" s="14"/>
      <c r="Y4789" s="14"/>
    </row>
    <row r="4790" spans="1:25">
      <c r="A4790" s="14" t="s">
        <v>4874</v>
      </c>
      <c r="B4790" s="14" t="s">
        <v>64</v>
      </c>
      <c r="C4790" s="14" t="s">
        <v>129</v>
      </c>
      <c r="D4790" s="14" t="s">
        <v>35</v>
      </c>
      <c r="E4790" s="14">
        <v>4</v>
      </c>
      <c r="F4790" s="14">
        <v>82.188230405395501</v>
      </c>
      <c r="G4790" s="14">
        <v>27.3960768017985</v>
      </c>
      <c r="H4790" s="14">
        <v>415.44877119443697</v>
      </c>
      <c r="I4790" s="14">
        <v>436.94950707100901</v>
      </c>
      <c r="J4790" s="14">
        <v>344.35677119390499</v>
      </c>
      <c r="K4790" s="14">
        <v>546.06926576615501</v>
      </c>
      <c r="L4790" s="14">
        <v>109.119758695146</v>
      </c>
      <c r="M4790" s="14">
        <v>92.592735877103706</v>
      </c>
      <c r="O4790" s="14"/>
      <c r="P4790" s="14"/>
      <c r="Q4790" s="14"/>
      <c r="R4790" s="14"/>
      <c r="S4790" s="14"/>
      <c r="T4790" s="14"/>
      <c r="U4790" s="14"/>
      <c r="V4790" s="14"/>
      <c r="W4790" s="14"/>
      <c r="X4790" s="14"/>
      <c r="Y4790" s="14"/>
    </row>
    <row r="4791" spans="1:25">
      <c r="A4791" s="14" t="s">
        <v>4875</v>
      </c>
      <c r="B4791" s="14" t="s">
        <v>64</v>
      </c>
      <c r="C4791" s="14" t="s">
        <v>130</v>
      </c>
      <c r="D4791" s="14" t="s">
        <v>35</v>
      </c>
      <c r="E4791" s="14">
        <v>4</v>
      </c>
      <c r="F4791" s="14">
        <v>78.745924802099907</v>
      </c>
      <c r="G4791" s="14">
        <v>26.248641600700001</v>
      </c>
      <c r="H4791" s="14">
        <v>400.80381127958401</v>
      </c>
      <c r="I4791" s="14">
        <v>413.18051434095099</v>
      </c>
      <c r="J4791" s="14">
        <v>324.62985824990301</v>
      </c>
      <c r="K4791" s="14">
        <v>517.91075160786704</v>
      </c>
      <c r="L4791" s="14">
        <v>104.730237266915</v>
      </c>
      <c r="M4791" s="14">
        <v>88.550656091048097</v>
      </c>
      <c r="O4791" s="14"/>
      <c r="P4791" s="14"/>
      <c r="Q4791" s="14"/>
      <c r="R4791" s="14"/>
      <c r="S4791" s="14"/>
      <c r="T4791" s="14"/>
      <c r="U4791" s="14"/>
      <c r="V4791" s="14"/>
      <c r="W4791" s="14"/>
      <c r="X4791" s="14"/>
      <c r="Y4791" s="14"/>
    </row>
    <row r="4792" spans="1:25">
      <c r="A4792" s="14" t="s">
        <v>4876</v>
      </c>
      <c r="B4792" s="14" t="s">
        <v>64</v>
      </c>
      <c r="C4792" s="14" t="s">
        <v>131</v>
      </c>
      <c r="D4792" s="14" t="s">
        <v>35</v>
      </c>
      <c r="E4792" s="14">
        <v>4</v>
      </c>
      <c r="F4792" s="14">
        <v>76.070745651827906</v>
      </c>
      <c r="G4792" s="14">
        <v>25.356915217276001</v>
      </c>
      <c r="H4792" s="14">
        <v>388.29434766896998</v>
      </c>
      <c r="I4792" s="14">
        <v>398.68442685231599</v>
      </c>
      <c r="J4792" s="14">
        <v>312.21523670572299</v>
      </c>
      <c r="K4792" s="14">
        <v>501.254748764716</v>
      </c>
      <c r="L4792" s="14">
        <v>102.5703219124</v>
      </c>
      <c r="M4792" s="14">
        <v>86.469190146593306</v>
      </c>
      <c r="O4792" s="14"/>
      <c r="P4792" s="14"/>
      <c r="Q4792" s="14"/>
      <c r="R4792" s="14"/>
      <c r="S4792" s="14"/>
      <c r="T4792" s="14"/>
      <c r="U4792" s="14"/>
      <c r="V4792" s="14"/>
      <c r="W4792" s="14"/>
      <c r="X4792" s="14"/>
      <c r="Y4792" s="14"/>
    </row>
    <row r="4793" spans="1:25">
      <c r="A4793" s="14" t="s">
        <v>4877</v>
      </c>
      <c r="B4793" s="14" t="s">
        <v>64</v>
      </c>
      <c r="C4793" s="14" t="s">
        <v>132</v>
      </c>
      <c r="D4793" s="14" t="s">
        <v>35</v>
      </c>
      <c r="E4793" s="14">
        <v>4</v>
      </c>
      <c r="F4793" s="14">
        <v>80.174155521255798</v>
      </c>
      <c r="G4793" s="14">
        <v>26.724718507085299</v>
      </c>
      <c r="H4793" s="14">
        <v>409.53238760410602</v>
      </c>
      <c r="I4793" s="14">
        <v>415.58660153365798</v>
      </c>
      <c r="J4793" s="14">
        <v>327.78268125499898</v>
      </c>
      <c r="K4793" s="14">
        <v>519.27670997142604</v>
      </c>
      <c r="L4793" s="14">
        <v>103.690108437768</v>
      </c>
      <c r="M4793" s="14">
        <v>87.803920278659206</v>
      </c>
      <c r="O4793" s="14"/>
      <c r="P4793" s="14"/>
      <c r="Q4793" s="14"/>
      <c r="R4793" s="14"/>
      <c r="S4793" s="14"/>
      <c r="T4793" s="14"/>
      <c r="U4793" s="14"/>
      <c r="V4793" s="14"/>
      <c r="W4793" s="14"/>
      <c r="X4793" s="14"/>
      <c r="Y4793" s="14"/>
    </row>
    <row r="4794" spans="1:25">
      <c r="A4794" s="14" t="s">
        <v>4878</v>
      </c>
      <c r="B4794" s="14" t="s">
        <v>64</v>
      </c>
      <c r="C4794" s="14" t="s">
        <v>38</v>
      </c>
      <c r="D4794" s="14" t="s">
        <v>35</v>
      </c>
      <c r="E4794" s="14">
        <v>5</v>
      </c>
      <c r="F4794" s="14">
        <v>110.682407985878</v>
      </c>
      <c r="G4794" s="14">
        <v>36.8941359952928</v>
      </c>
      <c r="H4794" s="14">
        <v>535.37006861699899</v>
      </c>
      <c r="I4794" s="14">
        <v>640.60758339511096</v>
      </c>
      <c r="J4794" s="14">
        <v>520.94640037685394</v>
      </c>
      <c r="K4794" s="14">
        <v>778.44065712732402</v>
      </c>
      <c r="L4794" s="14">
        <v>137.833073732212</v>
      </c>
      <c r="M4794" s="14">
        <v>119.66118301825701</v>
      </c>
      <c r="O4794" s="14"/>
      <c r="P4794" s="14"/>
      <c r="Q4794" s="14"/>
      <c r="R4794" s="14"/>
      <c r="S4794" s="14"/>
      <c r="T4794" s="14"/>
      <c r="U4794" s="14"/>
      <c r="V4794" s="14"/>
      <c r="W4794" s="14"/>
      <c r="X4794" s="14"/>
      <c r="Y4794" s="14"/>
    </row>
    <row r="4795" spans="1:25">
      <c r="A4795" s="14" t="s">
        <v>4879</v>
      </c>
      <c r="B4795" s="14" t="s">
        <v>64</v>
      </c>
      <c r="C4795" s="14" t="s">
        <v>36</v>
      </c>
      <c r="D4795" s="14" t="s">
        <v>35</v>
      </c>
      <c r="E4795" s="14">
        <v>5</v>
      </c>
      <c r="F4795" s="14">
        <v>115.549166855772</v>
      </c>
      <c r="G4795" s="14">
        <v>38.516388951924</v>
      </c>
      <c r="H4795" s="14">
        <v>557.723558527715</v>
      </c>
      <c r="I4795" s="14">
        <v>635.58908462918498</v>
      </c>
      <c r="J4795" s="14">
        <v>520.77360367106598</v>
      </c>
      <c r="K4795" s="14">
        <v>767.44065226042005</v>
      </c>
      <c r="L4795" s="14">
        <v>131.85156763123399</v>
      </c>
      <c r="M4795" s="14">
        <v>114.815480958119</v>
      </c>
      <c r="O4795" s="14"/>
      <c r="P4795" s="14"/>
      <c r="Q4795" s="14"/>
      <c r="R4795" s="14"/>
      <c r="S4795" s="14"/>
      <c r="T4795" s="14"/>
      <c r="U4795" s="14"/>
      <c r="V4795" s="14"/>
      <c r="W4795" s="14"/>
      <c r="X4795" s="14"/>
      <c r="Y4795" s="14"/>
    </row>
    <row r="4796" spans="1:25">
      <c r="A4796" s="14" t="s">
        <v>4880</v>
      </c>
      <c r="B4796" s="14" t="s">
        <v>64</v>
      </c>
      <c r="C4796" s="14" t="s">
        <v>34</v>
      </c>
      <c r="D4796" s="14" t="s">
        <v>35</v>
      </c>
      <c r="E4796" s="14">
        <v>5</v>
      </c>
      <c r="F4796" s="14">
        <v>118.725646900006</v>
      </c>
      <c r="G4796" s="14">
        <v>39.575215633335397</v>
      </c>
      <c r="H4796" s="14">
        <v>572.66856502028895</v>
      </c>
      <c r="I4796" s="14">
        <v>654.40469615103098</v>
      </c>
      <c r="J4796" s="14">
        <v>537.10961376015803</v>
      </c>
      <c r="K4796" s="14">
        <v>788.85144569026897</v>
      </c>
      <c r="L4796" s="14">
        <v>134.446749539238</v>
      </c>
      <c r="M4796" s="14">
        <v>117.29508239087301</v>
      </c>
      <c r="O4796" s="14"/>
      <c r="P4796" s="14"/>
      <c r="Q4796" s="14"/>
      <c r="R4796" s="14"/>
      <c r="S4796" s="14"/>
      <c r="T4796" s="14"/>
      <c r="U4796" s="14"/>
      <c r="V4796" s="14"/>
      <c r="W4796" s="14"/>
      <c r="X4796" s="14"/>
      <c r="Y4796" s="14"/>
    </row>
    <row r="4797" spans="1:25">
      <c r="A4797" s="14" t="s">
        <v>4881</v>
      </c>
      <c r="B4797" s="14" t="s">
        <v>64</v>
      </c>
      <c r="C4797" s="14" t="s">
        <v>128</v>
      </c>
      <c r="D4797" s="14" t="s">
        <v>35</v>
      </c>
      <c r="E4797" s="14">
        <v>5</v>
      </c>
      <c r="F4797" s="14">
        <v>117.89365939777601</v>
      </c>
      <c r="G4797" s="14">
        <v>39.297886465925401</v>
      </c>
      <c r="H4797" s="14">
        <v>568.655505488019</v>
      </c>
      <c r="I4797" s="14">
        <v>655.62259039191099</v>
      </c>
      <c r="J4797" s="14">
        <v>537.91428683175798</v>
      </c>
      <c r="K4797" s="14">
        <v>790.60827095853494</v>
      </c>
      <c r="L4797" s="14">
        <v>134.98568056662401</v>
      </c>
      <c r="M4797" s="14">
        <v>117.70830356015399</v>
      </c>
      <c r="O4797" s="14"/>
      <c r="P4797" s="14"/>
      <c r="Q4797" s="14"/>
      <c r="R4797" s="14"/>
      <c r="S4797" s="14"/>
      <c r="T4797" s="14"/>
      <c r="U4797" s="14"/>
      <c r="V4797" s="14"/>
      <c r="W4797" s="14"/>
      <c r="X4797" s="14"/>
      <c r="Y4797" s="14"/>
    </row>
    <row r="4798" spans="1:25">
      <c r="A4798" s="14" t="s">
        <v>4882</v>
      </c>
      <c r="B4798" s="14" t="s">
        <v>64</v>
      </c>
      <c r="C4798" s="14" t="s">
        <v>129</v>
      </c>
      <c r="D4798" s="14" t="s">
        <v>35</v>
      </c>
      <c r="E4798" s="14">
        <v>5</v>
      </c>
      <c r="F4798" s="14">
        <v>105.243083371149</v>
      </c>
      <c r="G4798" s="14">
        <v>35.081027790382997</v>
      </c>
      <c r="H4798" s="14">
        <v>506.24408759992798</v>
      </c>
      <c r="I4798" s="14">
        <v>582.89873378942104</v>
      </c>
      <c r="J4798" s="14">
        <v>472.16108403905702</v>
      </c>
      <c r="K4798" s="14">
        <v>710.91719109138603</v>
      </c>
      <c r="L4798" s="14">
        <v>128.01845730196499</v>
      </c>
      <c r="M4798" s="14">
        <v>110.737649750364</v>
      </c>
      <c r="O4798" s="14"/>
      <c r="P4798" s="14"/>
      <c r="Q4798" s="14"/>
      <c r="R4798" s="14"/>
      <c r="S4798" s="14"/>
      <c r="T4798" s="14"/>
      <c r="U4798" s="14"/>
      <c r="V4798" s="14"/>
      <c r="W4798" s="14"/>
      <c r="X4798" s="14"/>
      <c r="Y4798" s="14"/>
    </row>
    <row r="4799" spans="1:25">
      <c r="A4799" s="14" t="s">
        <v>4883</v>
      </c>
      <c r="B4799" s="14" t="s">
        <v>64</v>
      </c>
      <c r="C4799" s="14" t="s">
        <v>130</v>
      </c>
      <c r="D4799" s="14" t="s">
        <v>35</v>
      </c>
      <c r="E4799" s="14">
        <v>5</v>
      </c>
      <c r="F4799" s="14">
        <v>103.13852502423499</v>
      </c>
      <c r="G4799" s="14">
        <v>34.379508341411501</v>
      </c>
      <c r="H4799" s="14">
        <v>493.39133670223202</v>
      </c>
      <c r="I4799" s="14">
        <v>549.72951136142001</v>
      </c>
      <c r="J4799" s="14">
        <v>444.30057932420499</v>
      </c>
      <c r="K4799" s="14">
        <v>671.79156402709805</v>
      </c>
      <c r="L4799" s="14">
        <v>122.062052665678</v>
      </c>
      <c r="M4799" s="14">
        <v>105.42893203721501</v>
      </c>
      <c r="O4799" s="14"/>
      <c r="P4799" s="14"/>
      <c r="Q4799" s="14"/>
      <c r="R4799" s="14"/>
      <c r="S4799" s="14"/>
      <c r="T4799" s="14"/>
      <c r="U4799" s="14"/>
      <c r="V4799" s="14"/>
      <c r="W4799" s="14"/>
      <c r="X4799" s="14"/>
      <c r="Y4799" s="14"/>
    </row>
    <row r="4800" spans="1:25">
      <c r="A4800" s="14" t="s">
        <v>4884</v>
      </c>
      <c r="B4800" s="14" t="s">
        <v>64</v>
      </c>
      <c r="C4800" s="14" t="s">
        <v>131</v>
      </c>
      <c r="D4800" s="14" t="s">
        <v>35</v>
      </c>
      <c r="E4800" s="14">
        <v>5</v>
      </c>
      <c r="F4800" s="14">
        <v>95.619334914807098</v>
      </c>
      <c r="G4800" s="14">
        <v>31.873111638268998</v>
      </c>
      <c r="H4800" s="14">
        <v>455.80767906762799</v>
      </c>
      <c r="I4800" s="14">
        <v>499.25061469879398</v>
      </c>
      <c r="J4800" s="14">
        <v>400.31291522579897</v>
      </c>
      <c r="K4800" s="14">
        <v>614.45096975447302</v>
      </c>
      <c r="L4800" s="14">
        <v>115.200355055678</v>
      </c>
      <c r="M4800" s="14">
        <v>98.937699472995007</v>
      </c>
      <c r="O4800" s="14"/>
      <c r="P4800" s="14"/>
      <c r="Q4800" s="14"/>
      <c r="R4800" s="14"/>
      <c r="S4800" s="14"/>
      <c r="T4800" s="14"/>
      <c r="U4800" s="14"/>
      <c r="V4800" s="14"/>
      <c r="W4800" s="14"/>
      <c r="X4800" s="14"/>
      <c r="Y4800" s="14"/>
    </row>
    <row r="4801" spans="1:25">
      <c r="A4801" s="14" t="s">
        <v>4885</v>
      </c>
      <c r="B4801" s="14" t="s">
        <v>64</v>
      </c>
      <c r="C4801" s="14" t="s">
        <v>132</v>
      </c>
      <c r="D4801" s="14" t="s">
        <v>35</v>
      </c>
      <c r="E4801" s="14">
        <v>5</v>
      </c>
      <c r="F4801" s="14">
        <v>108.04029409791001</v>
      </c>
      <c r="G4801" s="14">
        <v>36.013431365970099</v>
      </c>
      <c r="H4801" s="14">
        <v>513.54831304263803</v>
      </c>
      <c r="I4801" s="14">
        <v>553.88059594348499</v>
      </c>
      <c r="J4801" s="14">
        <v>450.82676796314001</v>
      </c>
      <c r="K4801" s="14">
        <v>672.78978696327601</v>
      </c>
      <c r="L4801" s="14">
        <v>118.909191019791</v>
      </c>
      <c r="M4801" s="14">
        <v>103.05382798034501</v>
      </c>
      <c r="O4801" s="14"/>
      <c r="P4801" s="14"/>
      <c r="Q4801" s="14"/>
      <c r="R4801" s="14"/>
      <c r="S4801" s="14"/>
      <c r="T4801" s="14"/>
      <c r="U4801" s="14"/>
      <c r="V4801" s="14"/>
      <c r="W4801" s="14"/>
      <c r="X4801" s="14"/>
      <c r="Y4801" s="14"/>
    </row>
    <row r="4802" spans="1:25">
      <c r="A4802" s="14" t="s">
        <v>4886</v>
      </c>
      <c r="B4802" s="14" t="s">
        <v>64</v>
      </c>
      <c r="C4802" s="14" t="s">
        <v>38</v>
      </c>
      <c r="D4802" s="14" t="s">
        <v>33</v>
      </c>
      <c r="E4802" s="14">
        <v>0</v>
      </c>
      <c r="F4802" s="14">
        <v>295.83768398590001</v>
      </c>
      <c r="G4802" s="14">
        <v>98.612561328633404</v>
      </c>
      <c r="H4802" s="14">
        <v>478.42306097726299</v>
      </c>
      <c r="I4802" s="14">
        <v>525.96970809235199</v>
      </c>
      <c r="J4802" s="14">
        <v>465.72938488197701</v>
      </c>
      <c r="K4802" s="14">
        <v>591.63636409994501</v>
      </c>
      <c r="L4802" s="14">
        <v>65.666656007592906</v>
      </c>
      <c r="M4802" s="14">
        <v>60.240323210375301</v>
      </c>
      <c r="O4802" s="14"/>
      <c r="P4802" s="14"/>
      <c r="Q4802" s="14"/>
      <c r="R4802" s="14"/>
      <c r="S4802" s="14"/>
      <c r="T4802" s="14"/>
      <c r="U4802" s="14"/>
      <c r="V4802" s="14"/>
      <c r="W4802" s="14"/>
      <c r="X4802" s="14"/>
      <c r="Y4802" s="14"/>
    </row>
    <row r="4803" spans="1:25">
      <c r="A4803" s="14" t="s">
        <v>4887</v>
      </c>
      <c r="B4803" s="14" t="s">
        <v>64</v>
      </c>
      <c r="C4803" s="14" t="s">
        <v>36</v>
      </c>
      <c r="D4803" s="14" t="s">
        <v>33</v>
      </c>
      <c r="E4803" s="14">
        <v>0</v>
      </c>
      <c r="F4803" s="14">
        <v>302.97808777513302</v>
      </c>
      <c r="G4803" s="14">
        <v>100.992695925044</v>
      </c>
      <c r="H4803" s="14">
        <v>486.29775095121198</v>
      </c>
      <c r="I4803" s="14">
        <v>523.66986540261598</v>
      </c>
      <c r="J4803" s="14">
        <v>464.51297165052</v>
      </c>
      <c r="K4803" s="14">
        <v>588.08932234218605</v>
      </c>
      <c r="L4803" s="14">
        <v>64.419456939569599</v>
      </c>
      <c r="M4803" s="14">
        <v>59.1568937520966</v>
      </c>
      <c r="O4803" s="14"/>
      <c r="P4803" s="14"/>
      <c r="Q4803" s="14"/>
      <c r="R4803" s="14"/>
      <c r="S4803" s="14"/>
      <c r="T4803" s="14"/>
      <c r="U4803" s="14"/>
      <c r="V4803" s="14"/>
      <c r="W4803" s="14"/>
      <c r="X4803" s="14"/>
      <c r="Y4803" s="14"/>
    </row>
    <row r="4804" spans="1:25">
      <c r="A4804" s="14" t="s">
        <v>4888</v>
      </c>
      <c r="B4804" s="14" t="s">
        <v>64</v>
      </c>
      <c r="C4804" s="14" t="s">
        <v>34</v>
      </c>
      <c r="D4804" s="14" t="s">
        <v>33</v>
      </c>
      <c r="E4804" s="14">
        <v>0</v>
      </c>
      <c r="F4804" s="14">
        <v>300.212939847283</v>
      </c>
      <c r="G4804" s="14">
        <v>100.070979949094</v>
      </c>
      <c r="H4804" s="14">
        <v>479.80332403273701</v>
      </c>
      <c r="I4804" s="14">
        <v>508.07800442492101</v>
      </c>
      <c r="J4804" s="14">
        <v>450.583345812218</v>
      </c>
      <c r="K4804" s="14">
        <v>570.71198080051897</v>
      </c>
      <c r="L4804" s="14">
        <v>62.633976375597904</v>
      </c>
      <c r="M4804" s="14">
        <v>57.494658612703098</v>
      </c>
      <c r="O4804" s="14"/>
      <c r="P4804" s="14"/>
      <c r="Q4804" s="14"/>
      <c r="R4804" s="14"/>
      <c r="S4804" s="14"/>
      <c r="T4804" s="14"/>
      <c r="U4804" s="14"/>
      <c r="V4804" s="14"/>
      <c r="W4804" s="14"/>
      <c r="X4804" s="14"/>
      <c r="Y4804" s="14"/>
    </row>
    <row r="4805" spans="1:25">
      <c r="A4805" s="14" t="s">
        <v>4889</v>
      </c>
      <c r="B4805" s="14" t="s">
        <v>64</v>
      </c>
      <c r="C4805" s="14" t="s">
        <v>128</v>
      </c>
      <c r="D4805" s="14" t="s">
        <v>33</v>
      </c>
      <c r="E4805" s="14">
        <v>0</v>
      </c>
      <c r="F4805" s="14">
        <v>282.04459116424903</v>
      </c>
      <c r="G4805" s="14">
        <v>94.014863721416305</v>
      </c>
      <c r="H4805" s="14">
        <v>449.87493406745301</v>
      </c>
      <c r="I4805" s="14">
        <v>467.98368564847601</v>
      </c>
      <c r="J4805" s="14">
        <v>413.49667023597198</v>
      </c>
      <c r="K4805" s="14">
        <v>527.50322888451103</v>
      </c>
      <c r="L4805" s="14">
        <v>59.519543236035098</v>
      </c>
      <c r="M4805" s="14">
        <v>54.487015412504299</v>
      </c>
      <c r="O4805" s="14"/>
      <c r="P4805" s="14"/>
      <c r="Q4805" s="14"/>
      <c r="R4805" s="14"/>
      <c r="S4805" s="14"/>
      <c r="T4805" s="14"/>
      <c r="U4805" s="14"/>
      <c r="V4805" s="14"/>
      <c r="W4805" s="14"/>
      <c r="X4805" s="14"/>
      <c r="Y4805" s="14"/>
    </row>
    <row r="4806" spans="1:25">
      <c r="A4806" s="14" t="s">
        <v>4890</v>
      </c>
      <c r="B4806" s="14" t="s">
        <v>64</v>
      </c>
      <c r="C4806" s="14" t="s">
        <v>129</v>
      </c>
      <c r="D4806" s="14" t="s">
        <v>33</v>
      </c>
      <c r="E4806" s="14">
        <v>0</v>
      </c>
      <c r="F4806" s="14">
        <v>263.37374259275498</v>
      </c>
      <c r="G4806" s="14">
        <v>87.791247530918497</v>
      </c>
      <c r="H4806" s="14">
        <v>419.15800775496598</v>
      </c>
      <c r="I4806" s="14">
        <v>431.21491252923403</v>
      </c>
      <c r="J4806" s="14">
        <v>379.42285211502099</v>
      </c>
      <c r="K4806" s="14">
        <v>487.965774731946</v>
      </c>
      <c r="L4806" s="14">
        <v>56.750862202712</v>
      </c>
      <c r="M4806" s="14">
        <v>51.792060414212898</v>
      </c>
      <c r="O4806" s="14"/>
      <c r="P4806" s="14"/>
      <c r="Q4806" s="14"/>
      <c r="R4806" s="14"/>
      <c r="S4806" s="14"/>
      <c r="T4806" s="14"/>
      <c r="U4806" s="14"/>
      <c r="V4806" s="14"/>
      <c r="W4806" s="14"/>
      <c r="X4806" s="14"/>
      <c r="Y4806" s="14"/>
    </row>
    <row r="4807" spans="1:25">
      <c r="A4807" s="14" t="s">
        <v>4891</v>
      </c>
      <c r="B4807" s="14" t="s">
        <v>64</v>
      </c>
      <c r="C4807" s="14" t="s">
        <v>130</v>
      </c>
      <c r="D4807" s="14" t="s">
        <v>33</v>
      </c>
      <c r="E4807" s="14">
        <v>0</v>
      </c>
      <c r="F4807" s="14">
        <v>266.40734572023598</v>
      </c>
      <c r="G4807" s="14">
        <v>88.802448573412093</v>
      </c>
      <c r="H4807" s="14">
        <v>423.70275736407598</v>
      </c>
      <c r="I4807" s="14">
        <v>432.45548325793101</v>
      </c>
      <c r="J4807" s="14">
        <v>380.66102880330402</v>
      </c>
      <c r="K4807" s="14">
        <v>489.17921359112</v>
      </c>
      <c r="L4807" s="14">
        <v>56.723730333189401</v>
      </c>
      <c r="M4807" s="14">
        <v>51.794454454626504</v>
      </c>
      <c r="O4807" s="14"/>
      <c r="P4807" s="14"/>
      <c r="Q4807" s="14"/>
      <c r="R4807" s="14"/>
      <c r="S4807" s="14"/>
      <c r="T4807" s="14"/>
      <c r="U4807" s="14"/>
      <c r="V4807" s="14"/>
      <c r="W4807" s="14"/>
      <c r="X4807" s="14"/>
      <c r="Y4807" s="14"/>
    </row>
    <row r="4808" spans="1:25">
      <c r="A4808" s="14" t="s">
        <v>4892</v>
      </c>
      <c r="B4808" s="14" t="s">
        <v>64</v>
      </c>
      <c r="C4808" s="14" t="s">
        <v>131</v>
      </c>
      <c r="D4808" s="14" t="s">
        <v>33</v>
      </c>
      <c r="E4808" s="14">
        <v>0</v>
      </c>
      <c r="F4808" s="14">
        <v>265.20688467328</v>
      </c>
      <c r="G4808" s="14">
        <v>88.402294891093405</v>
      </c>
      <c r="H4808" s="14">
        <v>420.88314078791399</v>
      </c>
      <c r="I4808" s="14">
        <v>425.17414561560201</v>
      </c>
      <c r="J4808" s="14">
        <v>374.102794678701</v>
      </c>
      <c r="K4808" s="14">
        <v>481.117502842021</v>
      </c>
      <c r="L4808" s="14">
        <v>55.943357226418598</v>
      </c>
      <c r="M4808" s="14">
        <v>51.071350936901197</v>
      </c>
      <c r="O4808" s="14"/>
      <c r="P4808" s="14"/>
      <c r="Q4808" s="14"/>
      <c r="R4808" s="14"/>
      <c r="S4808" s="14"/>
      <c r="T4808" s="14"/>
      <c r="U4808" s="14"/>
      <c r="V4808" s="14"/>
      <c r="W4808" s="14"/>
      <c r="X4808" s="14"/>
      <c r="Y4808" s="14"/>
    </row>
    <row r="4809" spans="1:25">
      <c r="A4809" s="14" t="s">
        <v>4893</v>
      </c>
      <c r="B4809" s="14" t="s">
        <v>64</v>
      </c>
      <c r="C4809" s="14" t="s">
        <v>132</v>
      </c>
      <c r="D4809" s="14" t="s">
        <v>33</v>
      </c>
      <c r="E4809" s="14">
        <v>0</v>
      </c>
      <c r="F4809" s="14">
        <v>261.91543208896201</v>
      </c>
      <c r="G4809" s="14">
        <v>87.305144029653803</v>
      </c>
      <c r="H4809" s="14">
        <v>414.42970947160802</v>
      </c>
      <c r="I4809" s="14">
        <v>414.58653336257697</v>
      </c>
      <c r="J4809" s="14">
        <v>364.29284157073101</v>
      </c>
      <c r="K4809" s="14">
        <v>469.70964018255302</v>
      </c>
      <c r="L4809" s="14">
        <v>55.1231068199764</v>
      </c>
      <c r="M4809" s="14">
        <v>50.293691791846001</v>
      </c>
      <c r="O4809" s="14"/>
      <c r="P4809" s="14"/>
      <c r="Q4809" s="14"/>
      <c r="R4809" s="14"/>
      <c r="S4809" s="14"/>
      <c r="T4809" s="14"/>
      <c r="U4809" s="14"/>
      <c r="V4809" s="14"/>
      <c r="W4809" s="14"/>
      <c r="X4809" s="14"/>
      <c r="Y4809" s="14"/>
    </row>
    <row r="4810" spans="1:25">
      <c r="A4810" s="14" t="s">
        <v>4894</v>
      </c>
      <c r="B4810" s="14" t="s">
        <v>64</v>
      </c>
      <c r="C4810" s="14" t="s">
        <v>38</v>
      </c>
      <c r="D4810" s="14" t="s">
        <v>33</v>
      </c>
      <c r="E4810" s="14">
        <v>1</v>
      </c>
      <c r="F4810" s="14">
        <v>50.7691664480434</v>
      </c>
      <c r="G4810" s="14">
        <v>16.9230554826811</v>
      </c>
      <c r="H4810" s="14">
        <v>389.45356281101101</v>
      </c>
      <c r="I4810" s="14">
        <v>411.68447476155097</v>
      </c>
      <c r="J4810" s="14">
        <v>303.85458226731703</v>
      </c>
      <c r="K4810" s="14">
        <v>544.62786134964199</v>
      </c>
      <c r="L4810" s="14">
        <v>132.94338658809099</v>
      </c>
      <c r="M4810" s="14">
        <v>107.829892494234</v>
      </c>
      <c r="O4810" s="14"/>
      <c r="P4810" s="14"/>
      <c r="Q4810" s="14"/>
      <c r="R4810" s="14"/>
      <c r="S4810" s="14"/>
      <c r="T4810" s="14"/>
      <c r="U4810" s="14"/>
      <c r="V4810" s="14"/>
      <c r="W4810" s="14"/>
      <c r="X4810" s="14"/>
      <c r="Y4810" s="14"/>
    </row>
    <row r="4811" spans="1:25">
      <c r="A4811" s="14" t="s">
        <v>4895</v>
      </c>
      <c r="B4811" s="14" t="s">
        <v>64</v>
      </c>
      <c r="C4811" s="14" t="s">
        <v>36</v>
      </c>
      <c r="D4811" s="14" t="s">
        <v>33</v>
      </c>
      <c r="E4811" s="14">
        <v>1</v>
      </c>
      <c r="F4811" s="14">
        <v>57.509049621239903</v>
      </c>
      <c r="G4811" s="14">
        <v>19.169683207079999</v>
      </c>
      <c r="H4811" s="14">
        <v>438.46484920128</v>
      </c>
      <c r="I4811" s="14">
        <v>441.99496259518997</v>
      </c>
      <c r="J4811" s="14">
        <v>333.52721878427201</v>
      </c>
      <c r="K4811" s="14">
        <v>574.029748264604</v>
      </c>
      <c r="L4811" s="14">
        <v>132.03478566941399</v>
      </c>
      <c r="M4811" s="14">
        <v>108.46774381091799</v>
      </c>
      <c r="O4811" s="14"/>
      <c r="P4811" s="14"/>
      <c r="Q4811" s="14"/>
      <c r="R4811" s="14"/>
      <c r="S4811" s="14"/>
      <c r="T4811" s="14"/>
      <c r="U4811" s="14"/>
      <c r="V4811" s="14"/>
      <c r="W4811" s="14"/>
      <c r="X4811" s="14"/>
      <c r="Y4811" s="14"/>
    </row>
    <row r="4812" spans="1:25">
      <c r="A4812" s="14" t="s">
        <v>4896</v>
      </c>
      <c r="B4812" s="14" t="s">
        <v>64</v>
      </c>
      <c r="C4812" s="14" t="s">
        <v>34</v>
      </c>
      <c r="D4812" s="14" t="s">
        <v>33</v>
      </c>
      <c r="E4812" s="14">
        <v>1</v>
      </c>
      <c r="F4812" s="14">
        <v>48.990319621788402</v>
      </c>
      <c r="G4812" s="14">
        <v>16.330106540596098</v>
      </c>
      <c r="H4812" s="14">
        <v>372.18202250086102</v>
      </c>
      <c r="I4812" s="14">
        <v>374.37439503885599</v>
      </c>
      <c r="J4812" s="14">
        <v>274.96304112170299</v>
      </c>
      <c r="K4812" s="14">
        <v>497.40529052691198</v>
      </c>
      <c r="L4812" s="14">
        <v>123.030895488056</v>
      </c>
      <c r="M4812" s="14">
        <v>99.411353917153704</v>
      </c>
      <c r="O4812" s="14"/>
      <c r="P4812" s="14"/>
      <c r="Q4812" s="14"/>
      <c r="R4812" s="14"/>
      <c r="S4812" s="14"/>
      <c r="T4812" s="14"/>
      <c r="U4812" s="14"/>
      <c r="V4812" s="14"/>
      <c r="W4812" s="14"/>
      <c r="X4812" s="14"/>
      <c r="Y4812" s="14"/>
    </row>
    <row r="4813" spans="1:25">
      <c r="A4813" s="14" t="s">
        <v>4897</v>
      </c>
      <c r="B4813" s="14" t="s">
        <v>64</v>
      </c>
      <c r="C4813" s="14" t="s">
        <v>128</v>
      </c>
      <c r="D4813" s="14" t="s">
        <v>33</v>
      </c>
      <c r="E4813" s="14">
        <v>1</v>
      </c>
      <c r="F4813" s="14">
        <v>45.695185223297699</v>
      </c>
      <c r="G4813" s="14">
        <v>15.2317284077659</v>
      </c>
      <c r="H4813" s="14">
        <v>344.323602014149</v>
      </c>
      <c r="I4813" s="14">
        <v>338.38535089401103</v>
      </c>
      <c r="J4813" s="14">
        <v>245.50430896487799</v>
      </c>
      <c r="K4813" s="14">
        <v>454.21376584351702</v>
      </c>
      <c r="L4813" s="14">
        <v>115.828414949506</v>
      </c>
      <c r="M4813" s="14">
        <v>92.881041929132905</v>
      </c>
      <c r="O4813" s="14"/>
      <c r="P4813" s="14"/>
      <c r="Q4813" s="14"/>
      <c r="R4813" s="14"/>
      <c r="S4813" s="14"/>
      <c r="T4813" s="14"/>
      <c r="U4813" s="14"/>
      <c r="V4813" s="14"/>
      <c r="W4813" s="14"/>
      <c r="X4813" s="14"/>
      <c r="Y4813" s="14"/>
    </row>
    <row r="4814" spans="1:25">
      <c r="A4814" s="14" t="s">
        <v>4898</v>
      </c>
      <c r="B4814" s="14" t="s">
        <v>64</v>
      </c>
      <c r="C4814" s="14" t="s">
        <v>129</v>
      </c>
      <c r="D4814" s="14" t="s">
        <v>33</v>
      </c>
      <c r="E4814" s="14">
        <v>1</v>
      </c>
      <c r="F4814" s="14">
        <v>39.443086329103501</v>
      </c>
      <c r="G4814" s="14">
        <v>13.1476954430345</v>
      </c>
      <c r="H4814" s="14">
        <v>295.01186483996599</v>
      </c>
      <c r="I4814" s="14">
        <v>290.08758186007901</v>
      </c>
      <c r="J4814" s="14">
        <v>204.54113702919901</v>
      </c>
      <c r="K4814" s="14">
        <v>398.60038798199702</v>
      </c>
      <c r="L4814" s="14">
        <v>108.512806121918</v>
      </c>
      <c r="M4814" s="14">
        <v>85.546444830879906</v>
      </c>
      <c r="O4814" s="14"/>
      <c r="P4814" s="14"/>
      <c r="Q4814" s="14"/>
      <c r="R4814" s="14"/>
      <c r="S4814" s="14"/>
      <c r="T4814" s="14"/>
      <c r="U4814" s="14"/>
      <c r="V4814" s="14"/>
      <c r="W4814" s="14"/>
      <c r="X4814" s="14"/>
      <c r="Y4814" s="14"/>
    </row>
    <row r="4815" spans="1:25">
      <c r="A4815" s="14" t="s">
        <v>4899</v>
      </c>
      <c r="B4815" s="14" t="s">
        <v>64</v>
      </c>
      <c r="C4815" s="14" t="s">
        <v>130</v>
      </c>
      <c r="D4815" s="14" t="s">
        <v>33</v>
      </c>
      <c r="E4815" s="14">
        <v>1</v>
      </c>
      <c r="F4815" s="14">
        <v>39.3539077790143</v>
      </c>
      <c r="G4815" s="14">
        <v>13.117969259671399</v>
      </c>
      <c r="H4815" s="14">
        <v>293.751644241355</v>
      </c>
      <c r="I4815" s="14">
        <v>275.68871592370499</v>
      </c>
      <c r="J4815" s="14">
        <v>194.360949194629</v>
      </c>
      <c r="K4815" s="14">
        <v>378.87832023133001</v>
      </c>
      <c r="L4815" s="14">
        <v>103.189604307625</v>
      </c>
      <c r="M4815" s="14">
        <v>81.327766729075705</v>
      </c>
      <c r="O4815" s="14"/>
      <c r="P4815" s="14"/>
      <c r="Q4815" s="14"/>
      <c r="R4815" s="14"/>
      <c r="S4815" s="14"/>
      <c r="T4815" s="14"/>
      <c r="U4815" s="14"/>
      <c r="V4815" s="14"/>
      <c r="W4815" s="14"/>
      <c r="X4815" s="14"/>
      <c r="Y4815" s="14"/>
    </row>
    <row r="4816" spans="1:25">
      <c r="A4816" s="14" t="s">
        <v>4900</v>
      </c>
      <c r="B4816" s="14" t="s">
        <v>64</v>
      </c>
      <c r="C4816" s="14" t="s">
        <v>131</v>
      </c>
      <c r="D4816" s="14" t="s">
        <v>33</v>
      </c>
      <c r="E4816" s="14">
        <v>1</v>
      </c>
      <c r="F4816" s="14">
        <v>41.555291000561098</v>
      </c>
      <c r="G4816" s="14">
        <v>13.851763666853699</v>
      </c>
      <c r="H4816" s="14">
        <v>310.02156819278599</v>
      </c>
      <c r="I4816" s="14">
        <v>288.52239303866202</v>
      </c>
      <c r="J4816" s="14">
        <v>205.54408675712699</v>
      </c>
      <c r="K4816" s="14">
        <v>393.12914575582698</v>
      </c>
      <c r="L4816" s="14">
        <v>104.60675271716499</v>
      </c>
      <c r="M4816" s="14">
        <v>82.978306281535495</v>
      </c>
      <c r="O4816" s="14"/>
      <c r="P4816" s="14"/>
      <c r="Q4816" s="14"/>
      <c r="R4816" s="14"/>
      <c r="S4816" s="14"/>
      <c r="T4816" s="14"/>
      <c r="U4816" s="14"/>
      <c r="V4816" s="14"/>
      <c r="W4816" s="14"/>
      <c r="X4816" s="14"/>
      <c r="Y4816" s="14"/>
    </row>
    <row r="4817" spans="1:25">
      <c r="A4817" s="14" t="s">
        <v>4901</v>
      </c>
      <c r="B4817" s="14" t="s">
        <v>64</v>
      </c>
      <c r="C4817" s="14" t="s">
        <v>132</v>
      </c>
      <c r="D4817" s="14" t="s">
        <v>33</v>
      </c>
      <c r="E4817" s="14">
        <v>1</v>
      </c>
      <c r="F4817" s="14">
        <v>41.297033128208597</v>
      </c>
      <c r="G4817" s="14">
        <v>13.765677709402899</v>
      </c>
      <c r="H4817" s="14">
        <v>305.27079485665701</v>
      </c>
      <c r="I4817" s="14">
        <v>286.28698326464701</v>
      </c>
      <c r="J4817" s="14">
        <v>203.50486360699</v>
      </c>
      <c r="K4817" s="14">
        <v>390.72261763945897</v>
      </c>
      <c r="L4817" s="14">
        <v>104.435634374812</v>
      </c>
      <c r="M4817" s="14">
        <v>82.782119657656196</v>
      </c>
      <c r="O4817" s="14"/>
      <c r="P4817" s="14"/>
      <c r="Q4817" s="14"/>
      <c r="R4817" s="14"/>
      <c r="S4817" s="14"/>
      <c r="T4817" s="14"/>
      <c r="U4817" s="14"/>
      <c r="V4817" s="14"/>
      <c r="W4817" s="14"/>
      <c r="X4817" s="14"/>
      <c r="Y4817" s="14"/>
    </row>
    <row r="4818" spans="1:25">
      <c r="A4818" s="14" t="s">
        <v>4902</v>
      </c>
      <c r="B4818" s="14" t="s">
        <v>64</v>
      </c>
      <c r="C4818" s="14" t="s">
        <v>38</v>
      </c>
      <c r="D4818" s="14" t="s">
        <v>33</v>
      </c>
      <c r="E4818" s="14">
        <v>2</v>
      </c>
      <c r="F4818" s="14">
        <v>55.692071568175301</v>
      </c>
      <c r="G4818" s="14">
        <v>18.564023856058402</v>
      </c>
      <c r="H4818" s="14">
        <v>438.03737272436098</v>
      </c>
      <c r="I4818" s="14">
        <v>463.37758668459799</v>
      </c>
      <c r="J4818" s="14">
        <v>342.41778212926903</v>
      </c>
      <c r="K4818" s="14">
        <v>611.09180319914401</v>
      </c>
      <c r="L4818" s="14">
        <v>147.714216514546</v>
      </c>
      <c r="M4818" s="14">
        <v>120.959804555329</v>
      </c>
      <c r="O4818" s="14"/>
      <c r="P4818" s="14"/>
      <c r="Q4818" s="14"/>
      <c r="R4818" s="14"/>
      <c r="S4818" s="14"/>
      <c r="T4818" s="14"/>
      <c r="U4818" s="14"/>
      <c r="V4818" s="14"/>
      <c r="W4818" s="14"/>
      <c r="X4818" s="14"/>
      <c r="Y4818" s="14"/>
    </row>
    <row r="4819" spans="1:25">
      <c r="A4819" s="14" t="s">
        <v>4903</v>
      </c>
      <c r="B4819" s="14" t="s">
        <v>64</v>
      </c>
      <c r="C4819" s="14" t="s">
        <v>36</v>
      </c>
      <c r="D4819" s="14" t="s">
        <v>33</v>
      </c>
      <c r="E4819" s="14">
        <v>2</v>
      </c>
      <c r="F4819" s="14">
        <v>57.236632554209301</v>
      </c>
      <c r="G4819" s="14">
        <v>19.078877518069799</v>
      </c>
      <c r="H4819" s="14">
        <v>447.68582365435498</v>
      </c>
      <c r="I4819" s="14">
        <v>467.11242788275399</v>
      </c>
      <c r="J4819" s="14">
        <v>346.04438917567199</v>
      </c>
      <c r="K4819" s="14">
        <v>614.55467054321298</v>
      </c>
      <c r="L4819" s="14">
        <v>147.44224266045799</v>
      </c>
      <c r="M4819" s="14">
        <v>121.068038707082</v>
      </c>
      <c r="O4819" s="14"/>
      <c r="P4819" s="14"/>
      <c r="Q4819" s="14"/>
      <c r="R4819" s="14"/>
      <c r="S4819" s="14"/>
      <c r="T4819" s="14"/>
      <c r="U4819" s="14"/>
      <c r="V4819" s="14"/>
      <c r="W4819" s="14"/>
      <c r="X4819" s="14"/>
      <c r="Y4819" s="14"/>
    </row>
    <row r="4820" spans="1:25">
      <c r="A4820" s="14" t="s">
        <v>4904</v>
      </c>
      <c r="B4820" s="14" t="s">
        <v>64</v>
      </c>
      <c r="C4820" s="14" t="s">
        <v>34</v>
      </c>
      <c r="D4820" s="14" t="s">
        <v>33</v>
      </c>
      <c r="E4820" s="14">
        <v>2</v>
      </c>
      <c r="F4820" s="14">
        <v>63.497044119111997</v>
      </c>
      <c r="G4820" s="14">
        <v>21.165681373037302</v>
      </c>
      <c r="H4820" s="14">
        <v>495.87695524492</v>
      </c>
      <c r="I4820" s="14">
        <v>517.52357188664701</v>
      </c>
      <c r="J4820" s="14">
        <v>389.68164945551001</v>
      </c>
      <c r="K4820" s="14">
        <v>671.65886616765999</v>
      </c>
      <c r="L4820" s="14">
        <v>154.13529428101299</v>
      </c>
      <c r="M4820" s="14">
        <v>127.84192243113699</v>
      </c>
      <c r="O4820" s="14"/>
      <c r="P4820" s="14"/>
      <c r="Q4820" s="14"/>
      <c r="R4820" s="14"/>
      <c r="S4820" s="14"/>
      <c r="T4820" s="14"/>
      <c r="U4820" s="14"/>
      <c r="V4820" s="14"/>
      <c r="W4820" s="14"/>
      <c r="X4820" s="14"/>
      <c r="Y4820" s="14"/>
    </row>
    <row r="4821" spans="1:25">
      <c r="A4821" s="14" t="s">
        <v>4905</v>
      </c>
      <c r="B4821" s="14" t="s">
        <v>64</v>
      </c>
      <c r="C4821" s="14" t="s">
        <v>128</v>
      </c>
      <c r="D4821" s="14" t="s">
        <v>33</v>
      </c>
      <c r="E4821" s="14">
        <v>2</v>
      </c>
      <c r="F4821" s="14">
        <v>59.092519440095899</v>
      </c>
      <c r="G4821" s="14">
        <v>19.697506480032001</v>
      </c>
      <c r="H4821" s="14">
        <v>462.05738869415802</v>
      </c>
      <c r="I4821" s="14">
        <v>458.34045399820599</v>
      </c>
      <c r="J4821" s="14">
        <v>342.44681044026402</v>
      </c>
      <c r="K4821" s="14">
        <v>599.03784009219601</v>
      </c>
      <c r="L4821" s="14">
        <v>140.69738609398999</v>
      </c>
      <c r="M4821" s="14">
        <v>115.893643557942</v>
      </c>
      <c r="O4821" s="14"/>
      <c r="P4821" s="14"/>
      <c r="Q4821" s="14"/>
      <c r="R4821" s="14"/>
      <c r="S4821" s="14"/>
      <c r="T4821" s="14"/>
      <c r="U4821" s="14"/>
      <c r="V4821" s="14"/>
      <c r="W4821" s="14"/>
      <c r="X4821" s="14"/>
      <c r="Y4821" s="14"/>
    </row>
    <row r="4822" spans="1:25">
      <c r="A4822" s="14" t="s">
        <v>4906</v>
      </c>
      <c r="B4822" s="14" t="s">
        <v>64</v>
      </c>
      <c r="C4822" s="14" t="s">
        <v>129</v>
      </c>
      <c r="D4822" s="14" t="s">
        <v>33</v>
      </c>
      <c r="E4822" s="14">
        <v>2</v>
      </c>
      <c r="F4822" s="14">
        <v>57.5878352804055</v>
      </c>
      <c r="G4822" s="14">
        <v>19.195945093468499</v>
      </c>
      <c r="H4822" s="14">
        <v>451.66929631690601</v>
      </c>
      <c r="I4822" s="14">
        <v>428.46140423054902</v>
      </c>
      <c r="J4822" s="14">
        <v>321.01094689218201</v>
      </c>
      <c r="K4822" s="14">
        <v>559.24013197217403</v>
      </c>
      <c r="L4822" s="14">
        <v>130.77872774162401</v>
      </c>
      <c r="M4822" s="14">
        <v>107.450457338367</v>
      </c>
      <c r="O4822" s="14"/>
      <c r="P4822" s="14"/>
      <c r="Q4822" s="14"/>
      <c r="R4822" s="14"/>
      <c r="S4822" s="14"/>
      <c r="T4822" s="14"/>
      <c r="U4822" s="14"/>
      <c r="V4822" s="14"/>
      <c r="W4822" s="14"/>
      <c r="X4822" s="14"/>
      <c r="Y4822" s="14"/>
    </row>
    <row r="4823" spans="1:25">
      <c r="A4823" s="14" t="s">
        <v>4907</v>
      </c>
      <c r="B4823" s="14" t="s">
        <v>64</v>
      </c>
      <c r="C4823" s="14" t="s">
        <v>130</v>
      </c>
      <c r="D4823" s="14" t="s">
        <v>33</v>
      </c>
      <c r="E4823" s="14">
        <v>2</v>
      </c>
      <c r="F4823" s="14">
        <v>55.641639615087897</v>
      </c>
      <c r="G4823" s="14">
        <v>18.547213205029301</v>
      </c>
      <c r="H4823" s="14">
        <v>437.84733722920902</v>
      </c>
      <c r="I4823" s="14">
        <v>396.61944296998303</v>
      </c>
      <c r="J4823" s="14">
        <v>295.74216151371598</v>
      </c>
      <c r="K4823" s="14">
        <v>519.82044529255199</v>
      </c>
      <c r="L4823" s="14">
        <v>123.201002322569</v>
      </c>
      <c r="M4823" s="14">
        <v>100.877281456267</v>
      </c>
      <c r="O4823" s="14"/>
      <c r="P4823" s="14"/>
      <c r="Q4823" s="14"/>
      <c r="R4823" s="14"/>
      <c r="S4823" s="14"/>
      <c r="T4823" s="14"/>
      <c r="U4823" s="14"/>
      <c r="V4823" s="14"/>
      <c r="W4823" s="14"/>
      <c r="X4823" s="14"/>
      <c r="Y4823" s="14"/>
    </row>
    <row r="4824" spans="1:25">
      <c r="A4824" s="14" t="s">
        <v>4908</v>
      </c>
      <c r="B4824" s="14" t="s">
        <v>64</v>
      </c>
      <c r="C4824" s="14" t="s">
        <v>131</v>
      </c>
      <c r="D4824" s="14" t="s">
        <v>33</v>
      </c>
      <c r="E4824" s="14">
        <v>2</v>
      </c>
      <c r="F4824" s="14">
        <v>55.9198748104115</v>
      </c>
      <c r="G4824" s="14">
        <v>18.6399582701372</v>
      </c>
      <c r="H4824" s="14">
        <v>441.00847642280303</v>
      </c>
      <c r="I4824" s="14">
        <v>394.04975817804501</v>
      </c>
      <c r="J4824" s="14">
        <v>295.07989528276198</v>
      </c>
      <c r="K4824" s="14">
        <v>514.86055486716702</v>
      </c>
      <c r="L4824" s="14">
        <v>120.810796689122</v>
      </c>
      <c r="M4824" s="14">
        <v>98.969862895282603</v>
      </c>
      <c r="O4824" s="14"/>
      <c r="P4824" s="14"/>
      <c r="Q4824" s="14"/>
      <c r="R4824" s="14"/>
      <c r="S4824" s="14"/>
      <c r="T4824" s="14"/>
      <c r="U4824" s="14"/>
      <c r="V4824" s="14"/>
      <c r="W4824" s="14"/>
      <c r="X4824" s="14"/>
      <c r="Y4824" s="14"/>
    </row>
    <row r="4825" spans="1:25">
      <c r="A4825" s="14" t="s">
        <v>4909</v>
      </c>
      <c r="B4825" s="14" t="s">
        <v>64</v>
      </c>
      <c r="C4825" s="14" t="s">
        <v>132</v>
      </c>
      <c r="D4825" s="14" t="s">
        <v>33</v>
      </c>
      <c r="E4825" s="14">
        <v>2</v>
      </c>
      <c r="F4825" s="14">
        <v>52.684277724482698</v>
      </c>
      <c r="G4825" s="14">
        <v>17.561425908160899</v>
      </c>
      <c r="H4825" s="14">
        <v>417.43346584646798</v>
      </c>
      <c r="I4825" s="14">
        <v>366.81744042674802</v>
      </c>
      <c r="J4825" s="14">
        <v>271.978873801097</v>
      </c>
      <c r="K4825" s="14">
        <v>483.291772609769</v>
      </c>
      <c r="L4825" s="14">
        <v>116.474332183021</v>
      </c>
      <c r="M4825" s="14">
        <v>94.838566625650699</v>
      </c>
      <c r="O4825" s="14"/>
      <c r="P4825" s="14"/>
      <c r="Q4825" s="14"/>
      <c r="R4825" s="14"/>
      <c r="S4825" s="14"/>
      <c r="T4825" s="14"/>
      <c r="U4825" s="14"/>
      <c r="V4825" s="14"/>
      <c r="W4825" s="14"/>
      <c r="X4825" s="14"/>
      <c r="Y4825" s="14"/>
    </row>
    <row r="4826" spans="1:25">
      <c r="A4826" s="14" t="s">
        <v>4910</v>
      </c>
      <c r="B4826" s="14" t="s">
        <v>64</v>
      </c>
      <c r="C4826" s="14" t="s">
        <v>38</v>
      </c>
      <c r="D4826" s="14" t="s">
        <v>33</v>
      </c>
      <c r="E4826" s="14">
        <v>3</v>
      </c>
      <c r="F4826" s="14">
        <v>62.588031997782899</v>
      </c>
      <c r="G4826" s="14">
        <v>20.862677332594298</v>
      </c>
      <c r="H4826" s="14">
        <v>546.859169923835</v>
      </c>
      <c r="I4826" s="14">
        <v>590.01091620176101</v>
      </c>
      <c r="J4826" s="14">
        <v>450.15768129680498</v>
      </c>
      <c r="K4826" s="14">
        <v>758.858108105469</v>
      </c>
      <c r="L4826" s="14">
        <v>168.84719190370799</v>
      </c>
      <c r="M4826" s="14">
        <v>139.853234904956</v>
      </c>
      <c r="O4826" s="14"/>
      <c r="P4826" s="14"/>
      <c r="Q4826" s="14"/>
      <c r="R4826" s="14"/>
      <c r="S4826" s="14"/>
      <c r="T4826" s="14"/>
      <c r="U4826" s="14"/>
      <c r="V4826" s="14"/>
      <c r="W4826" s="14"/>
      <c r="X4826" s="14"/>
      <c r="Y4826" s="14"/>
    </row>
    <row r="4827" spans="1:25">
      <c r="A4827" s="14" t="s">
        <v>4911</v>
      </c>
      <c r="B4827" s="14" t="s">
        <v>64</v>
      </c>
      <c r="C4827" s="14" t="s">
        <v>36</v>
      </c>
      <c r="D4827" s="14" t="s">
        <v>33</v>
      </c>
      <c r="E4827" s="14">
        <v>3</v>
      </c>
      <c r="F4827" s="14">
        <v>65.895183199716001</v>
      </c>
      <c r="G4827" s="14">
        <v>21.965061066572002</v>
      </c>
      <c r="H4827" s="14">
        <v>568.69925951252299</v>
      </c>
      <c r="I4827" s="14">
        <v>601.54749757853199</v>
      </c>
      <c r="J4827" s="14">
        <v>462.31771660724201</v>
      </c>
      <c r="K4827" s="14">
        <v>768.83261378570796</v>
      </c>
      <c r="L4827" s="14">
        <v>167.285116207176</v>
      </c>
      <c r="M4827" s="14">
        <v>139.22978097129001</v>
      </c>
      <c r="O4827" s="14"/>
      <c r="P4827" s="14"/>
      <c r="Q4827" s="14"/>
      <c r="R4827" s="14"/>
      <c r="S4827" s="14"/>
      <c r="T4827" s="14"/>
      <c r="U4827" s="14"/>
      <c r="V4827" s="14"/>
      <c r="W4827" s="14"/>
      <c r="X4827" s="14"/>
      <c r="Y4827" s="14"/>
    </row>
    <row r="4828" spans="1:25">
      <c r="A4828" s="14" t="s">
        <v>4912</v>
      </c>
      <c r="B4828" s="14" t="s">
        <v>64</v>
      </c>
      <c r="C4828" s="14" t="s">
        <v>34</v>
      </c>
      <c r="D4828" s="14" t="s">
        <v>33</v>
      </c>
      <c r="E4828" s="14">
        <v>3</v>
      </c>
      <c r="F4828" s="14">
        <v>60.453996193736103</v>
      </c>
      <c r="G4828" s="14">
        <v>20.1513320645787</v>
      </c>
      <c r="H4828" s="14">
        <v>518.65130571153099</v>
      </c>
      <c r="I4828" s="14">
        <v>534.61440487771301</v>
      </c>
      <c r="J4828" s="14">
        <v>406.28800794551898</v>
      </c>
      <c r="K4828" s="14">
        <v>690.06083574272304</v>
      </c>
      <c r="L4828" s="14">
        <v>155.44643086501</v>
      </c>
      <c r="M4828" s="14">
        <v>128.326396932194</v>
      </c>
      <c r="O4828" s="14"/>
      <c r="P4828" s="14"/>
      <c r="Q4828" s="14"/>
      <c r="R4828" s="14"/>
      <c r="S4828" s="14"/>
      <c r="T4828" s="14"/>
      <c r="U4828" s="14"/>
      <c r="V4828" s="14"/>
      <c r="W4828" s="14"/>
      <c r="X4828" s="14"/>
      <c r="Y4828" s="14"/>
    </row>
    <row r="4829" spans="1:25">
      <c r="A4829" s="14" t="s">
        <v>4913</v>
      </c>
      <c r="B4829" s="14" t="s">
        <v>64</v>
      </c>
      <c r="C4829" s="14" t="s">
        <v>128</v>
      </c>
      <c r="D4829" s="14" t="s">
        <v>33</v>
      </c>
      <c r="E4829" s="14">
        <v>3</v>
      </c>
      <c r="F4829" s="14">
        <v>54.780489877436302</v>
      </c>
      <c r="G4829" s="14">
        <v>18.260163292478801</v>
      </c>
      <c r="H4829" s="14">
        <v>469.73495007233998</v>
      </c>
      <c r="I4829" s="14">
        <v>491.90801228773699</v>
      </c>
      <c r="J4829" s="14">
        <v>368.23414508435201</v>
      </c>
      <c r="K4829" s="14">
        <v>643.18900445006705</v>
      </c>
      <c r="L4829" s="14">
        <v>151.28099216232999</v>
      </c>
      <c r="M4829" s="14">
        <v>123.673867203385</v>
      </c>
      <c r="O4829" s="14"/>
      <c r="P4829" s="14"/>
      <c r="Q4829" s="14"/>
      <c r="R4829" s="14"/>
      <c r="S4829" s="14"/>
      <c r="T4829" s="14"/>
      <c r="U4829" s="14"/>
      <c r="V4829" s="14"/>
      <c r="W4829" s="14"/>
      <c r="X4829" s="14"/>
      <c r="Y4829" s="14"/>
    </row>
    <row r="4830" spans="1:25">
      <c r="A4830" s="14" t="s">
        <v>4914</v>
      </c>
      <c r="B4830" s="14" t="s">
        <v>64</v>
      </c>
      <c r="C4830" s="14" t="s">
        <v>129</v>
      </c>
      <c r="D4830" s="14" t="s">
        <v>33</v>
      </c>
      <c r="E4830" s="14">
        <v>3</v>
      </c>
      <c r="F4830" s="14">
        <v>47.885659620699101</v>
      </c>
      <c r="G4830" s="14">
        <v>15.961886540232999</v>
      </c>
      <c r="H4830" s="14">
        <v>410.12041470280201</v>
      </c>
      <c r="I4830" s="14">
        <v>427.17979769942599</v>
      </c>
      <c r="J4830" s="14">
        <v>312.938318008419</v>
      </c>
      <c r="K4830" s="14">
        <v>568.913544573992</v>
      </c>
      <c r="L4830" s="14">
        <v>141.73374687456601</v>
      </c>
      <c r="M4830" s="14">
        <v>114.241479691007</v>
      </c>
      <c r="O4830" s="14"/>
      <c r="P4830" s="14"/>
      <c r="Q4830" s="14"/>
      <c r="R4830" s="14"/>
      <c r="S4830" s="14"/>
      <c r="T4830" s="14"/>
      <c r="U4830" s="14"/>
      <c r="V4830" s="14"/>
      <c r="W4830" s="14"/>
      <c r="X4830" s="14"/>
      <c r="Y4830" s="14"/>
    </row>
    <row r="4831" spans="1:25">
      <c r="A4831" s="14" t="s">
        <v>4915</v>
      </c>
      <c r="B4831" s="14" t="s">
        <v>64</v>
      </c>
      <c r="C4831" s="14" t="s">
        <v>130</v>
      </c>
      <c r="D4831" s="14" t="s">
        <v>33</v>
      </c>
      <c r="E4831" s="14">
        <v>3</v>
      </c>
      <c r="F4831" s="14">
        <v>49.263571236523902</v>
      </c>
      <c r="G4831" s="14">
        <v>16.4211904121746</v>
      </c>
      <c r="H4831" s="14">
        <v>421.63275621810902</v>
      </c>
      <c r="I4831" s="14">
        <v>440.23405006709299</v>
      </c>
      <c r="J4831" s="14">
        <v>323.52943174563302</v>
      </c>
      <c r="K4831" s="14">
        <v>584.58074805412502</v>
      </c>
      <c r="L4831" s="14">
        <v>144.346697987033</v>
      </c>
      <c r="M4831" s="14">
        <v>116.70461832146</v>
      </c>
      <c r="O4831" s="14"/>
      <c r="P4831" s="14"/>
      <c r="Q4831" s="14"/>
      <c r="R4831" s="14"/>
      <c r="S4831" s="14"/>
      <c r="T4831" s="14"/>
      <c r="U4831" s="14"/>
      <c r="V4831" s="14"/>
      <c r="W4831" s="14"/>
      <c r="X4831" s="14"/>
      <c r="Y4831" s="14"/>
    </row>
    <row r="4832" spans="1:25">
      <c r="A4832" s="14" t="s">
        <v>4916</v>
      </c>
      <c r="B4832" s="14" t="s">
        <v>64</v>
      </c>
      <c r="C4832" s="14" t="s">
        <v>131</v>
      </c>
      <c r="D4832" s="14" t="s">
        <v>33</v>
      </c>
      <c r="E4832" s="14">
        <v>3</v>
      </c>
      <c r="F4832" s="14">
        <v>51.5951781001014</v>
      </c>
      <c r="G4832" s="14">
        <v>17.1983927000338</v>
      </c>
      <c r="H4832" s="14">
        <v>438.026811275162</v>
      </c>
      <c r="I4832" s="14">
        <v>459.984640828289</v>
      </c>
      <c r="J4832" s="14">
        <v>340.24327918042002</v>
      </c>
      <c r="K4832" s="14">
        <v>607.36330409988</v>
      </c>
      <c r="L4832" s="14">
        <v>147.37866327159099</v>
      </c>
      <c r="M4832" s="14">
        <v>119.741361647869</v>
      </c>
      <c r="O4832" s="14"/>
      <c r="P4832" s="14"/>
      <c r="Q4832" s="14"/>
      <c r="R4832" s="14"/>
      <c r="S4832" s="14"/>
      <c r="T4832" s="14"/>
      <c r="U4832" s="14"/>
      <c r="V4832" s="14"/>
      <c r="W4832" s="14"/>
      <c r="X4832" s="14"/>
      <c r="Y4832" s="14"/>
    </row>
    <row r="4833" spans="1:25">
      <c r="A4833" s="14" t="s">
        <v>4917</v>
      </c>
      <c r="B4833" s="14" t="s">
        <v>64</v>
      </c>
      <c r="C4833" s="14" t="s">
        <v>132</v>
      </c>
      <c r="D4833" s="14" t="s">
        <v>33</v>
      </c>
      <c r="E4833" s="14">
        <v>3</v>
      </c>
      <c r="F4833" s="14">
        <v>54.4297081783225</v>
      </c>
      <c r="G4833" s="14">
        <v>18.143236059440799</v>
      </c>
      <c r="H4833" s="14">
        <v>459.16743865633998</v>
      </c>
      <c r="I4833" s="14">
        <v>463.75255682898398</v>
      </c>
      <c r="J4833" s="14">
        <v>345.67133302820599</v>
      </c>
      <c r="K4833" s="14">
        <v>608.28694792262797</v>
      </c>
      <c r="L4833" s="14">
        <v>144.53439109364501</v>
      </c>
      <c r="M4833" s="14">
        <v>118.08122380077801</v>
      </c>
      <c r="O4833" s="14"/>
      <c r="P4833" s="14"/>
      <c r="Q4833" s="14"/>
      <c r="R4833" s="14"/>
      <c r="S4833" s="14"/>
      <c r="T4833" s="14"/>
      <c r="U4833" s="14"/>
      <c r="V4833" s="14"/>
      <c r="W4833" s="14"/>
      <c r="X4833" s="14"/>
      <c r="Y4833" s="14"/>
    </row>
    <row r="4834" spans="1:25">
      <c r="A4834" s="14" t="s">
        <v>4918</v>
      </c>
      <c r="B4834" s="14" t="s">
        <v>64</v>
      </c>
      <c r="C4834" s="14" t="s">
        <v>38</v>
      </c>
      <c r="D4834" s="14" t="s">
        <v>33</v>
      </c>
      <c r="E4834" s="14">
        <v>4</v>
      </c>
      <c r="F4834" s="14">
        <v>62.994117598994102</v>
      </c>
      <c r="G4834" s="14">
        <v>20.998039199664699</v>
      </c>
      <c r="H4834" s="14">
        <v>502.82660918737298</v>
      </c>
      <c r="I4834" s="14">
        <v>567.01915950408204</v>
      </c>
      <c r="J4834" s="14">
        <v>431.37803887882001</v>
      </c>
      <c r="K4834" s="14">
        <v>730.68061284711303</v>
      </c>
      <c r="L4834" s="14">
        <v>163.66145334303101</v>
      </c>
      <c r="M4834" s="14">
        <v>135.641120625262</v>
      </c>
      <c r="O4834" s="14"/>
      <c r="P4834" s="14"/>
      <c r="Q4834" s="14"/>
      <c r="R4834" s="14"/>
      <c r="S4834" s="14"/>
      <c r="T4834" s="14"/>
      <c r="U4834" s="14"/>
      <c r="V4834" s="14"/>
      <c r="W4834" s="14"/>
      <c r="X4834" s="14"/>
      <c r="Y4834" s="14"/>
    </row>
    <row r="4835" spans="1:25">
      <c r="A4835" s="14" t="s">
        <v>4919</v>
      </c>
      <c r="B4835" s="14" t="s">
        <v>64</v>
      </c>
      <c r="C4835" s="14" t="s">
        <v>36</v>
      </c>
      <c r="D4835" s="14" t="s">
        <v>33</v>
      </c>
      <c r="E4835" s="14">
        <v>4</v>
      </c>
      <c r="F4835" s="14">
        <v>58.905664110906997</v>
      </c>
      <c r="G4835" s="14">
        <v>19.6352213703023</v>
      </c>
      <c r="H4835" s="14">
        <v>467.35690345054701</v>
      </c>
      <c r="I4835" s="14">
        <v>531.902657475458</v>
      </c>
      <c r="J4835" s="14">
        <v>399.07731951597998</v>
      </c>
      <c r="K4835" s="14">
        <v>693.20546715356204</v>
      </c>
      <c r="L4835" s="14">
        <v>161.30280967810401</v>
      </c>
      <c r="M4835" s="14">
        <v>132.82533795947799</v>
      </c>
      <c r="O4835" s="14"/>
      <c r="P4835" s="14"/>
      <c r="Q4835" s="14"/>
      <c r="R4835" s="14"/>
      <c r="S4835" s="14"/>
      <c r="T4835" s="14"/>
      <c r="U4835" s="14"/>
      <c r="V4835" s="14"/>
      <c r="W4835" s="14"/>
      <c r="X4835" s="14"/>
      <c r="Y4835" s="14"/>
    </row>
    <row r="4836" spans="1:25">
      <c r="A4836" s="14" t="s">
        <v>4920</v>
      </c>
      <c r="B4836" s="14" t="s">
        <v>64</v>
      </c>
      <c r="C4836" s="14" t="s">
        <v>34</v>
      </c>
      <c r="D4836" s="14" t="s">
        <v>33</v>
      </c>
      <c r="E4836" s="14">
        <v>4</v>
      </c>
      <c r="F4836" s="14">
        <v>57.530653448794297</v>
      </c>
      <c r="G4836" s="14">
        <v>19.176884482931399</v>
      </c>
      <c r="H4836" s="14">
        <v>454.53625226194498</v>
      </c>
      <c r="I4836" s="14">
        <v>506.41689999032002</v>
      </c>
      <c r="J4836" s="14">
        <v>378.97243341815101</v>
      </c>
      <c r="K4836" s="14">
        <v>661.54575030408296</v>
      </c>
      <c r="L4836" s="14">
        <v>155.12885031376399</v>
      </c>
      <c r="M4836" s="14">
        <v>127.444466572168</v>
      </c>
      <c r="O4836" s="14"/>
      <c r="P4836" s="14"/>
      <c r="Q4836" s="14"/>
      <c r="R4836" s="14"/>
      <c r="S4836" s="14"/>
      <c r="T4836" s="14"/>
      <c r="U4836" s="14"/>
      <c r="V4836" s="14"/>
      <c r="W4836" s="14"/>
      <c r="X4836" s="14"/>
      <c r="Y4836" s="14"/>
    </row>
    <row r="4837" spans="1:25">
      <c r="A4837" s="14" t="s">
        <v>4921</v>
      </c>
      <c r="B4837" s="14" t="s">
        <v>64</v>
      </c>
      <c r="C4837" s="14" t="s">
        <v>128</v>
      </c>
      <c r="D4837" s="14" t="s">
        <v>33</v>
      </c>
      <c r="E4837" s="14">
        <v>4</v>
      </c>
      <c r="F4837" s="14">
        <v>54.136459236107598</v>
      </c>
      <c r="G4837" s="14">
        <v>18.045486412035899</v>
      </c>
      <c r="H4837" s="14">
        <v>426.60724378335402</v>
      </c>
      <c r="I4837" s="14">
        <v>474.23154928936998</v>
      </c>
      <c r="J4837" s="14">
        <v>351.11901633916898</v>
      </c>
      <c r="K4837" s="14">
        <v>625.00750988737002</v>
      </c>
      <c r="L4837" s="14">
        <v>150.77596059800001</v>
      </c>
      <c r="M4837" s="14">
        <v>123.112532950201</v>
      </c>
      <c r="O4837" s="14"/>
      <c r="P4837" s="14"/>
      <c r="Q4837" s="14"/>
      <c r="R4837" s="14"/>
      <c r="S4837" s="14"/>
      <c r="T4837" s="14"/>
      <c r="U4837" s="14"/>
      <c r="V4837" s="14"/>
      <c r="W4837" s="14"/>
      <c r="X4837" s="14"/>
      <c r="Y4837" s="14"/>
    </row>
    <row r="4838" spans="1:25">
      <c r="A4838" s="14" t="s">
        <v>4922</v>
      </c>
      <c r="B4838" s="14" t="s">
        <v>64</v>
      </c>
      <c r="C4838" s="14" t="s">
        <v>129</v>
      </c>
      <c r="D4838" s="14" t="s">
        <v>33</v>
      </c>
      <c r="E4838" s="14">
        <v>4</v>
      </c>
      <c r="F4838" s="14">
        <v>52.436406425453697</v>
      </c>
      <c r="G4838" s="14">
        <v>17.478802141817901</v>
      </c>
      <c r="H4838" s="14">
        <v>411.58874745254099</v>
      </c>
      <c r="I4838" s="14">
        <v>437.68085503820498</v>
      </c>
      <c r="J4838" s="14">
        <v>323.30601649987398</v>
      </c>
      <c r="K4838" s="14">
        <v>578.21707003020504</v>
      </c>
      <c r="L4838" s="14">
        <v>140.536214992</v>
      </c>
      <c r="M4838" s="14">
        <v>114.37483853833101</v>
      </c>
      <c r="O4838" s="14"/>
      <c r="P4838" s="14"/>
      <c r="Q4838" s="14"/>
      <c r="R4838" s="14"/>
      <c r="S4838" s="14"/>
      <c r="T4838" s="14"/>
      <c r="U4838" s="14"/>
      <c r="V4838" s="14"/>
      <c r="W4838" s="14"/>
      <c r="X4838" s="14"/>
      <c r="Y4838" s="14"/>
    </row>
    <row r="4839" spans="1:25">
      <c r="A4839" s="14" t="s">
        <v>4923</v>
      </c>
      <c r="B4839" s="14" t="s">
        <v>64</v>
      </c>
      <c r="C4839" s="14" t="s">
        <v>130</v>
      </c>
      <c r="D4839" s="14" t="s">
        <v>33</v>
      </c>
      <c r="E4839" s="14">
        <v>4</v>
      </c>
      <c r="F4839" s="14">
        <v>56.343441406289401</v>
      </c>
      <c r="G4839" s="14">
        <v>18.781147135429801</v>
      </c>
      <c r="H4839" s="14">
        <v>441.45922907066898</v>
      </c>
      <c r="I4839" s="14">
        <v>481.777098218633</v>
      </c>
      <c r="J4839" s="14">
        <v>359.379539766503</v>
      </c>
      <c r="K4839" s="14">
        <v>631.07257436016801</v>
      </c>
      <c r="L4839" s="14">
        <v>149.295476141535</v>
      </c>
      <c r="M4839" s="14">
        <v>122.397558452129</v>
      </c>
      <c r="O4839" s="14"/>
      <c r="P4839" s="14"/>
      <c r="Q4839" s="14"/>
      <c r="R4839" s="14"/>
      <c r="S4839" s="14"/>
      <c r="T4839" s="14"/>
      <c r="U4839" s="14"/>
      <c r="V4839" s="14"/>
      <c r="W4839" s="14"/>
      <c r="X4839" s="14"/>
      <c r="Y4839" s="14"/>
    </row>
    <row r="4840" spans="1:25">
      <c r="A4840" s="14" t="s">
        <v>4924</v>
      </c>
      <c r="B4840" s="14" t="s">
        <v>64</v>
      </c>
      <c r="C4840" s="14" t="s">
        <v>131</v>
      </c>
      <c r="D4840" s="14" t="s">
        <v>33</v>
      </c>
      <c r="E4840" s="14">
        <v>4</v>
      </c>
      <c r="F4840" s="14">
        <v>55.008236654636299</v>
      </c>
      <c r="G4840" s="14">
        <v>18.336078884878798</v>
      </c>
      <c r="H4840" s="14">
        <v>430.45806913401901</v>
      </c>
      <c r="I4840" s="14">
        <v>462.72793711635501</v>
      </c>
      <c r="J4840" s="14">
        <v>343.45234441331701</v>
      </c>
      <c r="K4840" s="14">
        <v>608.56742384961603</v>
      </c>
      <c r="L4840" s="14">
        <v>145.839486733261</v>
      </c>
      <c r="M4840" s="14">
        <v>119.275592703039</v>
      </c>
      <c r="O4840" s="14"/>
      <c r="P4840" s="14"/>
      <c r="Q4840" s="14"/>
      <c r="R4840" s="14"/>
      <c r="S4840" s="14"/>
      <c r="T4840" s="14"/>
      <c r="U4840" s="14"/>
      <c r="V4840" s="14"/>
      <c r="W4840" s="14"/>
      <c r="X4840" s="14"/>
      <c r="Y4840" s="14"/>
    </row>
    <row r="4841" spans="1:25">
      <c r="A4841" s="14" t="s">
        <v>4925</v>
      </c>
      <c r="B4841" s="14" t="s">
        <v>64</v>
      </c>
      <c r="C4841" s="14" t="s">
        <v>132</v>
      </c>
      <c r="D4841" s="14" t="s">
        <v>33</v>
      </c>
      <c r="E4841" s="14">
        <v>4</v>
      </c>
      <c r="F4841" s="14">
        <v>54.561468370649301</v>
      </c>
      <c r="G4841" s="14">
        <v>18.187156123549801</v>
      </c>
      <c r="H4841" s="14">
        <v>426.49471094074403</v>
      </c>
      <c r="I4841" s="14">
        <v>458.219228489133</v>
      </c>
      <c r="J4841" s="14">
        <v>338.35505838824997</v>
      </c>
      <c r="K4841" s="14">
        <v>604.899857240644</v>
      </c>
      <c r="L4841" s="14">
        <v>146.68062875151099</v>
      </c>
      <c r="M4841" s="14">
        <v>119.864170100883</v>
      </c>
      <c r="O4841" s="14"/>
      <c r="P4841" s="14"/>
      <c r="Q4841" s="14"/>
      <c r="R4841" s="14"/>
      <c r="S4841" s="14"/>
      <c r="T4841" s="14"/>
      <c r="U4841" s="14"/>
      <c r="V4841" s="14"/>
      <c r="W4841" s="14"/>
      <c r="X4841" s="14"/>
      <c r="Y4841" s="14"/>
    </row>
    <row r="4842" spans="1:25">
      <c r="A4842" s="14" t="s">
        <v>4926</v>
      </c>
      <c r="B4842" s="14" t="s">
        <v>64</v>
      </c>
      <c r="C4842" s="14" t="s">
        <v>38</v>
      </c>
      <c r="D4842" s="14" t="s">
        <v>33</v>
      </c>
      <c r="E4842" s="14">
        <v>5</v>
      </c>
      <c r="F4842" s="14">
        <v>63.794296372904697</v>
      </c>
      <c r="G4842" s="14">
        <v>21.264765457634901</v>
      </c>
      <c r="H4842" s="14">
        <v>526.65975706187305</v>
      </c>
      <c r="I4842" s="14">
        <v>635.33916888738099</v>
      </c>
      <c r="J4842" s="14">
        <v>481.43961933527498</v>
      </c>
      <c r="K4842" s="14">
        <v>820.809804159588</v>
      </c>
      <c r="L4842" s="14">
        <v>185.47063527220701</v>
      </c>
      <c r="M4842" s="14">
        <v>153.89954955210601</v>
      </c>
      <c r="O4842" s="14"/>
      <c r="P4842" s="14"/>
      <c r="Q4842" s="14"/>
      <c r="R4842" s="14"/>
      <c r="S4842" s="14"/>
      <c r="T4842" s="14"/>
      <c r="U4842" s="14"/>
      <c r="V4842" s="14"/>
      <c r="W4842" s="14"/>
      <c r="X4842" s="14"/>
      <c r="Y4842" s="14"/>
    </row>
    <row r="4843" spans="1:25">
      <c r="A4843" s="14" t="s">
        <v>4927</v>
      </c>
      <c r="B4843" s="14" t="s">
        <v>64</v>
      </c>
      <c r="C4843" s="14" t="s">
        <v>36</v>
      </c>
      <c r="D4843" s="14" t="s">
        <v>33</v>
      </c>
      <c r="E4843" s="14">
        <v>5</v>
      </c>
      <c r="F4843" s="14">
        <v>63.4315582890613</v>
      </c>
      <c r="G4843" s="14">
        <v>21.143852763020401</v>
      </c>
      <c r="H4843" s="14">
        <v>519.46243787618801</v>
      </c>
      <c r="I4843" s="14">
        <v>627.45199138165697</v>
      </c>
      <c r="J4843" s="14">
        <v>475.49489105436402</v>
      </c>
      <c r="K4843" s="14">
        <v>810.68008305139301</v>
      </c>
      <c r="L4843" s="14">
        <v>183.22809166973599</v>
      </c>
      <c r="M4843" s="14">
        <v>151.95710032729301</v>
      </c>
      <c r="O4843" s="14"/>
      <c r="P4843" s="14"/>
      <c r="Q4843" s="14"/>
      <c r="R4843" s="14"/>
      <c r="S4843" s="14"/>
      <c r="T4843" s="14"/>
      <c r="U4843" s="14"/>
      <c r="V4843" s="14"/>
      <c r="W4843" s="14"/>
      <c r="X4843" s="14"/>
      <c r="Y4843" s="14"/>
    </row>
    <row r="4844" spans="1:25">
      <c r="A4844" s="14" t="s">
        <v>4928</v>
      </c>
      <c r="B4844" s="14" t="s">
        <v>64</v>
      </c>
      <c r="C4844" s="14" t="s">
        <v>34</v>
      </c>
      <c r="D4844" s="14" t="s">
        <v>33</v>
      </c>
      <c r="E4844" s="14">
        <v>5</v>
      </c>
      <c r="F4844" s="14">
        <v>69.740926463852702</v>
      </c>
      <c r="G4844" s="14">
        <v>23.246975487950898</v>
      </c>
      <c r="H4844" s="14">
        <v>567.506928666715</v>
      </c>
      <c r="I4844" s="14">
        <v>665.04770582730896</v>
      </c>
      <c r="J4844" s="14">
        <v>512.85503965555802</v>
      </c>
      <c r="K4844" s="14">
        <v>846.96427062284499</v>
      </c>
      <c r="L4844" s="14">
        <v>181.916564795536</v>
      </c>
      <c r="M4844" s="14">
        <v>152.192666171751</v>
      </c>
      <c r="O4844" s="14"/>
      <c r="P4844" s="14"/>
      <c r="Q4844" s="14"/>
      <c r="R4844" s="14"/>
      <c r="S4844" s="14"/>
      <c r="T4844" s="14"/>
      <c r="U4844" s="14"/>
      <c r="V4844" s="14"/>
      <c r="W4844" s="14"/>
      <c r="X4844" s="14"/>
      <c r="Y4844" s="14"/>
    </row>
    <row r="4845" spans="1:25">
      <c r="A4845" s="14" t="s">
        <v>4929</v>
      </c>
      <c r="B4845" s="14" t="s">
        <v>64</v>
      </c>
      <c r="C4845" s="14" t="s">
        <v>128</v>
      </c>
      <c r="D4845" s="14" t="s">
        <v>33</v>
      </c>
      <c r="E4845" s="14">
        <v>5</v>
      </c>
      <c r="F4845" s="14">
        <v>68.339937387311394</v>
      </c>
      <c r="G4845" s="14">
        <v>22.779979129103801</v>
      </c>
      <c r="H4845" s="14">
        <v>556.42352538113801</v>
      </c>
      <c r="I4845" s="14">
        <v>638.78595147797103</v>
      </c>
      <c r="J4845" s="14">
        <v>491.45332094022899</v>
      </c>
      <c r="K4845" s="14">
        <v>815.216513581708</v>
      </c>
      <c r="L4845" s="14">
        <v>176.430562103737</v>
      </c>
      <c r="M4845" s="14">
        <v>147.33263053774201</v>
      </c>
      <c r="O4845" s="14"/>
      <c r="P4845" s="14"/>
      <c r="Q4845" s="14"/>
      <c r="R4845" s="14"/>
      <c r="S4845" s="14"/>
      <c r="T4845" s="14"/>
      <c r="U4845" s="14"/>
      <c r="V4845" s="14"/>
      <c r="W4845" s="14"/>
      <c r="X4845" s="14"/>
      <c r="Y4845" s="14"/>
    </row>
    <row r="4846" spans="1:25">
      <c r="A4846" s="14" t="s">
        <v>4930</v>
      </c>
      <c r="B4846" s="14" t="s">
        <v>64</v>
      </c>
      <c r="C4846" s="14" t="s">
        <v>129</v>
      </c>
      <c r="D4846" s="14" t="s">
        <v>33</v>
      </c>
      <c r="E4846" s="14">
        <v>5</v>
      </c>
      <c r="F4846" s="14">
        <v>66.020754937093699</v>
      </c>
      <c r="G4846" s="14">
        <v>22.006918312364601</v>
      </c>
      <c r="H4846" s="14">
        <v>536.84139646360097</v>
      </c>
      <c r="I4846" s="14">
        <v>622.03798517918597</v>
      </c>
      <c r="J4846" s="14">
        <v>476.56246832428002</v>
      </c>
      <c r="K4846" s="14">
        <v>796.79660765959795</v>
      </c>
      <c r="L4846" s="14">
        <v>174.75862248041199</v>
      </c>
      <c r="M4846" s="14">
        <v>145.475516854906</v>
      </c>
      <c r="O4846" s="14"/>
      <c r="P4846" s="14"/>
      <c r="Q4846" s="14"/>
      <c r="R4846" s="14"/>
      <c r="S4846" s="14"/>
      <c r="T4846" s="14"/>
      <c r="U4846" s="14"/>
      <c r="V4846" s="14"/>
      <c r="W4846" s="14"/>
      <c r="X4846" s="14"/>
      <c r="Y4846" s="14"/>
    </row>
    <row r="4847" spans="1:25">
      <c r="A4847" s="14" t="s">
        <v>4931</v>
      </c>
      <c r="B4847" s="14" t="s">
        <v>64</v>
      </c>
      <c r="C4847" s="14" t="s">
        <v>130</v>
      </c>
      <c r="D4847" s="14" t="s">
        <v>33</v>
      </c>
      <c r="E4847" s="14">
        <v>5</v>
      </c>
      <c r="F4847" s="14">
        <v>65.804785683320702</v>
      </c>
      <c r="G4847" s="14">
        <v>21.934928561106901</v>
      </c>
      <c r="H4847" s="14">
        <v>533.95639145829898</v>
      </c>
      <c r="I4847" s="14">
        <v>626.97143143378003</v>
      </c>
      <c r="J4847" s="14">
        <v>478.49838405653298</v>
      </c>
      <c r="K4847" s="14">
        <v>805.38503390979304</v>
      </c>
      <c r="L4847" s="14">
        <v>178.41360247601301</v>
      </c>
      <c r="M4847" s="14">
        <v>148.47304737724701</v>
      </c>
      <c r="O4847" s="14"/>
      <c r="P4847" s="14"/>
      <c r="Q4847" s="14"/>
      <c r="R4847" s="14"/>
      <c r="S4847" s="14"/>
      <c r="T4847" s="14"/>
      <c r="U4847" s="14"/>
      <c r="V4847" s="14"/>
      <c r="W4847" s="14"/>
      <c r="X4847" s="14"/>
      <c r="Y4847" s="14"/>
    </row>
    <row r="4848" spans="1:25">
      <c r="A4848" s="14" t="s">
        <v>4932</v>
      </c>
      <c r="B4848" s="14" t="s">
        <v>64</v>
      </c>
      <c r="C4848" s="14" t="s">
        <v>131</v>
      </c>
      <c r="D4848" s="14" t="s">
        <v>33</v>
      </c>
      <c r="E4848" s="14">
        <v>5</v>
      </c>
      <c r="F4848" s="14">
        <v>61.128304107570102</v>
      </c>
      <c r="G4848" s="14">
        <v>20.37610136919</v>
      </c>
      <c r="H4848" s="14">
        <v>494.16575673055797</v>
      </c>
      <c r="I4848" s="14">
        <v>594.50999923298696</v>
      </c>
      <c r="J4848" s="14">
        <v>446.62804125834401</v>
      </c>
      <c r="K4848" s="14">
        <v>773.45338748775998</v>
      </c>
      <c r="L4848" s="14">
        <v>178.943388254773</v>
      </c>
      <c r="M4848" s="14">
        <v>147.881957974643</v>
      </c>
      <c r="O4848" s="14"/>
      <c r="P4848" s="14"/>
      <c r="Q4848" s="14"/>
      <c r="R4848" s="14"/>
      <c r="S4848" s="14"/>
      <c r="T4848" s="14"/>
      <c r="U4848" s="14"/>
      <c r="V4848" s="14"/>
      <c r="W4848" s="14"/>
      <c r="X4848" s="14"/>
      <c r="Y4848" s="14"/>
    </row>
    <row r="4849" spans="1:25">
      <c r="A4849" s="14" t="s">
        <v>4933</v>
      </c>
      <c r="B4849" s="14" t="s">
        <v>64</v>
      </c>
      <c r="C4849" s="14" t="s">
        <v>132</v>
      </c>
      <c r="D4849" s="14" t="s">
        <v>33</v>
      </c>
      <c r="E4849" s="14">
        <v>5</v>
      </c>
      <c r="F4849" s="14">
        <v>58.9429446872984</v>
      </c>
      <c r="G4849" s="14">
        <v>19.647648229099499</v>
      </c>
      <c r="H4849" s="14">
        <v>475.23135279608499</v>
      </c>
      <c r="I4849" s="14">
        <v>573.90980040158104</v>
      </c>
      <c r="J4849" s="14">
        <v>427.05390223522602</v>
      </c>
      <c r="K4849" s="14">
        <v>752.24024495209505</v>
      </c>
      <c r="L4849" s="14">
        <v>178.33044455051399</v>
      </c>
      <c r="M4849" s="14">
        <v>146.855898166354</v>
      </c>
      <c r="O4849" s="14"/>
      <c r="P4849" s="14"/>
      <c r="Q4849" s="14"/>
      <c r="R4849" s="14"/>
      <c r="S4849" s="14"/>
      <c r="T4849" s="14"/>
      <c r="U4849" s="14"/>
      <c r="V4849" s="14"/>
      <c r="W4849" s="14"/>
      <c r="X4849" s="14"/>
      <c r="Y4849" s="14"/>
    </row>
    <row r="4850" spans="1:25">
      <c r="A4850" s="14" t="s">
        <v>4934</v>
      </c>
      <c r="B4850" s="14" t="s">
        <v>64</v>
      </c>
      <c r="C4850" s="14" t="s">
        <v>38</v>
      </c>
      <c r="D4850" s="14" t="s">
        <v>58</v>
      </c>
      <c r="E4850" s="14">
        <v>0</v>
      </c>
      <c r="F4850" s="14">
        <v>214.207000162561</v>
      </c>
      <c r="G4850" s="14">
        <v>71.402333387520201</v>
      </c>
      <c r="H4850" s="14">
        <v>464.727833212333</v>
      </c>
      <c r="I4850" s="14">
        <v>597.43733791112697</v>
      </c>
      <c r="J4850" s="14">
        <v>513.89846666236599</v>
      </c>
      <c r="K4850" s="14">
        <v>689.89468760465502</v>
      </c>
      <c r="L4850" s="14">
        <v>92.4573496935283</v>
      </c>
      <c r="M4850" s="14">
        <v>83.538871248760898</v>
      </c>
      <c r="O4850" s="14"/>
      <c r="P4850" s="14"/>
      <c r="Q4850" s="14"/>
      <c r="R4850" s="14"/>
      <c r="S4850" s="14"/>
      <c r="T4850" s="14"/>
      <c r="U4850" s="14"/>
      <c r="V4850" s="14"/>
      <c r="W4850" s="14"/>
      <c r="X4850" s="14"/>
      <c r="Y4850" s="14"/>
    </row>
    <row r="4851" spans="1:25">
      <c r="A4851" s="14" t="s">
        <v>4935</v>
      </c>
      <c r="B4851" s="14" t="s">
        <v>64</v>
      </c>
      <c r="C4851" s="14" t="s">
        <v>36</v>
      </c>
      <c r="D4851" s="14" t="s">
        <v>58</v>
      </c>
      <c r="E4851" s="14">
        <v>0</v>
      </c>
      <c r="F4851" s="14">
        <v>211.277406529817</v>
      </c>
      <c r="G4851" s="14">
        <v>70.425802176605501</v>
      </c>
      <c r="H4851" s="14">
        <v>454.44797171456099</v>
      </c>
      <c r="I4851" s="14">
        <v>577.54747091114803</v>
      </c>
      <c r="J4851" s="14">
        <v>496.10221884975101</v>
      </c>
      <c r="K4851" s="14">
        <v>667.75120051618501</v>
      </c>
      <c r="L4851" s="14">
        <v>90.203729605036898</v>
      </c>
      <c r="M4851" s="14">
        <v>81.445252061397298</v>
      </c>
      <c r="O4851" s="14"/>
      <c r="P4851" s="14"/>
      <c r="Q4851" s="14"/>
      <c r="R4851" s="14"/>
      <c r="S4851" s="14"/>
      <c r="T4851" s="14"/>
      <c r="U4851" s="14"/>
      <c r="V4851" s="14"/>
      <c r="W4851" s="14"/>
      <c r="X4851" s="14"/>
      <c r="Y4851" s="14"/>
    </row>
    <row r="4852" spans="1:25">
      <c r="A4852" s="14" t="s">
        <v>4936</v>
      </c>
      <c r="B4852" s="14" t="s">
        <v>64</v>
      </c>
      <c r="C4852" s="14" t="s">
        <v>34</v>
      </c>
      <c r="D4852" s="14" t="s">
        <v>58</v>
      </c>
      <c r="E4852" s="14">
        <v>0</v>
      </c>
      <c r="F4852" s="14">
        <v>198.91198397645701</v>
      </c>
      <c r="G4852" s="14">
        <v>66.303994658818894</v>
      </c>
      <c r="H4852" s="14">
        <v>424.49045855962902</v>
      </c>
      <c r="I4852" s="14">
        <v>529.69175521662305</v>
      </c>
      <c r="J4852" s="14">
        <v>453.43729346781902</v>
      </c>
      <c r="K4852" s="14">
        <v>614.41233848775903</v>
      </c>
      <c r="L4852" s="14">
        <v>84.720583271135993</v>
      </c>
      <c r="M4852" s="14">
        <v>76.254461748804104</v>
      </c>
      <c r="O4852" s="14"/>
      <c r="P4852" s="14"/>
      <c r="Q4852" s="14"/>
      <c r="R4852" s="14"/>
      <c r="S4852" s="14"/>
      <c r="T4852" s="14"/>
      <c r="U4852" s="14"/>
      <c r="V4852" s="14"/>
      <c r="W4852" s="14"/>
      <c r="X4852" s="14"/>
      <c r="Y4852" s="14"/>
    </row>
    <row r="4853" spans="1:25">
      <c r="A4853" s="14" t="s">
        <v>4937</v>
      </c>
      <c r="B4853" s="14" t="s">
        <v>64</v>
      </c>
      <c r="C4853" s="14" t="s">
        <v>128</v>
      </c>
      <c r="D4853" s="14" t="s">
        <v>58</v>
      </c>
      <c r="E4853" s="14">
        <v>0</v>
      </c>
      <c r="F4853" s="14">
        <v>192.387690638647</v>
      </c>
      <c r="G4853" s="14">
        <v>64.129230212882504</v>
      </c>
      <c r="H4853" s="14">
        <v>407.33351112330303</v>
      </c>
      <c r="I4853" s="14">
        <v>503.63218826429301</v>
      </c>
      <c r="J4853" s="14">
        <v>430.96469251391397</v>
      </c>
      <c r="K4853" s="14">
        <v>584.51135954725498</v>
      </c>
      <c r="L4853" s="14">
        <v>80.879171282962702</v>
      </c>
      <c r="M4853" s="14">
        <v>72.667495750378194</v>
      </c>
      <c r="O4853" s="14"/>
      <c r="P4853" s="14"/>
      <c r="Q4853" s="14"/>
      <c r="R4853" s="14"/>
      <c r="S4853" s="14"/>
      <c r="T4853" s="14"/>
      <c r="U4853" s="14"/>
      <c r="V4853" s="14"/>
      <c r="W4853" s="14"/>
      <c r="X4853" s="14"/>
      <c r="Y4853" s="14"/>
    </row>
    <row r="4854" spans="1:25">
      <c r="A4854" s="14" t="s">
        <v>4938</v>
      </c>
      <c r="B4854" s="14" t="s">
        <v>64</v>
      </c>
      <c r="C4854" s="14" t="s">
        <v>129</v>
      </c>
      <c r="D4854" s="14" t="s">
        <v>58</v>
      </c>
      <c r="E4854" s="14">
        <v>0</v>
      </c>
      <c r="F4854" s="14">
        <v>186.36551812187</v>
      </c>
      <c r="G4854" s="14">
        <v>62.121839373956703</v>
      </c>
      <c r="H4854" s="14">
        <v>392.07606951353802</v>
      </c>
      <c r="I4854" s="14">
        <v>475.61422626007902</v>
      </c>
      <c r="J4854" s="14">
        <v>406.81038173794798</v>
      </c>
      <c r="K4854" s="14">
        <v>552.32535804692805</v>
      </c>
      <c r="L4854" s="14">
        <v>76.711131786848895</v>
      </c>
      <c r="M4854" s="14">
        <v>68.803844522130703</v>
      </c>
      <c r="O4854" s="14"/>
      <c r="P4854" s="14"/>
      <c r="Q4854" s="14"/>
      <c r="R4854" s="14"/>
      <c r="S4854" s="14"/>
      <c r="T4854" s="14"/>
      <c r="U4854" s="14"/>
      <c r="V4854" s="14"/>
      <c r="W4854" s="14"/>
      <c r="X4854" s="14"/>
      <c r="Y4854" s="14"/>
    </row>
    <row r="4855" spans="1:25">
      <c r="A4855" s="14" t="s">
        <v>4939</v>
      </c>
      <c r="B4855" s="14" t="s">
        <v>64</v>
      </c>
      <c r="C4855" s="14" t="s">
        <v>130</v>
      </c>
      <c r="D4855" s="14" t="s">
        <v>58</v>
      </c>
      <c r="E4855" s="14">
        <v>0</v>
      </c>
      <c r="F4855" s="14">
        <v>202.15214406927899</v>
      </c>
      <c r="G4855" s="14">
        <v>67.384048023092802</v>
      </c>
      <c r="H4855" s="14">
        <v>423.93235623210302</v>
      </c>
      <c r="I4855" s="14">
        <v>493.10693864983398</v>
      </c>
      <c r="J4855" s="14">
        <v>425.08027997133797</v>
      </c>
      <c r="K4855" s="14">
        <v>568.62190513186897</v>
      </c>
      <c r="L4855" s="14">
        <v>75.514966482035305</v>
      </c>
      <c r="M4855" s="14">
        <v>68.026658678495295</v>
      </c>
      <c r="O4855" s="14"/>
      <c r="P4855" s="14"/>
      <c r="Q4855" s="14"/>
      <c r="R4855" s="14"/>
      <c r="S4855" s="14"/>
      <c r="T4855" s="14"/>
      <c r="U4855" s="14"/>
      <c r="V4855" s="14"/>
      <c r="W4855" s="14"/>
      <c r="X4855" s="14"/>
      <c r="Y4855" s="14"/>
    </row>
    <row r="4856" spans="1:25">
      <c r="A4856" s="14" t="s">
        <v>4940</v>
      </c>
      <c r="B4856" s="14" t="s">
        <v>64</v>
      </c>
      <c r="C4856" s="14" t="s">
        <v>131</v>
      </c>
      <c r="D4856" s="14" t="s">
        <v>58</v>
      </c>
      <c r="E4856" s="14">
        <v>0</v>
      </c>
      <c r="F4856" s="14">
        <v>199.404291753466</v>
      </c>
      <c r="G4856" s="14">
        <v>66.4680972511552</v>
      </c>
      <c r="H4856" s="14">
        <v>417.11143319555202</v>
      </c>
      <c r="I4856" s="14">
        <v>472.109721676699</v>
      </c>
      <c r="J4856" s="14">
        <v>406.839579289771</v>
      </c>
      <c r="K4856" s="14">
        <v>544.61697783235604</v>
      </c>
      <c r="L4856" s="14">
        <v>72.507256155657103</v>
      </c>
      <c r="M4856" s="14">
        <v>65.270142386927603</v>
      </c>
      <c r="O4856" s="14"/>
      <c r="P4856" s="14"/>
      <c r="Q4856" s="14"/>
      <c r="R4856" s="14"/>
      <c r="S4856" s="14"/>
      <c r="T4856" s="14"/>
      <c r="U4856" s="14"/>
      <c r="V4856" s="14"/>
      <c r="W4856" s="14"/>
      <c r="X4856" s="14"/>
      <c r="Y4856" s="14"/>
    </row>
    <row r="4857" spans="1:25">
      <c r="A4857" s="14" t="s">
        <v>4941</v>
      </c>
      <c r="B4857" s="14" t="s">
        <v>64</v>
      </c>
      <c r="C4857" s="14" t="s">
        <v>132</v>
      </c>
      <c r="D4857" s="14" t="s">
        <v>58</v>
      </c>
      <c r="E4857" s="14">
        <v>0</v>
      </c>
      <c r="F4857" s="14">
        <v>203.05139241973501</v>
      </c>
      <c r="G4857" s="14">
        <v>67.683797473245093</v>
      </c>
      <c r="H4857" s="14">
        <v>423.42952083191199</v>
      </c>
      <c r="I4857" s="14">
        <v>481.42233300762899</v>
      </c>
      <c r="J4857" s="14">
        <v>415.380171333806</v>
      </c>
      <c r="K4857" s="14">
        <v>554.71729512671197</v>
      </c>
      <c r="L4857" s="14">
        <v>73.294962119082598</v>
      </c>
      <c r="M4857" s="14">
        <v>66.0421616738236</v>
      </c>
      <c r="O4857" s="14"/>
      <c r="P4857" s="14"/>
      <c r="Q4857" s="14"/>
      <c r="R4857" s="14"/>
      <c r="S4857" s="14"/>
      <c r="T4857" s="14"/>
      <c r="U4857" s="14"/>
      <c r="V4857" s="14"/>
      <c r="W4857" s="14"/>
      <c r="X4857" s="14"/>
      <c r="Y4857" s="14"/>
    </row>
    <row r="4858" spans="1:25">
      <c r="A4858" s="14" t="s">
        <v>4942</v>
      </c>
      <c r="B4858" s="14" t="s">
        <v>64</v>
      </c>
      <c r="C4858" s="14" t="s">
        <v>38</v>
      </c>
      <c r="D4858" s="14" t="s">
        <v>58</v>
      </c>
      <c r="E4858" s="14">
        <v>1</v>
      </c>
      <c r="F4858" s="14">
        <v>46.878037591473102</v>
      </c>
      <c r="G4858" s="14">
        <v>15.626012530491</v>
      </c>
      <c r="H4858" s="14">
        <v>402.421131354392</v>
      </c>
      <c r="I4858" s="14">
        <v>542.77574255755201</v>
      </c>
      <c r="J4858" s="14">
        <v>387.77265425370098</v>
      </c>
      <c r="K4858" s="14">
        <v>735.52821590129395</v>
      </c>
      <c r="L4858" s="14">
        <v>192.752473343742</v>
      </c>
      <c r="M4858" s="14">
        <v>155.003088303851</v>
      </c>
      <c r="O4858" s="14"/>
      <c r="P4858" s="14"/>
      <c r="Q4858" s="14"/>
      <c r="R4858" s="14"/>
      <c r="S4858" s="14"/>
      <c r="T4858" s="14"/>
      <c r="U4858" s="14"/>
      <c r="V4858" s="14"/>
      <c r="W4858" s="14"/>
      <c r="X4858" s="14"/>
      <c r="Y4858" s="14"/>
    </row>
    <row r="4859" spans="1:25">
      <c r="A4859" s="14" t="s">
        <v>4943</v>
      </c>
      <c r="B4859" s="14" t="s">
        <v>64</v>
      </c>
      <c r="C4859" s="14" t="s">
        <v>36</v>
      </c>
      <c r="D4859" s="14" t="s">
        <v>58</v>
      </c>
      <c r="E4859" s="14">
        <v>1</v>
      </c>
      <c r="F4859" s="14">
        <v>42.033376393400196</v>
      </c>
      <c r="G4859" s="14">
        <v>14.0111254644667</v>
      </c>
      <c r="H4859" s="14">
        <v>357.30513765216102</v>
      </c>
      <c r="I4859" s="14">
        <v>475.53124562378201</v>
      </c>
      <c r="J4859" s="14">
        <v>332.791425030575</v>
      </c>
      <c r="K4859" s="14">
        <v>655.23668382212497</v>
      </c>
      <c r="L4859" s="14">
        <v>179.70543819834299</v>
      </c>
      <c r="M4859" s="14">
        <v>142.73982059320701</v>
      </c>
      <c r="O4859" s="14"/>
      <c r="P4859" s="14"/>
      <c r="Q4859" s="14"/>
      <c r="R4859" s="14"/>
      <c r="S4859" s="14"/>
      <c r="T4859" s="14"/>
      <c r="U4859" s="14"/>
      <c r="V4859" s="14"/>
      <c r="W4859" s="14"/>
      <c r="X4859" s="14"/>
      <c r="Y4859" s="14"/>
    </row>
    <row r="4860" spans="1:25">
      <c r="A4860" s="14" t="s">
        <v>4944</v>
      </c>
      <c r="B4860" s="14" t="s">
        <v>64</v>
      </c>
      <c r="C4860" s="14" t="s">
        <v>34</v>
      </c>
      <c r="D4860" s="14" t="s">
        <v>58</v>
      </c>
      <c r="E4860" s="14">
        <v>1</v>
      </c>
      <c r="F4860" s="14">
        <v>34.018128961614202</v>
      </c>
      <c r="G4860" s="14">
        <v>11.339376320538101</v>
      </c>
      <c r="H4860" s="14">
        <v>285.89065435426602</v>
      </c>
      <c r="I4860" s="14">
        <v>401.85216281574998</v>
      </c>
      <c r="J4860" s="14">
        <v>264.06741231007197</v>
      </c>
      <c r="K4860" s="14">
        <v>579.88145382062305</v>
      </c>
      <c r="L4860" s="14">
        <v>178.02929100487299</v>
      </c>
      <c r="M4860" s="14">
        <v>137.784750505679</v>
      </c>
      <c r="O4860" s="14"/>
      <c r="P4860" s="14"/>
      <c r="Q4860" s="14"/>
      <c r="R4860" s="14"/>
      <c r="S4860" s="14"/>
      <c r="T4860" s="14"/>
      <c r="U4860" s="14"/>
      <c r="V4860" s="14"/>
      <c r="W4860" s="14"/>
      <c r="X4860" s="14"/>
      <c r="Y4860" s="14"/>
    </row>
    <row r="4861" spans="1:25">
      <c r="A4861" s="14" t="s">
        <v>4945</v>
      </c>
      <c r="B4861" s="14" t="s">
        <v>64</v>
      </c>
      <c r="C4861" s="14" t="s">
        <v>128</v>
      </c>
      <c r="D4861" s="14" t="s">
        <v>58</v>
      </c>
      <c r="E4861" s="14">
        <v>1</v>
      </c>
      <c r="F4861" s="14">
        <v>34.094608460618502</v>
      </c>
      <c r="G4861" s="14">
        <v>11.3648694868728</v>
      </c>
      <c r="H4861" s="14">
        <v>283.177811134705</v>
      </c>
      <c r="I4861" s="14">
        <v>401.963118419485</v>
      </c>
      <c r="J4861" s="14">
        <v>264.38692815358303</v>
      </c>
      <c r="K4861" s="14">
        <v>579.67130816409394</v>
      </c>
      <c r="L4861" s="14">
        <v>177.708189744609</v>
      </c>
      <c r="M4861" s="14">
        <v>137.576190265902</v>
      </c>
      <c r="O4861" s="14"/>
      <c r="P4861" s="14"/>
      <c r="Q4861" s="14"/>
      <c r="R4861" s="14"/>
      <c r="S4861" s="14"/>
      <c r="T4861" s="14"/>
      <c r="U4861" s="14"/>
      <c r="V4861" s="14"/>
      <c r="W4861" s="14"/>
      <c r="X4861" s="14"/>
      <c r="Y4861" s="14"/>
    </row>
    <row r="4862" spans="1:25">
      <c r="A4862" s="14" t="s">
        <v>4946</v>
      </c>
      <c r="B4862" s="14" t="s">
        <v>64</v>
      </c>
      <c r="C4862" s="14" t="s">
        <v>129</v>
      </c>
      <c r="D4862" s="14" t="s">
        <v>58</v>
      </c>
      <c r="E4862" s="14">
        <v>1</v>
      </c>
      <c r="F4862" s="14">
        <v>37.307015071091598</v>
      </c>
      <c r="G4862" s="14">
        <v>12.4356716903639</v>
      </c>
      <c r="H4862" s="14">
        <v>307.712100553379</v>
      </c>
      <c r="I4862" s="14">
        <v>413.40901618278201</v>
      </c>
      <c r="J4862" s="14">
        <v>280.53080915397601</v>
      </c>
      <c r="K4862" s="14">
        <v>583.10707546418405</v>
      </c>
      <c r="L4862" s="14">
        <v>169.69805928140201</v>
      </c>
      <c r="M4862" s="14">
        <v>132.87820702880501</v>
      </c>
      <c r="O4862" s="14"/>
      <c r="P4862" s="14"/>
      <c r="Q4862" s="14"/>
      <c r="R4862" s="14"/>
      <c r="S4862" s="14"/>
      <c r="T4862" s="14"/>
      <c r="U4862" s="14"/>
      <c r="V4862" s="14"/>
      <c r="W4862" s="14"/>
      <c r="X4862" s="14"/>
      <c r="Y4862" s="14"/>
    </row>
    <row r="4863" spans="1:25">
      <c r="A4863" s="14" t="s">
        <v>4947</v>
      </c>
      <c r="B4863" s="14" t="s">
        <v>64</v>
      </c>
      <c r="C4863" s="14" t="s">
        <v>130</v>
      </c>
      <c r="D4863" s="14" t="s">
        <v>58</v>
      </c>
      <c r="E4863" s="14">
        <v>1</v>
      </c>
      <c r="F4863" s="14">
        <v>38.422571873763502</v>
      </c>
      <c r="G4863" s="14">
        <v>12.8075239579212</v>
      </c>
      <c r="H4863" s="14">
        <v>314.21795775076498</v>
      </c>
      <c r="I4863" s="14">
        <v>389.54249704152801</v>
      </c>
      <c r="J4863" s="14">
        <v>269.57566487664701</v>
      </c>
      <c r="K4863" s="14">
        <v>542.19923059894802</v>
      </c>
      <c r="L4863" s="14">
        <v>152.65673355742001</v>
      </c>
      <c r="M4863" s="14">
        <v>119.966832164881</v>
      </c>
      <c r="O4863" s="14"/>
      <c r="P4863" s="14"/>
      <c r="Q4863" s="14"/>
      <c r="R4863" s="14"/>
      <c r="S4863" s="14"/>
      <c r="T4863" s="14"/>
      <c r="U4863" s="14"/>
      <c r="V4863" s="14"/>
      <c r="W4863" s="14"/>
      <c r="X4863" s="14"/>
      <c r="Y4863" s="14"/>
    </row>
    <row r="4864" spans="1:25">
      <c r="A4864" s="14" t="s">
        <v>4948</v>
      </c>
      <c r="B4864" s="14" t="s">
        <v>64</v>
      </c>
      <c r="C4864" s="14" t="s">
        <v>131</v>
      </c>
      <c r="D4864" s="14" t="s">
        <v>58</v>
      </c>
      <c r="E4864" s="14">
        <v>1</v>
      </c>
      <c r="F4864" s="14">
        <v>40.785159410078997</v>
      </c>
      <c r="G4864" s="14">
        <v>13.595053136693</v>
      </c>
      <c r="H4864" s="14">
        <v>332.180806402337</v>
      </c>
      <c r="I4864" s="14">
        <v>397.782734417884</v>
      </c>
      <c r="J4864" s="14">
        <v>278.694523554922</v>
      </c>
      <c r="K4864" s="14">
        <v>548.24173945744803</v>
      </c>
      <c r="L4864" s="14">
        <v>150.459005039564</v>
      </c>
      <c r="M4864" s="14">
        <v>119.088210862962</v>
      </c>
      <c r="O4864" s="14"/>
      <c r="P4864" s="14"/>
      <c r="Q4864" s="14"/>
      <c r="R4864" s="14"/>
      <c r="S4864" s="14"/>
      <c r="T4864" s="14"/>
      <c r="U4864" s="14"/>
      <c r="V4864" s="14"/>
      <c r="W4864" s="14"/>
      <c r="X4864" s="14"/>
      <c r="Y4864" s="14"/>
    </row>
    <row r="4865" spans="1:25">
      <c r="A4865" s="14" t="s">
        <v>4949</v>
      </c>
      <c r="B4865" s="14" t="s">
        <v>64</v>
      </c>
      <c r="C4865" s="14" t="s">
        <v>132</v>
      </c>
      <c r="D4865" s="14" t="s">
        <v>58</v>
      </c>
      <c r="E4865" s="14">
        <v>1</v>
      </c>
      <c r="F4865" s="14">
        <v>39.484921017846801</v>
      </c>
      <c r="G4865" s="14">
        <v>13.1616403392823</v>
      </c>
      <c r="H4865" s="14">
        <v>317.888422975982</v>
      </c>
      <c r="I4865" s="14">
        <v>383.92570764703902</v>
      </c>
      <c r="J4865" s="14">
        <v>266.97838240376097</v>
      </c>
      <c r="K4865" s="14">
        <v>532.25061025291598</v>
      </c>
      <c r="L4865" s="14">
        <v>148.32490260587801</v>
      </c>
      <c r="M4865" s="14">
        <v>116.94732524327701</v>
      </c>
      <c r="O4865" s="14"/>
      <c r="P4865" s="14"/>
      <c r="Q4865" s="14"/>
      <c r="R4865" s="14"/>
      <c r="S4865" s="14"/>
      <c r="T4865" s="14"/>
      <c r="U4865" s="14"/>
      <c r="V4865" s="14"/>
      <c r="W4865" s="14"/>
      <c r="X4865" s="14"/>
      <c r="Y4865" s="14"/>
    </row>
    <row r="4866" spans="1:25">
      <c r="A4866" s="14" t="s">
        <v>4950</v>
      </c>
      <c r="B4866" s="14" t="s">
        <v>64</v>
      </c>
      <c r="C4866" s="14" t="s">
        <v>38</v>
      </c>
      <c r="D4866" s="14" t="s">
        <v>58</v>
      </c>
      <c r="E4866" s="14">
        <v>2</v>
      </c>
      <c r="F4866" s="14">
        <v>27.927180867199699</v>
      </c>
      <c r="G4866" s="14">
        <v>9.3090602890665703</v>
      </c>
      <c r="H4866" s="14">
        <v>286.66783891603097</v>
      </c>
      <c r="I4866" s="14">
        <v>398.797062123177</v>
      </c>
      <c r="J4866" s="14">
        <v>247.99944939977101</v>
      </c>
      <c r="K4866" s="14">
        <v>598.943860436053</v>
      </c>
      <c r="L4866" s="14">
        <v>200.146798312876</v>
      </c>
      <c r="M4866" s="14">
        <v>150.79761272340599</v>
      </c>
      <c r="O4866" s="14"/>
      <c r="P4866" s="14"/>
      <c r="Q4866" s="14"/>
      <c r="R4866" s="14"/>
      <c r="S4866" s="14"/>
      <c r="T4866" s="14"/>
      <c r="U4866" s="14"/>
      <c r="V4866" s="14"/>
      <c r="W4866" s="14"/>
      <c r="X4866" s="14"/>
      <c r="Y4866" s="14"/>
    </row>
    <row r="4867" spans="1:25">
      <c r="A4867" s="14" t="s">
        <v>4951</v>
      </c>
      <c r="B4867" s="14" t="s">
        <v>64</v>
      </c>
      <c r="C4867" s="14" t="s">
        <v>36</v>
      </c>
      <c r="D4867" s="14" t="s">
        <v>58</v>
      </c>
      <c r="E4867" s="14">
        <v>2</v>
      </c>
      <c r="F4867" s="14">
        <v>31.9223454841338</v>
      </c>
      <c r="G4867" s="14">
        <v>10.6407818280446</v>
      </c>
      <c r="H4867" s="14">
        <v>323.88743388934398</v>
      </c>
      <c r="I4867" s="14">
        <v>403.83140701413299</v>
      </c>
      <c r="J4867" s="14">
        <v>266.97228051622801</v>
      </c>
      <c r="K4867" s="14">
        <v>582.14987576758699</v>
      </c>
      <c r="L4867" s="14">
        <v>178.318468753454</v>
      </c>
      <c r="M4867" s="14">
        <v>136.85912649790501</v>
      </c>
      <c r="O4867" s="14"/>
      <c r="P4867" s="14"/>
      <c r="Q4867" s="14"/>
      <c r="R4867" s="14"/>
      <c r="S4867" s="14"/>
      <c r="T4867" s="14"/>
      <c r="U4867" s="14"/>
      <c r="V4867" s="14"/>
      <c r="W4867" s="14"/>
      <c r="X4867" s="14"/>
      <c r="Y4867" s="14"/>
    </row>
    <row r="4868" spans="1:25">
      <c r="A4868" s="14" t="s">
        <v>4952</v>
      </c>
      <c r="B4868" s="14" t="s">
        <v>64</v>
      </c>
      <c r="C4868" s="14" t="s">
        <v>34</v>
      </c>
      <c r="D4868" s="14" t="s">
        <v>58</v>
      </c>
      <c r="E4868" s="14">
        <v>2</v>
      </c>
      <c r="F4868" s="14">
        <v>36.5358039119116</v>
      </c>
      <c r="G4868" s="14">
        <v>12.178601303970501</v>
      </c>
      <c r="H4868" s="14">
        <v>368.00769451965698</v>
      </c>
      <c r="I4868" s="14">
        <v>458.636847440503</v>
      </c>
      <c r="J4868" s="14">
        <v>312.36217972264802</v>
      </c>
      <c r="K4868" s="14">
        <v>645.92850851442995</v>
      </c>
      <c r="L4868" s="14">
        <v>187.291661073927</v>
      </c>
      <c r="M4868" s="14">
        <v>146.27466771785501</v>
      </c>
      <c r="O4868" s="14"/>
      <c r="P4868" s="14"/>
      <c r="Q4868" s="14"/>
      <c r="R4868" s="14"/>
      <c r="S4868" s="14"/>
      <c r="T4868" s="14"/>
      <c r="U4868" s="14"/>
      <c r="V4868" s="14"/>
      <c r="W4868" s="14"/>
      <c r="X4868" s="14"/>
      <c r="Y4868" s="14"/>
    </row>
    <row r="4869" spans="1:25">
      <c r="A4869" s="14" t="s">
        <v>4953</v>
      </c>
      <c r="B4869" s="14" t="s">
        <v>64</v>
      </c>
      <c r="C4869" s="14" t="s">
        <v>128</v>
      </c>
      <c r="D4869" s="14" t="s">
        <v>58</v>
      </c>
      <c r="E4869" s="14">
        <v>2</v>
      </c>
      <c r="F4869" s="14">
        <v>37.410601909969401</v>
      </c>
      <c r="G4869" s="14">
        <v>12.4702006366565</v>
      </c>
      <c r="H4869" s="14">
        <v>375.94816510872602</v>
      </c>
      <c r="I4869" s="14">
        <v>473.45581314479699</v>
      </c>
      <c r="J4869" s="14">
        <v>322.50395188227901</v>
      </c>
      <c r="K4869" s="14">
        <v>666.16969210109903</v>
      </c>
      <c r="L4869" s="14">
        <v>192.71387895630301</v>
      </c>
      <c r="M4869" s="14">
        <v>150.95186126251801</v>
      </c>
      <c r="O4869" s="14"/>
      <c r="P4869" s="14"/>
      <c r="Q4869" s="14"/>
      <c r="R4869" s="14"/>
      <c r="S4869" s="14"/>
      <c r="T4869" s="14"/>
      <c r="U4869" s="14"/>
      <c r="V4869" s="14"/>
      <c r="W4869" s="14"/>
      <c r="X4869" s="14"/>
      <c r="Y4869" s="14"/>
    </row>
    <row r="4870" spans="1:25">
      <c r="A4870" s="14" t="s">
        <v>4954</v>
      </c>
      <c r="B4870" s="14" t="s">
        <v>64</v>
      </c>
      <c r="C4870" s="14" t="s">
        <v>129</v>
      </c>
      <c r="D4870" s="14" t="s">
        <v>58</v>
      </c>
      <c r="E4870" s="14">
        <v>2</v>
      </c>
      <c r="F4870" s="14">
        <v>32.2947236350468</v>
      </c>
      <c r="G4870" s="14">
        <v>10.7649078783489</v>
      </c>
      <c r="H4870" s="14">
        <v>323.04414959534699</v>
      </c>
      <c r="I4870" s="14">
        <v>402.47353198693202</v>
      </c>
      <c r="J4870" s="14">
        <v>265.78400718030701</v>
      </c>
      <c r="K4870" s="14">
        <v>580.29595748423299</v>
      </c>
      <c r="L4870" s="14">
        <v>177.822425497301</v>
      </c>
      <c r="M4870" s="14">
        <v>136.68952480662401</v>
      </c>
      <c r="O4870" s="14"/>
      <c r="P4870" s="14"/>
      <c r="Q4870" s="14"/>
      <c r="R4870" s="14"/>
      <c r="S4870" s="14"/>
      <c r="T4870" s="14"/>
      <c r="U4870" s="14"/>
      <c r="V4870" s="14"/>
      <c r="W4870" s="14"/>
      <c r="X4870" s="14"/>
      <c r="Y4870" s="14"/>
    </row>
    <row r="4871" spans="1:25">
      <c r="A4871" s="14" t="s">
        <v>4955</v>
      </c>
      <c r="B4871" s="14" t="s">
        <v>64</v>
      </c>
      <c r="C4871" s="14" t="s">
        <v>130</v>
      </c>
      <c r="D4871" s="14" t="s">
        <v>58</v>
      </c>
      <c r="E4871" s="14">
        <v>2</v>
      </c>
      <c r="F4871" s="14">
        <v>33.9579521464319</v>
      </c>
      <c r="G4871" s="14">
        <v>11.319317382144</v>
      </c>
      <c r="H4871" s="14">
        <v>338.63135367403203</v>
      </c>
      <c r="I4871" s="14">
        <v>406.807871475166</v>
      </c>
      <c r="J4871" s="14">
        <v>275.64801451239498</v>
      </c>
      <c r="K4871" s="14">
        <v>576.31610509916095</v>
      </c>
      <c r="L4871" s="14">
        <v>169.50823362399399</v>
      </c>
      <c r="M4871" s="14">
        <v>131.15985696277099</v>
      </c>
      <c r="O4871" s="14"/>
      <c r="P4871" s="14"/>
      <c r="Q4871" s="14"/>
      <c r="R4871" s="14"/>
      <c r="S4871" s="14"/>
      <c r="T4871" s="14"/>
      <c r="U4871" s="14"/>
      <c r="V4871" s="14"/>
      <c r="W4871" s="14"/>
      <c r="X4871" s="14"/>
      <c r="Y4871" s="14"/>
    </row>
    <row r="4872" spans="1:25">
      <c r="A4872" s="14" t="s">
        <v>4956</v>
      </c>
      <c r="B4872" s="14" t="s">
        <v>64</v>
      </c>
      <c r="C4872" s="14" t="s">
        <v>131</v>
      </c>
      <c r="D4872" s="14" t="s">
        <v>58</v>
      </c>
      <c r="E4872" s="14">
        <v>2</v>
      </c>
      <c r="F4872" s="14">
        <v>26.732024171663401</v>
      </c>
      <c r="G4872" s="14">
        <v>8.9106747238878103</v>
      </c>
      <c r="H4872" s="14">
        <v>264.7259276259</v>
      </c>
      <c r="I4872" s="14">
        <v>320.50722601531101</v>
      </c>
      <c r="J4872" s="14">
        <v>204.69381484023501</v>
      </c>
      <c r="K4872" s="14">
        <v>475.19683934668501</v>
      </c>
      <c r="L4872" s="14">
        <v>154.68961333137401</v>
      </c>
      <c r="M4872" s="14">
        <v>115.813411175076</v>
      </c>
      <c r="O4872" s="14"/>
      <c r="P4872" s="14"/>
      <c r="Q4872" s="14"/>
      <c r="R4872" s="14"/>
      <c r="S4872" s="14"/>
      <c r="T4872" s="14"/>
      <c r="U4872" s="14"/>
      <c r="V4872" s="14"/>
      <c r="W4872" s="14"/>
      <c r="X4872" s="14"/>
      <c r="Y4872" s="14"/>
    </row>
    <row r="4873" spans="1:25">
      <c r="A4873" s="14" t="s">
        <v>4957</v>
      </c>
      <c r="B4873" s="14" t="s">
        <v>64</v>
      </c>
      <c r="C4873" s="14" t="s">
        <v>132</v>
      </c>
      <c r="D4873" s="14" t="s">
        <v>58</v>
      </c>
      <c r="E4873" s="14">
        <v>2</v>
      </c>
      <c r="F4873" s="14">
        <v>28.8836999846895</v>
      </c>
      <c r="G4873" s="14">
        <v>9.6278999948964898</v>
      </c>
      <c r="H4873" s="14">
        <v>285.694361866365</v>
      </c>
      <c r="I4873" s="14">
        <v>351.55246331028798</v>
      </c>
      <c r="J4873" s="14">
        <v>229.37928742691099</v>
      </c>
      <c r="K4873" s="14">
        <v>512.93455950418502</v>
      </c>
      <c r="L4873" s="14">
        <v>161.38209619389701</v>
      </c>
      <c r="M4873" s="14">
        <v>122.173175883376</v>
      </c>
      <c r="O4873" s="14"/>
      <c r="P4873" s="14"/>
      <c r="Q4873" s="14"/>
      <c r="R4873" s="14"/>
      <c r="S4873" s="14"/>
      <c r="T4873" s="14"/>
      <c r="U4873" s="14"/>
      <c r="V4873" s="14"/>
      <c r="W4873" s="14"/>
      <c r="X4873" s="14"/>
      <c r="Y4873" s="14"/>
    </row>
    <row r="4874" spans="1:25">
      <c r="A4874" s="14" t="s">
        <v>4958</v>
      </c>
      <c r="B4874" s="14" t="s">
        <v>64</v>
      </c>
      <c r="C4874" s="14" t="s">
        <v>38</v>
      </c>
      <c r="D4874" s="14" t="s">
        <v>58</v>
      </c>
      <c r="E4874" s="14">
        <v>3</v>
      </c>
      <c r="F4874" s="14">
        <v>44.876671473937499</v>
      </c>
      <c r="G4874" s="14">
        <v>14.9588904913125</v>
      </c>
      <c r="H4874" s="14">
        <v>559.62927389870902</v>
      </c>
      <c r="I4874" s="14">
        <v>671.15588491958397</v>
      </c>
      <c r="J4874" s="14">
        <v>480.18992854710001</v>
      </c>
      <c r="K4874" s="14">
        <v>909.78447200507003</v>
      </c>
      <c r="L4874" s="14">
        <v>238.628587085486</v>
      </c>
      <c r="M4874" s="14">
        <v>190.96595637248399</v>
      </c>
      <c r="O4874" s="14"/>
      <c r="P4874" s="14"/>
      <c r="Q4874" s="14"/>
      <c r="R4874" s="14"/>
      <c r="S4874" s="14"/>
      <c r="T4874" s="14"/>
      <c r="U4874" s="14"/>
      <c r="V4874" s="14"/>
      <c r="W4874" s="14"/>
      <c r="X4874" s="14"/>
      <c r="Y4874" s="14"/>
    </row>
    <row r="4875" spans="1:25">
      <c r="A4875" s="14" t="s">
        <v>4959</v>
      </c>
      <c r="B4875" s="14" t="s">
        <v>64</v>
      </c>
      <c r="C4875" s="14" t="s">
        <v>36</v>
      </c>
      <c r="D4875" s="14" t="s">
        <v>58</v>
      </c>
      <c r="E4875" s="14">
        <v>3</v>
      </c>
      <c r="F4875" s="14">
        <v>49.131443400328799</v>
      </c>
      <c r="G4875" s="14">
        <v>16.377147800109601</v>
      </c>
      <c r="H4875" s="14">
        <v>607.01066716492198</v>
      </c>
      <c r="I4875" s="14">
        <v>750.196182101094</v>
      </c>
      <c r="J4875" s="14">
        <v>539.69350060353804</v>
      </c>
      <c r="K4875" s="14">
        <v>1010.63252898428</v>
      </c>
      <c r="L4875" s="14">
        <v>260.43634688318701</v>
      </c>
      <c r="M4875" s="14">
        <v>210.50268149755601</v>
      </c>
      <c r="O4875" s="14"/>
      <c r="P4875" s="14"/>
      <c r="Q4875" s="14"/>
      <c r="R4875" s="14"/>
      <c r="S4875" s="14"/>
      <c r="T4875" s="14"/>
      <c r="U4875" s="14"/>
      <c r="V4875" s="14"/>
      <c r="W4875" s="14"/>
      <c r="X4875" s="14"/>
      <c r="Y4875" s="14"/>
    </row>
    <row r="4876" spans="1:25">
      <c r="A4876" s="14" t="s">
        <v>4960</v>
      </c>
      <c r="B4876" s="14" t="s">
        <v>64</v>
      </c>
      <c r="C4876" s="14" t="s">
        <v>34</v>
      </c>
      <c r="D4876" s="14" t="s">
        <v>58</v>
      </c>
      <c r="E4876" s="14">
        <v>3</v>
      </c>
      <c r="F4876" s="14">
        <v>47.7971604224877</v>
      </c>
      <c r="G4876" s="14">
        <v>15.932386807495901</v>
      </c>
      <c r="H4876" s="14">
        <v>584.74627382539495</v>
      </c>
      <c r="I4876" s="14">
        <v>689.08332866064097</v>
      </c>
      <c r="J4876" s="14">
        <v>498.24889439003499</v>
      </c>
      <c r="K4876" s="14">
        <v>925.88983174500902</v>
      </c>
      <c r="L4876" s="14">
        <v>236.80650308436799</v>
      </c>
      <c r="M4876" s="14">
        <v>190.83443427060601</v>
      </c>
      <c r="O4876" s="14"/>
      <c r="P4876" s="14"/>
      <c r="Q4876" s="14"/>
      <c r="R4876" s="14"/>
      <c r="S4876" s="14"/>
      <c r="T4876" s="14"/>
      <c r="U4876" s="14"/>
      <c r="V4876" s="14"/>
      <c r="W4876" s="14"/>
      <c r="X4876" s="14"/>
      <c r="Y4876" s="14"/>
    </row>
    <row r="4877" spans="1:25">
      <c r="A4877" s="14" t="s">
        <v>4961</v>
      </c>
      <c r="B4877" s="14" t="s">
        <v>64</v>
      </c>
      <c r="C4877" s="14" t="s">
        <v>128</v>
      </c>
      <c r="D4877" s="14" t="s">
        <v>58</v>
      </c>
      <c r="E4877" s="14">
        <v>3</v>
      </c>
      <c r="F4877" s="14">
        <v>45.037348175474598</v>
      </c>
      <c r="G4877" s="14">
        <v>15.0124493918249</v>
      </c>
      <c r="H4877" s="14">
        <v>543.33874020357803</v>
      </c>
      <c r="I4877" s="14">
        <v>614.10893507423805</v>
      </c>
      <c r="J4877" s="14">
        <v>443.43328064747402</v>
      </c>
      <c r="K4877" s="14">
        <v>827.29742254766199</v>
      </c>
      <c r="L4877" s="14">
        <v>213.188487473424</v>
      </c>
      <c r="M4877" s="14">
        <v>170.675654426764</v>
      </c>
      <c r="O4877" s="14"/>
      <c r="P4877" s="14"/>
      <c r="Q4877" s="14"/>
      <c r="R4877" s="14"/>
      <c r="S4877" s="14"/>
      <c r="T4877" s="14"/>
      <c r="U4877" s="14"/>
      <c r="V4877" s="14"/>
      <c r="W4877" s="14"/>
      <c r="X4877" s="14"/>
      <c r="Y4877" s="14"/>
    </row>
    <row r="4878" spans="1:25">
      <c r="A4878" s="14" t="s">
        <v>4962</v>
      </c>
      <c r="B4878" s="14" t="s">
        <v>64</v>
      </c>
      <c r="C4878" s="14" t="s">
        <v>129</v>
      </c>
      <c r="D4878" s="14" t="s">
        <v>58</v>
      </c>
      <c r="E4878" s="14">
        <v>3</v>
      </c>
      <c r="F4878" s="14">
        <v>38.849972288875797</v>
      </c>
      <c r="G4878" s="14">
        <v>12.949990762958601</v>
      </c>
      <c r="H4878" s="14">
        <v>464.54588411904598</v>
      </c>
      <c r="I4878" s="14">
        <v>519.67462371918805</v>
      </c>
      <c r="J4878" s="14">
        <v>366.70107237585802</v>
      </c>
      <c r="K4878" s="14">
        <v>714.07106884604002</v>
      </c>
      <c r="L4878" s="14">
        <v>194.396445126852</v>
      </c>
      <c r="M4878" s="14">
        <v>152.97355134333</v>
      </c>
      <c r="O4878" s="14"/>
      <c r="P4878" s="14"/>
      <c r="Q4878" s="14"/>
      <c r="R4878" s="14"/>
      <c r="S4878" s="14"/>
      <c r="T4878" s="14"/>
      <c r="U4878" s="14"/>
      <c r="V4878" s="14"/>
      <c r="W4878" s="14"/>
      <c r="X4878" s="14"/>
      <c r="Y4878" s="14"/>
    </row>
    <row r="4879" spans="1:25">
      <c r="A4879" s="14" t="s">
        <v>4963</v>
      </c>
      <c r="B4879" s="14" t="s">
        <v>64</v>
      </c>
      <c r="C4879" s="14" t="s">
        <v>130</v>
      </c>
      <c r="D4879" s="14" t="s">
        <v>58</v>
      </c>
      <c r="E4879" s="14">
        <v>3</v>
      </c>
      <c r="F4879" s="14">
        <v>39.0713231518653</v>
      </c>
      <c r="G4879" s="14">
        <v>13.0237743839551</v>
      </c>
      <c r="H4879" s="14">
        <v>465.13479942696699</v>
      </c>
      <c r="I4879" s="14">
        <v>528.05102532716103</v>
      </c>
      <c r="J4879" s="14">
        <v>372.75041421033097</v>
      </c>
      <c r="K4879" s="14">
        <v>725.26926837098097</v>
      </c>
      <c r="L4879" s="14">
        <v>197.21824304382</v>
      </c>
      <c r="M4879" s="14">
        <v>155.30061111683099</v>
      </c>
      <c r="O4879" s="14"/>
      <c r="P4879" s="14"/>
      <c r="Q4879" s="14"/>
      <c r="R4879" s="14"/>
      <c r="S4879" s="14"/>
      <c r="T4879" s="14"/>
      <c r="U4879" s="14"/>
      <c r="V4879" s="14"/>
      <c r="W4879" s="14"/>
      <c r="X4879" s="14"/>
      <c r="Y4879" s="14"/>
    </row>
    <row r="4880" spans="1:25">
      <c r="A4880" s="14" t="s">
        <v>4964</v>
      </c>
      <c r="B4880" s="14" t="s">
        <v>64</v>
      </c>
      <c r="C4880" s="14" t="s">
        <v>131</v>
      </c>
      <c r="D4880" s="14" t="s">
        <v>58</v>
      </c>
      <c r="E4880" s="14">
        <v>3</v>
      </c>
      <c r="F4880" s="14">
        <v>37.6754931207997</v>
      </c>
      <c r="G4880" s="14">
        <v>12.558497706933199</v>
      </c>
      <c r="H4880" s="14">
        <v>446.92162658125397</v>
      </c>
      <c r="I4880" s="14">
        <v>477.95533024036001</v>
      </c>
      <c r="J4880" s="14">
        <v>334.970606047579</v>
      </c>
      <c r="K4880" s="14">
        <v>660.33943335853803</v>
      </c>
      <c r="L4880" s="14">
        <v>182.38410311817799</v>
      </c>
      <c r="M4880" s="14">
        <v>142.98472419278099</v>
      </c>
      <c r="O4880" s="14"/>
      <c r="P4880" s="14"/>
      <c r="Q4880" s="14"/>
      <c r="R4880" s="14"/>
      <c r="S4880" s="14"/>
      <c r="T4880" s="14"/>
      <c r="U4880" s="14"/>
      <c r="V4880" s="14"/>
      <c r="W4880" s="14"/>
      <c r="X4880" s="14"/>
      <c r="Y4880" s="14"/>
    </row>
    <row r="4881" spans="1:25">
      <c r="A4881" s="14" t="s">
        <v>4965</v>
      </c>
      <c r="B4881" s="14" t="s">
        <v>64</v>
      </c>
      <c r="C4881" s="14" t="s">
        <v>132</v>
      </c>
      <c r="D4881" s="14" t="s">
        <v>58</v>
      </c>
      <c r="E4881" s="14">
        <v>3</v>
      </c>
      <c r="F4881" s="14">
        <v>40.734712866375602</v>
      </c>
      <c r="G4881" s="14">
        <v>13.578237622125201</v>
      </c>
      <c r="H4881" s="14">
        <v>480.07911451238101</v>
      </c>
      <c r="I4881" s="14">
        <v>512.77885705179301</v>
      </c>
      <c r="J4881" s="14">
        <v>364.39100951086999</v>
      </c>
      <c r="K4881" s="14">
        <v>700.28314570753696</v>
      </c>
      <c r="L4881" s="14">
        <v>187.50428865574401</v>
      </c>
      <c r="M4881" s="14">
        <v>148.38784754092299</v>
      </c>
      <c r="O4881" s="14"/>
      <c r="P4881" s="14"/>
      <c r="Q4881" s="14"/>
      <c r="R4881" s="14"/>
      <c r="S4881" s="14"/>
      <c r="T4881" s="14"/>
      <c r="U4881" s="14"/>
      <c r="V4881" s="14"/>
      <c r="W4881" s="14"/>
      <c r="X4881" s="14"/>
      <c r="Y4881" s="14"/>
    </row>
    <row r="4882" spans="1:25">
      <c r="A4882" s="14" t="s">
        <v>4966</v>
      </c>
      <c r="B4882" s="14" t="s">
        <v>64</v>
      </c>
      <c r="C4882" s="14" t="s">
        <v>38</v>
      </c>
      <c r="D4882" s="14" t="s">
        <v>58</v>
      </c>
      <c r="E4882" s="14">
        <v>4</v>
      </c>
      <c r="F4882" s="14">
        <v>49.925658988954602</v>
      </c>
      <c r="G4882" s="14">
        <v>16.641886329651498</v>
      </c>
      <c r="H4882" s="14">
        <v>553.68369733785698</v>
      </c>
      <c r="I4882" s="14">
        <v>656.41343335218198</v>
      </c>
      <c r="J4882" s="14">
        <v>479.60399253550298</v>
      </c>
      <c r="K4882" s="14">
        <v>874.78931445454305</v>
      </c>
      <c r="L4882" s="14">
        <v>218.37588110236101</v>
      </c>
      <c r="M4882" s="14">
        <v>176.80944081668</v>
      </c>
      <c r="O4882" s="14"/>
      <c r="P4882" s="14"/>
      <c r="Q4882" s="14"/>
      <c r="R4882" s="14"/>
      <c r="S4882" s="14"/>
      <c r="T4882" s="14"/>
      <c r="U4882" s="14"/>
      <c r="V4882" s="14"/>
      <c r="W4882" s="14"/>
      <c r="X4882" s="14"/>
      <c r="Y4882" s="14"/>
    </row>
    <row r="4883" spans="1:25">
      <c r="A4883" s="14" t="s">
        <v>4967</v>
      </c>
      <c r="B4883" s="14" t="s">
        <v>64</v>
      </c>
      <c r="C4883" s="14" t="s">
        <v>36</v>
      </c>
      <c r="D4883" s="14" t="s">
        <v>58</v>
      </c>
      <c r="E4883" s="14">
        <v>4</v>
      </c>
      <c r="F4883" s="14">
        <v>47.972901827557301</v>
      </c>
      <c r="G4883" s="14">
        <v>15.9909672758524</v>
      </c>
      <c r="H4883" s="14">
        <v>527.58057657051904</v>
      </c>
      <c r="I4883" s="14">
        <v>633.35191103600005</v>
      </c>
      <c r="J4883" s="14">
        <v>456.93931548494197</v>
      </c>
      <c r="K4883" s="14">
        <v>852.17496974189498</v>
      </c>
      <c r="L4883" s="14">
        <v>218.82305870589499</v>
      </c>
      <c r="M4883" s="14">
        <v>176.41259555105799</v>
      </c>
      <c r="O4883" s="14"/>
      <c r="P4883" s="14"/>
      <c r="Q4883" s="14"/>
      <c r="R4883" s="14"/>
      <c r="S4883" s="14"/>
      <c r="T4883" s="14"/>
      <c r="U4883" s="14"/>
      <c r="V4883" s="14"/>
      <c r="W4883" s="14"/>
      <c r="X4883" s="14"/>
      <c r="Y4883" s="14"/>
    </row>
    <row r="4884" spans="1:25">
      <c r="A4884" s="14" t="s">
        <v>4968</v>
      </c>
      <c r="B4884" s="14" t="s">
        <v>64</v>
      </c>
      <c r="C4884" s="14" t="s">
        <v>34</v>
      </c>
      <c r="D4884" s="14" t="s">
        <v>58</v>
      </c>
      <c r="E4884" s="14">
        <v>4</v>
      </c>
      <c r="F4884" s="14">
        <v>45.401949004229202</v>
      </c>
      <c r="G4884" s="14">
        <v>15.1339830014097</v>
      </c>
      <c r="H4884" s="14">
        <v>495.49218601144997</v>
      </c>
      <c r="I4884" s="14">
        <v>556.033718950771</v>
      </c>
      <c r="J4884" s="14">
        <v>400.476593103818</v>
      </c>
      <c r="K4884" s="14">
        <v>750.16249632423296</v>
      </c>
      <c r="L4884" s="14">
        <v>194.12877737346099</v>
      </c>
      <c r="M4884" s="14">
        <v>155.557125846953</v>
      </c>
      <c r="O4884" s="14"/>
      <c r="P4884" s="14"/>
      <c r="Q4884" s="14"/>
      <c r="R4884" s="14"/>
      <c r="S4884" s="14"/>
      <c r="T4884" s="14"/>
      <c r="U4884" s="14"/>
      <c r="V4884" s="14"/>
      <c r="W4884" s="14"/>
      <c r="X4884" s="14"/>
      <c r="Y4884" s="14"/>
    </row>
    <row r="4885" spans="1:25">
      <c r="A4885" s="14" t="s">
        <v>4969</v>
      </c>
      <c r="B4885" s="14" t="s">
        <v>64</v>
      </c>
      <c r="C4885" s="14" t="s">
        <v>128</v>
      </c>
      <c r="D4885" s="14" t="s">
        <v>58</v>
      </c>
      <c r="E4885" s="14">
        <v>4</v>
      </c>
      <c r="F4885" s="14">
        <v>43.785637742612998</v>
      </c>
      <c r="G4885" s="14">
        <v>14.595212580870999</v>
      </c>
      <c r="H4885" s="14">
        <v>474.38394087338099</v>
      </c>
      <c r="I4885" s="14">
        <v>523.843046073599</v>
      </c>
      <c r="J4885" s="14">
        <v>375.92768454726098</v>
      </c>
      <c r="K4885" s="14">
        <v>709.19153548972497</v>
      </c>
      <c r="L4885" s="14">
        <v>185.348489416126</v>
      </c>
      <c r="M4885" s="14">
        <v>147.91536152633799</v>
      </c>
      <c r="O4885" s="14"/>
      <c r="P4885" s="14"/>
      <c r="Q4885" s="14"/>
      <c r="R4885" s="14"/>
      <c r="S4885" s="14"/>
      <c r="T4885" s="14"/>
      <c r="U4885" s="14"/>
      <c r="V4885" s="14"/>
      <c r="W4885" s="14"/>
      <c r="X4885" s="14"/>
      <c r="Y4885" s="14"/>
    </row>
    <row r="4886" spans="1:25">
      <c r="A4886" s="14" t="s">
        <v>4970</v>
      </c>
      <c r="B4886" s="14" t="s">
        <v>64</v>
      </c>
      <c r="C4886" s="14" t="s">
        <v>129</v>
      </c>
      <c r="D4886" s="14" t="s">
        <v>58</v>
      </c>
      <c r="E4886" s="14">
        <v>4</v>
      </c>
      <c r="F4886" s="14">
        <v>42.225331420534403</v>
      </c>
      <c r="G4886" s="14">
        <v>14.075110473511501</v>
      </c>
      <c r="H4886" s="14">
        <v>455.210558651729</v>
      </c>
      <c r="I4886" s="14">
        <v>502.17466517006199</v>
      </c>
      <c r="J4886" s="14">
        <v>359.02742920723398</v>
      </c>
      <c r="K4886" s="14">
        <v>682.29772687616401</v>
      </c>
      <c r="L4886" s="14">
        <v>180.12306170610199</v>
      </c>
      <c r="M4886" s="14">
        <v>143.14723596282801</v>
      </c>
      <c r="O4886" s="14"/>
      <c r="P4886" s="14"/>
      <c r="Q4886" s="14"/>
      <c r="R4886" s="14"/>
      <c r="S4886" s="14"/>
      <c r="T4886" s="14"/>
      <c r="U4886" s="14"/>
      <c r="V4886" s="14"/>
      <c r="W4886" s="14"/>
      <c r="X4886" s="14"/>
      <c r="Y4886" s="14"/>
    </row>
    <row r="4887" spans="1:25">
      <c r="A4887" s="14" t="s">
        <v>4971</v>
      </c>
      <c r="B4887" s="14" t="s">
        <v>64</v>
      </c>
      <c r="C4887" s="14" t="s">
        <v>130</v>
      </c>
      <c r="D4887" s="14" t="s">
        <v>58</v>
      </c>
      <c r="E4887" s="14">
        <v>4</v>
      </c>
      <c r="F4887" s="14">
        <v>48.609375354767899</v>
      </c>
      <c r="G4887" s="14">
        <v>16.203125118256001</v>
      </c>
      <c r="H4887" s="14">
        <v>525.56357827622298</v>
      </c>
      <c r="I4887" s="14">
        <v>574.28990442860902</v>
      </c>
      <c r="J4887" s="14">
        <v>419.51751796987799</v>
      </c>
      <c r="K4887" s="14">
        <v>765.996454037592</v>
      </c>
      <c r="L4887" s="14">
        <v>191.70654960898301</v>
      </c>
      <c r="M4887" s="14">
        <v>154.77238645873101</v>
      </c>
      <c r="O4887" s="14"/>
      <c r="P4887" s="14"/>
      <c r="Q4887" s="14"/>
      <c r="R4887" s="14"/>
      <c r="S4887" s="14"/>
      <c r="T4887" s="14"/>
      <c r="U4887" s="14"/>
      <c r="V4887" s="14"/>
      <c r="W4887" s="14"/>
      <c r="X4887" s="14"/>
      <c r="Y4887" s="14"/>
    </row>
    <row r="4888" spans="1:25">
      <c r="A4888" s="14" t="s">
        <v>4972</v>
      </c>
      <c r="B4888" s="14" t="s">
        <v>64</v>
      </c>
      <c r="C4888" s="14" t="s">
        <v>131</v>
      </c>
      <c r="D4888" s="14" t="s">
        <v>58</v>
      </c>
      <c r="E4888" s="14">
        <v>4</v>
      </c>
      <c r="F4888" s="14">
        <v>46.750646648800398</v>
      </c>
      <c r="G4888" s="14">
        <v>15.583548882933499</v>
      </c>
      <c r="H4888" s="14">
        <v>505.740444058854</v>
      </c>
      <c r="I4888" s="14">
        <v>550.168535436914</v>
      </c>
      <c r="J4888" s="14">
        <v>398.95644288518997</v>
      </c>
      <c r="K4888" s="14">
        <v>738.26306962003696</v>
      </c>
      <c r="L4888" s="14">
        <v>188.09453418312299</v>
      </c>
      <c r="M4888" s="14">
        <v>151.212092551724</v>
      </c>
      <c r="O4888" s="14"/>
      <c r="P4888" s="14"/>
      <c r="Q4888" s="14"/>
      <c r="R4888" s="14"/>
      <c r="S4888" s="14"/>
      <c r="T4888" s="14"/>
      <c r="U4888" s="14"/>
      <c r="V4888" s="14"/>
      <c r="W4888" s="14"/>
      <c r="X4888" s="14"/>
      <c r="Y4888" s="14"/>
    </row>
    <row r="4889" spans="1:25">
      <c r="A4889" s="14" t="s">
        <v>4973</v>
      </c>
      <c r="B4889" s="14" t="s">
        <v>64</v>
      </c>
      <c r="C4889" s="14" t="s">
        <v>132</v>
      </c>
      <c r="D4889" s="14" t="s">
        <v>58</v>
      </c>
      <c r="E4889" s="14">
        <v>4</v>
      </c>
      <c r="F4889" s="14">
        <v>47.366717821622402</v>
      </c>
      <c r="G4889" s="14">
        <v>15.788905940540801</v>
      </c>
      <c r="H4889" s="14">
        <v>513.73880500675102</v>
      </c>
      <c r="I4889" s="14">
        <v>581.01284158335204</v>
      </c>
      <c r="J4889" s="14">
        <v>420.09329667451101</v>
      </c>
      <c r="K4889" s="14">
        <v>780.89519181623905</v>
      </c>
      <c r="L4889" s="14">
        <v>199.88235023288701</v>
      </c>
      <c r="M4889" s="14">
        <v>160.919544908841</v>
      </c>
      <c r="O4889" s="14"/>
      <c r="P4889" s="14"/>
      <c r="Q4889" s="14"/>
      <c r="R4889" s="14"/>
      <c r="S4889" s="14"/>
      <c r="T4889" s="14"/>
      <c r="U4889" s="14"/>
      <c r="V4889" s="14"/>
      <c r="W4889" s="14"/>
      <c r="X4889" s="14"/>
      <c r="Y4889" s="14"/>
    </row>
    <row r="4890" spans="1:25">
      <c r="A4890" s="14" t="s">
        <v>4974</v>
      </c>
      <c r="B4890" s="14" t="s">
        <v>64</v>
      </c>
      <c r="C4890" s="14" t="s">
        <v>38</v>
      </c>
      <c r="D4890" s="14" t="s">
        <v>58</v>
      </c>
      <c r="E4890" s="14">
        <v>5</v>
      </c>
      <c r="F4890" s="14">
        <v>44.599451240995798</v>
      </c>
      <c r="G4890" s="14">
        <v>14.8664837469986</v>
      </c>
      <c r="H4890" s="14">
        <v>581.78256249668402</v>
      </c>
      <c r="I4890" s="14">
        <v>740.59469081721898</v>
      </c>
      <c r="J4890" s="14">
        <v>504.253897469918</v>
      </c>
      <c r="K4890" s="14">
        <v>1036.1292233433701</v>
      </c>
      <c r="L4890" s="14">
        <v>295.53453252614599</v>
      </c>
      <c r="M4890" s="14">
        <v>236.340793347301</v>
      </c>
      <c r="O4890" s="14"/>
      <c r="P4890" s="14"/>
      <c r="Q4890" s="14"/>
      <c r="R4890" s="14"/>
      <c r="S4890" s="14"/>
      <c r="T4890" s="14"/>
      <c r="U4890" s="14"/>
      <c r="V4890" s="14"/>
      <c r="W4890" s="14"/>
      <c r="X4890" s="14"/>
      <c r="Y4890" s="14"/>
    </row>
    <row r="4891" spans="1:25">
      <c r="A4891" s="14" t="s">
        <v>4975</v>
      </c>
      <c r="B4891" s="14" t="s">
        <v>64</v>
      </c>
      <c r="C4891" s="14" t="s">
        <v>36</v>
      </c>
      <c r="D4891" s="14" t="s">
        <v>58</v>
      </c>
      <c r="E4891" s="14">
        <v>5</v>
      </c>
      <c r="F4891" s="14">
        <v>40.2173394243964</v>
      </c>
      <c r="G4891" s="14">
        <v>13.405779808132101</v>
      </c>
      <c r="H4891" s="14">
        <v>523.39067444555496</v>
      </c>
      <c r="I4891" s="14">
        <v>650.08974317634704</v>
      </c>
      <c r="J4891" s="14">
        <v>450.02232538360101</v>
      </c>
      <c r="K4891" s="14">
        <v>903.27997135883902</v>
      </c>
      <c r="L4891" s="14">
        <v>253.19022818249101</v>
      </c>
      <c r="M4891" s="14">
        <v>200.06741779274699</v>
      </c>
      <c r="O4891" s="14"/>
      <c r="P4891" s="14"/>
      <c r="Q4891" s="14"/>
      <c r="R4891" s="14"/>
      <c r="S4891" s="14"/>
      <c r="T4891" s="14"/>
      <c r="U4891" s="14"/>
      <c r="V4891" s="14"/>
      <c r="W4891" s="14"/>
      <c r="X4891" s="14"/>
      <c r="Y4891" s="14"/>
    </row>
    <row r="4892" spans="1:25">
      <c r="A4892" s="14" t="s">
        <v>4976</v>
      </c>
      <c r="B4892" s="14" t="s">
        <v>64</v>
      </c>
      <c r="C4892" s="14" t="s">
        <v>34</v>
      </c>
      <c r="D4892" s="14" t="s">
        <v>58</v>
      </c>
      <c r="E4892" s="14">
        <v>5</v>
      </c>
      <c r="F4892" s="14">
        <v>35.158941676213999</v>
      </c>
      <c r="G4892" s="14">
        <v>11.719647225404699</v>
      </c>
      <c r="H4892" s="14">
        <v>456.90632457717999</v>
      </c>
      <c r="I4892" s="14">
        <v>595.28758795833198</v>
      </c>
      <c r="J4892" s="14">
        <v>395.79640250938502</v>
      </c>
      <c r="K4892" s="14">
        <v>851.95785321076698</v>
      </c>
      <c r="L4892" s="14">
        <v>256.670265252435</v>
      </c>
      <c r="M4892" s="14">
        <v>199.49118544894699</v>
      </c>
      <c r="O4892" s="14"/>
      <c r="P4892" s="14"/>
      <c r="Q4892" s="14"/>
      <c r="R4892" s="14"/>
      <c r="S4892" s="14"/>
      <c r="T4892" s="14"/>
      <c r="U4892" s="14"/>
      <c r="V4892" s="14"/>
      <c r="W4892" s="14"/>
      <c r="X4892" s="14"/>
      <c r="Y4892" s="14"/>
    </row>
    <row r="4893" spans="1:25">
      <c r="A4893" s="14" t="s">
        <v>4977</v>
      </c>
      <c r="B4893" s="14" t="s">
        <v>64</v>
      </c>
      <c r="C4893" s="14" t="s">
        <v>128</v>
      </c>
      <c r="D4893" s="14" t="s">
        <v>58</v>
      </c>
      <c r="E4893" s="14">
        <v>5</v>
      </c>
      <c r="F4893" s="14">
        <v>32.059494349971999</v>
      </c>
      <c r="G4893" s="14">
        <v>10.686498116657299</v>
      </c>
      <c r="H4893" s="14">
        <v>415.22463864748102</v>
      </c>
      <c r="I4893" s="14">
        <v>530.89492623941203</v>
      </c>
      <c r="J4893" s="14">
        <v>351.716139196499</v>
      </c>
      <c r="K4893" s="14">
        <v>764.219540165034</v>
      </c>
      <c r="L4893" s="14">
        <v>233.324613925622</v>
      </c>
      <c r="M4893" s="14">
        <v>179.178787042913</v>
      </c>
      <c r="O4893" s="14"/>
      <c r="P4893" s="14"/>
      <c r="Q4893" s="14"/>
      <c r="R4893" s="14"/>
      <c r="S4893" s="14"/>
      <c r="T4893" s="14"/>
      <c r="U4893" s="14"/>
      <c r="V4893" s="14"/>
      <c r="W4893" s="14"/>
      <c r="X4893" s="14"/>
      <c r="Y4893" s="14"/>
    </row>
    <row r="4894" spans="1:25">
      <c r="A4894" s="14" t="s">
        <v>4978</v>
      </c>
      <c r="B4894" s="14" t="s">
        <v>64</v>
      </c>
      <c r="C4894" s="14" t="s">
        <v>129</v>
      </c>
      <c r="D4894" s="14" t="s">
        <v>58</v>
      </c>
      <c r="E4894" s="14">
        <v>5</v>
      </c>
      <c r="F4894" s="14">
        <v>35.688475706321398</v>
      </c>
      <c r="G4894" s="14">
        <v>11.896158568773799</v>
      </c>
      <c r="H4894" s="14">
        <v>459.13386988706299</v>
      </c>
      <c r="I4894" s="14">
        <v>577.42404549854098</v>
      </c>
      <c r="J4894" s="14">
        <v>392.90117114672398</v>
      </c>
      <c r="K4894" s="14">
        <v>814.38618972009999</v>
      </c>
      <c r="L4894" s="14">
        <v>236.96214422155799</v>
      </c>
      <c r="M4894" s="14">
        <v>184.52287435181699</v>
      </c>
      <c r="O4894" s="14"/>
      <c r="P4894" s="14"/>
      <c r="Q4894" s="14"/>
      <c r="R4894" s="14"/>
      <c r="S4894" s="14"/>
      <c r="T4894" s="14"/>
      <c r="U4894" s="14"/>
      <c r="V4894" s="14"/>
      <c r="W4894" s="14"/>
      <c r="X4894" s="14"/>
      <c r="Y4894" s="14"/>
    </row>
    <row r="4895" spans="1:25">
      <c r="A4895" s="14" t="s">
        <v>4979</v>
      </c>
      <c r="B4895" s="14" t="s">
        <v>64</v>
      </c>
      <c r="C4895" s="14" t="s">
        <v>130</v>
      </c>
      <c r="D4895" s="14" t="s">
        <v>58</v>
      </c>
      <c r="E4895" s="14">
        <v>5</v>
      </c>
      <c r="F4895" s="14">
        <v>42.090921542449998</v>
      </c>
      <c r="G4895" s="14">
        <v>14.030307180816701</v>
      </c>
      <c r="H4895" s="14">
        <v>541.01441571272505</v>
      </c>
      <c r="I4895" s="14">
        <v>621.62533909022295</v>
      </c>
      <c r="J4895" s="14">
        <v>442.70916204886697</v>
      </c>
      <c r="K4895" s="14">
        <v>846.83999608348199</v>
      </c>
      <c r="L4895" s="14">
        <v>225.21465699325901</v>
      </c>
      <c r="M4895" s="14">
        <v>178.91617704135601</v>
      </c>
      <c r="O4895" s="14"/>
      <c r="P4895" s="14"/>
      <c r="Q4895" s="14"/>
      <c r="R4895" s="14"/>
      <c r="S4895" s="14"/>
      <c r="T4895" s="14"/>
      <c r="U4895" s="14"/>
      <c r="V4895" s="14"/>
      <c r="W4895" s="14"/>
      <c r="X4895" s="14"/>
      <c r="Y4895" s="14"/>
    </row>
    <row r="4896" spans="1:25">
      <c r="A4896" s="14" t="s">
        <v>4980</v>
      </c>
      <c r="B4896" s="14" t="s">
        <v>64</v>
      </c>
      <c r="C4896" s="14" t="s">
        <v>131</v>
      </c>
      <c r="D4896" s="14" t="s">
        <v>58</v>
      </c>
      <c r="E4896" s="14">
        <v>5</v>
      </c>
      <c r="F4896" s="14">
        <v>47.4609684021231</v>
      </c>
      <c r="G4896" s="14">
        <v>15.8203228007077</v>
      </c>
      <c r="H4896" s="14">
        <v>611.92584324552797</v>
      </c>
      <c r="I4896" s="14">
        <v>688.12125166192504</v>
      </c>
      <c r="J4896" s="14">
        <v>504.34421432529899</v>
      </c>
      <c r="K4896" s="14">
        <v>916.34588205852697</v>
      </c>
      <c r="L4896" s="14">
        <v>228.22463039660201</v>
      </c>
      <c r="M4896" s="14">
        <v>183.77703733662599</v>
      </c>
      <c r="O4896" s="14"/>
      <c r="P4896" s="14"/>
      <c r="Q4896" s="14"/>
      <c r="R4896" s="14"/>
      <c r="S4896" s="14"/>
      <c r="T4896" s="14"/>
      <c r="U4896" s="14"/>
      <c r="V4896" s="14"/>
      <c r="W4896" s="14"/>
      <c r="X4896" s="14"/>
      <c r="Y4896" s="14"/>
    </row>
    <row r="4897" spans="1:25">
      <c r="A4897" s="14" t="s">
        <v>4981</v>
      </c>
      <c r="B4897" s="14" t="s">
        <v>64</v>
      </c>
      <c r="C4897" s="14" t="s">
        <v>132</v>
      </c>
      <c r="D4897" s="14" t="s">
        <v>58</v>
      </c>
      <c r="E4897" s="14">
        <v>5</v>
      </c>
      <c r="F4897" s="14">
        <v>46.581340729201003</v>
      </c>
      <c r="G4897" s="14">
        <v>15.5271135764003</v>
      </c>
      <c r="H4897" s="14">
        <v>603.541600533831</v>
      </c>
      <c r="I4897" s="14">
        <v>659.17067683753896</v>
      </c>
      <c r="J4897" s="14">
        <v>482.01131826483299</v>
      </c>
      <c r="K4897" s="14">
        <v>879.62946322036703</v>
      </c>
      <c r="L4897" s="14">
        <v>220.45878638282801</v>
      </c>
      <c r="M4897" s="14">
        <v>177.159358572706</v>
      </c>
      <c r="O4897" s="14"/>
      <c r="P4897" s="14"/>
      <c r="Q4897" s="14"/>
      <c r="R4897" s="14"/>
      <c r="S4897" s="14"/>
      <c r="T4897" s="14"/>
      <c r="U4897" s="14"/>
      <c r="V4897" s="14"/>
      <c r="W4897" s="14"/>
      <c r="X4897" s="14"/>
      <c r="Y4897" s="14"/>
    </row>
    <row r="4898" spans="1:25">
      <c r="A4898" s="14" t="s">
        <v>4982</v>
      </c>
      <c r="B4898" s="14" t="s">
        <v>64</v>
      </c>
      <c r="C4898" s="14" t="s">
        <v>38</v>
      </c>
      <c r="D4898" s="14" t="s">
        <v>71</v>
      </c>
      <c r="E4898" s="14">
        <v>0</v>
      </c>
      <c r="F4898" s="14">
        <v>251.002486142104</v>
      </c>
      <c r="G4898" s="14">
        <v>83.667495380701496</v>
      </c>
      <c r="H4898" s="14">
        <v>310.47372891595597</v>
      </c>
      <c r="I4898" s="14">
        <v>372.36646759575302</v>
      </c>
      <c r="J4898" s="14">
        <v>325.871774645127</v>
      </c>
      <c r="K4898" s="14">
        <v>423.42683668903101</v>
      </c>
      <c r="L4898" s="14">
        <v>51.060369093277998</v>
      </c>
      <c r="M4898" s="14">
        <v>46.494692950626103</v>
      </c>
      <c r="O4898" s="14"/>
      <c r="P4898" s="14"/>
      <c r="Q4898" s="14"/>
      <c r="R4898" s="14"/>
      <c r="S4898" s="14"/>
      <c r="T4898" s="14"/>
      <c r="U4898" s="14"/>
      <c r="V4898" s="14"/>
      <c r="W4898" s="14"/>
      <c r="X4898" s="14"/>
      <c r="Y4898" s="14"/>
    </row>
    <row r="4899" spans="1:25">
      <c r="A4899" s="14" t="s">
        <v>4983</v>
      </c>
      <c r="B4899" s="14" t="s">
        <v>64</v>
      </c>
      <c r="C4899" s="14" t="s">
        <v>36</v>
      </c>
      <c r="D4899" s="14" t="s">
        <v>71</v>
      </c>
      <c r="E4899" s="14">
        <v>0</v>
      </c>
      <c r="F4899" s="14">
        <v>236.947494284942</v>
      </c>
      <c r="G4899" s="14">
        <v>78.982498094980798</v>
      </c>
      <c r="H4899" s="14">
        <v>290.24522494082601</v>
      </c>
      <c r="I4899" s="14">
        <v>342.28962377201998</v>
      </c>
      <c r="J4899" s="14">
        <v>298.43424950814699</v>
      </c>
      <c r="K4899" s="14">
        <v>390.58417977613902</v>
      </c>
      <c r="L4899" s="14">
        <v>48.294556004119002</v>
      </c>
      <c r="M4899" s="14">
        <v>43.855374263872598</v>
      </c>
      <c r="O4899" s="14"/>
      <c r="P4899" s="14"/>
      <c r="Q4899" s="14"/>
      <c r="R4899" s="14"/>
      <c r="S4899" s="14"/>
      <c r="T4899" s="14"/>
      <c r="U4899" s="14"/>
      <c r="V4899" s="14"/>
      <c r="W4899" s="14"/>
      <c r="X4899" s="14"/>
      <c r="Y4899" s="14"/>
    </row>
    <row r="4900" spans="1:25">
      <c r="A4900" s="14" t="s">
        <v>4984</v>
      </c>
      <c r="B4900" s="14" t="s">
        <v>64</v>
      </c>
      <c r="C4900" s="14" t="s">
        <v>34</v>
      </c>
      <c r="D4900" s="14" t="s">
        <v>71</v>
      </c>
      <c r="E4900" s="14">
        <v>0</v>
      </c>
      <c r="F4900" s="14">
        <v>230.751422142807</v>
      </c>
      <c r="G4900" s="14">
        <v>76.917140714269195</v>
      </c>
      <c r="H4900" s="14">
        <v>280.06192533686999</v>
      </c>
      <c r="I4900" s="14">
        <v>321.46791698831299</v>
      </c>
      <c r="J4900" s="14">
        <v>280.03191370496597</v>
      </c>
      <c r="K4900" s="14">
        <v>367.15720427031101</v>
      </c>
      <c r="L4900" s="14">
        <v>45.689287281998503</v>
      </c>
      <c r="M4900" s="14">
        <v>41.436003283347098</v>
      </c>
      <c r="O4900" s="14"/>
      <c r="P4900" s="14"/>
      <c r="Q4900" s="14"/>
      <c r="R4900" s="14"/>
      <c r="S4900" s="14"/>
      <c r="T4900" s="14"/>
      <c r="U4900" s="14"/>
      <c r="V4900" s="14"/>
      <c r="W4900" s="14"/>
      <c r="X4900" s="14"/>
      <c r="Y4900" s="14"/>
    </row>
    <row r="4901" spans="1:25">
      <c r="A4901" s="14" t="s">
        <v>4985</v>
      </c>
      <c r="B4901" s="14" t="s">
        <v>64</v>
      </c>
      <c r="C4901" s="14" t="s">
        <v>128</v>
      </c>
      <c r="D4901" s="14" t="s">
        <v>71</v>
      </c>
      <c r="E4901" s="14">
        <v>0</v>
      </c>
      <c r="F4901" s="14">
        <v>234.54948142735199</v>
      </c>
      <c r="G4901" s="14">
        <v>78.183160475783893</v>
      </c>
      <c r="H4901" s="14">
        <v>282.30063360095301</v>
      </c>
      <c r="I4901" s="14">
        <v>317.73373781225399</v>
      </c>
      <c r="J4901" s="14">
        <v>277.15577385818301</v>
      </c>
      <c r="K4901" s="14">
        <v>362.44121314304499</v>
      </c>
      <c r="L4901" s="14">
        <v>44.707475330791098</v>
      </c>
      <c r="M4901" s="14">
        <v>40.577963954071002</v>
      </c>
      <c r="O4901" s="14"/>
      <c r="P4901" s="14"/>
      <c r="Q4901" s="14"/>
      <c r="R4901" s="14"/>
      <c r="S4901" s="14"/>
      <c r="T4901" s="14"/>
      <c r="U4901" s="14"/>
      <c r="V4901" s="14"/>
      <c r="W4901" s="14"/>
      <c r="X4901" s="14"/>
      <c r="Y4901" s="14"/>
    </row>
    <row r="4902" spans="1:25">
      <c r="A4902" s="14" t="s">
        <v>4986</v>
      </c>
      <c r="B4902" s="14" t="s">
        <v>64</v>
      </c>
      <c r="C4902" s="14" t="s">
        <v>129</v>
      </c>
      <c r="D4902" s="14" t="s">
        <v>71</v>
      </c>
      <c r="E4902" s="14">
        <v>0</v>
      </c>
      <c r="F4902" s="14">
        <v>250.802128980307</v>
      </c>
      <c r="G4902" s="14">
        <v>83.600709660102297</v>
      </c>
      <c r="H4902" s="14">
        <v>299.887757055083</v>
      </c>
      <c r="I4902" s="14">
        <v>328.64202312843003</v>
      </c>
      <c r="J4902" s="14">
        <v>288.04704851448003</v>
      </c>
      <c r="K4902" s="14">
        <v>373.22500999977899</v>
      </c>
      <c r="L4902" s="14">
        <v>44.582986871349497</v>
      </c>
      <c r="M4902" s="14">
        <v>40.594974613950001</v>
      </c>
      <c r="O4902" s="14"/>
      <c r="P4902" s="14"/>
      <c r="Q4902" s="14"/>
      <c r="R4902" s="14"/>
      <c r="S4902" s="14"/>
      <c r="T4902" s="14"/>
      <c r="U4902" s="14"/>
      <c r="V4902" s="14"/>
      <c r="W4902" s="14"/>
      <c r="X4902" s="14"/>
      <c r="Y4902" s="14"/>
    </row>
    <row r="4903" spans="1:25">
      <c r="A4903" s="14" t="s">
        <v>4987</v>
      </c>
      <c r="B4903" s="14" t="s">
        <v>64</v>
      </c>
      <c r="C4903" s="14" t="s">
        <v>130</v>
      </c>
      <c r="D4903" s="14" t="s">
        <v>71</v>
      </c>
      <c r="E4903" s="14">
        <v>0</v>
      </c>
      <c r="F4903" s="14">
        <v>256.52204578102999</v>
      </c>
      <c r="G4903" s="14">
        <v>85.507348593676596</v>
      </c>
      <c r="H4903" s="14">
        <v>304.72315433350298</v>
      </c>
      <c r="I4903" s="14">
        <v>325.824177081063</v>
      </c>
      <c r="J4903" s="14">
        <v>286.01868365186101</v>
      </c>
      <c r="K4903" s="14">
        <v>369.49400937575001</v>
      </c>
      <c r="L4903" s="14">
        <v>43.669832294686998</v>
      </c>
      <c r="M4903" s="14">
        <v>39.8054934292024</v>
      </c>
      <c r="O4903" s="14"/>
      <c r="P4903" s="14"/>
      <c r="Q4903" s="14"/>
      <c r="R4903" s="14"/>
      <c r="S4903" s="14"/>
      <c r="T4903" s="14"/>
      <c r="U4903" s="14"/>
      <c r="V4903" s="14"/>
      <c r="W4903" s="14"/>
      <c r="X4903" s="14"/>
      <c r="Y4903" s="14"/>
    </row>
    <row r="4904" spans="1:25">
      <c r="A4904" s="14" t="s">
        <v>4988</v>
      </c>
      <c r="B4904" s="14" t="s">
        <v>64</v>
      </c>
      <c r="C4904" s="14" t="s">
        <v>131</v>
      </c>
      <c r="D4904" s="14" t="s">
        <v>71</v>
      </c>
      <c r="E4904" s="14">
        <v>0</v>
      </c>
      <c r="F4904" s="14">
        <v>252.735192878883</v>
      </c>
      <c r="G4904" s="14">
        <v>84.245064292961104</v>
      </c>
      <c r="H4904" s="14">
        <v>298.31117405028601</v>
      </c>
      <c r="I4904" s="14">
        <v>313.35623920076301</v>
      </c>
      <c r="J4904" s="14">
        <v>274.78935075016102</v>
      </c>
      <c r="K4904" s="14">
        <v>355.696627315407</v>
      </c>
      <c r="L4904" s="14">
        <v>42.340388114643901</v>
      </c>
      <c r="M4904" s="14">
        <v>38.566888450602796</v>
      </c>
      <c r="O4904" s="14"/>
      <c r="P4904" s="14"/>
      <c r="Q4904" s="14"/>
      <c r="R4904" s="14"/>
      <c r="S4904" s="14"/>
      <c r="T4904" s="14"/>
      <c r="U4904" s="14"/>
      <c r="V4904" s="14"/>
      <c r="W4904" s="14"/>
      <c r="X4904" s="14"/>
      <c r="Y4904" s="14"/>
    </row>
    <row r="4905" spans="1:25">
      <c r="A4905" s="14" t="s">
        <v>4989</v>
      </c>
      <c r="B4905" s="14" t="s">
        <v>64</v>
      </c>
      <c r="C4905" s="14" t="s">
        <v>132</v>
      </c>
      <c r="D4905" s="14" t="s">
        <v>71</v>
      </c>
      <c r="E4905" s="14">
        <v>0</v>
      </c>
      <c r="F4905" s="14">
        <v>244.197522240426</v>
      </c>
      <c r="G4905" s="14">
        <v>81.399174080142103</v>
      </c>
      <c r="H4905" s="14">
        <v>286.257308591823</v>
      </c>
      <c r="I4905" s="14">
        <v>296.35645309659299</v>
      </c>
      <c r="J4905" s="14">
        <v>259.38513619909202</v>
      </c>
      <c r="K4905" s="14">
        <v>337.01117949589297</v>
      </c>
      <c r="L4905" s="14">
        <v>40.654726399300003</v>
      </c>
      <c r="M4905" s="14">
        <v>36.971316897501403</v>
      </c>
      <c r="O4905" s="14"/>
      <c r="P4905" s="14"/>
      <c r="Q4905" s="14"/>
      <c r="R4905" s="14"/>
      <c r="S4905" s="14"/>
      <c r="T4905" s="14"/>
      <c r="U4905" s="14"/>
      <c r="V4905" s="14"/>
      <c r="W4905" s="14"/>
      <c r="X4905" s="14"/>
      <c r="Y4905" s="14"/>
    </row>
    <row r="4906" spans="1:25">
      <c r="A4906" s="14" t="s">
        <v>4990</v>
      </c>
      <c r="B4906" s="14" t="s">
        <v>64</v>
      </c>
      <c r="C4906" s="14" t="s">
        <v>38</v>
      </c>
      <c r="D4906" s="14" t="s">
        <v>71</v>
      </c>
      <c r="E4906" s="14">
        <v>1</v>
      </c>
      <c r="F4906" s="14">
        <v>50.428287413268997</v>
      </c>
      <c r="G4906" s="14">
        <v>16.8094291377563</v>
      </c>
      <c r="H4906" s="14">
        <v>290.00107776910102</v>
      </c>
      <c r="I4906" s="14">
        <v>367.72564818894699</v>
      </c>
      <c r="J4906" s="14">
        <v>269.90196775838001</v>
      </c>
      <c r="K4906" s="14">
        <v>488.41836460605901</v>
      </c>
      <c r="L4906" s="14">
        <v>120.692716417113</v>
      </c>
      <c r="M4906" s="14">
        <v>97.823680430566299</v>
      </c>
      <c r="O4906" s="14"/>
      <c r="P4906" s="14"/>
      <c r="Q4906" s="14"/>
      <c r="R4906" s="14"/>
      <c r="S4906" s="14"/>
      <c r="T4906" s="14"/>
      <c r="U4906" s="14"/>
      <c r="V4906" s="14"/>
      <c r="W4906" s="14"/>
      <c r="X4906" s="14"/>
      <c r="Y4906" s="14"/>
    </row>
    <row r="4907" spans="1:25">
      <c r="A4907" s="14" t="s">
        <v>4991</v>
      </c>
      <c r="B4907" s="14" t="s">
        <v>64</v>
      </c>
      <c r="C4907" s="14" t="s">
        <v>36</v>
      </c>
      <c r="D4907" s="14" t="s">
        <v>71</v>
      </c>
      <c r="E4907" s="14">
        <v>1</v>
      </c>
      <c r="F4907" s="14">
        <v>49.642502321937201</v>
      </c>
      <c r="G4907" s="14">
        <v>16.547500773979099</v>
      </c>
      <c r="H4907" s="14">
        <v>281.88349509929702</v>
      </c>
      <c r="I4907" s="14">
        <v>353.62822190962601</v>
      </c>
      <c r="J4907" s="14">
        <v>258.694798778647</v>
      </c>
      <c r="K4907" s="14">
        <v>470.95085948687699</v>
      </c>
      <c r="L4907" s="14">
        <v>117.322637577251</v>
      </c>
      <c r="M4907" s="14">
        <v>94.933423130979605</v>
      </c>
      <c r="O4907" s="14"/>
      <c r="P4907" s="14"/>
      <c r="Q4907" s="14"/>
      <c r="R4907" s="14"/>
      <c r="S4907" s="14"/>
      <c r="T4907" s="14"/>
      <c r="U4907" s="14"/>
      <c r="V4907" s="14"/>
      <c r="W4907" s="14"/>
      <c r="X4907" s="14"/>
      <c r="Y4907" s="14"/>
    </row>
    <row r="4908" spans="1:25">
      <c r="A4908" s="14" t="s">
        <v>4992</v>
      </c>
      <c r="B4908" s="14" t="s">
        <v>64</v>
      </c>
      <c r="C4908" s="14" t="s">
        <v>34</v>
      </c>
      <c r="D4908" s="14" t="s">
        <v>71</v>
      </c>
      <c r="E4908" s="14">
        <v>1</v>
      </c>
      <c r="F4908" s="14">
        <v>42.002717995121003</v>
      </c>
      <c r="G4908" s="14">
        <v>14.0009059983737</v>
      </c>
      <c r="H4908" s="14">
        <v>235.164425256822</v>
      </c>
      <c r="I4908" s="14">
        <v>275.98667762160602</v>
      </c>
      <c r="J4908" s="14">
        <v>196.71449497555901</v>
      </c>
      <c r="K4908" s="14">
        <v>375.79660183308403</v>
      </c>
      <c r="L4908" s="14">
        <v>99.809924211477806</v>
      </c>
      <c r="M4908" s="14">
        <v>79.272182646046801</v>
      </c>
      <c r="O4908" s="14"/>
      <c r="P4908" s="14"/>
      <c r="Q4908" s="14"/>
      <c r="R4908" s="14"/>
      <c r="S4908" s="14"/>
      <c r="T4908" s="14"/>
      <c r="U4908" s="14"/>
      <c r="V4908" s="14"/>
      <c r="W4908" s="14"/>
      <c r="X4908" s="14"/>
      <c r="Y4908" s="14"/>
    </row>
    <row r="4909" spans="1:25">
      <c r="A4909" s="14" t="s">
        <v>4993</v>
      </c>
      <c r="B4909" s="14" t="s">
        <v>64</v>
      </c>
      <c r="C4909" s="14" t="s">
        <v>128</v>
      </c>
      <c r="D4909" s="14" t="s">
        <v>71</v>
      </c>
      <c r="E4909" s="14">
        <v>1</v>
      </c>
      <c r="F4909" s="14">
        <v>44.061009466030598</v>
      </c>
      <c r="G4909" s="14">
        <v>14.687003155343501</v>
      </c>
      <c r="H4909" s="14">
        <v>243.01477836870899</v>
      </c>
      <c r="I4909" s="14">
        <v>273.61875531207397</v>
      </c>
      <c r="J4909" s="14">
        <v>197.07922221394699</v>
      </c>
      <c r="K4909" s="14">
        <v>369.45992711872702</v>
      </c>
      <c r="L4909" s="14">
        <v>95.841171806653193</v>
      </c>
      <c r="M4909" s="14">
        <v>76.539533098127293</v>
      </c>
      <c r="O4909" s="14"/>
      <c r="P4909" s="14"/>
      <c r="Q4909" s="14"/>
      <c r="R4909" s="14"/>
      <c r="S4909" s="14"/>
      <c r="T4909" s="14"/>
      <c r="U4909" s="14"/>
      <c r="V4909" s="14"/>
      <c r="W4909" s="14"/>
      <c r="X4909" s="14"/>
      <c r="Y4909" s="14"/>
    </row>
    <row r="4910" spans="1:25">
      <c r="A4910" s="14" t="s">
        <v>4994</v>
      </c>
      <c r="B4910" s="14" t="s">
        <v>64</v>
      </c>
      <c r="C4910" s="14" t="s">
        <v>129</v>
      </c>
      <c r="D4910" s="14" t="s">
        <v>71</v>
      </c>
      <c r="E4910" s="14">
        <v>1</v>
      </c>
      <c r="F4910" s="14">
        <v>45.954629627361598</v>
      </c>
      <c r="G4910" s="14">
        <v>15.318209875787201</v>
      </c>
      <c r="H4910" s="14">
        <v>251.420448776461</v>
      </c>
      <c r="I4910" s="14">
        <v>269.25390097767797</v>
      </c>
      <c r="J4910" s="14">
        <v>195.80029899121601</v>
      </c>
      <c r="K4910" s="14">
        <v>360.79742249872299</v>
      </c>
      <c r="L4910" s="14">
        <v>91.543521521044696</v>
      </c>
      <c r="M4910" s="14">
        <v>73.453601986462004</v>
      </c>
      <c r="O4910" s="14"/>
      <c r="P4910" s="14"/>
      <c r="Q4910" s="14"/>
      <c r="R4910" s="14"/>
      <c r="S4910" s="14"/>
      <c r="T4910" s="14"/>
      <c r="U4910" s="14"/>
      <c r="V4910" s="14"/>
      <c r="W4910" s="14"/>
      <c r="X4910" s="14"/>
      <c r="Y4910" s="14"/>
    </row>
    <row r="4911" spans="1:25">
      <c r="A4911" s="14" t="s">
        <v>4995</v>
      </c>
      <c r="B4911" s="14" t="s">
        <v>64</v>
      </c>
      <c r="C4911" s="14" t="s">
        <v>130</v>
      </c>
      <c r="D4911" s="14" t="s">
        <v>71</v>
      </c>
      <c r="E4911" s="14">
        <v>1</v>
      </c>
      <c r="F4911" s="14">
        <v>44.9543177093624</v>
      </c>
      <c r="G4911" s="14">
        <v>14.9847725697875</v>
      </c>
      <c r="H4911" s="14">
        <v>244.649348078163</v>
      </c>
      <c r="I4911" s="14">
        <v>253.37598270589999</v>
      </c>
      <c r="J4911" s="14">
        <v>183.40344321891601</v>
      </c>
      <c r="K4911" s="14">
        <v>340.79577782792097</v>
      </c>
      <c r="L4911" s="14">
        <v>87.419795122021</v>
      </c>
      <c r="M4911" s="14">
        <v>69.972539486983905</v>
      </c>
      <c r="O4911" s="14"/>
      <c r="P4911" s="14"/>
      <c r="Q4911" s="14"/>
      <c r="R4911" s="14"/>
      <c r="S4911" s="14"/>
      <c r="T4911" s="14"/>
      <c r="U4911" s="14"/>
      <c r="V4911" s="14"/>
      <c r="W4911" s="14"/>
      <c r="X4911" s="14"/>
      <c r="Y4911" s="14"/>
    </row>
    <row r="4912" spans="1:25">
      <c r="A4912" s="14" t="s">
        <v>4996</v>
      </c>
      <c r="B4912" s="14" t="s">
        <v>64</v>
      </c>
      <c r="C4912" s="14" t="s">
        <v>131</v>
      </c>
      <c r="D4912" s="14" t="s">
        <v>71</v>
      </c>
      <c r="E4912" s="14">
        <v>1</v>
      </c>
      <c r="F4912" s="14">
        <v>41.584497854105699</v>
      </c>
      <c r="G4912" s="14">
        <v>13.8614992847019</v>
      </c>
      <c r="H4912" s="14">
        <v>225.48800484820401</v>
      </c>
      <c r="I4912" s="14">
        <v>231.951432723365</v>
      </c>
      <c r="J4912" s="14">
        <v>165.320066531072</v>
      </c>
      <c r="K4912" s="14">
        <v>315.94348793204603</v>
      </c>
      <c r="L4912" s="14">
        <v>83.992055208681293</v>
      </c>
      <c r="M4912" s="14">
        <v>66.6313661922931</v>
      </c>
      <c r="O4912" s="14"/>
      <c r="P4912" s="14"/>
      <c r="Q4912" s="14"/>
      <c r="R4912" s="14"/>
      <c r="S4912" s="14"/>
      <c r="T4912" s="14"/>
      <c r="U4912" s="14"/>
      <c r="V4912" s="14"/>
      <c r="W4912" s="14"/>
      <c r="X4912" s="14"/>
      <c r="Y4912" s="14"/>
    </row>
    <row r="4913" spans="1:25">
      <c r="A4913" s="14" t="s">
        <v>4997</v>
      </c>
      <c r="B4913" s="14" t="s">
        <v>64</v>
      </c>
      <c r="C4913" s="14" t="s">
        <v>132</v>
      </c>
      <c r="D4913" s="14" t="s">
        <v>71</v>
      </c>
      <c r="E4913" s="14">
        <v>1</v>
      </c>
      <c r="F4913" s="14">
        <v>40.426810885537101</v>
      </c>
      <c r="G4913" s="14">
        <v>13.475603628512401</v>
      </c>
      <c r="H4913" s="14">
        <v>218.00480417136001</v>
      </c>
      <c r="I4913" s="14">
        <v>225.44421861875301</v>
      </c>
      <c r="J4913" s="14">
        <v>159.65351380150301</v>
      </c>
      <c r="K4913" s="14">
        <v>308.65264257364697</v>
      </c>
      <c r="L4913" s="14">
        <v>83.2084239548943</v>
      </c>
      <c r="M4913" s="14">
        <v>65.790704817249704</v>
      </c>
      <c r="O4913" s="14"/>
      <c r="P4913" s="14"/>
      <c r="Q4913" s="14"/>
      <c r="R4913" s="14"/>
      <c r="S4913" s="14"/>
      <c r="T4913" s="14"/>
      <c r="U4913" s="14"/>
      <c r="V4913" s="14"/>
      <c r="W4913" s="14"/>
      <c r="X4913" s="14"/>
      <c r="Y4913" s="14"/>
    </row>
    <row r="4914" spans="1:25">
      <c r="A4914" s="14" t="s">
        <v>4998</v>
      </c>
      <c r="B4914" s="14" t="s">
        <v>64</v>
      </c>
      <c r="C4914" s="14" t="s">
        <v>38</v>
      </c>
      <c r="D4914" s="14" t="s">
        <v>71</v>
      </c>
      <c r="E4914" s="14">
        <v>2</v>
      </c>
      <c r="F4914" s="14">
        <v>45.237812607577801</v>
      </c>
      <c r="G4914" s="14">
        <v>15.0792708691926</v>
      </c>
      <c r="H4914" s="14">
        <v>265.66721052136398</v>
      </c>
      <c r="I4914" s="14">
        <v>324.95741352737798</v>
      </c>
      <c r="J4914" s="14">
        <v>232.608015765457</v>
      </c>
      <c r="K4914" s="14">
        <v>440.252296026218</v>
      </c>
      <c r="L4914" s="14">
        <v>115.29488249884</v>
      </c>
      <c r="M4914" s="14">
        <v>92.349397761920798</v>
      </c>
      <c r="O4914" s="14"/>
      <c r="P4914" s="14"/>
      <c r="Q4914" s="14"/>
      <c r="R4914" s="14"/>
      <c r="S4914" s="14"/>
      <c r="T4914" s="14"/>
      <c r="U4914" s="14"/>
      <c r="V4914" s="14"/>
      <c r="W4914" s="14"/>
      <c r="X4914" s="14"/>
      <c r="Y4914" s="14"/>
    </row>
    <row r="4915" spans="1:25">
      <c r="A4915" s="14" t="s">
        <v>4999</v>
      </c>
      <c r="B4915" s="14" t="s">
        <v>64</v>
      </c>
      <c r="C4915" s="14" t="s">
        <v>36</v>
      </c>
      <c r="D4915" s="14" t="s">
        <v>71</v>
      </c>
      <c r="E4915" s="14">
        <v>2</v>
      </c>
      <c r="F4915" s="14">
        <v>43.469217989490801</v>
      </c>
      <c r="G4915" s="14">
        <v>14.4897393298303</v>
      </c>
      <c r="H4915" s="14">
        <v>252.87503193421</v>
      </c>
      <c r="I4915" s="14">
        <v>292.108297059091</v>
      </c>
      <c r="J4915" s="14">
        <v>207.55009425576199</v>
      </c>
      <c r="K4915" s="14">
        <v>398.15343325880798</v>
      </c>
      <c r="L4915" s="14">
        <v>106.04513619971701</v>
      </c>
      <c r="M4915" s="14">
        <v>84.558202803328797</v>
      </c>
      <c r="O4915" s="14"/>
      <c r="P4915" s="14"/>
      <c r="Q4915" s="14"/>
      <c r="R4915" s="14"/>
      <c r="S4915" s="14"/>
      <c r="T4915" s="14"/>
      <c r="U4915" s="14"/>
      <c r="V4915" s="14"/>
      <c r="W4915" s="14"/>
      <c r="X4915" s="14"/>
      <c r="Y4915" s="14"/>
    </row>
    <row r="4916" spans="1:25">
      <c r="A4916" s="14" t="s">
        <v>5000</v>
      </c>
      <c r="B4916" s="14" t="s">
        <v>64</v>
      </c>
      <c r="C4916" s="14" t="s">
        <v>34</v>
      </c>
      <c r="D4916" s="14" t="s">
        <v>71</v>
      </c>
      <c r="E4916" s="14">
        <v>2</v>
      </c>
      <c r="F4916" s="14">
        <v>44.386658335354902</v>
      </c>
      <c r="G4916" s="14">
        <v>14.795552778451601</v>
      </c>
      <c r="H4916" s="14">
        <v>257.74727562484702</v>
      </c>
      <c r="I4916" s="14">
        <v>299.106792765455</v>
      </c>
      <c r="J4916" s="14">
        <v>213.10882530140199</v>
      </c>
      <c r="K4916" s="14">
        <v>406.70183699410399</v>
      </c>
      <c r="L4916" s="14">
        <v>107.595044228649</v>
      </c>
      <c r="M4916" s="14">
        <v>85.997967464053502</v>
      </c>
      <c r="O4916" s="14"/>
      <c r="P4916" s="14"/>
      <c r="Q4916" s="14"/>
      <c r="R4916" s="14"/>
      <c r="S4916" s="14"/>
      <c r="T4916" s="14"/>
      <c r="U4916" s="14"/>
      <c r="V4916" s="14"/>
      <c r="W4916" s="14"/>
      <c r="X4916" s="14"/>
      <c r="Y4916" s="14"/>
    </row>
    <row r="4917" spans="1:25">
      <c r="A4917" s="14" t="s">
        <v>5001</v>
      </c>
      <c r="B4917" s="14" t="s">
        <v>64</v>
      </c>
      <c r="C4917" s="14" t="s">
        <v>128</v>
      </c>
      <c r="D4917" s="14" t="s">
        <v>71</v>
      </c>
      <c r="E4917" s="14">
        <v>2</v>
      </c>
      <c r="F4917" s="14">
        <v>42.730156795481399</v>
      </c>
      <c r="G4917" s="14">
        <v>14.2433855984938</v>
      </c>
      <c r="H4917" s="14">
        <v>248.17142987269901</v>
      </c>
      <c r="I4917" s="14">
        <v>276.20848881587102</v>
      </c>
      <c r="J4917" s="14">
        <v>195.38947139027999</v>
      </c>
      <c r="K4917" s="14">
        <v>377.76393575571802</v>
      </c>
      <c r="L4917" s="14">
        <v>101.555446939847</v>
      </c>
      <c r="M4917" s="14">
        <v>80.819017425591298</v>
      </c>
      <c r="O4917" s="14"/>
      <c r="P4917" s="14"/>
      <c r="Q4917" s="14"/>
      <c r="R4917" s="14"/>
      <c r="S4917" s="14"/>
      <c r="T4917" s="14"/>
      <c r="U4917" s="14"/>
      <c r="V4917" s="14"/>
      <c r="W4917" s="14"/>
      <c r="X4917" s="14"/>
      <c r="Y4917" s="14"/>
    </row>
    <row r="4918" spans="1:25">
      <c r="A4918" s="14" t="s">
        <v>5002</v>
      </c>
      <c r="B4918" s="14" t="s">
        <v>64</v>
      </c>
      <c r="C4918" s="14" t="s">
        <v>129</v>
      </c>
      <c r="D4918" s="14" t="s">
        <v>71</v>
      </c>
      <c r="E4918" s="14">
        <v>2</v>
      </c>
      <c r="F4918" s="14">
        <v>46.363495270658198</v>
      </c>
      <c r="G4918" s="14">
        <v>15.4544984235527</v>
      </c>
      <c r="H4918" s="14">
        <v>268.32279223715602</v>
      </c>
      <c r="I4918" s="14">
        <v>299.31007730187503</v>
      </c>
      <c r="J4918" s="14">
        <v>214.17877675445101</v>
      </c>
      <c r="K4918" s="14">
        <v>405.30313851835399</v>
      </c>
      <c r="L4918" s="14">
        <v>105.99306121647901</v>
      </c>
      <c r="M4918" s="14">
        <v>85.131300547424004</v>
      </c>
      <c r="O4918" s="14"/>
      <c r="P4918" s="14"/>
      <c r="Q4918" s="14"/>
      <c r="R4918" s="14"/>
      <c r="S4918" s="14"/>
      <c r="T4918" s="14"/>
      <c r="U4918" s="14"/>
      <c r="V4918" s="14"/>
      <c r="W4918" s="14"/>
      <c r="X4918" s="14"/>
      <c r="Y4918" s="14"/>
    </row>
    <row r="4919" spans="1:25">
      <c r="A4919" s="14" t="s">
        <v>5003</v>
      </c>
      <c r="B4919" s="14" t="s">
        <v>64</v>
      </c>
      <c r="C4919" s="14" t="s">
        <v>130</v>
      </c>
      <c r="D4919" s="14" t="s">
        <v>71</v>
      </c>
      <c r="E4919" s="14">
        <v>2</v>
      </c>
      <c r="F4919" s="14">
        <v>48.054723377865997</v>
      </c>
      <c r="G4919" s="14">
        <v>16.018241125955299</v>
      </c>
      <c r="H4919" s="14">
        <v>275.16447193006201</v>
      </c>
      <c r="I4919" s="14">
        <v>287.74964663918303</v>
      </c>
      <c r="J4919" s="14">
        <v>208.03802691219201</v>
      </c>
      <c r="K4919" s="14">
        <v>386.60603251050298</v>
      </c>
      <c r="L4919" s="14">
        <v>98.856385871319603</v>
      </c>
      <c r="M4919" s="14">
        <v>79.711619726990904</v>
      </c>
      <c r="O4919" s="14"/>
      <c r="P4919" s="14"/>
      <c r="Q4919" s="14"/>
      <c r="R4919" s="14"/>
      <c r="S4919" s="14"/>
      <c r="T4919" s="14"/>
      <c r="U4919" s="14"/>
      <c r="V4919" s="14"/>
      <c r="W4919" s="14"/>
      <c r="X4919" s="14"/>
      <c r="Y4919" s="14"/>
    </row>
    <row r="4920" spans="1:25">
      <c r="A4920" s="14" t="s">
        <v>5004</v>
      </c>
      <c r="B4920" s="14" t="s">
        <v>64</v>
      </c>
      <c r="C4920" s="14" t="s">
        <v>131</v>
      </c>
      <c r="D4920" s="14" t="s">
        <v>71</v>
      </c>
      <c r="E4920" s="14">
        <v>2</v>
      </c>
      <c r="F4920" s="14">
        <v>49.1084157922446</v>
      </c>
      <c r="G4920" s="14">
        <v>16.369471930748201</v>
      </c>
      <c r="H4920" s="14">
        <v>278.97753673944601</v>
      </c>
      <c r="I4920" s="14">
        <v>286.02245836225802</v>
      </c>
      <c r="J4920" s="14">
        <v>207.276046612171</v>
      </c>
      <c r="K4920" s="14">
        <v>383.45333259824798</v>
      </c>
      <c r="L4920" s="14">
        <v>97.4308742359908</v>
      </c>
      <c r="M4920" s="14">
        <v>78.746411750086594</v>
      </c>
      <c r="O4920" s="14"/>
      <c r="P4920" s="14"/>
      <c r="Q4920" s="14"/>
      <c r="R4920" s="14"/>
      <c r="S4920" s="14"/>
      <c r="T4920" s="14"/>
      <c r="U4920" s="14"/>
      <c r="V4920" s="14"/>
      <c r="W4920" s="14"/>
      <c r="X4920" s="14"/>
      <c r="Y4920" s="14"/>
    </row>
    <row r="4921" spans="1:25">
      <c r="A4921" s="14" t="s">
        <v>5005</v>
      </c>
      <c r="B4921" s="14" t="s">
        <v>64</v>
      </c>
      <c r="C4921" s="14" t="s">
        <v>132</v>
      </c>
      <c r="D4921" s="14" t="s">
        <v>71</v>
      </c>
      <c r="E4921" s="14">
        <v>2</v>
      </c>
      <c r="F4921" s="14">
        <v>47.9743172652651</v>
      </c>
      <c r="G4921" s="14">
        <v>15.9914390884217</v>
      </c>
      <c r="H4921" s="14">
        <v>270.39971404162497</v>
      </c>
      <c r="I4921" s="14">
        <v>265.85344473770198</v>
      </c>
      <c r="J4921" s="14">
        <v>193.41091533737</v>
      </c>
      <c r="K4921" s="14">
        <v>355.71122945777103</v>
      </c>
      <c r="L4921" s="14">
        <v>89.857784720069802</v>
      </c>
      <c r="M4921" s="14">
        <v>72.442529400331395</v>
      </c>
      <c r="O4921" s="14"/>
      <c r="P4921" s="14"/>
      <c r="Q4921" s="14"/>
      <c r="R4921" s="14"/>
      <c r="S4921" s="14"/>
      <c r="T4921" s="14"/>
      <c r="U4921" s="14"/>
      <c r="V4921" s="14"/>
      <c r="W4921" s="14"/>
      <c r="X4921" s="14"/>
      <c r="Y4921" s="14"/>
    </row>
    <row r="4922" spans="1:25">
      <c r="A4922" s="14" t="s">
        <v>5006</v>
      </c>
      <c r="B4922" s="14" t="s">
        <v>64</v>
      </c>
      <c r="C4922" s="14" t="s">
        <v>38</v>
      </c>
      <c r="D4922" s="14" t="s">
        <v>71</v>
      </c>
      <c r="E4922" s="14">
        <v>3</v>
      </c>
      <c r="F4922" s="14">
        <v>48.769591088555003</v>
      </c>
      <c r="G4922" s="14">
        <v>16.256530362851699</v>
      </c>
      <c r="H4922" s="14">
        <v>315.171197418605</v>
      </c>
      <c r="I4922" s="14">
        <v>385.519758382627</v>
      </c>
      <c r="J4922" s="14">
        <v>275.79033613847702</v>
      </c>
      <c r="K4922" s="14">
        <v>521.38626667394101</v>
      </c>
      <c r="L4922" s="14">
        <v>135.86650829131401</v>
      </c>
      <c r="M4922" s="14">
        <v>109.72942224415</v>
      </c>
      <c r="O4922" s="14"/>
      <c r="P4922" s="14"/>
      <c r="Q4922" s="14"/>
      <c r="R4922" s="14"/>
      <c r="S4922" s="14"/>
      <c r="T4922" s="14"/>
      <c r="U4922" s="14"/>
      <c r="V4922" s="14"/>
      <c r="W4922" s="14"/>
      <c r="X4922" s="14"/>
      <c r="Y4922" s="14"/>
    </row>
    <row r="4923" spans="1:25">
      <c r="A4923" s="14" t="s">
        <v>5007</v>
      </c>
      <c r="B4923" s="14" t="s">
        <v>64</v>
      </c>
      <c r="C4923" s="14" t="s">
        <v>36</v>
      </c>
      <c r="D4923" s="14" t="s">
        <v>71</v>
      </c>
      <c r="E4923" s="14">
        <v>3</v>
      </c>
      <c r="F4923" s="14">
        <v>46.586518813568802</v>
      </c>
      <c r="G4923" s="14">
        <v>15.528839604522901</v>
      </c>
      <c r="H4923" s="14">
        <v>297.79160581417102</v>
      </c>
      <c r="I4923" s="14">
        <v>352.365847928714</v>
      </c>
      <c r="J4923" s="14">
        <v>252.63916736276599</v>
      </c>
      <c r="K4923" s="14">
        <v>476.46515352300298</v>
      </c>
      <c r="L4923" s="14">
        <v>124.09930559428901</v>
      </c>
      <c r="M4923" s="14">
        <v>99.726680565947703</v>
      </c>
      <c r="O4923" s="14"/>
      <c r="P4923" s="14"/>
      <c r="Q4923" s="14"/>
      <c r="R4923" s="14"/>
      <c r="S4923" s="14"/>
      <c r="T4923" s="14"/>
      <c r="U4923" s="14"/>
      <c r="V4923" s="14"/>
      <c r="W4923" s="14"/>
      <c r="X4923" s="14"/>
      <c r="Y4923" s="14"/>
    </row>
    <row r="4924" spans="1:25">
      <c r="A4924" s="14" t="s">
        <v>5008</v>
      </c>
      <c r="B4924" s="14" t="s">
        <v>64</v>
      </c>
      <c r="C4924" s="14" t="s">
        <v>34</v>
      </c>
      <c r="D4924" s="14" t="s">
        <v>71</v>
      </c>
      <c r="E4924" s="14">
        <v>3</v>
      </c>
      <c r="F4924" s="14">
        <v>42.429380472974003</v>
      </c>
      <c r="G4924" s="14">
        <v>14.1431268243247</v>
      </c>
      <c r="H4924" s="14">
        <v>267.89607572277998</v>
      </c>
      <c r="I4924" s="14">
        <v>302.13550018119997</v>
      </c>
      <c r="J4924" s="14">
        <v>214.54816113703399</v>
      </c>
      <c r="K4924" s="14">
        <v>412.28568082087401</v>
      </c>
      <c r="L4924" s="14">
        <v>110.15018063967401</v>
      </c>
      <c r="M4924" s="14">
        <v>87.587339044165603</v>
      </c>
      <c r="O4924" s="14"/>
      <c r="P4924" s="14"/>
      <c r="Q4924" s="14"/>
      <c r="R4924" s="14"/>
      <c r="S4924" s="14"/>
      <c r="T4924" s="14"/>
      <c r="U4924" s="14"/>
      <c r="V4924" s="14"/>
      <c r="W4924" s="14"/>
      <c r="X4924" s="14"/>
      <c r="Y4924" s="14"/>
    </row>
    <row r="4925" spans="1:25">
      <c r="A4925" s="14" t="s">
        <v>5009</v>
      </c>
      <c r="B4925" s="14" t="s">
        <v>64</v>
      </c>
      <c r="C4925" s="14" t="s">
        <v>128</v>
      </c>
      <c r="D4925" s="14" t="s">
        <v>71</v>
      </c>
      <c r="E4925" s="14">
        <v>3</v>
      </c>
      <c r="F4925" s="14">
        <v>35.621213741380799</v>
      </c>
      <c r="G4925" s="14">
        <v>11.873737913793599</v>
      </c>
      <c r="H4925" s="14">
        <v>223.19056228935301</v>
      </c>
      <c r="I4925" s="14">
        <v>263.93412473042702</v>
      </c>
      <c r="J4925" s="14">
        <v>179.14427338192601</v>
      </c>
      <c r="K4925" s="14">
        <v>372.846231568034</v>
      </c>
      <c r="L4925" s="14">
        <v>108.912106837607</v>
      </c>
      <c r="M4925" s="14">
        <v>84.789851348500505</v>
      </c>
      <c r="O4925" s="14"/>
      <c r="P4925" s="14"/>
      <c r="Q4925" s="14"/>
      <c r="R4925" s="14"/>
      <c r="S4925" s="14"/>
      <c r="T4925" s="14"/>
      <c r="U4925" s="14"/>
      <c r="V4925" s="14"/>
      <c r="W4925" s="14"/>
      <c r="X4925" s="14"/>
      <c r="Y4925" s="14"/>
    </row>
    <row r="4926" spans="1:25">
      <c r="A4926" s="14" t="s">
        <v>5010</v>
      </c>
      <c r="B4926" s="14" t="s">
        <v>64</v>
      </c>
      <c r="C4926" s="14" t="s">
        <v>129</v>
      </c>
      <c r="D4926" s="14" t="s">
        <v>71</v>
      </c>
      <c r="E4926" s="14">
        <v>3</v>
      </c>
      <c r="F4926" s="14">
        <v>37.568984354544099</v>
      </c>
      <c r="G4926" s="14">
        <v>12.522994784848001</v>
      </c>
      <c r="H4926" s="14">
        <v>233.98719702630899</v>
      </c>
      <c r="I4926" s="14">
        <v>261.582442417528</v>
      </c>
      <c r="J4926" s="14">
        <v>180.75353176214401</v>
      </c>
      <c r="K4926" s="14">
        <v>364.71961993822202</v>
      </c>
      <c r="L4926" s="14">
        <v>103.137177520694</v>
      </c>
      <c r="M4926" s="14">
        <v>80.828910655384206</v>
      </c>
      <c r="O4926" s="14"/>
      <c r="P4926" s="14"/>
      <c r="Q4926" s="14"/>
      <c r="R4926" s="14"/>
      <c r="S4926" s="14"/>
      <c r="T4926" s="14"/>
      <c r="U4926" s="14"/>
      <c r="V4926" s="14"/>
      <c r="W4926" s="14"/>
      <c r="X4926" s="14"/>
      <c r="Y4926" s="14"/>
    </row>
    <row r="4927" spans="1:25">
      <c r="A4927" s="14" t="s">
        <v>5011</v>
      </c>
      <c r="B4927" s="14" t="s">
        <v>64</v>
      </c>
      <c r="C4927" s="14" t="s">
        <v>130</v>
      </c>
      <c r="D4927" s="14" t="s">
        <v>71</v>
      </c>
      <c r="E4927" s="14">
        <v>3</v>
      </c>
      <c r="F4927" s="14">
        <v>39.484019679978701</v>
      </c>
      <c r="G4927" s="14">
        <v>13.1613398933262</v>
      </c>
      <c r="H4927" s="14">
        <v>245.227126762181</v>
      </c>
      <c r="I4927" s="14">
        <v>265.98494085274001</v>
      </c>
      <c r="J4927" s="14">
        <v>186.60095284512701</v>
      </c>
      <c r="K4927" s="14">
        <v>366.66834266308302</v>
      </c>
      <c r="L4927" s="14">
        <v>100.68340181034399</v>
      </c>
      <c r="M4927" s="14">
        <v>79.383988007612302</v>
      </c>
      <c r="O4927" s="14"/>
      <c r="P4927" s="14"/>
      <c r="Q4927" s="14"/>
      <c r="R4927" s="14"/>
      <c r="S4927" s="14"/>
      <c r="T4927" s="14"/>
      <c r="U4927" s="14"/>
      <c r="V4927" s="14"/>
      <c r="W4927" s="14"/>
      <c r="X4927" s="14"/>
      <c r="Y4927" s="14"/>
    </row>
    <row r="4928" spans="1:25">
      <c r="A4928" s="14" t="s">
        <v>5012</v>
      </c>
      <c r="B4928" s="14" t="s">
        <v>64</v>
      </c>
      <c r="C4928" s="14" t="s">
        <v>131</v>
      </c>
      <c r="D4928" s="14" t="s">
        <v>71</v>
      </c>
      <c r="E4928" s="14">
        <v>3</v>
      </c>
      <c r="F4928" s="14">
        <v>42.304666158969503</v>
      </c>
      <c r="G4928" s="14">
        <v>14.1015553863232</v>
      </c>
      <c r="H4928" s="14">
        <v>261.495031270673</v>
      </c>
      <c r="I4928" s="14">
        <v>265.40962065052298</v>
      </c>
      <c r="J4928" s="14">
        <v>189.673621497997</v>
      </c>
      <c r="K4928" s="14">
        <v>360.68797111268702</v>
      </c>
      <c r="L4928" s="14">
        <v>95.278350462164099</v>
      </c>
      <c r="M4928" s="14">
        <v>75.735999152526006</v>
      </c>
      <c r="O4928" s="14"/>
      <c r="P4928" s="14"/>
      <c r="Q4928" s="14"/>
      <c r="R4928" s="14"/>
      <c r="S4928" s="14"/>
      <c r="T4928" s="14"/>
      <c r="U4928" s="14"/>
      <c r="V4928" s="14"/>
      <c r="W4928" s="14"/>
      <c r="X4928" s="14"/>
      <c r="Y4928" s="14"/>
    </row>
    <row r="4929" spans="1:25">
      <c r="A4929" s="14" t="s">
        <v>5013</v>
      </c>
      <c r="B4929" s="14" t="s">
        <v>64</v>
      </c>
      <c r="C4929" s="14" t="s">
        <v>132</v>
      </c>
      <c r="D4929" s="14" t="s">
        <v>71</v>
      </c>
      <c r="E4929" s="14">
        <v>3</v>
      </c>
      <c r="F4929" s="14">
        <v>44.216254772853297</v>
      </c>
      <c r="G4929" s="14">
        <v>14.7387515909511</v>
      </c>
      <c r="H4929" s="14">
        <v>271.83237902897599</v>
      </c>
      <c r="I4929" s="14">
        <v>279.809480287447</v>
      </c>
      <c r="J4929" s="14">
        <v>201.15530806881199</v>
      </c>
      <c r="K4929" s="14">
        <v>378.25929143582698</v>
      </c>
      <c r="L4929" s="14">
        <v>98.449811148379496</v>
      </c>
      <c r="M4929" s="14">
        <v>78.654172218634997</v>
      </c>
      <c r="O4929" s="14"/>
      <c r="P4929" s="14"/>
      <c r="Q4929" s="14"/>
      <c r="R4929" s="14"/>
      <c r="S4929" s="14"/>
      <c r="T4929" s="14"/>
      <c r="U4929" s="14"/>
      <c r="V4929" s="14"/>
      <c r="W4929" s="14"/>
      <c r="X4929" s="14"/>
      <c r="Y4929" s="14"/>
    </row>
    <row r="4930" spans="1:25">
      <c r="A4930" s="14" t="s">
        <v>5014</v>
      </c>
      <c r="B4930" s="14" t="s">
        <v>64</v>
      </c>
      <c r="C4930" s="14" t="s">
        <v>38</v>
      </c>
      <c r="D4930" s="14" t="s">
        <v>71</v>
      </c>
      <c r="E4930" s="14">
        <v>4</v>
      </c>
      <c r="F4930" s="14">
        <v>54.046788426928003</v>
      </c>
      <c r="G4930" s="14">
        <v>18.015596142309299</v>
      </c>
      <c r="H4930" s="14">
        <v>319.067172955476</v>
      </c>
      <c r="I4930" s="14">
        <v>368.24242214931502</v>
      </c>
      <c r="J4930" s="14">
        <v>274.49928467654399</v>
      </c>
      <c r="K4930" s="14">
        <v>483.06913799387502</v>
      </c>
      <c r="L4930" s="14">
        <v>114.826715844559</v>
      </c>
      <c r="M4930" s="14">
        <v>93.743137472770698</v>
      </c>
      <c r="O4930" s="14"/>
      <c r="P4930" s="14"/>
      <c r="Q4930" s="14"/>
      <c r="R4930" s="14"/>
      <c r="S4930" s="14"/>
      <c r="T4930" s="14"/>
      <c r="U4930" s="14"/>
      <c r="V4930" s="14"/>
      <c r="W4930" s="14"/>
      <c r="X4930" s="14"/>
      <c r="Y4930" s="14"/>
    </row>
    <row r="4931" spans="1:25">
      <c r="A4931" s="14" t="s">
        <v>5015</v>
      </c>
      <c r="B4931" s="14" t="s">
        <v>64</v>
      </c>
      <c r="C4931" s="14" t="s">
        <v>36</v>
      </c>
      <c r="D4931" s="14" t="s">
        <v>71</v>
      </c>
      <c r="E4931" s="14">
        <v>4</v>
      </c>
      <c r="F4931" s="14">
        <v>49.655397322160098</v>
      </c>
      <c r="G4931" s="14">
        <v>16.551799107386699</v>
      </c>
      <c r="H4931" s="14">
        <v>290.858700340675</v>
      </c>
      <c r="I4931" s="14">
        <v>332.68541223859103</v>
      </c>
      <c r="J4931" s="14">
        <v>244.735686990158</v>
      </c>
      <c r="K4931" s="14">
        <v>441.37429308511099</v>
      </c>
      <c r="L4931" s="14">
        <v>108.68888084651999</v>
      </c>
      <c r="M4931" s="14">
        <v>87.949725248433694</v>
      </c>
      <c r="O4931" s="14"/>
      <c r="P4931" s="14"/>
      <c r="Q4931" s="14"/>
      <c r="R4931" s="14"/>
      <c r="S4931" s="14"/>
      <c r="T4931" s="14"/>
      <c r="U4931" s="14"/>
      <c r="V4931" s="14"/>
      <c r="W4931" s="14"/>
      <c r="X4931" s="14"/>
      <c r="Y4931" s="14"/>
    </row>
    <row r="4932" spans="1:25">
      <c r="A4932" s="14" t="s">
        <v>5016</v>
      </c>
      <c r="B4932" s="14" t="s">
        <v>64</v>
      </c>
      <c r="C4932" s="14" t="s">
        <v>34</v>
      </c>
      <c r="D4932" s="14" t="s">
        <v>71</v>
      </c>
      <c r="E4932" s="14">
        <v>4</v>
      </c>
      <c r="F4932" s="14">
        <v>55.811386331288197</v>
      </c>
      <c r="G4932" s="14">
        <v>18.603795443762699</v>
      </c>
      <c r="H4932" s="14">
        <v>323.90102914101499</v>
      </c>
      <c r="I4932" s="14">
        <v>363.00023832888598</v>
      </c>
      <c r="J4932" s="14">
        <v>272.66244171166397</v>
      </c>
      <c r="K4932" s="14">
        <v>473.29556616727501</v>
      </c>
      <c r="L4932" s="14">
        <v>110.295327838389</v>
      </c>
      <c r="M4932" s="14">
        <v>90.337796617222097</v>
      </c>
      <c r="O4932" s="14"/>
      <c r="P4932" s="14"/>
      <c r="Q4932" s="14"/>
      <c r="R4932" s="14"/>
      <c r="S4932" s="14"/>
      <c r="T4932" s="14"/>
      <c r="U4932" s="14"/>
      <c r="V4932" s="14"/>
      <c r="W4932" s="14"/>
      <c r="X4932" s="14"/>
      <c r="Y4932" s="14"/>
    </row>
    <row r="4933" spans="1:25">
      <c r="A4933" s="14" t="s">
        <v>5017</v>
      </c>
      <c r="B4933" s="14" t="s">
        <v>64</v>
      </c>
      <c r="C4933" s="14" t="s">
        <v>128</v>
      </c>
      <c r="D4933" s="14" t="s">
        <v>71</v>
      </c>
      <c r="E4933" s="14">
        <v>4</v>
      </c>
      <c r="F4933" s="14">
        <v>59.774997679578703</v>
      </c>
      <c r="G4933" s="14">
        <v>19.9249992265262</v>
      </c>
      <c r="H4933" s="14">
        <v>343.19915989882702</v>
      </c>
      <c r="I4933" s="14">
        <v>380.10741586420198</v>
      </c>
      <c r="J4933" s="14">
        <v>288.57500508603903</v>
      </c>
      <c r="K4933" s="14">
        <v>491.10540954107501</v>
      </c>
      <c r="L4933" s="14">
        <v>110.99799367687299</v>
      </c>
      <c r="M4933" s="14">
        <v>91.532410778163495</v>
      </c>
      <c r="O4933" s="14"/>
      <c r="P4933" s="14"/>
      <c r="Q4933" s="14"/>
      <c r="R4933" s="14"/>
      <c r="S4933" s="14"/>
      <c r="T4933" s="14"/>
      <c r="U4933" s="14"/>
      <c r="V4933" s="14"/>
      <c r="W4933" s="14"/>
      <c r="X4933" s="14"/>
      <c r="Y4933" s="14"/>
    </row>
    <row r="4934" spans="1:25">
      <c r="A4934" s="14" t="s">
        <v>5018</v>
      </c>
      <c r="B4934" s="14" t="s">
        <v>64</v>
      </c>
      <c r="C4934" s="14" t="s">
        <v>129</v>
      </c>
      <c r="D4934" s="14" t="s">
        <v>71</v>
      </c>
      <c r="E4934" s="14">
        <v>4</v>
      </c>
      <c r="F4934" s="14">
        <v>65.379592682389102</v>
      </c>
      <c r="G4934" s="14">
        <v>21.793197560796401</v>
      </c>
      <c r="H4934" s="14">
        <v>373.02215257824503</v>
      </c>
      <c r="I4934" s="14">
        <v>413.05644692936397</v>
      </c>
      <c r="J4934" s="14">
        <v>317.218480032576</v>
      </c>
      <c r="K4934" s="14">
        <v>528.29001387090705</v>
      </c>
      <c r="L4934" s="14">
        <v>115.233566941543</v>
      </c>
      <c r="M4934" s="14">
        <v>95.837966896787506</v>
      </c>
      <c r="O4934" s="14"/>
      <c r="P4934" s="14"/>
      <c r="Q4934" s="14"/>
      <c r="R4934" s="14"/>
      <c r="S4934" s="14"/>
      <c r="T4934" s="14"/>
      <c r="U4934" s="14"/>
      <c r="V4934" s="14"/>
      <c r="W4934" s="14"/>
      <c r="X4934" s="14"/>
      <c r="Y4934" s="14"/>
    </row>
    <row r="4935" spans="1:25">
      <c r="A4935" s="14" t="s">
        <v>5019</v>
      </c>
      <c r="B4935" s="14" t="s">
        <v>64</v>
      </c>
      <c r="C4935" s="14" t="s">
        <v>130</v>
      </c>
      <c r="D4935" s="14" t="s">
        <v>71</v>
      </c>
      <c r="E4935" s="14">
        <v>4</v>
      </c>
      <c r="F4935" s="14">
        <v>63.080692693818797</v>
      </c>
      <c r="G4935" s="14">
        <v>21.026897564606301</v>
      </c>
      <c r="H4935" s="14">
        <v>357.19531536703801</v>
      </c>
      <c r="I4935" s="14">
        <v>404.33391230175999</v>
      </c>
      <c r="J4935" s="14">
        <v>307.986123945901</v>
      </c>
      <c r="K4935" s="14">
        <v>520.56982948112</v>
      </c>
      <c r="L4935" s="14">
        <v>116.23591717936</v>
      </c>
      <c r="M4935" s="14">
        <v>96.347788355858697</v>
      </c>
      <c r="O4935" s="14"/>
      <c r="P4935" s="14"/>
      <c r="Q4935" s="14"/>
      <c r="R4935" s="14"/>
      <c r="S4935" s="14"/>
      <c r="T4935" s="14"/>
      <c r="U4935" s="14"/>
      <c r="V4935" s="14"/>
      <c r="W4935" s="14"/>
      <c r="X4935" s="14"/>
      <c r="Y4935" s="14"/>
    </row>
    <row r="4936" spans="1:25">
      <c r="A4936" s="14" t="s">
        <v>5020</v>
      </c>
      <c r="B4936" s="14" t="s">
        <v>64</v>
      </c>
      <c r="C4936" s="14" t="s">
        <v>131</v>
      </c>
      <c r="D4936" s="14" t="s">
        <v>71</v>
      </c>
      <c r="E4936" s="14">
        <v>4</v>
      </c>
      <c r="F4936" s="14">
        <v>60.608592810541303</v>
      </c>
      <c r="G4936" s="14">
        <v>20.202864270180399</v>
      </c>
      <c r="H4936" s="14">
        <v>340.78489069744899</v>
      </c>
      <c r="I4936" s="14">
        <v>384.85271427652702</v>
      </c>
      <c r="J4936" s="14">
        <v>290.95024287172402</v>
      </c>
      <c r="K4936" s="14">
        <v>498.57213608896399</v>
      </c>
      <c r="L4936" s="14">
        <v>113.71942181243701</v>
      </c>
      <c r="M4936" s="14">
        <v>93.902471404802597</v>
      </c>
      <c r="O4936" s="14"/>
      <c r="P4936" s="14"/>
      <c r="Q4936" s="14"/>
      <c r="R4936" s="14"/>
      <c r="S4936" s="14"/>
      <c r="T4936" s="14"/>
      <c r="U4936" s="14"/>
      <c r="V4936" s="14"/>
      <c r="W4936" s="14"/>
      <c r="X4936" s="14"/>
      <c r="Y4936" s="14"/>
    </row>
    <row r="4937" spans="1:25">
      <c r="A4937" s="14" t="s">
        <v>5021</v>
      </c>
      <c r="B4937" s="14" t="s">
        <v>64</v>
      </c>
      <c r="C4937" s="14" t="s">
        <v>132</v>
      </c>
      <c r="D4937" s="14" t="s">
        <v>71</v>
      </c>
      <c r="E4937" s="14">
        <v>4</v>
      </c>
      <c r="F4937" s="14">
        <v>50.1314198763951</v>
      </c>
      <c r="G4937" s="14">
        <v>16.710473292131699</v>
      </c>
      <c r="H4937" s="14">
        <v>278.724674059797</v>
      </c>
      <c r="I4937" s="14">
        <v>305.99474095940298</v>
      </c>
      <c r="J4937" s="14">
        <v>224.79216449571501</v>
      </c>
      <c r="K4937" s="14">
        <v>406.243496876991</v>
      </c>
      <c r="L4937" s="14">
        <v>100.248755917588</v>
      </c>
      <c r="M4937" s="14">
        <v>81.202576463687805</v>
      </c>
      <c r="O4937" s="14"/>
      <c r="P4937" s="14"/>
      <c r="Q4937" s="14"/>
      <c r="R4937" s="14"/>
      <c r="S4937" s="14"/>
      <c r="T4937" s="14"/>
      <c r="U4937" s="14"/>
      <c r="V4937" s="14"/>
      <c r="W4937" s="14"/>
      <c r="X4937" s="14"/>
      <c r="Y4937" s="14"/>
    </row>
    <row r="4938" spans="1:25">
      <c r="A4938" s="14" t="s">
        <v>5022</v>
      </c>
      <c r="B4938" s="14" t="s">
        <v>64</v>
      </c>
      <c r="C4938" s="14" t="s">
        <v>38</v>
      </c>
      <c r="D4938" s="14" t="s">
        <v>71</v>
      </c>
      <c r="E4938" s="14">
        <v>5</v>
      </c>
      <c r="F4938" s="14">
        <v>52.520006605774697</v>
      </c>
      <c r="G4938" s="14">
        <v>17.5066688685916</v>
      </c>
      <c r="H4938" s="14">
        <v>374.74139568872403</v>
      </c>
      <c r="I4938" s="14">
        <v>435.746294668188</v>
      </c>
      <c r="J4938" s="14">
        <v>322.19616893172002</v>
      </c>
      <c r="K4938" s="14">
        <v>575.24607863009498</v>
      </c>
      <c r="L4938" s="14">
        <v>139.49978396190701</v>
      </c>
      <c r="M4938" s="14">
        <v>113.550125736468</v>
      </c>
      <c r="O4938" s="14"/>
      <c r="P4938" s="14"/>
      <c r="Q4938" s="14"/>
      <c r="R4938" s="14"/>
      <c r="S4938" s="14"/>
      <c r="T4938" s="14"/>
      <c r="U4938" s="14"/>
      <c r="V4938" s="14"/>
      <c r="W4938" s="14"/>
      <c r="X4938" s="14"/>
      <c r="Y4938" s="14"/>
    </row>
    <row r="4939" spans="1:25">
      <c r="A4939" s="14" t="s">
        <v>5023</v>
      </c>
      <c r="B4939" s="14" t="s">
        <v>64</v>
      </c>
      <c r="C4939" s="14" t="s">
        <v>36</v>
      </c>
      <c r="D4939" s="14" t="s">
        <v>71</v>
      </c>
      <c r="E4939" s="14">
        <v>5</v>
      </c>
      <c r="F4939" s="14">
        <v>47.5938578377854</v>
      </c>
      <c r="G4939" s="14">
        <v>15.864619279261801</v>
      </c>
      <c r="H4939" s="14">
        <v>337.06698185400398</v>
      </c>
      <c r="I4939" s="14">
        <v>393.34202744294799</v>
      </c>
      <c r="J4939" s="14">
        <v>285.41505952673401</v>
      </c>
      <c r="K4939" s="14">
        <v>527.33087214997204</v>
      </c>
      <c r="L4939" s="14">
        <v>133.98884470702399</v>
      </c>
      <c r="M4939" s="14">
        <v>107.92696791621501</v>
      </c>
      <c r="O4939" s="14"/>
      <c r="P4939" s="14"/>
      <c r="Q4939" s="14"/>
      <c r="R4939" s="14"/>
      <c r="S4939" s="14"/>
      <c r="T4939" s="14"/>
      <c r="U4939" s="14"/>
      <c r="V4939" s="14"/>
      <c r="W4939" s="14"/>
      <c r="X4939" s="14"/>
      <c r="Y4939" s="14"/>
    </row>
    <row r="4940" spans="1:25">
      <c r="A4940" s="14" t="s">
        <v>5024</v>
      </c>
      <c r="B4940" s="14" t="s">
        <v>64</v>
      </c>
      <c r="C4940" s="14" t="s">
        <v>34</v>
      </c>
      <c r="D4940" s="14" t="s">
        <v>71</v>
      </c>
      <c r="E4940" s="14">
        <v>5</v>
      </c>
      <c r="F4940" s="14">
        <v>46.121279008069401</v>
      </c>
      <c r="G4940" s="14">
        <v>15.373759669356501</v>
      </c>
      <c r="H4940" s="14">
        <v>323.83990316015598</v>
      </c>
      <c r="I4940" s="14">
        <v>376.34707829480999</v>
      </c>
      <c r="J4940" s="14">
        <v>272.01784551106499</v>
      </c>
      <c r="K4940" s="14">
        <v>506.31796067349802</v>
      </c>
      <c r="L4940" s="14">
        <v>129.970882378688</v>
      </c>
      <c r="M4940" s="14">
        <v>104.329232783745</v>
      </c>
      <c r="O4940" s="14"/>
      <c r="P4940" s="14"/>
      <c r="Q4940" s="14"/>
      <c r="R4940" s="14"/>
      <c r="S4940" s="14"/>
      <c r="T4940" s="14"/>
      <c r="U4940" s="14"/>
      <c r="V4940" s="14"/>
      <c r="W4940" s="14"/>
      <c r="X4940" s="14"/>
      <c r="Y4940" s="14"/>
    </row>
    <row r="4941" spans="1:25">
      <c r="A4941" s="14" t="s">
        <v>5025</v>
      </c>
      <c r="B4941" s="14" t="s">
        <v>64</v>
      </c>
      <c r="C4941" s="14" t="s">
        <v>128</v>
      </c>
      <c r="D4941" s="14" t="s">
        <v>71</v>
      </c>
      <c r="E4941" s="14">
        <v>5</v>
      </c>
      <c r="F4941" s="14">
        <v>52.362103744880102</v>
      </c>
      <c r="G4941" s="14">
        <v>17.454034581626701</v>
      </c>
      <c r="H4941" s="14">
        <v>364.66399989470102</v>
      </c>
      <c r="I4941" s="14">
        <v>413.71283229387302</v>
      </c>
      <c r="J4941" s="14">
        <v>306.76614631026803</v>
      </c>
      <c r="K4941" s="14">
        <v>545.14119218214603</v>
      </c>
      <c r="L4941" s="14">
        <v>131.428359888274</v>
      </c>
      <c r="M4941" s="14">
        <v>106.94668598360499</v>
      </c>
      <c r="O4941" s="14"/>
      <c r="P4941" s="14"/>
      <c r="Q4941" s="14"/>
      <c r="R4941" s="14"/>
      <c r="S4941" s="14"/>
      <c r="T4941" s="14"/>
      <c r="U4941" s="14"/>
      <c r="V4941" s="14"/>
      <c r="W4941" s="14"/>
      <c r="X4941" s="14"/>
      <c r="Y4941" s="14"/>
    </row>
    <row r="4942" spans="1:25">
      <c r="A4942" s="14" t="s">
        <v>5026</v>
      </c>
      <c r="B4942" s="14" t="s">
        <v>64</v>
      </c>
      <c r="C4942" s="14" t="s">
        <v>129</v>
      </c>
      <c r="D4942" s="14" t="s">
        <v>71</v>
      </c>
      <c r="E4942" s="14">
        <v>5</v>
      </c>
      <c r="F4942" s="14">
        <v>55.535427045353899</v>
      </c>
      <c r="G4942" s="14">
        <v>18.511809015118001</v>
      </c>
      <c r="H4942" s="14">
        <v>383.21437376037801</v>
      </c>
      <c r="I4942" s="14">
        <v>417.50672074654301</v>
      </c>
      <c r="J4942" s="14">
        <v>313.13128478446703</v>
      </c>
      <c r="K4942" s="14">
        <v>545.00457072912798</v>
      </c>
      <c r="L4942" s="14">
        <v>127.497849982584</v>
      </c>
      <c r="M4942" s="14">
        <v>104.37543596207701</v>
      </c>
      <c r="O4942" s="14"/>
      <c r="P4942" s="14"/>
      <c r="Q4942" s="14"/>
      <c r="R4942" s="14"/>
      <c r="S4942" s="14"/>
      <c r="T4942" s="14"/>
      <c r="U4942" s="14"/>
      <c r="V4942" s="14"/>
      <c r="W4942" s="14"/>
      <c r="X4942" s="14"/>
      <c r="Y4942" s="14"/>
    </row>
    <row r="4943" spans="1:25">
      <c r="A4943" s="14" t="s">
        <v>5027</v>
      </c>
      <c r="B4943" s="14" t="s">
        <v>64</v>
      </c>
      <c r="C4943" s="14" t="s">
        <v>130</v>
      </c>
      <c r="D4943" s="14" t="s">
        <v>71</v>
      </c>
      <c r="E4943" s="14">
        <v>5</v>
      </c>
      <c r="F4943" s="14">
        <v>60.948292320003702</v>
      </c>
      <c r="G4943" s="14">
        <v>20.316097440001201</v>
      </c>
      <c r="H4943" s="14">
        <v>417.96936167880801</v>
      </c>
      <c r="I4943" s="14">
        <v>441.81249366592999</v>
      </c>
      <c r="J4943" s="14">
        <v>336.35637720463802</v>
      </c>
      <c r="K4943" s="14">
        <v>569.45503028468102</v>
      </c>
      <c r="L4943" s="14">
        <v>127.642536618752</v>
      </c>
      <c r="M4943" s="14">
        <v>105.456116461292</v>
      </c>
      <c r="O4943" s="14"/>
      <c r="P4943" s="14"/>
      <c r="Q4943" s="14"/>
      <c r="R4943" s="14"/>
      <c r="S4943" s="14"/>
      <c r="T4943" s="14"/>
      <c r="U4943" s="14"/>
      <c r="V4943" s="14"/>
      <c r="W4943" s="14"/>
      <c r="X4943" s="14"/>
      <c r="Y4943" s="14"/>
    </row>
    <row r="4944" spans="1:25">
      <c r="A4944" s="14" t="s">
        <v>5028</v>
      </c>
      <c r="B4944" s="14" t="s">
        <v>64</v>
      </c>
      <c r="C4944" s="14" t="s">
        <v>131</v>
      </c>
      <c r="D4944" s="14" t="s">
        <v>71</v>
      </c>
      <c r="E4944" s="14">
        <v>5</v>
      </c>
      <c r="F4944" s="14">
        <v>59.129020263022198</v>
      </c>
      <c r="G4944" s="14">
        <v>19.709673421007398</v>
      </c>
      <c r="H4944" s="14">
        <v>401.85551354507402</v>
      </c>
      <c r="I4944" s="14">
        <v>421.60620317886497</v>
      </c>
      <c r="J4944" s="14">
        <v>319.40383214109801</v>
      </c>
      <c r="K4944" s="14">
        <v>545.67459909026002</v>
      </c>
      <c r="L4944" s="14">
        <v>124.068395911395</v>
      </c>
      <c r="M4944" s="14">
        <v>102.20237103776699</v>
      </c>
      <c r="O4944" s="14"/>
      <c r="P4944" s="14"/>
      <c r="Q4944" s="14"/>
      <c r="R4944" s="14"/>
      <c r="S4944" s="14"/>
      <c r="T4944" s="14"/>
      <c r="U4944" s="14"/>
      <c r="V4944" s="14"/>
      <c r="W4944" s="14"/>
      <c r="X4944" s="14"/>
      <c r="Y4944" s="14"/>
    </row>
    <row r="4945" spans="1:25">
      <c r="A4945" s="14" t="s">
        <v>5029</v>
      </c>
      <c r="B4945" s="14" t="s">
        <v>64</v>
      </c>
      <c r="C4945" s="14" t="s">
        <v>132</v>
      </c>
      <c r="D4945" s="14" t="s">
        <v>71</v>
      </c>
      <c r="E4945" s="14">
        <v>5</v>
      </c>
      <c r="F4945" s="14">
        <v>61.448719440375797</v>
      </c>
      <c r="G4945" s="14">
        <v>20.482906480125301</v>
      </c>
      <c r="H4945" s="14">
        <v>416.06553890158898</v>
      </c>
      <c r="I4945" s="14">
        <v>432.18721018475799</v>
      </c>
      <c r="J4945" s="14">
        <v>329.422762529593</v>
      </c>
      <c r="K4945" s="14">
        <v>556.47413221706802</v>
      </c>
      <c r="L4945" s="14">
        <v>124.28692203231</v>
      </c>
      <c r="M4945" s="14">
        <v>102.764447655165</v>
      </c>
      <c r="O4945" s="14"/>
      <c r="P4945" s="14"/>
      <c r="Q4945" s="14"/>
      <c r="R4945" s="14"/>
      <c r="S4945" s="14"/>
      <c r="T4945" s="14"/>
      <c r="U4945" s="14"/>
      <c r="V4945" s="14"/>
      <c r="W4945" s="14"/>
      <c r="X4945" s="14"/>
      <c r="Y4945" s="14"/>
    </row>
    <row r="4946" spans="1:25">
      <c r="A4946" s="14" t="s">
        <v>5030</v>
      </c>
      <c r="B4946" s="14" t="s">
        <v>64</v>
      </c>
      <c r="C4946" s="14" t="s">
        <v>38</v>
      </c>
      <c r="D4946" s="14" t="s">
        <v>54</v>
      </c>
      <c r="E4946" s="14">
        <v>0</v>
      </c>
      <c r="F4946" s="14">
        <v>515.30605040599403</v>
      </c>
      <c r="G4946" s="14">
        <v>171.76868346866499</v>
      </c>
      <c r="H4946" s="14">
        <v>440.858307943564</v>
      </c>
      <c r="I4946" s="14">
        <v>514.26732683985404</v>
      </c>
      <c r="J4946" s="14">
        <v>469.14457223431998</v>
      </c>
      <c r="K4946" s="14">
        <v>562.43404036322704</v>
      </c>
      <c r="L4946" s="14">
        <v>48.1667135233726</v>
      </c>
      <c r="M4946" s="14">
        <v>45.122754605533899</v>
      </c>
      <c r="O4946" s="14"/>
      <c r="P4946" s="14"/>
      <c r="Q4946" s="14"/>
      <c r="R4946" s="14"/>
      <c r="S4946" s="14"/>
      <c r="T4946" s="14"/>
      <c r="U4946" s="14"/>
      <c r="V4946" s="14"/>
      <c r="W4946" s="14"/>
      <c r="X4946" s="14"/>
      <c r="Y4946" s="14"/>
    </row>
    <row r="4947" spans="1:25">
      <c r="A4947" s="14" t="s">
        <v>5031</v>
      </c>
      <c r="B4947" s="14" t="s">
        <v>64</v>
      </c>
      <c r="C4947" s="14" t="s">
        <v>36</v>
      </c>
      <c r="D4947" s="14" t="s">
        <v>54</v>
      </c>
      <c r="E4947" s="14">
        <v>0</v>
      </c>
      <c r="F4947" s="14">
        <v>493.35325861848401</v>
      </c>
      <c r="G4947" s="14">
        <v>164.45108620616099</v>
      </c>
      <c r="H4947" s="14">
        <v>420.15402447453198</v>
      </c>
      <c r="I4947" s="14">
        <v>477.64464405135698</v>
      </c>
      <c r="J4947" s="14">
        <v>435.103701232633</v>
      </c>
      <c r="K4947" s="14">
        <v>523.12088646970096</v>
      </c>
      <c r="L4947" s="14">
        <v>45.476242418344498</v>
      </c>
      <c r="M4947" s="14">
        <v>42.540942818723998</v>
      </c>
      <c r="O4947" s="14"/>
      <c r="P4947" s="14"/>
      <c r="Q4947" s="14"/>
      <c r="R4947" s="14"/>
      <c r="S4947" s="14"/>
      <c r="T4947" s="14"/>
      <c r="U4947" s="14"/>
      <c r="V4947" s="14"/>
      <c r="W4947" s="14"/>
      <c r="X4947" s="14"/>
      <c r="Y4947" s="14"/>
    </row>
    <row r="4948" spans="1:25">
      <c r="A4948" s="14" t="s">
        <v>5032</v>
      </c>
      <c r="B4948" s="14" t="s">
        <v>64</v>
      </c>
      <c r="C4948" s="14" t="s">
        <v>34</v>
      </c>
      <c r="D4948" s="14" t="s">
        <v>54</v>
      </c>
      <c r="E4948" s="14">
        <v>0</v>
      </c>
      <c r="F4948" s="14">
        <v>480.82163170989901</v>
      </c>
      <c r="G4948" s="14">
        <v>160.27387723663301</v>
      </c>
      <c r="H4948" s="14">
        <v>408.09848218460297</v>
      </c>
      <c r="I4948" s="14">
        <v>460.468159844973</v>
      </c>
      <c r="J4948" s="14">
        <v>418.95727806359798</v>
      </c>
      <c r="K4948" s="14">
        <v>504.88175316647499</v>
      </c>
      <c r="L4948" s="14">
        <v>44.413593321501899</v>
      </c>
      <c r="M4948" s="14">
        <v>41.510881781374998</v>
      </c>
      <c r="O4948" s="14"/>
      <c r="P4948" s="14"/>
      <c r="Q4948" s="14"/>
      <c r="R4948" s="14"/>
      <c r="S4948" s="14"/>
      <c r="T4948" s="14"/>
      <c r="U4948" s="14"/>
      <c r="V4948" s="14"/>
      <c r="W4948" s="14"/>
      <c r="X4948" s="14"/>
      <c r="Y4948" s="14"/>
    </row>
    <row r="4949" spans="1:25">
      <c r="A4949" s="14" t="s">
        <v>5033</v>
      </c>
      <c r="B4949" s="14" t="s">
        <v>64</v>
      </c>
      <c r="C4949" s="14" t="s">
        <v>128</v>
      </c>
      <c r="D4949" s="14" t="s">
        <v>54</v>
      </c>
      <c r="E4949" s="14">
        <v>0</v>
      </c>
      <c r="F4949" s="14">
        <v>496.68558361864001</v>
      </c>
      <c r="G4949" s="14">
        <v>165.561861206213</v>
      </c>
      <c r="H4949" s="14">
        <v>420.50660674137299</v>
      </c>
      <c r="I4949" s="14">
        <v>474.72659366617199</v>
      </c>
      <c r="J4949" s="14">
        <v>432.64702242861301</v>
      </c>
      <c r="K4949" s="14">
        <v>519.69951150828194</v>
      </c>
      <c r="L4949" s="14">
        <v>44.97291784211</v>
      </c>
      <c r="M4949" s="14">
        <v>42.079571237558497</v>
      </c>
      <c r="O4949" s="14"/>
      <c r="P4949" s="14"/>
      <c r="Q4949" s="14"/>
      <c r="R4949" s="14"/>
      <c r="S4949" s="14"/>
      <c r="T4949" s="14"/>
      <c r="U4949" s="14"/>
      <c r="V4949" s="14"/>
      <c r="W4949" s="14"/>
      <c r="X4949" s="14"/>
      <c r="Y4949" s="14"/>
    </row>
    <row r="4950" spans="1:25">
      <c r="A4950" s="14" t="s">
        <v>5034</v>
      </c>
      <c r="B4950" s="14" t="s">
        <v>64</v>
      </c>
      <c r="C4950" s="14" t="s">
        <v>129</v>
      </c>
      <c r="D4950" s="14" t="s">
        <v>54</v>
      </c>
      <c r="E4950" s="14">
        <v>0</v>
      </c>
      <c r="F4950" s="14">
        <v>496.49117674141502</v>
      </c>
      <c r="G4950" s="14">
        <v>165.49705891380501</v>
      </c>
      <c r="H4950" s="14">
        <v>419.16029408556898</v>
      </c>
      <c r="I4950" s="14">
        <v>477.09708117717099</v>
      </c>
      <c r="J4950" s="14">
        <v>434.647316931901</v>
      </c>
      <c r="K4950" s="14">
        <v>522.46623872308203</v>
      </c>
      <c r="L4950" s="14">
        <v>45.369157545910802</v>
      </c>
      <c r="M4950" s="14">
        <v>42.449764245269897</v>
      </c>
      <c r="O4950" s="14"/>
      <c r="P4950" s="14"/>
      <c r="Q4950" s="14"/>
      <c r="R4950" s="14"/>
      <c r="S4950" s="14"/>
      <c r="T4950" s="14"/>
      <c r="U4950" s="14"/>
      <c r="V4950" s="14"/>
      <c r="W4950" s="14"/>
      <c r="X4950" s="14"/>
      <c r="Y4950" s="14"/>
    </row>
    <row r="4951" spans="1:25">
      <c r="A4951" s="14" t="s">
        <v>5035</v>
      </c>
      <c r="B4951" s="14" t="s">
        <v>64</v>
      </c>
      <c r="C4951" s="14" t="s">
        <v>130</v>
      </c>
      <c r="D4951" s="14" t="s">
        <v>54</v>
      </c>
      <c r="E4951" s="14">
        <v>0</v>
      </c>
      <c r="F4951" s="14">
        <v>503.116297363054</v>
      </c>
      <c r="G4951" s="14">
        <v>167.70543245435101</v>
      </c>
      <c r="H4951" s="14">
        <v>423.42015566397998</v>
      </c>
      <c r="I4951" s="14">
        <v>476.128370797331</v>
      </c>
      <c r="J4951" s="14">
        <v>434.07953276600603</v>
      </c>
      <c r="K4951" s="14">
        <v>521.049221234019</v>
      </c>
      <c r="L4951" s="14">
        <v>44.920850436687999</v>
      </c>
      <c r="M4951" s="14">
        <v>42.048838031324998</v>
      </c>
      <c r="O4951" s="14"/>
      <c r="P4951" s="14"/>
      <c r="Q4951" s="14"/>
      <c r="R4951" s="14"/>
      <c r="S4951" s="14"/>
      <c r="T4951" s="14"/>
      <c r="U4951" s="14"/>
      <c r="V4951" s="14"/>
      <c r="W4951" s="14"/>
      <c r="X4951" s="14"/>
      <c r="Y4951" s="14"/>
    </row>
    <row r="4952" spans="1:25">
      <c r="A4952" s="14" t="s">
        <v>5036</v>
      </c>
      <c r="B4952" s="14" t="s">
        <v>64</v>
      </c>
      <c r="C4952" s="14" t="s">
        <v>131</v>
      </c>
      <c r="D4952" s="14" t="s">
        <v>54</v>
      </c>
      <c r="E4952" s="14">
        <v>0</v>
      </c>
      <c r="F4952" s="14">
        <v>489.70733095020802</v>
      </c>
      <c r="G4952" s="14">
        <v>163.23577698340301</v>
      </c>
      <c r="H4952" s="14">
        <v>409.858665698773</v>
      </c>
      <c r="I4952" s="14">
        <v>458.79755328971203</v>
      </c>
      <c r="J4952" s="14">
        <v>417.58807514121202</v>
      </c>
      <c r="K4952" s="14">
        <v>502.86142125733801</v>
      </c>
      <c r="L4952" s="14">
        <v>44.063867967625796</v>
      </c>
      <c r="M4952" s="14">
        <v>41.2094781484995</v>
      </c>
      <c r="O4952" s="14"/>
      <c r="P4952" s="14"/>
      <c r="Q4952" s="14"/>
      <c r="R4952" s="14"/>
      <c r="S4952" s="14"/>
      <c r="T4952" s="14"/>
      <c r="U4952" s="14"/>
      <c r="V4952" s="14"/>
      <c r="W4952" s="14"/>
      <c r="X4952" s="14"/>
      <c r="Y4952" s="14"/>
    </row>
    <row r="4953" spans="1:25">
      <c r="A4953" s="14" t="s">
        <v>5037</v>
      </c>
      <c r="B4953" s="14" t="s">
        <v>64</v>
      </c>
      <c r="C4953" s="14" t="s">
        <v>132</v>
      </c>
      <c r="D4953" s="14" t="s">
        <v>54</v>
      </c>
      <c r="E4953" s="14">
        <v>0</v>
      </c>
      <c r="F4953" s="14">
        <v>515.14771126122798</v>
      </c>
      <c r="G4953" s="14">
        <v>171.71590375374299</v>
      </c>
      <c r="H4953" s="14">
        <v>428.02707949983198</v>
      </c>
      <c r="I4953" s="14">
        <v>470.746473262525</v>
      </c>
      <c r="J4953" s="14">
        <v>429.59942803744701</v>
      </c>
      <c r="K4953" s="14">
        <v>514.669720109742</v>
      </c>
      <c r="L4953" s="14">
        <v>43.9232468472173</v>
      </c>
      <c r="M4953" s="14">
        <v>41.147045225077797</v>
      </c>
      <c r="O4953" s="14"/>
      <c r="P4953" s="14"/>
      <c r="Q4953" s="14"/>
      <c r="R4953" s="14"/>
      <c r="S4953" s="14"/>
      <c r="T4953" s="14"/>
      <c r="U4953" s="14"/>
      <c r="V4953" s="14"/>
      <c r="W4953" s="14"/>
      <c r="X4953" s="14"/>
      <c r="Y4953" s="14"/>
    </row>
    <row r="4954" spans="1:25">
      <c r="A4954" s="14" t="s">
        <v>5038</v>
      </c>
      <c r="B4954" s="14" t="s">
        <v>64</v>
      </c>
      <c r="C4954" s="14" t="s">
        <v>38</v>
      </c>
      <c r="D4954" s="14" t="s">
        <v>54</v>
      </c>
      <c r="E4954" s="14">
        <v>1</v>
      </c>
      <c r="F4954" s="14">
        <v>71.017696198219397</v>
      </c>
      <c r="G4954" s="14">
        <v>23.672565399406501</v>
      </c>
      <c r="H4954" s="14">
        <v>272.83018132239499</v>
      </c>
      <c r="I4954" s="14">
        <v>337.89440910065599</v>
      </c>
      <c r="J4954" s="14">
        <v>258.257473463797</v>
      </c>
      <c r="K4954" s="14">
        <v>432.93038293498699</v>
      </c>
      <c r="L4954" s="14">
        <v>95.035973834331202</v>
      </c>
      <c r="M4954" s="14">
        <v>79.636935636858894</v>
      </c>
      <c r="O4954" s="14"/>
      <c r="P4954" s="14"/>
      <c r="Q4954" s="14"/>
      <c r="R4954" s="14"/>
      <c r="S4954" s="14"/>
      <c r="T4954" s="14"/>
      <c r="U4954" s="14"/>
      <c r="V4954" s="14"/>
      <c r="W4954" s="14"/>
      <c r="X4954" s="14"/>
      <c r="Y4954" s="14"/>
    </row>
    <row r="4955" spans="1:25">
      <c r="A4955" s="14" t="s">
        <v>5039</v>
      </c>
      <c r="B4955" s="14" t="s">
        <v>64</v>
      </c>
      <c r="C4955" s="14" t="s">
        <v>36</v>
      </c>
      <c r="D4955" s="14" t="s">
        <v>54</v>
      </c>
      <c r="E4955" s="14">
        <v>1</v>
      </c>
      <c r="F4955" s="14">
        <v>61.082658689398002</v>
      </c>
      <c r="G4955" s="14">
        <v>20.360886229799299</v>
      </c>
      <c r="H4955" s="14">
        <v>233.45178172902001</v>
      </c>
      <c r="I4955" s="14">
        <v>274.30531024801502</v>
      </c>
      <c r="J4955" s="14">
        <v>205.167399952512</v>
      </c>
      <c r="K4955" s="14">
        <v>357.97109674619799</v>
      </c>
      <c r="L4955" s="14">
        <v>83.665786498183394</v>
      </c>
      <c r="M4955" s="14">
        <v>69.137910295502294</v>
      </c>
      <c r="O4955" s="14"/>
      <c r="P4955" s="14"/>
      <c r="Q4955" s="14"/>
      <c r="R4955" s="14"/>
      <c r="S4955" s="14"/>
      <c r="T4955" s="14"/>
      <c r="U4955" s="14"/>
      <c r="V4955" s="14"/>
      <c r="W4955" s="14"/>
      <c r="X4955" s="14"/>
      <c r="Y4955" s="14"/>
    </row>
    <row r="4956" spans="1:25">
      <c r="A4956" s="14" t="s">
        <v>5040</v>
      </c>
      <c r="B4956" s="14" t="s">
        <v>64</v>
      </c>
      <c r="C4956" s="14" t="s">
        <v>34</v>
      </c>
      <c r="D4956" s="14" t="s">
        <v>54</v>
      </c>
      <c r="E4956" s="14">
        <v>1</v>
      </c>
      <c r="F4956" s="14">
        <v>62.281978842035997</v>
      </c>
      <c r="G4956" s="14">
        <v>20.760659614011999</v>
      </c>
      <c r="H4956" s="14">
        <v>237.40033863936</v>
      </c>
      <c r="I4956" s="14">
        <v>281.83589364597299</v>
      </c>
      <c r="J4956" s="14">
        <v>210.38648315764399</v>
      </c>
      <c r="K4956" s="14">
        <v>368.138199144466</v>
      </c>
      <c r="L4956" s="14">
        <v>86.302305498493098</v>
      </c>
      <c r="M4956" s="14">
        <v>71.449410488329605</v>
      </c>
      <c r="O4956" s="14"/>
      <c r="P4956" s="14"/>
      <c r="Q4956" s="14"/>
      <c r="R4956" s="14"/>
      <c r="S4956" s="14"/>
      <c r="T4956" s="14"/>
      <c r="U4956" s="14"/>
      <c r="V4956" s="14"/>
      <c r="W4956" s="14"/>
      <c r="X4956" s="14"/>
      <c r="Y4956" s="14"/>
    </row>
    <row r="4957" spans="1:25">
      <c r="A4957" s="14" t="s">
        <v>5041</v>
      </c>
      <c r="B4957" s="14" t="s">
        <v>64</v>
      </c>
      <c r="C4957" s="14" t="s">
        <v>128</v>
      </c>
      <c r="D4957" s="14" t="s">
        <v>54</v>
      </c>
      <c r="E4957" s="14">
        <v>1</v>
      </c>
      <c r="F4957" s="14">
        <v>63.925864758872798</v>
      </c>
      <c r="G4957" s="14">
        <v>21.308621586290901</v>
      </c>
      <c r="H4957" s="14">
        <v>243.66634175289801</v>
      </c>
      <c r="I4957" s="14">
        <v>282.41355059628</v>
      </c>
      <c r="J4957" s="14">
        <v>213.55698309351001</v>
      </c>
      <c r="K4957" s="14">
        <v>365.37934417304598</v>
      </c>
      <c r="L4957" s="14">
        <v>82.965793576765705</v>
      </c>
      <c r="M4957" s="14">
        <v>68.856567502770304</v>
      </c>
      <c r="O4957" s="14"/>
      <c r="P4957" s="14"/>
      <c r="Q4957" s="14"/>
      <c r="R4957" s="14"/>
      <c r="S4957" s="14"/>
      <c r="T4957" s="14"/>
      <c r="U4957" s="14"/>
      <c r="V4957" s="14"/>
      <c r="W4957" s="14"/>
      <c r="X4957" s="14"/>
      <c r="Y4957" s="14"/>
    </row>
    <row r="4958" spans="1:25">
      <c r="A4958" s="14" t="s">
        <v>5042</v>
      </c>
      <c r="B4958" s="14" t="s">
        <v>64</v>
      </c>
      <c r="C4958" s="14" t="s">
        <v>129</v>
      </c>
      <c r="D4958" s="14" t="s">
        <v>54</v>
      </c>
      <c r="E4958" s="14">
        <v>1</v>
      </c>
      <c r="F4958" s="14">
        <v>77.822595790091199</v>
      </c>
      <c r="G4958" s="14">
        <v>25.940865263363701</v>
      </c>
      <c r="H4958" s="14">
        <v>296.46703158129998</v>
      </c>
      <c r="I4958" s="14">
        <v>332.42116253939599</v>
      </c>
      <c r="J4958" s="14">
        <v>259.29543549429798</v>
      </c>
      <c r="K4958" s="14">
        <v>418.99462719959803</v>
      </c>
      <c r="L4958" s="14">
        <v>86.573464660201495</v>
      </c>
      <c r="M4958" s="14">
        <v>73.125727045098202</v>
      </c>
      <c r="O4958" s="14"/>
      <c r="P4958" s="14"/>
      <c r="Q4958" s="14"/>
      <c r="R4958" s="14"/>
      <c r="S4958" s="14"/>
      <c r="T4958" s="14"/>
      <c r="U4958" s="14"/>
      <c r="V4958" s="14"/>
      <c r="W4958" s="14"/>
      <c r="X4958" s="14"/>
      <c r="Y4958" s="14"/>
    </row>
    <row r="4959" spans="1:25">
      <c r="A4959" s="14" t="s">
        <v>5043</v>
      </c>
      <c r="B4959" s="14" t="s">
        <v>64</v>
      </c>
      <c r="C4959" s="14" t="s">
        <v>130</v>
      </c>
      <c r="D4959" s="14" t="s">
        <v>54</v>
      </c>
      <c r="E4959" s="14">
        <v>1</v>
      </c>
      <c r="F4959" s="14">
        <v>82.311566146476295</v>
      </c>
      <c r="G4959" s="14">
        <v>27.437188715492098</v>
      </c>
      <c r="H4959" s="14">
        <v>312.78144910501697</v>
      </c>
      <c r="I4959" s="14">
        <v>338.92182729828897</v>
      </c>
      <c r="J4959" s="14">
        <v>267.06421391808101</v>
      </c>
      <c r="K4959" s="14">
        <v>423.59491946571598</v>
      </c>
      <c r="L4959" s="14">
        <v>84.673092167426901</v>
      </c>
      <c r="M4959" s="14">
        <v>71.857613380207198</v>
      </c>
      <c r="O4959" s="14"/>
      <c r="P4959" s="14"/>
      <c r="Q4959" s="14"/>
      <c r="R4959" s="14"/>
      <c r="S4959" s="14"/>
      <c r="T4959" s="14"/>
      <c r="U4959" s="14"/>
      <c r="V4959" s="14"/>
      <c r="W4959" s="14"/>
      <c r="X4959" s="14"/>
      <c r="Y4959" s="14"/>
    </row>
    <row r="4960" spans="1:25">
      <c r="A4960" s="14" t="s">
        <v>5044</v>
      </c>
      <c r="B4960" s="14" t="s">
        <v>64</v>
      </c>
      <c r="C4960" s="14" t="s">
        <v>131</v>
      </c>
      <c r="D4960" s="14" t="s">
        <v>54</v>
      </c>
      <c r="E4960" s="14">
        <v>1</v>
      </c>
      <c r="F4960" s="14">
        <v>84.006394076924494</v>
      </c>
      <c r="G4960" s="14">
        <v>28.0021313589748</v>
      </c>
      <c r="H4960" s="14">
        <v>317.07705169821298</v>
      </c>
      <c r="I4960" s="14">
        <v>353.25374342085598</v>
      </c>
      <c r="J4960" s="14">
        <v>278.50378599755902</v>
      </c>
      <c r="K4960" s="14">
        <v>441.18751753602203</v>
      </c>
      <c r="L4960" s="14">
        <v>87.9337741151665</v>
      </c>
      <c r="M4960" s="14">
        <v>74.749957423296806</v>
      </c>
      <c r="O4960" s="14"/>
      <c r="P4960" s="14"/>
      <c r="Q4960" s="14"/>
      <c r="R4960" s="14"/>
      <c r="S4960" s="14"/>
      <c r="T4960" s="14"/>
      <c r="U4960" s="14"/>
      <c r="V4960" s="14"/>
      <c r="W4960" s="14"/>
      <c r="X4960" s="14"/>
      <c r="Y4960" s="14"/>
    </row>
    <row r="4961" spans="1:25">
      <c r="A4961" s="14" t="s">
        <v>5045</v>
      </c>
      <c r="B4961" s="14" t="s">
        <v>64</v>
      </c>
      <c r="C4961" s="14" t="s">
        <v>132</v>
      </c>
      <c r="D4961" s="14" t="s">
        <v>54</v>
      </c>
      <c r="E4961" s="14">
        <v>1</v>
      </c>
      <c r="F4961" s="14">
        <v>80.820757423914301</v>
      </c>
      <c r="G4961" s="14">
        <v>26.9402524746381</v>
      </c>
      <c r="H4961" s="14">
        <v>301.80648054040199</v>
      </c>
      <c r="I4961" s="14">
        <v>343.47927967369799</v>
      </c>
      <c r="J4961" s="14">
        <v>268.99850317023601</v>
      </c>
      <c r="K4961" s="14">
        <v>431.37667277152599</v>
      </c>
      <c r="L4961" s="14">
        <v>87.897393097827504</v>
      </c>
      <c r="M4961" s="14">
        <v>74.480776503462394</v>
      </c>
      <c r="O4961" s="14"/>
      <c r="P4961" s="14"/>
      <c r="Q4961" s="14"/>
      <c r="R4961" s="14"/>
      <c r="S4961" s="14"/>
      <c r="T4961" s="14"/>
      <c r="U4961" s="14"/>
      <c r="V4961" s="14"/>
      <c r="W4961" s="14"/>
      <c r="X4961" s="14"/>
      <c r="Y4961" s="14"/>
    </row>
    <row r="4962" spans="1:25">
      <c r="A4962" s="14" t="s">
        <v>5046</v>
      </c>
      <c r="B4962" s="14" t="s">
        <v>64</v>
      </c>
      <c r="C4962" s="14" t="s">
        <v>38</v>
      </c>
      <c r="D4962" s="14" t="s">
        <v>54</v>
      </c>
      <c r="E4962" s="14">
        <v>2</v>
      </c>
      <c r="F4962" s="14">
        <v>91.911472982237598</v>
      </c>
      <c r="G4962" s="14">
        <v>30.637157660745899</v>
      </c>
      <c r="H4962" s="14">
        <v>379.59556016287797</v>
      </c>
      <c r="I4962" s="14">
        <v>463.13781053992699</v>
      </c>
      <c r="J4962" s="14">
        <v>368.32599266970198</v>
      </c>
      <c r="K4962" s="14">
        <v>573.87250462508905</v>
      </c>
      <c r="L4962" s="14">
        <v>110.734694085162</v>
      </c>
      <c r="M4962" s="14">
        <v>94.8118178702249</v>
      </c>
      <c r="O4962" s="14"/>
      <c r="P4962" s="14"/>
      <c r="Q4962" s="14"/>
      <c r="R4962" s="14"/>
      <c r="S4962" s="14"/>
      <c r="T4962" s="14"/>
      <c r="U4962" s="14"/>
      <c r="V4962" s="14"/>
      <c r="W4962" s="14"/>
      <c r="X4962" s="14"/>
      <c r="Y4962" s="14"/>
    </row>
    <row r="4963" spans="1:25">
      <c r="A4963" s="14" t="s">
        <v>5047</v>
      </c>
      <c r="B4963" s="14" t="s">
        <v>64</v>
      </c>
      <c r="C4963" s="14" t="s">
        <v>36</v>
      </c>
      <c r="D4963" s="14" t="s">
        <v>54</v>
      </c>
      <c r="E4963" s="14">
        <v>2</v>
      </c>
      <c r="F4963" s="14">
        <v>88.582922334062602</v>
      </c>
      <c r="G4963" s="14">
        <v>29.527640778020899</v>
      </c>
      <c r="H4963" s="14">
        <v>363.13405892458201</v>
      </c>
      <c r="I4963" s="14">
        <v>420.87158926957602</v>
      </c>
      <c r="J4963" s="14">
        <v>335.11166175509197</v>
      </c>
      <c r="K4963" s="14">
        <v>521.32613706196298</v>
      </c>
      <c r="L4963" s="14">
        <v>100.45454779238599</v>
      </c>
      <c r="M4963" s="14">
        <v>85.759927514484204</v>
      </c>
      <c r="O4963" s="14"/>
      <c r="P4963" s="14"/>
      <c r="Q4963" s="14"/>
      <c r="R4963" s="14"/>
      <c r="S4963" s="14"/>
      <c r="T4963" s="14"/>
      <c r="U4963" s="14"/>
      <c r="V4963" s="14"/>
      <c r="W4963" s="14"/>
      <c r="X4963" s="14"/>
      <c r="Y4963" s="14"/>
    </row>
    <row r="4964" spans="1:25">
      <c r="A4964" s="14" t="s">
        <v>5048</v>
      </c>
      <c r="B4964" s="14" t="s">
        <v>64</v>
      </c>
      <c r="C4964" s="14" t="s">
        <v>34</v>
      </c>
      <c r="D4964" s="14" t="s">
        <v>54</v>
      </c>
      <c r="E4964" s="14">
        <v>2</v>
      </c>
      <c r="F4964" s="14">
        <v>81.528079050997206</v>
      </c>
      <c r="G4964" s="14">
        <v>27.1760263503324</v>
      </c>
      <c r="H4964" s="14">
        <v>332.90354859533301</v>
      </c>
      <c r="I4964" s="14">
        <v>374.20620700480703</v>
      </c>
      <c r="J4964" s="14">
        <v>295.40927689155598</v>
      </c>
      <c r="K4964" s="14">
        <v>467.12982007948398</v>
      </c>
      <c r="L4964" s="14">
        <v>92.923613074677306</v>
      </c>
      <c r="M4964" s="14">
        <v>78.796930113251193</v>
      </c>
      <c r="O4964" s="14"/>
      <c r="P4964" s="14"/>
      <c r="Q4964" s="14"/>
      <c r="R4964" s="14"/>
      <c r="S4964" s="14"/>
      <c r="T4964" s="14"/>
      <c r="U4964" s="14"/>
      <c r="V4964" s="14"/>
      <c r="W4964" s="14"/>
      <c r="X4964" s="14"/>
      <c r="Y4964" s="14"/>
    </row>
    <row r="4965" spans="1:25">
      <c r="A4965" s="14" t="s">
        <v>5049</v>
      </c>
      <c r="B4965" s="14" t="s">
        <v>64</v>
      </c>
      <c r="C4965" s="14" t="s">
        <v>128</v>
      </c>
      <c r="D4965" s="14" t="s">
        <v>54</v>
      </c>
      <c r="E4965" s="14">
        <v>2</v>
      </c>
      <c r="F4965" s="14">
        <v>96.200751218158203</v>
      </c>
      <c r="G4965" s="14">
        <v>32.066917072719399</v>
      </c>
      <c r="H4965" s="14">
        <v>393.39474612806998</v>
      </c>
      <c r="I4965" s="14">
        <v>454.58449466836697</v>
      </c>
      <c r="J4965" s="14">
        <v>364.62346311713299</v>
      </c>
      <c r="K4965" s="14">
        <v>559.28409736485503</v>
      </c>
      <c r="L4965" s="14">
        <v>104.699602696488</v>
      </c>
      <c r="M4965" s="14">
        <v>89.961031551233901</v>
      </c>
      <c r="O4965" s="14"/>
      <c r="P4965" s="14"/>
      <c r="Q4965" s="14"/>
      <c r="R4965" s="14"/>
      <c r="S4965" s="14"/>
      <c r="T4965" s="14"/>
      <c r="U4965" s="14"/>
      <c r="V4965" s="14"/>
      <c r="W4965" s="14"/>
      <c r="X4965" s="14"/>
      <c r="Y4965" s="14"/>
    </row>
    <row r="4966" spans="1:25">
      <c r="A4966" s="14" t="s">
        <v>5050</v>
      </c>
      <c r="B4966" s="14" t="s">
        <v>64</v>
      </c>
      <c r="C4966" s="14" t="s">
        <v>129</v>
      </c>
      <c r="D4966" s="14" t="s">
        <v>54</v>
      </c>
      <c r="E4966" s="14">
        <v>2</v>
      </c>
      <c r="F4966" s="14">
        <v>91.894198035446607</v>
      </c>
      <c r="G4966" s="14">
        <v>30.6313993451489</v>
      </c>
      <c r="H4966" s="14">
        <v>376.53840620957402</v>
      </c>
      <c r="I4966" s="14">
        <v>441.30810807831102</v>
      </c>
      <c r="J4966" s="14">
        <v>351.16951217135897</v>
      </c>
      <c r="K4966" s="14">
        <v>546.58629735075101</v>
      </c>
      <c r="L4966" s="14">
        <v>105.27818927244</v>
      </c>
      <c r="M4966" s="14">
        <v>90.138595906951906</v>
      </c>
      <c r="O4966" s="14"/>
      <c r="P4966" s="14"/>
      <c r="Q4966" s="14"/>
      <c r="R4966" s="14"/>
      <c r="S4966" s="14"/>
      <c r="T4966" s="14"/>
      <c r="U4966" s="14"/>
      <c r="V4966" s="14"/>
      <c r="W4966" s="14"/>
      <c r="X4966" s="14"/>
      <c r="Y4966" s="14"/>
    </row>
    <row r="4967" spans="1:25">
      <c r="A4967" s="14" t="s">
        <v>5051</v>
      </c>
      <c r="B4967" s="14" t="s">
        <v>64</v>
      </c>
      <c r="C4967" s="14" t="s">
        <v>130</v>
      </c>
      <c r="D4967" s="14" t="s">
        <v>54</v>
      </c>
      <c r="E4967" s="14">
        <v>2</v>
      </c>
      <c r="F4967" s="14">
        <v>99.243079823968102</v>
      </c>
      <c r="G4967" s="14">
        <v>33.081026607989401</v>
      </c>
      <c r="H4967" s="14">
        <v>406.56730775898501</v>
      </c>
      <c r="I4967" s="14">
        <v>469.616550205853</v>
      </c>
      <c r="J4967" s="14">
        <v>376.90849158628498</v>
      </c>
      <c r="K4967" s="14">
        <v>577.25894975169001</v>
      </c>
      <c r="L4967" s="14">
        <v>107.64239954583699</v>
      </c>
      <c r="M4967" s="14">
        <v>92.708058619568305</v>
      </c>
      <c r="O4967" s="14"/>
      <c r="P4967" s="14"/>
      <c r="Q4967" s="14"/>
      <c r="R4967" s="14"/>
      <c r="S4967" s="14"/>
      <c r="T4967" s="14"/>
      <c r="U4967" s="14"/>
      <c r="V4967" s="14"/>
      <c r="W4967" s="14"/>
      <c r="X4967" s="14"/>
      <c r="Y4967" s="14"/>
    </row>
    <row r="4968" spans="1:25">
      <c r="A4968" s="14" t="s">
        <v>5052</v>
      </c>
      <c r="B4968" s="14" t="s">
        <v>64</v>
      </c>
      <c r="C4968" s="14" t="s">
        <v>131</v>
      </c>
      <c r="D4968" s="14" t="s">
        <v>54</v>
      </c>
      <c r="E4968" s="14">
        <v>2</v>
      </c>
      <c r="F4968" s="14">
        <v>91.734140128448701</v>
      </c>
      <c r="G4968" s="14">
        <v>30.578046709482901</v>
      </c>
      <c r="H4968" s="14">
        <v>374.043384825479</v>
      </c>
      <c r="I4968" s="14">
        <v>416.99541293174298</v>
      </c>
      <c r="J4968" s="14">
        <v>331.59223476530798</v>
      </c>
      <c r="K4968" s="14">
        <v>516.75642849468102</v>
      </c>
      <c r="L4968" s="14">
        <v>99.7610155629378</v>
      </c>
      <c r="M4968" s="14">
        <v>85.403178166434998</v>
      </c>
      <c r="O4968" s="14"/>
      <c r="P4968" s="14"/>
      <c r="Q4968" s="14"/>
      <c r="R4968" s="14"/>
      <c r="S4968" s="14"/>
      <c r="T4968" s="14"/>
      <c r="U4968" s="14"/>
      <c r="V4968" s="14"/>
      <c r="W4968" s="14"/>
      <c r="X4968" s="14"/>
      <c r="Y4968" s="14"/>
    </row>
    <row r="4969" spans="1:25">
      <c r="A4969" s="14" t="s">
        <v>5053</v>
      </c>
      <c r="B4969" s="14" t="s">
        <v>64</v>
      </c>
      <c r="C4969" s="14" t="s">
        <v>132</v>
      </c>
      <c r="D4969" s="14" t="s">
        <v>54</v>
      </c>
      <c r="E4969" s="14">
        <v>2</v>
      </c>
      <c r="F4969" s="14">
        <v>99.473304412262806</v>
      </c>
      <c r="G4969" s="14">
        <v>33.157768137420902</v>
      </c>
      <c r="H4969" s="14">
        <v>403.87050106481001</v>
      </c>
      <c r="I4969" s="14">
        <v>431.46395067448702</v>
      </c>
      <c r="J4969" s="14">
        <v>347.18754150645498</v>
      </c>
      <c r="K4969" s="14">
        <v>529.29941010711696</v>
      </c>
      <c r="L4969" s="14">
        <v>97.835459432630003</v>
      </c>
      <c r="M4969" s="14">
        <v>84.276409168031904</v>
      </c>
      <c r="O4969" s="14"/>
      <c r="P4969" s="14"/>
      <c r="Q4969" s="14"/>
      <c r="R4969" s="14"/>
      <c r="S4969" s="14"/>
      <c r="T4969" s="14"/>
      <c r="U4969" s="14"/>
      <c r="V4969" s="14"/>
      <c r="W4969" s="14"/>
      <c r="X4969" s="14"/>
      <c r="Y4969" s="14"/>
    </row>
    <row r="4970" spans="1:25">
      <c r="A4970" s="14" t="s">
        <v>5054</v>
      </c>
      <c r="B4970" s="14" t="s">
        <v>64</v>
      </c>
      <c r="C4970" s="14" t="s">
        <v>38</v>
      </c>
      <c r="D4970" s="14" t="s">
        <v>54</v>
      </c>
      <c r="E4970" s="14">
        <v>3</v>
      </c>
      <c r="F4970" s="14">
        <v>102.209234811318</v>
      </c>
      <c r="G4970" s="14">
        <v>34.069744937106101</v>
      </c>
      <c r="H4970" s="14">
        <v>446.48451341655698</v>
      </c>
      <c r="I4970" s="14">
        <v>515.46826356963697</v>
      </c>
      <c r="J4970" s="14">
        <v>416.63885439584902</v>
      </c>
      <c r="K4970" s="14">
        <v>629.96617625888598</v>
      </c>
      <c r="L4970" s="14">
        <v>114.497912689248</v>
      </c>
      <c r="M4970" s="14">
        <v>98.829409173788093</v>
      </c>
      <c r="O4970" s="14"/>
      <c r="P4970" s="14"/>
      <c r="Q4970" s="14"/>
      <c r="R4970" s="14"/>
      <c r="S4970" s="14"/>
      <c r="T4970" s="14"/>
      <c r="U4970" s="14"/>
      <c r="V4970" s="14"/>
      <c r="W4970" s="14"/>
      <c r="X4970" s="14"/>
      <c r="Y4970" s="14"/>
    </row>
    <row r="4971" spans="1:25">
      <c r="A4971" s="14" t="s">
        <v>5055</v>
      </c>
      <c r="B4971" s="14" t="s">
        <v>64</v>
      </c>
      <c r="C4971" s="14" t="s">
        <v>36</v>
      </c>
      <c r="D4971" s="14" t="s">
        <v>54</v>
      </c>
      <c r="E4971" s="14">
        <v>3</v>
      </c>
      <c r="F4971" s="14">
        <v>99.471792224225297</v>
      </c>
      <c r="G4971" s="14">
        <v>33.157264074741803</v>
      </c>
      <c r="H4971" s="14">
        <v>432.31688567180402</v>
      </c>
      <c r="I4971" s="14">
        <v>475.38596696165098</v>
      </c>
      <c r="J4971" s="14">
        <v>384.25978743554202</v>
      </c>
      <c r="K4971" s="14">
        <v>581.17336235184803</v>
      </c>
      <c r="L4971" s="14">
        <v>105.787395390198</v>
      </c>
      <c r="M4971" s="14">
        <v>91.1261795261087</v>
      </c>
      <c r="O4971" s="14"/>
      <c r="P4971" s="14"/>
      <c r="Q4971" s="14"/>
      <c r="R4971" s="14"/>
      <c r="S4971" s="14"/>
      <c r="T4971" s="14"/>
      <c r="U4971" s="14"/>
      <c r="V4971" s="14"/>
      <c r="W4971" s="14"/>
      <c r="X4971" s="14"/>
      <c r="Y4971" s="14"/>
    </row>
    <row r="4972" spans="1:25">
      <c r="A4972" s="14" t="s">
        <v>5056</v>
      </c>
      <c r="B4972" s="14" t="s">
        <v>64</v>
      </c>
      <c r="C4972" s="14" t="s">
        <v>34</v>
      </c>
      <c r="D4972" s="14" t="s">
        <v>54</v>
      </c>
      <c r="E4972" s="14">
        <v>3</v>
      </c>
      <c r="F4972" s="14">
        <v>103.401532989714</v>
      </c>
      <c r="G4972" s="14">
        <v>34.467177663237898</v>
      </c>
      <c r="H4972" s="14">
        <v>446.46603190722698</v>
      </c>
      <c r="I4972" s="14">
        <v>501.14418310127297</v>
      </c>
      <c r="J4972" s="14">
        <v>406.73883680614603</v>
      </c>
      <c r="K4972" s="14">
        <v>610.42299038186695</v>
      </c>
      <c r="L4972" s="14">
        <v>109.278807280595</v>
      </c>
      <c r="M4972" s="14">
        <v>94.405346295126506</v>
      </c>
      <c r="O4972" s="14"/>
      <c r="P4972" s="14"/>
      <c r="Q4972" s="14"/>
      <c r="R4972" s="14"/>
      <c r="S4972" s="14"/>
      <c r="T4972" s="14"/>
      <c r="U4972" s="14"/>
      <c r="V4972" s="14"/>
      <c r="W4972" s="14"/>
      <c r="X4972" s="14"/>
      <c r="Y4972" s="14"/>
    </row>
    <row r="4973" spans="1:25">
      <c r="A4973" s="14" t="s">
        <v>5057</v>
      </c>
      <c r="B4973" s="14" t="s">
        <v>64</v>
      </c>
      <c r="C4973" s="14" t="s">
        <v>128</v>
      </c>
      <c r="D4973" s="14" t="s">
        <v>54</v>
      </c>
      <c r="E4973" s="14">
        <v>3</v>
      </c>
      <c r="F4973" s="14">
        <v>109.499383938696</v>
      </c>
      <c r="G4973" s="14">
        <v>36.499794646232097</v>
      </c>
      <c r="H4973" s="14">
        <v>472.04114298700802</v>
      </c>
      <c r="I4973" s="14">
        <v>537.67144948082</v>
      </c>
      <c r="J4973" s="14">
        <v>438.92700834802298</v>
      </c>
      <c r="K4973" s="14">
        <v>651.49857299902101</v>
      </c>
      <c r="L4973" s="14">
        <v>113.82712351820101</v>
      </c>
      <c r="M4973" s="14">
        <v>98.744441132796894</v>
      </c>
      <c r="O4973" s="14"/>
      <c r="P4973" s="14"/>
      <c r="Q4973" s="14"/>
      <c r="R4973" s="14"/>
      <c r="S4973" s="14"/>
      <c r="T4973" s="14"/>
      <c r="U4973" s="14"/>
      <c r="V4973" s="14"/>
      <c r="W4973" s="14"/>
      <c r="X4973" s="14"/>
      <c r="Y4973" s="14"/>
    </row>
    <row r="4974" spans="1:25">
      <c r="A4974" s="14" t="s">
        <v>5058</v>
      </c>
      <c r="B4974" s="14" t="s">
        <v>64</v>
      </c>
      <c r="C4974" s="14" t="s">
        <v>129</v>
      </c>
      <c r="D4974" s="14" t="s">
        <v>54</v>
      </c>
      <c r="E4974" s="14">
        <v>3</v>
      </c>
      <c r="F4974" s="14">
        <v>109.253950042266</v>
      </c>
      <c r="G4974" s="14">
        <v>36.417983347422002</v>
      </c>
      <c r="H4974" s="14">
        <v>468.65970333847798</v>
      </c>
      <c r="I4974" s="14">
        <v>560.26408484614205</v>
      </c>
      <c r="J4974" s="14">
        <v>456.61088557473698</v>
      </c>
      <c r="K4974" s="14">
        <v>679.76894592509495</v>
      </c>
      <c r="L4974" s="14">
        <v>119.504861078953</v>
      </c>
      <c r="M4974" s="14">
        <v>103.653199271405</v>
      </c>
      <c r="O4974" s="14"/>
      <c r="P4974" s="14"/>
      <c r="Q4974" s="14"/>
      <c r="R4974" s="14"/>
      <c r="S4974" s="14"/>
      <c r="T4974" s="14"/>
      <c r="U4974" s="14"/>
      <c r="V4974" s="14"/>
      <c r="W4974" s="14"/>
      <c r="X4974" s="14"/>
      <c r="Y4974" s="14"/>
    </row>
    <row r="4975" spans="1:25">
      <c r="A4975" s="14" t="s">
        <v>5059</v>
      </c>
      <c r="B4975" s="14" t="s">
        <v>64</v>
      </c>
      <c r="C4975" s="14" t="s">
        <v>130</v>
      </c>
      <c r="D4975" s="14" t="s">
        <v>54</v>
      </c>
      <c r="E4975" s="14">
        <v>3</v>
      </c>
      <c r="F4975" s="14">
        <v>106.864572715939</v>
      </c>
      <c r="G4975" s="14">
        <v>35.621524238646401</v>
      </c>
      <c r="H4975" s="14">
        <v>457.42904167425399</v>
      </c>
      <c r="I4975" s="14">
        <v>549.30100894106499</v>
      </c>
      <c r="J4975" s="14">
        <v>446.06495982417198</v>
      </c>
      <c r="K4975" s="14">
        <v>668.514631094896</v>
      </c>
      <c r="L4975" s="14">
        <v>119.213622153831</v>
      </c>
      <c r="M4975" s="14">
        <v>103.236049116893</v>
      </c>
      <c r="O4975" s="14"/>
      <c r="P4975" s="14"/>
      <c r="Q4975" s="14"/>
      <c r="R4975" s="14"/>
      <c r="S4975" s="14"/>
      <c r="T4975" s="14"/>
      <c r="U4975" s="14"/>
      <c r="V4975" s="14"/>
      <c r="W4975" s="14"/>
      <c r="X4975" s="14"/>
      <c r="Y4975" s="14"/>
    </row>
    <row r="4976" spans="1:25">
      <c r="A4976" s="14" t="s">
        <v>5060</v>
      </c>
      <c r="B4976" s="14" t="s">
        <v>64</v>
      </c>
      <c r="C4976" s="14" t="s">
        <v>131</v>
      </c>
      <c r="D4976" s="14" t="s">
        <v>54</v>
      </c>
      <c r="E4976" s="14">
        <v>3</v>
      </c>
      <c r="F4976" s="14">
        <v>100.65217739772</v>
      </c>
      <c r="G4976" s="14">
        <v>33.550725799240098</v>
      </c>
      <c r="H4976" s="14">
        <v>428.21602806943298</v>
      </c>
      <c r="I4976" s="14">
        <v>507.629439549415</v>
      </c>
      <c r="J4976" s="14">
        <v>409.34616709327997</v>
      </c>
      <c r="K4976" s="14">
        <v>621.62469092468996</v>
      </c>
      <c r="L4976" s="14">
        <v>113.99525137527399</v>
      </c>
      <c r="M4976" s="14">
        <v>98.283272456135094</v>
      </c>
      <c r="O4976" s="14"/>
      <c r="P4976" s="14"/>
      <c r="Q4976" s="14"/>
      <c r="R4976" s="14"/>
      <c r="S4976" s="14"/>
      <c r="T4976" s="14"/>
      <c r="U4976" s="14"/>
      <c r="V4976" s="14"/>
      <c r="W4976" s="14"/>
      <c r="X4976" s="14"/>
      <c r="Y4976" s="14"/>
    </row>
    <row r="4977" spans="1:25">
      <c r="A4977" s="14" t="s">
        <v>5061</v>
      </c>
      <c r="B4977" s="14" t="s">
        <v>64</v>
      </c>
      <c r="C4977" s="14" t="s">
        <v>132</v>
      </c>
      <c r="D4977" s="14" t="s">
        <v>54</v>
      </c>
      <c r="E4977" s="14">
        <v>3</v>
      </c>
      <c r="F4977" s="14">
        <v>100.51121550880301</v>
      </c>
      <c r="G4977" s="14">
        <v>33.503738502934397</v>
      </c>
      <c r="H4977" s="14">
        <v>424.29488584914202</v>
      </c>
      <c r="I4977" s="14">
        <v>483.31440513167399</v>
      </c>
      <c r="J4977" s="14">
        <v>390.27029020689503</v>
      </c>
      <c r="K4977" s="14">
        <v>591.24424059116302</v>
      </c>
      <c r="L4977" s="14">
        <v>107.929835459489</v>
      </c>
      <c r="M4977" s="14">
        <v>93.044114924778597</v>
      </c>
      <c r="O4977" s="14"/>
      <c r="P4977" s="14"/>
      <c r="Q4977" s="14"/>
      <c r="R4977" s="14"/>
      <c r="S4977" s="14"/>
      <c r="T4977" s="14"/>
      <c r="U4977" s="14"/>
      <c r="V4977" s="14"/>
      <c r="W4977" s="14"/>
      <c r="X4977" s="14"/>
      <c r="Y4977" s="14"/>
    </row>
    <row r="4978" spans="1:25">
      <c r="A4978" s="14" t="s">
        <v>5062</v>
      </c>
      <c r="B4978" s="14" t="s">
        <v>64</v>
      </c>
      <c r="C4978" s="14" t="s">
        <v>38</v>
      </c>
      <c r="D4978" s="14" t="s">
        <v>54</v>
      </c>
      <c r="E4978" s="14">
        <v>4</v>
      </c>
      <c r="F4978" s="14">
        <v>121.78546384932601</v>
      </c>
      <c r="G4978" s="14">
        <v>40.595154616442102</v>
      </c>
      <c r="H4978" s="14">
        <v>540.93214821589299</v>
      </c>
      <c r="I4978" s="14">
        <v>644.04860014987503</v>
      </c>
      <c r="J4978" s="14">
        <v>530.70754152852498</v>
      </c>
      <c r="K4978" s="14">
        <v>773.73778619323105</v>
      </c>
      <c r="L4978" s="14">
        <v>129.68918604335701</v>
      </c>
      <c r="M4978" s="14">
        <v>113.34105862134901</v>
      </c>
      <c r="O4978" s="14"/>
      <c r="P4978" s="14"/>
      <c r="Q4978" s="14"/>
      <c r="R4978" s="14"/>
      <c r="S4978" s="14"/>
      <c r="T4978" s="14"/>
      <c r="U4978" s="14"/>
      <c r="V4978" s="14"/>
      <c r="W4978" s="14"/>
      <c r="X4978" s="14"/>
      <c r="Y4978" s="14"/>
    </row>
    <row r="4979" spans="1:25">
      <c r="A4979" s="14" t="s">
        <v>5063</v>
      </c>
      <c r="B4979" s="14" t="s">
        <v>64</v>
      </c>
      <c r="C4979" s="14" t="s">
        <v>36</v>
      </c>
      <c r="D4979" s="14" t="s">
        <v>54</v>
      </c>
      <c r="E4979" s="14">
        <v>4</v>
      </c>
      <c r="F4979" s="14">
        <v>123.493498350091</v>
      </c>
      <c r="G4979" s="14">
        <v>41.164499450030199</v>
      </c>
      <c r="H4979" s="14">
        <v>547.30321906616996</v>
      </c>
      <c r="I4979" s="14">
        <v>642.132221596916</v>
      </c>
      <c r="J4979" s="14">
        <v>529.58606583679705</v>
      </c>
      <c r="K4979" s="14">
        <v>770.79074334963605</v>
      </c>
      <c r="L4979" s="14">
        <v>128.65852175272099</v>
      </c>
      <c r="M4979" s="14">
        <v>112.546155760118</v>
      </c>
      <c r="O4979" s="14"/>
      <c r="P4979" s="14"/>
      <c r="Q4979" s="14"/>
      <c r="R4979" s="14"/>
      <c r="S4979" s="14"/>
      <c r="T4979" s="14"/>
      <c r="U4979" s="14"/>
      <c r="V4979" s="14"/>
      <c r="W4979" s="14"/>
      <c r="X4979" s="14"/>
      <c r="Y4979" s="14"/>
    </row>
    <row r="4980" spans="1:25">
      <c r="A4980" s="14" t="s">
        <v>5064</v>
      </c>
      <c r="B4980" s="14" t="s">
        <v>64</v>
      </c>
      <c r="C4980" s="14" t="s">
        <v>34</v>
      </c>
      <c r="D4980" s="14" t="s">
        <v>54</v>
      </c>
      <c r="E4980" s="14">
        <v>4</v>
      </c>
      <c r="F4980" s="14">
        <v>125.91926643347099</v>
      </c>
      <c r="G4980" s="14">
        <v>41.973088811156899</v>
      </c>
      <c r="H4980" s="14">
        <v>557.06629991802697</v>
      </c>
      <c r="I4980" s="14">
        <v>642.32340011936003</v>
      </c>
      <c r="J4980" s="14">
        <v>531.39219419372898</v>
      </c>
      <c r="K4980" s="14">
        <v>768.97063750030702</v>
      </c>
      <c r="L4980" s="14">
        <v>126.647237380947</v>
      </c>
      <c r="M4980" s="14">
        <v>110.93120592563101</v>
      </c>
      <c r="O4980" s="14"/>
      <c r="P4980" s="14"/>
      <c r="Q4980" s="14"/>
      <c r="R4980" s="14"/>
      <c r="S4980" s="14"/>
      <c r="T4980" s="14"/>
      <c r="U4980" s="14"/>
      <c r="V4980" s="14"/>
      <c r="W4980" s="14"/>
      <c r="X4980" s="14"/>
      <c r="Y4980" s="14"/>
    </row>
    <row r="4981" spans="1:25">
      <c r="A4981" s="14" t="s">
        <v>5065</v>
      </c>
      <c r="B4981" s="14" t="s">
        <v>64</v>
      </c>
      <c r="C4981" s="14" t="s">
        <v>128</v>
      </c>
      <c r="D4981" s="14" t="s">
        <v>54</v>
      </c>
      <c r="E4981" s="14">
        <v>4</v>
      </c>
      <c r="F4981" s="14">
        <v>113.58758935524899</v>
      </c>
      <c r="G4981" s="14">
        <v>37.862529785082998</v>
      </c>
      <c r="H4981" s="14">
        <v>498.86946881834598</v>
      </c>
      <c r="I4981" s="14">
        <v>570.49395078744601</v>
      </c>
      <c r="J4981" s="14">
        <v>467.573333687542</v>
      </c>
      <c r="K4981" s="14">
        <v>688.82729921451403</v>
      </c>
      <c r="L4981" s="14">
        <v>118.333348427068</v>
      </c>
      <c r="M4981" s="14">
        <v>102.92061709990401</v>
      </c>
      <c r="O4981" s="14"/>
      <c r="P4981" s="14"/>
      <c r="Q4981" s="14"/>
      <c r="R4981" s="14"/>
      <c r="S4981" s="14"/>
      <c r="T4981" s="14"/>
      <c r="U4981" s="14"/>
      <c r="V4981" s="14"/>
      <c r="W4981" s="14"/>
      <c r="X4981" s="14"/>
      <c r="Y4981" s="14"/>
    </row>
    <row r="4982" spans="1:25">
      <c r="A4982" s="14" t="s">
        <v>5066</v>
      </c>
      <c r="B4982" s="14" t="s">
        <v>64</v>
      </c>
      <c r="C4982" s="14" t="s">
        <v>129</v>
      </c>
      <c r="D4982" s="14" t="s">
        <v>54</v>
      </c>
      <c r="E4982" s="14">
        <v>4</v>
      </c>
      <c r="F4982" s="14">
        <v>100.43653979589099</v>
      </c>
      <c r="G4982" s="14">
        <v>33.478846598630199</v>
      </c>
      <c r="H4982" s="14">
        <v>437.82275412332399</v>
      </c>
      <c r="I4982" s="14">
        <v>500.318333013673</v>
      </c>
      <c r="J4982" s="14">
        <v>404.92531529854199</v>
      </c>
      <c r="K4982" s="14">
        <v>610.97900726940497</v>
      </c>
      <c r="L4982" s="14">
        <v>110.660674255732</v>
      </c>
      <c r="M4982" s="14">
        <v>95.393017715130895</v>
      </c>
      <c r="O4982" s="14"/>
      <c r="P4982" s="14"/>
      <c r="Q4982" s="14"/>
      <c r="R4982" s="14"/>
      <c r="S4982" s="14"/>
      <c r="T4982" s="14"/>
      <c r="U4982" s="14"/>
      <c r="V4982" s="14"/>
      <c r="W4982" s="14"/>
      <c r="X4982" s="14"/>
      <c r="Y4982" s="14"/>
    </row>
    <row r="4983" spans="1:25">
      <c r="A4983" s="14" t="s">
        <v>5067</v>
      </c>
      <c r="B4983" s="14" t="s">
        <v>64</v>
      </c>
      <c r="C4983" s="14" t="s">
        <v>130</v>
      </c>
      <c r="D4983" s="14" t="s">
        <v>54</v>
      </c>
      <c r="E4983" s="14">
        <v>4</v>
      </c>
      <c r="F4983" s="14">
        <v>96.457214941804693</v>
      </c>
      <c r="G4983" s="14">
        <v>32.152404980601602</v>
      </c>
      <c r="H4983" s="14">
        <v>417.49140816224298</v>
      </c>
      <c r="I4983" s="14">
        <v>468.57518984932699</v>
      </c>
      <c r="J4983" s="14">
        <v>378.03514574561001</v>
      </c>
      <c r="K4983" s="14">
        <v>573.92725451799595</v>
      </c>
      <c r="L4983" s="14">
        <v>105.352064668669</v>
      </c>
      <c r="M4983" s="14">
        <v>90.540044103716696</v>
      </c>
      <c r="O4983" s="14"/>
      <c r="P4983" s="14"/>
      <c r="Q4983" s="14"/>
      <c r="R4983" s="14"/>
      <c r="S4983" s="14"/>
      <c r="T4983" s="14"/>
      <c r="U4983" s="14"/>
      <c r="V4983" s="14"/>
      <c r="W4983" s="14"/>
      <c r="X4983" s="14"/>
      <c r="Y4983" s="14"/>
    </row>
    <row r="4984" spans="1:25">
      <c r="A4984" s="14" t="s">
        <v>5068</v>
      </c>
      <c r="B4984" s="14" t="s">
        <v>64</v>
      </c>
      <c r="C4984" s="14" t="s">
        <v>131</v>
      </c>
      <c r="D4984" s="14" t="s">
        <v>54</v>
      </c>
      <c r="E4984" s="14">
        <v>4</v>
      </c>
      <c r="F4984" s="14">
        <v>98.717248617319896</v>
      </c>
      <c r="G4984" s="14">
        <v>32.905749539106601</v>
      </c>
      <c r="H4984" s="14">
        <v>424.97416426587398</v>
      </c>
      <c r="I4984" s="14">
        <v>479.45295713050399</v>
      </c>
      <c r="J4984" s="14">
        <v>387.47296935669402</v>
      </c>
      <c r="K4984" s="14">
        <v>586.29272531472895</v>
      </c>
      <c r="L4984" s="14">
        <v>106.83976818422499</v>
      </c>
      <c r="M4984" s="14">
        <v>91.979987773809697</v>
      </c>
      <c r="O4984" s="14"/>
      <c r="P4984" s="14"/>
      <c r="Q4984" s="14"/>
      <c r="R4984" s="14"/>
      <c r="S4984" s="14"/>
      <c r="T4984" s="14"/>
      <c r="U4984" s="14"/>
      <c r="V4984" s="14"/>
      <c r="W4984" s="14"/>
      <c r="X4984" s="14"/>
      <c r="Y4984" s="14"/>
    </row>
    <row r="4985" spans="1:25">
      <c r="A4985" s="14" t="s">
        <v>5069</v>
      </c>
      <c r="B4985" s="14" t="s">
        <v>64</v>
      </c>
      <c r="C4985" s="14" t="s">
        <v>132</v>
      </c>
      <c r="D4985" s="14" t="s">
        <v>54</v>
      </c>
      <c r="E4985" s="14">
        <v>4</v>
      </c>
      <c r="F4985" s="14">
        <v>112.74386235793899</v>
      </c>
      <c r="G4985" s="14">
        <v>37.581287452646301</v>
      </c>
      <c r="H4985" s="14">
        <v>481.29717121852201</v>
      </c>
      <c r="I4985" s="14">
        <v>539.76029145364998</v>
      </c>
      <c r="J4985" s="14">
        <v>442.49064001123099</v>
      </c>
      <c r="K4985" s="14">
        <v>651.65510152138802</v>
      </c>
      <c r="L4985" s="14">
        <v>111.89481006773801</v>
      </c>
      <c r="M4985" s="14">
        <v>97.269651442419203</v>
      </c>
      <c r="O4985" s="14"/>
      <c r="P4985" s="14"/>
      <c r="Q4985" s="14"/>
      <c r="R4985" s="14"/>
      <c r="S4985" s="14"/>
      <c r="T4985" s="14"/>
      <c r="U4985" s="14"/>
      <c r="V4985" s="14"/>
      <c r="W4985" s="14"/>
      <c r="X4985" s="14"/>
      <c r="Y4985" s="14"/>
    </row>
    <row r="4986" spans="1:25">
      <c r="A4986" s="14" t="s">
        <v>5070</v>
      </c>
      <c r="B4986" s="14" t="s">
        <v>64</v>
      </c>
      <c r="C4986" s="14" t="s">
        <v>38</v>
      </c>
      <c r="D4986" s="14" t="s">
        <v>54</v>
      </c>
      <c r="E4986" s="14">
        <v>5</v>
      </c>
      <c r="F4986" s="14">
        <v>128.38218256489199</v>
      </c>
      <c r="G4986" s="14">
        <v>42.794060854964101</v>
      </c>
      <c r="H4986" s="14">
        <v>604.492808008721</v>
      </c>
      <c r="I4986" s="14">
        <v>650.34648349220197</v>
      </c>
      <c r="J4986" s="14">
        <v>541.19935802053305</v>
      </c>
      <c r="K4986" s="14">
        <v>774.79687491386198</v>
      </c>
      <c r="L4986" s="14">
        <v>124.45039142165901</v>
      </c>
      <c r="M4986" s="14">
        <v>109.147125471669</v>
      </c>
      <c r="O4986" s="14"/>
      <c r="P4986" s="14"/>
      <c r="Q4986" s="14"/>
      <c r="R4986" s="14"/>
      <c r="S4986" s="14"/>
      <c r="T4986" s="14"/>
      <c r="U4986" s="14"/>
      <c r="V4986" s="14"/>
      <c r="W4986" s="14"/>
      <c r="X4986" s="14"/>
      <c r="Y4986" s="14"/>
    </row>
    <row r="4987" spans="1:25">
      <c r="A4987" s="14" t="s">
        <v>5071</v>
      </c>
      <c r="B4987" s="14" t="s">
        <v>64</v>
      </c>
      <c r="C4987" s="14" t="s">
        <v>36</v>
      </c>
      <c r="D4987" s="14" t="s">
        <v>54</v>
      </c>
      <c r="E4987" s="14">
        <v>5</v>
      </c>
      <c r="F4987" s="14">
        <v>120.722387020708</v>
      </c>
      <c r="G4987" s="14">
        <v>40.240795673569401</v>
      </c>
      <c r="H4987" s="14">
        <v>567.03798506673604</v>
      </c>
      <c r="I4987" s="14">
        <v>608.395781083732</v>
      </c>
      <c r="J4987" s="14">
        <v>503.441850562181</v>
      </c>
      <c r="K4987" s="14">
        <v>728.55965127828301</v>
      </c>
      <c r="L4987" s="14">
        <v>120.16387019455</v>
      </c>
      <c r="M4987" s="14">
        <v>104.953930521552</v>
      </c>
      <c r="O4987" s="14"/>
      <c r="P4987" s="14"/>
      <c r="Q4987" s="14"/>
      <c r="R4987" s="14"/>
      <c r="S4987" s="14"/>
      <c r="T4987" s="14"/>
      <c r="U4987" s="14"/>
      <c r="V4987" s="14"/>
      <c r="W4987" s="14"/>
      <c r="X4987" s="14"/>
      <c r="Y4987" s="14"/>
    </row>
    <row r="4988" spans="1:25">
      <c r="A4988" s="14" t="s">
        <v>5072</v>
      </c>
      <c r="B4988" s="14" t="s">
        <v>64</v>
      </c>
      <c r="C4988" s="14" t="s">
        <v>34</v>
      </c>
      <c r="D4988" s="14" t="s">
        <v>54</v>
      </c>
      <c r="E4988" s="14">
        <v>5</v>
      </c>
      <c r="F4988" s="14">
        <v>107.69077439368201</v>
      </c>
      <c r="G4988" s="14">
        <v>35.896924797893902</v>
      </c>
      <c r="H4988" s="14">
        <v>504.85572356514803</v>
      </c>
      <c r="I4988" s="14">
        <v>538.72565367808897</v>
      </c>
      <c r="J4988" s="14">
        <v>440.35173673569</v>
      </c>
      <c r="K4988" s="14">
        <v>652.26142135905695</v>
      </c>
      <c r="L4988" s="14">
        <v>113.53576768096799</v>
      </c>
      <c r="M4988" s="14">
        <v>98.373916942399703</v>
      </c>
      <c r="O4988" s="14"/>
      <c r="P4988" s="14"/>
      <c r="Q4988" s="14"/>
      <c r="R4988" s="14"/>
      <c r="S4988" s="14"/>
      <c r="T4988" s="14"/>
      <c r="U4988" s="14"/>
      <c r="V4988" s="14"/>
      <c r="W4988" s="14"/>
      <c r="X4988" s="14"/>
      <c r="Y4988" s="14"/>
    </row>
    <row r="4989" spans="1:25">
      <c r="A4989" s="14" t="s">
        <v>5073</v>
      </c>
      <c r="B4989" s="14" t="s">
        <v>64</v>
      </c>
      <c r="C4989" s="14" t="s">
        <v>128</v>
      </c>
      <c r="D4989" s="14" t="s">
        <v>54</v>
      </c>
      <c r="E4989" s="14">
        <v>5</v>
      </c>
      <c r="F4989" s="14">
        <v>113.47199434766399</v>
      </c>
      <c r="G4989" s="14">
        <v>37.823998115887903</v>
      </c>
      <c r="H4989" s="14">
        <v>528.73582008137305</v>
      </c>
      <c r="I4989" s="14">
        <v>563.80948785777503</v>
      </c>
      <c r="J4989" s="14">
        <v>463.60099587491101</v>
      </c>
      <c r="K4989" s="14">
        <v>679.03280112903303</v>
      </c>
      <c r="L4989" s="14">
        <v>115.22331327125799</v>
      </c>
      <c r="M4989" s="14">
        <v>100.208491982864</v>
      </c>
      <c r="O4989" s="14"/>
      <c r="P4989" s="14"/>
      <c r="Q4989" s="14"/>
      <c r="R4989" s="14"/>
      <c r="S4989" s="14"/>
      <c r="T4989" s="14"/>
      <c r="U4989" s="14"/>
      <c r="V4989" s="14"/>
      <c r="W4989" s="14"/>
      <c r="X4989" s="14"/>
      <c r="Y4989" s="14"/>
    </row>
    <row r="4990" spans="1:25">
      <c r="A4990" s="14" t="s">
        <v>5074</v>
      </c>
      <c r="B4990" s="14" t="s">
        <v>64</v>
      </c>
      <c r="C4990" s="14" t="s">
        <v>129</v>
      </c>
      <c r="D4990" s="14" t="s">
        <v>54</v>
      </c>
      <c r="E4990" s="14">
        <v>5</v>
      </c>
      <c r="F4990" s="14">
        <v>117.083893077721</v>
      </c>
      <c r="G4990" s="14">
        <v>39.027964359240201</v>
      </c>
      <c r="H4990" s="14">
        <v>543.51449762195102</v>
      </c>
      <c r="I4990" s="14">
        <v>587.83891482697697</v>
      </c>
      <c r="J4990" s="14">
        <v>484.63173943464398</v>
      </c>
      <c r="K4990" s="14">
        <v>706.25130115204297</v>
      </c>
      <c r="L4990" s="14">
        <v>118.412386325066</v>
      </c>
      <c r="M4990" s="14">
        <v>103.207175392333</v>
      </c>
      <c r="O4990" s="14"/>
      <c r="P4990" s="14"/>
      <c r="Q4990" s="14"/>
      <c r="R4990" s="14"/>
      <c r="S4990" s="14"/>
      <c r="T4990" s="14"/>
      <c r="U4990" s="14"/>
      <c r="V4990" s="14"/>
      <c r="W4990" s="14"/>
      <c r="X4990" s="14"/>
      <c r="Y4990" s="14"/>
    </row>
    <row r="4991" spans="1:25">
      <c r="A4991" s="14" t="s">
        <v>5075</v>
      </c>
      <c r="B4991" s="14" t="s">
        <v>64</v>
      </c>
      <c r="C4991" s="14" t="s">
        <v>130</v>
      </c>
      <c r="D4991" s="14" t="s">
        <v>54</v>
      </c>
      <c r="E4991" s="14">
        <v>5</v>
      </c>
      <c r="F4991" s="14">
        <v>118.23986373486601</v>
      </c>
      <c r="G4991" s="14">
        <v>39.413287911622</v>
      </c>
      <c r="H4991" s="14">
        <v>546.64754385051401</v>
      </c>
      <c r="I4991" s="14">
        <v>594.26807421519698</v>
      </c>
      <c r="J4991" s="14">
        <v>490.28758005073399</v>
      </c>
      <c r="K4991" s="14">
        <v>713.48688388704204</v>
      </c>
      <c r="L4991" s="14">
        <v>119.21880967184499</v>
      </c>
      <c r="M4991" s="14">
        <v>103.980494164462</v>
      </c>
      <c r="O4991" s="14"/>
      <c r="P4991" s="14"/>
      <c r="Q4991" s="14"/>
      <c r="R4991" s="14"/>
      <c r="S4991" s="14"/>
      <c r="T4991" s="14"/>
      <c r="U4991" s="14"/>
      <c r="V4991" s="14"/>
      <c r="W4991" s="14"/>
      <c r="X4991" s="14"/>
      <c r="Y4991" s="14"/>
    </row>
    <row r="4992" spans="1:25">
      <c r="A4992" s="14" t="s">
        <v>5076</v>
      </c>
      <c r="B4992" s="14" t="s">
        <v>64</v>
      </c>
      <c r="C4992" s="14" t="s">
        <v>131</v>
      </c>
      <c r="D4992" s="14" t="s">
        <v>54</v>
      </c>
      <c r="E4992" s="14">
        <v>5</v>
      </c>
      <c r="F4992" s="14">
        <v>114.597370729795</v>
      </c>
      <c r="G4992" s="14">
        <v>38.199123576598197</v>
      </c>
      <c r="H4992" s="14">
        <v>527.39367080765101</v>
      </c>
      <c r="I4992" s="14">
        <v>581.05073465375301</v>
      </c>
      <c r="J4992" s="14">
        <v>477.18916953443397</v>
      </c>
      <c r="K4992" s="14">
        <v>700.39191109082697</v>
      </c>
      <c r="L4992" s="14">
        <v>119.341176437074</v>
      </c>
      <c r="M4992" s="14">
        <v>103.861565119319</v>
      </c>
      <c r="O4992" s="14"/>
      <c r="P4992" s="14"/>
      <c r="Q4992" s="14"/>
      <c r="R4992" s="14"/>
      <c r="S4992" s="14"/>
      <c r="T4992" s="14"/>
      <c r="U4992" s="14"/>
      <c r="V4992" s="14"/>
      <c r="W4992" s="14"/>
      <c r="X4992" s="14"/>
      <c r="Y4992" s="14"/>
    </row>
    <row r="4993" spans="1:25">
      <c r="A4993" s="14" t="s">
        <v>5077</v>
      </c>
      <c r="B4993" s="14" t="s">
        <v>64</v>
      </c>
      <c r="C4993" s="14" t="s">
        <v>132</v>
      </c>
      <c r="D4993" s="14" t="s">
        <v>54</v>
      </c>
      <c r="E4993" s="14">
        <v>5</v>
      </c>
      <c r="F4993" s="14">
        <v>121.598571558309</v>
      </c>
      <c r="G4993" s="14">
        <v>40.532857186103001</v>
      </c>
      <c r="H4993" s="14">
        <v>556.99954907383506</v>
      </c>
      <c r="I4993" s="14">
        <v>607.77564038538196</v>
      </c>
      <c r="J4993" s="14">
        <v>502.16560468878203</v>
      </c>
      <c r="K4993" s="14">
        <v>728.63128043765005</v>
      </c>
      <c r="L4993" s="14">
        <v>120.855640052268</v>
      </c>
      <c r="M4993" s="14">
        <v>105.61003569659999</v>
      </c>
      <c r="O4993" s="14"/>
      <c r="P4993" s="14"/>
      <c r="Q4993" s="14"/>
      <c r="R4993" s="14"/>
      <c r="S4993" s="14"/>
      <c r="T4993" s="14"/>
      <c r="U4993" s="14"/>
      <c r="V4993" s="14"/>
      <c r="W4993" s="14"/>
      <c r="X4993" s="14"/>
      <c r="Y4993" s="14"/>
    </row>
    <row r="4994" spans="1:25">
      <c r="A4994" s="14" t="s">
        <v>5078</v>
      </c>
      <c r="B4994" s="14" t="s">
        <v>64</v>
      </c>
      <c r="C4994" s="14" t="s">
        <v>38</v>
      </c>
      <c r="D4994" s="14" t="s">
        <v>72</v>
      </c>
      <c r="E4994" s="14">
        <v>0</v>
      </c>
      <c r="F4994" s="14">
        <v>439.103013468612</v>
      </c>
      <c r="G4994" s="14">
        <v>146.36767115620401</v>
      </c>
      <c r="H4994" s="14">
        <v>392.26290051778301</v>
      </c>
      <c r="I4994" s="14">
        <v>486.81375328489003</v>
      </c>
      <c r="J4994" s="14">
        <v>439.79339817037402</v>
      </c>
      <c r="K4994" s="14">
        <v>537.28076536198398</v>
      </c>
      <c r="L4994" s="14">
        <v>50.467012077094402</v>
      </c>
      <c r="M4994" s="14">
        <v>47.020355114515397</v>
      </c>
      <c r="O4994" s="14"/>
      <c r="P4994" s="14"/>
      <c r="Q4994" s="14"/>
      <c r="R4994" s="14"/>
      <c r="S4994" s="14"/>
      <c r="T4994" s="14"/>
      <c r="U4994" s="14"/>
      <c r="V4994" s="14"/>
      <c r="W4994" s="14"/>
      <c r="X4994" s="14"/>
      <c r="Y4994" s="14"/>
    </row>
    <row r="4995" spans="1:25">
      <c r="A4995" s="14" t="s">
        <v>5079</v>
      </c>
      <c r="B4995" s="14" t="s">
        <v>64</v>
      </c>
      <c r="C4995" s="14" t="s">
        <v>36</v>
      </c>
      <c r="D4995" s="14" t="s">
        <v>72</v>
      </c>
      <c r="E4995" s="14">
        <v>0</v>
      </c>
      <c r="F4995" s="14">
        <v>457.72585485936401</v>
      </c>
      <c r="G4995" s="14">
        <v>152.57528495312101</v>
      </c>
      <c r="H4995" s="14">
        <v>405.97248275744499</v>
      </c>
      <c r="I4995" s="14">
        <v>499.33162146380602</v>
      </c>
      <c r="J4995" s="14">
        <v>452.272276539335</v>
      </c>
      <c r="K4995" s="14">
        <v>549.76683650745701</v>
      </c>
      <c r="L4995" s="14">
        <v>50.435215043651098</v>
      </c>
      <c r="M4995" s="14">
        <v>47.0593449244707</v>
      </c>
      <c r="O4995" s="14"/>
      <c r="P4995" s="14"/>
      <c r="Q4995" s="14"/>
      <c r="R4995" s="14"/>
      <c r="S4995" s="14"/>
      <c r="T4995" s="14"/>
      <c r="U4995" s="14"/>
      <c r="V4995" s="14"/>
      <c r="W4995" s="14"/>
      <c r="X4995" s="14"/>
      <c r="Y4995" s="14"/>
    </row>
    <row r="4996" spans="1:25">
      <c r="A4996" s="14" t="s">
        <v>5080</v>
      </c>
      <c r="B4996" s="14" t="s">
        <v>64</v>
      </c>
      <c r="C4996" s="14" t="s">
        <v>34</v>
      </c>
      <c r="D4996" s="14" t="s">
        <v>72</v>
      </c>
      <c r="E4996" s="14">
        <v>0</v>
      </c>
      <c r="F4996" s="14">
        <v>442.18396346740201</v>
      </c>
      <c r="G4996" s="14">
        <v>147.39465448913401</v>
      </c>
      <c r="H4996" s="14">
        <v>389.52075710659102</v>
      </c>
      <c r="I4996" s="14">
        <v>477.20183861931201</v>
      </c>
      <c r="J4996" s="14">
        <v>431.58754529370799</v>
      </c>
      <c r="K4996" s="14">
        <v>526.14759435792803</v>
      </c>
      <c r="L4996" s="14">
        <v>48.9457557386161</v>
      </c>
      <c r="M4996" s="14">
        <v>45.614293325603803</v>
      </c>
      <c r="O4996" s="14"/>
      <c r="P4996" s="14"/>
      <c r="Q4996" s="14"/>
      <c r="R4996" s="14"/>
      <c r="S4996" s="14"/>
      <c r="T4996" s="14"/>
      <c r="U4996" s="14"/>
      <c r="V4996" s="14"/>
      <c r="W4996" s="14"/>
      <c r="X4996" s="14"/>
      <c r="Y4996" s="14"/>
    </row>
    <row r="4997" spans="1:25">
      <c r="A4997" s="14" t="s">
        <v>5081</v>
      </c>
      <c r="B4997" s="14" t="s">
        <v>64</v>
      </c>
      <c r="C4997" s="14" t="s">
        <v>128</v>
      </c>
      <c r="D4997" s="14" t="s">
        <v>72</v>
      </c>
      <c r="E4997" s="14">
        <v>0</v>
      </c>
      <c r="F4997" s="14">
        <v>433.22883381705498</v>
      </c>
      <c r="G4997" s="14">
        <v>144.40961127235099</v>
      </c>
      <c r="H4997" s="14">
        <v>379.34646231047498</v>
      </c>
      <c r="I4997" s="14">
        <v>457.71060780595701</v>
      </c>
      <c r="J4997" s="14">
        <v>413.91304055926599</v>
      </c>
      <c r="K4997" s="14">
        <v>504.74115240002101</v>
      </c>
      <c r="L4997" s="14">
        <v>47.030544594063898</v>
      </c>
      <c r="M4997" s="14">
        <v>43.797567246691798</v>
      </c>
      <c r="O4997" s="14"/>
      <c r="P4997" s="14"/>
      <c r="Q4997" s="14"/>
      <c r="R4997" s="14"/>
      <c r="S4997" s="14"/>
      <c r="T4997" s="14"/>
      <c r="U4997" s="14"/>
      <c r="V4997" s="14"/>
      <c r="W4997" s="14"/>
      <c r="X4997" s="14"/>
      <c r="Y4997" s="14"/>
    </row>
    <row r="4998" spans="1:25">
      <c r="A4998" s="14" t="s">
        <v>5082</v>
      </c>
      <c r="B4998" s="14" t="s">
        <v>64</v>
      </c>
      <c r="C4998" s="14" t="s">
        <v>129</v>
      </c>
      <c r="D4998" s="14" t="s">
        <v>72</v>
      </c>
      <c r="E4998" s="14">
        <v>0</v>
      </c>
      <c r="F4998" s="14">
        <v>422.96100597221499</v>
      </c>
      <c r="G4998" s="14">
        <v>140.98700199073801</v>
      </c>
      <c r="H4998" s="14">
        <v>368.850620015885</v>
      </c>
      <c r="I4998" s="14">
        <v>440.65316835143602</v>
      </c>
      <c r="J4998" s="14">
        <v>398.24196098748803</v>
      </c>
      <c r="K4998" s="14">
        <v>486.23431064187099</v>
      </c>
      <c r="L4998" s="14">
        <v>45.581142290434499</v>
      </c>
      <c r="M4998" s="14">
        <v>42.411207363948499</v>
      </c>
      <c r="O4998" s="14"/>
      <c r="P4998" s="14"/>
      <c r="Q4998" s="14"/>
      <c r="R4998" s="14"/>
      <c r="S4998" s="14"/>
      <c r="T4998" s="14"/>
      <c r="U4998" s="14"/>
      <c r="V4998" s="14"/>
      <c r="W4998" s="14"/>
      <c r="X4998" s="14"/>
      <c r="Y4998" s="14"/>
    </row>
    <row r="4999" spans="1:25">
      <c r="A4999" s="14" t="s">
        <v>5083</v>
      </c>
      <c r="B4999" s="14" t="s">
        <v>64</v>
      </c>
      <c r="C4999" s="14" t="s">
        <v>130</v>
      </c>
      <c r="D4999" s="14" t="s">
        <v>72</v>
      </c>
      <c r="E4999" s="14">
        <v>0</v>
      </c>
      <c r="F4999" s="14">
        <v>432.58291345454802</v>
      </c>
      <c r="G4999" s="14">
        <v>144.194304484849</v>
      </c>
      <c r="H4999" s="14">
        <v>376.03153144111798</v>
      </c>
      <c r="I4999" s="14">
        <v>448.16221498314798</v>
      </c>
      <c r="J4999" s="14">
        <v>405.425228553176</v>
      </c>
      <c r="K4999" s="14">
        <v>494.05633866491502</v>
      </c>
      <c r="L4999" s="14">
        <v>45.8941236817667</v>
      </c>
      <c r="M4999" s="14">
        <v>42.736986429972298</v>
      </c>
      <c r="O4999" s="14"/>
      <c r="P4999" s="14"/>
      <c r="Q4999" s="14"/>
      <c r="R4999" s="14"/>
      <c r="S4999" s="14"/>
      <c r="T4999" s="14"/>
      <c r="U4999" s="14"/>
      <c r="V4999" s="14"/>
      <c r="W4999" s="14"/>
      <c r="X4999" s="14"/>
      <c r="Y4999" s="14"/>
    </row>
    <row r="5000" spans="1:25">
      <c r="A5000" s="14" t="s">
        <v>5084</v>
      </c>
      <c r="B5000" s="14" t="s">
        <v>64</v>
      </c>
      <c r="C5000" s="14" t="s">
        <v>131</v>
      </c>
      <c r="D5000" s="14" t="s">
        <v>72</v>
      </c>
      <c r="E5000" s="14">
        <v>0</v>
      </c>
      <c r="F5000" s="14">
        <v>431.97597445829399</v>
      </c>
      <c r="G5000" s="14">
        <v>143.99199148609799</v>
      </c>
      <c r="H5000" s="14">
        <v>373.89834459270901</v>
      </c>
      <c r="I5000" s="14">
        <v>441.733821699369</v>
      </c>
      <c r="J5000" s="14">
        <v>399.705762062151</v>
      </c>
      <c r="K5000" s="14">
        <v>486.86891484973302</v>
      </c>
      <c r="L5000" s="14">
        <v>45.135093150364</v>
      </c>
      <c r="M5000" s="14">
        <v>42.028059637217801</v>
      </c>
      <c r="O5000" s="14"/>
      <c r="P5000" s="14"/>
      <c r="Q5000" s="14"/>
      <c r="R5000" s="14"/>
      <c r="S5000" s="14"/>
      <c r="T5000" s="14"/>
      <c r="U5000" s="14"/>
      <c r="V5000" s="14"/>
      <c r="W5000" s="14"/>
      <c r="X5000" s="14"/>
      <c r="Y5000" s="14"/>
    </row>
    <row r="5001" spans="1:25">
      <c r="A5001" s="14" t="s">
        <v>5085</v>
      </c>
      <c r="B5001" s="14" t="s">
        <v>64</v>
      </c>
      <c r="C5001" s="14" t="s">
        <v>132</v>
      </c>
      <c r="D5001" s="14" t="s">
        <v>72</v>
      </c>
      <c r="E5001" s="14">
        <v>0</v>
      </c>
      <c r="F5001" s="14">
        <v>461.99296812673299</v>
      </c>
      <c r="G5001" s="14">
        <v>153.99765604224399</v>
      </c>
      <c r="H5001" s="14">
        <v>397.22537133118402</v>
      </c>
      <c r="I5001" s="14">
        <v>466.954667691785</v>
      </c>
      <c r="J5001" s="14">
        <v>424.03992597382302</v>
      </c>
      <c r="K5001" s="14">
        <v>512.933161249411</v>
      </c>
      <c r="L5001" s="14">
        <v>45.978493557626003</v>
      </c>
      <c r="M5001" s="14">
        <v>42.914741717962301</v>
      </c>
      <c r="O5001" s="14"/>
      <c r="P5001" s="14"/>
      <c r="Q5001" s="14"/>
      <c r="R5001" s="14"/>
      <c r="S5001" s="14"/>
      <c r="T5001" s="14"/>
      <c r="U5001" s="14"/>
      <c r="V5001" s="14"/>
      <c r="W5001" s="14"/>
      <c r="X5001" s="14"/>
      <c r="Y5001" s="14"/>
    </row>
    <row r="5002" spans="1:25">
      <c r="A5002" s="14" t="s">
        <v>5086</v>
      </c>
      <c r="B5002" s="14" t="s">
        <v>64</v>
      </c>
      <c r="C5002" s="14" t="s">
        <v>38</v>
      </c>
      <c r="D5002" s="14" t="s">
        <v>72</v>
      </c>
      <c r="E5002" s="14">
        <v>1</v>
      </c>
      <c r="F5002" s="14">
        <v>58.125851523554502</v>
      </c>
      <c r="G5002" s="14">
        <v>19.3752838411848</v>
      </c>
      <c r="H5002" s="14">
        <v>222.55092856862899</v>
      </c>
      <c r="I5002" s="14">
        <v>311.06958118375002</v>
      </c>
      <c r="J5002" s="14">
        <v>227.44394467712601</v>
      </c>
      <c r="K5002" s="14">
        <v>412.75745197402102</v>
      </c>
      <c r="L5002" s="14">
        <v>101.68787079027101</v>
      </c>
      <c r="M5002" s="14">
        <v>83.6256365066249</v>
      </c>
      <c r="O5002" s="14"/>
      <c r="P5002" s="14"/>
      <c r="Q5002" s="14"/>
      <c r="R5002" s="14"/>
      <c r="S5002" s="14"/>
      <c r="T5002" s="14"/>
      <c r="U5002" s="14"/>
      <c r="V5002" s="14"/>
      <c r="W5002" s="14"/>
      <c r="X5002" s="14"/>
      <c r="Y5002" s="14"/>
    </row>
    <row r="5003" spans="1:25">
      <c r="A5003" s="14" t="s">
        <v>5087</v>
      </c>
      <c r="B5003" s="14" t="s">
        <v>64</v>
      </c>
      <c r="C5003" s="14" t="s">
        <v>36</v>
      </c>
      <c r="D5003" s="14" t="s">
        <v>72</v>
      </c>
      <c r="E5003" s="14">
        <v>1</v>
      </c>
      <c r="F5003" s="14">
        <v>61.193627482755602</v>
      </c>
      <c r="G5003" s="14">
        <v>20.397875827585199</v>
      </c>
      <c r="H5003" s="14">
        <v>231.890664605539</v>
      </c>
      <c r="I5003" s="14">
        <v>308.92495426212901</v>
      </c>
      <c r="J5003" s="14">
        <v>229.76778333958799</v>
      </c>
      <c r="K5003" s="14">
        <v>404.69863107556398</v>
      </c>
      <c r="L5003" s="14">
        <v>95.773676813435003</v>
      </c>
      <c r="M5003" s="14">
        <v>79.157170922541695</v>
      </c>
      <c r="O5003" s="14"/>
      <c r="P5003" s="14"/>
      <c r="Q5003" s="14"/>
      <c r="R5003" s="14"/>
      <c r="S5003" s="14"/>
      <c r="T5003" s="14"/>
      <c r="U5003" s="14"/>
      <c r="V5003" s="14"/>
      <c r="W5003" s="14"/>
      <c r="X5003" s="14"/>
      <c r="Y5003" s="14"/>
    </row>
    <row r="5004" spans="1:25">
      <c r="A5004" s="14" t="s">
        <v>5088</v>
      </c>
      <c r="B5004" s="14" t="s">
        <v>64</v>
      </c>
      <c r="C5004" s="14" t="s">
        <v>34</v>
      </c>
      <c r="D5004" s="14" t="s">
        <v>72</v>
      </c>
      <c r="E5004" s="14">
        <v>1</v>
      </c>
      <c r="F5004" s="14">
        <v>62.726141374499797</v>
      </c>
      <c r="G5004" s="14">
        <v>20.908713791499899</v>
      </c>
      <c r="H5004" s="14">
        <v>236.01663609323799</v>
      </c>
      <c r="I5004" s="14">
        <v>297.812355798044</v>
      </c>
      <c r="J5004" s="14">
        <v>224.518647454209</v>
      </c>
      <c r="K5004" s="14">
        <v>386.282587472361</v>
      </c>
      <c r="L5004" s="14">
        <v>88.470231674317105</v>
      </c>
      <c r="M5004" s="14">
        <v>73.293708343834794</v>
      </c>
      <c r="O5004" s="14"/>
      <c r="P5004" s="14"/>
      <c r="Q5004" s="14"/>
      <c r="R5004" s="14"/>
      <c r="S5004" s="14"/>
      <c r="T5004" s="14"/>
      <c r="U5004" s="14"/>
      <c r="V5004" s="14"/>
      <c r="W5004" s="14"/>
      <c r="X5004" s="14"/>
      <c r="Y5004" s="14"/>
    </row>
    <row r="5005" spans="1:25">
      <c r="A5005" s="14" t="s">
        <v>5089</v>
      </c>
      <c r="B5005" s="14" t="s">
        <v>64</v>
      </c>
      <c r="C5005" s="14" t="s">
        <v>128</v>
      </c>
      <c r="D5005" s="14" t="s">
        <v>72</v>
      </c>
      <c r="E5005" s="14">
        <v>1</v>
      </c>
      <c r="F5005" s="14">
        <v>69.081084439009501</v>
      </c>
      <c r="G5005" s="14">
        <v>23.027028146336502</v>
      </c>
      <c r="H5005" s="14">
        <v>259.02168893516898</v>
      </c>
      <c r="I5005" s="14">
        <v>321.51223956636301</v>
      </c>
      <c r="J5005" s="14">
        <v>247.24698574501801</v>
      </c>
      <c r="K5005" s="14">
        <v>410.35790159851899</v>
      </c>
      <c r="L5005" s="14">
        <v>88.845662032156199</v>
      </c>
      <c r="M5005" s="14">
        <v>74.265253821345297</v>
      </c>
      <c r="O5005" s="14"/>
      <c r="P5005" s="14"/>
      <c r="Q5005" s="14"/>
      <c r="R5005" s="14"/>
      <c r="S5005" s="14"/>
      <c r="T5005" s="14"/>
      <c r="U5005" s="14"/>
      <c r="V5005" s="14"/>
      <c r="W5005" s="14"/>
      <c r="X5005" s="14"/>
      <c r="Y5005" s="14"/>
    </row>
    <row r="5006" spans="1:25">
      <c r="A5006" s="14" t="s">
        <v>5090</v>
      </c>
      <c r="B5006" s="14" t="s">
        <v>64</v>
      </c>
      <c r="C5006" s="14" t="s">
        <v>129</v>
      </c>
      <c r="D5006" s="14" t="s">
        <v>72</v>
      </c>
      <c r="E5006" s="14">
        <v>1</v>
      </c>
      <c r="F5006" s="14">
        <v>67.075353893156304</v>
      </c>
      <c r="G5006" s="14">
        <v>22.358451297718801</v>
      </c>
      <c r="H5006" s="14">
        <v>251.86945249204399</v>
      </c>
      <c r="I5006" s="14">
        <v>302.770300328205</v>
      </c>
      <c r="J5006" s="14">
        <v>232.64566563489601</v>
      </c>
      <c r="K5006" s="14">
        <v>386.88767778136298</v>
      </c>
      <c r="L5006" s="14">
        <v>84.117377453157303</v>
      </c>
      <c r="M5006" s="14">
        <v>70.124634693309503</v>
      </c>
      <c r="O5006" s="14"/>
      <c r="P5006" s="14"/>
      <c r="Q5006" s="14"/>
      <c r="R5006" s="14"/>
      <c r="S5006" s="14"/>
      <c r="T5006" s="14"/>
      <c r="U5006" s="14"/>
      <c r="V5006" s="14"/>
      <c r="W5006" s="14"/>
      <c r="X5006" s="14"/>
      <c r="Y5006" s="14"/>
    </row>
    <row r="5007" spans="1:25">
      <c r="A5007" s="14" t="s">
        <v>5091</v>
      </c>
      <c r="B5007" s="14" t="s">
        <v>64</v>
      </c>
      <c r="C5007" s="14" t="s">
        <v>130</v>
      </c>
      <c r="D5007" s="14" t="s">
        <v>72</v>
      </c>
      <c r="E5007" s="14">
        <v>1</v>
      </c>
      <c r="F5007" s="14">
        <v>66.222140664380305</v>
      </c>
      <c r="G5007" s="14">
        <v>22.074046888126801</v>
      </c>
      <c r="H5007" s="14">
        <v>248.777717661747</v>
      </c>
      <c r="I5007" s="14">
        <v>294.40850430385598</v>
      </c>
      <c r="J5007" s="14">
        <v>225.362980716669</v>
      </c>
      <c r="K5007" s="14">
        <v>377.32903391632902</v>
      </c>
      <c r="L5007" s="14">
        <v>82.9205296124737</v>
      </c>
      <c r="M5007" s="14">
        <v>69.045523587186906</v>
      </c>
      <c r="O5007" s="14"/>
      <c r="P5007" s="14"/>
      <c r="Q5007" s="14"/>
      <c r="R5007" s="14"/>
      <c r="S5007" s="14"/>
      <c r="T5007" s="14"/>
      <c r="U5007" s="14"/>
      <c r="V5007" s="14"/>
      <c r="W5007" s="14"/>
      <c r="X5007" s="14"/>
      <c r="Y5007" s="14"/>
    </row>
    <row r="5008" spans="1:25">
      <c r="A5008" s="14" t="s">
        <v>5092</v>
      </c>
      <c r="B5008" s="14" t="s">
        <v>64</v>
      </c>
      <c r="C5008" s="14" t="s">
        <v>131</v>
      </c>
      <c r="D5008" s="14" t="s">
        <v>72</v>
      </c>
      <c r="E5008" s="14">
        <v>1</v>
      </c>
      <c r="F5008" s="14">
        <v>63.975392442362399</v>
      </c>
      <c r="G5008" s="14">
        <v>21.325130814120801</v>
      </c>
      <c r="H5008" s="14">
        <v>240.84400271943099</v>
      </c>
      <c r="I5008" s="14">
        <v>277.24510422244498</v>
      </c>
      <c r="J5008" s="14">
        <v>211.116617277632</v>
      </c>
      <c r="K5008" s="14">
        <v>356.91801681127998</v>
      </c>
      <c r="L5008" s="14">
        <v>79.672912588835004</v>
      </c>
      <c r="M5008" s="14">
        <v>66.128486944812806</v>
      </c>
      <c r="O5008" s="14"/>
      <c r="P5008" s="14"/>
      <c r="Q5008" s="14"/>
      <c r="R5008" s="14"/>
      <c r="S5008" s="14"/>
      <c r="T5008" s="14"/>
      <c r="U5008" s="14"/>
      <c r="V5008" s="14"/>
      <c r="W5008" s="14"/>
      <c r="X5008" s="14"/>
      <c r="Y5008" s="14"/>
    </row>
    <row r="5009" spans="1:25">
      <c r="A5009" s="14" t="s">
        <v>5093</v>
      </c>
      <c r="B5009" s="14" t="s">
        <v>64</v>
      </c>
      <c r="C5009" s="14" t="s">
        <v>132</v>
      </c>
      <c r="D5009" s="14" t="s">
        <v>72</v>
      </c>
      <c r="E5009" s="14">
        <v>1</v>
      </c>
      <c r="F5009" s="14">
        <v>67.140845514710804</v>
      </c>
      <c r="G5009" s="14">
        <v>22.3802818382369</v>
      </c>
      <c r="H5009" s="14">
        <v>252.030200881046</v>
      </c>
      <c r="I5009" s="14">
        <v>275.159241608483</v>
      </c>
      <c r="J5009" s="14">
        <v>211.314250839648</v>
      </c>
      <c r="K5009" s="14">
        <v>351.737077587665</v>
      </c>
      <c r="L5009" s="14">
        <v>76.577835979181799</v>
      </c>
      <c r="M5009" s="14">
        <v>63.844990768834599</v>
      </c>
      <c r="O5009" s="14"/>
      <c r="P5009" s="14"/>
      <c r="Q5009" s="14"/>
      <c r="R5009" s="14"/>
      <c r="S5009" s="14"/>
      <c r="T5009" s="14"/>
      <c r="U5009" s="14"/>
      <c r="V5009" s="14"/>
      <c r="W5009" s="14"/>
      <c r="X5009" s="14"/>
      <c r="Y5009" s="14"/>
    </row>
    <row r="5010" spans="1:25">
      <c r="A5010" s="14" t="s">
        <v>5094</v>
      </c>
      <c r="B5010" s="14" t="s">
        <v>64</v>
      </c>
      <c r="C5010" s="14" t="s">
        <v>38</v>
      </c>
      <c r="D5010" s="14" t="s">
        <v>72</v>
      </c>
      <c r="E5010" s="14">
        <v>2</v>
      </c>
      <c r="F5010" s="14">
        <v>78.221521570574794</v>
      </c>
      <c r="G5010" s="14">
        <v>26.0738405235249</v>
      </c>
      <c r="H5010" s="14">
        <v>336.19083496185499</v>
      </c>
      <c r="I5010" s="14">
        <v>391.96382732384501</v>
      </c>
      <c r="J5010" s="14">
        <v>306.21338325582798</v>
      </c>
      <c r="K5010" s="14">
        <v>493.43960604526001</v>
      </c>
      <c r="L5010" s="14">
        <v>101.47577872141601</v>
      </c>
      <c r="M5010" s="14">
        <v>85.750444068016506</v>
      </c>
      <c r="O5010" s="14"/>
      <c r="P5010" s="14"/>
      <c r="Q5010" s="14"/>
      <c r="R5010" s="14"/>
      <c r="S5010" s="14"/>
      <c r="T5010" s="14"/>
      <c r="U5010" s="14"/>
      <c r="V5010" s="14"/>
      <c r="W5010" s="14"/>
      <c r="X5010" s="14"/>
      <c r="Y5010" s="14"/>
    </row>
    <row r="5011" spans="1:25">
      <c r="A5011" s="14" t="s">
        <v>5095</v>
      </c>
      <c r="B5011" s="14" t="s">
        <v>64</v>
      </c>
      <c r="C5011" s="14" t="s">
        <v>36</v>
      </c>
      <c r="D5011" s="14" t="s">
        <v>72</v>
      </c>
      <c r="E5011" s="14">
        <v>2</v>
      </c>
      <c r="F5011" s="14">
        <v>87.066827165710606</v>
      </c>
      <c r="G5011" s="14">
        <v>29.022275721903501</v>
      </c>
      <c r="H5011" s="14">
        <v>371.33461494310802</v>
      </c>
      <c r="I5011" s="14">
        <v>432.33965231627099</v>
      </c>
      <c r="J5011" s="14">
        <v>342.75358064076801</v>
      </c>
      <c r="K5011" s="14">
        <v>537.420940210563</v>
      </c>
      <c r="L5011" s="14">
        <v>105.081287894292</v>
      </c>
      <c r="M5011" s="14">
        <v>89.586071675502893</v>
      </c>
      <c r="O5011" s="14"/>
      <c r="P5011" s="14"/>
      <c r="Q5011" s="14"/>
      <c r="R5011" s="14"/>
      <c r="S5011" s="14"/>
      <c r="T5011" s="14"/>
      <c r="U5011" s="14"/>
      <c r="V5011" s="14"/>
      <c r="W5011" s="14"/>
      <c r="X5011" s="14"/>
      <c r="Y5011" s="14"/>
    </row>
    <row r="5012" spans="1:25">
      <c r="A5012" s="14" t="s">
        <v>5096</v>
      </c>
      <c r="B5012" s="14" t="s">
        <v>64</v>
      </c>
      <c r="C5012" s="14" t="s">
        <v>34</v>
      </c>
      <c r="D5012" s="14" t="s">
        <v>72</v>
      </c>
      <c r="E5012" s="14">
        <v>2</v>
      </c>
      <c r="F5012" s="14">
        <v>89.069640317476399</v>
      </c>
      <c r="G5012" s="14">
        <v>29.689880105825502</v>
      </c>
      <c r="H5012" s="14">
        <v>377.58972536977598</v>
      </c>
      <c r="I5012" s="14">
        <v>452.92057628861602</v>
      </c>
      <c r="J5012" s="14">
        <v>359.433660676773</v>
      </c>
      <c r="K5012" s="14">
        <v>562.378391276044</v>
      </c>
      <c r="L5012" s="14">
        <v>109.45781498742799</v>
      </c>
      <c r="M5012" s="14">
        <v>93.486915611842093</v>
      </c>
      <c r="O5012" s="14"/>
      <c r="P5012" s="14"/>
      <c r="Q5012" s="14"/>
      <c r="R5012" s="14"/>
      <c r="S5012" s="14"/>
      <c r="T5012" s="14"/>
      <c r="U5012" s="14"/>
      <c r="V5012" s="14"/>
      <c r="W5012" s="14"/>
      <c r="X5012" s="14"/>
      <c r="Y5012" s="14"/>
    </row>
    <row r="5013" spans="1:25">
      <c r="A5013" s="14" t="s">
        <v>5097</v>
      </c>
      <c r="B5013" s="14" t="s">
        <v>64</v>
      </c>
      <c r="C5013" s="14" t="s">
        <v>128</v>
      </c>
      <c r="D5013" s="14" t="s">
        <v>72</v>
      </c>
      <c r="E5013" s="14">
        <v>2</v>
      </c>
      <c r="F5013" s="14">
        <v>88.477684132023796</v>
      </c>
      <c r="G5013" s="14">
        <v>29.4925613773413</v>
      </c>
      <c r="H5013" s="14">
        <v>373.02451255122003</v>
      </c>
      <c r="I5013" s="14">
        <v>430.38921436165901</v>
      </c>
      <c r="J5013" s="14">
        <v>341.88063090593101</v>
      </c>
      <c r="K5013" s="14">
        <v>534.07320746893799</v>
      </c>
      <c r="L5013" s="14">
        <v>103.68399310727899</v>
      </c>
      <c r="M5013" s="14">
        <v>88.508583455728299</v>
      </c>
      <c r="O5013" s="14"/>
      <c r="P5013" s="14"/>
      <c r="Q5013" s="14"/>
      <c r="R5013" s="14"/>
      <c r="S5013" s="14"/>
      <c r="T5013" s="14"/>
      <c r="U5013" s="14"/>
      <c r="V5013" s="14"/>
      <c r="W5013" s="14"/>
      <c r="X5013" s="14"/>
      <c r="Y5013" s="14"/>
    </row>
    <row r="5014" spans="1:25">
      <c r="A5014" s="14" t="s">
        <v>5098</v>
      </c>
      <c r="B5014" s="14" t="s">
        <v>64</v>
      </c>
      <c r="C5014" s="14" t="s">
        <v>129</v>
      </c>
      <c r="D5014" s="14" t="s">
        <v>72</v>
      </c>
      <c r="E5014" s="14">
        <v>2</v>
      </c>
      <c r="F5014" s="14">
        <v>85.946559690927003</v>
      </c>
      <c r="G5014" s="14">
        <v>28.648853230309001</v>
      </c>
      <c r="H5014" s="14">
        <v>361.94120984977297</v>
      </c>
      <c r="I5014" s="14">
        <v>407.67490879889101</v>
      </c>
      <c r="J5014" s="14">
        <v>323.63837589784703</v>
      </c>
      <c r="K5014" s="14">
        <v>506.349729577321</v>
      </c>
      <c r="L5014" s="14">
        <v>98.674820778429705</v>
      </c>
      <c r="M5014" s="14">
        <v>84.0365329010435</v>
      </c>
      <c r="O5014" s="14"/>
      <c r="P5014" s="14"/>
      <c r="Q5014" s="14"/>
      <c r="R5014" s="14"/>
      <c r="S5014" s="14"/>
      <c r="T5014" s="14"/>
      <c r="U5014" s="14"/>
      <c r="V5014" s="14"/>
      <c r="W5014" s="14"/>
      <c r="X5014" s="14"/>
      <c r="Y5014" s="14"/>
    </row>
    <row r="5015" spans="1:25">
      <c r="A5015" s="14" t="s">
        <v>5099</v>
      </c>
      <c r="B5015" s="14" t="s">
        <v>64</v>
      </c>
      <c r="C5015" s="14" t="s">
        <v>130</v>
      </c>
      <c r="D5015" s="14" t="s">
        <v>72</v>
      </c>
      <c r="E5015" s="14">
        <v>2</v>
      </c>
      <c r="F5015" s="14">
        <v>81.245651803069293</v>
      </c>
      <c r="G5015" s="14">
        <v>27.081883934356402</v>
      </c>
      <c r="H5015" s="14">
        <v>342.692980441494</v>
      </c>
      <c r="I5015" s="14">
        <v>368.08044983159903</v>
      </c>
      <c r="J5015" s="14">
        <v>291.14824977557902</v>
      </c>
      <c r="K5015" s="14">
        <v>458.83120067240998</v>
      </c>
      <c r="L5015" s="14">
        <v>90.750750840811506</v>
      </c>
      <c r="M5015" s="14">
        <v>76.932200056019397</v>
      </c>
      <c r="O5015" s="14"/>
      <c r="P5015" s="14"/>
      <c r="Q5015" s="14"/>
      <c r="R5015" s="14"/>
      <c r="S5015" s="14"/>
      <c r="T5015" s="14"/>
      <c r="U5015" s="14"/>
      <c r="V5015" s="14"/>
      <c r="W5015" s="14"/>
      <c r="X5015" s="14"/>
      <c r="Y5015" s="14"/>
    </row>
    <row r="5016" spans="1:25">
      <c r="A5016" s="14" t="s">
        <v>5100</v>
      </c>
      <c r="B5016" s="14" t="s">
        <v>64</v>
      </c>
      <c r="C5016" s="14" t="s">
        <v>131</v>
      </c>
      <c r="D5016" s="14" t="s">
        <v>72</v>
      </c>
      <c r="E5016" s="14">
        <v>2</v>
      </c>
      <c r="F5016" s="14">
        <v>76.113367733926694</v>
      </c>
      <c r="G5016" s="14">
        <v>25.371122577975601</v>
      </c>
      <c r="H5016" s="14">
        <v>321.13990014736402</v>
      </c>
      <c r="I5016" s="14">
        <v>344.358128243914</v>
      </c>
      <c r="J5016" s="14">
        <v>270.48173862912603</v>
      </c>
      <c r="K5016" s="14">
        <v>431.98656543486402</v>
      </c>
      <c r="L5016" s="14">
        <v>87.628437190949697</v>
      </c>
      <c r="M5016" s="14">
        <v>73.876389614788593</v>
      </c>
      <c r="O5016" s="14"/>
      <c r="P5016" s="14"/>
      <c r="Q5016" s="14"/>
      <c r="R5016" s="14"/>
      <c r="S5016" s="14"/>
      <c r="T5016" s="14"/>
      <c r="U5016" s="14"/>
      <c r="V5016" s="14"/>
      <c r="W5016" s="14"/>
      <c r="X5016" s="14"/>
      <c r="Y5016" s="14"/>
    </row>
    <row r="5017" spans="1:25">
      <c r="A5017" s="14" t="s">
        <v>5101</v>
      </c>
      <c r="B5017" s="14" t="s">
        <v>64</v>
      </c>
      <c r="C5017" s="14" t="s">
        <v>132</v>
      </c>
      <c r="D5017" s="14" t="s">
        <v>72</v>
      </c>
      <c r="E5017" s="14">
        <v>2</v>
      </c>
      <c r="F5017" s="14">
        <v>77.473202341046999</v>
      </c>
      <c r="G5017" s="14">
        <v>25.824400780348999</v>
      </c>
      <c r="H5017" s="14">
        <v>326.21669266515198</v>
      </c>
      <c r="I5017" s="14">
        <v>350.00199617908601</v>
      </c>
      <c r="J5017" s="14">
        <v>275.71122472263801</v>
      </c>
      <c r="K5017" s="14">
        <v>437.98845527432098</v>
      </c>
      <c r="L5017" s="14">
        <v>87.986459095234395</v>
      </c>
      <c r="M5017" s="14">
        <v>74.290771456448695</v>
      </c>
      <c r="O5017" s="14"/>
      <c r="P5017" s="14"/>
      <c r="Q5017" s="14"/>
      <c r="R5017" s="14"/>
      <c r="S5017" s="14"/>
      <c r="T5017" s="14"/>
      <c r="U5017" s="14"/>
      <c r="V5017" s="14"/>
      <c r="W5017" s="14"/>
      <c r="X5017" s="14"/>
      <c r="Y5017" s="14"/>
    </row>
    <row r="5018" spans="1:25">
      <c r="A5018" s="14" t="s">
        <v>5102</v>
      </c>
      <c r="B5018" s="14" t="s">
        <v>64</v>
      </c>
      <c r="C5018" s="14" t="s">
        <v>38</v>
      </c>
      <c r="D5018" s="14" t="s">
        <v>72</v>
      </c>
      <c r="E5018" s="14">
        <v>3</v>
      </c>
      <c r="F5018" s="14">
        <v>95.348990797039207</v>
      </c>
      <c r="G5018" s="14">
        <v>31.7829969323464</v>
      </c>
      <c r="H5018" s="14">
        <v>422.646235802479</v>
      </c>
      <c r="I5018" s="14">
        <v>528.91466334684401</v>
      </c>
      <c r="J5018" s="14">
        <v>423.11177642432699</v>
      </c>
      <c r="K5018" s="14">
        <v>652.13540103269395</v>
      </c>
      <c r="L5018" s="14">
        <v>123.220737685849</v>
      </c>
      <c r="M5018" s="14">
        <v>105.802886922517</v>
      </c>
      <c r="O5018" s="14"/>
      <c r="P5018" s="14"/>
      <c r="Q5018" s="14"/>
      <c r="R5018" s="14"/>
      <c r="S5018" s="14"/>
      <c r="T5018" s="14"/>
      <c r="U5018" s="14"/>
      <c r="V5018" s="14"/>
      <c r="W5018" s="14"/>
      <c r="X5018" s="14"/>
      <c r="Y5018" s="14"/>
    </row>
    <row r="5019" spans="1:25">
      <c r="A5019" s="14" t="s">
        <v>5103</v>
      </c>
      <c r="B5019" s="14" t="s">
        <v>64</v>
      </c>
      <c r="C5019" s="14" t="s">
        <v>36</v>
      </c>
      <c r="D5019" s="14" t="s">
        <v>72</v>
      </c>
      <c r="E5019" s="14">
        <v>3</v>
      </c>
      <c r="F5019" s="14">
        <v>92.690669237639</v>
      </c>
      <c r="G5019" s="14">
        <v>30.896889745879701</v>
      </c>
      <c r="H5019" s="14">
        <v>409.10389388550601</v>
      </c>
      <c r="I5019" s="14">
        <v>501.88539956681302</v>
      </c>
      <c r="J5019" s="14">
        <v>400.77246352496297</v>
      </c>
      <c r="K5019" s="14">
        <v>619.90169841001705</v>
      </c>
      <c r="L5019" s="14">
        <v>118.016298843204</v>
      </c>
      <c r="M5019" s="14">
        <v>101.11293604185001</v>
      </c>
      <c r="O5019" s="14"/>
      <c r="P5019" s="14"/>
      <c r="Q5019" s="14"/>
      <c r="R5019" s="14"/>
      <c r="S5019" s="14"/>
      <c r="T5019" s="14"/>
      <c r="U5019" s="14"/>
      <c r="V5019" s="14"/>
      <c r="W5019" s="14"/>
      <c r="X5019" s="14"/>
      <c r="Y5019" s="14"/>
    </row>
    <row r="5020" spans="1:25">
      <c r="A5020" s="14" t="s">
        <v>5104</v>
      </c>
      <c r="B5020" s="14" t="s">
        <v>64</v>
      </c>
      <c r="C5020" s="14" t="s">
        <v>34</v>
      </c>
      <c r="D5020" s="14" t="s">
        <v>72</v>
      </c>
      <c r="E5020" s="14">
        <v>3</v>
      </c>
      <c r="F5020" s="14">
        <v>86.041853240805807</v>
      </c>
      <c r="G5020" s="14">
        <v>28.680617746935301</v>
      </c>
      <c r="H5020" s="14">
        <v>377.79079359299999</v>
      </c>
      <c r="I5020" s="14">
        <v>453.23092689653203</v>
      </c>
      <c r="J5020" s="14">
        <v>359.67826262598902</v>
      </c>
      <c r="K5020" s="14">
        <v>563.06964937149098</v>
      </c>
      <c r="L5020" s="14">
        <v>109.838722474959</v>
      </c>
      <c r="M5020" s="14">
        <v>93.552664270542394</v>
      </c>
      <c r="O5020" s="14"/>
      <c r="P5020" s="14"/>
      <c r="Q5020" s="14"/>
      <c r="R5020" s="14"/>
      <c r="S5020" s="14"/>
      <c r="T5020" s="14"/>
      <c r="U5020" s="14"/>
      <c r="V5020" s="14"/>
      <c r="W5020" s="14"/>
      <c r="X5020" s="14"/>
      <c r="Y5020" s="14"/>
    </row>
    <row r="5021" spans="1:25">
      <c r="A5021" s="14" t="s">
        <v>5105</v>
      </c>
      <c r="B5021" s="14" t="s">
        <v>64</v>
      </c>
      <c r="C5021" s="14" t="s">
        <v>128</v>
      </c>
      <c r="D5021" s="14" t="s">
        <v>72</v>
      </c>
      <c r="E5021" s="14">
        <v>3</v>
      </c>
      <c r="F5021" s="14">
        <v>79.586993512728597</v>
      </c>
      <c r="G5021" s="14">
        <v>26.528997837576199</v>
      </c>
      <c r="H5021" s="14">
        <v>346.99596055427497</v>
      </c>
      <c r="I5021" s="14">
        <v>408.99061676614798</v>
      </c>
      <c r="J5021" s="14">
        <v>321.75292737767802</v>
      </c>
      <c r="K5021" s="14">
        <v>512.07561730662997</v>
      </c>
      <c r="L5021" s="14">
        <v>103.085000540482</v>
      </c>
      <c r="M5021" s="14">
        <v>87.237689388469605</v>
      </c>
      <c r="O5021" s="14"/>
      <c r="P5021" s="14"/>
      <c r="Q5021" s="14"/>
      <c r="R5021" s="14"/>
      <c r="S5021" s="14"/>
      <c r="T5021" s="14"/>
      <c r="U5021" s="14"/>
      <c r="V5021" s="14"/>
      <c r="W5021" s="14"/>
      <c r="X5021" s="14"/>
      <c r="Y5021" s="14"/>
    </row>
    <row r="5022" spans="1:25">
      <c r="A5022" s="14" t="s">
        <v>5106</v>
      </c>
      <c r="B5022" s="14" t="s">
        <v>64</v>
      </c>
      <c r="C5022" s="14" t="s">
        <v>129</v>
      </c>
      <c r="D5022" s="14" t="s">
        <v>72</v>
      </c>
      <c r="E5022" s="14">
        <v>3</v>
      </c>
      <c r="F5022" s="14">
        <v>75.950644795160002</v>
      </c>
      <c r="G5022" s="14">
        <v>25.316881598386701</v>
      </c>
      <c r="H5022" s="14">
        <v>327.88225174909297</v>
      </c>
      <c r="I5022" s="14">
        <v>397.16726806779002</v>
      </c>
      <c r="J5022" s="14">
        <v>309.58360123793301</v>
      </c>
      <c r="K5022" s="14">
        <v>501.07371752755802</v>
      </c>
      <c r="L5022" s="14">
        <v>103.90644945976899</v>
      </c>
      <c r="M5022" s="14">
        <v>87.583666829856199</v>
      </c>
      <c r="O5022" s="14"/>
      <c r="P5022" s="14"/>
      <c r="Q5022" s="14"/>
      <c r="R5022" s="14"/>
      <c r="S5022" s="14"/>
      <c r="T5022" s="14"/>
      <c r="U5022" s="14"/>
      <c r="V5022" s="14"/>
      <c r="W5022" s="14"/>
      <c r="X5022" s="14"/>
      <c r="Y5022" s="14"/>
    </row>
    <row r="5023" spans="1:25">
      <c r="A5023" s="14" t="s">
        <v>5107</v>
      </c>
      <c r="B5023" s="14" t="s">
        <v>64</v>
      </c>
      <c r="C5023" s="14" t="s">
        <v>130</v>
      </c>
      <c r="D5023" s="14" t="s">
        <v>72</v>
      </c>
      <c r="E5023" s="14">
        <v>3</v>
      </c>
      <c r="F5023" s="14">
        <v>83.301850415759304</v>
      </c>
      <c r="G5023" s="14">
        <v>27.7672834719198</v>
      </c>
      <c r="H5023" s="14">
        <v>356.43254638551701</v>
      </c>
      <c r="I5023" s="14">
        <v>436.59016115363403</v>
      </c>
      <c r="J5023" s="14">
        <v>343.86620182686102</v>
      </c>
      <c r="K5023" s="14">
        <v>545.74339264244202</v>
      </c>
      <c r="L5023" s="14">
        <v>109.153231488808</v>
      </c>
      <c r="M5023" s="14">
        <v>92.723959326772402</v>
      </c>
      <c r="O5023" s="14"/>
      <c r="P5023" s="14"/>
      <c r="Q5023" s="14"/>
      <c r="R5023" s="14"/>
      <c r="S5023" s="14"/>
      <c r="T5023" s="14"/>
      <c r="U5023" s="14"/>
      <c r="V5023" s="14"/>
      <c r="W5023" s="14"/>
      <c r="X5023" s="14"/>
      <c r="Y5023" s="14"/>
    </row>
    <row r="5024" spans="1:25">
      <c r="A5024" s="14" t="s">
        <v>5108</v>
      </c>
      <c r="B5024" s="14" t="s">
        <v>64</v>
      </c>
      <c r="C5024" s="14" t="s">
        <v>131</v>
      </c>
      <c r="D5024" s="14" t="s">
        <v>72</v>
      </c>
      <c r="E5024" s="14">
        <v>3</v>
      </c>
      <c r="F5024" s="14">
        <v>96.786380668720199</v>
      </c>
      <c r="G5024" s="14">
        <v>32.262126889573402</v>
      </c>
      <c r="H5024" s="14">
        <v>410.30302543015898</v>
      </c>
      <c r="I5024" s="14">
        <v>506.65331278122102</v>
      </c>
      <c r="J5024" s="14">
        <v>406.27364760604701</v>
      </c>
      <c r="K5024" s="14">
        <v>623.42440227565999</v>
      </c>
      <c r="L5024" s="14">
        <v>116.771089494439</v>
      </c>
      <c r="M5024" s="14">
        <v>100.379665175174</v>
      </c>
      <c r="O5024" s="14"/>
      <c r="P5024" s="14"/>
      <c r="Q5024" s="14"/>
      <c r="R5024" s="14"/>
      <c r="S5024" s="14"/>
      <c r="T5024" s="14"/>
      <c r="U5024" s="14"/>
      <c r="V5024" s="14"/>
      <c r="W5024" s="14"/>
      <c r="X5024" s="14"/>
      <c r="Y5024" s="14"/>
    </row>
    <row r="5025" spans="1:25">
      <c r="A5025" s="14" t="s">
        <v>5109</v>
      </c>
      <c r="B5025" s="14" t="s">
        <v>64</v>
      </c>
      <c r="C5025" s="14" t="s">
        <v>132</v>
      </c>
      <c r="D5025" s="14" t="s">
        <v>72</v>
      </c>
      <c r="E5025" s="14">
        <v>3</v>
      </c>
      <c r="F5025" s="14">
        <v>104.544837434998</v>
      </c>
      <c r="G5025" s="14">
        <v>34.848279144999303</v>
      </c>
      <c r="H5025" s="14">
        <v>438.821513746633</v>
      </c>
      <c r="I5025" s="14">
        <v>552.31267375525397</v>
      </c>
      <c r="J5025" s="14">
        <v>446.83048689497599</v>
      </c>
      <c r="K5025" s="14">
        <v>674.31490465860497</v>
      </c>
      <c r="L5025" s="14">
        <v>122.00223090335</v>
      </c>
      <c r="M5025" s="14">
        <v>105.482186860279</v>
      </c>
      <c r="O5025" s="14"/>
      <c r="P5025" s="14"/>
      <c r="Q5025" s="14"/>
      <c r="R5025" s="14"/>
      <c r="S5025" s="14"/>
      <c r="T5025" s="14"/>
      <c r="U5025" s="14"/>
      <c r="V5025" s="14"/>
      <c r="W5025" s="14"/>
      <c r="X5025" s="14"/>
      <c r="Y5025" s="14"/>
    </row>
    <row r="5026" spans="1:25">
      <c r="A5026" s="14" t="s">
        <v>5110</v>
      </c>
      <c r="B5026" s="14" t="s">
        <v>64</v>
      </c>
      <c r="C5026" s="14" t="s">
        <v>38</v>
      </c>
      <c r="D5026" s="14" t="s">
        <v>72</v>
      </c>
      <c r="E5026" s="14">
        <v>4</v>
      </c>
      <c r="F5026" s="14">
        <v>100.436828628912</v>
      </c>
      <c r="G5026" s="14">
        <v>33.478942876303996</v>
      </c>
      <c r="H5026" s="14">
        <v>477.58834345654702</v>
      </c>
      <c r="I5026" s="14">
        <v>604.54325388251198</v>
      </c>
      <c r="J5026" s="14">
        <v>486.17666447917799</v>
      </c>
      <c r="K5026" s="14">
        <v>741.85439144107602</v>
      </c>
      <c r="L5026" s="14">
        <v>137.31113755856401</v>
      </c>
      <c r="M5026" s="14">
        <v>118.366589403334</v>
      </c>
      <c r="O5026" s="14"/>
      <c r="P5026" s="14"/>
      <c r="Q5026" s="14"/>
      <c r="R5026" s="14"/>
      <c r="S5026" s="14"/>
      <c r="T5026" s="14"/>
      <c r="U5026" s="14"/>
      <c r="V5026" s="14"/>
      <c r="W5026" s="14"/>
      <c r="X5026" s="14"/>
      <c r="Y5026" s="14"/>
    </row>
    <row r="5027" spans="1:25">
      <c r="A5027" s="14" t="s">
        <v>5111</v>
      </c>
      <c r="B5027" s="14" t="s">
        <v>64</v>
      </c>
      <c r="C5027" s="14" t="s">
        <v>36</v>
      </c>
      <c r="D5027" s="14" t="s">
        <v>72</v>
      </c>
      <c r="E5027" s="14">
        <v>4</v>
      </c>
      <c r="F5027" s="14">
        <v>108.982150016239</v>
      </c>
      <c r="G5027" s="14">
        <v>36.327383338746202</v>
      </c>
      <c r="H5027" s="14">
        <v>513.82437537123405</v>
      </c>
      <c r="I5027" s="14">
        <v>663.41638215035096</v>
      </c>
      <c r="J5027" s="14">
        <v>536.68933262452799</v>
      </c>
      <c r="K5027" s="14">
        <v>809.54985606104003</v>
      </c>
      <c r="L5027" s="14">
        <v>146.13347391068899</v>
      </c>
      <c r="M5027" s="14">
        <v>126.72704952582301</v>
      </c>
      <c r="O5027" s="14"/>
      <c r="P5027" s="14"/>
      <c r="Q5027" s="14"/>
      <c r="R5027" s="14"/>
      <c r="S5027" s="14"/>
      <c r="T5027" s="14"/>
      <c r="U5027" s="14"/>
      <c r="V5027" s="14"/>
      <c r="W5027" s="14"/>
      <c r="X5027" s="14"/>
      <c r="Y5027" s="14"/>
    </row>
    <row r="5028" spans="1:25">
      <c r="A5028" s="14" t="s">
        <v>5112</v>
      </c>
      <c r="B5028" s="14" t="s">
        <v>64</v>
      </c>
      <c r="C5028" s="14" t="s">
        <v>34</v>
      </c>
      <c r="D5028" s="14" t="s">
        <v>72</v>
      </c>
      <c r="E5028" s="14">
        <v>4</v>
      </c>
      <c r="F5028" s="14">
        <v>98.968746061645604</v>
      </c>
      <c r="G5028" s="14">
        <v>32.989582020548497</v>
      </c>
      <c r="H5028" s="14">
        <v>461.90957743697197</v>
      </c>
      <c r="I5028" s="14">
        <v>616.18306809288299</v>
      </c>
      <c r="J5028" s="14">
        <v>491.26835781594201</v>
      </c>
      <c r="K5028" s="14">
        <v>761.25049908104904</v>
      </c>
      <c r="L5028" s="14">
        <v>145.067430988166</v>
      </c>
      <c r="M5028" s="14">
        <v>124.914710276942</v>
      </c>
      <c r="O5028" s="14"/>
      <c r="P5028" s="14"/>
      <c r="Q5028" s="14"/>
      <c r="R5028" s="14"/>
      <c r="S5028" s="14"/>
      <c r="T5028" s="14"/>
      <c r="U5028" s="14"/>
      <c r="V5028" s="14"/>
      <c r="W5028" s="14"/>
      <c r="X5028" s="14"/>
      <c r="Y5028" s="14"/>
    </row>
    <row r="5029" spans="1:25">
      <c r="A5029" s="14" t="s">
        <v>5113</v>
      </c>
      <c r="B5029" s="14" t="s">
        <v>64</v>
      </c>
      <c r="C5029" s="14" t="s">
        <v>128</v>
      </c>
      <c r="D5029" s="14" t="s">
        <v>72</v>
      </c>
      <c r="E5029" s="14">
        <v>4</v>
      </c>
      <c r="F5029" s="14">
        <v>97.030161682681396</v>
      </c>
      <c r="G5029" s="14">
        <v>32.343387227560498</v>
      </c>
      <c r="H5029" s="14">
        <v>448.56993057501501</v>
      </c>
      <c r="I5029" s="14">
        <v>586.29365684646598</v>
      </c>
      <c r="J5029" s="14">
        <v>468.00156215510299</v>
      </c>
      <c r="K5029" s="14">
        <v>723.87583255885204</v>
      </c>
      <c r="L5029" s="14">
        <v>137.582175712386</v>
      </c>
      <c r="M5029" s="14">
        <v>118.292094691363</v>
      </c>
      <c r="O5029" s="14"/>
      <c r="P5029" s="14"/>
      <c r="Q5029" s="14"/>
      <c r="R5029" s="14"/>
      <c r="S5029" s="14"/>
      <c r="T5029" s="14"/>
      <c r="U5029" s="14"/>
      <c r="V5029" s="14"/>
      <c r="W5029" s="14"/>
      <c r="X5029" s="14"/>
      <c r="Y5029" s="14"/>
    </row>
    <row r="5030" spans="1:25">
      <c r="A5030" s="14" t="s">
        <v>5114</v>
      </c>
      <c r="B5030" s="14" t="s">
        <v>64</v>
      </c>
      <c r="C5030" s="14" t="s">
        <v>129</v>
      </c>
      <c r="D5030" s="14" t="s">
        <v>72</v>
      </c>
      <c r="E5030" s="14">
        <v>4</v>
      </c>
      <c r="F5030" s="14">
        <v>86.841954665588105</v>
      </c>
      <c r="G5030" s="14">
        <v>28.947318221862702</v>
      </c>
      <c r="H5030" s="14">
        <v>398.30277790023399</v>
      </c>
      <c r="I5030" s="14">
        <v>500.74765851602001</v>
      </c>
      <c r="J5030" s="14">
        <v>396.82976950779903</v>
      </c>
      <c r="K5030" s="14">
        <v>622.66500424912897</v>
      </c>
      <c r="L5030" s="14">
        <v>121.917345733109</v>
      </c>
      <c r="M5030" s="14">
        <v>103.91788900822</v>
      </c>
      <c r="O5030" s="14"/>
      <c r="P5030" s="14"/>
      <c r="Q5030" s="14"/>
      <c r="R5030" s="14"/>
      <c r="S5030" s="14"/>
      <c r="T5030" s="14"/>
      <c r="U5030" s="14"/>
      <c r="V5030" s="14"/>
      <c r="W5030" s="14"/>
      <c r="X5030" s="14"/>
      <c r="Y5030" s="14"/>
    </row>
    <row r="5031" spans="1:25">
      <c r="A5031" s="14" t="s">
        <v>5115</v>
      </c>
      <c r="B5031" s="14" t="s">
        <v>64</v>
      </c>
      <c r="C5031" s="14" t="s">
        <v>130</v>
      </c>
      <c r="D5031" s="14" t="s">
        <v>72</v>
      </c>
      <c r="E5031" s="14">
        <v>4</v>
      </c>
      <c r="F5031" s="14">
        <v>94.854004122850696</v>
      </c>
      <c r="G5031" s="14">
        <v>31.618001374283601</v>
      </c>
      <c r="H5031" s="14">
        <v>432.03827885607302</v>
      </c>
      <c r="I5031" s="14">
        <v>566.35435934340398</v>
      </c>
      <c r="J5031" s="14">
        <v>452.162685343796</v>
      </c>
      <c r="K5031" s="14">
        <v>699.39808245367897</v>
      </c>
      <c r="L5031" s="14">
        <v>133.04372311027501</v>
      </c>
      <c r="M5031" s="14">
        <v>114.191673999608</v>
      </c>
      <c r="O5031" s="14"/>
      <c r="P5031" s="14"/>
      <c r="Q5031" s="14"/>
      <c r="R5031" s="14"/>
      <c r="S5031" s="14"/>
      <c r="T5031" s="14"/>
      <c r="U5031" s="14"/>
      <c r="V5031" s="14"/>
      <c r="W5031" s="14"/>
      <c r="X5031" s="14"/>
      <c r="Y5031" s="14"/>
    </row>
    <row r="5032" spans="1:25">
      <c r="A5032" s="14" t="s">
        <v>5116</v>
      </c>
      <c r="B5032" s="14" t="s">
        <v>64</v>
      </c>
      <c r="C5032" s="14" t="s">
        <v>131</v>
      </c>
      <c r="D5032" s="14" t="s">
        <v>72</v>
      </c>
      <c r="E5032" s="14">
        <v>4</v>
      </c>
      <c r="F5032" s="14">
        <v>95.863665652501993</v>
      </c>
      <c r="G5032" s="14">
        <v>31.954555217500701</v>
      </c>
      <c r="H5032" s="14">
        <v>431.973980049126</v>
      </c>
      <c r="I5032" s="14">
        <v>556.21239357407603</v>
      </c>
      <c r="J5032" s="14">
        <v>444.212361174546</v>
      </c>
      <c r="K5032" s="14">
        <v>686.59669297962603</v>
      </c>
      <c r="L5032" s="14">
        <v>130.38429940555</v>
      </c>
      <c r="M5032" s="14">
        <v>112.00003239953</v>
      </c>
      <c r="O5032" s="14"/>
      <c r="P5032" s="14"/>
      <c r="Q5032" s="14"/>
      <c r="R5032" s="14"/>
      <c r="S5032" s="14"/>
      <c r="T5032" s="14"/>
      <c r="U5032" s="14"/>
      <c r="V5032" s="14"/>
      <c r="W5032" s="14"/>
      <c r="X5032" s="14"/>
      <c r="Y5032" s="14"/>
    </row>
    <row r="5033" spans="1:25">
      <c r="A5033" s="14" t="s">
        <v>5117</v>
      </c>
      <c r="B5033" s="14" t="s">
        <v>64</v>
      </c>
      <c r="C5033" s="14" t="s">
        <v>132</v>
      </c>
      <c r="D5033" s="14" t="s">
        <v>72</v>
      </c>
      <c r="E5033" s="14">
        <v>4</v>
      </c>
      <c r="F5033" s="14">
        <v>111.107162349562</v>
      </c>
      <c r="G5033" s="14">
        <v>37.0357207831875</v>
      </c>
      <c r="H5033" s="14">
        <v>495.439054443781</v>
      </c>
      <c r="I5033" s="14">
        <v>643.48550550590301</v>
      </c>
      <c r="J5033" s="14">
        <v>521.34477290724305</v>
      </c>
      <c r="K5033" s="14">
        <v>784.13637756203298</v>
      </c>
      <c r="L5033" s="14">
        <v>140.650872056129</v>
      </c>
      <c r="M5033" s="14">
        <v>122.140732598661</v>
      </c>
      <c r="O5033" s="14"/>
      <c r="P5033" s="14"/>
      <c r="Q5033" s="14"/>
      <c r="R5033" s="14"/>
      <c r="S5033" s="14"/>
      <c r="T5033" s="14"/>
      <c r="U5033" s="14"/>
      <c r="V5033" s="14"/>
      <c r="W5033" s="14"/>
      <c r="X5033" s="14"/>
      <c r="Y5033" s="14"/>
    </row>
    <row r="5034" spans="1:25">
      <c r="A5034" s="14" t="s">
        <v>5118</v>
      </c>
      <c r="B5034" s="14" t="s">
        <v>64</v>
      </c>
      <c r="C5034" s="14" t="s">
        <v>38</v>
      </c>
      <c r="D5034" s="14" t="s">
        <v>72</v>
      </c>
      <c r="E5034" s="14">
        <v>5</v>
      </c>
      <c r="F5034" s="14">
        <v>106.96982094853099</v>
      </c>
      <c r="G5034" s="14">
        <v>35.656606982843698</v>
      </c>
      <c r="H5034" s="14">
        <v>564.00833569825602</v>
      </c>
      <c r="I5034" s="14">
        <v>693.59805826822799</v>
      </c>
      <c r="J5034" s="14">
        <v>561.82435387599401</v>
      </c>
      <c r="K5034" s="14">
        <v>845.75518827337305</v>
      </c>
      <c r="L5034" s="14">
        <v>152.15713000514501</v>
      </c>
      <c r="M5034" s="14">
        <v>131.77370439223401</v>
      </c>
      <c r="O5034" s="14"/>
      <c r="P5034" s="14"/>
      <c r="Q5034" s="14"/>
      <c r="R5034" s="14"/>
      <c r="S5034" s="14"/>
      <c r="T5034" s="14"/>
      <c r="U5034" s="14"/>
      <c r="V5034" s="14"/>
      <c r="W5034" s="14"/>
      <c r="X5034" s="14"/>
      <c r="Y5034" s="14"/>
    </row>
    <row r="5035" spans="1:25">
      <c r="A5035" s="14" t="s">
        <v>5119</v>
      </c>
      <c r="B5035" s="14" t="s">
        <v>64</v>
      </c>
      <c r="C5035" s="14" t="s">
        <v>36</v>
      </c>
      <c r="D5035" s="14" t="s">
        <v>72</v>
      </c>
      <c r="E5035" s="14">
        <v>5</v>
      </c>
      <c r="F5035" s="14">
        <v>107.79258095701999</v>
      </c>
      <c r="G5035" s="14">
        <v>35.930860319006797</v>
      </c>
      <c r="H5035" s="14">
        <v>565.98887349446204</v>
      </c>
      <c r="I5035" s="14">
        <v>683.77210765791301</v>
      </c>
      <c r="J5035" s="14">
        <v>556.65203590399597</v>
      </c>
      <c r="K5035" s="14">
        <v>830.47452421097705</v>
      </c>
      <c r="L5035" s="14">
        <v>146.70241655306299</v>
      </c>
      <c r="M5035" s="14">
        <v>127.120071753917</v>
      </c>
      <c r="O5035" s="14"/>
      <c r="P5035" s="14"/>
      <c r="Q5035" s="14"/>
      <c r="R5035" s="14"/>
      <c r="S5035" s="14"/>
      <c r="T5035" s="14"/>
      <c r="U5035" s="14"/>
      <c r="V5035" s="14"/>
      <c r="W5035" s="14"/>
      <c r="X5035" s="14"/>
      <c r="Y5035" s="14"/>
    </row>
    <row r="5036" spans="1:25">
      <c r="A5036" s="14" t="s">
        <v>5120</v>
      </c>
      <c r="B5036" s="14" t="s">
        <v>64</v>
      </c>
      <c r="C5036" s="14" t="s">
        <v>34</v>
      </c>
      <c r="D5036" s="14" t="s">
        <v>72</v>
      </c>
      <c r="E5036" s="14">
        <v>5</v>
      </c>
      <c r="F5036" s="14">
        <v>105.377582472974</v>
      </c>
      <c r="G5036" s="14">
        <v>35.125860824324697</v>
      </c>
      <c r="H5036" s="14">
        <v>550.18839071150205</v>
      </c>
      <c r="I5036" s="14">
        <v>659.59142131088697</v>
      </c>
      <c r="J5036" s="14">
        <v>535.53963535569903</v>
      </c>
      <c r="K5036" s="14">
        <v>802.988346153929</v>
      </c>
      <c r="L5036" s="14">
        <v>143.396924843042</v>
      </c>
      <c r="M5036" s="14">
        <v>124.051785955188</v>
      </c>
      <c r="O5036" s="14"/>
      <c r="P5036" s="14"/>
      <c r="Q5036" s="14"/>
      <c r="R5036" s="14"/>
      <c r="S5036" s="14"/>
      <c r="T5036" s="14"/>
      <c r="U5036" s="14"/>
      <c r="V5036" s="14"/>
      <c r="W5036" s="14"/>
      <c r="X5036" s="14"/>
      <c r="Y5036" s="14"/>
    </row>
    <row r="5037" spans="1:25">
      <c r="A5037" s="14" t="s">
        <v>5121</v>
      </c>
      <c r="B5037" s="14" t="s">
        <v>64</v>
      </c>
      <c r="C5037" s="14" t="s">
        <v>128</v>
      </c>
      <c r="D5037" s="14" t="s">
        <v>72</v>
      </c>
      <c r="E5037" s="14">
        <v>5</v>
      </c>
      <c r="F5037" s="14">
        <v>99.052910050611203</v>
      </c>
      <c r="G5037" s="14">
        <v>33.017636683537098</v>
      </c>
      <c r="H5037" s="14">
        <v>514.61403808505395</v>
      </c>
      <c r="I5037" s="14">
        <v>618.63303246493501</v>
      </c>
      <c r="J5037" s="14">
        <v>498.67768006539302</v>
      </c>
      <c r="K5037" s="14">
        <v>757.93208932159996</v>
      </c>
      <c r="L5037" s="14">
        <v>139.299056856665</v>
      </c>
      <c r="M5037" s="14">
        <v>119.955352399543</v>
      </c>
      <c r="O5037" s="14"/>
      <c r="P5037" s="14"/>
      <c r="Q5037" s="14"/>
      <c r="R5037" s="14"/>
      <c r="S5037" s="14"/>
      <c r="T5037" s="14"/>
      <c r="U5037" s="14"/>
      <c r="V5037" s="14"/>
      <c r="W5037" s="14"/>
      <c r="X5037" s="14"/>
      <c r="Y5037" s="14"/>
    </row>
    <row r="5038" spans="1:25">
      <c r="A5038" s="14" t="s">
        <v>5122</v>
      </c>
      <c r="B5038" s="14" t="s">
        <v>64</v>
      </c>
      <c r="C5038" s="14" t="s">
        <v>129</v>
      </c>
      <c r="D5038" s="14" t="s">
        <v>72</v>
      </c>
      <c r="E5038" s="14">
        <v>5</v>
      </c>
      <c r="F5038" s="14">
        <v>107.146492927384</v>
      </c>
      <c r="G5038" s="14">
        <v>35.715497642461301</v>
      </c>
      <c r="H5038" s="14">
        <v>554.416293735816</v>
      </c>
      <c r="I5038" s="14">
        <v>690.161606233969</v>
      </c>
      <c r="J5038" s="14">
        <v>560.14481445914998</v>
      </c>
      <c r="K5038" s="14">
        <v>840.27212981297896</v>
      </c>
      <c r="L5038" s="14">
        <v>150.11052357900999</v>
      </c>
      <c r="M5038" s="14">
        <v>130.01679177481901</v>
      </c>
      <c r="O5038" s="14"/>
      <c r="P5038" s="14"/>
      <c r="Q5038" s="14"/>
      <c r="R5038" s="14"/>
      <c r="S5038" s="14"/>
      <c r="T5038" s="14"/>
      <c r="U5038" s="14"/>
      <c r="V5038" s="14"/>
      <c r="W5038" s="14"/>
      <c r="X5038" s="14"/>
      <c r="Y5038" s="14"/>
    </row>
    <row r="5039" spans="1:25">
      <c r="A5039" s="14" t="s">
        <v>5123</v>
      </c>
      <c r="B5039" s="14" t="s">
        <v>64</v>
      </c>
      <c r="C5039" s="14" t="s">
        <v>130</v>
      </c>
      <c r="D5039" s="14" t="s">
        <v>72</v>
      </c>
      <c r="E5039" s="14">
        <v>5</v>
      </c>
      <c r="F5039" s="14">
        <v>106.959266448489</v>
      </c>
      <c r="G5039" s="14">
        <v>35.6530888161628</v>
      </c>
      <c r="H5039" s="14">
        <v>551.73458397033198</v>
      </c>
      <c r="I5039" s="14">
        <v>695.37643478619702</v>
      </c>
      <c r="J5039" s="14">
        <v>563.97524237337802</v>
      </c>
      <c r="K5039" s="14">
        <v>847.10451455504005</v>
      </c>
      <c r="L5039" s="14">
        <v>151.728079768843</v>
      </c>
      <c r="M5039" s="14">
        <v>131.401192412819</v>
      </c>
      <c r="O5039" s="14"/>
      <c r="P5039" s="14"/>
      <c r="Q5039" s="14"/>
      <c r="R5039" s="14"/>
      <c r="S5039" s="14"/>
      <c r="T5039" s="14"/>
      <c r="U5039" s="14"/>
      <c r="V5039" s="14"/>
      <c r="W5039" s="14"/>
      <c r="X5039" s="14"/>
      <c r="Y5039" s="14"/>
    </row>
    <row r="5040" spans="1:25">
      <c r="A5040" s="14" t="s">
        <v>5124</v>
      </c>
      <c r="B5040" s="14" t="s">
        <v>64</v>
      </c>
      <c r="C5040" s="14" t="s">
        <v>131</v>
      </c>
      <c r="D5040" s="14" t="s">
        <v>72</v>
      </c>
      <c r="E5040" s="14">
        <v>5</v>
      </c>
      <c r="F5040" s="14">
        <v>99.237167960782799</v>
      </c>
      <c r="G5040" s="14">
        <v>33.0790559869276</v>
      </c>
      <c r="H5040" s="14">
        <v>509.22192098102801</v>
      </c>
      <c r="I5040" s="14">
        <v>645.77425486831396</v>
      </c>
      <c r="J5040" s="14">
        <v>520.10875894407002</v>
      </c>
      <c r="K5040" s="14">
        <v>791.68385875193701</v>
      </c>
      <c r="L5040" s="14">
        <v>145.90960388362299</v>
      </c>
      <c r="M5040" s="14">
        <v>125.665495924244</v>
      </c>
      <c r="O5040" s="14"/>
      <c r="P5040" s="14"/>
      <c r="Q5040" s="14"/>
      <c r="R5040" s="14"/>
      <c r="S5040" s="14"/>
      <c r="T5040" s="14"/>
      <c r="U5040" s="14"/>
      <c r="V5040" s="14"/>
      <c r="W5040" s="14"/>
      <c r="X5040" s="14"/>
      <c r="Y5040" s="14"/>
    </row>
    <row r="5041" spans="1:25">
      <c r="A5041" s="14" t="s">
        <v>5125</v>
      </c>
      <c r="B5041" s="14" t="s">
        <v>64</v>
      </c>
      <c r="C5041" s="14" t="s">
        <v>132</v>
      </c>
      <c r="D5041" s="14" t="s">
        <v>72</v>
      </c>
      <c r="E5041" s="14">
        <v>5</v>
      </c>
      <c r="F5041" s="14">
        <v>101.726920486415</v>
      </c>
      <c r="G5041" s="14">
        <v>33.908973495471798</v>
      </c>
      <c r="H5041" s="14">
        <v>517.27306257711496</v>
      </c>
      <c r="I5041" s="14">
        <v>650.11039336658996</v>
      </c>
      <c r="J5041" s="14">
        <v>525.61838541709801</v>
      </c>
      <c r="K5041" s="14">
        <v>794.39008097185604</v>
      </c>
      <c r="L5041" s="14">
        <v>144.27968760526599</v>
      </c>
      <c r="M5041" s="14">
        <v>124.49200794949201</v>
      </c>
      <c r="O5041" s="14"/>
      <c r="P5041" s="14"/>
      <c r="Q5041" s="14"/>
      <c r="R5041" s="14"/>
      <c r="S5041" s="14"/>
      <c r="T5041" s="14"/>
      <c r="U5041" s="14"/>
      <c r="V5041" s="14"/>
      <c r="W5041" s="14"/>
      <c r="X5041" s="14"/>
      <c r="Y5041" s="14"/>
    </row>
    <row r="5042" spans="1:25">
      <c r="A5042" s="14" t="s">
        <v>5126</v>
      </c>
      <c r="B5042" s="14" t="s">
        <v>64</v>
      </c>
      <c r="C5042" s="14" t="s">
        <v>38</v>
      </c>
      <c r="D5042" s="14" t="s">
        <v>44</v>
      </c>
      <c r="E5042" s="14">
        <v>0</v>
      </c>
      <c r="F5042" s="14">
        <v>439.81978112006499</v>
      </c>
      <c r="G5042" s="14">
        <v>146.60659370668799</v>
      </c>
      <c r="H5042" s="14">
        <v>417.31799483837898</v>
      </c>
      <c r="I5042" s="14">
        <v>460.83855516435199</v>
      </c>
      <c r="J5042" s="14">
        <v>416.67460028099703</v>
      </c>
      <c r="K5042" s="14">
        <v>508.23704576378498</v>
      </c>
      <c r="L5042" s="14">
        <v>47.398490599432598</v>
      </c>
      <c r="M5042" s="14">
        <v>44.163954883355103</v>
      </c>
      <c r="O5042" s="14"/>
      <c r="P5042" s="14"/>
      <c r="Q5042" s="14"/>
      <c r="R5042" s="14"/>
      <c r="S5042" s="14"/>
      <c r="T5042" s="14"/>
      <c r="U5042" s="14"/>
      <c r="V5042" s="14"/>
      <c r="W5042" s="14"/>
      <c r="X5042" s="14"/>
      <c r="Y5042" s="14"/>
    </row>
    <row r="5043" spans="1:25">
      <c r="A5043" s="14" t="s">
        <v>5127</v>
      </c>
      <c r="B5043" s="14" t="s">
        <v>64</v>
      </c>
      <c r="C5043" s="14" t="s">
        <v>36</v>
      </c>
      <c r="D5043" s="14" t="s">
        <v>44</v>
      </c>
      <c r="E5043" s="14">
        <v>0</v>
      </c>
      <c r="F5043" s="14">
        <v>453.50560300832598</v>
      </c>
      <c r="G5043" s="14">
        <v>151.16853433610899</v>
      </c>
      <c r="H5043" s="14">
        <v>425.363550506796</v>
      </c>
      <c r="I5043" s="14">
        <v>464.982349672081</v>
      </c>
      <c r="J5043" s="14">
        <v>421.02188618587201</v>
      </c>
      <c r="K5043" s="14">
        <v>512.111589187302</v>
      </c>
      <c r="L5043" s="14">
        <v>47.129239515221101</v>
      </c>
      <c r="M5043" s="14">
        <v>43.960463486209001</v>
      </c>
      <c r="O5043" s="14"/>
      <c r="P5043" s="14"/>
      <c r="Q5043" s="14"/>
      <c r="R5043" s="14"/>
      <c r="S5043" s="14"/>
      <c r="T5043" s="14"/>
      <c r="U5043" s="14"/>
      <c r="V5043" s="14"/>
      <c r="W5043" s="14"/>
      <c r="X5043" s="14"/>
      <c r="Y5043" s="14"/>
    </row>
    <row r="5044" spans="1:25">
      <c r="A5044" s="14" t="s">
        <v>5128</v>
      </c>
      <c r="B5044" s="14" t="s">
        <v>64</v>
      </c>
      <c r="C5044" s="14" t="s">
        <v>34</v>
      </c>
      <c r="D5044" s="14" t="s">
        <v>44</v>
      </c>
      <c r="E5044" s="14">
        <v>0</v>
      </c>
      <c r="F5044" s="14">
        <v>451.66687044995098</v>
      </c>
      <c r="G5044" s="14">
        <v>150.55562348331699</v>
      </c>
      <c r="H5044" s="14">
        <v>420.47204912534198</v>
      </c>
      <c r="I5044" s="14">
        <v>449.34567556298202</v>
      </c>
      <c r="J5044" s="14">
        <v>407.151989413146</v>
      </c>
      <c r="K5044" s="14">
        <v>494.58720969516003</v>
      </c>
      <c r="L5044" s="14">
        <v>45.241534132178302</v>
      </c>
      <c r="M5044" s="14">
        <v>42.193686149836097</v>
      </c>
      <c r="O5044" s="14"/>
      <c r="P5044" s="14"/>
      <c r="Q5044" s="14"/>
      <c r="R5044" s="14"/>
      <c r="S5044" s="14"/>
      <c r="T5044" s="14"/>
      <c r="U5044" s="14"/>
      <c r="V5044" s="14"/>
      <c r="W5044" s="14"/>
      <c r="X5044" s="14"/>
      <c r="Y5044" s="14"/>
    </row>
    <row r="5045" spans="1:25">
      <c r="A5045" s="14" t="s">
        <v>5129</v>
      </c>
      <c r="B5045" s="14" t="s">
        <v>64</v>
      </c>
      <c r="C5045" s="14" t="s">
        <v>128</v>
      </c>
      <c r="D5045" s="14" t="s">
        <v>44</v>
      </c>
      <c r="E5045" s="14">
        <v>0</v>
      </c>
      <c r="F5045" s="14">
        <v>438.40051993048098</v>
      </c>
      <c r="G5045" s="14">
        <v>146.133506643494</v>
      </c>
      <c r="H5045" s="14">
        <v>405.92640734303802</v>
      </c>
      <c r="I5045" s="14">
        <v>429.66281226063501</v>
      </c>
      <c r="J5045" s="14">
        <v>388.86429822897799</v>
      </c>
      <c r="K5045" s="14">
        <v>473.45440355667398</v>
      </c>
      <c r="L5045" s="14">
        <v>43.791591296038298</v>
      </c>
      <c r="M5045" s="14">
        <v>40.798514031657497</v>
      </c>
      <c r="O5045" s="14"/>
      <c r="P5045" s="14"/>
      <c r="Q5045" s="14"/>
      <c r="R5045" s="14"/>
      <c r="S5045" s="14"/>
      <c r="T5045" s="14"/>
      <c r="U5045" s="14"/>
      <c r="V5045" s="14"/>
      <c r="W5045" s="14"/>
      <c r="X5045" s="14"/>
      <c r="Y5045" s="14"/>
    </row>
    <row r="5046" spans="1:25">
      <c r="A5046" s="14" t="s">
        <v>5130</v>
      </c>
      <c r="B5046" s="14" t="s">
        <v>64</v>
      </c>
      <c r="C5046" s="14" t="s">
        <v>129</v>
      </c>
      <c r="D5046" s="14" t="s">
        <v>44</v>
      </c>
      <c r="E5046" s="14">
        <v>0</v>
      </c>
      <c r="F5046" s="14">
        <v>426.18249217042103</v>
      </c>
      <c r="G5046" s="14">
        <v>142.060830723474</v>
      </c>
      <c r="H5046" s="14">
        <v>393.29152217123999</v>
      </c>
      <c r="I5046" s="14">
        <v>401.99821992183399</v>
      </c>
      <c r="J5046" s="14">
        <v>363.64716221385498</v>
      </c>
      <c r="K5046" s="14">
        <v>443.20445559273901</v>
      </c>
      <c r="L5046" s="14">
        <v>41.206235670905201</v>
      </c>
      <c r="M5046" s="14">
        <v>38.351057707979301</v>
      </c>
      <c r="O5046" s="14"/>
      <c r="P5046" s="14"/>
      <c r="Q5046" s="14"/>
      <c r="R5046" s="14"/>
      <c r="S5046" s="14"/>
      <c r="T5046" s="14"/>
      <c r="U5046" s="14"/>
      <c r="V5046" s="14"/>
      <c r="W5046" s="14"/>
      <c r="X5046" s="14"/>
      <c r="Y5046" s="14"/>
    </row>
    <row r="5047" spans="1:25">
      <c r="A5047" s="14" t="s">
        <v>5131</v>
      </c>
      <c r="B5047" s="14" t="s">
        <v>64</v>
      </c>
      <c r="C5047" s="14" t="s">
        <v>130</v>
      </c>
      <c r="D5047" s="14" t="s">
        <v>44</v>
      </c>
      <c r="E5047" s="14">
        <v>0</v>
      </c>
      <c r="F5047" s="14">
        <v>438.24151100080502</v>
      </c>
      <c r="G5047" s="14">
        <v>146.08050366693499</v>
      </c>
      <c r="H5047" s="14">
        <v>403.03258442540198</v>
      </c>
      <c r="I5047" s="14">
        <v>403.39849370092298</v>
      </c>
      <c r="J5047" s="14">
        <v>365.62063232159397</v>
      </c>
      <c r="K5047" s="14">
        <v>443.94835262780799</v>
      </c>
      <c r="L5047" s="14">
        <v>40.549858926884902</v>
      </c>
      <c r="M5047" s="14">
        <v>37.777861379328797</v>
      </c>
      <c r="O5047" s="14"/>
      <c r="P5047" s="14"/>
      <c r="Q5047" s="14"/>
      <c r="R5047" s="14"/>
      <c r="S5047" s="14"/>
      <c r="T5047" s="14"/>
      <c r="U5047" s="14"/>
      <c r="V5047" s="14"/>
      <c r="W5047" s="14"/>
      <c r="X5047" s="14"/>
      <c r="Y5047" s="14"/>
    </row>
    <row r="5048" spans="1:25">
      <c r="A5048" s="14" t="s">
        <v>5132</v>
      </c>
      <c r="B5048" s="14" t="s">
        <v>64</v>
      </c>
      <c r="C5048" s="14" t="s">
        <v>131</v>
      </c>
      <c r="D5048" s="14" t="s">
        <v>44</v>
      </c>
      <c r="E5048" s="14">
        <v>0</v>
      </c>
      <c r="F5048" s="14">
        <v>414.407176801123</v>
      </c>
      <c r="G5048" s="14">
        <v>138.135725600374</v>
      </c>
      <c r="H5048" s="14">
        <v>379.90427091648701</v>
      </c>
      <c r="I5048" s="14">
        <v>369.77868782297003</v>
      </c>
      <c r="J5048" s="14">
        <v>334.39031077938699</v>
      </c>
      <c r="K5048" s="14">
        <v>407.840357524073</v>
      </c>
      <c r="L5048" s="14">
        <v>38.0616697011029</v>
      </c>
      <c r="M5048" s="14">
        <v>35.388377043583198</v>
      </c>
      <c r="O5048" s="14"/>
      <c r="P5048" s="14"/>
      <c r="Q5048" s="14"/>
      <c r="R5048" s="14"/>
      <c r="S5048" s="14"/>
      <c r="T5048" s="14"/>
      <c r="U5048" s="14"/>
      <c r="V5048" s="14"/>
      <c r="W5048" s="14"/>
      <c r="X5048" s="14"/>
      <c r="Y5048" s="14"/>
    </row>
    <row r="5049" spans="1:25">
      <c r="A5049" s="14" t="s">
        <v>5133</v>
      </c>
      <c r="B5049" s="14" t="s">
        <v>64</v>
      </c>
      <c r="C5049" s="14" t="s">
        <v>132</v>
      </c>
      <c r="D5049" s="14" t="s">
        <v>44</v>
      </c>
      <c r="E5049" s="14">
        <v>0</v>
      </c>
      <c r="F5049" s="14">
        <v>420.48682236998297</v>
      </c>
      <c r="G5049" s="14">
        <v>140.16227412332799</v>
      </c>
      <c r="H5049" s="14">
        <v>383.42496523077602</v>
      </c>
      <c r="I5049" s="14">
        <v>366.27608288490001</v>
      </c>
      <c r="J5049" s="14">
        <v>331.54295659909701</v>
      </c>
      <c r="K5049" s="14">
        <v>403.61319697126402</v>
      </c>
      <c r="L5049" s="14">
        <v>37.3371140863634</v>
      </c>
      <c r="M5049" s="14">
        <v>34.733126285803102</v>
      </c>
      <c r="O5049" s="14"/>
      <c r="P5049" s="14"/>
      <c r="Q5049" s="14"/>
      <c r="R5049" s="14"/>
      <c r="S5049" s="14"/>
      <c r="T5049" s="14"/>
      <c r="U5049" s="14"/>
      <c r="V5049" s="14"/>
      <c r="W5049" s="14"/>
      <c r="X5049" s="14"/>
      <c r="Y5049" s="14"/>
    </row>
    <row r="5050" spans="1:25">
      <c r="A5050" s="14" t="s">
        <v>5134</v>
      </c>
      <c r="B5050" s="14" t="s">
        <v>64</v>
      </c>
      <c r="C5050" s="14" t="s">
        <v>38</v>
      </c>
      <c r="D5050" s="14" t="s">
        <v>44</v>
      </c>
      <c r="E5050" s="14">
        <v>1</v>
      </c>
      <c r="F5050" s="14">
        <v>82.187351438250204</v>
      </c>
      <c r="G5050" s="14">
        <v>27.3957838127501</v>
      </c>
      <c r="H5050" s="14">
        <v>364.24105406067298</v>
      </c>
      <c r="I5050" s="14">
        <v>387.26133750950402</v>
      </c>
      <c r="J5050" s="14">
        <v>304.29324407448399</v>
      </c>
      <c r="K5050" s="14">
        <v>485.03862271902801</v>
      </c>
      <c r="L5050" s="14">
        <v>97.777285209524507</v>
      </c>
      <c r="M5050" s="14">
        <v>82.968093435019895</v>
      </c>
      <c r="O5050" s="14"/>
      <c r="P5050" s="14"/>
      <c r="Q5050" s="14"/>
      <c r="R5050" s="14"/>
      <c r="S5050" s="14"/>
      <c r="T5050" s="14"/>
      <c r="U5050" s="14"/>
      <c r="V5050" s="14"/>
      <c r="W5050" s="14"/>
      <c r="X5050" s="14"/>
      <c r="Y5050" s="14"/>
    </row>
    <row r="5051" spans="1:25">
      <c r="A5051" s="14" t="s">
        <v>5135</v>
      </c>
      <c r="B5051" s="14" t="s">
        <v>64</v>
      </c>
      <c r="C5051" s="14" t="s">
        <v>36</v>
      </c>
      <c r="D5051" s="14" t="s">
        <v>44</v>
      </c>
      <c r="E5051" s="14">
        <v>1</v>
      </c>
      <c r="F5051" s="14">
        <v>83.9941859545646</v>
      </c>
      <c r="G5051" s="14">
        <v>27.9980619848549</v>
      </c>
      <c r="H5051" s="14">
        <v>369.10786585763998</v>
      </c>
      <c r="I5051" s="14">
        <v>402.066543565524</v>
      </c>
      <c r="J5051" s="14">
        <v>315.498454867394</v>
      </c>
      <c r="K5051" s="14">
        <v>503.904049952158</v>
      </c>
      <c r="L5051" s="14">
        <v>101.837506386634</v>
      </c>
      <c r="M5051" s="14">
        <v>86.568088698130197</v>
      </c>
      <c r="O5051" s="14"/>
      <c r="P5051" s="14"/>
      <c r="Q5051" s="14"/>
      <c r="R5051" s="14"/>
      <c r="S5051" s="14"/>
      <c r="T5051" s="14"/>
      <c r="U5051" s="14"/>
      <c r="V5051" s="14"/>
      <c r="W5051" s="14"/>
      <c r="X5051" s="14"/>
      <c r="Y5051" s="14"/>
    </row>
    <row r="5052" spans="1:25">
      <c r="A5052" s="14" t="s">
        <v>5136</v>
      </c>
      <c r="B5052" s="14" t="s">
        <v>64</v>
      </c>
      <c r="C5052" s="14" t="s">
        <v>34</v>
      </c>
      <c r="D5052" s="14" t="s">
        <v>44</v>
      </c>
      <c r="E5052" s="14">
        <v>1</v>
      </c>
      <c r="F5052" s="14">
        <v>86.606174392167304</v>
      </c>
      <c r="G5052" s="14">
        <v>28.868724797389099</v>
      </c>
      <c r="H5052" s="14">
        <v>377.64869137124401</v>
      </c>
      <c r="I5052" s="14">
        <v>392.21722693804202</v>
      </c>
      <c r="J5052" s="14">
        <v>310.52559681787301</v>
      </c>
      <c r="K5052" s="14">
        <v>488.07951567366001</v>
      </c>
      <c r="L5052" s="14">
        <v>95.862288735617994</v>
      </c>
      <c r="M5052" s="14">
        <v>81.691630120168298</v>
      </c>
      <c r="O5052" s="14"/>
      <c r="P5052" s="14"/>
      <c r="Q5052" s="14"/>
      <c r="R5052" s="14"/>
      <c r="S5052" s="14"/>
      <c r="T5052" s="14"/>
      <c r="U5052" s="14"/>
      <c r="V5052" s="14"/>
      <c r="W5052" s="14"/>
      <c r="X5052" s="14"/>
      <c r="Y5052" s="14"/>
    </row>
    <row r="5053" spans="1:25">
      <c r="A5053" s="14" t="s">
        <v>5137</v>
      </c>
      <c r="B5053" s="14" t="s">
        <v>64</v>
      </c>
      <c r="C5053" s="14" t="s">
        <v>128</v>
      </c>
      <c r="D5053" s="14" t="s">
        <v>44</v>
      </c>
      <c r="E5053" s="14">
        <v>1</v>
      </c>
      <c r="F5053" s="14">
        <v>81.976169611037804</v>
      </c>
      <c r="G5053" s="14">
        <v>27.325389870345901</v>
      </c>
      <c r="H5053" s="14">
        <v>355.30586689943601</v>
      </c>
      <c r="I5053" s="14">
        <v>365.40792419606998</v>
      </c>
      <c r="J5053" s="14">
        <v>287.33963948616798</v>
      </c>
      <c r="K5053" s="14">
        <v>457.430416185902</v>
      </c>
      <c r="L5053" s="14">
        <v>92.022491989831806</v>
      </c>
      <c r="M5053" s="14">
        <v>78.068284709901405</v>
      </c>
      <c r="O5053" s="14"/>
      <c r="P5053" s="14"/>
      <c r="Q5053" s="14"/>
      <c r="R5053" s="14"/>
      <c r="S5053" s="14"/>
      <c r="T5053" s="14"/>
      <c r="U5053" s="14"/>
      <c r="V5053" s="14"/>
      <c r="W5053" s="14"/>
      <c r="X5053" s="14"/>
      <c r="Y5053" s="14"/>
    </row>
    <row r="5054" spans="1:25">
      <c r="A5054" s="14" t="s">
        <v>5138</v>
      </c>
      <c r="B5054" s="14" t="s">
        <v>64</v>
      </c>
      <c r="C5054" s="14" t="s">
        <v>129</v>
      </c>
      <c r="D5054" s="14" t="s">
        <v>44</v>
      </c>
      <c r="E5054" s="14">
        <v>1</v>
      </c>
      <c r="F5054" s="14">
        <v>76.779762550808599</v>
      </c>
      <c r="G5054" s="14">
        <v>25.593254183602902</v>
      </c>
      <c r="H5054" s="14">
        <v>331.70502678882201</v>
      </c>
      <c r="I5054" s="14">
        <v>326.176562133598</v>
      </c>
      <c r="J5054" s="14">
        <v>255.281929864717</v>
      </c>
      <c r="K5054" s="14">
        <v>410.20531042712003</v>
      </c>
      <c r="L5054" s="14">
        <v>84.028748293522497</v>
      </c>
      <c r="M5054" s="14">
        <v>70.894632268880699</v>
      </c>
      <c r="O5054" s="14"/>
      <c r="P5054" s="14"/>
      <c r="Q5054" s="14"/>
      <c r="R5054" s="14"/>
      <c r="S5054" s="14"/>
      <c r="T5054" s="14"/>
      <c r="U5054" s="14"/>
      <c r="V5054" s="14"/>
      <c r="W5054" s="14"/>
      <c r="X5054" s="14"/>
      <c r="Y5054" s="14"/>
    </row>
    <row r="5055" spans="1:25">
      <c r="A5055" s="14" t="s">
        <v>5139</v>
      </c>
      <c r="B5055" s="14" t="s">
        <v>64</v>
      </c>
      <c r="C5055" s="14" t="s">
        <v>130</v>
      </c>
      <c r="D5055" s="14" t="s">
        <v>44</v>
      </c>
      <c r="E5055" s="14">
        <v>1</v>
      </c>
      <c r="F5055" s="14">
        <v>74.165327201168907</v>
      </c>
      <c r="G5055" s="14">
        <v>24.721775733723</v>
      </c>
      <c r="H5055" s="14">
        <v>319.05926952535498</v>
      </c>
      <c r="I5055" s="14">
        <v>303.753544939449</v>
      </c>
      <c r="J5055" s="14">
        <v>236.95827383925899</v>
      </c>
      <c r="K5055" s="14">
        <v>383.16074265971201</v>
      </c>
      <c r="L5055" s="14">
        <v>79.407197720263696</v>
      </c>
      <c r="M5055" s="14">
        <v>66.795271100189595</v>
      </c>
      <c r="O5055" s="14"/>
      <c r="P5055" s="14"/>
      <c r="Q5055" s="14"/>
      <c r="R5055" s="14"/>
      <c r="S5055" s="14"/>
      <c r="T5055" s="14"/>
      <c r="U5055" s="14"/>
      <c r="V5055" s="14"/>
      <c r="W5055" s="14"/>
      <c r="X5055" s="14"/>
      <c r="Y5055" s="14"/>
    </row>
    <row r="5056" spans="1:25">
      <c r="A5056" s="14" t="s">
        <v>5140</v>
      </c>
      <c r="B5056" s="14" t="s">
        <v>64</v>
      </c>
      <c r="C5056" s="14" t="s">
        <v>131</v>
      </c>
      <c r="D5056" s="14" t="s">
        <v>44</v>
      </c>
      <c r="E5056" s="14">
        <v>1</v>
      </c>
      <c r="F5056" s="14">
        <v>74.239735032781695</v>
      </c>
      <c r="G5056" s="14">
        <v>24.746578344260602</v>
      </c>
      <c r="H5056" s="14">
        <v>317.86151324191502</v>
      </c>
      <c r="I5056" s="14">
        <v>290.20919453808301</v>
      </c>
      <c r="J5056" s="14">
        <v>226.97726691967699</v>
      </c>
      <c r="K5056" s="14">
        <v>365.373670917803</v>
      </c>
      <c r="L5056" s="14">
        <v>75.1644763797199</v>
      </c>
      <c r="M5056" s="14">
        <v>63.231927618406203</v>
      </c>
      <c r="O5056" s="14"/>
      <c r="P5056" s="14"/>
      <c r="Q5056" s="14"/>
      <c r="R5056" s="14"/>
      <c r="S5056" s="14"/>
      <c r="T5056" s="14"/>
      <c r="U5056" s="14"/>
      <c r="V5056" s="14"/>
      <c r="W5056" s="14"/>
      <c r="X5056" s="14"/>
      <c r="Y5056" s="14"/>
    </row>
    <row r="5057" spans="1:25">
      <c r="A5057" s="14" t="s">
        <v>5141</v>
      </c>
      <c r="B5057" s="14" t="s">
        <v>64</v>
      </c>
      <c r="C5057" s="14" t="s">
        <v>132</v>
      </c>
      <c r="D5057" s="14" t="s">
        <v>44</v>
      </c>
      <c r="E5057" s="14">
        <v>1</v>
      </c>
      <c r="F5057" s="14">
        <v>83.506079520402295</v>
      </c>
      <c r="G5057" s="14">
        <v>27.8353598401341</v>
      </c>
      <c r="H5057" s="14">
        <v>355.02776038604799</v>
      </c>
      <c r="I5057" s="14">
        <v>309.40032781974003</v>
      </c>
      <c r="J5057" s="14">
        <v>245.934949983157</v>
      </c>
      <c r="K5057" s="14">
        <v>384.09578403208297</v>
      </c>
      <c r="L5057" s="14">
        <v>74.6954562123437</v>
      </c>
      <c r="M5057" s="14">
        <v>63.465377836583002</v>
      </c>
      <c r="O5057" s="14"/>
      <c r="P5057" s="14"/>
      <c r="Q5057" s="14"/>
      <c r="R5057" s="14"/>
      <c r="S5057" s="14"/>
      <c r="T5057" s="14"/>
      <c r="U5057" s="14"/>
      <c r="V5057" s="14"/>
      <c r="W5057" s="14"/>
      <c r="X5057" s="14"/>
      <c r="Y5057" s="14"/>
    </row>
    <row r="5058" spans="1:25">
      <c r="A5058" s="14" t="s">
        <v>5142</v>
      </c>
      <c r="B5058" s="14" t="s">
        <v>64</v>
      </c>
      <c r="C5058" s="14" t="s">
        <v>38</v>
      </c>
      <c r="D5058" s="14" t="s">
        <v>44</v>
      </c>
      <c r="E5058" s="14">
        <v>2</v>
      </c>
      <c r="F5058" s="14">
        <v>72.2495348230226</v>
      </c>
      <c r="G5058" s="14">
        <v>24.083178274340899</v>
      </c>
      <c r="H5058" s="14">
        <v>371.13851555464402</v>
      </c>
      <c r="I5058" s="14">
        <v>392.44783137486002</v>
      </c>
      <c r="J5058" s="14">
        <v>304.758216446169</v>
      </c>
      <c r="K5058" s="14">
        <v>496.93411942460699</v>
      </c>
      <c r="L5058" s="14">
        <v>104.486288049747</v>
      </c>
      <c r="M5058" s="14">
        <v>87.689614928691</v>
      </c>
      <c r="O5058" s="14"/>
      <c r="P5058" s="14"/>
      <c r="Q5058" s="14"/>
      <c r="R5058" s="14"/>
      <c r="S5058" s="14"/>
      <c r="T5058" s="14"/>
      <c r="U5058" s="14"/>
      <c r="V5058" s="14"/>
      <c r="W5058" s="14"/>
      <c r="X5058" s="14"/>
      <c r="Y5058" s="14"/>
    </row>
    <row r="5059" spans="1:25">
      <c r="A5059" s="14" t="s">
        <v>5143</v>
      </c>
      <c r="B5059" s="14" t="s">
        <v>64</v>
      </c>
      <c r="C5059" s="14" t="s">
        <v>36</v>
      </c>
      <c r="D5059" s="14" t="s">
        <v>44</v>
      </c>
      <c r="E5059" s="14">
        <v>2</v>
      </c>
      <c r="F5059" s="14">
        <v>74.428271559433696</v>
      </c>
      <c r="G5059" s="14">
        <v>24.809423853144601</v>
      </c>
      <c r="H5059" s="14">
        <v>376.92834781441098</v>
      </c>
      <c r="I5059" s="14">
        <v>408.28432657093202</v>
      </c>
      <c r="J5059" s="14">
        <v>317.611316707078</v>
      </c>
      <c r="K5059" s="14">
        <v>516.04452296045804</v>
      </c>
      <c r="L5059" s="14">
        <v>107.760196389526</v>
      </c>
      <c r="M5059" s="14">
        <v>90.673009863853295</v>
      </c>
      <c r="O5059" s="14"/>
      <c r="P5059" s="14"/>
      <c r="Q5059" s="14"/>
      <c r="R5059" s="14"/>
      <c r="S5059" s="14"/>
      <c r="T5059" s="14"/>
      <c r="U5059" s="14"/>
      <c r="V5059" s="14"/>
      <c r="W5059" s="14"/>
      <c r="X5059" s="14"/>
      <c r="Y5059" s="14"/>
    </row>
    <row r="5060" spans="1:25">
      <c r="A5060" s="14" t="s">
        <v>5144</v>
      </c>
      <c r="B5060" s="14" t="s">
        <v>64</v>
      </c>
      <c r="C5060" s="14" t="s">
        <v>34</v>
      </c>
      <c r="D5060" s="14" t="s">
        <v>44</v>
      </c>
      <c r="E5060" s="14">
        <v>2</v>
      </c>
      <c r="F5060" s="14">
        <v>73.105841812658497</v>
      </c>
      <c r="G5060" s="14">
        <v>24.368613937552801</v>
      </c>
      <c r="H5060" s="14">
        <v>366.20669144246102</v>
      </c>
      <c r="I5060" s="14">
        <v>388.62018119666197</v>
      </c>
      <c r="J5060" s="14">
        <v>302.15012587669401</v>
      </c>
      <c r="K5060" s="14">
        <v>491.54648697557502</v>
      </c>
      <c r="L5060" s="14">
        <v>102.926305778912</v>
      </c>
      <c r="M5060" s="14">
        <v>86.470055319968097</v>
      </c>
      <c r="O5060" s="14"/>
      <c r="P5060" s="14"/>
      <c r="Q5060" s="14"/>
      <c r="R5060" s="14"/>
      <c r="S5060" s="14"/>
      <c r="T5060" s="14"/>
      <c r="U5060" s="14"/>
      <c r="V5060" s="14"/>
      <c r="W5060" s="14"/>
      <c r="X5060" s="14"/>
      <c r="Y5060" s="14"/>
    </row>
    <row r="5061" spans="1:25">
      <c r="A5061" s="14" t="s">
        <v>5145</v>
      </c>
      <c r="B5061" s="14" t="s">
        <v>64</v>
      </c>
      <c r="C5061" s="14" t="s">
        <v>128</v>
      </c>
      <c r="D5061" s="14" t="s">
        <v>44</v>
      </c>
      <c r="E5061" s="14">
        <v>2</v>
      </c>
      <c r="F5061" s="14">
        <v>73.620101389322897</v>
      </c>
      <c r="G5061" s="14">
        <v>24.540033796441001</v>
      </c>
      <c r="H5061" s="14">
        <v>367.475798089862</v>
      </c>
      <c r="I5061" s="14">
        <v>390.87350857542799</v>
      </c>
      <c r="J5061" s="14">
        <v>304.29045121065599</v>
      </c>
      <c r="K5061" s="14">
        <v>493.87104205608398</v>
      </c>
      <c r="L5061" s="14">
        <v>102.997533480656</v>
      </c>
      <c r="M5061" s="14">
        <v>86.583057364771904</v>
      </c>
      <c r="O5061" s="14"/>
      <c r="P5061" s="14"/>
      <c r="Q5061" s="14"/>
      <c r="R5061" s="14"/>
      <c r="S5061" s="14"/>
      <c r="T5061" s="14"/>
      <c r="U5061" s="14"/>
      <c r="V5061" s="14"/>
      <c r="W5061" s="14"/>
      <c r="X5061" s="14"/>
      <c r="Y5061" s="14"/>
    </row>
    <row r="5062" spans="1:25">
      <c r="A5062" s="14" t="s">
        <v>5146</v>
      </c>
      <c r="B5062" s="14" t="s">
        <v>64</v>
      </c>
      <c r="C5062" s="14" t="s">
        <v>129</v>
      </c>
      <c r="D5062" s="14" t="s">
        <v>44</v>
      </c>
      <c r="E5062" s="14">
        <v>2</v>
      </c>
      <c r="F5062" s="14">
        <v>65.7036237690197</v>
      </c>
      <c r="G5062" s="14">
        <v>21.901207923006599</v>
      </c>
      <c r="H5062" s="14">
        <v>327.551840914401</v>
      </c>
      <c r="I5062" s="14">
        <v>331.8546515461</v>
      </c>
      <c r="J5062" s="14">
        <v>254.99130083369801</v>
      </c>
      <c r="K5062" s="14">
        <v>424.23115856234199</v>
      </c>
      <c r="L5062" s="14">
        <v>92.376507016241504</v>
      </c>
      <c r="M5062" s="14">
        <v>76.863350712402394</v>
      </c>
      <c r="O5062" s="14"/>
      <c r="P5062" s="14"/>
      <c r="Q5062" s="14"/>
      <c r="R5062" s="14"/>
      <c r="S5062" s="14"/>
      <c r="T5062" s="14"/>
      <c r="U5062" s="14"/>
      <c r="V5062" s="14"/>
      <c r="W5062" s="14"/>
      <c r="X5062" s="14"/>
      <c r="Y5062" s="14"/>
    </row>
    <row r="5063" spans="1:25">
      <c r="A5063" s="14" t="s">
        <v>5147</v>
      </c>
      <c r="B5063" s="14" t="s">
        <v>64</v>
      </c>
      <c r="C5063" s="14" t="s">
        <v>130</v>
      </c>
      <c r="D5063" s="14" t="s">
        <v>44</v>
      </c>
      <c r="E5063" s="14">
        <v>2</v>
      </c>
      <c r="F5063" s="14">
        <v>70.035527309473096</v>
      </c>
      <c r="G5063" s="14">
        <v>23.345175769824401</v>
      </c>
      <c r="H5063" s="14">
        <v>349.461241003309</v>
      </c>
      <c r="I5063" s="14">
        <v>350.693252507426</v>
      </c>
      <c r="J5063" s="14">
        <v>271.58825075253202</v>
      </c>
      <c r="K5063" s="14">
        <v>445.212024314985</v>
      </c>
      <c r="L5063" s="14">
        <v>94.518771807559503</v>
      </c>
      <c r="M5063" s="14">
        <v>79.105001754894104</v>
      </c>
      <c r="O5063" s="14"/>
      <c r="P5063" s="14"/>
      <c r="Q5063" s="14"/>
      <c r="R5063" s="14"/>
      <c r="S5063" s="14"/>
      <c r="T5063" s="14"/>
      <c r="U5063" s="14"/>
      <c r="V5063" s="14"/>
      <c r="W5063" s="14"/>
      <c r="X5063" s="14"/>
      <c r="Y5063" s="14"/>
    </row>
    <row r="5064" spans="1:25">
      <c r="A5064" s="14" t="s">
        <v>5148</v>
      </c>
      <c r="B5064" s="14" t="s">
        <v>64</v>
      </c>
      <c r="C5064" s="14" t="s">
        <v>131</v>
      </c>
      <c r="D5064" s="14" t="s">
        <v>44</v>
      </c>
      <c r="E5064" s="14">
        <v>2</v>
      </c>
      <c r="F5064" s="14">
        <v>64.245571628320207</v>
      </c>
      <c r="G5064" s="14">
        <v>21.415190542773399</v>
      </c>
      <c r="H5064" s="14">
        <v>320.07558603188602</v>
      </c>
      <c r="I5064" s="14">
        <v>319.67063971930901</v>
      </c>
      <c r="J5064" s="14">
        <v>244.64035428404799</v>
      </c>
      <c r="K5064" s="14">
        <v>410.03288274611799</v>
      </c>
      <c r="L5064" s="14">
        <v>90.362243026809097</v>
      </c>
      <c r="M5064" s="14">
        <v>75.030285435261106</v>
      </c>
      <c r="O5064" s="14"/>
      <c r="P5064" s="14"/>
      <c r="Q5064" s="14"/>
      <c r="R5064" s="14"/>
      <c r="S5064" s="14"/>
      <c r="T5064" s="14"/>
      <c r="U5064" s="14"/>
      <c r="V5064" s="14"/>
      <c r="W5064" s="14"/>
      <c r="X5064" s="14"/>
      <c r="Y5064" s="14"/>
    </row>
    <row r="5065" spans="1:25">
      <c r="A5065" s="14" t="s">
        <v>5149</v>
      </c>
      <c r="B5065" s="14" t="s">
        <v>64</v>
      </c>
      <c r="C5065" s="14" t="s">
        <v>132</v>
      </c>
      <c r="D5065" s="14" t="s">
        <v>44</v>
      </c>
      <c r="E5065" s="14">
        <v>2</v>
      </c>
      <c r="F5065" s="14">
        <v>71.436211387183405</v>
      </c>
      <c r="G5065" s="14">
        <v>23.812070462394502</v>
      </c>
      <c r="H5065" s="14">
        <v>353.88988104222398</v>
      </c>
      <c r="I5065" s="14">
        <v>345.09918301277997</v>
      </c>
      <c r="J5065" s="14">
        <v>268.12176692797402</v>
      </c>
      <c r="K5065" s="14">
        <v>436.91338330201398</v>
      </c>
      <c r="L5065" s="14">
        <v>91.814200289233995</v>
      </c>
      <c r="M5065" s="14">
        <v>76.977416084805697</v>
      </c>
      <c r="O5065" s="14"/>
      <c r="P5065" s="14"/>
      <c r="Q5065" s="14"/>
      <c r="R5065" s="14"/>
      <c r="S5065" s="14"/>
      <c r="T5065" s="14"/>
      <c r="U5065" s="14"/>
      <c r="V5065" s="14"/>
      <c r="W5065" s="14"/>
      <c r="X5065" s="14"/>
      <c r="Y5065" s="14"/>
    </row>
    <row r="5066" spans="1:25">
      <c r="A5066" s="14" t="s">
        <v>5150</v>
      </c>
      <c r="B5066" s="14" t="s">
        <v>64</v>
      </c>
      <c r="C5066" s="14" t="s">
        <v>38</v>
      </c>
      <c r="D5066" s="14" t="s">
        <v>44</v>
      </c>
      <c r="E5066" s="14">
        <v>3</v>
      </c>
      <c r="F5066" s="14">
        <v>107.28642874254101</v>
      </c>
      <c r="G5066" s="14">
        <v>35.762142914180401</v>
      </c>
      <c r="H5066" s="14">
        <v>451.143470596447</v>
      </c>
      <c r="I5066" s="14">
        <v>496.25806480072799</v>
      </c>
      <c r="J5066" s="14">
        <v>402.19861283792699</v>
      </c>
      <c r="K5066" s="14">
        <v>604.84389449744106</v>
      </c>
      <c r="L5066" s="14">
        <v>108.58582969671301</v>
      </c>
      <c r="M5066" s="14">
        <v>94.059451962801006</v>
      </c>
      <c r="O5066" s="14"/>
      <c r="P5066" s="14"/>
      <c r="Q5066" s="14"/>
      <c r="R5066" s="14"/>
      <c r="S5066" s="14"/>
      <c r="T5066" s="14"/>
      <c r="U5066" s="14"/>
      <c r="V5066" s="14"/>
      <c r="W5066" s="14"/>
      <c r="X5066" s="14"/>
      <c r="Y5066" s="14"/>
    </row>
    <row r="5067" spans="1:25">
      <c r="A5067" s="14" t="s">
        <v>5151</v>
      </c>
      <c r="B5067" s="14" t="s">
        <v>64</v>
      </c>
      <c r="C5067" s="14" t="s">
        <v>36</v>
      </c>
      <c r="D5067" s="14" t="s">
        <v>44</v>
      </c>
      <c r="E5067" s="14">
        <v>3</v>
      </c>
      <c r="F5067" s="14">
        <v>99.160622875139097</v>
      </c>
      <c r="G5067" s="14">
        <v>33.053540958379699</v>
      </c>
      <c r="H5067" s="14">
        <v>412.70496888974498</v>
      </c>
      <c r="I5067" s="14">
        <v>447.59929873806402</v>
      </c>
      <c r="J5067" s="14">
        <v>359.59614717511698</v>
      </c>
      <c r="K5067" s="14">
        <v>549.78526515138401</v>
      </c>
      <c r="L5067" s="14">
        <v>102.18596641332</v>
      </c>
      <c r="M5067" s="14">
        <v>88.003151562946599</v>
      </c>
      <c r="O5067" s="14"/>
      <c r="P5067" s="14"/>
      <c r="Q5067" s="14"/>
      <c r="R5067" s="14"/>
      <c r="S5067" s="14"/>
      <c r="T5067" s="14"/>
      <c r="U5067" s="14"/>
      <c r="V5067" s="14"/>
      <c r="W5067" s="14"/>
      <c r="X5067" s="14"/>
      <c r="Y5067" s="14"/>
    </row>
    <row r="5068" spans="1:25">
      <c r="A5068" s="14" t="s">
        <v>5152</v>
      </c>
      <c r="B5068" s="14" t="s">
        <v>64</v>
      </c>
      <c r="C5068" s="14" t="s">
        <v>34</v>
      </c>
      <c r="D5068" s="14" t="s">
        <v>44</v>
      </c>
      <c r="E5068" s="14">
        <v>3</v>
      </c>
      <c r="F5068" s="14">
        <v>98.299640306883902</v>
      </c>
      <c r="G5068" s="14">
        <v>32.766546768961298</v>
      </c>
      <c r="H5068" s="14">
        <v>406.98729063422297</v>
      </c>
      <c r="I5068" s="14">
        <v>428.14472177390297</v>
      </c>
      <c r="J5068" s="14">
        <v>344.04184102251799</v>
      </c>
      <c r="K5068" s="14">
        <v>525.86606145334702</v>
      </c>
      <c r="L5068" s="14">
        <v>97.721339679443901</v>
      </c>
      <c r="M5068" s="14">
        <v>84.1028807513852</v>
      </c>
      <c r="O5068" s="14"/>
      <c r="P5068" s="14"/>
      <c r="Q5068" s="14"/>
      <c r="R5068" s="14"/>
      <c r="S5068" s="14"/>
      <c r="T5068" s="14"/>
      <c r="U5068" s="14"/>
      <c r="V5068" s="14"/>
      <c r="W5068" s="14"/>
      <c r="X5068" s="14"/>
      <c r="Y5068" s="14"/>
    </row>
    <row r="5069" spans="1:25">
      <c r="A5069" s="14" t="s">
        <v>5153</v>
      </c>
      <c r="B5069" s="14" t="s">
        <v>64</v>
      </c>
      <c r="C5069" s="14" t="s">
        <v>128</v>
      </c>
      <c r="D5069" s="14" t="s">
        <v>44</v>
      </c>
      <c r="E5069" s="14">
        <v>3</v>
      </c>
      <c r="F5069" s="14">
        <v>93.468390185969895</v>
      </c>
      <c r="G5069" s="14">
        <v>31.156130061990002</v>
      </c>
      <c r="H5069" s="14">
        <v>384.20088040928101</v>
      </c>
      <c r="I5069" s="14">
        <v>396.781487728</v>
      </c>
      <c r="J5069" s="14">
        <v>317.49749197543701</v>
      </c>
      <c r="K5069" s="14">
        <v>489.25960098229098</v>
      </c>
      <c r="L5069" s="14">
        <v>92.478113254290903</v>
      </c>
      <c r="M5069" s="14">
        <v>79.283995752562504</v>
      </c>
      <c r="O5069" s="14"/>
      <c r="P5069" s="14"/>
      <c r="Q5069" s="14"/>
      <c r="R5069" s="14"/>
      <c r="S5069" s="14"/>
      <c r="T5069" s="14"/>
      <c r="U5069" s="14"/>
      <c r="V5069" s="14"/>
      <c r="W5069" s="14"/>
      <c r="X5069" s="14"/>
      <c r="Y5069" s="14"/>
    </row>
    <row r="5070" spans="1:25">
      <c r="A5070" s="14" t="s">
        <v>5154</v>
      </c>
      <c r="B5070" s="14" t="s">
        <v>64</v>
      </c>
      <c r="C5070" s="14" t="s">
        <v>129</v>
      </c>
      <c r="D5070" s="14" t="s">
        <v>44</v>
      </c>
      <c r="E5070" s="14">
        <v>3</v>
      </c>
      <c r="F5070" s="14">
        <v>98.529340736737097</v>
      </c>
      <c r="G5070" s="14">
        <v>32.843113578912401</v>
      </c>
      <c r="H5070" s="14">
        <v>403.11488722991999</v>
      </c>
      <c r="I5070" s="14">
        <v>405.30125816712302</v>
      </c>
      <c r="J5070" s="14">
        <v>326.63690142960399</v>
      </c>
      <c r="K5070" s="14">
        <v>496.68732750207198</v>
      </c>
      <c r="L5070" s="14">
        <v>91.386069334948203</v>
      </c>
      <c r="M5070" s="14">
        <v>78.664356737519398</v>
      </c>
      <c r="O5070" s="14"/>
      <c r="P5070" s="14"/>
      <c r="Q5070" s="14"/>
      <c r="R5070" s="14"/>
      <c r="S5070" s="14"/>
      <c r="T5070" s="14"/>
      <c r="U5070" s="14"/>
      <c r="V5070" s="14"/>
      <c r="W5070" s="14"/>
      <c r="X5070" s="14"/>
      <c r="Y5070" s="14"/>
    </row>
    <row r="5071" spans="1:25">
      <c r="A5071" s="14" t="s">
        <v>5155</v>
      </c>
      <c r="B5071" s="14" t="s">
        <v>64</v>
      </c>
      <c r="C5071" s="14" t="s">
        <v>130</v>
      </c>
      <c r="D5071" s="14" t="s">
        <v>44</v>
      </c>
      <c r="E5071" s="14">
        <v>3</v>
      </c>
      <c r="F5071" s="14">
        <v>96.6877520442536</v>
      </c>
      <c r="G5071" s="14">
        <v>32.229250681417902</v>
      </c>
      <c r="H5071" s="14">
        <v>394.08091316182401</v>
      </c>
      <c r="I5071" s="14">
        <v>392.39634503362998</v>
      </c>
      <c r="J5071" s="14">
        <v>315.86374851033099</v>
      </c>
      <c r="K5071" s="14">
        <v>481.43319020001599</v>
      </c>
      <c r="L5071" s="14">
        <v>89.036845166386499</v>
      </c>
      <c r="M5071" s="14">
        <v>76.532596523299205</v>
      </c>
      <c r="O5071" s="14"/>
      <c r="P5071" s="14"/>
      <c r="Q5071" s="14"/>
      <c r="R5071" s="14"/>
      <c r="S5071" s="14"/>
      <c r="T5071" s="14"/>
      <c r="U5071" s="14"/>
      <c r="V5071" s="14"/>
      <c r="W5071" s="14"/>
      <c r="X5071" s="14"/>
      <c r="Y5071" s="14"/>
    </row>
    <row r="5072" spans="1:25">
      <c r="A5072" s="14" t="s">
        <v>5156</v>
      </c>
      <c r="B5072" s="14" t="s">
        <v>64</v>
      </c>
      <c r="C5072" s="14" t="s">
        <v>131</v>
      </c>
      <c r="D5072" s="14" t="s">
        <v>44</v>
      </c>
      <c r="E5072" s="14">
        <v>3</v>
      </c>
      <c r="F5072" s="14">
        <v>91.605670734429197</v>
      </c>
      <c r="G5072" s="14">
        <v>30.5352235781431</v>
      </c>
      <c r="H5072" s="14">
        <v>373.16958910880402</v>
      </c>
      <c r="I5072" s="14">
        <v>368.322624722206</v>
      </c>
      <c r="J5072" s="14">
        <v>294.79825824543502</v>
      </c>
      <c r="K5072" s="14">
        <v>454.21720423187702</v>
      </c>
      <c r="L5072" s="14">
        <v>85.894579509670507</v>
      </c>
      <c r="M5072" s="14">
        <v>73.524366476771704</v>
      </c>
      <c r="O5072" s="14"/>
      <c r="P5072" s="14"/>
      <c r="Q5072" s="14"/>
      <c r="R5072" s="14"/>
      <c r="S5072" s="14"/>
      <c r="T5072" s="14"/>
      <c r="U5072" s="14"/>
      <c r="V5072" s="14"/>
      <c r="W5072" s="14"/>
      <c r="X5072" s="14"/>
      <c r="Y5072" s="14"/>
    </row>
    <row r="5073" spans="1:25">
      <c r="A5073" s="14" t="s">
        <v>5157</v>
      </c>
      <c r="B5073" s="14" t="s">
        <v>64</v>
      </c>
      <c r="C5073" s="14" t="s">
        <v>132</v>
      </c>
      <c r="D5073" s="14" t="s">
        <v>44</v>
      </c>
      <c r="E5073" s="14">
        <v>3</v>
      </c>
      <c r="F5073" s="14">
        <v>86.038214506890796</v>
      </c>
      <c r="G5073" s="14">
        <v>28.679404835630301</v>
      </c>
      <c r="H5073" s="14">
        <v>348.71403763989298</v>
      </c>
      <c r="I5073" s="14">
        <v>341.69299884287102</v>
      </c>
      <c r="J5073" s="14">
        <v>271.278992290215</v>
      </c>
      <c r="K5073" s="14">
        <v>424.36526713695099</v>
      </c>
      <c r="L5073" s="14">
        <v>82.672268294079501</v>
      </c>
      <c r="M5073" s="14">
        <v>70.414006552656403</v>
      </c>
      <c r="O5073" s="14"/>
      <c r="P5073" s="14"/>
      <c r="Q5073" s="14"/>
      <c r="R5073" s="14"/>
      <c r="S5073" s="14"/>
      <c r="T5073" s="14"/>
      <c r="U5073" s="14"/>
      <c r="V5073" s="14"/>
      <c r="W5073" s="14"/>
      <c r="X5073" s="14"/>
      <c r="Y5073" s="14"/>
    </row>
    <row r="5074" spans="1:25">
      <c r="A5074" s="14" t="s">
        <v>5158</v>
      </c>
      <c r="B5074" s="14" t="s">
        <v>64</v>
      </c>
      <c r="C5074" s="14" t="s">
        <v>38</v>
      </c>
      <c r="D5074" s="14" t="s">
        <v>44</v>
      </c>
      <c r="E5074" s="14">
        <v>4</v>
      </c>
      <c r="F5074" s="14">
        <v>87.656378617385897</v>
      </c>
      <c r="G5074" s="14">
        <v>29.218792872462</v>
      </c>
      <c r="H5074" s="14">
        <v>405.948124935794</v>
      </c>
      <c r="I5074" s="14">
        <v>452.31430680726402</v>
      </c>
      <c r="J5074" s="14">
        <v>355.872072280628</v>
      </c>
      <c r="K5074" s="14">
        <v>565.376421223183</v>
      </c>
      <c r="L5074" s="14">
        <v>113.062114415919</v>
      </c>
      <c r="M5074" s="14">
        <v>96.4422345266359</v>
      </c>
      <c r="O5074" s="14"/>
      <c r="P5074" s="14"/>
      <c r="Q5074" s="14"/>
      <c r="R5074" s="14"/>
      <c r="S5074" s="14"/>
      <c r="T5074" s="14"/>
      <c r="U5074" s="14"/>
      <c r="V5074" s="14"/>
      <c r="W5074" s="14"/>
      <c r="X5074" s="14"/>
      <c r="Y5074" s="14"/>
    </row>
    <row r="5075" spans="1:25">
      <c r="A5075" s="14" t="s">
        <v>5159</v>
      </c>
      <c r="B5075" s="14" t="s">
        <v>64</v>
      </c>
      <c r="C5075" s="14" t="s">
        <v>36</v>
      </c>
      <c r="D5075" s="14" t="s">
        <v>44</v>
      </c>
      <c r="E5075" s="14">
        <v>4</v>
      </c>
      <c r="F5075" s="14">
        <v>102.430108937913</v>
      </c>
      <c r="G5075" s="14">
        <v>34.1433696459709</v>
      </c>
      <c r="H5075" s="14">
        <v>465.46445941067202</v>
      </c>
      <c r="I5075" s="14">
        <v>489.08698574030302</v>
      </c>
      <c r="J5075" s="14">
        <v>394.43142135587499</v>
      </c>
      <c r="K5075" s="14">
        <v>598.73180400978504</v>
      </c>
      <c r="L5075" s="14">
        <v>109.644818269482</v>
      </c>
      <c r="M5075" s="14">
        <v>94.655564384428303</v>
      </c>
      <c r="O5075" s="14"/>
      <c r="P5075" s="14"/>
      <c r="Q5075" s="14"/>
      <c r="R5075" s="14"/>
      <c r="S5075" s="14"/>
      <c r="T5075" s="14"/>
      <c r="U5075" s="14"/>
      <c r="V5075" s="14"/>
      <c r="W5075" s="14"/>
      <c r="X5075" s="14"/>
      <c r="Y5075" s="14"/>
    </row>
    <row r="5076" spans="1:25">
      <c r="A5076" s="14" t="s">
        <v>5160</v>
      </c>
      <c r="B5076" s="14" t="s">
        <v>64</v>
      </c>
      <c r="C5076" s="14" t="s">
        <v>34</v>
      </c>
      <c r="D5076" s="14" t="s">
        <v>44</v>
      </c>
      <c r="E5076" s="14">
        <v>4</v>
      </c>
      <c r="F5076" s="14">
        <v>102.679878211546</v>
      </c>
      <c r="G5076" s="14">
        <v>34.226626070515501</v>
      </c>
      <c r="H5076" s="14">
        <v>462.27209711663198</v>
      </c>
      <c r="I5076" s="14">
        <v>483.35360582847102</v>
      </c>
      <c r="J5076" s="14">
        <v>390.24218545419802</v>
      </c>
      <c r="K5076" s="14">
        <v>591.19033278558595</v>
      </c>
      <c r="L5076" s="14">
        <v>107.836726957115</v>
      </c>
      <c r="M5076" s="14">
        <v>93.111420374272797</v>
      </c>
      <c r="O5076" s="14"/>
      <c r="P5076" s="14"/>
      <c r="Q5076" s="14"/>
      <c r="R5076" s="14"/>
      <c r="S5076" s="14"/>
      <c r="T5076" s="14"/>
      <c r="U5076" s="14"/>
      <c r="V5076" s="14"/>
      <c r="W5076" s="14"/>
      <c r="X5076" s="14"/>
      <c r="Y5076" s="14"/>
    </row>
    <row r="5077" spans="1:25">
      <c r="A5077" s="14" t="s">
        <v>5161</v>
      </c>
      <c r="B5077" s="14" t="s">
        <v>64</v>
      </c>
      <c r="C5077" s="14" t="s">
        <v>128</v>
      </c>
      <c r="D5077" s="14" t="s">
        <v>44</v>
      </c>
      <c r="E5077" s="14">
        <v>4</v>
      </c>
      <c r="F5077" s="14">
        <v>99.922307180731806</v>
      </c>
      <c r="G5077" s="14">
        <v>33.307435726910597</v>
      </c>
      <c r="H5077" s="14">
        <v>446.60010360566599</v>
      </c>
      <c r="I5077" s="14">
        <v>455.20607820546297</v>
      </c>
      <c r="J5077" s="14">
        <v>367.34496192178801</v>
      </c>
      <c r="K5077" s="14">
        <v>557.16852808712395</v>
      </c>
      <c r="L5077" s="14">
        <v>101.96244988166001</v>
      </c>
      <c r="M5077" s="14">
        <v>87.861116283675202</v>
      </c>
      <c r="O5077" s="14"/>
      <c r="P5077" s="14"/>
      <c r="Q5077" s="14"/>
      <c r="R5077" s="14"/>
      <c r="S5077" s="14"/>
      <c r="T5077" s="14"/>
      <c r="U5077" s="14"/>
      <c r="V5077" s="14"/>
      <c r="W5077" s="14"/>
      <c r="X5077" s="14"/>
      <c r="Y5077" s="14"/>
    </row>
    <row r="5078" spans="1:25">
      <c r="A5078" s="14" t="s">
        <v>5162</v>
      </c>
      <c r="B5078" s="14" t="s">
        <v>64</v>
      </c>
      <c r="C5078" s="14" t="s">
        <v>129</v>
      </c>
      <c r="D5078" s="14" t="s">
        <v>44</v>
      </c>
      <c r="E5078" s="14">
        <v>4</v>
      </c>
      <c r="F5078" s="14">
        <v>94.015773847415701</v>
      </c>
      <c r="G5078" s="14">
        <v>31.338591282471899</v>
      </c>
      <c r="H5078" s="14">
        <v>418.42437957815503</v>
      </c>
      <c r="I5078" s="14">
        <v>418.01178105494103</v>
      </c>
      <c r="J5078" s="14">
        <v>335.559075390629</v>
      </c>
      <c r="K5078" s="14">
        <v>514.14247676638797</v>
      </c>
      <c r="L5078" s="14">
        <v>96.130695711446506</v>
      </c>
      <c r="M5078" s="14">
        <v>82.452705664312305</v>
      </c>
      <c r="O5078" s="14"/>
      <c r="P5078" s="14"/>
      <c r="Q5078" s="14"/>
      <c r="R5078" s="14"/>
      <c r="S5078" s="14"/>
      <c r="T5078" s="14"/>
      <c r="U5078" s="14"/>
      <c r="V5078" s="14"/>
      <c r="W5078" s="14"/>
      <c r="X5078" s="14"/>
      <c r="Y5078" s="14"/>
    </row>
    <row r="5079" spans="1:25">
      <c r="A5079" s="14" t="s">
        <v>5163</v>
      </c>
      <c r="B5079" s="14" t="s">
        <v>64</v>
      </c>
      <c r="C5079" s="14" t="s">
        <v>130</v>
      </c>
      <c r="D5079" s="14" t="s">
        <v>44</v>
      </c>
      <c r="E5079" s="14">
        <v>4</v>
      </c>
      <c r="F5079" s="14">
        <v>99.901398355420298</v>
      </c>
      <c r="G5079" s="14">
        <v>33.300466118473402</v>
      </c>
      <c r="H5079" s="14">
        <v>442.35475715294098</v>
      </c>
      <c r="I5079" s="14">
        <v>430.66250401929898</v>
      </c>
      <c r="J5079" s="14">
        <v>348.80739751934601</v>
      </c>
      <c r="K5079" s="14">
        <v>525.65649484208404</v>
      </c>
      <c r="L5079" s="14">
        <v>94.993990822784994</v>
      </c>
      <c r="M5079" s="14">
        <v>81.855106499952896</v>
      </c>
      <c r="O5079" s="14"/>
      <c r="P5079" s="14"/>
      <c r="Q5079" s="14"/>
      <c r="R5079" s="14"/>
      <c r="S5079" s="14"/>
      <c r="T5079" s="14"/>
      <c r="U5079" s="14"/>
      <c r="V5079" s="14"/>
      <c r="W5079" s="14"/>
      <c r="X5079" s="14"/>
      <c r="Y5079" s="14"/>
    </row>
    <row r="5080" spans="1:25">
      <c r="A5080" s="14" t="s">
        <v>5164</v>
      </c>
      <c r="B5080" s="14" t="s">
        <v>64</v>
      </c>
      <c r="C5080" s="14" t="s">
        <v>131</v>
      </c>
      <c r="D5080" s="14" t="s">
        <v>44</v>
      </c>
      <c r="E5080" s="14">
        <v>4</v>
      </c>
      <c r="F5080" s="14">
        <v>97.177768420724504</v>
      </c>
      <c r="G5080" s="14">
        <v>32.392589473574802</v>
      </c>
      <c r="H5080" s="14">
        <v>430.25665642754097</v>
      </c>
      <c r="I5080" s="14">
        <v>409.65670145718002</v>
      </c>
      <c r="J5080" s="14">
        <v>330.73848234618998</v>
      </c>
      <c r="K5080" s="14">
        <v>501.433634434233</v>
      </c>
      <c r="L5080" s="14">
        <v>91.776932977053704</v>
      </c>
      <c r="M5080" s="14">
        <v>78.918219110989895</v>
      </c>
      <c r="O5080" s="14"/>
      <c r="P5080" s="14"/>
      <c r="Q5080" s="14"/>
      <c r="R5080" s="14"/>
      <c r="S5080" s="14"/>
      <c r="T5080" s="14"/>
      <c r="U5080" s="14"/>
      <c r="V5080" s="14"/>
      <c r="W5080" s="14"/>
      <c r="X5080" s="14"/>
      <c r="Y5080" s="14"/>
    </row>
    <row r="5081" spans="1:25">
      <c r="A5081" s="14" t="s">
        <v>5165</v>
      </c>
      <c r="B5081" s="14" t="s">
        <v>64</v>
      </c>
      <c r="C5081" s="14" t="s">
        <v>132</v>
      </c>
      <c r="D5081" s="14" t="s">
        <v>44</v>
      </c>
      <c r="E5081" s="14">
        <v>4</v>
      </c>
      <c r="F5081" s="14">
        <v>104.628316589235</v>
      </c>
      <c r="G5081" s="14">
        <v>34.876105529744997</v>
      </c>
      <c r="H5081" s="14">
        <v>463.42878411318998</v>
      </c>
      <c r="I5081" s="14">
        <v>439.30892174574302</v>
      </c>
      <c r="J5081" s="14">
        <v>357.362246457531</v>
      </c>
      <c r="K5081" s="14">
        <v>534.08409878868997</v>
      </c>
      <c r="L5081" s="14">
        <v>94.775177042947305</v>
      </c>
      <c r="M5081" s="14">
        <v>81.946675288211495</v>
      </c>
      <c r="O5081" s="14"/>
      <c r="P5081" s="14"/>
      <c r="Q5081" s="14"/>
      <c r="R5081" s="14"/>
      <c r="S5081" s="14"/>
      <c r="T5081" s="14"/>
      <c r="U5081" s="14"/>
      <c r="V5081" s="14"/>
      <c r="W5081" s="14"/>
      <c r="X5081" s="14"/>
      <c r="Y5081" s="14"/>
    </row>
    <row r="5082" spans="1:25">
      <c r="A5082" s="14" t="s">
        <v>5166</v>
      </c>
      <c r="B5082" s="14" t="s">
        <v>64</v>
      </c>
      <c r="C5082" s="14" t="s">
        <v>38</v>
      </c>
      <c r="D5082" s="14" t="s">
        <v>44</v>
      </c>
      <c r="E5082" s="14">
        <v>5</v>
      </c>
      <c r="F5082" s="14">
        <v>90.440087498865097</v>
      </c>
      <c r="G5082" s="14">
        <v>30.146695832955</v>
      </c>
      <c r="H5082" s="14">
        <v>502.80806971070803</v>
      </c>
      <c r="I5082" s="14">
        <v>625.76988367991896</v>
      </c>
      <c r="J5082" s="14">
        <v>496.51060688947001</v>
      </c>
      <c r="K5082" s="14">
        <v>776.92854871866598</v>
      </c>
      <c r="L5082" s="14">
        <v>151.15866503874699</v>
      </c>
      <c r="M5082" s="14">
        <v>129.25927679044901</v>
      </c>
      <c r="O5082" s="14"/>
      <c r="P5082" s="14"/>
      <c r="Q5082" s="14"/>
      <c r="R5082" s="14"/>
      <c r="S5082" s="14"/>
      <c r="T5082" s="14"/>
      <c r="U5082" s="14"/>
      <c r="V5082" s="14"/>
      <c r="W5082" s="14"/>
      <c r="X5082" s="14"/>
      <c r="Y5082" s="14"/>
    </row>
    <row r="5083" spans="1:25">
      <c r="A5083" s="14" t="s">
        <v>5167</v>
      </c>
      <c r="B5083" s="14" t="s">
        <v>64</v>
      </c>
      <c r="C5083" s="14" t="s">
        <v>36</v>
      </c>
      <c r="D5083" s="14" t="s">
        <v>44</v>
      </c>
      <c r="E5083" s="14">
        <v>5</v>
      </c>
      <c r="F5083" s="14">
        <v>93.492413681275906</v>
      </c>
      <c r="G5083" s="14">
        <v>31.1641378937586</v>
      </c>
      <c r="H5083" s="14">
        <v>517.075458665317</v>
      </c>
      <c r="I5083" s="14">
        <v>630.88417815123205</v>
      </c>
      <c r="J5083" s="14">
        <v>502.52715933173698</v>
      </c>
      <c r="K5083" s="14">
        <v>780.59886395353703</v>
      </c>
      <c r="L5083" s="14">
        <v>149.71468580230501</v>
      </c>
      <c r="M5083" s="14">
        <v>128.35701881949501</v>
      </c>
      <c r="O5083" s="14"/>
      <c r="P5083" s="14"/>
      <c r="Q5083" s="14"/>
      <c r="R5083" s="14"/>
      <c r="S5083" s="14"/>
      <c r="T5083" s="14"/>
      <c r="U5083" s="14"/>
      <c r="V5083" s="14"/>
      <c r="W5083" s="14"/>
      <c r="X5083" s="14"/>
      <c r="Y5083" s="14"/>
    </row>
    <row r="5084" spans="1:25">
      <c r="A5084" s="14" t="s">
        <v>5168</v>
      </c>
      <c r="B5084" s="14" t="s">
        <v>64</v>
      </c>
      <c r="C5084" s="14" t="s">
        <v>34</v>
      </c>
      <c r="D5084" s="14" t="s">
        <v>44</v>
      </c>
      <c r="E5084" s="14">
        <v>5</v>
      </c>
      <c r="F5084" s="14">
        <v>90.975335726694894</v>
      </c>
      <c r="G5084" s="14">
        <v>30.3251119088983</v>
      </c>
      <c r="H5084" s="14">
        <v>501.020683592328</v>
      </c>
      <c r="I5084" s="14">
        <v>607.31558103969405</v>
      </c>
      <c r="J5084" s="14">
        <v>483.07541691806898</v>
      </c>
      <c r="K5084" s="14">
        <v>752.53733754187203</v>
      </c>
      <c r="L5084" s="14">
        <v>145.22175650217901</v>
      </c>
      <c r="M5084" s="14">
        <v>124.240164121625</v>
      </c>
      <c r="O5084" s="14"/>
      <c r="P5084" s="14"/>
      <c r="Q5084" s="14"/>
      <c r="R5084" s="14"/>
      <c r="S5084" s="14"/>
      <c r="T5084" s="14"/>
      <c r="U5084" s="14"/>
      <c r="V5084" s="14"/>
      <c r="W5084" s="14"/>
      <c r="X5084" s="14"/>
      <c r="Y5084" s="14"/>
    </row>
    <row r="5085" spans="1:25">
      <c r="A5085" s="14" t="s">
        <v>5169</v>
      </c>
      <c r="B5085" s="14" t="s">
        <v>64</v>
      </c>
      <c r="C5085" s="14" t="s">
        <v>128</v>
      </c>
      <c r="D5085" s="14" t="s">
        <v>44</v>
      </c>
      <c r="E5085" s="14">
        <v>5</v>
      </c>
      <c r="F5085" s="14">
        <v>89.413551563418196</v>
      </c>
      <c r="G5085" s="14">
        <v>29.804517187806098</v>
      </c>
      <c r="H5085" s="14">
        <v>491.499293994163</v>
      </c>
      <c r="I5085" s="14">
        <v>599.77192946706396</v>
      </c>
      <c r="J5085" s="14">
        <v>475.78383888411599</v>
      </c>
      <c r="K5085" s="14">
        <v>744.89722782427498</v>
      </c>
      <c r="L5085" s="14">
        <v>145.12529835721099</v>
      </c>
      <c r="M5085" s="14">
        <v>123.988090582947</v>
      </c>
      <c r="O5085" s="14"/>
      <c r="P5085" s="14"/>
      <c r="Q5085" s="14"/>
      <c r="R5085" s="14"/>
      <c r="S5085" s="14"/>
      <c r="T5085" s="14"/>
      <c r="U5085" s="14"/>
      <c r="V5085" s="14"/>
      <c r="W5085" s="14"/>
      <c r="X5085" s="14"/>
      <c r="Y5085" s="14"/>
    </row>
    <row r="5086" spans="1:25">
      <c r="A5086" s="14" t="s">
        <v>5170</v>
      </c>
      <c r="B5086" s="14" t="s">
        <v>64</v>
      </c>
      <c r="C5086" s="14" t="s">
        <v>129</v>
      </c>
      <c r="D5086" s="14" t="s">
        <v>44</v>
      </c>
      <c r="E5086" s="14">
        <v>5</v>
      </c>
      <c r="F5086" s="14">
        <v>91.153991266439704</v>
      </c>
      <c r="G5086" s="14">
        <v>30.384663755479899</v>
      </c>
      <c r="H5086" s="14">
        <v>499.58342248405</v>
      </c>
      <c r="I5086" s="14">
        <v>583.33815435868598</v>
      </c>
      <c r="J5086" s="14">
        <v>465.44124255256799</v>
      </c>
      <c r="K5086" s="14">
        <v>721.12418412890395</v>
      </c>
      <c r="L5086" s="14">
        <v>137.78602977021899</v>
      </c>
      <c r="M5086" s="14">
        <v>117.896911806118</v>
      </c>
      <c r="O5086" s="14"/>
      <c r="P5086" s="14"/>
      <c r="Q5086" s="14"/>
      <c r="R5086" s="14"/>
      <c r="S5086" s="14"/>
      <c r="T5086" s="14"/>
      <c r="U5086" s="14"/>
      <c r="V5086" s="14"/>
      <c r="W5086" s="14"/>
      <c r="X5086" s="14"/>
      <c r="Y5086" s="14"/>
    </row>
    <row r="5087" spans="1:25">
      <c r="A5087" s="14" t="s">
        <v>5171</v>
      </c>
      <c r="B5087" s="14" t="s">
        <v>64</v>
      </c>
      <c r="C5087" s="14" t="s">
        <v>130</v>
      </c>
      <c r="D5087" s="14" t="s">
        <v>44</v>
      </c>
      <c r="E5087" s="14">
        <v>5</v>
      </c>
      <c r="F5087" s="14">
        <v>97.451506090488905</v>
      </c>
      <c r="G5087" s="14">
        <v>32.483835363496297</v>
      </c>
      <c r="H5087" s="14">
        <v>531.62133048109195</v>
      </c>
      <c r="I5087" s="14">
        <v>593.32366301233401</v>
      </c>
      <c r="J5087" s="14">
        <v>478.30507217397798</v>
      </c>
      <c r="K5087" s="14">
        <v>727.05449232318097</v>
      </c>
      <c r="L5087" s="14">
        <v>133.73082931084701</v>
      </c>
      <c r="M5087" s="14">
        <v>115.018590838356</v>
      </c>
      <c r="O5087" s="14"/>
      <c r="P5087" s="14"/>
      <c r="Q5087" s="14"/>
      <c r="R5087" s="14"/>
      <c r="S5087" s="14"/>
      <c r="T5087" s="14"/>
      <c r="U5087" s="14"/>
      <c r="V5087" s="14"/>
      <c r="W5087" s="14"/>
      <c r="X5087" s="14"/>
      <c r="Y5087" s="14"/>
    </row>
    <row r="5088" spans="1:25">
      <c r="A5088" s="14" t="s">
        <v>5172</v>
      </c>
      <c r="B5088" s="14" t="s">
        <v>64</v>
      </c>
      <c r="C5088" s="14" t="s">
        <v>131</v>
      </c>
      <c r="D5088" s="14" t="s">
        <v>44</v>
      </c>
      <c r="E5088" s="14">
        <v>5</v>
      </c>
      <c r="F5088" s="14">
        <v>87.138430984867</v>
      </c>
      <c r="G5088" s="14">
        <v>29.046143661622299</v>
      </c>
      <c r="H5088" s="14">
        <v>470.50988652735998</v>
      </c>
      <c r="I5088" s="14">
        <v>501.457592984391</v>
      </c>
      <c r="J5088" s="14">
        <v>400.56719419830898</v>
      </c>
      <c r="K5088" s="14">
        <v>619.79064231279995</v>
      </c>
      <c r="L5088" s="14">
        <v>118.33304932840799</v>
      </c>
      <c r="M5088" s="14">
        <v>100.890398786082</v>
      </c>
      <c r="O5088" s="14"/>
      <c r="P5088" s="14"/>
      <c r="Q5088" s="14"/>
      <c r="R5088" s="14"/>
      <c r="S5088" s="14"/>
      <c r="T5088" s="14"/>
      <c r="U5088" s="14"/>
      <c r="V5088" s="14"/>
      <c r="W5088" s="14"/>
      <c r="X5088" s="14"/>
      <c r="Y5088" s="14"/>
    </row>
    <row r="5089" spans="1:25">
      <c r="A5089" s="14" t="s">
        <v>5173</v>
      </c>
      <c r="B5089" s="14" t="s">
        <v>64</v>
      </c>
      <c r="C5089" s="14" t="s">
        <v>132</v>
      </c>
      <c r="D5089" s="14" t="s">
        <v>44</v>
      </c>
      <c r="E5089" s="14">
        <v>5</v>
      </c>
      <c r="F5089" s="14">
        <v>74.878000366271394</v>
      </c>
      <c r="G5089" s="14">
        <v>24.959333455423799</v>
      </c>
      <c r="H5089" s="14">
        <v>400.22449284446799</v>
      </c>
      <c r="I5089" s="14">
        <v>424.08082180482597</v>
      </c>
      <c r="J5089" s="14">
        <v>332.82264709062298</v>
      </c>
      <c r="K5089" s="14">
        <v>532.47972753032195</v>
      </c>
      <c r="L5089" s="14">
        <v>108.39890572549599</v>
      </c>
      <c r="M5089" s="14">
        <v>91.258174714202497</v>
      </c>
      <c r="O5089" s="14"/>
      <c r="P5089" s="14"/>
      <c r="Q5089" s="14"/>
      <c r="R5089" s="14"/>
      <c r="S5089" s="14"/>
      <c r="T5089" s="14"/>
      <c r="U5089" s="14"/>
      <c r="V5089" s="14"/>
      <c r="W5089" s="14"/>
      <c r="X5089" s="14"/>
      <c r="Y5089" s="14"/>
    </row>
    <row r="5090" spans="1:25">
      <c r="A5090" s="14" t="s">
        <v>5174</v>
      </c>
      <c r="B5090" s="14" t="s">
        <v>64</v>
      </c>
      <c r="C5090" s="14" t="s">
        <v>38</v>
      </c>
      <c r="D5090" s="14" t="s">
        <v>42</v>
      </c>
      <c r="E5090" s="14">
        <v>0</v>
      </c>
      <c r="F5090" s="14">
        <v>435.03201766265403</v>
      </c>
      <c r="G5090" s="14">
        <v>145.01067255421799</v>
      </c>
      <c r="H5090" s="14">
        <v>358.24564591683901</v>
      </c>
      <c r="I5090" s="14">
        <v>385.82887258191897</v>
      </c>
      <c r="J5090" s="14">
        <v>349.13687293485901</v>
      </c>
      <c r="K5090" s="14">
        <v>425.22350019345998</v>
      </c>
      <c r="L5090" s="14">
        <v>39.394627611540301</v>
      </c>
      <c r="M5090" s="14">
        <v>36.691999647060598</v>
      </c>
      <c r="O5090" s="14"/>
      <c r="P5090" s="14"/>
      <c r="Q5090" s="14"/>
      <c r="R5090" s="14"/>
      <c r="S5090" s="14"/>
      <c r="T5090" s="14"/>
      <c r="U5090" s="14"/>
      <c r="V5090" s="14"/>
      <c r="W5090" s="14"/>
      <c r="X5090" s="14"/>
      <c r="Y5090" s="14"/>
    </row>
    <row r="5091" spans="1:25">
      <c r="A5091" s="14" t="s">
        <v>5175</v>
      </c>
      <c r="B5091" s="14" t="s">
        <v>64</v>
      </c>
      <c r="C5091" s="14" t="s">
        <v>36</v>
      </c>
      <c r="D5091" s="14" t="s">
        <v>42</v>
      </c>
      <c r="E5091" s="14">
        <v>0</v>
      </c>
      <c r="F5091" s="14">
        <v>427.44061716961102</v>
      </c>
      <c r="G5091" s="14">
        <v>142.48020572320399</v>
      </c>
      <c r="H5091" s="14">
        <v>348.85422573768301</v>
      </c>
      <c r="I5091" s="14">
        <v>371.74015881979</v>
      </c>
      <c r="J5091" s="14">
        <v>336.16679164904599</v>
      </c>
      <c r="K5091" s="14">
        <v>409.95785235990098</v>
      </c>
      <c r="L5091" s="14">
        <v>38.217693540111</v>
      </c>
      <c r="M5091" s="14">
        <v>35.573367170744199</v>
      </c>
      <c r="O5091" s="14"/>
      <c r="P5091" s="14"/>
      <c r="Q5091" s="14"/>
      <c r="R5091" s="14"/>
      <c r="S5091" s="14"/>
      <c r="T5091" s="14"/>
      <c r="U5091" s="14"/>
      <c r="V5091" s="14"/>
      <c r="W5091" s="14"/>
      <c r="X5091" s="14"/>
      <c r="Y5091" s="14"/>
    </row>
    <row r="5092" spans="1:25">
      <c r="A5092" s="14" t="s">
        <v>5176</v>
      </c>
      <c r="B5092" s="14" t="s">
        <v>64</v>
      </c>
      <c r="C5092" s="14" t="s">
        <v>34</v>
      </c>
      <c r="D5092" s="14" t="s">
        <v>42</v>
      </c>
      <c r="E5092" s="14">
        <v>0</v>
      </c>
      <c r="F5092" s="14">
        <v>422.13828401473103</v>
      </c>
      <c r="G5092" s="14">
        <v>140.71276133824401</v>
      </c>
      <c r="H5092" s="14">
        <v>342.59465663679902</v>
      </c>
      <c r="I5092" s="14">
        <v>364.42052008552798</v>
      </c>
      <c r="J5092" s="14">
        <v>329.28067606222999</v>
      </c>
      <c r="K5092" s="14">
        <v>402.18947783713998</v>
      </c>
      <c r="L5092" s="14">
        <v>37.7689577516119</v>
      </c>
      <c r="M5092" s="14">
        <v>35.139844023298203</v>
      </c>
      <c r="O5092" s="14"/>
      <c r="P5092" s="14"/>
      <c r="Q5092" s="14"/>
      <c r="R5092" s="14"/>
      <c r="S5092" s="14"/>
      <c r="T5092" s="14"/>
      <c r="U5092" s="14"/>
      <c r="V5092" s="14"/>
      <c r="W5092" s="14"/>
      <c r="X5092" s="14"/>
      <c r="Y5092" s="14"/>
    </row>
    <row r="5093" spans="1:25">
      <c r="A5093" s="14" t="s">
        <v>5177</v>
      </c>
      <c r="B5093" s="14" t="s">
        <v>64</v>
      </c>
      <c r="C5093" s="14" t="s">
        <v>128</v>
      </c>
      <c r="D5093" s="14" t="s">
        <v>42</v>
      </c>
      <c r="E5093" s="14">
        <v>0</v>
      </c>
      <c r="F5093" s="14">
        <v>419.49619031494899</v>
      </c>
      <c r="G5093" s="14">
        <v>139.832063438316</v>
      </c>
      <c r="H5093" s="14">
        <v>339.31585401193001</v>
      </c>
      <c r="I5093" s="14">
        <v>350.559128713169</v>
      </c>
      <c r="J5093" s="14">
        <v>316.82066978414798</v>
      </c>
      <c r="K5093" s="14">
        <v>386.83010947996502</v>
      </c>
      <c r="L5093" s="14">
        <v>36.270980766795702</v>
      </c>
      <c r="M5093" s="14">
        <v>33.738458929021199</v>
      </c>
      <c r="O5093" s="14"/>
      <c r="P5093" s="14"/>
      <c r="Q5093" s="14"/>
      <c r="R5093" s="14"/>
      <c r="S5093" s="14"/>
      <c r="T5093" s="14"/>
      <c r="U5093" s="14"/>
      <c r="V5093" s="14"/>
      <c r="W5093" s="14"/>
      <c r="X5093" s="14"/>
      <c r="Y5093" s="14"/>
    </row>
    <row r="5094" spans="1:25">
      <c r="A5094" s="14" t="s">
        <v>5178</v>
      </c>
      <c r="B5094" s="14" t="s">
        <v>64</v>
      </c>
      <c r="C5094" s="14" t="s">
        <v>129</v>
      </c>
      <c r="D5094" s="14" t="s">
        <v>42</v>
      </c>
      <c r="E5094" s="14">
        <v>0</v>
      </c>
      <c r="F5094" s="14">
        <v>410.23542415823999</v>
      </c>
      <c r="G5094" s="14">
        <v>136.74514138608001</v>
      </c>
      <c r="H5094" s="14">
        <v>331.080659972109</v>
      </c>
      <c r="I5094" s="14">
        <v>332.28156072483301</v>
      </c>
      <c r="J5094" s="14">
        <v>300.09474730905202</v>
      </c>
      <c r="K5094" s="14">
        <v>366.91265177439101</v>
      </c>
      <c r="L5094" s="14">
        <v>34.631091049557803</v>
      </c>
      <c r="M5094" s="14">
        <v>32.186813415780897</v>
      </c>
      <c r="O5094" s="14"/>
      <c r="P5094" s="14"/>
      <c r="Q5094" s="14"/>
      <c r="R5094" s="14"/>
      <c r="S5094" s="14"/>
      <c r="T5094" s="14"/>
      <c r="U5094" s="14"/>
      <c r="V5094" s="14"/>
      <c r="W5094" s="14"/>
      <c r="X5094" s="14"/>
      <c r="Y5094" s="14"/>
    </row>
    <row r="5095" spans="1:25">
      <c r="A5095" s="14" t="s">
        <v>5179</v>
      </c>
      <c r="B5095" s="14" t="s">
        <v>64</v>
      </c>
      <c r="C5095" s="14" t="s">
        <v>130</v>
      </c>
      <c r="D5095" s="14" t="s">
        <v>42</v>
      </c>
      <c r="E5095" s="14">
        <v>0</v>
      </c>
      <c r="F5095" s="14">
        <v>402.89945120579102</v>
      </c>
      <c r="G5095" s="14">
        <v>134.29981706859701</v>
      </c>
      <c r="H5095" s="14">
        <v>324.547253311362</v>
      </c>
      <c r="I5095" s="14">
        <v>321.27534920846</v>
      </c>
      <c r="J5095" s="14">
        <v>289.86890664661797</v>
      </c>
      <c r="K5095" s="14">
        <v>355.089315286888</v>
      </c>
      <c r="L5095" s="14">
        <v>33.813966078427796</v>
      </c>
      <c r="M5095" s="14">
        <v>31.4064425618425</v>
      </c>
      <c r="O5095" s="14"/>
      <c r="P5095" s="14"/>
      <c r="Q5095" s="14"/>
      <c r="R5095" s="14"/>
      <c r="S5095" s="14"/>
      <c r="T5095" s="14"/>
      <c r="U5095" s="14"/>
      <c r="V5095" s="14"/>
      <c r="W5095" s="14"/>
      <c r="X5095" s="14"/>
      <c r="Y5095" s="14"/>
    </row>
    <row r="5096" spans="1:25">
      <c r="A5096" s="14" t="s">
        <v>5180</v>
      </c>
      <c r="B5096" s="14" t="s">
        <v>64</v>
      </c>
      <c r="C5096" s="14" t="s">
        <v>131</v>
      </c>
      <c r="D5096" s="14" t="s">
        <v>42</v>
      </c>
      <c r="E5096" s="14">
        <v>0</v>
      </c>
      <c r="F5096" s="14">
        <v>398.76061365647399</v>
      </c>
      <c r="G5096" s="14">
        <v>132.920204552158</v>
      </c>
      <c r="H5096" s="14">
        <v>320.60897090795203</v>
      </c>
      <c r="I5096" s="14">
        <v>311.229993017916</v>
      </c>
      <c r="J5096" s="14">
        <v>280.73462672904799</v>
      </c>
      <c r="K5096" s="14">
        <v>344.07564495289</v>
      </c>
      <c r="L5096" s="14">
        <v>32.845651934974299</v>
      </c>
      <c r="M5096" s="14">
        <v>30.495366288867402</v>
      </c>
      <c r="O5096" s="14"/>
      <c r="P5096" s="14"/>
      <c r="Q5096" s="14"/>
      <c r="R5096" s="14"/>
      <c r="S5096" s="14"/>
      <c r="T5096" s="14"/>
      <c r="U5096" s="14"/>
      <c r="V5096" s="14"/>
      <c r="W5096" s="14"/>
      <c r="X5096" s="14"/>
      <c r="Y5096" s="14"/>
    </row>
    <row r="5097" spans="1:25">
      <c r="A5097" s="14" t="s">
        <v>5181</v>
      </c>
      <c r="B5097" s="14" t="s">
        <v>64</v>
      </c>
      <c r="C5097" s="14" t="s">
        <v>132</v>
      </c>
      <c r="D5097" s="14" t="s">
        <v>42</v>
      </c>
      <c r="E5097" s="14">
        <v>0</v>
      </c>
      <c r="F5097" s="14">
        <v>409.256646845087</v>
      </c>
      <c r="G5097" s="14">
        <v>136.418882281696</v>
      </c>
      <c r="H5097" s="14">
        <v>328.22719838081599</v>
      </c>
      <c r="I5097" s="14">
        <v>312.47639573403899</v>
      </c>
      <c r="J5097" s="14">
        <v>282.33162254070402</v>
      </c>
      <c r="K5097" s="14">
        <v>344.91322115973998</v>
      </c>
      <c r="L5097" s="14">
        <v>32.436825425700903</v>
      </c>
      <c r="M5097" s="14">
        <v>30.144773193334501</v>
      </c>
      <c r="O5097" s="14"/>
      <c r="P5097" s="14"/>
      <c r="Q5097" s="14"/>
      <c r="R5097" s="14"/>
      <c r="S5097" s="14"/>
      <c r="T5097" s="14"/>
      <c r="U5097" s="14"/>
      <c r="V5097" s="14"/>
      <c r="W5097" s="14"/>
      <c r="X5097" s="14"/>
      <c r="Y5097" s="14"/>
    </row>
    <row r="5098" spans="1:25">
      <c r="A5098" s="14" t="s">
        <v>5182</v>
      </c>
      <c r="B5098" s="14" t="s">
        <v>64</v>
      </c>
      <c r="C5098" s="14" t="s">
        <v>38</v>
      </c>
      <c r="D5098" s="14" t="s">
        <v>42</v>
      </c>
      <c r="E5098" s="14">
        <v>1</v>
      </c>
      <c r="F5098" s="14">
        <v>71.367315417076497</v>
      </c>
      <c r="G5098" s="14">
        <v>23.789105139025502</v>
      </c>
      <c r="H5098" s="14">
        <v>305.70706968120197</v>
      </c>
      <c r="I5098" s="14">
        <v>312.55298257667602</v>
      </c>
      <c r="J5098" s="14">
        <v>242.17218581931499</v>
      </c>
      <c r="K5098" s="14">
        <v>396.50631323085702</v>
      </c>
      <c r="L5098" s="14">
        <v>83.953330654180107</v>
      </c>
      <c r="M5098" s="14">
        <v>70.380796757361395</v>
      </c>
      <c r="O5098" s="14"/>
      <c r="P5098" s="14"/>
      <c r="Q5098" s="14"/>
      <c r="R5098" s="14"/>
      <c r="S5098" s="14"/>
      <c r="T5098" s="14"/>
      <c r="U5098" s="14"/>
      <c r="V5098" s="14"/>
      <c r="W5098" s="14"/>
      <c r="X5098" s="14"/>
      <c r="Y5098" s="14"/>
    </row>
    <row r="5099" spans="1:25">
      <c r="A5099" s="14" t="s">
        <v>5183</v>
      </c>
      <c r="B5099" s="14" t="s">
        <v>64</v>
      </c>
      <c r="C5099" s="14" t="s">
        <v>36</v>
      </c>
      <c r="D5099" s="14" t="s">
        <v>42</v>
      </c>
      <c r="E5099" s="14">
        <v>1</v>
      </c>
      <c r="F5099" s="14">
        <v>71.5215560469709</v>
      </c>
      <c r="G5099" s="14">
        <v>23.840518682323601</v>
      </c>
      <c r="H5099" s="14">
        <v>303.288762814736</v>
      </c>
      <c r="I5099" s="14">
        <v>308.05484565266102</v>
      </c>
      <c r="J5099" s="14">
        <v>238.59036712633201</v>
      </c>
      <c r="K5099" s="14">
        <v>390.89926718567801</v>
      </c>
      <c r="L5099" s="14">
        <v>82.844421533017197</v>
      </c>
      <c r="M5099" s="14">
        <v>69.464478526329103</v>
      </c>
      <c r="O5099" s="14"/>
      <c r="P5099" s="14"/>
      <c r="Q5099" s="14"/>
      <c r="R5099" s="14"/>
      <c r="S5099" s="14"/>
      <c r="T5099" s="14"/>
      <c r="U5099" s="14"/>
      <c r="V5099" s="14"/>
      <c r="W5099" s="14"/>
      <c r="X5099" s="14"/>
      <c r="Y5099" s="14"/>
    </row>
    <row r="5100" spans="1:25">
      <c r="A5100" s="14" t="s">
        <v>5184</v>
      </c>
      <c r="B5100" s="14" t="s">
        <v>64</v>
      </c>
      <c r="C5100" s="14" t="s">
        <v>34</v>
      </c>
      <c r="D5100" s="14" t="s">
        <v>42</v>
      </c>
      <c r="E5100" s="14">
        <v>1</v>
      </c>
      <c r="F5100" s="14">
        <v>79.400223155439306</v>
      </c>
      <c r="G5100" s="14">
        <v>26.466741051813099</v>
      </c>
      <c r="H5100" s="14">
        <v>334.58439659280799</v>
      </c>
      <c r="I5100" s="14">
        <v>348.24001944702201</v>
      </c>
      <c r="J5100" s="14">
        <v>273.09370450865902</v>
      </c>
      <c r="K5100" s="14">
        <v>437.05471951750599</v>
      </c>
      <c r="L5100" s="14">
        <v>88.814700070484193</v>
      </c>
      <c r="M5100" s="14">
        <v>75.146314938362394</v>
      </c>
      <c r="O5100" s="14"/>
      <c r="P5100" s="14"/>
      <c r="Q5100" s="14"/>
      <c r="R5100" s="14"/>
      <c r="S5100" s="14"/>
      <c r="T5100" s="14"/>
      <c r="U5100" s="14"/>
      <c r="V5100" s="14"/>
      <c r="W5100" s="14"/>
      <c r="X5100" s="14"/>
      <c r="Y5100" s="14"/>
    </row>
    <row r="5101" spans="1:25">
      <c r="A5101" s="14" t="s">
        <v>5185</v>
      </c>
      <c r="B5101" s="14" t="s">
        <v>64</v>
      </c>
      <c r="C5101" s="14" t="s">
        <v>128</v>
      </c>
      <c r="D5101" s="14" t="s">
        <v>42</v>
      </c>
      <c r="E5101" s="14">
        <v>1</v>
      </c>
      <c r="F5101" s="14">
        <v>77.214887203012907</v>
      </c>
      <c r="G5101" s="14">
        <v>25.738295734337601</v>
      </c>
      <c r="H5101" s="14">
        <v>323.72500085113597</v>
      </c>
      <c r="I5101" s="14">
        <v>336.42228601842601</v>
      </c>
      <c r="J5101" s="14">
        <v>262.95435818742197</v>
      </c>
      <c r="K5101" s="14">
        <v>423.45900149807102</v>
      </c>
      <c r="L5101" s="14">
        <v>87.036715479645693</v>
      </c>
      <c r="M5101" s="14">
        <v>73.467927831003905</v>
      </c>
      <c r="O5101" s="14"/>
      <c r="P5101" s="14"/>
      <c r="Q5101" s="14"/>
      <c r="R5101" s="14"/>
      <c r="S5101" s="14"/>
      <c r="T5101" s="14"/>
      <c r="U5101" s="14"/>
      <c r="V5101" s="14"/>
      <c r="W5101" s="14"/>
      <c r="X5101" s="14"/>
      <c r="Y5101" s="14"/>
    </row>
    <row r="5102" spans="1:25">
      <c r="A5102" s="14" t="s">
        <v>5186</v>
      </c>
      <c r="B5102" s="14" t="s">
        <v>64</v>
      </c>
      <c r="C5102" s="14" t="s">
        <v>129</v>
      </c>
      <c r="D5102" s="14" t="s">
        <v>42</v>
      </c>
      <c r="E5102" s="14">
        <v>1</v>
      </c>
      <c r="F5102" s="14">
        <v>73.933965955955102</v>
      </c>
      <c r="G5102" s="14">
        <v>24.644655318651701</v>
      </c>
      <c r="H5102" s="14">
        <v>308.89478151641998</v>
      </c>
      <c r="I5102" s="14">
        <v>316.55241961398701</v>
      </c>
      <c r="J5102" s="14">
        <v>245.94965731283699</v>
      </c>
      <c r="K5102" s="14">
        <v>400.508891022444</v>
      </c>
      <c r="L5102" s="14">
        <v>83.956471408456906</v>
      </c>
      <c r="M5102" s="14">
        <v>70.602762301149895</v>
      </c>
      <c r="O5102" s="14"/>
      <c r="P5102" s="14"/>
      <c r="Q5102" s="14"/>
      <c r="R5102" s="14"/>
      <c r="S5102" s="14"/>
      <c r="T5102" s="14"/>
      <c r="U5102" s="14"/>
      <c r="V5102" s="14"/>
      <c r="W5102" s="14"/>
      <c r="X5102" s="14"/>
      <c r="Y5102" s="14"/>
    </row>
    <row r="5103" spans="1:25">
      <c r="A5103" s="14" t="s">
        <v>5187</v>
      </c>
      <c r="B5103" s="14" t="s">
        <v>64</v>
      </c>
      <c r="C5103" s="14" t="s">
        <v>130</v>
      </c>
      <c r="D5103" s="14" t="s">
        <v>42</v>
      </c>
      <c r="E5103" s="14">
        <v>1</v>
      </c>
      <c r="F5103" s="14">
        <v>67.606163961231701</v>
      </c>
      <c r="G5103" s="14">
        <v>22.5353879870772</v>
      </c>
      <c r="H5103" s="14">
        <v>281.10671085751198</v>
      </c>
      <c r="I5103" s="14">
        <v>273.89958640353302</v>
      </c>
      <c r="J5103" s="14">
        <v>210.66391209568999</v>
      </c>
      <c r="K5103" s="14">
        <v>349.69867969045299</v>
      </c>
      <c r="L5103" s="14">
        <v>75.7990932869196</v>
      </c>
      <c r="M5103" s="14">
        <v>63.235674307843198</v>
      </c>
      <c r="O5103" s="14"/>
      <c r="P5103" s="14"/>
      <c r="Q5103" s="14"/>
      <c r="R5103" s="14"/>
      <c r="S5103" s="14"/>
      <c r="T5103" s="14"/>
      <c r="U5103" s="14"/>
      <c r="V5103" s="14"/>
      <c r="W5103" s="14"/>
      <c r="X5103" s="14"/>
      <c r="Y5103" s="14"/>
    </row>
    <row r="5104" spans="1:25">
      <c r="A5104" s="14" t="s">
        <v>5188</v>
      </c>
      <c r="B5104" s="14" t="s">
        <v>64</v>
      </c>
      <c r="C5104" s="14" t="s">
        <v>131</v>
      </c>
      <c r="D5104" s="14" t="s">
        <v>42</v>
      </c>
      <c r="E5104" s="14">
        <v>1</v>
      </c>
      <c r="F5104" s="14">
        <v>69.438635068773394</v>
      </c>
      <c r="G5104" s="14">
        <v>23.146211689591102</v>
      </c>
      <c r="H5104" s="14">
        <v>288.091254486053</v>
      </c>
      <c r="I5104" s="14">
        <v>272.41348694149201</v>
      </c>
      <c r="J5104" s="14">
        <v>210.67495918177701</v>
      </c>
      <c r="K5104" s="14">
        <v>346.23867620211001</v>
      </c>
      <c r="L5104" s="14">
        <v>73.825189260618004</v>
      </c>
      <c r="M5104" s="14">
        <v>61.7385277597147</v>
      </c>
      <c r="O5104" s="14"/>
      <c r="P5104" s="14"/>
      <c r="Q5104" s="14"/>
      <c r="R5104" s="14"/>
      <c r="S5104" s="14"/>
      <c r="T5104" s="14"/>
      <c r="U5104" s="14"/>
      <c r="V5104" s="14"/>
      <c r="W5104" s="14"/>
      <c r="X5104" s="14"/>
      <c r="Y5104" s="14"/>
    </row>
    <row r="5105" spans="1:25">
      <c r="A5105" s="14" t="s">
        <v>5189</v>
      </c>
      <c r="B5105" s="14" t="s">
        <v>64</v>
      </c>
      <c r="C5105" s="14" t="s">
        <v>132</v>
      </c>
      <c r="D5105" s="14" t="s">
        <v>42</v>
      </c>
      <c r="E5105" s="14">
        <v>1</v>
      </c>
      <c r="F5105" s="14">
        <v>66.547749610505704</v>
      </c>
      <c r="G5105" s="14">
        <v>22.182583203501899</v>
      </c>
      <c r="H5105" s="14">
        <v>275.50299983649597</v>
      </c>
      <c r="I5105" s="14">
        <v>257.72208375576298</v>
      </c>
      <c r="J5105" s="14">
        <v>198.48045993848899</v>
      </c>
      <c r="K5105" s="14">
        <v>328.83641887194398</v>
      </c>
      <c r="L5105" s="14">
        <v>71.114335116180797</v>
      </c>
      <c r="M5105" s="14">
        <v>59.241623817274501</v>
      </c>
      <c r="O5105" s="14"/>
      <c r="P5105" s="14"/>
      <c r="Q5105" s="14"/>
      <c r="R5105" s="14"/>
      <c r="S5105" s="14"/>
      <c r="T5105" s="14"/>
      <c r="U5105" s="14"/>
      <c r="V5105" s="14"/>
      <c r="W5105" s="14"/>
      <c r="X5105" s="14"/>
      <c r="Y5105" s="14"/>
    </row>
    <row r="5106" spans="1:25">
      <c r="A5106" s="14" t="s">
        <v>5190</v>
      </c>
      <c r="B5106" s="14" t="s">
        <v>64</v>
      </c>
      <c r="C5106" s="14" t="s">
        <v>38</v>
      </c>
      <c r="D5106" s="14" t="s">
        <v>42</v>
      </c>
      <c r="E5106" s="14">
        <v>2</v>
      </c>
      <c r="F5106" s="14">
        <v>78.494057614239694</v>
      </c>
      <c r="G5106" s="14">
        <v>26.164685871413202</v>
      </c>
      <c r="H5106" s="14">
        <v>294.968462719326</v>
      </c>
      <c r="I5106" s="14">
        <v>317.06471286348801</v>
      </c>
      <c r="J5106" s="14">
        <v>247.567141312789</v>
      </c>
      <c r="K5106" s="14">
        <v>399.28285104032602</v>
      </c>
      <c r="L5106" s="14">
        <v>82.218138176837897</v>
      </c>
      <c r="M5106" s="14">
        <v>69.497571550698595</v>
      </c>
      <c r="O5106" s="14"/>
      <c r="P5106" s="14"/>
      <c r="Q5106" s="14"/>
      <c r="R5106" s="14"/>
      <c r="S5106" s="14"/>
      <c r="T5106" s="14"/>
      <c r="U5106" s="14"/>
      <c r="V5106" s="14"/>
      <c r="W5106" s="14"/>
      <c r="X5106" s="14"/>
      <c r="Y5106" s="14"/>
    </row>
    <row r="5107" spans="1:25">
      <c r="A5107" s="14" t="s">
        <v>5191</v>
      </c>
      <c r="B5107" s="14" t="s">
        <v>64</v>
      </c>
      <c r="C5107" s="14" t="s">
        <v>36</v>
      </c>
      <c r="D5107" s="14" t="s">
        <v>42</v>
      </c>
      <c r="E5107" s="14">
        <v>2</v>
      </c>
      <c r="F5107" s="14">
        <v>82.509266933209304</v>
      </c>
      <c r="G5107" s="14">
        <v>27.5030889777364</v>
      </c>
      <c r="H5107" s="14">
        <v>307.68670544902</v>
      </c>
      <c r="I5107" s="14">
        <v>326.59842812166102</v>
      </c>
      <c r="J5107" s="14">
        <v>256.72740074791102</v>
      </c>
      <c r="K5107" s="14">
        <v>408.91432151257698</v>
      </c>
      <c r="L5107" s="14">
        <v>82.315893390915903</v>
      </c>
      <c r="M5107" s="14">
        <v>69.871027373749897</v>
      </c>
      <c r="O5107" s="14"/>
      <c r="P5107" s="14"/>
      <c r="Q5107" s="14"/>
      <c r="R5107" s="14"/>
      <c r="S5107" s="14"/>
      <c r="T5107" s="14"/>
      <c r="U5107" s="14"/>
      <c r="V5107" s="14"/>
      <c r="W5107" s="14"/>
      <c r="X5107" s="14"/>
      <c r="Y5107" s="14"/>
    </row>
    <row r="5108" spans="1:25">
      <c r="A5108" s="14" t="s">
        <v>5192</v>
      </c>
      <c r="B5108" s="14" t="s">
        <v>64</v>
      </c>
      <c r="C5108" s="14" t="s">
        <v>34</v>
      </c>
      <c r="D5108" s="14" t="s">
        <v>42</v>
      </c>
      <c r="E5108" s="14">
        <v>2</v>
      </c>
      <c r="F5108" s="14">
        <v>77.555862740156201</v>
      </c>
      <c r="G5108" s="14">
        <v>25.851954246718702</v>
      </c>
      <c r="H5108" s="14">
        <v>287.55278907032101</v>
      </c>
      <c r="I5108" s="14">
        <v>301.14129119657002</v>
      </c>
      <c r="J5108" s="14">
        <v>234.57085777790201</v>
      </c>
      <c r="K5108" s="14">
        <v>379.97698504645803</v>
      </c>
      <c r="L5108" s="14">
        <v>78.835693849888699</v>
      </c>
      <c r="M5108" s="14">
        <v>66.570433418667804</v>
      </c>
      <c r="O5108" s="14"/>
      <c r="P5108" s="14"/>
      <c r="Q5108" s="14"/>
      <c r="R5108" s="14"/>
      <c r="S5108" s="14"/>
      <c r="T5108" s="14"/>
      <c r="U5108" s="14"/>
      <c r="V5108" s="14"/>
      <c r="W5108" s="14"/>
      <c r="X5108" s="14"/>
      <c r="Y5108" s="14"/>
    </row>
    <row r="5109" spans="1:25">
      <c r="A5109" s="14" t="s">
        <v>5193</v>
      </c>
      <c r="B5109" s="14" t="s">
        <v>64</v>
      </c>
      <c r="C5109" s="14" t="s">
        <v>128</v>
      </c>
      <c r="D5109" s="14" t="s">
        <v>42</v>
      </c>
      <c r="E5109" s="14">
        <v>2</v>
      </c>
      <c r="F5109" s="14">
        <v>74.858602005391504</v>
      </c>
      <c r="G5109" s="14">
        <v>24.952867335130499</v>
      </c>
      <c r="H5109" s="14">
        <v>276.54734938635198</v>
      </c>
      <c r="I5109" s="14">
        <v>276.97692321281602</v>
      </c>
      <c r="J5109" s="14">
        <v>215.261249493354</v>
      </c>
      <c r="K5109" s="14">
        <v>350.28610169808201</v>
      </c>
      <c r="L5109" s="14">
        <v>73.309178485266301</v>
      </c>
      <c r="M5109" s="14">
        <v>61.715673719462302</v>
      </c>
      <c r="O5109" s="14"/>
      <c r="P5109" s="14"/>
      <c r="Q5109" s="14"/>
      <c r="R5109" s="14"/>
      <c r="S5109" s="14"/>
      <c r="T5109" s="14"/>
      <c r="U5109" s="14"/>
      <c r="V5109" s="14"/>
      <c r="W5109" s="14"/>
      <c r="X5109" s="14"/>
      <c r="Y5109" s="14"/>
    </row>
    <row r="5110" spans="1:25">
      <c r="A5110" s="14" t="s">
        <v>5194</v>
      </c>
      <c r="B5110" s="14" t="s">
        <v>64</v>
      </c>
      <c r="C5110" s="14" t="s">
        <v>129</v>
      </c>
      <c r="D5110" s="14" t="s">
        <v>42</v>
      </c>
      <c r="E5110" s="14">
        <v>2</v>
      </c>
      <c r="F5110" s="14">
        <v>73.002490036139093</v>
      </c>
      <c r="G5110" s="14">
        <v>24.3341633453797</v>
      </c>
      <c r="H5110" s="14">
        <v>269.19314884818402</v>
      </c>
      <c r="I5110" s="14">
        <v>262.17779614057099</v>
      </c>
      <c r="J5110" s="14">
        <v>203.407813249913</v>
      </c>
      <c r="K5110" s="14">
        <v>332.141076141768</v>
      </c>
      <c r="L5110" s="14">
        <v>69.963280001197006</v>
      </c>
      <c r="M5110" s="14">
        <v>58.769982890657502</v>
      </c>
      <c r="O5110" s="14"/>
      <c r="P5110" s="14"/>
      <c r="Q5110" s="14"/>
      <c r="R5110" s="14"/>
      <c r="S5110" s="14"/>
      <c r="T5110" s="14"/>
      <c r="U5110" s="14"/>
      <c r="V5110" s="14"/>
      <c r="W5110" s="14"/>
      <c r="X5110" s="14"/>
      <c r="Y5110" s="14"/>
    </row>
    <row r="5111" spans="1:25">
      <c r="A5111" s="14" t="s">
        <v>5195</v>
      </c>
      <c r="B5111" s="14" t="s">
        <v>64</v>
      </c>
      <c r="C5111" s="14" t="s">
        <v>130</v>
      </c>
      <c r="D5111" s="14" t="s">
        <v>42</v>
      </c>
      <c r="E5111" s="14">
        <v>2</v>
      </c>
      <c r="F5111" s="14">
        <v>73.481905696246301</v>
      </c>
      <c r="G5111" s="14">
        <v>24.4939685654154</v>
      </c>
      <c r="H5111" s="14">
        <v>270.75131059781199</v>
      </c>
      <c r="I5111" s="14">
        <v>259.74465687019699</v>
      </c>
      <c r="J5111" s="14">
        <v>201.67505409932701</v>
      </c>
      <c r="K5111" s="14">
        <v>328.83449367322601</v>
      </c>
      <c r="L5111" s="14">
        <v>69.089836803028305</v>
      </c>
      <c r="M5111" s="14">
        <v>58.069602770870802</v>
      </c>
      <c r="O5111" s="14"/>
      <c r="P5111" s="14"/>
      <c r="Q5111" s="14"/>
      <c r="R5111" s="14"/>
      <c r="S5111" s="14"/>
      <c r="T5111" s="14"/>
      <c r="U5111" s="14"/>
      <c r="V5111" s="14"/>
      <c r="W5111" s="14"/>
      <c r="X5111" s="14"/>
      <c r="Y5111" s="14"/>
    </row>
    <row r="5112" spans="1:25">
      <c r="A5112" s="14" t="s">
        <v>5196</v>
      </c>
      <c r="B5112" s="14" t="s">
        <v>64</v>
      </c>
      <c r="C5112" s="14" t="s">
        <v>131</v>
      </c>
      <c r="D5112" s="14" t="s">
        <v>42</v>
      </c>
      <c r="E5112" s="14">
        <v>2</v>
      </c>
      <c r="F5112" s="14">
        <v>71.637537573767403</v>
      </c>
      <c r="G5112" s="14">
        <v>23.879179191255801</v>
      </c>
      <c r="H5112" s="14">
        <v>264.06258090518401</v>
      </c>
      <c r="I5112" s="14">
        <v>252.937748101696</v>
      </c>
      <c r="J5112" s="14">
        <v>195.800236406436</v>
      </c>
      <c r="K5112" s="14">
        <v>321.07104156939101</v>
      </c>
      <c r="L5112" s="14">
        <v>68.1332934676946</v>
      </c>
      <c r="M5112" s="14">
        <v>57.1375116952604</v>
      </c>
      <c r="O5112" s="14"/>
      <c r="P5112" s="14"/>
      <c r="Q5112" s="14"/>
      <c r="R5112" s="14"/>
      <c r="S5112" s="14"/>
      <c r="T5112" s="14"/>
      <c r="U5112" s="14"/>
      <c r="V5112" s="14"/>
      <c r="W5112" s="14"/>
      <c r="X5112" s="14"/>
      <c r="Y5112" s="14"/>
    </row>
    <row r="5113" spans="1:25">
      <c r="A5113" s="14" t="s">
        <v>5197</v>
      </c>
      <c r="B5113" s="14" t="s">
        <v>64</v>
      </c>
      <c r="C5113" s="14" t="s">
        <v>132</v>
      </c>
      <c r="D5113" s="14" t="s">
        <v>42</v>
      </c>
      <c r="E5113" s="14">
        <v>2</v>
      </c>
      <c r="F5113" s="14">
        <v>79.097142591971604</v>
      </c>
      <c r="G5113" s="14">
        <v>26.3657141973239</v>
      </c>
      <c r="H5113" s="14">
        <v>291.47342223522003</v>
      </c>
      <c r="I5113" s="14">
        <v>269.86977277556201</v>
      </c>
      <c r="J5113" s="14">
        <v>212.04549315464101</v>
      </c>
      <c r="K5113" s="14">
        <v>338.23375378991199</v>
      </c>
      <c r="L5113" s="14">
        <v>68.363981014349605</v>
      </c>
      <c r="M5113" s="14">
        <v>57.824279620921303</v>
      </c>
      <c r="O5113" s="14"/>
      <c r="P5113" s="14"/>
      <c r="Q5113" s="14"/>
      <c r="R5113" s="14"/>
      <c r="S5113" s="14"/>
      <c r="T5113" s="14"/>
      <c r="U5113" s="14"/>
      <c r="V5113" s="14"/>
      <c r="W5113" s="14"/>
      <c r="X5113" s="14"/>
      <c r="Y5113" s="14"/>
    </row>
    <row r="5114" spans="1:25">
      <c r="A5114" s="14" t="s">
        <v>5198</v>
      </c>
      <c r="B5114" s="14" t="s">
        <v>64</v>
      </c>
      <c r="C5114" s="14" t="s">
        <v>38</v>
      </c>
      <c r="D5114" s="14" t="s">
        <v>42</v>
      </c>
      <c r="E5114" s="14">
        <v>3</v>
      </c>
      <c r="F5114" s="14">
        <v>69.944195103705596</v>
      </c>
      <c r="G5114" s="14">
        <v>23.3147317012352</v>
      </c>
      <c r="H5114" s="14">
        <v>304.88729830306301</v>
      </c>
      <c r="I5114" s="14">
        <v>345.03735678819299</v>
      </c>
      <c r="J5114" s="14">
        <v>264.528547419527</v>
      </c>
      <c r="K5114" s="14">
        <v>441.244735883575</v>
      </c>
      <c r="L5114" s="14">
        <v>96.207379095382606</v>
      </c>
      <c r="M5114" s="14">
        <v>80.508809368665496</v>
      </c>
      <c r="O5114" s="14"/>
      <c r="P5114" s="14"/>
      <c r="Q5114" s="14"/>
      <c r="R5114" s="14"/>
      <c r="S5114" s="14"/>
      <c r="T5114" s="14"/>
      <c r="U5114" s="14"/>
      <c r="V5114" s="14"/>
      <c r="W5114" s="14"/>
      <c r="X5114" s="14"/>
      <c r="Y5114" s="14"/>
    </row>
    <row r="5115" spans="1:25">
      <c r="A5115" s="14" t="s">
        <v>5199</v>
      </c>
      <c r="B5115" s="14" t="s">
        <v>64</v>
      </c>
      <c r="C5115" s="14" t="s">
        <v>36</v>
      </c>
      <c r="D5115" s="14" t="s">
        <v>42</v>
      </c>
      <c r="E5115" s="14">
        <v>3</v>
      </c>
      <c r="F5115" s="14">
        <v>74.429015161667095</v>
      </c>
      <c r="G5115" s="14">
        <v>24.809671720555698</v>
      </c>
      <c r="H5115" s="14">
        <v>321.72998686637499</v>
      </c>
      <c r="I5115" s="14">
        <v>375.536417576823</v>
      </c>
      <c r="J5115" s="14">
        <v>289.33045670623898</v>
      </c>
      <c r="K5115" s="14">
        <v>477.98766756395798</v>
      </c>
      <c r="L5115" s="14">
        <v>102.451249987135</v>
      </c>
      <c r="M5115" s="14">
        <v>86.205960870583297</v>
      </c>
      <c r="O5115" s="14"/>
      <c r="P5115" s="14"/>
      <c r="Q5115" s="14"/>
      <c r="R5115" s="14"/>
      <c r="S5115" s="14"/>
      <c r="T5115" s="14"/>
      <c r="U5115" s="14"/>
      <c r="V5115" s="14"/>
      <c r="W5115" s="14"/>
      <c r="X5115" s="14"/>
      <c r="Y5115" s="14"/>
    </row>
    <row r="5116" spans="1:25">
      <c r="A5116" s="14" t="s">
        <v>5200</v>
      </c>
      <c r="B5116" s="14" t="s">
        <v>64</v>
      </c>
      <c r="C5116" s="14" t="s">
        <v>34</v>
      </c>
      <c r="D5116" s="14" t="s">
        <v>42</v>
      </c>
      <c r="E5116" s="14">
        <v>3</v>
      </c>
      <c r="F5116" s="14">
        <v>74.914968362156202</v>
      </c>
      <c r="G5116" s="14">
        <v>24.971656120718698</v>
      </c>
      <c r="H5116" s="14">
        <v>322.47844846177998</v>
      </c>
      <c r="I5116" s="14">
        <v>375.29274840697201</v>
      </c>
      <c r="J5116" s="14">
        <v>289.30900063248203</v>
      </c>
      <c r="K5116" s="14">
        <v>477.42217756900402</v>
      </c>
      <c r="L5116" s="14">
        <v>102.129429162031</v>
      </c>
      <c r="M5116" s="14">
        <v>85.983747774490595</v>
      </c>
      <c r="O5116" s="14"/>
      <c r="P5116" s="14"/>
      <c r="Q5116" s="14"/>
      <c r="R5116" s="14"/>
      <c r="S5116" s="14"/>
      <c r="T5116" s="14"/>
      <c r="U5116" s="14"/>
      <c r="V5116" s="14"/>
      <c r="W5116" s="14"/>
      <c r="X5116" s="14"/>
      <c r="Y5116" s="14"/>
    </row>
    <row r="5117" spans="1:25">
      <c r="A5117" s="14" t="s">
        <v>5201</v>
      </c>
      <c r="B5117" s="14" t="s">
        <v>64</v>
      </c>
      <c r="C5117" s="14" t="s">
        <v>128</v>
      </c>
      <c r="D5117" s="14" t="s">
        <v>42</v>
      </c>
      <c r="E5117" s="14">
        <v>3</v>
      </c>
      <c r="F5117" s="14">
        <v>72.570695294885496</v>
      </c>
      <c r="G5117" s="14">
        <v>24.190231764961801</v>
      </c>
      <c r="H5117" s="14">
        <v>311.07503662774002</v>
      </c>
      <c r="I5117" s="14">
        <v>343.52974639787197</v>
      </c>
      <c r="J5117" s="14">
        <v>264.60559373651699</v>
      </c>
      <c r="K5117" s="14">
        <v>437.534793221754</v>
      </c>
      <c r="L5117" s="14">
        <v>94.005046823882594</v>
      </c>
      <c r="M5117" s="14">
        <v>78.9241526613541</v>
      </c>
      <c r="O5117" s="14"/>
      <c r="P5117" s="14"/>
      <c r="Q5117" s="14"/>
      <c r="R5117" s="14"/>
      <c r="S5117" s="14"/>
      <c r="T5117" s="14"/>
      <c r="U5117" s="14"/>
      <c r="V5117" s="14"/>
      <c r="W5117" s="14"/>
      <c r="X5117" s="14"/>
      <c r="Y5117" s="14"/>
    </row>
    <row r="5118" spans="1:25">
      <c r="A5118" s="14" t="s">
        <v>5202</v>
      </c>
      <c r="B5118" s="14" t="s">
        <v>64</v>
      </c>
      <c r="C5118" s="14" t="s">
        <v>129</v>
      </c>
      <c r="D5118" s="14" t="s">
        <v>42</v>
      </c>
      <c r="E5118" s="14">
        <v>3</v>
      </c>
      <c r="F5118" s="14">
        <v>74.142890474801902</v>
      </c>
      <c r="G5118" s="14">
        <v>24.714296824933999</v>
      </c>
      <c r="H5118" s="14">
        <v>315.68973207358403</v>
      </c>
      <c r="I5118" s="14">
        <v>329.14105942437499</v>
      </c>
      <c r="J5118" s="14">
        <v>255.761796597558</v>
      </c>
      <c r="K5118" s="14">
        <v>416.37770319152702</v>
      </c>
      <c r="L5118" s="14">
        <v>87.236643767152501</v>
      </c>
      <c r="M5118" s="14">
        <v>73.3792628268166</v>
      </c>
      <c r="O5118" s="14"/>
      <c r="P5118" s="14"/>
      <c r="Q5118" s="14"/>
      <c r="R5118" s="14"/>
      <c r="S5118" s="14"/>
      <c r="T5118" s="14"/>
      <c r="U5118" s="14"/>
      <c r="V5118" s="14"/>
      <c r="W5118" s="14"/>
      <c r="X5118" s="14"/>
      <c r="Y5118" s="14"/>
    </row>
    <row r="5119" spans="1:25">
      <c r="A5119" s="14" t="s">
        <v>5203</v>
      </c>
      <c r="B5119" s="14" t="s">
        <v>64</v>
      </c>
      <c r="C5119" s="14" t="s">
        <v>130</v>
      </c>
      <c r="D5119" s="14" t="s">
        <v>42</v>
      </c>
      <c r="E5119" s="14">
        <v>3</v>
      </c>
      <c r="F5119" s="14">
        <v>74.989480616918399</v>
      </c>
      <c r="G5119" s="14">
        <v>24.9964935389728</v>
      </c>
      <c r="H5119" s="14">
        <v>316.82572401418901</v>
      </c>
      <c r="I5119" s="14">
        <v>321.613023521804</v>
      </c>
      <c r="J5119" s="14">
        <v>251.182141803896</v>
      </c>
      <c r="K5119" s="14">
        <v>405.26192435543902</v>
      </c>
      <c r="L5119" s="14">
        <v>83.648900833635494</v>
      </c>
      <c r="M5119" s="14">
        <v>70.430881717907894</v>
      </c>
      <c r="O5119" s="14"/>
      <c r="P5119" s="14"/>
      <c r="Q5119" s="14"/>
      <c r="R5119" s="14"/>
      <c r="S5119" s="14"/>
      <c r="T5119" s="14"/>
      <c r="U5119" s="14"/>
      <c r="V5119" s="14"/>
      <c r="W5119" s="14"/>
      <c r="X5119" s="14"/>
      <c r="Y5119" s="14"/>
    </row>
    <row r="5120" spans="1:25">
      <c r="A5120" s="14" t="s">
        <v>5204</v>
      </c>
      <c r="B5120" s="14" t="s">
        <v>64</v>
      </c>
      <c r="C5120" s="14" t="s">
        <v>131</v>
      </c>
      <c r="D5120" s="14" t="s">
        <v>42</v>
      </c>
      <c r="E5120" s="14">
        <v>3</v>
      </c>
      <c r="F5120" s="14">
        <v>77.136674711165099</v>
      </c>
      <c r="G5120" s="14">
        <v>25.712224903721701</v>
      </c>
      <c r="H5120" s="14">
        <v>324.73130719527302</v>
      </c>
      <c r="I5120" s="14">
        <v>314.86110942316299</v>
      </c>
      <c r="J5120" s="14">
        <v>247.29330036988401</v>
      </c>
      <c r="K5120" s="14">
        <v>394.914941491945</v>
      </c>
      <c r="L5120" s="14">
        <v>80.053832068782</v>
      </c>
      <c r="M5120" s="14">
        <v>67.567809053279007</v>
      </c>
      <c r="O5120" s="14"/>
      <c r="P5120" s="14"/>
      <c r="Q5120" s="14"/>
      <c r="R5120" s="14"/>
      <c r="S5120" s="14"/>
      <c r="T5120" s="14"/>
      <c r="U5120" s="14"/>
      <c r="V5120" s="14"/>
      <c r="W5120" s="14"/>
      <c r="X5120" s="14"/>
      <c r="Y5120" s="14"/>
    </row>
    <row r="5121" spans="1:25">
      <c r="A5121" s="14" t="s">
        <v>5205</v>
      </c>
      <c r="B5121" s="14" t="s">
        <v>64</v>
      </c>
      <c r="C5121" s="14" t="s">
        <v>132</v>
      </c>
      <c r="D5121" s="14" t="s">
        <v>42</v>
      </c>
      <c r="E5121" s="14">
        <v>3</v>
      </c>
      <c r="F5121" s="14">
        <v>74.942080744479398</v>
      </c>
      <c r="G5121" s="14">
        <v>24.980693581493099</v>
      </c>
      <c r="H5121" s="14">
        <v>316.18462891097602</v>
      </c>
      <c r="I5121" s="14">
        <v>298.82999518141901</v>
      </c>
      <c r="J5121" s="14">
        <v>234.08171364435901</v>
      </c>
      <c r="K5121" s="14">
        <v>375.73403562144898</v>
      </c>
      <c r="L5121" s="14">
        <v>76.904040440029803</v>
      </c>
      <c r="M5121" s="14">
        <v>64.748281537059498</v>
      </c>
      <c r="O5121" s="14"/>
      <c r="P5121" s="14"/>
      <c r="Q5121" s="14"/>
      <c r="R5121" s="14"/>
      <c r="S5121" s="14"/>
      <c r="T5121" s="14"/>
      <c r="U5121" s="14"/>
      <c r="V5121" s="14"/>
      <c r="W5121" s="14"/>
      <c r="X5121" s="14"/>
      <c r="Y5121" s="14"/>
    </row>
    <row r="5122" spans="1:25">
      <c r="A5122" s="14" t="s">
        <v>5206</v>
      </c>
      <c r="B5122" s="14" t="s">
        <v>64</v>
      </c>
      <c r="C5122" s="14" t="s">
        <v>38</v>
      </c>
      <c r="D5122" s="14" t="s">
        <v>42</v>
      </c>
      <c r="E5122" s="14">
        <v>4</v>
      </c>
      <c r="F5122" s="14">
        <v>110.150751742835</v>
      </c>
      <c r="G5122" s="14">
        <v>36.716917247611697</v>
      </c>
      <c r="H5122" s="14">
        <v>401.04402440411798</v>
      </c>
      <c r="I5122" s="14">
        <v>418.840453957676</v>
      </c>
      <c r="J5122" s="14">
        <v>342.45303373746299</v>
      </c>
      <c r="K5122" s="14">
        <v>506.85834486930202</v>
      </c>
      <c r="L5122" s="14">
        <v>88.017890911625997</v>
      </c>
      <c r="M5122" s="14">
        <v>76.387420220213201</v>
      </c>
      <c r="O5122" s="14"/>
      <c r="P5122" s="14"/>
      <c r="Q5122" s="14"/>
      <c r="R5122" s="14"/>
      <c r="S5122" s="14"/>
      <c r="T5122" s="14"/>
      <c r="U5122" s="14"/>
      <c r="V5122" s="14"/>
      <c r="W5122" s="14"/>
      <c r="X5122" s="14"/>
      <c r="Y5122" s="14"/>
    </row>
    <row r="5123" spans="1:25">
      <c r="A5123" s="14" t="s">
        <v>5207</v>
      </c>
      <c r="B5123" s="14" t="s">
        <v>64</v>
      </c>
      <c r="C5123" s="14" t="s">
        <v>36</v>
      </c>
      <c r="D5123" s="14" t="s">
        <v>42</v>
      </c>
      <c r="E5123" s="14">
        <v>4</v>
      </c>
      <c r="F5123" s="14">
        <v>103.18015406631299</v>
      </c>
      <c r="G5123" s="14">
        <v>34.3933846887711</v>
      </c>
      <c r="H5123" s="14">
        <v>371.82037501374202</v>
      </c>
      <c r="I5123" s="14">
        <v>382.087030097195</v>
      </c>
      <c r="J5123" s="14">
        <v>310.56640323566</v>
      </c>
      <c r="K5123" s="14">
        <v>464.88872993874099</v>
      </c>
      <c r="L5123" s="14">
        <v>82.801699841546196</v>
      </c>
      <c r="M5123" s="14">
        <v>71.520626861535405</v>
      </c>
      <c r="O5123" s="14"/>
      <c r="P5123" s="14"/>
      <c r="Q5123" s="14"/>
      <c r="R5123" s="14"/>
      <c r="S5123" s="14"/>
      <c r="T5123" s="14"/>
      <c r="U5123" s="14"/>
      <c r="V5123" s="14"/>
      <c r="W5123" s="14"/>
      <c r="X5123" s="14"/>
      <c r="Y5123" s="14"/>
    </row>
    <row r="5124" spans="1:25">
      <c r="A5124" s="14" t="s">
        <v>5208</v>
      </c>
      <c r="B5124" s="14" t="s">
        <v>64</v>
      </c>
      <c r="C5124" s="14" t="s">
        <v>34</v>
      </c>
      <c r="D5124" s="14" t="s">
        <v>42</v>
      </c>
      <c r="E5124" s="14">
        <v>4</v>
      </c>
      <c r="F5124" s="14">
        <v>97.997576766814603</v>
      </c>
      <c r="G5124" s="14">
        <v>32.665858922271497</v>
      </c>
      <c r="H5124" s="14">
        <v>350.59236107189002</v>
      </c>
      <c r="I5124" s="14">
        <v>362.970227320996</v>
      </c>
      <c r="J5124" s="14">
        <v>293.15448233037398</v>
      </c>
      <c r="K5124" s="14">
        <v>444.10984890985401</v>
      </c>
      <c r="L5124" s="14">
        <v>81.139621588857906</v>
      </c>
      <c r="M5124" s="14">
        <v>69.815744990621795</v>
      </c>
      <c r="O5124" s="14"/>
      <c r="P5124" s="14"/>
      <c r="Q5124" s="14"/>
      <c r="R5124" s="14"/>
      <c r="S5124" s="14"/>
      <c r="T5124" s="14"/>
      <c r="U5124" s="14"/>
      <c r="V5124" s="14"/>
      <c r="W5124" s="14"/>
      <c r="X5124" s="14"/>
      <c r="Y5124" s="14"/>
    </row>
    <row r="5125" spans="1:25">
      <c r="A5125" s="14" t="s">
        <v>5209</v>
      </c>
      <c r="B5125" s="14" t="s">
        <v>64</v>
      </c>
      <c r="C5125" s="14" t="s">
        <v>128</v>
      </c>
      <c r="D5125" s="14" t="s">
        <v>42</v>
      </c>
      <c r="E5125" s="14">
        <v>4</v>
      </c>
      <c r="F5125" s="14">
        <v>108.72671196867699</v>
      </c>
      <c r="G5125" s="14">
        <v>36.242237322892201</v>
      </c>
      <c r="H5125" s="14">
        <v>387.38273406020102</v>
      </c>
      <c r="I5125" s="14">
        <v>389.72598557740599</v>
      </c>
      <c r="J5125" s="14">
        <v>318.60539709626801</v>
      </c>
      <c r="K5125" s="14">
        <v>471.75147871021301</v>
      </c>
      <c r="L5125" s="14">
        <v>82.025493132807</v>
      </c>
      <c r="M5125" s="14">
        <v>71.120588481138796</v>
      </c>
      <c r="O5125" s="14"/>
      <c r="P5125" s="14"/>
      <c r="Q5125" s="14"/>
      <c r="R5125" s="14"/>
      <c r="S5125" s="14"/>
      <c r="T5125" s="14"/>
      <c r="U5125" s="14"/>
      <c r="V5125" s="14"/>
      <c r="W5125" s="14"/>
      <c r="X5125" s="14"/>
      <c r="Y5125" s="14"/>
    </row>
    <row r="5126" spans="1:25">
      <c r="A5126" s="14" t="s">
        <v>5210</v>
      </c>
      <c r="B5126" s="14" t="s">
        <v>64</v>
      </c>
      <c r="C5126" s="14" t="s">
        <v>129</v>
      </c>
      <c r="D5126" s="14" t="s">
        <v>42</v>
      </c>
      <c r="E5126" s="14">
        <v>4</v>
      </c>
      <c r="F5126" s="14">
        <v>99.977832653895305</v>
      </c>
      <c r="G5126" s="14">
        <v>33.325944217965102</v>
      </c>
      <c r="H5126" s="14">
        <v>356.18594411591198</v>
      </c>
      <c r="I5126" s="14">
        <v>352.62111003810702</v>
      </c>
      <c r="J5126" s="14">
        <v>285.73089916783101</v>
      </c>
      <c r="K5126" s="14">
        <v>430.24368315544302</v>
      </c>
      <c r="L5126" s="14">
        <v>77.622573117336202</v>
      </c>
      <c r="M5126" s="14">
        <v>66.890210870276206</v>
      </c>
      <c r="O5126" s="14"/>
      <c r="P5126" s="14"/>
      <c r="Q5126" s="14"/>
      <c r="R5126" s="14"/>
      <c r="S5126" s="14"/>
      <c r="T5126" s="14"/>
      <c r="U5126" s="14"/>
      <c r="V5126" s="14"/>
      <c r="W5126" s="14"/>
      <c r="X5126" s="14"/>
      <c r="Y5126" s="14"/>
    </row>
    <row r="5127" spans="1:25">
      <c r="A5127" s="14" t="s">
        <v>5211</v>
      </c>
      <c r="B5127" s="14" t="s">
        <v>64</v>
      </c>
      <c r="C5127" s="14" t="s">
        <v>130</v>
      </c>
      <c r="D5127" s="14" t="s">
        <v>42</v>
      </c>
      <c r="E5127" s="14">
        <v>4</v>
      </c>
      <c r="F5127" s="14">
        <v>97.438721582485798</v>
      </c>
      <c r="G5127" s="14">
        <v>32.479573860828602</v>
      </c>
      <c r="H5127" s="14">
        <v>347.10288395014902</v>
      </c>
      <c r="I5127" s="14">
        <v>341.18443565788198</v>
      </c>
      <c r="J5127" s="14">
        <v>275.42490079733398</v>
      </c>
      <c r="K5127" s="14">
        <v>417.64307267524299</v>
      </c>
      <c r="L5127" s="14">
        <v>76.458637017360999</v>
      </c>
      <c r="M5127" s="14">
        <v>65.759534860547902</v>
      </c>
      <c r="O5127" s="14"/>
      <c r="P5127" s="14"/>
      <c r="Q5127" s="14"/>
      <c r="R5127" s="14"/>
      <c r="S5127" s="14"/>
      <c r="T5127" s="14"/>
      <c r="U5127" s="14"/>
      <c r="V5127" s="14"/>
      <c r="W5127" s="14"/>
      <c r="X5127" s="14"/>
      <c r="Y5127" s="14"/>
    </row>
    <row r="5128" spans="1:25">
      <c r="A5128" s="14" t="s">
        <v>5212</v>
      </c>
      <c r="B5128" s="14" t="s">
        <v>64</v>
      </c>
      <c r="C5128" s="14" t="s">
        <v>131</v>
      </c>
      <c r="D5128" s="14" t="s">
        <v>42</v>
      </c>
      <c r="E5128" s="14">
        <v>4</v>
      </c>
      <c r="F5128" s="14">
        <v>84.485783614389604</v>
      </c>
      <c r="G5128" s="14">
        <v>28.161927871463199</v>
      </c>
      <c r="H5128" s="14">
        <v>300.191101529241</v>
      </c>
      <c r="I5128" s="14">
        <v>291.07486179024897</v>
      </c>
      <c r="J5128" s="14">
        <v>230.91990663250101</v>
      </c>
      <c r="K5128" s="14">
        <v>361.80659365406098</v>
      </c>
      <c r="L5128" s="14">
        <v>70.731731863811405</v>
      </c>
      <c r="M5128" s="14">
        <v>60.154955157748802</v>
      </c>
      <c r="O5128" s="14"/>
      <c r="P5128" s="14"/>
      <c r="Q5128" s="14"/>
      <c r="R5128" s="14"/>
      <c r="S5128" s="14"/>
      <c r="T5128" s="14"/>
      <c r="U5128" s="14"/>
      <c r="V5128" s="14"/>
      <c r="W5128" s="14"/>
      <c r="X5128" s="14"/>
      <c r="Y5128" s="14"/>
    </row>
    <row r="5129" spans="1:25">
      <c r="A5129" s="14" t="s">
        <v>5213</v>
      </c>
      <c r="B5129" s="14" t="s">
        <v>64</v>
      </c>
      <c r="C5129" s="14" t="s">
        <v>132</v>
      </c>
      <c r="D5129" s="14" t="s">
        <v>42</v>
      </c>
      <c r="E5129" s="14">
        <v>4</v>
      </c>
      <c r="F5129" s="14">
        <v>93.686111413808803</v>
      </c>
      <c r="G5129" s="14">
        <v>31.228703804602901</v>
      </c>
      <c r="H5129" s="14">
        <v>330.719116823668</v>
      </c>
      <c r="I5129" s="14">
        <v>314.96400575093401</v>
      </c>
      <c r="J5129" s="14">
        <v>252.9530060308</v>
      </c>
      <c r="K5129" s="14">
        <v>387.28158765217501</v>
      </c>
      <c r="L5129" s="14">
        <v>72.317581901240203</v>
      </c>
      <c r="M5129" s="14">
        <v>62.010999720134002</v>
      </c>
      <c r="O5129" s="14"/>
      <c r="P5129" s="14"/>
      <c r="Q5129" s="14"/>
      <c r="R5129" s="14"/>
      <c r="S5129" s="14"/>
      <c r="T5129" s="14"/>
      <c r="U5129" s="14"/>
      <c r="V5129" s="14"/>
      <c r="W5129" s="14"/>
      <c r="X5129" s="14"/>
      <c r="Y5129" s="14"/>
    </row>
    <row r="5130" spans="1:25">
      <c r="A5130" s="14" t="s">
        <v>5214</v>
      </c>
      <c r="B5130" s="14" t="s">
        <v>64</v>
      </c>
      <c r="C5130" s="14" t="s">
        <v>38</v>
      </c>
      <c r="D5130" s="14" t="s">
        <v>42</v>
      </c>
      <c r="E5130" s="14">
        <v>5</v>
      </c>
      <c r="F5130" s="14">
        <v>105.075697784797</v>
      </c>
      <c r="G5130" s="14">
        <v>35.025232594932298</v>
      </c>
      <c r="H5130" s="14">
        <v>498.67447100183699</v>
      </c>
      <c r="I5130" s="14">
        <v>567.07075969821597</v>
      </c>
      <c r="J5130" s="14">
        <v>461.48874929263201</v>
      </c>
      <c r="K5130" s="14">
        <v>689.14321774368705</v>
      </c>
      <c r="L5130" s="14">
        <v>122.072458045471</v>
      </c>
      <c r="M5130" s="14">
        <v>105.582010405584</v>
      </c>
      <c r="O5130" s="14"/>
      <c r="P5130" s="14"/>
      <c r="Q5130" s="14"/>
      <c r="R5130" s="14"/>
      <c r="S5130" s="14"/>
      <c r="T5130" s="14"/>
      <c r="U5130" s="14"/>
      <c r="V5130" s="14"/>
      <c r="W5130" s="14"/>
      <c r="X5130" s="14"/>
      <c r="Y5130" s="14"/>
    </row>
    <row r="5131" spans="1:25">
      <c r="A5131" s="14" t="s">
        <v>5215</v>
      </c>
      <c r="B5131" s="14" t="s">
        <v>64</v>
      </c>
      <c r="C5131" s="14" t="s">
        <v>36</v>
      </c>
      <c r="D5131" s="14" t="s">
        <v>42</v>
      </c>
      <c r="E5131" s="14">
        <v>5</v>
      </c>
      <c r="F5131" s="14">
        <v>95.800624961450097</v>
      </c>
      <c r="G5131" s="14">
        <v>31.9335416538167</v>
      </c>
      <c r="H5131" s="14">
        <v>450.93257218851602</v>
      </c>
      <c r="I5131" s="14">
        <v>494.63979373820001</v>
      </c>
      <c r="J5131" s="14">
        <v>398.91219628601903</v>
      </c>
      <c r="K5131" s="14">
        <v>606.08622668126702</v>
      </c>
      <c r="L5131" s="14">
        <v>111.446432943068</v>
      </c>
      <c r="M5131" s="14">
        <v>95.727597452180106</v>
      </c>
      <c r="O5131" s="14"/>
      <c r="P5131" s="14"/>
      <c r="Q5131" s="14"/>
      <c r="R5131" s="14"/>
      <c r="S5131" s="14"/>
      <c r="T5131" s="14"/>
      <c r="U5131" s="14"/>
      <c r="V5131" s="14"/>
      <c r="W5131" s="14"/>
      <c r="X5131" s="14"/>
      <c r="Y5131" s="14"/>
    </row>
    <row r="5132" spans="1:25">
      <c r="A5132" s="14" t="s">
        <v>5216</v>
      </c>
      <c r="B5132" s="14" t="s">
        <v>64</v>
      </c>
      <c r="C5132" s="14" t="s">
        <v>34</v>
      </c>
      <c r="D5132" s="14" t="s">
        <v>42</v>
      </c>
      <c r="E5132" s="14">
        <v>5</v>
      </c>
      <c r="F5132" s="14">
        <v>92.269652990164801</v>
      </c>
      <c r="G5132" s="14">
        <v>30.7565509967216</v>
      </c>
      <c r="H5132" s="14">
        <v>432.52075652821799</v>
      </c>
      <c r="I5132" s="14">
        <v>463.13045313527698</v>
      </c>
      <c r="J5132" s="14">
        <v>371.90018081634702</v>
      </c>
      <c r="K5132" s="14">
        <v>569.649752934047</v>
      </c>
      <c r="L5132" s="14">
        <v>106.51929979877001</v>
      </c>
      <c r="M5132" s="14">
        <v>91.230272318929195</v>
      </c>
      <c r="O5132" s="14"/>
      <c r="P5132" s="14"/>
      <c r="Q5132" s="14"/>
      <c r="R5132" s="14"/>
      <c r="S5132" s="14"/>
      <c r="T5132" s="14"/>
      <c r="U5132" s="14"/>
      <c r="V5132" s="14"/>
      <c r="W5132" s="14"/>
      <c r="X5132" s="14"/>
      <c r="Y5132" s="14"/>
    </row>
    <row r="5133" spans="1:25">
      <c r="A5133" s="14" t="s">
        <v>5217</v>
      </c>
      <c r="B5133" s="14" t="s">
        <v>64</v>
      </c>
      <c r="C5133" s="14" t="s">
        <v>128</v>
      </c>
      <c r="D5133" s="14" t="s">
        <v>42</v>
      </c>
      <c r="E5133" s="14">
        <v>5</v>
      </c>
      <c r="F5133" s="14">
        <v>86.1252938429827</v>
      </c>
      <c r="G5133" s="14">
        <v>28.708431280994201</v>
      </c>
      <c r="H5133" s="14">
        <v>404.09747029035202</v>
      </c>
      <c r="I5133" s="14">
        <v>420.76341519791498</v>
      </c>
      <c r="J5133" s="14">
        <v>335.22442126876598</v>
      </c>
      <c r="K5133" s="14">
        <v>521.18554696737999</v>
      </c>
      <c r="L5133" s="14">
        <v>100.422131769465</v>
      </c>
      <c r="M5133" s="14">
        <v>85.538993929149399</v>
      </c>
      <c r="O5133" s="14"/>
      <c r="P5133" s="14"/>
      <c r="Q5133" s="14"/>
      <c r="R5133" s="14"/>
      <c r="S5133" s="14"/>
      <c r="T5133" s="14"/>
      <c r="U5133" s="14"/>
      <c r="V5133" s="14"/>
      <c r="W5133" s="14"/>
      <c r="X5133" s="14"/>
      <c r="Y5133" s="14"/>
    </row>
    <row r="5134" spans="1:25">
      <c r="A5134" s="14" t="s">
        <v>5218</v>
      </c>
      <c r="B5134" s="14" t="s">
        <v>64</v>
      </c>
      <c r="C5134" s="14" t="s">
        <v>129</v>
      </c>
      <c r="D5134" s="14" t="s">
        <v>42</v>
      </c>
      <c r="E5134" s="14">
        <v>5</v>
      </c>
      <c r="F5134" s="14">
        <v>89.178245037449003</v>
      </c>
      <c r="G5134" s="14">
        <v>29.726081679149701</v>
      </c>
      <c r="H5134" s="14">
        <v>418.69686387834599</v>
      </c>
      <c r="I5134" s="14">
        <v>421.95068487933401</v>
      </c>
      <c r="J5134" s="14">
        <v>337.91395744464802</v>
      </c>
      <c r="K5134" s="14">
        <v>520.33436359887503</v>
      </c>
      <c r="L5134" s="14">
        <v>98.383678719541294</v>
      </c>
      <c r="M5134" s="14">
        <v>84.036727434685901</v>
      </c>
      <c r="O5134" s="14"/>
      <c r="P5134" s="14"/>
      <c r="Q5134" s="14"/>
      <c r="R5134" s="14"/>
      <c r="S5134" s="14"/>
      <c r="T5134" s="14"/>
      <c r="U5134" s="14"/>
      <c r="V5134" s="14"/>
      <c r="W5134" s="14"/>
      <c r="X5134" s="14"/>
      <c r="Y5134" s="14"/>
    </row>
    <row r="5135" spans="1:25">
      <c r="A5135" s="14" t="s">
        <v>5219</v>
      </c>
      <c r="B5135" s="14" t="s">
        <v>64</v>
      </c>
      <c r="C5135" s="14" t="s">
        <v>130</v>
      </c>
      <c r="D5135" s="14" t="s">
        <v>42</v>
      </c>
      <c r="E5135" s="14">
        <v>5</v>
      </c>
      <c r="F5135" s="14">
        <v>89.383179348908399</v>
      </c>
      <c r="G5135" s="14">
        <v>29.7943931163028</v>
      </c>
      <c r="H5135" s="14">
        <v>421.40011950831399</v>
      </c>
      <c r="I5135" s="14">
        <v>430.50181630979102</v>
      </c>
      <c r="J5135" s="14">
        <v>344.48238989852803</v>
      </c>
      <c r="K5135" s="14">
        <v>531.18835055320801</v>
      </c>
      <c r="L5135" s="14">
        <v>100.686534243417</v>
      </c>
      <c r="M5135" s="14">
        <v>86.019426411263296</v>
      </c>
      <c r="O5135" s="14"/>
      <c r="P5135" s="14"/>
      <c r="Q5135" s="14"/>
      <c r="R5135" s="14"/>
      <c r="S5135" s="14"/>
      <c r="T5135" s="14"/>
      <c r="U5135" s="14"/>
      <c r="V5135" s="14"/>
      <c r="W5135" s="14"/>
      <c r="X5135" s="14"/>
      <c r="Y5135" s="14"/>
    </row>
    <row r="5136" spans="1:25">
      <c r="A5136" s="14" t="s">
        <v>5220</v>
      </c>
      <c r="B5136" s="14" t="s">
        <v>64</v>
      </c>
      <c r="C5136" s="14" t="s">
        <v>131</v>
      </c>
      <c r="D5136" s="14" t="s">
        <v>42</v>
      </c>
      <c r="E5136" s="14">
        <v>5</v>
      </c>
      <c r="F5136" s="14">
        <v>96.061982688378905</v>
      </c>
      <c r="G5136" s="14">
        <v>32.020660896126302</v>
      </c>
      <c r="H5136" s="14">
        <v>452.14149810966302</v>
      </c>
      <c r="I5136" s="14">
        <v>457.55479222865301</v>
      </c>
      <c r="J5136" s="14">
        <v>369.44073300299698</v>
      </c>
      <c r="K5136" s="14">
        <v>560.11613975992498</v>
      </c>
      <c r="L5136" s="14">
        <v>102.56134753127201</v>
      </c>
      <c r="M5136" s="14">
        <v>88.114059225655893</v>
      </c>
      <c r="O5136" s="14"/>
      <c r="P5136" s="14"/>
      <c r="Q5136" s="14"/>
      <c r="R5136" s="14"/>
      <c r="S5136" s="14"/>
      <c r="T5136" s="14"/>
      <c r="U5136" s="14"/>
      <c r="V5136" s="14"/>
      <c r="W5136" s="14"/>
      <c r="X5136" s="14"/>
      <c r="Y5136" s="14"/>
    </row>
    <row r="5137" spans="1:25">
      <c r="A5137" s="14" t="s">
        <v>5221</v>
      </c>
      <c r="B5137" s="14" t="s">
        <v>64</v>
      </c>
      <c r="C5137" s="14" t="s">
        <v>132</v>
      </c>
      <c r="D5137" s="14" t="s">
        <v>42</v>
      </c>
      <c r="E5137" s="14">
        <v>5</v>
      </c>
      <c r="F5137" s="14">
        <v>94.983562484322107</v>
      </c>
      <c r="G5137" s="14">
        <v>31.661187494774001</v>
      </c>
      <c r="H5137" s="14">
        <v>444.57553233944299</v>
      </c>
      <c r="I5137" s="14">
        <v>449.41023261207999</v>
      </c>
      <c r="J5137" s="14">
        <v>362.23348295078</v>
      </c>
      <c r="K5137" s="14">
        <v>550.96844224754398</v>
      </c>
      <c r="L5137" s="14">
        <v>101.558209635464</v>
      </c>
      <c r="M5137" s="14">
        <v>87.176749661299596</v>
      </c>
      <c r="O5137" s="14"/>
      <c r="P5137" s="14"/>
      <c r="Q5137" s="14"/>
      <c r="R5137" s="14"/>
      <c r="S5137" s="14"/>
      <c r="T5137" s="14"/>
      <c r="U5137" s="14"/>
      <c r="V5137" s="14"/>
      <c r="W5137" s="14"/>
      <c r="X5137" s="14"/>
      <c r="Y5137" s="14"/>
    </row>
    <row r="5138" spans="1:25">
      <c r="A5138" s="14" t="s">
        <v>5222</v>
      </c>
      <c r="B5138" s="14" t="s">
        <v>64</v>
      </c>
      <c r="C5138" s="14" t="s">
        <v>38</v>
      </c>
      <c r="D5138" s="14" t="s">
        <v>57</v>
      </c>
      <c r="E5138" s="14">
        <v>0</v>
      </c>
      <c r="F5138" s="14">
        <v>883.07024343992805</v>
      </c>
      <c r="G5138" s="14">
        <v>294.35674781330903</v>
      </c>
      <c r="H5138" s="14">
        <v>470.91554241098498</v>
      </c>
      <c r="I5138" s="14">
        <v>597.5529671132</v>
      </c>
      <c r="J5138" s="14">
        <v>555.58582335094798</v>
      </c>
      <c r="K5138" s="14">
        <v>641.66424439831599</v>
      </c>
      <c r="L5138" s="14">
        <v>44.111277285116103</v>
      </c>
      <c r="M5138" s="14">
        <v>41.967143762252</v>
      </c>
      <c r="O5138" s="14"/>
      <c r="P5138" s="14"/>
      <c r="Q5138" s="14"/>
      <c r="R5138" s="14"/>
      <c r="S5138" s="14"/>
      <c r="T5138" s="14"/>
      <c r="U5138" s="14"/>
      <c r="V5138" s="14"/>
      <c r="W5138" s="14"/>
      <c r="X5138" s="14"/>
      <c r="Y5138" s="14"/>
    </row>
    <row r="5139" spans="1:25">
      <c r="A5139" s="14" t="s">
        <v>5223</v>
      </c>
      <c r="B5139" s="14" t="s">
        <v>64</v>
      </c>
      <c r="C5139" s="14" t="s">
        <v>36</v>
      </c>
      <c r="D5139" s="14" t="s">
        <v>57</v>
      </c>
      <c r="E5139" s="14">
        <v>0</v>
      </c>
      <c r="F5139" s="14">
        <v>855.30596584816601</v>
      </c>
      <c r="G5139" s="14">
        <v>285.101988616055</v>
      </c>
      <c r="H5139" s="14">
        <v>453.01982820438701</v>
      </c>
      <c r="I5139" s="14">
        <v>568.02662164500202</v>
      </c>
      <c r="J5139" s="14">
        <v>527.82049206382897</v>
      </c>
      <c r="K5139" s="14">
        <v>610.32092199225701</v>
      </c>
      <c r="L5139" s="14">
        <v>42.294300347255003</v>
      </c>
      <c r="M5139" s="14">
        <v>40.206129581172803</v>
      </c>
      <c r="O5139" s="14"/>
      <c r="P5139" s="14"/>
      <c r="Q5139" s="14"/>
      <c r="R5139" s="14"/>
      <c r="S5139" s="14"/>
      <c r="T5139" s="14"/>
      <c r="U5139" s="14"/>
      <c r="V5139" s="14"/>
      <c r="W5139" s="14"/>
      <c r="X5139" s="14"/>
      <c r="Y5139" s="14"/>
    </row>
    <row r="5140" spans="1:25">
      <c r="A5140" s="14" t="s">
        <v>5224</v>
      </c>
      <c r="B5140" s="14" t="s">
        <v>64</v>
      </c>
      <c r="C5140" s="14" t="s">
        <v>34</v>
      </c>
      <c r="D5140" s="14" t="s">
        <v>57</v>
      </c>
      <c r="E5140" s="14">
        <v>0</v>
      </c>
      <c r="F5140" s="14">
        <v>843.55472594548303</v>
      </c>
      <c r="G5140" s="14">
        <v>281.184908648494</v>
      </c>
      <c r="H5140" s="14">
        <v>444.40888546504902</v>
      </c>
      <c r="I5140" s="14">
        <v>558.18638867715799</v>
      </c>
      <c r="J5140" s="14">
        <v>518.54522431246198</v>
      </c>
      <c r="K5140" s="14">
        <v>599.90107887507497</v>
      </c>
      <c r="L5140" s="14">
        <v>41.714690197917101</v>
      </c>
      <c r="M5140" s="14">
        <v>39.641164364695904</v>
      </c>
      <c r="O5140" s="14"/>
      <c r="P5140" s="14"/>
      <c r="Q5140" s="14"/>
      <c r="R5140" s="14"/>
      <c r="S5140" s="14"/>
      <c r="T5140" s="14"/>
      <c r="U5140" s="14"/>
      <c r="V5140" s="14"/>
      <c r="W5140" s="14"/>
      <c r="X5140" s="14"/>
      <c r="Y5140" s="14"/>
    </row>
    <row r="5141" spans="1:25">
      <c r="A5141" s="14" t="s">
        <v>5225</v>
      </c>
      <c r="B5141" s="14" t="s">
        <v>64</v>
      </c>
      <c r="C5141" s="14" t="s">
        <v>128</v>
      </c>
      <c r="D5141" s="14" t="s">
        <v>57</v>
      </c>
      <c r="E5141" s="14">
        <v>0</v>
      </c>
      <c r="F5141" s="14">
        <v>836.97271127697104</v>
      </c>
      <c r="G5141" s="14">
        <v>278.99090375899101</v>
      </c>
      <c r="H5141" s="14">
        <v>439.53802956447601</v>
      </c>
      <c r="I5141" s="14">
        <v>549.85050320664595</v>
      </c>
      <c r="J5141" s="14">
        <v>510.69060392305602</v>
      </c>
      <c r="K5141" s="14">
        <v>591.06702267187904</v>
      </c>
      <c r="L5141" s="14">
        <v>41.216519465233503</v>
      </c>
      <c r="M5141" s="14">
        <v>39.159899283589297</v>
      </c>
      <c r="O5141" s="14"/>
      <c r="P5141" s="14"/>
      <c r="Q5141" s="14"/>
      <c r="R5141" s="14"/>
      <c r="S5141" s="14"/>
      <c r="T5141" s="14"/>
      <c r="U5141" s="14"/>
      <c r="V5141" s="14"/>
      <c r="W5141" s="14"/>
      <c r="X5141" s="14"/>
      <c r="Y5141" s="14"/>
    </row>
    <row r="5142" spans="1:25">
      <c r="A5142" s="14" t="s">
        <v>5226</v>
      </c>
      <c r="B5142" s="14" t="s">
        <v>64</v>
      </c>
      <c r="C5142" s="14" t="s">
        <v>129</v>
      </c>
      <c r="D5142" s="14" t="s">
        <v>57</v>
      </c>
      <c r="E5142" s="14">
        <v>0</v>
      </c>
      <c r="F5142" s="14">
        <v>814.61161007624696</v>
      </c>
      <c r="G5142" s="14">
        <v>271.53720335874903</v>
      </c>
      <c r="H5142" s="14">
        <v>426.86698460777501</v>
      </c>
      <c r="I5142" s="14">
        <v>522.275118535052</v>
      </c>
      <c r="J5142" s="14">
        <v>484.797274957318</v>
      </c>
      <c r="K5142" s="14">
        <v>561.74885213513403</v>
      </c>
      <c r="L5142" s="14">
        <v>39.4737336000819</v>
      </c>
      <c r="M5142" s="14">
        <v>37.477843577734099</v>
      </c>
      <c r="O5142" s="14"/>
      <c r="P5142" s="14"/>
      <c r="Q5142" s="14"/>
      <c r="R5142" s="14"/>
      <c r="S5142" s="14"/>
      <c r="T5142" s="14"/>
      <c r="U5142" s="14"/>
      <c r="V5142" s="14"/>
      <c r="W5142" s="14"/>
      <c r="X5142" s="14"/>
      <c r="Y5142" s="14"/>
    </row>
    <row r="5143" spans="1:25">
      <c r="A5143" s="14" t="s">
        <v>5227</v>
      </c>
      <c r="B5143" s="14" t="s">
        <v>64</v>
      </c>
      <c r="C5143" s="14" t="s">
        <v>130</v>
      </c>
      <c r="D5143" s="14" t="s">
        <v>57</v>
      </c>
      <c r="E5143" s="14">
        <v>0</v>
      </c>
      <c r="F5143" s="14">
        <v>828.04550871768902</v>
      </c>
      <c r="G5143" s="14">
        <v>276.01516957256302</v>
      </c>
      <c r="H5143" s="14">
        <v>432.98308358921599</v>
      </c>
      <c r="I5143" s="14">
        <v>526.27886864770699</v>
      </c>
      <c r="J5143" s="14">
        <v>488.82969806696701</v>
      </c>
      <c r="K5143" s="14">
        <v>565.70569170093995</v>
      </c>
      <c r="L5143" s="14">
        <v>39.426823053233797</v>
      </c>
      <c r="M5143" s="14">
        <v>37.449170580739199</v>
      </c>
      <c r="O5143" s="14"/>
      <c r="P5143" s="14"/>
      <c r="Q5143" s="14"/>
      <c r="R5143" s="14"/>
      <c r="S5143" s="14"/>
      <c r="T5143" s="14"/>
      <c r="U5143" s="14"/>
      <c r="V5143" s="14"/>
      <c r="W5143" s="14"/>
      <c r="X5143" s="14"/>
      <c r="Y5143" s="14"/>
    </row>
    <row r="5144" spans="1:25">
      <c r="A5144" s="14" t="s">
        <v>5228</v>
      </c>
      <c r="B5144" s="14" t="s">
        <v>64</v>
      </c>
      <c r="C5144" s="14" t="s">
        <v>131</v>
      </c>
      <c r="D5144" s="14" t="s">
        <v>57</v>
      </c>
      <c r="E5144" s="14">
        <v>0</v>
      </c>
      <c r="F5144" s="14">
        <v>830.72439742469999</v>
      </c>
      <c r="G5144" s="14">
        <v>276.90813247490001</v>
      </c>
      <c r="H5144" s="14">
        <v>433.03658701121299</v>
      </c>
      <c r="I5144" s="14">
        <v>513.94101572973102</v>
      </c>
      <c r="J5144" s="14">
        <v>477.69445280437498</v>
      </c>
      <c r="K5144" s="14">
        <v>552.09854525243202</v>
      </c>
      <c r="L5144" s="14">
        <v>38.157529522700997</v>
      </c>
      <c r="M5144" s="14">
        <v>36.246562925355903</v>
      </c>
      <c r="O5144" s="14"/>
      <c r="P5144" s="14"/>
      <c r="Q5144" s="14"/>
      <c r="R5144" s="14"/>
      <c r="S5144" s="14"/>
      <c r="T5144" s="14"/>
      <c r="U5144" s="14"/>
      <c r="V5144" s="14"/>
      <c r="W5144" s="14"/>
      <c r="X5144" s="14"/>
      <c r="Y5144" s="14"/>
    </row>
    <row r="5145" spans="1:25">
      <c r="A5145" s="14" t="s">
        <v>5229</v>
      </c>
      <c r="B5145" s="14" t="s">
        <v>64</v>
      </c>
      <c r="C5145" s="14" t="s">
        <v>132</v>
      </c>
      <c r="D5145" s="14" t="s">
        <v>57</v>
      </c>
      <c r="E5145" s="14">
        <v>0</v>
      </c>
      <c r="F5145" s="14">
        <v>862.64239287616999</v>
      </c>
      <c r="G5145" s="14">
        <v>287.54746429205699</v>
      </c>
      <c r="H5145" s="14">
        <v>448.10264031799397</v>
      </c>
      <c r="I5145" s="14">
        <v>527.87711642230397</v>
      </c>
      <c r="J5145" s="14">
        <v>491.37620104150699</v>
      </c>
      <c r="K5145" s="14">
        <v>566.26546050863999</v>
      </c>
      <c r="L5145" s="14">
        <v>38.3883440863356</v>
      </c>
      <c r="M5145" s="14">
        <v>36.500915380797501</v>
      </c>
      <c r="O5145" s="14"/>
      <c r="P5145" s="14"/>
      <c r="Q5145" s="14"/>
      <c r="R5145" s="14"/>
      <c r="S5145" s="14"/>
      <c r="T5145" s="14"/>
      <c r="U5145" s="14"/>
      <c r="V5145" s="14"/>
      <c r="W5145" s="14"/>
      <c r="X5145" s="14"/>
      <c r="Y5145" s="14"/>
    </row>
    <row r="5146" spans="1:25">
      <c r="A5146" s="14" t="s">
        <v>5230</v>
      </c>
      <c r="B5146" s="14" t="s">
        <v>64</v>
      </c>
      <c r="C5146" s="14" t="s">
        <v>38</v>
      </c>
      <c r="D5146" s="14" t="s">
        <v>57</v>
      </c>
      <c r="E5146" s="14">
        <v>1</v>
      </c>
      <c r="F5146" s="14">
        <v>116.143338497089</v>
      </c>
      <c r="G5146" s="14">
        <v>38.714446165696302</v>
      </c>
      <c r="H5146" s="14">
        <v>299.55467475778698</v>
      </c>
      <c r="I5146" s="14">
        <v>477.82956770522497</v>
      </c>
      <c r="J5146" s="14">
        <v>381.91642549340401</v>
      </c>
      <c r="K5146" s="14">
        <v>587.934834824115</v>
      </c>
      <c r="L5146" s="14">
        <v>110.10526711889</v>
      </c>
      <c r="M5146" s="14">
        <v>95.913142211820499</v>
      </c>
      <c r="O5146" s="14"/>
      <c r="P5146" s="14"/>
      <c r="Q5146" s="14"/>
      <c r="R5146" s="14"/>
      <c r="S5146" s="14"/>
      <c r="T5146" s="14"/>
      <c r="U5146" s="14"/>
      <c r="V5146" s="14"/>
      <c r="W5146" s="14"/>
      <c r="X5146" s="14"/>
      <c r="Y5146" s="14"/>
    </row>
    <row r="5147" spans="1:25">
      <c r="A5147" s="14" t="s">
        <v>5231</v>
      </c>
      <c r="B5147" s="14" t="s">
        <v>64</v>
      </c>
      <c r="C5147" s="14" t="s">
        <v>36</v>
      </c>
      <c r="D5147" s="14" t="s">
        <v>57</v>
      </c>
      <c r="E5147" s="14">
        <v>1</v>
      </c>
      <c r="F5147" s="14">
        <v>110.93314364717</v>
      </c>
      <c r="G5147" s="14">
        <v>36.977714549056699</v>
      </c>
      <c r="H5147" s="14">
        <v>280.92874708055598</v>
      </c>
      <c r="I5147" s="14">
        <v>408.86131621029301</v>
      </c>
      <c r="J5147" s="14">
        <v>329.05363589271002</v>
      </c>
      <c r="K5147" s="14">
        <v>500.77389605389999</v>
      </c>
      <c r="L5147" s="14">
        <v>91.912579843606494</v>
      </c>
      <c r="M5147" s="14">
        <v>79.807680317583802</v>
      </c>
      <c r="O5147" s="14"/>
      <c r="P5147" s="14"/>
      <c r="Q5147" s="14"/>
      <c r="R5147" s="14"/>
      <c r="S5147" s="14"/>
      <c r="T5147" s="14"/>
      <c r="U5147" s="14"/>
      <c r="V5147" s="14"/>
      <c r="W5147" s="14"/>
      <c r="X5147" s="14"/>
      <c r="Y5147" s="14"/>
    </row>
    <row r="5148" spans="1:25">
      <c r="A5148" s="14" t="s">
        <v>5232</v>
      </c>
      <c r="B5148" s="14" t="s">
        <v>64</v>
      </c>
      <c r="C5148" s="14" t="s">
        <v>34</v>
      </c>
      <c r="D5148" s="14" t="s">
        <v>57</v>
      </c>
      <c r="E5148" s="14">
        <v>1</v>
      </c>
      <c r="F5148" s="14">
        <v>108.03594617007001</v>
      </c>
      <c r="G5148" s="14">
        <v>36.011982056689803</v>
      </c>
      <c r="H5148" s="14">
        <v>269.45664231573198</v>
      </c>
      <c r="I5148" s="14">
        <v>392.56036990088</v>
      </c>
      <c r="J5148" s="14">
        <v>314.75592191118898</v>
      </c>
      <c r="K5148" s="14">
        <v>482.33569379430998</v>
      </c>
      <c r="L5148" s="14">
        <v>89.775323893429899</v>
      </c>
      <c r="M5148" s="14">
        <v>77.804447989691397</v>
      </c>
      <c r="O5148" s="14"/>
      <c r="P5148" s="14"/>
      <c r="Q5148" s="14"/>
      <c r="R5148" s="14"/>
      <c r="S5148" s="14"/>
      <c r="T5148" s="14"/>
      <c r="U5148" s="14"/>
      <c r="V5148" s="14"/>
      <c r="W5148" s="14"/>
      <c r="X5148" s="14"/>
      <c r="Y5148" s="14"/>
    </row>
    <row r="5149" spans="1:25">
      <c r="A5149" s="14" t="s">
        <v>5233</v>
      </c>
      <c r="B5149" s="14" t="s">
        <v>64</v>
      </c>
      <c r="C5149" s="14" t="s">
        <v>128</v>
      </c>
      <c r="D5149" s="14" t="s">
        <v>57</v>
      </c>
      <c r="E5149" s="14">
        <v>1</v>
      </c>
      <c r="F5149" s="14">
        <v>102.32603623301399</v>
      </c>
      <c r="G5149" s="14">
        <v>34.1086787443381</v>
      </c>
      <c r="H5149" s="14">
        <v>252.003537084138</v>
      </c>
      <c r="I5149" s="14">
        <v>390.29977144597302</v>
      </c>
      <c r="J5149" s="14">
        <v>308.38423947493601</v>
      </c>
      <c r="K5149" s="14">
        <v>485.19423925728699</v>
      </c>
      <c r="L5149" s="14">
        <v>94.8944678113143</v>
      </c>
      <c r="M5149" s="14">
        <v>81.915531971036103</v>
      </c>
      <c r="O5149" s="14"/>
      <c r="P5149" s="14"/>
      <c r="Q5149" s="14"/>
      <c r="R5149" s="14"/>
      <c r="S5149" s="14"/>
      <c r="T5149" s="14"/>
      <c r="U5149" s="14"/>
      <c r="V5149" s="14"/>
      <c r="W5149" s="14"/>
      <c r="X5149" s="14"/>
      <c r="Y5149" s="14"/>
    </row>
    <row r="5150" spans="1:25">
      <c r="A5150" s="14" t="s">
        <v>5234</v>
      </c>
      <c r="B5150" s="14" t="s">
        <v>64</v>
      </c>
      <c r="C5150" s="14" t="s">
        <v>129</v>
      </c>
      <c r="D5150" s="14" t="s">
        <v>57</v>
      </c>
      <c r="E5150" s="14">
        <v>1</v>
      </c>
      <c r="F5150" s="14">
        <v>97.920688505050407</v>
      </c>
      <c r="G5150" s="14">
        <v>32.6402295016835</v>
      </c>
      <c r="H5150" s="14">
        <v>239.02333220653301</v>
      </c>
      <c r="I5150" s="14">
        <v>358.97711735507397</v>
      </c>
      <c r="J5150" s="14">
        <v>281.40785165913297</v>
      </c>
      <c r="K5150" s="14">
        <v>449.13320993815802</v>
      </c>
      <c r="L5150" s="14">
        <v>90.156092583084202</v>
      </c>
      <c r="M5150" s="14">
        <v>77.569265695941297</v>
      </c>
      <c r="O5150" s="14"/>
      <c r="P5150" s="14"/>
      <c r="Q5150" s="14"/>
      <c r="R5150" s="14"/>
      <c r="S5150" s="14"/>
      <c r="T5150" s="14"/>
      <c r="U5150" s="14"/>
      <c r="V5150" s="14"/>
      <c r="W5150" s="14"/>
      <c r="X5150" s="14"/>
      <c r="Y5150" s="14"/>
    </row>
    <row r="5151" spans="1:25">
      <c r="A5151" s="14" t="s">
        <v>5235</v>
      </c>
      <c r="B5151" s="14" t="s">
        <v>64</v>
      </c>
      <c r="C5151" s="14" t="s">
        <v>130</v>
      </c>
      <c r="D5151" s="14" t="s">
        <v>57</v>
      </c>
      <c r="E5151" s="14">
        <v>1</v>
      </c>
      <c r="F5151" s="14">
        <v>95.599155708341598</v>
      </c>
      <c r="G5151" s="14">
        <v>31.866385236113899</v>
      </c>
      <c r="H5151" s="14">
        <v>231.615156167999</v>
      </c>
      <c r="I5151" s="14">
        <v>332.92634353489001</v>
      </c>
      <c r="J5151" s="14">
        <v>262.09383649755398</v>
      </c>
      <c r="K5151" s="14">
        <v>415.40311389674201</v>
      </c>
      <c r="L5151" s="14">
        <v>82.476770361851806</v>
      </c>
      <c r="M5151" s="14">
        <v>70.832507037335802</v>
      </c>
      <c r="O5151" s="14"/>
      <c r="P5151" s="14"/>
      <c r="Q5151" s="14"/>
      <c r="R5151" s="14"/>
      <c r="S5151" s="14"/>
      <c r="T5151" s="14"/>
      <c r="U5151" s="14"/>
      <c r="V5151" s="14"/>
      <c r="W5151" s="14"/>
      <c r="X5151" s="14"/>
      <c r="Y5151" s="14"/>
    </row>
    <row r="5152" spans="1:25">
      <c r="A5152" s="14" t="s">
        <v>5236</v>
      </c>
      <c r="B5152" s="14" t="s">
        <v>64</v>
      </c>
      <c r="C5152" s="14" t="s">
        <v>131</v>
      </c>
      <c r="D5152" s="14" t="s">
        <v>57</v>
      </c>
      <c r="E5152" s="14">
        <v>1</v>
      </c>
      <c r="F5152" s="14">
        <v>96.836826072535999</v>
      </c>
      <c r="G5152" s="14">
        <v>32.278942024178697</v>
      </c>
      <c r="H5152" s="14">
        <v>233.26867745654599</v>
      </c>
      <c r="I5152" s="14">
        <v>315.64888159288103</v>
      </c>
      <c r="J5152" s="14">
        <v>250.375324839005</v>
      </c>
      <c r="K5152" s="14">
        <v>391.578223866727</v>
      </c>
      <c r="L5152" s="14">
        <v>75.929342273846103</v>
      </c>
      <c r="M5152" s="14">
        <v>65.273556753876093</v>
      </c>
      <c r="O5152" s="14"/>
      <c r="P5152" s="14"/>
      <c r="Q5152" s="14"/>
      <c r="R5152" s="14"/>
      <c r="S5152" s="14"/>
      <c r="T5152" s="14"/>
      <c r="U5152" s="14"/>
      <c r="V5152" s="14"/>
      <c r="W5152" s="14"/>
      <c r="X5152" s="14"/>
      <c r="Y5152" s="14"/>
    </row>
    <row r="5153" spans="1:25">
      <c r="A5153" s="14" t="s">
        <v>5237</v>
      </c>
      <c r="B5153" s="14" t="s">
        <v>64</v>
      </c>
      <c r="C5153" s="14" t="s">
        <v>132</v>
      </c>
      <c r="D5153" s="14" t="s">
        <v>57</v>
      </c>
      <c r="E5153" s="14">
        <v>1</v>
      </c>
      <c r="F5153" s="14">
        <v>101.243015431001</v>
      </c>
      <c r="G5153" s="14">
        <v>33.747671810333799</v>
      </c>
      <c r="H5153" s="14">
        <v>242.353118925198</v>
      </c>
      <c r="I5153" s="14">
        <v>324.28572007400402</v>
      </c>
      <c r="J5153" s="14">
        <v>258.493093197468</v>
      </c>
      <c r="K5153" s="14">
        <v>400.56294754213297</v>
      </c>
      <c r="L5153" s="14">
        <v>76.2772274681287</v>
      </c>
      <c r="M5153" s="14">
        <v>65.792626876536204</v>
      </c>
      <c r="O5153" s="14"/>
      <c r="P5153" s="14"/>
      <c r="Q5153" s="14"/>
      <c r="R5153" s="14"/>
      <c r="S5153" s="14"/>
      <c r="T5153" s="14"/>
      <c r="U5153" s="14"/>
      <c r="V5153" s="14"/>
      <c r="W5153" s="14"/>
      <c r="X5153" s="14"/>
      <c r="Y5153" s="14"/>
    </row>
    <row r="5154" spans="1:25">
      <c r="A5154" s="14" t="s">
        <v>5238</v>
      </c>
      <c r="B5154" s="14" t="s">
        <v>64</v>
      </c>
      <c r="C5154" s="14" t="s">
        <v>38</v>
      </c>
      <c r="D5154" s="14" t="s">
        <v>57</v>
      </c>
      <c r="E5154" s="14">
        <v>2</v>
      </c>
      <c r="F5154" s="14">
        <v>181.65575614192201</v>
      </c>
      <c r="G5154" s="14">
        <v>60.551918713974104</v>
      </c>
      <c r="H5154" s="14">
        <v>457.87103932530698</v>
      </c>
      <c r="I5154" s="14">
        <v>558.28777444087495</v>
      </c>
      <c r="J5154" s="14">
        <v>475.06952090075498</v>
      </c>
      <c r="K5154" s="14">
        <v>651.20068469540297</v>
      </c>
      <c r="L5154" s="14">
        <v>92.912910254528001</v>
      </c>
      <c r="M5154" s="14">
        <v>83.218253540119704</v>
      </c>
      <c r="O5154" s="14"/>
      <c r="P5154" s="14"/>
      <c r="Q5154" s="14"/>
      <c r="R5154" s="14"/>
      <c r="S5154" s="14"/>
      <c r="T5154" s="14"/>
      <c r="U5154" s="14"/>
      <c r="V5154" s="14"/>
      <c r="W5154" s="14"/>
      <c r="X5154" s="14"/>
      <c r="Y5154" s="14"/>
    </row>
    <row r="5155" spans="1:25">
      <c r="A5155" s="14" t="s">
        <v>5239</v>
      </c>
      <c r="B5155" s="14" t="s">
        <v>64</v>
      </c>
      <c r="C5155" s="14" t="s">
        <v>36</v>
      </c>
      <c r="D5155" s="14" t="s">
        <v>57</v>
      </c>
      <c r="E5155" s="14">
        <v>2</v>
      </c>
      <c r="F5155" s="14">
        <v>178.59939396408501</v>
      </c>
      <c r="G5155" s="14">
        <v>59.5331313213618</v>
      </c>
      <c r="H5155" s="14">
        <v>448.02175889044099</v>
      </c>
      <c r="I5155" s="14">
        <v>548.02713575433995</v>
      </c>
      <c r="J5155" s="14">
        <v>465.60887465672999</v>
      </c>
      <c r="K5155" s="14">
        <v>640.13375672051802</v>
      </c>
      <c r="L5155" s="14">
        <v>92.106620966178596</v>
      </c>
      <c r="M5155" s="14">
        <v>82.418261097609701</v>
      </c>
      <c r="O5155" s="14"/>
      <c r="P5155" s="14"/>
      <c r="Q5155" s="14"/>
      <c r="R5155" s="14"/>
      <c r="S5155" s="14"/>
      <c r="T5155" s="14"/>
      <c r="U5155" s="14"/>
      <c r="V5155" s="14"/>
      <c r="W5155" s="14"/>
      <c r="X5155" s="14"/>
      <c r="Y5155" s="14"/>
    </row>
    <row r="5156" spans="1:25">
      <c r="A5156" s="14" t="s">
        <v>5240</v>
      </c>
      <c r="B5156" s="14" t="s">
        <v>64</v>
      </c>
      <c r="C5156" s="14" t="s">
        <v>34</v>
      </c>
      <c r="D5156" s="14" t="s">
        <v>57</v>
      </c>
      <c r="E5156" s="14">
        <v>2</v>
      </c>
      <c r="F5156" s="14">
        <v>165.31313402283399</v>
      </c>
      <c r="G5156" s="14">
        <v>55.104378007611302</v>
      </c>
      <c r="H5156" s="14">
        <v>412.262485405706</v>
      </c>
      <c r="I5156" s="14">
        <v>508.053570588002</v>
      </c>
      <c r="J5156" s="14">
        <v>428.73902701737097</v>
      </c>
      <c r="K5156" s="14">
        <v>597.08286406395302</v>
      </c>
      <c r="L5156" s="14">
        <v>89.029293475951107</v>
      </c>
      <c r="M5156" s="14">
        <v>79.314543570631102</v>
      </c>
      <c r="O5156" s="14"/>
      <c r="P5156" s="14"/>
      <c r="Q5156" s="14"/>
      <c r="R5156" s="14"/>
      <c r="S5156" s="14"/>
      <c r="T5156" s="14"/>
      <c r="U5156" s="14"/>
      <c r="V5156" s="14"/>
      <c r="W5156" s="14"/>
      <c r="X5156" s="14"/>
      <c r="Y5156" s="14"/>
    </row>
    <row r="5157" spans="1:25">
      <c r="A5157" s="14" t="s">
        <v>5241</v>
      </c>
      <c r="B5157" s="14" t="s">
        <v>64</v>
      </c>
      <c r="C5157" s="14" t="s">
        <v>128</v>
      </c>
      <c r="D5157" s="14" t="s">
        <v>57</v>
      </c>
      <c r="E5157" s="14">
        <v>2</v>
      </c>
      <c r="F5157" s="14">
        <v>170.12593313993801</v>
      </c>
      <c r="G5157" s="14">
        <v>56.708644379979198</v>
      </c>
      <c r="H5157" s="14">
        <v>423.55707100517299</v>
      </c>
      <c r="I5157" s="14">
        <v>521.98021317096595</v>
      </c>
      <c r="J5157" s="14">
        <v>442.46446620164699</v>
      </c>
      <c r="K5157" s="14">
        <v>611.08775481686905</v>
      </c>
      <c r="L5157" s="14">
        <v>89.107541645902998</v>
      </c>
      <c r="M5157" s="14">
        <v>79.515746969318997</v>
      </c>
      <c r="O5157" s="14"/>
      <c r="P5157" s="14"/>
      <c r="Q5157" s="14"/>
      <c r="R5157" s="14"/>
      <c r="S5157" s="14"/>
      <c r="T5157" s="14"/>
      <c r="U5157" s="14"/>
      <c r="V5157" s="14"/>
      <c r="W5157" s="14"/>
      <c r="X5157" s="14"/>
      <c r="Y5157" s="14"/>
    </row>
    <row r="5158" spans="1:25">
      <c r="A5158" s="14" t="s">
        <v>5242</v>
      </c>
      <c r="B5158" s="14" t="s">
        <v>64</v>
      </c>
      <c r="C5158" s="14" t="s">
        <v>129</v>
      </c>
      <c r="D5158" s="14" t="s">
        <v>57</v>
      </c>
      <c r="E5158" s="14">
        <v>2</v>
      </c>
      <c r="F5158" s="14">
        <v>167.32425250783501</v>
      </c>
      <c r="G5158" s="14">
        <v>55.774750835944999</v>
      </c>
      <c r="H5158" s="14">
        <v>415.68144612286</v>
      </c>
      <c r="I5158" s="14">
        <v>501.05363704480902</v>
      </c>
      <c r="J5158" s="14">
        <v>424.89223823455001</v>
      </c>
      <c r="K5158" s="14">
        <v>586.48372849072803</v>
      </c>
      <c r="L5158" s="14">
        <v>85.430091445919103</v>
      </c>
      <c r="M5158" s="14">
        <v>76.161398810258902</v>
      </c>
      <c r="O5158" s="14"/>
      <c r="P5158" s="14"/>
      <c r="Q5158" s="14"/>
      <c r="R5158" s="14"/>
      <c r="S5158" s="14"/>
      <c r="T5158" s="14"/>
      <c r="U5158" s="14"/>
      <c r="V5158" s="14"/>
      <c r="W5158" s="14"/>
      <c r="X5158" s="14"/>
      <c r="Y5158" s="14"/>
    </row>
    <row r="5159" spans="1:25">
      <c r="A5159" s="14" t="s">
        <v>5243</v>
      </c>
      <c r="B5159" s="14" t="s">
        <v>64</v>
      </c>
      <c r="C5159" s="14" t="s">
        <v>130</v>
      </c>
      <c r="D5159" s="14" t="s">
        <v>57</v>
      </c>
      <c r="E5159" s="14">
        <v>2</v>
      </c>
      <c r="F5159" s="14">
        <v>184.597671816119</v>
      </c>
      <c r="G5159" s="14">
        <v>61.532557272039597</v>
      </c>
      <c r="H5159" s="14">
        <v>456.41654547192201</v>
      </c>
      <c r="I5159" s="14">
        <v>534.14895113363605</v>
      </c>
      <c r="J5159" s="14">
        <v>457.16131412708199</v>
      </c>
      <c r="K5159" s="14">
        <v>620.029251833643</v>
      </c>
      <c r="L5159" s="14">
        <v>85.880300700007794</v>
      </c>
      <c r="M5159" s="14">
        <v>76.987637006554095</v>
      </c>
      <c r="O5159" s="14"/>
      <c r="P5159" s="14"/>
      <c r="Q5159" s="14"/>
      <c r="R5159" s="14"/>
      <c r="S5159" s="14"/>
      <c r="T5159" s="14"/>
      <c r="U5159" s="14"/>
      <c r="V5159" s="14"/>
      <c r="W5159" s="14"/>
      <c r="X5159" s="14"/>
      <c r="Y5159" s="14"/>
    </row>
    <row r="5160" spans="1:25">
      <c r="A5160" s="14" t="s">
        <v>5244</v>
      </c>
      <c r="B5160" s="14" t="s">
        <v>64</v>
      </c>
      <c r="C5160" s="14" t="s">
        <v>131</v>
      </c>
      <c r="D5160" s="14" t="s">
        <v>57</v>
      </c>
      <c r="E5160" s="14">
        <v>2</v>
      </c>
      <c r="F5160" s="14">
        <v>185.78219300790099</v>
      </c>
      <c r="G5160" s="14">
        <v>61.927397669300298</v>
      </c>
      <c r="H5160" s="14">
        <v>456.66927144167101</v>
      </c>
      <c r="I5160" s="14">
        <v>524.17997062994095</v>
      </c>
      <c r="J5160" s="14">
        <v>449.36163016393101</v>
      </c>
      <c r="K5160" s="14">
        <v>607.61112623356905</v>
      </c>
      <c r="L5160" s="14">
        <v>83.431155603628198</v>
      </c>
      <c r="M5160" s="14">
        <v>74.818340466009701</v>
      </c>
      <c r="O5160" s="14"/>
      <c r="P5160" s="14"/>
      <c r="Q5160" s="14"/>
      <c r="R5160" s="14"/>
      <c r="S5160" s="14"/>
      <c r="T5160" s="14"/>
      <c r="U5160" s="14"/>
      <c r="V5160" s="14"/>
      <c r="W5160" s="14"/>
      <c r="X5160" s="14"/>
      <c r="Y5160" s="14"/>
    </row>
    <row r="5161" spans="1:25">
      <c r="A5161" s="14" t="s">
        <v>5245</v>
      </c>
      <c r="B5161" s="14" t="s">
        <v>64</v>
      </c>
      <c r="C5161" s="14" t="s">
        <v>132</v>
      </c>
      <c r="D5161" s="14" t="s">
        <v>57</v>
      </c>
      <c r="E5161" s="14">
        <v>2</v>
      </c>
      <c r="F5161" s="14">
        <v>196.30640705589701</v>
      </c>
      <c r="G5161" s="14">
        <v>65.435469018632404</v>
      </c>
      <c r="H5161" s="14">
        <v>479.52124445722097</v>
      </c>
      <c r="I5161" s="14">
        <v>545.37124461446797</v>
      </c>
      <c r="J5161" s="14">
        <v>469.84133528121203</v>
      </c>
      <c r="K5161" s="14">
        <v>629.34559261953098</v>
      </c>
      <c r="L5161" s="14">
        <v>83.974348005063206</v>
      </c>
      <c r="M5161" s="14">
        <v>75.529909333255503</v>
      </c>
      <c r="O5161" s="14"/>
      <c r="P5161" s="14"/>
      <c r="Q5161" s="14"/>
      <c r="R5161" s="14"/>
      <c r="S5161" s="14"/>
      <c r="T5161" s="14"/>
      <c r="U5161" s="14"/>
      <c r="V5161" s="14"/>
      <c r="W5161" s="14"/>
      <c r="X5161" s="14"/>
      <c r="Y5161" s="14"/>
    </row>
    <row r="5162" spans="1:25">
      <c r="A5162" s="14" t="s">
        <v>5246</v>
      </c>
      <c r="B5162" s="14" t="s">
        <v>64</v>
      </c>
      <c r="C5162" s="14" t="s">
        <v>38</v>
      </c>
      <c r="D5162" s="14" t="s">
        <v>57</v>
      </c>
      <c r="E5162" s="14">
        <v>3</v>
      </c>
      <c r="F5162" s="14">
        <v>189.41051249119101</v>
      </c>
      <c r="G5162" s="14">
        <v>63.136837497063802</v>
      </c>
      <c r="H5162" s="14">
        <v>507.76214377179099</v>
      </c>
      <c r="I5162" s="14">
        <v>601.67188553206699</v>
      </c>
      <c r="J5162" s="14">
        <v>514.63025607267696</v>
      </c>
      <c r="K5162" s="14">
        <v>698.631170861334</v>
      </c>
      <c r="L5162" s="14">
        <v>96.959285329267104</v>
      </c>
      <c r="M5162" s="14">
        <v>87.041629459389895</v>
      </c>
      <c r="O5162" s="14"/>
      <c r="P5162" s="14"/>
      <c r="Q5162" s="14"/>
      <c r="R5162" s="14"/>
      <c r="S5162" s="14"/>
      <c r="T5162" s="14"/>
      <c r="U5162" s="14"/>
      <c r="V5162" s="14"/>
      <c r="W5162" s="14"/>
      <c r="X5162" s="14"/>
      <c r="Y5162" s="14"/>
    </row>
    <row r="5163" spans="1:25">
      <c r="A5163" s="14" t="s">
        <v>5247</v>
      </c>
      <c r="B5163" s="14" t="s">
        <v>64</v>
      </c>
      <c r="C5163" s="14" t="s">
        <v>36</v>
      </c>
      <c r="D5163" s="14" t="s">
        <v>57</v>
      </c>
      <c r="E5163" s="14">
        <v>3</v>
      </c>
      <c r="F5163" s="14">
        <v>178.124001623552</v>
      </c>
      <c r="G5163" s="14">
        <v>59.374667207850699</v>
      </c>
      <c r="H5163" s="14">
        <v>476.90495749277699</v>
      </c>
      <c r="I5163" s="14">
        <v>547.75813463874999</v>
      </c>
      <c r="J5163" s="14">
        <v>467.03310209444902</v>
      </c>
      <c r="K5163" s="14">
        <v>637.98592946541999</v>
      </c>
      <c r="L5163" s="14">
        <v>90.227794826670007</v>
      </c>
      <c r="M5163" s="14">
        <v>80.725032544300703</v>
      </c>
      <c r="O5163" s="14"/>
      <c r="P5163" s="14"/>
      <c r="Q5163" s="14"/>
      <c r="R5163" s="14"/>
      <c r="S5163" s="14"/>
      <c r="T5163" s="14"/>
      <c r="U5163" s="14"/>
      <c r="V5163" s="14"/>
      <c r="W5163" s="14"/>
      <c r="X5163" s="14"/>
      <c r="Y5163" s="14"/>
    </row>
    <row r="5164" spans="1:25">
      <c r="A5164" s="14" t="s">
        <v>5248</v>
      </c>
      <c r="B5164" s="14" t="s">
        <v>64</v>
      </c>
      <c r="C5164" s="14" t="s">
        <v>34</v>
      </c>
      <c r="D5164" s="14" t="s">
        <v>57</v>
      </c>
      <c r="E5164" s="14">
        <v>3</v>
      </c>
      <c r="F5164" s="14">
        <v>179.79620758995699</v>
      </c>
      <c r="G5164" s="14">
        <v>59.9320691966524</v>
      </c>
      <c r="H5164" s="14">
        <v>482.04028952507298</v>
      </c>
      <c r="I5164" s="14">
        <v>558.99530024606804</v>
      </c>
      <c r="J5164" s="14">
        <v>477.382081400397</v>
      </c>
      <c r="K5164" s="14">
        <v>650.16827758635702</v>
      </c>
      <c r="L5164" s="14">
        <v>91.172977340288995</v>
      </c>
      <c r="M5164" s="14">
        <v>81.613218845671</v>
      </c>
      <c r="O5164" s="14"/>
      <c r="P5164" s="14"/>
      <c r="Q5164" s="14"/>
      <c r="R5164" s="14"/>
      <c r="S5164" s="14"/>
      <c r="T5164" s="14"/>
      <c r="U5164" s="14"/>
      <c r="V5164" s="14"/>
      <c r="W5164" s="14"/>
      <c r="X5164" s="14"/>
      <c r="Y5164" s="14"/>
    </row>
    <row r="5165" spans="1:25">
      <c r="A5165" s="14" t="s">
        <v>5249</v>
      </c>
      <c r="B5165" s="14" t="s">
        <v>64</v>
      </c>
      <c r="C5165" s="14" t="s">
        <v>128</v>
      </c>
      <c r="D5165" s="14" t="s">
        <v>57</v>
      </c>
      <c r="E5165" s="14">
        <v>3</v>
      </c>
      <c r="F5165" s="14">
        <v>171.53955809039601</v>
      </c>
      <c r="G5165" s="14">
        <v>57.179852696798498</v>
      </c>
      <c r="H5165" s="14">
        <v>459.82993724807801</v>
      </c>
      <c r="I5165" s="14">
        <v>530.12703535751803</v>
      </c>
      <c r="J5165" s="14">
        <v>451.46069260658902</v>
      </c>
      <c r="K5165" s="14">
        <v>618.24104133564504</v>
      </c>
      <c r="L5165" s="14">
        <v>88.114005978126997</v>
      </c>
      <c r="M5165" s="14">
        <v>78.666342750928706</v>
      </c>
      <c r="O5165" s="14"/>
      <c r="P5165" s="14"/>
      <c r="Q5165" s="14"/>
      <c r="R5165" s="14"/>
      <c r="S5165" s="14"/>
      <c r="T5165" s="14"/>
      <c r="U5165" s="14"/>
      <c r="V5165" s="14"/>
      <c r="W5165" s="14"/>
      <c r="X5165" s="14"/>
      <c r="Y5165" s="14"/>
    </row>
    <row r="5166" spans="1:25">
      <c r="A5166" s="14" t="s">
        <v>5250</v>
      </c>
      <c r="B5166" s="14" t="s">
        <v>64</v>
      </c>
      <c r="C5166" s="14" t="s">
        <v>129</v>
      </c>
      <c r="D5166" s="14" t="s">
        <v>57</v>
      </c>
      <c r="E5166" s="14">
        <v>3</v>
      </c>
      <c r="F5166" s="14">
        <v>171.84579539344</v>
      </c>
      <c r="G5166" s="14">
        <v>57.281931797813499</v>
      </c>
      <c r="H5166" s="14">
        <v>461.08343277016502</v>
      </c>
      <c r="I5166" s="14">
        <v>522.534565835286</v>
      </c>
      <c r="J5166" s="14">
        <v>445.481049811584</v>
      </c>
      <c r="K5166" s="14">
        <v>608.83327516980796</v>
      </c>
      <c r="L5166" s="14">
        <v>86.298709334521604</v>
      </c>
      <c r="M5166" s="14">
        <v>77.053516023701903</v>
      </c>
      <c r="O5166" s="14"/>
      <c r="P5166" s="14"/>
      <c r="Q5166" s="14"/>
      <c r="R5166" s="14"/>
      <c r="S5166" s="14"/>
      <c r="T5166" s="14"/>
      <c r="U5166" s="14"/>
      <c r="V5166" s="14"/>
      <c r="W5166" s="14"/>
      <c r="X5166" s="14"/>
      <c r="Y5166" s="14"/>
    </row>
    <row r="5167" spans="1:25">
      <c r="A5167" s="14" t="s">
        <v>5251</v>
      </c>
      <c r="B5167" s="14" t="s">
        <v>64</v>
      </c>
      <c r="C5167" s="14" t="s">
        <v>130</v>
      </c>
      <c r="D5167" s="14" t="s">
        <v>57</v>
      </c>
      <c r="E5167" s="14">
        <v>3</v>
      </c>
      <c r="F5167" s="14">
        <v>160.21120788047199</v>
      </c>
      <c r="G5167" s="14">
        <v>53.403735960157199</v>
      </c>
      <c r="H5167" s="14">
        <v>430.47856592544201</v>
      </c>
      <c r="I5167" s="14">
        <v>478.92473123520602</v>
      </c>
      <c r="J5167" s="14">
        <v>405.83362700976897</v>
      </c>
      <c r="K5167" s="14">
        <v>561.11904906237498</v>
      </c>
      <c r="L5167" s="14">
        <v>82.194317827169897</v>
      </c>
      <c r="M5167" s="14">
        <v>73.091104225436396</v>
      </c>
      <c r="O5167" s="14"/>
      <c r="P5167" s="14"/>
      <c r="Q5167" s="14"/>
      <c r="R5167" s="14"/>
      <c r="S5167" s="14"/>
      <c r="T5167" s="14"/>
      <c r="U5167" s="14"/>
      <c r="V5167" s="14"/>
      <c r="W5167" s="14"/>
      <c r="X5167" s="14"/>
      <c r="Y5167" s="14"/>
    </row>
    <row r="5168" spans="1:25">
      <c r="A5168" s="14" t="s">
        <v>5252</v>
      </c>
      <c r="B5168" s="14" t="s">
        <v>64</v>
      </c>
      <c r="C5168" s="14" t="s">
        <v>131</v>
      </c>
      <c r="D5168" s="14" t="s">
        <v>57</v>
      </c>
      <c r="E5168" s="14">
        <v>3</v>
      </c>
      <c r="F5168" s="14">
        <v>165.43255126531</v>
      </c>
      <c r="G5168" s="14">
        <v>55.144183755103299</v>
      </c>
      <c r="H5168" s="14">
        <v>444.78289849252502</v>
      </c>
      <c r="I5168" s="14">
        <v>482.91686465877598</v>
      </c>
      <c r="J5168" s="14">
        <v>410.26928086127299</v>
      </c>
      <c r="K5168" s="14">
        <v>564.45918352439799</v>
      </c>
      <c r="L5168" s="14">
        <v>81.542318865621795</v>
      </c>
      <c r="M5168" s="14">
        <v>72.6475837975037</v>
      </c>
      <c r="O5168" s="14"/>
      <c r="P5168" s="14"/>
      <c r="Q5168" s="14"/>
      <c r="R5168" s="14"/>
      <c r="S5168" s="14"/>
      <c r="T5168" s="14"/>
      <c r="U5168" s="14"/>
      <c r="V5168" s="14"/>
      <c r="W5168" s="14"/>
      <c r="X5168" s="14"/>
      <c r="Y5168" s="14"/>
    </row>
    <row r="5169" spans="1:25">
      <c r="A5169" s="14" t="s">
        <v>5253</v>
      </c>
      <c r="B5169" s="14" t="s">
        <v>64</v>
      </c>
      <c r="C5169" s="14" t="s">
        <v>132</v>
      </c>
      <c r="D5169" s="14" t="s">
        <v>57</v>
      </c>
      <c r="E5169" s="14">
        <v>3</v>
      </c>
      <c r="F5169" s="14">
        <v>171.226577618194</v>
      </c>
      <c r="G5169" s="14">
        <v>57.075525872731397</v>
      </c>
      <c r="H5169" s="14">
        <v>460.50932606689901</v>
      </c>
      <c r="I5169" s="14">
        <v>505.64765818383302</v>
      </c>
      <c r="J5169" s="14">
        <v>430.42743873144502</v>
      </c>
      <c r="K5169" s="14">
        <v>589.91044602314298</v>
      </c>
      <c r="L5169" s="14">
        <v>84.262787839309397</v>
      </c>
      <c r="M5169" s="14">
        <v>75.220219452387894</v>
      </c>
      <c r="O5169" s="14"/>
      <c r="P5169" s="14"/>
      <c r="Q5169" s="14"/>
      <c r="R5169" s="14"/>
      <c r="S5169" s="14"/>
      <c r="T5169" s="14"/>
      <c r="U5169" s="14"/>
      <c r="V5169" s="14"/>
      <c r="W5169" s="14"/>
      <c r="X5169" s="14"/>
      <c r="Y5169" s="14"/>
    </row>
    <row r="5170" spans="1:25">
      <c r="A5170" s="14" t="s">
        <v>5254</v>
      </c>
      <c r="B5170" s="14" t="s">
        <v>64</v>
      </c>
      <c r="C5170" s="14" t="s">
        <v>38</v>
      </c>
      <c r="D5170" s="14" t="s">
        <v>57</v>
      </c>
      <c r="E5170" s="14">
        <v>4</v>
      </c>
      <c r="F5170" s="14">
        <v>194.28559080312101</v>
      </c>
      <c r="G5170" s="14">
        <v>64.761863601040403</v>
      </c>
      <c r="H5170" s="14">
        <v>523.49740199693099</v>
      </c>
      <c r="I5170" s="14">
        <v>652.774716156267</v>
      </c>
      <c r="J5170" s="14">
        <v>557.00555607193996</v>
      </c>
      <c r="K5170" s="14">
        <v>759.30996935173005</v>
      </c>
      <c r="L5170" s="14">
        <v>106.535253195463</v>
      </c>
      <c r="M5170" s="14">
        <v>95.769160084326998</v>
      </c>
      <c r="O5170" s="14"/>
      <c r="P5170" s="14"/>
      <c r="Q5170" s="14"/>
      <c r="R5170" s="14"/>
      <c r="S5170" s="14"/>
      <c r="T5170" s="14"/>
      <c r="U5170" s="14"/>
      <c r="V5170" s="14"/>
      <c r="W5170" s="14"/>
      <c r="X5170" s="14"/>
      <c r="Y5170" s="14"/>
    </row>
    <row r="5171" spans="1:25">
      <c r="A5171" s="14" t="s">
        <v>5255</v>
      </c>
      <c r="B5171" s="14" t="s">
        <v>64</v>
      </c>
      <c r="C5171" s="14" t="s">
        <v>36</v>
      </c>
      <c r="D5171" s="14" t="s">
        <v>57</v>
      </c>
      <c r="E5171" s="14">
        <v>4</v>
      </c>
      <c r="F5171" s="14">
        <v>195.698730027577</v>
      </c>
      <c r="G5171" s="14">
        <v>65.232910009192295</v>
      </c>
      <c r="H5171" s="14">
        <v>525.50679384419095</v>
      </c>
      <c r="I5171" s="14">
        <v>655.22803223703602</v>
      </c>
      <c r="J5171" s="14">
        <v>559.88707342356201</v>
      </c>
      <c r="K5171" s="14">
        <v>761.24587578426394</v>
      </c>
      <c r="L5171" s="14">
        <v>106.017843547228</v>
      </c>
      <c r="M5171" s="14">
        <v>95.340958813473705</v>
      </c>
      <c r="O5171" s="14"/>
      <c r="P5171" s="14"/>
      <c r="Q5171" s="14"/>
      <c r="R5171" s="14"/>
      <c r="S5171" s="14"/>
      <c r="T5171" s="14"/>
      <c r="U5171" s="14"/>
      <c r="V5171" s="14"/>
      <c r="W5171" s="14"/>
      <c r="X5171" s="14"/>
      <c r="Y5171" s="14"/>
    </row>
    <row r="5172" spans="1:25">
      <c r="A5172" s="14" t="s">
        <v>5256</v>
      </c>
      <c r="B5172" s="14" t="s">
        <v>64</v>
      </c>
      <c r="C5172" s="14" t="s">
        <v>34</v>
      </c>
      <c r="D5172" s="14" t="s">
        <v>57</v>
      </c>
      <c r="E5172" s="14">
        <v>4</v>
      </c>
      <c r="F5172" s="14">
        <v>199.13643658498401</v>
      </c>
      <c r="G5172" s="14">
        <v>66.378812194994495</v>
      </c>
      <c r="H5172" s="14">
        <v>533.57744054281397</v>
      </c>
      <c r="I5172" s="14">
        <v>657.32818936293995</v>
      </c>
      <c r="J5172" s="14">
        <v>563.57318836264801</v>
      </c>
      <c r="K5172" s="14">
        <v>761.48608878681102</v>
      </c>
      <c r="L5172" s="14">
        <v>104.157899423871</v>
      </c>
      <c r="M5172" s="14">
        <v>93.755001000291699</v>
      </c>
      <c r="O5172" s="14"/>
      <c r="P5172" s="14"/>
      <c r="Q5172" s="14"/>
      <c r="R5172" s="14"/>
      <c r="S5172" s="14"/>
      <c r="T5172" s="14"/>
      <c r="U5172" s="14"/>
      <c r="V5172" s="14"/>
      <c r="W5172" s="14"/>
      <c r="X5172" s="14"/>
      <c r="Y5172" s="14"/>
    </row>
    <row r="5173" spans="1:25">
      <c r="A5173" s="14" t="s">
        <v>5257</v>
      </c>
      <c r="B5173" s="14" t="s">
        <v>64</v>
      </c>
      <c r="C5173" s="14" t="s">
        <v>128</v>
      </c>
      <c r="D5173" s="14" t="s">
        <v>57</v>
      </c>
      <c r="E5173" s="14">
        <v>4</v>
      </c>
      <c r="F5173" s="14">
        <v>207.275017606354</v>
      </c>
      <c r="G5173" s="14">
        <v>69.091672535451195</v>
      </c>
      <c r="H5173" s="14">
        <v>556.35338631724699</v>
      </c>
      <c r="I5173" s="14">
        <v>663.04312010367096</v>
      </c>
      <c r="J5173" s="14">
        <v>570.70483966164102</v>
      </c>
      <c r="K5173" s="14">
        <v>765.41221721006605</v>
      </c>
      <c r="L5173" s="14">
        <v>102.369097106396</v>
      </c>
      <c r="M5173" s="14">
        <v>92.338280442029102</v>
      </c>
      <c r="O5173" s="14"/>
      <c r="P5173" s="14"/>
      <c r="Q5173" s="14"/>
      <c r="R5173" s="14"/>
      <c r="S5173" s="14"/>
      <c r="T5173" s="14"/>
      <c r="U5173" s="14"/>
      <c r="V5173" s="14"/>
      <c r="W5173" s="14"/>
      <c r="X5173" s="14"/>
      <c r="Y5173" s="14"/>
    </row>
    <row r="5174" spans="1:25">
      <c r="A5174" s="14" t="s">
        <v>5258</v>
      </c>
      <c r="B5174" s="14" t="s">
        <v>64</v>
      </c>
      <c r="C5174" s="14" t="s">
        <v>129</v>
      </c>
      <c r="D5174" s="14" t="s">
        <v>57</v>
      </c>
      <c r="E5174" s="14">
        <v>4</v>
      </c>
      <c r="F5174" s="14">
        <v>196.624401795469</v>
      </c>
      <c r="G5174" s="14">
        <v>65.541467265156498</v>
      </c>
      <c r="H5174" s="14">
        <v>527.82240361717299</v>
      </c>
      <c r="I5174" s="14">
        <v>612.103791351876</v>
      </c>
      <c r="J5174" s="14">
        <v>524.90191610900195</v>
      </c>
      <c r="K5174" s="14">
        <v>709.04670663018703</v>
      </c>
      <c r="L5174" s="14">
        <v>96.942915278311403</v>
      </c>
      <c r="M5174" s="14">
        <v>87.201875242874493</v>
      </c>
      <c r="O5174" s="14"/>
      <c r="P5174" s="14"/>
      <c r="Q5174" s="14"/>
      <c r="R5174" s="14"/>
      <c r="S5174" s="14"/>
      <c r="T5174" s="14"/>
      <c r="U5174" s="14"/>
      <c r="V5174" s="14"/>
      <c r="W5174" s="14"/>
      <c r="X5174" s="14"/>
      <c r="Y5174" s="14"/>
    </row>
    <row r="5175" spans="1:25">
      <c r="A5175" s="14" t="s">
        <v>5259</v>
      </c>
      <c r="B5175" s="14" t="s">
        <v>64</v>
      </c>
      <c r="C5175" s="14" t="s">
        <v>130</v>
      </c>
      <c r="D5175" s="14" t="s">
        <v>57</v>
      </c>
      <c r="E5175" s="14">
        <v>4</v>
      </c>
      <c r="F5175" s="14">
        <v>191.84281580452</v>
      </c>
      <c r="G5175" s="14">
        <v>63.947605268173398</v>
      </c>
      <c r="H5175" s="14">
        <v>515.72035754864498</v>
      </c>
      <c r="I5175" s="14">
        <v>605.55278217503303</v>
      </c>
      <c r="J5175" s="14">
        <v>517.46026958663197</v>
      </c>
      <c r="K5175" s="14">
        <v>703.61502491281794</v>
      </c>
      <c r="L5175" s="14">
        <v>98.062242737785695</v>
      </c>
      <c r="M5175" s="14">
        <v>88.092512588400595</v>
      </c>
      <c r="O5175" s="14"/>
      <c r="P5175" s="14"/>
      <c r="Q5175" s="14"/>
      <c r="R5175" s="14"/>
      <c r="S5175" s="14"/>
      <c r="T5175" s="14"/>
      <c r="U5175" s="14"/>
      <c r="V5175" s="14"/>
      <c r="W5175" s="14"/>
      <c r="X5175" s="14"/>
      <c r="Y5175" s="14"/>
    </row>
    <row r="5176" spans="1:25">
      <c r="A5176" s="14" t="s">
        <v>5260</v>
      </c>
      <c r="B5176" s="14" t="s">
        <v>64</v>
      </c>
      <c r="C5176" s="14" t="s">
        <v>131</v>
      </c>
      <c r="D5176" s="14" t="s">
        <v>57</v>
      </c>
      <c r="E5176" s="14">
        <v>4</v>
      </c>
      <c r="F5176" s="14">
        <v>178.56937404984899</v>
      </c>
      <c r="G5176" s="14">
        <v>59.523124683283001</v>
      </c>
      <c r="H5176" s="14">
        <v>479.14933468350603</v>
      </c>
      <c r="I5176" s="14">
        <v>562.49502065712102</v>
      </c>
      <c r="J5176" s="14">
        <v>478.229312355285</v>
      </c>
      <c r="K5176" s="14">
        <v>656.66714276224002</v>
      </c>
      <c r="L5176" s="14">
        <v>94.172122105118504</v>
      </c>
      <c r="M5176" s="14">
        <v>84.265708301836</v>
      </c>
      <c r="O5176" s="14"/>
      <c r="P5176" s="14"/>
      <c r="Q5176" s="14"/>
      <c r="R5176" s="14"/>
      <c r="S5176" s="14"/>
      <c r="T5176" s="14"/>
      <c r="U5176" s="14"/>
      <c r="V5176" s="14"/>
      <c r="W5176" s="14"/>
      <c r="X5176" s="14"/>
      <c r="Y5176" s="14"/>
    </row>
    <row r="5177" spans="1:25">
      <c r="A5177" s="14" t="s">
        <v>5261</v>
      </c>
      <c r="B5177" s="14" t="s">
        <v>64</v>
      </c>
      <c r="C5177" s="14" t="s">
        <v>132</v>
      </c>
      <c r="D5177" s="14" t="s">
        <v>57</v>
      </c>
      <c r="E5177" s="14">
        <v>4</v>
      </c>
      <c r="F5177" s="14">
        <v>178.094571365875</v>
      </c>
      <c r="G5177" s="14">
        <v>59.364857121958401</v>
      </c>
      <c r="H5177" s="14">
        <v>476.11231183733997</v>
      </c>
      <c r="I5177" s="14">
        <v>566.63273886662296</v>
      </c>
      <c r="J5177" s="14">
        <v>480.92840433833499</v>
      </c>
      <c r="K5177" s="14">
        <v>662.426873006758</v>
      </c>
      <c r="L5177" s="14">
        <v>95.794134140135398</v>
      </c>
      <c r="M5177" s="14">
        <v>85.704334528288101</v>
      </c>
      <c r="O5177" s="14"/>
      <c r="P5177" s="14"/>
      <c r="Q5177" s="14"/>
      <c r="R5177" s="14"/>
      <c r="S5177" s="14"/>
      <c r="T5177" s="14"/>
      <c r="U5177" s="14"/>
      <c r="V5177" s="14"/>
      <c r="W5177" s="14"/>
      <c r="X5177" s="14"/>
      <c r="Y5177" s="14"/>
    </row>
    <row r="5178" spans="1:25">
      <c r="A5178" s="14" t="s">
        <v>5262</v>
      </c>
      <c r="B5178" s="14" t="s">
        <v>64</v>
      </c>
      <c r="C5178" s="14" t="s">
        <v>38</v>
      </c>
      <c r="D5178" s="14" t="s">
        <v>57</v>
      </c>
      <c r="E5178" s="14">
        <v>5</v>
      </c>
      <c r="F5178" s="14">
        <v>201.575045506604</v>
      </c>
      <c r="G5178" s="14">
        <v>67.191681835534794</v>
      </c>
      <c r="H5178" s="14">
        <v>581.57831940739902</v>
      </c>
      <c r="I5178" s="14">
        <v>696.37455838651601</v>
      </c>
      <c r="J5178" s="14">
        <v>593.27503702837805</v>
      </c>
      <c r="K5178" s="14">
        <v>810.84035875410996</v>
      </c>
      <c r="L5178" s="14">
        <v>114.465800367594</v>
      </c>
      <c r="M5178" s="14">
        <v>103.09952135813801</v>
      </c>
      <c r="O5178" s="14"/>
      <c r="P5178" s="14"/>
      <c r="Q5178" s="14"/>
      <c r="R5178" s="14"/>
      <c r="S5178" s="14"/>
      <c r="T5178" s="14"/>
      <c r="U5178" s="14"/>
      <c r="V5178" s="14"/>
      <c r="W5178" s="14"/>
      <c r="X5178" s="14"/>
      <c r="Y5178" s="14"/>
    </row>
    <row r="5179" spans="1:25">
      <c r="A5179" s="14" t="s">
        <v>5263</v>
      </c>
      <c r="B5179" s="14" t="s">
        <v>64</v>
      </c>
      <c r="C5179" s="14" t="s">
        <v>36</v>
      </c>
      <c r="D5179" s="14" t="s">
        <v>57</v>
      </c>
      <c r="E5179" s="14">
        <v>5</v>
      </c>
      <c r="F5179" s="14">
        <v>191.950696585781</v>
      </c>
      <c r="G5179" s="14">
        <v>63.9835655285938</v>
      </c>
      <c r="H5179" s="14">
        <v>550.64889005932798</v>
      </c>
      <c r="I5179" s="14">
        <v>677.87601929480797</v>
      </c>
      <c r="J5179" s="14">
        <v>573.82019646830599</v>
      </c>
      <c r="K5179" s="14">
        <v>793.70468613512503</v>
      </c>
      <c r="L5179" s="14">
        <v>115.82866684031799</v>
      </c>
      <c r="M5179" s="14">
        <v>104.05582282650199</v>
      </c>
      <c r="O5179" s="14"/>
      <c r="P5179" s="14"/>
      <c r="Q5179" s="14"/>
      <c r="R5179" s="14"/>
      <c r="S5179" s="14"/>
      <c r="T5179" s="14"/>
      <c r="U5179" s="14"/>
      <c r="V5179" s="14"/>
      <c r="W5179" s="14"/>
      <c r="X5179" s="14"/>
      <c r="Y5179" s="14"/>
    </row>
    <row r="5180" spans="1:25">
      <c r="A5180" s="14" t="s">
        <v>5264</v>
      </c>
      <c r="B5180" s="14" t="s">
        <v>64</v>
      </c>
      <c r="C5180" s="14" t="s">
        <v>34</v>
      </c>
      <c r="D5180" s="14" t="s">
        <v>57</v>
      </c>
      <c r="E5180" s="14">
        <v>5</v>
      </c>
      <c r="F5180" s="14">
        <v>191.27300157763901</v>
      </c>
      <c r="G5180" s="14">
        <v>63.7576671925464</v>
      </c>
      <c r="H5180" s="14">
        <v>546.46306376103996</v>
      </c>
      <c r="I5180" s="14">
        <v>676.60749397461404</v>
      </c>
      <c r="J5180" s="14">
        <v>572.56483918250501</v>
      </c>
      <c r="K5180" s="14">
        <v>792.44359073582098</v>
      </c>
      <c r="L5180" s="14">
        <v>115.836096761207</v>
      </c>
      <c r="M5180" s="14">
        <v>104.042654792109</v>
      </c>
      <c r="O5180" s="14"/>
      <c r="P5180" s="14"/>
      <c r="Q5180" s="14"/>
      <c r="R5180" s="14"/>
      <c r="S5180" s="14"/>
      <c r="T5180" s="14"/>
      <c r="U5180" s="14"/>
      <c r="V5180" s="14"/>
      <c r="W5180" s="14"/>
      <c r="X5180" s="14"/>
      <c r="Y5180" s="14"/>
    </row>
    <row r="5181" spans="1:25">
      <c r="A5181" s="14" t="s">
        <v>5265</v>
      </c>
      <c r="B5181" s="14" t="s">
        <v>64</v>
      </c>
      <c r="C5181" s="14" t="s">
        <v>128</v>
      </c>
      <c r="D5181" s="14" t="s">
        <v>57</v>
      </c>
      <c r="E5181" s="14">
        <v>5</v>
      </c>
      <c r="F5181" s="14">
        <v>185.70616620727</v>
      </c>
      <c r="G5181" s="14">
        <v>61.9020554024234</v>
      </c>
      <c r="H5181" s="14">
        <v>529.24325631186503</v>
      </c>
      <c r="I5181" s="14">
        <v>665.02980954336704</v>
      </c>
      <c r="J5181" s="14">
        <v>560.49974908588399</v>
      </c>
      <c r="K5181" s="14">
        <v>781.59560344534304</v>
      </c>
      <c r="L5181" s="14">
        <v>116.56579390197599</v>
      </c>
      <c r="M5181" s="14">
        <v>104.530060457483</v>
      </c>
      <c r="O5181" s="14"/>
      <c r="P5181" s="14"/>
      <c r="Q5181" s="14"/>
      <c r="R5181" s="14"/>
      <c r="S5181" s="14"/>
      <c r="T5181" s="14"/>
      <c r="U5181" s="14"/>
      <c r="V5181" s="14"/>
      <c r="W5181" s="14"/>
      <c r="X5181" s="14"/>
      <c r="Y5181" s="14"/>
    </row>
    <row r="5182" spans="1:25">
      <c r="A5182" s="14" t="s">
        <v>5266</v>
      </c>
      <c r="B5182" s="14" t="s">
        <v>64</v>
      </c>
      <c r="C5182" s="14" t="s">
        <v>129</v>
      </c>
      <c r="D5182" s="14" t="s">
        <v>57</v>
      </c>
      <c r="E5182" s="14">
        <v>5</v>
      </c>
      <c r="F5182" s="14">
        <v>180.896471874452</v>
      </c>
      <c r="G5182" s="14">
        <v>60.298823958150599</v>
      </c>
      <c r="H5182" s="14">
        <v>515.47736549868</v>
      </c>
      <c r="I5182" s="14">
        <v>632.90573637276998</v>
      </c>
      <c r="J5182" s="14">
        <v>532.28533967762598</v>
      </c>
      <c r="K5182" s="14">
        <v>745.27417779226005</v>
      </c>
      <c r="L5182" s="14">
        <v>112.36844141949</v>
      </c>
      <c r="M5182" s="14">
        <v>100.620396695143</v>
      </c>
      <c r="O5182" s="14"/>
      <c r="P5182" s="14"/>
      <c r="Q5182" s="14"/>
      <c r="R5182" s="14"/>
      <c r="S5182" s="14"/>
      <c r="T5182" s="14"/>
      <c r="U5182" s="14"/>
      <c r="V5182" s="14"/>
      <c r="W5182" s="14"/>
      <c r="X5182" s="14"/>
      <c r="Y5182" s="14"/>
    </row>
    <row r="5183" spans="1:25">
      <c r="A5183" s="14" t="s">
        <v>5267</v>
      </c>
      <c r="B5183" s="14" t="s">
        <v>64</v>
      </c>
      <c r="C5183" s="14" t="s">
        <v>130</v>
      </c>
      <c r="D5183" s="14" t="s">
        <v>57</v>
      </c>
      <c r="E5183" s="14">
        <v>5</v>
      </c>
      <c r="F5183" s="14">
        <v>195.79465750823701</v>
      </c>
      <c r="G5183" s="14">
        <v>65.264885836079003</v>
      </c>
      <c r="H5183" s="14">
        <v>557.72419959048898</v>
      </c>
      <c r="I5183" s="14">
        <v>723.13273878186999</v>
      </c>
      <c r="J5183" s="14">
        <v>609.30301411048299</v>
      </c>
      <c r="K5183" s="14">
        <v>849.70652867007004</v>
      </c>
      <c r="L5183" s="14">
        <v>126.57378988820101</v>
      </c>
      <c r="M5183" s="14">
        <v>113.829724671387</v>
      </c>
      <c r="O5183" s="14"/>
      <c r="P5183" s="14"/>
      <c r="Q5183" s="14"/>
      <c r="R5183" s="14"/>
      <c r="S5183" s="14"/>
      <c r="T5183" s="14"/>
      <c r="U5183" s="14"/>
      <c r="V5183" s="14"/>
      <c r="W5183" s="14"/>
      <c r="X5183" s="14"/>
      <c r="Y5183" s="14"/>
    </row>
    <row r="5184" spans="1:25">
      <c r="A5184" s="14" t="s">
        <v>5268</v>
      </c>
      <c r="B5184" s="14" t="s">
        <v>64</v>
      </c>
      <c r="C5184" s="14" t="s">
        <v>131</v>
      </c>
      <c r="D5184" s="14" t="s">
        <v>57</v>
      </c>
      <c r="E5184" s="14">
        <v>5</v>
      </c>
      <c r="F5184" s="14">
        <v>204.103453029105</v>
      </c>
      <c r="G5184" s="14">
        <v>68.034484343034904</v>
      </c>
      <c r="H5184" s="14">
        <v>580.16899667170196</v>
      </c>
      <c r="I5184" s="14">
        <v>716.61187294615604</v>
      </c>
      <c r="J5184" s="14">
        <v>608.88113077742003</v>
      </c>
      <c r="K5184" s="14">
        <v>836.14137953456998</v>
      </c>
      <c r="L5184" s="14">
        <v>119.52950658841399</v>
      </c>
      <c r="M5184" s="14">
        <v>107.730742168736</v>
      </c>
      <c r="O5184" s="14"/>
      <c r="P5184" s="14"/>
      <c r="Q5184" s="14"/>
      <c r="R5184" s="14"/>
      <c r="S5184" s="14"/>
      <c r="T5184" s="14"/>
      <c r="U5184" s="14"/>
      <c r="V5184" s="14"/>
      <c r="W5184" s="14"/>
      <c r="X5184" s="14"/>
      <c r="Y5184" s="14"/>
    </row>
    <row r="5185" spans="1:25">
      <c r="A5185" s="14" t="s">
        <v>5269</v>
      </c>
      <c r="B5185" s="14" t="s">
        <v>64</v>
      </c>
      <c r="C5185" s="14" t="s">
        <v>132</v>
      </c>
      <c r="D5185" s="14" t="s">
        <v>57</v>
      </c>
      <c r="E5185" s="14">
        <v>5</v>
      </c>
      <c r="F5185" s="14">
        <v>215.77182140520199</v>
      </c>
      <c r="G5185" s="14">
        <v>71.923940468400602</v>
      </c>
      <c r="H5185" s="14">
        <v>612.83143913545405</v>
      </c>
      <c r="I5185" s="14">
        <v>729.68390836029903</v>
      </c>
      <c r="J5185" s="14">
        <v>626.57200611275198</v>
      </c>
      <c r="K5185" s="14">
        <v>843.76162396881</v>
      </c>
      <c r="L5185" s="14">
        <v>114.077715608511</v>
      </c>
      <c r="M5185" s="14">
        <v>103.111902247548</v>
      </c>
      <c r="O5185" s="14"/>
      <c r="P5185" s="14"/>
      <c r="Q5185" s="14"/>
      <c r="R5185" s="14"/>
      <c r="S5185" s="14"/>
      <c r="T5185" s="14"/>
      <c r="U5185" s="14"/>
      <c r="V5185" s="14"/>
      <c r="W5185" s="14"/>
      <c r="X5185" s="14"/>
      <c r="Y5185" s="14"/>
    </row>
    <row r="5186" spans="1:25">
      <c r="A5186" s="14" t="s">
        <v>5270</v>
      </c>
      <c r="B5186" s="14" t="s">
        <v>64</v>
      </c>
      <c r="C5186" s="14" t="s">
        <v>38</v>
      </c>
      <c r="D5186" s="14" t="s">
        <v>50</v>
      </c>
      <c r="E5186" s="14">
        <v>0</v>
      </c>
      <c r="F5186" s="14">
        <v>720.22021981587204</v>
      </c>
      <c r="G5186" s="14">
        <v>240.07340660529101</v>
      </c>
      <c r="H5186" s="14">
        <v>388.88780767595699</v>
      </c>
      <c r="I5186" s="14">
        <v>443.13676709107398</v>
      </c>
      <c r="J5186" s="14">
        <v>410.06609485519101</v>
      </c>
      <c r="K5186" s="14">
        <v>478.08393082628697</v>
      </c>
      <c r="L5186" s="14">
        <v>34.947163735212698</v>
      </c>
      <c r="M5186" s="14">
        <v>33.070672235883102</v>
      </c>
      <c r="O5186" s="14"/>
      <c r="P5186" s="14"/>
      <c r="Q5186" s="14"/>
      <c r="R5186" s="14"/>
      <c r="S5186" s="14"/>
      <c r="T5186" s="14"/>
      <c r="U5186" s="14"/>
      <c r="V5186" s="14"/>
      <c r="W5186" s="14"/>
      <c r="X5186" s="14"/>
      <c r="Y5186" s="14"/>
    </row>
    <row r="5187" spans="1:25">
      <c r="A5187" s="14" t="s">
        <v>5271</v>
      </c>
      <c r="B5187" s="14" t="s">
        <v>64</v>
      </c>
      <c r="C5187" s="14" t="s">
        <v>36</v>
      </c>
      <c r="D5187" s="14" t="s">
        <v>50</v>
      </c>
      <c r="E5187" s="14">
        <v>0</v>
      </c>
      <c r="F5187" s="14">
        <v>710.19192834637101</v>
      </c>
      <c r="G5187" s="14">
        <v>236.73064278212399</v>
      </c>
      <c r="H5187" s="14">
        <v>380.83263354838499</v>
      </c>
      <c r="I5187" s="14">
        <v>429.84824492371598</v>
      </c>
      <c r="J5187" s="14">
        <v>397.665809583797</v>
      </c>
      <c r="K5187" s="14">
        <v>463.87001770751903</v>
      </c>
      <c r="L5187" s="14">
        <v>34.021772783802597</v>
      </c>
      <c r="M5187" s="14">
        <v>32.1824353399196</v>
      </c>
      <c r="O5187" s="14"/>
      <c r="P5187" s="14"/>
      <c r="Q5187" s="14"/>
      <c r="R5187" s="14"/>
      <c r="S5187" s="14"/>
      <c r="T5187" s="14"/>
      <c r="U5187" s="14"/>
      <c r="V5187" s="14"/>
      <c r="W5187" s="14"/>
      <c r="X5187" s="14"/>
      <c r="Y5187" s="14"/>
    </row>
    <row r="5188" spans="1:25">
      <c r="A5188" s="14" t="s">
        <v>5272</v>
      </c>
      <c r="B5188" s="14" t="s">
        <v>64</v>
      </c>
      <c r="C5188" s="14" t="s">
        <v>34</v>
      </c>
      <c r="D5188" s="14" t="s">
        <v>50</v>
      </c>
      <c r="E5188" s="14">
        <v>0</v>
      </c>
      <c r="F5188" s="14">
        <v>693.84769855588797</v>
      </c>
      <c r="G5188" s="14">
        <v>231.28256618529599</v>
      </c>
      <c r="H5188" s="14">
        <v>369.64795746298103</v>
      </c>
      <c r="I5188" s="14">
        <v>415.09222286082797</v>
      </c>
      <c r="J5188" s="14">
        <v>383.757090640858</v>
      </c>
      <c r="K5188" s="14">
        <v>448.239895159112</v>
      </c>
      <c r="L5188" s="14">
        <v>33.147672298283702</v>
      </c>
      <c r="M5188" s="14">
        <v>31.3351322199705</v>
      </c>
      <c r="O5188" s="14"/>
      <c r="P5188" s="14"/>
      <c r="Q5188" s="14"/>
      <c r="R5188" s="14"/>
      <c r="S5188" s="14"/>
      <c r="T5188" s="14"/>
      <c r="U5188" s="14"/>
      <c r="V5188" s="14"/>
      <c r="W5188" s="14"/>
      <c r="X5188" s="14"/>
      <c r="Y5188" s="14"/>
    </row>
    <row r="5189" spans="1:25">
      <c r="A5189" s="14" t="s">
        <v>5273</v>
      </c>
      <c r="B5189" s="14" t="s">
        <v>64</v>
      </c>
      <c r="C5189" s="14" t="s">
        <v>128</v>
      </c>
      <c r="D5189" s="14" t="s">
        <v>50</v>
      </c>
      <c r="E5189" s="14">
        <v>0</v>
      </c>
      <c r="F5189" s="14">
        <v>732.97094643771197</v>
      </c>
      <c r="G5189" s="14">
        <v>244.32364881257101</v>
      </c>
      <c r="H5189" s="14">
        <v>388.03705103324199</v>
      </c>
      <c r="I5189" s="14">
        <v>431.54859406982899</v>
      </c>
      <c r="J5189" s="14">
        <v>399.98307907623899</v>
      </c>
      <c r="K5189" s="14">
        <v>464.88907017871799</v>
      </c>
      <c r="L5189" s="14">
        <v>33.340476108889199</v>
      </c>
      <c r="M5189" s="14">
        <v>31.565514993589399</v>
      </c>
      <c r="O5189" s="14"/>
      <c r="P5189" s="14"/>
      <c r="Q5189" s="14"/>
      <c r="R5189" s="14"/>
      <c r="S5189" s="14"/>
      <c r="T5189" s="14"/>
      <c r="U5189" s="14"/>
      <c r="V5189" s="14"/>
      <c r="W5189" s="14"/>
      <c r="X5189" s="14"/>
      <c r="Y5189" s="14"/>
    </row>
    <row r="5190" spans="1:25">
      <c r="A5190" s="14" t="s">
        <v>5274</v>
      </c>
      <c r="B5190" s="14" t="s">
        <v>64</v>
      </c>
      <c r="C5190" s="14" t="s">
        <v>129</v>
      </c>
      <c r="D5190" s="14" t="s">
        <v>50</v>
      </c>
      <c r="E5190" s="14">
        <v>0</v>
      </c>
      <c r="F5190" s="14">
        <v>708.10096198117401</v>
      </c>
      <c r="G5190" s="14">
        <v>236.03365399372501</v>
      </c>
      <c r="H5190" s="14">
        <v>373.10888271992002</v>
      </c>
      <c r="I5190" s="14">
        <v>411.05937059630998</v>
      </c>
      <c r="J5190" s="14">
        <v>380.57653790267602</v>
      </c>
      <c r="K5190" s="14">
        <v>443.28705283142</v>
      </c>
      <c r="L5190" s="14">
        <v>32.227682235110002</v>
      </c>
      <c r="M5190" s="14">
        <v>30.482832693633199</v>
      </c>
      <c r="O5190" s="14"/>
      <c r="P5190" s="14"/>
      <c r="Q5190" s="14"/>
      <c r="R5190" s="14"/>
      <c r="S5190" s="14"/>
      <c r="T5190" s="14"/>
      <c r="U5190" s="14"/>
      <c r="V5190" s="14"/>
      <c r="W5190" s="14"/>
      <c r="X5190" s="14"/>
      <c r="Y5190" s="14"/>
    </row>
    <row r="5191" spans="1:25">
      <c r="A5191" s="14" t="s">
        <v>5275</v>
      </c>
      <c r="B5191" s="14" t="s">
        <v>64</v>
      </c>
      <c r="C5191" s="14" t="s">
        <v>130</v>
      </c>
      <c r="D5191" s="14" t="s">
        <v>50</v>
      </c>
      <c r="E5191" s="14">
        <v>0</v>
      </c>
      <c r="F5191" s="14">
        <v>721.943700623822</v>
      </c>
      <c r="G5191" s="14">
        <v>240.64790020794101</v>
      </c>
      <c r="H5191" s="14">
        <v>379.11436841228101</v>
      </c>
      <c r="I5191" s="14">
        <v>412.01275478021398</v>
      </c>
      <c r="J5191" s="14">
        <v>381.89642345434498</v>
      </c>
      <c r="K5191" s="14">
        <v>443.83583902107398</v>
      </c>
      <c r="L5191" s="14">
        <v>31.823084240859</v>
      </c>
      <c r="M5191" s="14">
        <v>30.116331325869101</v>
      </c>
      <c r="O5191" s="14"/>
      <c r="P5191" s="14"/>
      <c r="Q5191" s="14"/>
      <c r="R5191" s="14"/>
      <c r="S5191" s="14"/>
      <c r="T5191" s="14"/>
      <c r="U5191" s="14"/>
      <c r="V5191" s="14"/>
      <c r="W5191" s="14"/>
      <c r="X5191" s="14"/>
      <c r="Y5191" s="14"/>
    </row>
    <row r="5192" spans="1:25">
      <c r="A5192" s="14" t="s">
        <v>5276</v>
      </c>
      <c r="B5192" s="14" t="s">
        <v>64</v>
      </c>
      <c r="C5192" s="14" t="s">
        <v>131</v>
      </c>
      <c r="D5192" s="14" t="s">
        <v>50</v>
      </c>
      <c r="E5192" s="14">
        <v>0</v>
      </c>
      <c r="F5192" s="14">
        <v>679.49698519198205</v>
      </c>
      <c r="G5192" s="14">
        <v>226.49899506399399</v>
      </c>
      <c r="H5192" s="14">
        <v>355.70543857025302</v>
      </c>
      <c r="I5192" s="14">
        <v>382.89573117777098</v>
      </c>
      <c r="J5192" s="14">
        <v>354.11996752827298</v>
      </c>
      <c r="K5192" s="14">
        <v>413.35403125595701</v>
      </c>
      <c r="L5192" s="14">
        <v>30.458300078185701</v>
      </c>
      <c r="M5192" s="14">
        <v>28.775763649497701</v>
      </c>
      <c r="O5192" s="14"/>
      <c r="P5192" s="14"/>
      <c r="Q5192" s="14"/>
      <c r="R5192" s="14"/>
      <c r="S5192" s="14"/>
      <c r="T5192" s="14"/>
      <c r="U5192" s="14"/>
      <c r="V5192" s="14"/>
      <c r="W5192" s="14"/>
      <c r="X5192" s="14"/>
      <c r="Y5192" s="14"/>
    </row>
    <row r="5193" spans="1:25">
      <c r="A5193" s="14" t="s">
        <v>5277</v>
      </c>
      <c r="B5193" s="14" t="s">
        <v>64</v>
      </c>
      <c r="C5193" s="14" t="s">
        <v>132</v>
      </c>
      <c r="D5193" s="14" t="s">
        <v>50</v>
      </c>
      <c r="E5193" s="14">
        <v>0</v>
      </c>
      <c r="F5193" s="14">
        <v>708.91942947786799</v>
      </c>
      <c r="G5193" s="14">
        <v>236.30647649262301</v>
      </c>
      <c r="H5193" s="14">
        <v>369.677488555313</v>
      </c>
      <c r="I5193" s="14">
        <v>391.93103769955798</v>
      </c>
      <c r="J5193" s="14">
        <v>363.14632158192899</v>
      </c>
      <c r="K5193" s="14">
        <v>422.36242153721997</v>
      </c>
      <c r="L5193" s="14">
        <v>30.431383837661699</v>
      </c>
      <c r="M5193" s="14">
        <v>28.7847161176296</v>
      </c>
      <c r="O5193" s="14"/>
      <c r="P5193" s="14"/>
      <c r="Q5193" s="14"/>
      <c r="R5193" s="14"/>
      <c r="S5193" s="14"/>
      <c r="T5193" s="14"/>
      <c r="U5193" s="14"/>
      <c r="V5193" s="14"/>
      <c r="W5193" s="14"/>
      <c r="X5193" s="14"/>
      <c r="Y5193" s="14"/>
    </row>
    <row r="5194" spans="1:25">
      <c r="A5194" s="14" t="s">
        <v>5278</v>
      </c>
      <c r="B5194" s="14" t="s">
        <v>64</v>
      </c>
      <c r="C5194" s="14" t="s">
        <v>38</v>
      </c>
      <c r="D5194" s="14" t="s">
        <v>50</v>
      </c>
      <c r="E5194" s="14">
        <v>1</v>
      </c>
      <c r="F5194" s="14">
        <v>121.59448807666</v>
      </c>
      <c r="G5194" s="14">
        <v>40.531496025553302</v>
      </c>
      <c r="H5194" s="14">
        <v>297.996490728016</v>
      </c>
      <c r="I5194" s="14">
        <v>323.54193966658198</v>
      </c>
      <c r="J5194" s="14">
        <v>265.79634698162897</v>
      </c>
      <c r="K5194" s="14">
        <v>389.623694290868</v>
      </c>
      <c r="L5194" s="14">
        <v>66.081754624285495</v>
      </c>
      <c r="M5194" s="14">
        <v>57.745592684953202</v>
      </c>
      <c r="O5194" s="14"/>
      <c r="P5194" s="14"/>
      <c r="Q5194" s="14"/>
      <c r="R5194" s="14"/>
      <c r="S5194" s="14"/>
      <c r="T5194" s="14"/>
      <c r="U5194" s="14"/>
      <c r="V5194" s="14"/>
      <c r="W5194" s="14"/>
      <c r="X5194" s="14"/>
      <c r="Y5194" s="14"/>
    </row>
    <row r="5195" spans="1:25">
      <c r="A5195" s="14" t="s">
        <v>5279</v>
      </c>
      <c r="B5195" s="14" t="s">
        <v>64</v>
      </c>
      <c r="C5195" s="14" t="s">
        <v>36</v>
      </c>
      <c r="D5195" s="14" t="s">
        <v>50</v>
      </c>
      <c r="E5195" s="14">
        <v>1</v>
      </c>
      <c r="F5195" s="14">
        <v>119.062851695643</v>
      </c>
      <c r="G5195" s="14">
        <v>39.6876172318809</v>
      </c>
      <c r="H5195" s="14">
        <v>289.97284874730298</v>
      </c>
      <c r="I5195" s="14">
        <v>301.43358569433201</v>
      </c>
      <c r="J5195" s="14">
        <v>247.40643893198401</v>
      </c>
      <c r="K5195" s="14">
        <v>363.34889008863098</v>
      </c>
      <c r="L5195" s="14">
        <v>61.915304394299298</v>
      </c>
      <c r="M5195" s="14">
        <v>54.0271467623474</v>
      </c>
      <c r="O5195" s="14"/>
      <c r="P5195" s="14"/>
      <c r="Q5195" s="14"/>
      <c r="R5195" s="14"/>
      <c r="S5195" s="14"/>
      <c r="T5195" s="14"/>
      <c r="U5195" s="14"/>
      <c r="V5195" s="14"/>
      <c r="W5195" s="14"/>
      <c r="X5195" s="14"/>
      <c r="Y5195" s="14"/>
    </row>
    <row r="5196" spans="1:25">
      <c r="A5196" s="14" t="s">
        <v>5280</v>
      </c>
      <c r="B5196" s="14" t="s">
        <v>64</v>
      </c>
      <c r="C5196" s="14" t="s">
        <v>34</v>
      </c>
      <c r="D5196" s="14" t="s">
        <v>50</v>
      </c>
      <c r="E5196" s="14">
        <v>1</v>
      </c>
      <c r="F5196" s="14">
        <v>100.77546348765</v>
      </c>
      <c r="G5196" s="14">
        <v>33.591821162549998</v>
      </c>
      <c r="H5196" s="14">
        <v>244.27454487371199</v>
      </c>
      <c r="I5196" s="14">
        <v>253.01005215263299</v>
      </c>
      <c r="J5196" s="14">
        <v>203.91580866615001</v>
      </c>
      <c r="K5196" s="14">
        <v>309.94750685794099</v>
      </c>
      <c r="L5196" s="14">
        <v>56.937454705307999</v>
      </c>
      <c r="M5196" s="14">
        <v>49.094243486482199</v>
      </c>
      <c r="O5196" s="14"/>
      <c r="P5196" s="14"/>
      <c r="Q5196" s="14"/>
      <c r="R5196" s="14"/>
      <c r="S5196" s="14"/>
      <c r="T5196" s="14"/>
      <c r="U5196" s="14"/>
      <c r="V5196" s="14"/>
      <c r="W5196" s="14"/>
      <c r="X5196" s="14"/>
      <c r="Y5196" s="14"/>
    </row>
    <row r="5197" spans="1:25">
      <c r="A5197" s="14" t="s">
        <v>5281</v>
      </c>
      <c r="B5197" s="14" t="s">
        <v>64</v>
      </c>
      <c r="C5197" s="14" t="s">
        <v>128</v>
      </c>
      <c r="D5197" s="14" t="s">
        <v>50</v>
      </c>
      <c r="E5197" s="14">
        <v>1</v>
      </c>
      <c r="F5197" s="14">
        <v>105.910205636415</v>
      </c>
      <c r="G5197" s="14">
        <v>35.303401878805197</v>
      </c>
      <c r="H5197" s="14">
        <v>256.03202058796001</v>
      </c>
      <c r="I5197" s="14">
        <v>264.19876955183099</v>
      </c>
      <c r="J5197" s="14">
        <v>214.194286544839</v>
      </c>
      <c r="K5197" s="14">
        <v>321.97992919463002</v>
      </c>
      <c r="L5197" s="14">
        <v>57.781159642798798</v>
      </c>
      <c r="M5197" s="14">
        <v>50.004483006991599</v>
      </c>
      <c r="O5197" s="14"/>
      <c r="P5197" s="14"/>
      <c r="Q5197" s="14"/>
      <c r="R5197" s="14"/>
      <c r="S5197" s="14"/>
      <c r="T5197" s="14"/>
      <c r="U5197" s="14"/>
      <c r="V5197" s="14"/>
      <c r="W5197" s="14"/>
      <c r="X5197" s="14"/>
      <c r="Y5197" s="14"/>
    </row>
    <row r="5198" spans="1:25">
      <c r="A5198" s="14" t="s">
        <v>5282</v>
      </c>
      <c r="B5198" s="14" t="s">
        <v>64</v>
      </c>
      <c r="C5198" s="14" t="s">
        <v>129</v>
      </c>
      <c r="D5198" s="14" t="s">
        <v>50</v>
      </c>
      <c r="E5198" s="14">
        <v>1</v>
      </c>
      <c r="F5198" s="14">
        <v>108.089129545411</v>
      </c>
      <c r="G5198" s="14">
        <v>36.029709848470297</v>
      </c>
      <c r="H5198" s="14">
        <v>260.80137421983602</v>
      </c>
      <c r="I5198" s="14">
        <v>265.19785626961499</v>
      </c>
      <c r="J5198" s="14">
        <v>215.730091434717</v>
      </c>
      <c r="K5198" s="14">
        <v>322.27463430825702</v>
      </c>
      <c r="L5198" s="14">
        <v>57.076778038641798</v>
      </c>
      <c r="M5198" s="14">
        <v>49.467764834897601</v>
      </c>
      <c r="O5198" s="14"/>
      <c r="P5198" s="14"/>
      <c r="Q5198" s="14"/>
      <c r="R5198" s="14"/>
      <c r="S5198" s="14"/>
      <c r="T5198" s="14"/>
      <c r="U5198" s="14"/>
      <c r="V5198" s="14"/>
      <c r="W5198" s="14"/>
      <c r="X5198" s="14"/>
      <c r="Y5198" s="14"/>
    </row>
    <row r="5199" spans="1:25">
      <c r="A5199" s="14" t="s">
        <v>5283</v>
      </c>
      <c r="B5199" s="14" t="s">
        <v>64</v>
      </c>
      <c r="C5199" s="14" t="s">
        <v>130</v>
      </c>
      <c r="D5199" s="14" t="s">
        <v>50</v>
      </c>
      <c r="E5199" s="14">
        <v>1</v>
      </c>
      <c r="F5199" s="14">
        <v>114.64804270361</v>
      </c>
      <c r="G5199" s="14">
        <v>38.2160142345368</v>
      </c>
      <c r="H5199" s="14">
        <v>276.84739375932202</v>
      </c>
      <c r="I5199" s="14">
        <v>275.15479828352397</v>
      </c>
      <c r="J5199" s="14">
        <v>225.523361520397</v>
      </c>
      <c r="K5199" s="14">
        <v>332.18158208215402</v>
      </c>
      <c r="L5199" s="14">
        <v>57.026783798630198</v>
      </c>
      <c r="M5199" s="14">
        <v>49.631436763126302</v>
      </c>
      <c r="O5199" s="14"/>
      <c r="P5199" s="14"/>
      <c r="Q5199" s="14"/>
      <c r="R5199" s="14"/>
      <c r="S5199" s="14"/>
      <c r="T5199" s="14"/>
      <c r="U5199" s="14"/>
      <c r="V5199" s="14"/>
      <c r="W5199" s="14"/>
      <c r="X5199" s="14"/>
      <c r="Y5199" s="14"/>
    </row>
    <row r="5200" spans="1:25">
      <c r="A5200" s="14" t="s">
        <v>5284</v>
      </c>
      <c r="B5200" s="14" t="s">
        <v>64</v>
      </c>
      <c r="C5200" s="14" t="s">
        <v>131</v>
      </c>
      <c r="D5200" s="14" t="s">
        <v>50</v>
      </c>
      <c r="E5200" s="14">
        <v>1</v>
      </c>
      <c r="F5200" s="14">
        <v>111.03416301428901</v>
      </c>
      <c r="G5200" s="14">
        <v>37.011387671429702</v>
      </c>
      <c r="H5200" s="14">
        <v>267.98485027463403</v>
      </c>
      <c r="I5200" s="14">
        <v>251.898032835892</v>
      </c>
      <c r="J5200" s="14">
        <v>206.257419758053</v>
      </c>
      <c r="K5200" s="14">
        <v>304.45782639881099</v>
      </c>
      <c r="L5200" s="14">
        <v>52.559793562918998</v>
      </c>
      <c r="M5200" s="14">
        <v>45.640613077838999</v>
      </c>
      <c r="O5200" s="14"/>
      <c r="P5200" s="14"/>
      <c r="Q5200" s="14"/>
      <c r="R5200" s="14"/>
      <c r="S5200" s="14"/>
      <c r="T5200" s="14"/>
      <c r="U5200" s="14"/>
      <c r="V5200" s="14"/>
      <c r="W5200" s="14"/>
      <c r="X5200" s="14"/>
      <c r="Y5200" s="14"/>
    </row>
    <row r="5201" spans="1:25">
      <c r="A5201" s="14" t="s">
        <v>5285</v>
      </c>
      <c r="B5201" s="14" t="s">
        <v>64</v>
      </c>
      <c r="C5201" s="14" t="s">
        <v>132</v>
      </c>
      <c r="D5201" s="14" t="s">
        <v>50</v>
      </c>
      <c r="E5201" s="14">
        <v>1</v>
      </c>
      <c r="F5201" s="14">
        <v>104.405775157257</v>
      </c>
      <c r="G5201" s="14">
        <v>34.801925052419001</v>
      </c>
      <c r="H5201" s="14">
        <v>252.23660407145599</v>
      </c>
      <c r="I5201" s="14">
        <v>231.853929496419</v>
      </c>
      <c r="J5201" s="14">
        <v>188.63587114563401</v>
      </c>
      <c r="K5201" s="14">
        <v>281.84543858353601</v>
      </c>
      <c r="L5201" s="14">
        <v>49.9915090871161</v>
      </c>
      <c r="M5201" s="14">
        <v>43.218058350785803</v>
      </c>
      <c r="O5201" s="14"/>
      <c r="P5201" s="14"/>
      <c r="Q5201" s="14"/>
      <c r="R5201" s="14"/>
      <c r="S5201" s="14"/>
      <c r="T5201" s="14"/>
      <c r="U5201" s="14"/>
      <c r="V5201" s="14"/>
      <c r="W5201" s="14"/>
      <c r="X5201" s="14"/>
      <c r="Y5201" s="14"/>
    </row>
    <row r="5202" spans="1:25">
      <c r="A5202" s="14" t="s">
        <v>5286</v>
      </c>
      <c r="B5202" s="14" t="s">
        <v>64</v>
      </c>
      <c r="C5202" s="14" t="s">
        <v>38</v>
      </c>
      <c r="D5202" s="14" t="s">
        <v>50</v>
      </c>
      <c r="E5202" s="14">
        <v>2</v>
      </c>
      <c r="F5202" s="14">
        <v>110.688053976768</v>
      </c>
      <c r="G5202" s="14">
        <v>36.896017992256098</v>
      </c>
      <c r="H5202" s="14">
        <v>288.72382809496901</v>
      </c>
      <c r="I5202" s="14">
        <v>341.25175715525103</v>
      </c>
      <c r="J5202" s="14">
        <v>277.57933752933002</v>
      </c>
      <c r="K5202" s="14">
        <v>414.59328058480298</v>
      </c>
      <c r="L5202" s="14">
        <v>73.341523429551401</v>
      </c>
      <c r="M5202" s="14">
        <v>63.672419625920703</v>
      </c>
      <c r="O5202" s="14"/>
      <c r="P5202" s="14"/>
      <c r="Q5202" s="14"/>
      <c r="R5202" s="14"/>
      <c r="S5202" s="14"/>
      <c r="T5202" s="14"/>
      <c r="U5202" s="14"/>
      <c r="V5202" s="14"/>
      <c r="W5202" s="14"/>
      <c r="X5202" s="14"/>
      <c r="Y5202" s="14"/>
    </row>
    <row r="5203" spans="1:25">
      <c r="A5203" s="14" t="s">
        <v>5287</v>
      </c>
      <c r="B5203" s="14" t="s">
        <v>64</v>
      </c>
      <c r="C5203" s="14" t="s">
        <v>36</v>
      </c>
      <c r="D5203" s="14" t="s">
        <v>50</v>
      </c>
      <c r="E5203" s="14">
        <v>2</v>
      </c>
      <c r="F5203" s="14">
        <v>106.978767221273</v>
      </c>
      <c r="G5203" s="14">
        <v>35.6595890737578</v>
      </c>
      <c r="H5203" s="14">
        <v>277.23325184325</v>
      </c>
      <c r="I5203" s="14">
        <v>325.15893271144199</v>
      </c>
      <c r="J5203" s="14">
        <v>263.43389761893098</v>
      </c>
      <c r="K5203" s="14">
        <v>396.431478143687</v>
      </c>
      <c r="L5203" s="14">
        <v>71.272545432245906</v>
      </c>
      <c r="M5203" s="14">
        <v>61.7250350925109</v>
      </c>
      <c r="O5203" s="14"/>
      <c r="P5203" s="14"/>
      <c r="Q5203" s="14"/>
      <c r="R5203" s="14"/>
      <c r="S5203" s="14"/>
      <c r="T5203" s="14"/>
      <c r="U5203" s="14"/>
      <c r="V5203" s="14"/>
      <c r="W5203" s="14"/>
      <c r="X5203" s="14"/>
      <c r="Y5203" s="14"/>
    </row>
    <row r="5204" spans="1:25">
      <c r="A5204" s="14" t="s">
        <v>5288</v>
      </c>
      <c r="B5204" s="14" t="s">
        <v>64</v>
      </c>
      <c r="C5204" s="14" t="s">
        <v>34</v>
      </c>
      <c r="D5204" s="14" t="s">
        <v>50</v>
      </c>
      <c r="E5204" s="14">
        <v>2</v>
      </c>
      <c r="F5204" s="14">
        <v>103.548260916091</v>
      </c>
      <c r="G5204" s="14">
        <v>34.516086972030202</v>
      </c>
      <c r="H5204" s="14">
        <v>266.94576157796001</v>
      </c>
      <c r="I5204" s="14">
        <v>310.078414496986</v>
      </c>
      <c r="J5204" s="14">
        <v>250.47207161925201</v>
      </c>
      <c r="K5204" s="14">
        <v>379.06847065385898</v>
      </c>
      <c r="L5204" s="14">
        <v>68.990056156872896</v>
      </c>
      <c r="M5204" s="14">
        <v>59.606342877733802</v>
      </c>
      <c r="O5204" s="14"/>
      <c r="P5204" s="14"/>
      <c r="Q5204" s="14"/>
      <c r="R5204" s="14"/>
      <c r="S5204" s="14"/>
      <c r="T5204" s="14"/>
      <c r="U5204" s="14"/>
      <c r="V5204" s="14"/>
      <c r="W5204" s="14"/>
      <c r="X5204" s="14"/>
      <c r="Y5204" s="14"/>
    </row>
    <row r="5205" spans="1:25">
      <c r="A5205" s="14" t="s">
        <v>5289</v>
      </c>
      <c r="B5205" s="14" t="s">
        <v>64</v>
      </c>
      <c r="C5205" s="14" t="s">
        <v>128</v>
      </c>
      <c r="D5205" s="14" t="s">
        <v>50</v>
      </c>
      <c r="E5205" s="14">
        <v>2</v>
      </c>
      <c r="F5205" s="14">
        <v>107.63837100801901</v>
      </c>
      <c r="G5205" s="14">
        <v>35.879457002673199</v>
      </c>
      <c r="H5205" s="14">
        <v>275.84022092158102</v>
      </c>
      <c r="I5205" s="14">
        <v>318.445965189221</v>
      </c>
      <c r="J5205" s="14">
        <v>258.661164860653</v>
      </c>
      <c r="K5205" s="14">
        <v>387.44750329986499</v>
      </c>
      <c r="L5205" s="14">
        <v>69.001538110644006</v>
      </c>
      <c r="M5205" s="14">
        <v>59.784800328567897</v>
      </c>
      <c r="O5205" s="14"/>
      <c r="P5205" s="14"/>
      <c r="Q5205" s="14"/>
      <c r="R5205" s="14"/>
      <c r="S5205" s="14"/>
      <c r="T5205" s="14"/>
      <c r="U5205" s="14"/>
      <c r="V5205" s="14"/>
      <c r="W5205" s="14"/>
      <c r="X5205" s="14"/>
      <c r="Y5205" s="14"/>
    </row>
    <row r="5206" spans="1:25">
      <c r="A5206" s="14" t="s">
        <v>5290</v>
      </c>
      <c r="B5206" s="14" t="s">
        <v>64</v>
      </c>
      <c r="C5206" s="14" t="s">
        <v>129</v>
      </c>
      <c r="D5206" s="14" t="s">
        <v>50</v>
      </c>
      <c r="E5206" s="14">
        <v>2</v>
      </c>
      <c r="F5206" s="14">
        <v>109.13156244707601</v>
      </c>
      <c r="G5206" s="14">
        <v>36.3771874823586</v>
      </c>
      <c r="H5206" s="14">
        <v>279.08030494853602</v>
      </c>
      <c r="I5206" s="14">
        <v>306.25310491270801</v>
      </c>
      <c r="J5206" s="14">
        <v>249.879208047448</v>
      </c>
      <c r="K5206" s="14">
        <v>371.25346896442301</v>
      </c>
      <c r="L5206" s="14">
        <v>65.000364051714499</v>
      </c>
      <c r="M5206" s="14">
        <v>56.3738968652601</v>
      </c>
      <c r="O5206" s="14"/>
      <c r="P5206" s="14"/>
      <c r="Q5206" s="14"/>
      <c r="R5206" s="14"/>
      <c r="S5206" s="14"/>
      <c r="T5206" s="14"/>
      <c r="U5206" s="14"/>
      <c r="V5206" s="14"/>
      <c r="W5206" s="14"/>
      <c r="X5206" s="14"/>
      <c r="Y5206" s="14"/>
    </row>
    <row r="5207" spans="1:25">
      <c r="A5207" s="14" t="s">
        <v>5291</v>
      </c>
      <c r="B5207" s="14" t="s">
        <v>64</v>
      </c>
      <c r="C5207" s="14" t="s">
        <v>130</v>
      </c>
      <c r="D5207" s="14" t="s">
        <v>50</v>
      </c>
      <c r="E5207" s="14">
        <v>2</v>
      </c>
      <c r="F5207" s="14">
        <v>112.239114970817</v>
      </c>
      <c r="G5207" s="14">
        <v>37.413038323605797</v>
      </c>
      <c r="H5207" s="14">
        <v>286.73389273149701</v>
      </c>
      <c r="I5207" s="14">
        <v>301.9949429532</v>
      </c>
      <c r="J5207" s="14">
        <v>247.75801518858501</v>
      </c>
      <c r="K5207" s="14">
        <v>364.40652349221699</v>
      </c>
      <c r="L5207" s="14">
        <v>62.411580539016803</v>
      </c>
      <c r="M5207" s="14">
        <v>54.2369277646157</v>
      </c>
      <c r="O5207" s="14"/>
      <c r="P5207" s="14"/>
      <c r="Q5207" s="14"/>
      <c r="R5207" s="14"/>
      <c r="S5207" s="14"/>
      <c r="T5207" s="14"/>
      <c r="U5207" s="14"/>
      <c r="V5207" s="14"/>
      <c r="W5207" s="14"/>
      <c r="X5207" s="14"/>
      <c r="Y5207" s="14"/>
    </row>
    <row r="5208" spans="1:25">
      <c r="A5208" s="14" t="s">
        <v>5292</v>
      </c>
      <c r="B5208" s="14" t="s">
        <v>64</v>
      </c>
      <c r="C5208" s="14" t="s">
        <v>131</v>
      </c>
      <c r="D5208" s="14" t="s">
        <v>50</v>
      </c>
      <c r="E5208" s="14">
        <v>2</v>
      </c>
      <c r="F5208" s="14">
        <v>109.025492231179</v>
      </c>
      <c r="G5208" s="14">
        <v>36.341830743726199</v>
      </c>
      <c r="H5208" s="14">
        <v>278.58820041185299</v>
      </c>
      <c r="I5208" s="14">
        <v>289.72439870356499</v>
      </c>
      <c r="J5208" s="14">
        <v>237.03082068191401</v>
      </c>
      <c r="K5208" s="14">
        <v>350.48550774265999</v>
      </c>
      <c r="L5208" s="14">
        <v>60.761109039095203</v>
      </c>
      <c r="M5208" s="14">
        <v>52.693578021650602</v>
      </c>
      <c r="O5208" s="14"/>
      <c r="P5208" s="14"/>
      <c r="Q5208" s="14"/>
      <c r="R5208" s="14"/>
      <c r="S5208" s="14"/>
      <c r="T5208" s="14"/>
      <c r="U5208" s="14"/>
      <c r="V5208" s="14"/>
      <c r="W5208" s="14"/>
      <c r="X5208" s="14"/>
      <c r="Y5208" s="14"/>
    </row>
    <row r="5209" spans="1:25">
      <c r="A5209" s="14" t="s">
        <v>5293</v>
      </c>
      <c r="B5209" s="14" t="s">
        <v>64</v>
      </c>
      <c r="C5209" s="14" t="s">
        <v>132</v>
      </c>
      <c r="D5209" s="14" t="s">
        <v>50</v>
      </c>
      <c r="E5209" s="14">
        <v>2</v>
      </c>
      <c r="F5209" s="14">
        <v>112.7216070716</v>
      </c>
      <c r="G5209" s="14">
        <v>37.5738690238666</v>
      </c>
      <c r="H5209" s="14">
        <v>286.94755255861202</v>
      </c>
      <c r="I5209" s="14">
        <v>289.876617906766</v>
      </c>
      <c r="J5209" s="14">
        <v>238.03578895004901</v>
      </c>
      <c r="K5209" s="14">
        <v>349.51290064626602</v>
      </c>
      <c r="L5209" s="14">
        <v>59.636282739499798</v>
      </c>
      <c r="M5209" s="14">
        <v>51.840828956716997</v>
      </c>
      <c r="O5209" s="14"/>
      <c r="P5209" s="14"/>
      <c r="Q5209" s="14"/>
      <c r="R5209" s="14"/>
      <c r="S5209" s="14"/>
      <c r="T5209" s="14"/>
      <c r="U5209" s="14"/>
      <c r="V5209" s="14"/>
      <c r="W5209" s="14"/>
      <c r="X5209" s="14"/>
      <c r="Y5209" s="14"/>
    </row>
    <row r="5210" spans="1:25">
      <c r="A5210" s="14" t="s">
        <v>5294</v>
      </c>
      <c r="B5210" s="14" t="s">
        <v>64</v>
      </c>
      <c r="C5210" s="14" t="s">
        <v>38</v>
      </c>
      <c r="D5210" s="14" t="s">
        <v>50</v>
      </c>
      <c r="E5210" s="14">
        <v>3</v>
      </c>
      <c r="F5210" s="14">
        <v>137.619325448962</v>
      </c>
      <c r="G5210" s="14">
        <v>45.873108482987398</v>
      </c>
      <c r="H5210" s="14">
        <v>373.427741158012</v>
      </c>
      <c r="I5210" s="14">
        <v>419.09205498526802</v>
      </c>
      <c r="J5210" s="14">
        <v>349.59729957868802</v>
      </c>
      <c r="K5210" s="14">
        <v>497.97421735691699</v>
      </c>
      <c r="L5210" s="14">
        <v>78.882162371649002</v>
      </c>
      <c r="M5210" s="14">
        <v>69.494755406579799</v>
      </c>
      <c r="O5210" s="14"/>
      <c r="P5210" s="14"/>
      <c r="Q5210" s="14"/>
      <c r="R5210" s="14"/>
      <c r="S5210" s="14"/>
      <c r="T5210" s="14"/>
      <c r="U5210" s="14"/>
      <c r="V5210" s="14"/>
      <c r="W5210" s="14"/>
      <c r="X5210" s="14"/>
      <c r="Y5210" s="14"/>
    </row>
    <row r="5211" spans="1:25">
      <c r="A5211" s="14" t="s">
        <v>5295</v>
      </c>
      <c r="B5211" s="14" t="s">
        <v>64</v>
      </c>
      <c r="C5211" s="14" t="s">
        <v>36</v>
      </c>
      <c r="D5211" s="14" t="s">
        <v>50</v>
      </c>
      <c r="E5211" s="14">
        <v>3</v>
      </c>
      <c r="F5211" s="14">
        <v>138.22876287296199</v>
      </c>
      <c r="G5211" s="14">
        <v>46.0762542909874</v>
      </c>
      <c r="H5211" s="14">
        <v>372.042748756425</v>
      </c>
      <c r="I5211" s="14">
        <v>414.071088074042</v>
      </c>
      <c r="J5211" s="14">
        <v>345.90144738971298</v>
      </c>
      <c r="K5211" s="14">
        <v>491.42737594863002</v>
      </c>
      <c r="L5211" s="14">
        <v>77.356287874588304</v>
      </c>
      <c r="M5211" s="14">
        <v>68.169640684328797</v>
      </c>
      <c r="O5211" s="14"/>
      <c r="P5211" s="14"/>
      <c r="Q5211" s="14"/>
      <c r="R5211" s="14"/>
      <c r="S5211" s="14"/>
      <c r="T5211" s="14"/>
      <c r="U5211" s="14"/>
      <c r="V5211" s="14"/>
      <c r="W5211" s="14"/>
      <c r="X5211" s="14"/>
      <c r="Y5211" s="14"/>
    </row>
    <row r="5212" spans="1:25">
      <c r="A5212" s="14" t="s">
        <v>5296</v>
      </c>
      <c r="B5212" s="14" t="s">
        <v>64</v>
      </c>
      <c r="C5212" s="14" t="s">
        <v>34</v>
      </c>
      <c r="D5212" s="14" t="s">
        <v>50</v>
      </c>
      <c r="E5212" s="14">
        <v>3</v>
      </c>
      <c r="F5212" s="14">
        <v>143.30697624972299</v>
      </c>
      <c r="G5212" s="14">
        <v>47.768992083241102</v>
      </c>
      <c r="H5212" s="14">
        <v>382.88707985925902</v>
      </c>
      <c r="I5212" s="14">
        <v>422.80299390808301</v>
      </c>
      <c r="J5212" s="14">
        <v>354.612367138335</v>
      </c>
      <c r="K5212" s="14">
        <v>500.00738112984402</v>
      </c>
      <c r="L5212" s="14">
        <v>77.204387221760697</v>
      </c>
      <c r="M5212" s="14">
        <v>68.190626769747396</v>
      </c>
      <c r="O5212" s="14"/>
      <c r="P5212" s="14"/>
      <c r="Q5212" s="14"/>
      <c r="R5212" s="14"/>
      <c r="S5212" s="14"/>
      <c r="T5212" s="14"/>
      <c r="U5212" s="14"/>
      <c r="V5212" s="14"/>
      <c r="W5212" s="14"/>
      <c r="X5212" s="14"/>
      <c r="Y5212" s="14"/>
    </row>
    <row r="5213" spans="1:25">
      <c r="A5213" s="14" t="s">
        <v>5297</v>
      </c>
      <c r="B5213" s="14" t="s">
        <v>64</v>
      </c>
      <c r="C5213" s="14" t="s">
        <v>128</v>
      </c>
      <c r="D5213" s="14" t="s">
        <v>50</v>
      </c>
      <c r="E5213" s="14">
        <v>3</v>
      </c>
      <c r="F5213" s="14">
        <v>152.07579585728899</v>
      </c>
      <c r="G5213" s="14">
        <v>50.691931952429499</v>
      </c>
      <c r="H5213" s="14">
        <v>402.90315500672602</v>
      </c>
      <c r="I5213" s="14">
        <v>443.67681635147699</v>
      </c>
      <c r="J5213" s="14">
        <v>374.54463798558601</v>
      </c>
      <c r="K5213" s="14">
        <v>521.66180285617997</v>
      </c>
      <c r="L5213" s="14">
        <v>77.984986504702903</v>
      </c>
      <c r="M5213" s="14">
        <v>69.132178365890695</v>
      </c>
      <c r="O5213" s="14"/>
      <c r="P5213" s="14"/>
      <c r="Q5213" s="14"/>
      <c r="R5213" s="14"/>
      <c r="S5213" s="14"/>
      <c r="T5213" s="14"/>
      <c r="U5213" s="14"/>
      <c r="V5213" s="14"/>
      <c r="W5213" s="14"/>
      <c r="X5213" s="14"/>
      <c r="Y5213" s="14"/>
    </row>
    <row r="5214" spans="1:25">
      <c r="A5214" s="14" t="s">
        <v>5298</v>
      </c>
      <c r="B5214" s="14" t="s">
        <v>64</v>
      </c>
      <c r="C5214" s="14" t="s">
        <v>129</v>
      </c>
      <c r="D5214" s="14" t="s">
        <v>50</v>
      </c>
      <c r="E5214" s="14">
        <v>3</v>
      </c>
      <c r="F5214" s="14">
        <v>140.582260205258</v>
      </c>
      <c r="G5214" s="14">
        <v>46.860753401752497</v>
      </c>
      <c r="H5214" s="14">
        <v>370.59698477686902</v>
      </c>
      <c r="I5214" s="14">
        <v>405.108101777446</v>
      </c>
      <c r="J5214" s="14">
        <v>339.92146337856201</v>
      </c>
      <c r="K5214" s="14">
        <v>479.000362713257</v>
      </c>
      <c r="L5214" s="14">
        <v>73.892260935810796</v>
      </c>
      <c r="M5214" s="14">
        <v>65.186638398884696</v>
      </c>
      <c r="O5214" s="14"/>
      <c r="P5214" s="14"/>
      <c r="Q5214" s="14"/>
      <c r="R5214" s="14"/>
      <c r="S5214" s="14"/>
      <c r="T5214" s="14"/>
      <c r="U5214" s="14"/>
      <c r="V5214" s="14"/>
      <c r="W5214" s="14"/>
      <c r="X5214" s="14"/>
      <c r="Y5214" s="14"/>
    </row>
    <row r="5215" spans="1:25">
      <c r="A5215" s="14" t="s">
        <v>5299</v>
      </c>
      <c r="B5215" s="14" t="s">
        <v>64</v>
      </c>
      <c r="C5215" s="14" t="s">
        <v>130</v>
      </c>
      <c r="D5215" s="14" t="s">
        <v>50</v>
      </c>
      <c r="E5215" s="14">
        <v>3</v>
      </c>
      <c r="F5215" s="14">
        <v>145.99707211775001</v>
      </c>
      <c r="G5215" s="14">
        <v>48.665690705916802</v>
      </c>
      <c r="H5215" s="14">
        <v>383.214531255579</v>
      </c>
      <c r="I5215" s="14">
        <v>411.71736417298098</v>
      </c>
      <c r="J5215" s="14">
        <v>346.95087113907999</v>
      </c>
      <c r="K5215" s="14">
        <v>484.96029885072198</v>
      </c>
      <c r="L5215" s="14">
        <v>73.242934677740905</v>
      </c>
      <c r="M5215" s="14">
        <v>64.766493033901199</v>
      </c>
      <c r="O5215" s="14"/>
      <c r="P5215" s="14"/>
      <c r="Q5215" s="14"/>
      <c r="R5215" s="14"/>
      <c r="S5215" s="14"/>
      <c r="T5215" s="14"/>
      <c r="U5215" s="14"/>
      <c r="V5215" s="14"/>
      <c r="W5215" s="14"/>
      <c r="X5215" s="14"/>
      <c r="Y5215" s="14"/>
    </row>
    <row r="5216" spans="1:25">
      <c r="A5216" s="14" t="s">
        <v>5300</v>
      </c>
      <c r="B5216" s="14" t="s">
        <v>64</v>
      </c>
      <c r="C5216" s="14" t="s">
        <v>131</v>
      </c>
      <c r="D5216" s="14" t="s">
        <v>50</v>
      </c>
      <c r="E5216" s="14">
        <v>3</v>
      </c>
      <c r="F5216" s="14">
        <v>144.937593415397</v>
      </c>
      <c r="G5216" s="14">
        <v>48.312531138465701</v>
      </c>
      <c r="H5216" s="14">
        <v>379.378058358803</v>
      </c>
      <c r="I5216" s="14">
        <v>400.65754288927201</v>
      </c>
      <c r="J5216" s="14">
        <v>337.525504494769</v>
      </c>
      <c r="K5216" s="14">
        <v>472.08434066367897</v>
      </c>
      <c r="L5216" s="14">
        <v>71.426797774407504</v>
      </c>
      <c r="M5216" s="14">
        <v>63.132038394502302</v>
      </c>
      <c r="O5216" s="14"/>
      <c r="P5216" s="14"/>
      <c r="Q5216" s="14"/>
      <c r="R5216" s="14"/>
      <c r="S5216" s="14"/>
      <c r="T5216" s="14"/>
      <c r="U5216" s="14"/>
      <c r="V5216" s="14"/>
      <c r="W5216" s="14"/>
      <c r="X5216" s="14"/>
      <c r="Y5216" s="14"/>
    </row>
    <row r="5217" spans="1:25">
      <c r="A5217" s="14" t="s">
        <v>5301</v>
      </c>
      <c r="B5217" s="14" t="s">
        <v>64</v>
      </c>
      <c r="C5217" s="14" t="s">
        <v>132</v>
      </c>
      <c r="D5217" s="14" t="s">
        <v>50</v>
      </c>
      <c r="E5217" s="14">
        <v>3</v>
      </c>
      <c r="F5217" s="14">
        <v>154.67073454888001</v>
      </c>
      <c r="G5217" s="14">
        <v>51.556911516293198</v>
      </c>
      <c r="H5217" s="14">
        <v>404.80183869999098</v>
      </c>
      <c r="I5217" s="14">
        <v>421.60127823308699</v>
      </c>
      <c r="J5217" s="14">
        <v>357.28669518280299</v>
      </c>
      <c r="K5217" s="14">
        <v>494.07772230630502</v>
      </c>
      <c r="L5217" s="14">
        <v>72.476444073217607</v>
      </c>
      <c r="M5217" s="14">
        <v>64.314583050284099</v>
      </c>
      <c r="O5217" s="14"/>
      <c r="P5217" s="14"/>
      <c r="Q5217" s="14"/>
      <c r="R5217" s="14"/>
      <c r="S5217" s="14"/>
      <c r="T5217" s="14"/>
      <c r="U5217" s="14"/>
      <c r="V5217" s="14"/>
      <c r="W5217" s="14"/>
      <c r="X5217" s="14"/>
      <c r="Y5217" s="14"/>
    </row>
    <row r="5218" spans="1:25">
      <c r="A5218" s="14" t="s">
        <v>5302</v>
      </c>
      <c r="B5218" s="14" t="s">
        <v>64</v>
      </c>
      <c r="C5218" s="14" t="s">
        <v>38</v>
      </c>
      <c r="D5218" s="14" t="s">
        <v>50</v>
      </c>
      <c r="E5218" s="14">
        <v>4</v>
      </c>
      <c r="F5218" s="14">
        <v>166.913903397241</v>
      </c>
      <c r="G5218" s="14">
        <v>55.6379677990804</v>
      </c>
      <c r="H5218" s="14">
        <v>472.20183149609898</v>
      </c>
      <c r="I5218" s="14">
        <v>541.76930584924003</v>
      </c>
      <c r="J5218" s="14">
        <v>459.77772684437298</v>
      </c>
      <c r="K5218" s="14">
        <v>633.75214657625895</v>
      </c>
      <c r="L5218" s="14">
        <v>91.982840727018697</v>
      </c>
      <c r="M5218" s="14">
        <v>81.991579004866693</v>
      </c>
      <c r="O5218" s="14"/>
      <c r="P5218" s="14"/>
      <c r="Q5218" s="14"/>
      <c r="R5218" s="14"/>
      <c r="S5218" s="14"/>
      <c r="T5218" s="14"/>
      <c r="U5218" s="14"/>
      <c r="V5218" s="14"/>
      <c r="W5218" s="14"/>
      <c r="X5218" s="14"/>
      <c r="Y5218" s="14"/>
    </row>
    <row r="5219" spans="1:25">
      <c r="A5219" s="14" t="s">
        <v>5303</v>
      </c>
      <c r="B5219" s="14" t="s">
        <v>64</v>
      </c>
      <c r="C5219" s="14" t="s">
        <v>36</v>
      </c>
      <c r="D5219" s="14" t="s">
        <v>50</v>
      </c>
      <c r="E5219" s="14">
        <v>4</v>
      </c>
      <c r="F5219" s="14">
        <v>165.306430120654</v>
      </c>
      <c r="G5219" s="14">
        <v>55.102143373551499</v>
      </c>
      <c r="H5219" s="14">
        <v>464.36999303515501</v>
      </c>
      <c r="I5219" s="14">
        <v>537.90409359989997</v>
      </c>
      <c r="J5219" s="14">
        <v>456.02620373356302</v>
      </c>
      <c r="K5219" s="14">
        <v>629.81091838694704</v>
      </c>
      <c r="L5219" s="14">
        <v>91.906824787046801</v>
      </c>
      <c r="M5219" s="14">
        <v>81.877889866337298</v>
      </c>
      <c r="O5219" s="14"/>
      <c r="P5219" s="14"/>
      <c r="Q5219" s="14"/>
      <c r="R5219" s="14"/>
      <c r="S5219" s="14"/>
      <c r="T5219" s="14"/>
      <c r="U5219" s="14"/>
      <c r="V5219" s="14"/>
      <c r="W5219" s="14"/>
      <c r="X5219" s="14"/>
      <c r="Y5219" s="14"/>
    </row>
    <row r="5220" spans="1:25">
      <c r="A5220" s="14" t="s">
        <v>5304</v>
      </c>
      <c r="B5220" s="14" t="s">
        <v>64</v>
      </c>
      <c r="C5220" s="14" t="s">
        <v>34</v>
      </c>
      <c r="D5220" s="14" t="s">
        <v>50</v>
      </c>
      <c r="E5220" s="14">
        <v>4</v>
      </c>
      <c r="F5220" s="14">
        <v>154.62161741172</v>
      </c>
      <c r="G5220" s="14">
        <v>51.540539137240003</v>
      </c>
      <c r="H5220" s="14">
        <v>429.874662658734</v>
      </c>
      <c r="I5220" s="14">
        <v>495.17999440379998</v>
      </c>
      <c r="J5220" s="14">
        <v>418.09116235722303</v>
      </c>
      <c r="K5220" s="14">
        <v>582.053465041197</v>
      </c>
      <c r="L5220" s="14">
        <v>86.873470637397105</v>
      </c>
      <c r="M5220" s="14">
        <v>77.088832046576499</v>
      </c>
      <c r="O5220" s="14"/>
      <c r="P5220" s="14"/>
      <c r="Q5220" s="14"/>
      <c r="R5220" s="14"/>
      <c r="S5220" s="14"/>
      <c r="T5220" s="14"/>
      <c r="U5220" s="14"/>
      <c r="V5220" s="14"/>
      <c r="W5220" s="14"/>
      <c r="X5220" s="14"/>
      <c r="Y5220" s="14"/>
    </row>
    <row r="5221" spans="1:25">
      <c r="A5221" s="14" t="s">
        <v>5305</v>
      </c>
      <c r="B5221" s="14" t="s">
        <v>64</v>
      </c>
      <c r="C5221" s="14" t="s">
        <v>128</v>
      </c>
      <c r="D5221" s="14" t="s">
        <v>50</v>
      </c>
      <c r="E5221" s="14">
        <v>4</v>
      </c>
      <c r="F5221" s="14">
        <v>160.145418508988</v>
      </c>
      <c r="G5221" s="14">
        <v>53.381806169662603</v>
      </c>
      <c r="H5221" s="14">
        <v>440.46817346660401</v>
      </c>
      <c r="I5221" s="14">
        <v>501.90976765760001</v>
      </c>
      <c r="J5221" s="14">
        <v>425.70706817073699</v>
      </c>
      <c r="K5221" s="14">
        <v>587.60529534971897</v>
      </c>
      <c r="L5221" s="14">
        <v>85.695527692119597</v>
      </c>
      <c r="M5221" s="14">
        <v>76.2026994868624</v>
      </c>
      <c r="O5221" s="14"/>
      <c r="P5221" s="14"/>
      <c r="Q5221" s="14"/>
      <c r="R5221" s="14"/>
      <c r="S5221" s="14"/>
      <c r="T5221" s="14"/>
      <c r="U5221" s="14"/>
      <c r="V5221" s="14"/>
      <c r="W5221" s="14"/>
      <c r="X5221" s="14"/>
      <c r="Y5221" s="14"/>
    </row>
    <row r="5222" spans="1:25">
      <c r="A5222" s="14" t="s">
        <v>5306</v>
      </c>
      <c r="B5222" s="14" t="s">
        <v>64</v>
      </c>
      <c r="C5222" s="14" t="s">
        <v>129</v>
      </c>
      <c r="D5222" s="14" t="s">
        <v>50</v>
      </c>
      <c r="E5222" s="14">
        <v>4</v>
      </c>
      <c r="F5222" s="14">
        <v>157.521355581363</v>
      </c>
      <c r="G5222" s="14">
        <v>52.507118527120902</v>
      </c>
      <c r="H5222" s="14">
        <v>428.431353064875</v>
      </c>
      <c r="I5222" s="14">
        <v>494.71904731068099</v>
      </c>
      <c r="J5222" s="14">
        <v>418.924297786387</v>
      </c>
      <c r="K5222" s="14">
        <v>580.03932183674397</v>
      </c>
      <c r="L5222" s="14">
        <v>85.320274526063002</v>
      </c>
      <c r="M5222" s="14">
        <v>75.794749524294204</v>
      </c>
      <c r="O5222" s="14"/>
      <c r="P5222" s="14"/>
      <c r="Q5222" s="14"/>
      <c r="R5222" s="14"/>
      <c r="S5222" s="14"/>
      <c r="T5222" s="14"/>
      <c r="U5222" s="14"/>
      <c r="V5222" s="14"/>
      <c r="W5222" s="14"/>
      <c r="X5222" s="14"/>
      <c r="Y5222" s="14"/>
    </row>
    <row r="5223" spans="1:25">
      <c r="A5223" s="14" t="s">
        <v>5307</v>
      </c>
      <c r="B5223" s="14" t="s">
        <v>64</v>
      </c>
      <c r="C5223" s="14" t="s">
        <v>130</v>
      </c>
      <c r="D5223" s="14" t="s">
        <v>50</v>
      </c>
      <c r="E5223" s="14">
        <v>4</v>
      </c>
      <c r="F5223" s="14">
        <v>165.319212033909</v>
      </c>
      <c r="G5223" s="14">
        <v>55.106404011302899</v>
      </c>
      <c r="H5223" s="14">
        <v>445.67642215427998</v>
      </c>
      <c r="I5223" s="14">
        <v>518.71543515138001</v>
      </c>
      <c r="J5223" s="14">
        <v>440.94270757132898</v>
      </c>
      <c r="K5223" s="14">
        <v>606.013878644182</v>
      </c>
      <c r="L5223" s="14">
        <v>87.298443492801994</v>
      </c>
      <c r="M5223" s="14">
        <v>77.772727580050898</v>
      </c>
      <c r="O5223" s="14"/>
      <c r="P5223" s="14"/>
      <c r="Q5223" s="14"/>
      <c r="R5223" s="14"/>
      <c r="S5223" s="14"/>
      <c r="T5223" s="14"/>
      <c r="U5223" s="14"/>
      <c r="V5223" s="14"/>
      <c r="W5223" s="14"/>
      <c r="X5223" s="14"/>
      <c r="Y5223" s="14"/>
    </row>
    <row r="5224" spans="1:25">
      <c r="A5224" s="14" t="s">
        <v>5308</v>
      </c>
      <c r="B5224" s="14" t="s">
        <v>64</v>
      </c>
      <c r="C5224" s="14" t="s">
        <v>131</v>
      </c>
      <c r="D5224" s="14" t="s">
        <v>50</v>
      </c>
      <c r="E5224" s="14">
        <v>4</v>
      </c>
      <c r="F5224" s="14">
        <v>145.54824265453399</v>
      </c>
      <c r="G5224" s="14">
        <v>48.516080884844499</v>
      </c>
      <c r="H5224" s="14">
        <v>389.30174299765599</v>
      </c>
      <c r="I5224" s="14">
        <v>463.198109656589</v>
      </c>
      <c r="J5224" s="14">
        <v>388.752229326926</v>
      </c>
      <c r="K5224" s="14">
        <v>547.40328809229902</v>
      </c>
      <c r="L5224" s="14">
        <v>84.205178435710096</v>
      </c>
      <c r="M5224" s="14">
        <v>74.4458803296626</v>
      </c>
      <c r="O5224" s="14"/>
      <c r="P5224" s="14"/>
      <c r="Q5224" s="14"/>
      <c r="R5224" s="14"/>
      <c r="S5224" s="14"/>
      <c r="T5224" s="14"/>
      <c r="U5224" s="14"/>
      <c r="V5224" s="14"/>
      <c r="W5224" s="14"/>
      <c r="X5224" s="14"/>
      <c r="Y5224" s="14"/>
    </row>
    <row r="5225" spans="1:25">
      <c r="A5225" s="14" t="s">
        <v>5309</v>
      </c>
      <c r="B5225" s="14" t="s">
        <v>64</v>
      </c>
      <c r="C5225" s="14" t="s">
        <v>132</v>
      </c>
      <c r="D5225" s="14" t="s">
        <v>50</v>
      </c>
      <c r="E5225" s="14">
        <v>4</v>
      </c>
      <c r="F5225" s="14">
        <v>155.7818852835</v>
      </c>
      <c r="G5225" s="14">
        <v>51.927295094500103</v>
      </c>
      <c r="H5225" s="14">
        <v>414.07124895938603</v>
      </c>
      <c r="I5225" s="14">
        <v>485.10372347855002</v>
      </c>
      <c r="J5225" s="14">
        <v>409.73991517152899</v>
      </c>
      <c r="K5225" s="14">
        <v>569.99514864953096</v>
      </c>
      <c r="L5225" s="14">
        <v>84.891425170981805</v>
      </c>
      <c r="M5225" s="14">
        <v>75.363808307021003</v>
      </c>
      <c r="O5225" s="14"/>
      <c r="P5225" s="14"/>
      <c r="Q5225" s="14"/>
      <c r="R5225" s="14"/>
      <c r="S5225" s="14"/>
      <c r="T5225" s="14"/>
      <c r="U5225" s="14"/>
      <c r="V5225" s="14"/>
      <c r="W5225" s="14"/>
      <c r="X5225" s="14"/>
      <c r="Y5225" s="14"/>
    </row>
    <row r="5226" spans="1:25">
      <c r="A5226" s="14" t="s">
        <v>5310</v>
      </c>
      <c r="B5226" s="14" t="s">
        <v>64</v>
      </c>
      <c r="C5226" s="14" t="s">
        <v>38</v>
      </c>
      <c r="D5226" s="14" t="s">
        <v>50</v>
      </c>
      <c r="E5226" s="14">
        <v>5</v>
      </c>
      <c r="F5226" s="14">
        <v>183.40444891624</v>
      </c>
      <c r="G5226" s="14">
        <v>61.134816305413402</v>
      </c>
      <c r="H5226" s="14">
        <v>541.68719037226106</v>
      </c>
      <c r="I5226" s="14">
        <v>653.156739293491</v>
      </c>
      <c r="J5226" s="14">
        <v>558.60238831849199</v>
      </c>
      <c r="K5226" s="14">
        <v>758.67049385912196</v>
      </c>
      <c r="L5226" s="14">
        <v>105.513754565631</v>
      </c>
      <c r="M5226" s="14">
        <v>94.554350974999394</v>
      </c>
      <c r="O5226" s="14"/>
      <c r="P5226" s="14"/>
      <c r="Q5226" s="14"/>
      <c r="R5226" s="14"/>
      <c r="S5226" s="14"/>
      <c r="T5226" s="14"/>
      <c r="U5226" s="14"/>
      <c r="V5226" s="14"/>
      <c r="W5226" s="14"/>
      <c r="X5226" s="14"/>
      <c r="Y5226" s="14"/>
    </row>
    <row r="5227" spans="1:25">
      <c r="A5227" s="14" t="s">
        <v>5311</v>
      </c>
      <c r="B5227" s="14" t="s">
        <v>64</v>
      </c>
      <c r="C5227" s="14" t="s">
        <v>36</v>
      </c>
      <c r="D5227" s="14" t="s">
        <v>50</v>
      </c>
      <c r="E5227" s="14">
        <v>5</v>
      </c>
      <c r="F5227" s="14">
        <v>180.61511643583799</v>
      </c>
      <c r="G5227" s="14">
        <v>60.205038811946103</v>
      </c>
      <c r="H5227" s="14">
        <v>529.91173699048898</v>
      </c>
      <c r="I5227" s="14">
        <v>640.95004670520802</v>
      </c>
      <c r="J5227" s="14">
        <v>547.939691261961</v>
      </c>
      <c r="K5227" s="14">
        <v>744.82890650786806</v>
      </c>
      <c r="L5227" s="14">
        <v>103.87885980266</v>
      </c>
      <c r="M5227" s="14">
        <v>93.010355443246993</v>
      </c>
      <c r="O5227" s="14"/>
      <c r="P5227" s="14"/>
      <c r="Q5227" s="14"/>
      <c r="R5227" s="14"/>
      <c r="S5227" s="14"/>
      <c r="T5227" s="14"/>
      <c r="U5227" s="14"/>
      <c r="V5227" s="14"/>
      <c r="W5227" s="14"/>
      <c r="X5227" s="14"/>
      <c r="Y5227" s="14"/>
    </row>
    <row r="5228" spans="1:25">
      <c r="A5228" s="14" t="s">
        <v>5312</v>
      </c>
      <c r="B5228" s="14" t="s">
        <v>64</v>
      </c>
      <c r="C5228" s="14" t="s">
        <v>34</v>
      </c>
      <c r="D5228" s="14" t="s">
        <v>50</v>
      </c>
      <c r="E5228" s="14">
        <v>5</v>
      </c>
      <c r="F5228" s="14">
        <v>191.595380490704</v>
      </c>
      <c r="G5228" s="14">
        <v>63.8651268302348</v>
      </c>
      <c r="H5228" s="14">
        <v>559.19032335377597</v>
      </c>
      <c r="I5228" s="14">
        <v>684.41830711021396</v>
      </c>
      <c r="J5228" s="14">
        <v>587.75900983290796</v>
      </c>
      <c r="K5228" s="14">
        <v>792.02435247836104</v>
      </c>
      <c r="L5228" s="14">
        <v>107.60604536814699</v>
      </c>
      <c r="M5228" s="14">
        <v>96.659297277306194</v>
      </c>
      <c r="O5228" s="14"/>
      <c r="P5228" s="14"/>
      <c r="Q5228" s="14"/>
      <c r="R5228" s="14"/>
      <c r="S5228" s="14"/>
      <c r="T5228" s="14"/>
      <c r="U5228" s="14"/>
      <c r="V5228" s="14"/>
      <c r="W5228" s="14"/>
      <c r="X5228" s="14"/>
      <c r="Y5228" s="14"/>
    </row>
    <row r="5229" spans="1:25">
      <c r="A5229" s="14" t="s">
        <v>5313</v>
      </c>
      <c r="B5229" s="14" t="s">
        <v>64</v>
      </c>
      <c r="C5229" s="14" t="s">
        <v>128</v>
      </c>
      <c r="D5229" s="14" t="s">
        <v>50</v>
      </c>
      <c r="E5229" s="14">
        <v>5</v>
      </c>
      <c r="F5229" s="14">
        <v>207.201155427001</v>
      </c>
      <c r="G5229" s="14">
        <v>69.067051809000205</v>
      </c>
      <c r="H5229" s="14">
        <v>602.31143114153895</v>
      </c>
      <c r="I5229" s="14">
        <v>737.35875486506802</v>
      </c>
      <c r="J5229" s="14">
        <v>637.31996218656002</v>
      </c>
      <c r="K5229" s="14">
        <v>848.266928599322</v>
      </c>
      <c r="L5229" s="14">
        <v>110.90817373425401</v>
      </c>
      <c r="M5229" s="14">
        <v>100.03879267850699</v>
      </c>
      <c r="O5229" s="14"/>
      <c r="P5229" s="14"/>
      <c r="Q5229" s="14"/>
      <c r="R5229" s="14"/>
      <c r="S5229" s="14"/>
      <c r="T5229" s="14"/>
      <c r="U5229" s="14"/>
      <c r="V5229" s="14"/>
      <c r="W5229" s="14"/>
      <c r="X5229" s="14"/>
      <c r="Y5229" s="14"/>
    </row>
    <row r="5230" spans="1:25">
      <c r="A5230" s="14" t="s">
        <v>5314</v>
      </c>
      <c r="B5230" s="14" t="s">
        <v>64</v>
      </c>
      <c r="C5230" s="14" t="s">
        <v>129</v>
      </c>
      <c r="D5230" s="14" t="s">
        <v>50</v>
      </c>
      <c r="E5230" s="14">
        <v>5</v>
      </c>
      <c r="F5230" s="14">
        <v>192.77665420206699</v>
      </c>
      <c r="G5230" s="14">
        <v>64.258884734022203</v>
      </c>
      <c r="H5230" s="14">
        <v>558.22277813768096</v>
      </c>
      <c r="I5230" s="14">
        <v>695.62190362997205</v>
      </c>
      <c r="J5230" s="14">
        <v>596.971700504419</v>
      </c>
      <c r="K5230" s="14">
        <v>805.40799111483</v>
      </c>
      <c r="L5230" s="14">
        <v>109.78608748485701</v>
      </c>
      <c r="M5230" s="14">
        <v>98.650203125553702</v>
      </c>
      <c r="O5230" s="14"/>
      <c r="P5230" s="14"/>
      <c r="Q5230" s="14"/>
      <c r="R5230" s="14"/>
      <c r="S5230" s="14"/>
      <c r="T5230" s="14"/>
      <c r="U5230" s="14"/>
      <c r="V5230" s="14"/>
      <c r="W5230" s="14"/>
      <c r="X5230" s="14"/>
      <c r="Y5230" s="14"/>
    </row>
    <row r="5231" spans="1:25">
      <c r="A5231" s="14" t="s">
        <v>5315</v>
      </c>
      <c r="B5231" s="14" t="s">
        <v>64</v>
      </c>
      <c r="C5231" s="14" t="s">
        <v>130</v>
      </c>
      <c r="D5231" s="14" t="s">
        <v>50</v>
      </c>
      <c r="E5231" s="14">
        <v>5</v>
      </c>
      <c r="F5231" s="14">
        <v>183.74025879773501</v>
      </c>
      <c r="G5231" s="14">
        <v>61.246752932578502</v>
      </c>
      <c r="H5231" s="14">
        <v>529.80092499563295</v>
      </c>
      <c r="I5231" s="14">
        <v>669.65565873554101</v>
      </c>
      <c r="J5231" s="14">
        <v>572.45966390034903</v>
      </c>
      <c r="K5231" s="14">
        <v>778.10630779734697</v>
      </c>
      <c r="L5231" s="14">
        <v>108.450649061806</v>
      </c>
      <c r="M5231" s="14">
        <v>97.195994835192096</v>
      </c>
      <c r="O5231" s="14"/>
      <c r="P5231" s="14"/>
      <c r="Q5231" s="14"/>
      <c r="R5231" s="14"/>
      <c r="S5231" s="14"/>
      <c r="T5231" s="14"/>
      <c r="U5231" s="14"/>
      <c r="V5231" s="14"/>
      <c r="W5231" s="14"/>
      <c r="X5231" s="14"/>
      <c r="Y5231" s="14"/>
    </row>
    <row r="5232" spans="1:25">
      <c r="A5232" s="14" t="s">
        <v>5316</v>
      </c>
      <c r="B5232" s="14" t="s">
        <v>64</v>
      </c>
      <c r="C5232" s="14" t="s">
        <v>131</v>
      </c>
      <c r="D5232" s="14" t="s">
        <v>50</v>
      </c>
      <c r="E5232" s="14">
        <v>5</v>
      </c>
      <c r="F5232" s="14">
        <v>168.95149387658401</v>
      </c>
      <c r="G5232" s="14">
        <v>56.317164625528001</v>
      </c>
      <c r="H5232" s="14">
        <v>484.53208832081202</v>
      </c>
      <c r="I5232" s="14">
        <v>621.89794523542605</v>
      </c>
      <c r="J5232" s="14">
        <v>527.64421394373096</v>
      </c>
      <c r="K5232" s="14">
        <v>727.56325353664602</v>
      </c>
      <c r="L5232" s="14">
        <v>105.66530830121999</v>
      </c>
      <c r="M5232" s="14">
        <v>94.253731291695402</v>
      </c>
      <c r="O5232" s="14"/>
      <c r="P5232" s="14"/>
      <c r="Q5232" s="14"/>
      <c r="R5232" s="14"/>
      <c r="S5232" s="14"/>
      <c r="T5232" s="14"/>
      <c r="U5232" s="14"/>
      <c r="V5232" s="14"/>
      <c r="W5232" s="14"/>
      <c r="X5232" s="14"/>
      <c r="Y5232" s="14"/>
    </row>
    <row r="5233" spans="1:25">
      <c r="A5233" s="14" t="s">
        <v>5317</v>
      </c>
      <c r="B5233" s="14" t="s">
        <v>64</v>
      </c>
      <c r="C5233" s="14" t="s">
        <v>132</v>
      </c>
      <c r="D5233" s="14" t="s">
        <v>50</v>
      </c>
      <c r="E5233" s="14">
        <v>5</v>
      </c>
      <c r="F5233" s="14">
        <v>181.33942741663199</v>
      </c>
      <c r="G5233" s="14">
        <v>60.446475805543898</v>
      </c>
      <c r="H5233" s="14">
        <v>514.27760816945499</v>
      </c>
      <c r="I5233" s="14">
        <v>652.23113199686804</v>
      </c>
      <c r="J5233" s="14">
        <v>556.70328800372897</v>
      </c>
      <c r="K5233" s="14">
        <v>758.89796163915503</v>
      </c>
      <c r="L5233" s="14">
        <v>106.666829642287</v>
      </c>
      <c r="M5233" s="14">
        <v>95.527843993138603</v>
      </c>
      <c r="O5233" s="14"/>
      <c r="P5233" s="14"/>
      <c r="Q5233" s="14"/>
      <c r="R5233" s="14"/>
      <c r="S5233" s="14"/>
      <c r="T5233" s="14"/>
      <c r="U5233" s="14"/>
      <c r="V5233" s="14"/>
      <c r="W5233" s="14"/>
      <c r="X5233" s="14"/>
      <c r="Y5233" s="14"/>
    </row>
    <row r="5234" spans="1:25">
      <c r="A5234" s="14" t="s">
        <v>5318</v>
      </c>
      <c r="B5234" s="14" t="s">
        <v>64</v>
      </c>
      <c r="C5234" s="14" t="s">
        <v>38</v>
      </c>
      <c r="D5234" s="14" t="s">
        <v>135</v>
      </c>
      <c r="E5234" s="14">
        <v>0</v>
      </c>
      <c r="F5234" s="14">
        <v>386.60247102957902</v>
      </c>
      <c r="G5234" s="14">
        <v>128.867490343193</v>
      </c>
      <c r="H5234" s="14">
        <v>377.08484942996603</v>
      </c>
      <c r="I5234" s="14">
        <v>456.11195090436701</v>
      </c>
      <c r="J5234" s="14">
        <v>410.34458438034</v>
      </c>
      <c r="K5234" s="14">
        <v>505.463975255332</v>
      </c>
      <c r="L5234" s="14">
        <v>49.352024350964697</v>
      </c>
      <c r="M5234" s="14">
        <v>45.767366524027501</v>
      </c>
      <c r="O5234" s="14"/>
      <c r="P5234" s="14"/>
      <c r="Q5234" s="14"/>
      <c r="R5234" s="14"/>
      <c r="S5234" s="14"/>
      <c r="T5234" s="14"/>
      <c r="U5234" s="14"/>
      <c r="V5234" s="14"/>
      <c r="W5234" s="14"/>
      <c r="X5234" s="14"/>
      <c r="Y5234" s="14"/>
    </row>
    <row r="5235" spans="1:25">
      <c r="A5235" s="14" t="s">
        <v>5319</v>
      </c>
      <c r="B5235" s="14" t="s">
        <v>64</v>
      </c>
      <c r="C5235" s="14" t="s">
        <v>36</v>
      </c>
      <c r="D5235" s="14" t="s">
        <v>135</v>
      </c>
      <c r="E5235" s="14">
        <v>0</v>
      </c>
      <c r="F5235" s="14">
        <v>383.55537265373601</v>
      </c>
      <c r="G5235" s="14">
        <v>127.851790884579</v>
      </c>
      <c r="H5235" s="14">
        <v>370.87873740909401</v>
      </c>
      <c r="I5235" s="14">
        <v>442.86538951397</v>
      </c>
      <c r="J5235" s="14">
        <v>398.122008759896</v>
      </c>
      <c r="K5235" s="14">
        <v>491.127706664919</v>
      </c>
      <c r="L5235" s="14">
        <v>48.262317150949301</v>
      </c>
      <c r="M5235" s="14">
        <v>44.743380754073897</v>
      </c>
      <c r="O5235" s="14"/>
      <c r="P5235" s="14"/>
      <c r="Q5235" s="14"/>
      <c r="R5235" s="14"/>
      <c r="S5235" s="14"/>
      <c r="T5235" s="14"/>
      <c r="U5235" s="14"/>
      <c r="V5235" s="14"/>
      <c r="W5235" s="14"/>
      <c r="X5235" s="14"/>
      <c r="Y5235" s="14"/>
    </row>
    <row r="5236" spans="1:25">
      <c r="A5236" s="14" t="s">
        <v>5320</v>
      </c>
      <c r="B5236" s="14" t="s">
        <v>64</v>
      </c>
      <c r="C5236" s="14" t="s">
        <v>34</v>
      </c>
      <c r="D5236" s="14" t="s">
        <v>135</v>
      </c>
      <c r="E5236" s="14">
        <v>0</v>
      </c>
      <c r="F5236" s="14">
        <v>378.51218012130602</v>
      </c>
      <c r="G5236" s="14">
        <v>126.17072670710201</v>
      </c>
      <c r="H5236" s="14">
        <v>363.18922664898503</v>
      </c>
      <c r="I5236" s="14">
        <v>429.86934859933098</v>
      </c>
      <c r="J5236" s="14">
        <v>386.122215835259</v>
      </c>
      <c r="K5236" s="14">
        <v>477.080883843435</v>
      </c>
      <c r="L5236" s="14">
        <v>47.211535244104702</v>
      </c>
      <c r="M5236" s="14">
        <v>43.7471327640719</v>
      </c>
      <c r="O5236" s="14"/>
      <c r="P5236" s="14"/>
      <c r="Q5236" s="14"/>
      <c r="R5236" s="14"/>
      <c r="S5236" s="14"/>
      <c r="T5236" s="14"/>
      <c r="U5236" s="14"/>
      <c r="V5236" s="14"/>
      <c r="W5236" s="14"/>
      <c r="X5236" s="14"/>
      <c r="Y5236" s="14"/>
    </row>
    <row r="5237" spans="1:25">
      <c r="A5237" s="14" t="s">
        <v>5321</v>
      </c>
      <c r="B5237" s="14" t="s">
        <v>64</v>
      </c>
      <c r="C5237" s="14" t="s">
        <v>128</v>
      </c>
      <c r="D5237" s="14" t="s">
        <v>135</v>
      </c>
      <c r="E5237" s="14">
        <v>0</v>
      </c>
      <c r="F5237" s="14">
        <v>367.408899182418</v>
      </c>
      <c r="G5237" s="14">
        <v>122.469633060806</v>
      </c>
      <c r="H5237" s="14">
        <v>350.14666842887499</v>
      </c>
      <c r="I5237" s="14">
        <v>419.71947758854702</v>
      </c>
      <c r="J5237" s="14">
        <v>375.90102116801199</v>
      </c>
      <c r="K5237" s="14">
        <v>467.062278754825</v>
      </c>
      <c r="L5237" s="14">
        <v>47.342801166277702</v>
      </c>
      <c r="M5237" s="14">
        <v>43.818456420534602</v>
      </c>
      <c r="O5237" s="14"/>
      <c r="P5237" s="14"/>
      <c r="Q5237" s="14"/>
      <c r="R5237" s="14"/>
      <c r="S5237" s="14"/>
      <c r="T5237" s="14"/>
      <c r="U5237" s="14"/>
      <c r="V5237" s="14"/>
      <c r="W5237" s="14"/>
      <c r="X5237" s="14"/>
      <c r="Y5237" s="14"/>
    </row>
    <row r="5238" spans="1:25">
      <c r="A5238" s="14" t="s">
        <v>5322</v>
      </c>
      <c r="B5238" s="14" t="s">
        <v>64</v>
      </c>
      <c r="C5238" s="14" t="s">
        <v>129</v>
      </c>
      <c r="D5238" s="14" t="s">
        <v>135</v>
      </c>
      <c r="E5238" s="14">
        <v>0</v>
      </c>
      <c r="F5238" s="14">
        <v>355.73650788324102</v>
      </c>
      <c r="G5238" s="14">
        <v>118.57883596108</v>
      </c>
      <c r="H5238" s="14">
        <v>336.88764419076801</v>
      </c>
      <c r="I5238" s="14">
        <v>406.49977827439199</v>
      </c>
      <c r="J5238" s="14">
        <v>363.24071758357502</v>
      </c>
      <c r="K5238" s="14">
        <v>453.29730179319699</v>
      </c>
      <c r="L5238" s="14">
        <v>46.797523518805797</v>
      </c>
      <c r="M5238" s="14">
        <v>43.259060690816497</v>
      </c>
      <c r="O5238" s="14"/>
      <c r="P5238" s="14"/>
      <c r="Q5238" s="14"/>
      <c r="R5238" s="14"/>
      <c r="S5238" s="14"/>
      <c r="T5238" s="14"/>
      <c r="U5238" s="14"/>
      <c r="V5238" s="14"/>
      <c r="W5238" s="14"/>
      <c r="X5238" s="14"/>
      <c r="Y5238" s="14"/>
    </row>
    <row r="5239" spans="1:25">
      <c r="A5239" s="14" t="s">
        <v>5323</v>
      </c>
      <c r="B5239" s="14" t="s">
        <v>64</v>
      </c>
      <c r="C5239" s="14" t="s">
        <v>130</v>
      </c>
      <c r="D5239" s="14" t="s">
        <v>135</v>
      </c>
      <c r="E5239" s="14">
        <v>0</v>
      </c>
      <c r="F5239" s="14">
        <v>359.03648640674498</v>
      </c>
      <c r="G5239" s="14">
        <v>119.67882880224801</v>
      </c>
      <c r="H5239" s="14">
        <v>338.01531402738198</v>
      </c>
      <c r="I5239" s="14">
        <v>406.36192731479798</v>
      </c>
      <c r="J5239" s="14">
        <v>363.41138107696003</v>
      </c>
      <c r="K5239" s="14">
        <v>452.80881026720101</v>
      </c>
      <c r="L5239" s="14">
        <v>46.446882952403399</v>
      </c>
      <c r="M5239" s="14">
        <v>42.9505462378376</v>
      </c>
      <c r="O5239" s="14"/>
      <c r="P5239" s="14"/>
      <c r="Q5239" s="14"/>
      <c r="R5239" s="14"/>
      <c r="S5239" s="14"/>
      <c r="T5239" s="14"/>
      <c r="U5239" s="14"/>
      <c r="V5239" s="14"/>
      <c r="W5239" s="14"/>
      <c r="X5239" s="14"/>
      <c r="Y5239" s="14"/>
    </row>
    <row r="5240" spans="1:25">
      <c r="A5240" s="14" t="s">
        <v>5324</v>
      </c>
      <c r="B5240" s="14" t="s">
        <v>64</v>
      </c>
      <c r="C5240" s="14" t="s">
        <v>131</v>
      </c>
      <c r="D5240" s="14" t="s">
        <v>135</v>
      </c>
      <c r="E5240" s="14">
        <v>0</v>
      </c>
      <c r="F5240" s="14">
        <v>353.816248452889</v>
      </c>
      <c r="G5240" s="14">
        <v>117.938749484296</v>
      </c>
      <c r="H5240" s="14">
        <v>331.28862214690002</v>
      </c>
      <c r="I5240" s="14">
        <v>387.423829276145</v>
      </c>
      <c r="J5240" s="14">
        <v>346.56493063186599</v>
      </c>
      <c r="K5240" s="14">
        <v>431.63432086719303</v>
      </c>
      <c r="L5240" s="14">
        <v>44.210491591047997</v>
      </c>
      <c r="M5240" s="14">
        <v>40.858898644279598</v>
      </c>
      <c r="O5240" s="14"/>
      <c r="P5240" s="14"/>
      <c r="Q5240" s="14"/>
      <c r="R5240" s="14"/>
      <c r="S5240" s="14"/>
      <c r="T5240" s="14"/>
      <c r="U5240" s="14"/>
      <c r="V5240" s="14"/>
      <c r="W5240" s="14"/>
      <c r="X5240" s="14"/>
      <c r="Y5240" s="14"/>
    </row>
    <row r="5241" spans="1:25">
      <c r="A5241" s="14" t="s">
        <v>5325</v>
      </c>
      <c r="B5241" s="14" t="s">
        <v>64</v>
      </c>
      <c r="C5241" s="14" t="s">
        <v>132</v>
      </c>
      <c r="D5241" s="14" t="s">
        <v>135</v>
      </c>
      <c r="E5241" s="14">
        <v>0</v>
      </c>
      <c r="F5241" s="14">
        <v>361.60839946722302</v>
      </c>
      <c r="G5241" s="14">
        <v>120.536133155741</v>
      </c>
      <c r="H5241" s="14">
        <v>336.46754453925001</v>
      </c>
      <c r="I5241" s="14">
        <v>387.24257256567199</v>
      </c>
      <c r="J5241" s="14">
        <v>347.012799987682</v>
      </c>
      <c r="K5241" s="14">
        <v>430.73502521982198</v>
      </c>
      <c r="L5241" s="14">
        <v>43.492452654149197</v>
      </c>
      <c r="M5241" s="14">
        <v>40.229772577990097</v>
      </c>
      <c r="O5241" s="14"/>
      <c r="P5241" s="14"/>
      <c r="Q5241" s="14"/>
      <c r="R5241" s="14"/>
      <c r="S5241" s="14"/>
      <c r="T5241" s="14"/>
      <c r="U5241" s="14"/>
      <c r="V5241" s="14"/>
      <c r="W5241" s="14"/>
      <c r="X5241" s="14"/>
      <c r="Y5241" s="14"/>
    </row>
    <row r="5242" spans="1:25">
      <c r="A5242" s="14" t="s">
        <v>5326</v>
      </c>
      <c r="B5242" s="14" t="s">
        <v>64</v>
      </c>
      <c r="C5242" s="14" t="s">
        <v>38</v>
      </c>
      <c r="D5242" s="14" t="s">
        <v>135</v>
      </c>
      <c r="E5242" s="14">
        <v>1</v>
      </c>
      <c r="F5242" s="14">
        <v>65.619043852048506</v>
      </c>
      <c r="G5242" s="14">
        <v>21.873014617349501</v>
      </c>
      <c r="H5242" s="14">
        <v>305.275849509414</v>
      </c>
      <c r="I5242" s="14">
        <v>357.28761836824498</v>
      </c>
      <c r="J5242" s="14">
        <v>271.87792702026798</v>
      </c>
      <c r="K5242" s="14">
        <v>459.94761044156797</v>
      </c>
      <c r="L5242" s="14">
        <v>102.65999207332401</v>
      </c>
      <c r="M5242" s="14">
        <v>85.409691347976704</v>
      </c>
      <c r="O5242" s="14"/>
      <c r="P5242" s="14"/>
      <c r="Q5242" s="14"/>
      <c r="R5242" s="14"/>
      <c r="S5242" s="14"/>
      <c r="T5242" s="14"/>
      <c r="U5242" s="14"/>
      <c r="V5242" s="14"/>
      <c r="W5242" s="14"/>
      <c r="X5242" s="14"/>
      <c r="Y5242" s="14"/>
    </row>
    <row r="5243" spans="1:25">
      <c r="A5243" s="14" t="s">
        <v>5327</v>
      </c>
      <c r="B5243" s="14" t="s">
        <v>64</v>
      </c>
      <c r="C5243" s="14" t="s">
        <v>36</v>
      </c>
      <c r="D5243" s="14" t="s">
        <v>135</v>
      </c>
      <c r="E5243" s="14">
        <v>1</v>
      </c>
      <c r="F5243" s="14">
        <v>59.752612294086397</v>
      </c>
      <c r="G5243" s="14">
        <v>19.917537431362099</v>
      </c>
      <c r="H5243" s="14">
        <v>277.31290803400202</v>
      </c>
      <c r="I5243" s="14">
        <v>317.42657345098797</v>
      </c>
      <c r="J5243" s="14">
        <v>237.70791802230599</v>
      </c>
      <c r="K5243" s="14">
        <v>414.10197998727301</v>
      </c>
      <c r="L5243" s="14">
        <v>96.675406536284996</v>
      </c>
      <c r="M5243" s="14">
        <v>79.718655428682197</v>
      </c>
      <c r="O5243" s="14"/>
      <c r="P5243" s="14"/>
      <c r="Q5243" s="14"/>
      <c r="R5243" s="14"/>
      <c r="S5243" s="14"/>
      <c r="T5243" s="14"/>
      <c r="U5243" s="14"/>
      <c r="V5243" s="14"/>
      <c r="W5243" s="14"/>
      <c r="X5243" s="14"/>
      <c r="Y5243" s="14"/>
    </row>
    <row r="5244" spans="1:25">
      <c r="A5244" s="14" t="s">
        <v>5328</v>
      </c>
      <c r="B5244" s="14" t="s">
        <v>64</v>
      </c>
      <c r="C5244" s="14" t="s">
        <v>34</v>
      </c>
      <c r="D5244" s="14" t="s">
        <v>135</v>
      </c>
      <c r="E5244" s="14">
        <v>1</v>
      </c>
      <c r="F5244" s="14">
        <v>60.731053395168097</v>
      </c>
      <c r="G5244" s="14">
        <v>20.243684465055999</v>
      </c>
      <c r="H5244" s="14">
        <v>281.20133997855299</v>
      </c>
      <c r="I5244" s="14">
        <v>321.44919488328901</v>
      </c>
      <c r="J5244" s="14">
        <v>241.41520067970001</v>
      </c>
      <c r="K5244" s="14">
        <v>418.35449698845201</v>
      </c>
      <c r="L5244" s="14">
        <v>96.905302105162804</v>
      </c>
      <c r="M5244" s="14">
        <v>80.033994203589302</v>
      </c>
      <c r="O5244" s="14"/>
      <c r="P5244" s="14"/>
      <c r="Q5244" s="14"/>
      <c r="R5244" s="14"/>
      <c r="S5244" s="14"/>
      <c r="T5244" s="14"/>
      <c r="U5244" s="14"/>
      <c r="V5244" s="14"/>
      <c r="W5244" s="14"/>
      <c r="X5244" s="14"/>
      <c r="Y5244" s="14"/>
    </row>
    <row r="5245" spans="1:25">
      <c r="A5245" s="14" t="s">
        <v>5329</v>
      </c>
      <c r="B5245" s="14" t="s">
        <v>64</v>
      </c>
      <c r="C5245" s="14" t="s">
        <v>128</v>
      </c>
      <c r="D5245" s="14" t="s">
        <v>135</v>
      </c>
      <c r="E5245" s="14">
        <v>1</v>
      </c>
      <c r="F5245" s="14">
        <v>63.083102380390201</v>
      </c>
      <c r="G5245" s="14">
        <v>21.027700793463399</v>
      </c>
      <c r="H5245" s="14">
        <v>292.07844420960402</v>
      </c>
      <c r="I5245" s="14">
        <v>351.348130406927</v>
      </c>
      <c r="J5245" s="14">
        <v>264.10177980740002</v>
      </c>
      <c r="K5245" s="14">
        <v>456.60350900808402</v>
      </c>
      <c r="L5245" s="14">
        <v>105.255378601156</v>
      </c>
      <c r="M5245" s="14">
        <v>87.246350599527602</v>
      </c>
      <c r="O5245" s="14"/>
      <c r="P5245" s="14"/>
      <c r="Q5245" s="14"/>
      <c r="R5245" s="14"/>
      <c r="S5245" s="14"/>
      <c r="T5245" s="14"/>
      <c r="U5245" s="14"/>
      <c r="V5245" s="14"/>
      <c r="W5245" s="14"/>
      <c r="X5245" s="14"/>
      <c r="Y5245" s="14"/>
    </row>
    <row r="5246" spans="1:25">
      <c r="A5246" s="14" t="s">
        <v>5330</v>
      </c>
      <c r="B5246" s="14" t="s">
        <v>64</v>
      </c>
      <c r="C5246" s="14" t="s">
        <v>129</v>
      </c>
      <c r="D5246" s="14" t="s">
        <v>135</v>
      </c>
      <c r="E5246" s="14">
        <v>1</v>
      </c>
      <c r="F5246" s="14">
        <v>65.568257548791607</v>
      </c>
      <c r="G5246" s="14">
        <v>21.8560858495972</v>
      </c>
      <c r="H5246" s="14">
        <v>303.13572606931001</v>
      </c>
      <c r="I5246" s="14">
        <v>363.64866621803498</v>
      </c>
      <c r="J5246" s="14">
        <v>273.86309770696101</v>
      </c>
      <c r="K5246" s="14">
        <v>471.57608561289697</v>
      </c>
      <c r="L5246" s="14">
        <v>107.927419394862</v>
      </c>
      <c r="M5246" s="14">
        <v>89.785568511074203</v>
      </c>
      <c r="O5246" s="14"/>
      <c r="P5246" s="14"/>
      <c r="Q5246" s="14"/>
      <c r="R5246" s="14"/>
      <c r="S5246" s="14"/>
      <c r="T5246" s="14"/>
      <c r="U5246" s="14"/>
      <c r="V5246" s="14"/>
      <c r="W5246" s="14"/>
      <c r="X5246" s="14"/>
      <c r="Y5246" s="14"/>
    </row>
    <row r="5247" spans="1:25">
      <c r="A5247" s="14" t="s">
        <v>5331</v>
      </c>
      <c r="B5247" s="14" t="s">
        <v>64</v>
      </c>
      <c r="C5247" s="14" t="s">
        <v>130</v>
      </c>
      <c r="D5247" s="14" t="s">
        <v>135</v>
      </c>
      <c r="E5247" s="14">
        <v>1</v>
      </c>
      <c r="F5247" s="14">
        <v>65.611380861223395</v>
      </c>
      <c r="G5247" s="14">
        <v>21.870460287074501</v>
      </c>
      <c r="H5247" s="14">
        <v>302.69136769340901</v>
      </c>
      <c r="I5247" s="14">
        <v>375.74666549820802</v>
      </c>
      <c r="J5247" s="14">
        <v>281.61725785908902</v>
      </c>
      <c r="K5247" s="14">
        <v>488.888730840915</v>
      </c>
      <c r="L5247" s="14">
        <v>113.142065342707</v>
      </c>
      <c r="M5247" s="14">
        <v>94.129407639118298</v>
      </c>
      <c r="O5247" s="14"/>
      <c r="P5247" s="14"/>
      <c r="Q5247" s="14"/>
      <c r="R5247" s="14"/>
      <c r="S5247" s="14"/>
      <c r="T5247" s="14"/>
      <c r="U5247" s="14"/>
      <c r="V5247" s="14"/>
      <c r="W5247" s="14"/>
      <c r="X5247" s="14"/>
      <c r="Y5247" s="14"/>
    </row>
    <row r="5248" spans="1:25">
      <c r="A5248" s="14" t="s">
        <v>5332</v>
      </c>
      <c r="B5248" s="14" t="s">
        <v>64</v>
      </c>
      <c r="C5248" s="14" t="s">
        <v>131</v>
      </c>
      <c r="D5248" s="14" t="s">
        <v>135</v>
      </c>
      <c r="E5248" s="14">
        <v>1</v>
      </c>
      <c r="F5248" s="14">
        <v>61.557160211764199</v>
      </c>
      <c r="G5248" s="14">
        <v>20.519053403921401</v>
      </c>
      <c r="H5248" s="14">
        <v>282.73544098734197</v>
      </c>
      <c r="I5248" s="14">
        <v>335.16703162275599</v>
      </c>
      <c r="J5248" s="14">
        <v>248.56279061776999</v>
      </c>
      <c r="K5248" s="14">
        <v>439.89154094703099</v>
      </c>
      <c r="L5248" s="14">
        <v>104.724509324274</v>
      </c>
      <c r="M5248" s="14">
        <v>86.604241004986093</v>
      </c>
      <c r="O5248" s="14"/>
      <c r="P5248" s="14"/>
      <c r="Q5248" s="14"/>
      <c r="R5248" s="14"/>
      <c r="S5248" s="14"/>
      <c r="T5248" s="14"/>
      <c r="U5248" s="14"/>
      <c r="V5248" s="14"/>
      <c r="W5248" s="14"/>
      <c r="X5248" s="14"/>
      <c r="Y5248" s="14"/>
    </row>
    <row r="5249" spans="1:25">
      <c r="A5249" s="14" t="s">
        <v>5333</v>
      </c>
      <c r="B5249" s="14" t="s">
        <v>64</v>
      </c>
      <c r="C5249" s="14" t="s">
        <v>132</v>
      </c>
      <c r="D5249" s="14" t="s">
        <v>135</v>
      </c>
      <c r="E5249" s="14">
        <v>1</v>
      </c>
      <c r="F5249" s="14">
        <v>56.991551525258501</v>
      </c>
      <c r="G5249" s="14">
        <v>18.997183841752801</v>
      </c>
      <c r="H5249" s="14">
        <v>262.223021649298</v>
      </c>
      <c r="I5249" s="14">
        <v>299.80771980140099</v>
      </c>
      <c r="J5249" s="14">
        <v>220.95886021350901</v>
      </c>
      <c r="K5249" s="14">
        <v>395.87449711663999</v>
      </c>
      <c r="L5249" s="14">
        <v>96.066777315239307</v>
      </c>
      <c r="M5249" s="14">
        <v>78.848859587892306</v>
      </c>
      <c r="O5249" s="14"/>
      <c r="P5249" s="14"/>
      <c r="Q5249" s="14"/>
      <c r="R5249" s="14"/>
      <c r="S5249" s="14"/>
      <c r="T5249" s="14"/>
      <c r="U5249" s="14"/>
      <c r="V5249" s="14"/>
      <c r="W5249" s="14"/>
      <c r="X5249" s="14"/>
      <c r="Y5249" s="14"/>
    </row>
    <row r="5250" spans="1:25">
      <c r="A5250" s="14" t="s">
        <v>5334</v>
      </c>
      <c r="B5250" s="14" t="s">
        <v>64</v>
      </c>
      <c r="C5250" s="14" t="s">
        <v>38</v>
      </c>
      <c r="D5250" s="14" t="s">
        <v>135</v>
      </c>
      <c r="E5250" s="14">
        <v>2</v>
      </c>
      <c r="F5250" s="14">
        <v>71.751758998633903</v>
      </c>
      <c r="G5250" s="14">
        <v>23.917252999544601</v>
      </c>
      <c r="H5250" s="14">
        <v>306.52665327509402</v>
      </c>
      <c r="I5250" s="14">
        <v>358.68406029349597</v>
      </c>
      <c r="J5250" s="14">
        <v>278.43721826656599</v>
      </c>
      <c r="K5250" s="14">
        <v>454.36042717357202</v>
      </c>
      <c r="L5250" s="14">
        <v>95.676366880075406</v>
      </c>
      <c r="M5250" s="14">
        <v>80.246842026929798</v>
      </c>
      <c r="O5250" s="14"/>
      <c r="P5250" s="14"/>
      <c r="Q5250" s="14"/>
      <c r="R5250" s="14"/>
      <c r="S5250" s="14"/>
      <c r="T5250" s="14"/>
      <c r="U5250" s="14"/>
      <c r="V5250" s="14"/>
      <c r="W5250" s="14"/>
      <c r="X5250" s="14"/>
      <c r="Y5250" s="14"/>
    </row>
    <row r="5251" spans="1:25">
      <c r="A5251" s="14" t="s">
        <v>5335</v>
      </c>
      <c r="B5251" s="14" t="s">
        <v>64</v>
      </c>
      <c r="C5251" s="14" t="s">
        <v>36</v>
      </c>
      <c r="D5251" s="14" t="s">
        <v>135</v>
      </c>
      <c r="E5251" s="14">
        <v>2</v>
      </c>
      <c r="F5251" s="14">
        <v>71.060634568870896</v>
      </c>
      <c r="G5251" s="14">
        <v>23.686878189623599</v>
      </c>
      <c r="H5251" s="14">
        <v>299.68216333025799</v>
      </c>
      <c r="I5251" s="14">
        <v>354.42156533323902</v>
      </c>
      <c r="J5251" s="14">
        <v>274.629097924711</v>
      </c>
      <c r="K5251" s="14">
        <v>449.63801973465502</v>
      </c>
      <c r="L5251" s="14">
        <v>95.216454401416499</v>
      </c>
      <c r="M5251" s="14">
        <v>79.792467408527202</v>
      </c>
      <c r="O5251" s="14"/>
      <c r="P5251" s="14"/>
      <c r="Q5251" s="14"/>
      <c r="R5251" s="14"/>
      <c r="S5251" s="14"/>
      <c r="T5251" s="14"/>
      <c r="U5251" s="14"/>
      <c r="V5251" s="14"/>
      <c r="W5251" s="14"/>
      <c r="X5251" s="14"/>
      <c r="Y5251" s="14"/>
    </row>
    <row r="5252" spans="1:25">
      <c r="A5252" s="14" t="s">
        <v>5336</v>
      </c>
      <c r="B5252" s="14" t="s">
        <v>64</v>
      </c>
      <c r="C5252" s="14" t="s">
        <v>34</v>
      </c>
      <c r="D5252" s="14" t="s">
        <v>135</v>
      </c>
      <c r="E5252" s="14">
        <v>2</v>
      </c>
      <c r="F5252" s="14">
        <v>71.008102899784504</v>
      </c>
      <c r="G5252" s="14">
        <v>23.669367633261501</v>
      </c>
      <c r="H5252" s="14">
        <v>296.81939096177098</v>
      </c>
      <c r="I5252" s="14">
        <v>354.98704797461301</v>
      </c>
      <c r="J5252" s="14">
        <v>274.71960203364301</v>
      </c>
      <c r="K5252" s="14">
        <v>450.776603750616</v>
      </c>
      <c r="L5252" s="14">
        <v>95.789555776003198</v>
      </c>
      <c r="M5252" s="14">
        <v>80.267445940969495</v>
      </c>
      <c r="O5252" s="14"/>
      <c r="P5252" s="14"/>
      <c r="Q5252" s="14"/>
      <c r="R5252" s="14"/>
      <c r="S5252" s="14"/>
      <c r="T5252" s="14"/>
      <c r="U5252" s="14"/>
      <c r="V5252" s="14"/>
      <c r="W5252" s="14"/>
      <c r="X5252" s="14"/>
      <c r="Y5252" s="14"/>
    </row>
    <row r="5253" spans="1:25">
      <c r="A5253" s="14" t="s">
        <v>5337</v>
      </c>
      <c r="B5253" s="14" t="s">
        <v>64</v>
      </c>
      <c r="C5253" s="14" t="s">
        <v>128</v>
      </c>
      <c r="D5253" s="14" t="s">
        <v>135</v>
      </c>
      <c r="E5253" s="14">
        <v>2</v>
      </c>
      <c r="F5253" s="14">
        <v>64.762509313160805</v>
      </c>
      <c r="G5253" s="14">
        <v>21.587503104386901</v>
      </c>
      <c r="H5253" s="14">
        <v>269.29398026180201</v>
      </c>
      <c r="I5253" s="14">
        <v>309.804423761414</v>
      </c>
      <c r="J5253" s="14">
        <v>235.96817995644301</v>
      </c>
      <c r="K5253" s="14">
        <v>398.66200541888202</v>
      </c>
      <c r="L5253" s="14">
        <v>88.857581657468103</v>
      </c>
      <c r="M5253" s="14">
        <v>73.836243804970906</v>
      </c>
      <c r="O5253" s="14"/>
      <c r="P5253" s="14"/>
      <c r="Q5253" s="14"/>
      <c r="R5253" s="14"/>
      <c r="S5253" s="14"/>
      <c r="T5253" s="14"/>
      <c r="U5253" s="14"/>
      <c r="V5253" s="14"/>
      <c r="W5253" s="14"/>
      <c r="X5253" s="14"/>
      <c r="Y5253" s="14"/>
    </row>
    <row r="5254" spans="1:25">
      <c r="A5254" s="14" t="s">
        <v>5338</v>
      </c>
      <c r="B5254" s="14" t="s">
        <v>64</v>
      </c>
      <c r="C5254" s="14" t="s">
        <v>129</v>
      </c>
      <c r="D5254" s="14" t="s">
        <v>135</v>
      </c>
      <c r="E5254" s="14">
        <v>2</v>
      </c>
      <c r="F5254" s="14">
        <v>61.676173455032199</v>
      </c>
      <c r="G5254" s="14">
        <v>20.5587244850107</v>
      </c>
      <c r="H5254" s="14">
        <v>254.99720285704001</v>
      </c>
      <c r="I5254" s="14">
        <v>288.47354422405499</v>
      </c>
      <c r="J5254" s="14">
        <v>217.139924575577</v>
      </c>
      <c r="K5254" s="14">
        <v>374.71640235276999</v>
      </c>
      <c r="L5254" s="14">
        <v>86.242858128715596</v>
      </c>
      <c r="M5254" s="14">
        <v>71.333619648477793</v>
      </c>
      <c r="O5254" s="14"/>
      <c r="P5254" s="14"/>
      <c r="Q5254" s="14"/>
      <c r="R5254" s="14"/>
      <c r="S5254" s="14"/>
      <c r="T5254" s="14"/>
      <c r="U5254" s="14"/>
      <c r="V5254" s="14"/>
      <c r="W5254" s="14"/>
      <c r="X5254" s="14"/>
      <c r="Y5254" s="14"/>
    </row>
    <row r="5255" spans="1:25">
      <c r="A5255" s="14" t="s">
        <v>5339</v>
      </c>
      <c r="B5255" s="14" t="s">
        <v>64</v>
      </c>
      <c r="C5255" s="14" t="s">
        <v>130</v>
      </c>
      <c r="D5255" s="14" t="s">
        <v>135</v>
      </c>
      <c r="E5255" s="14">
        <v>2</v>
      </c>
      <c r="F5255" s="14">
        <v>61.480862747206103</v>
      </c>
      <c r="G5255" s="14">
        <v>20.493620915735399</v>
      </c>
      <c r="H5255" s="14">
        <v>252.71646969420499</v>
      </c>
      <c r="I5255" s="14">
        <v>274.456390328547</v>
      </c>
      <c r="J5255" s="14">
        <v>207.185428519167</v>
      </c>
      <c r="K5255" s="14">
        <v>355.81216981946699</v>
      </c>
      <c r="L5255" s="14">
        <v>81.355779490920298</v>
      </c>
      <c r="M5255" s="14">
        <v>67.270961809379102</v>
      </c>
      <c r="O5255" s="14"/>
      <c r="P5255" s="14"/>
      <c r="Q5255" s="14"/>
      <c r="R5255" s="14"/>
      <c r="S5255" s="14"/>
      <c r="T5255" s="14"/>
      <c r="U5255" s="14"/>
      <c r="V5255" s="14"/>
      <c r="W5255" s="14"/>
      <c r="X5255" s="14"/>
      <c r="Y5255" s="14"/>
    </row>
    <row r="5256" spans="1:25">
      <c r="A5256" s="14" t="s">
        <v>5340</v>
      </c>
      <c r="B5256" s="14" t="s">
        <v>64</v>
      </c>
      <c r="C5256" s="14" t="s">
        <v>131</v>
      </c>
      <c r="D5256" s="14" t="s">
        <v>135</v>
      </c>
      <c r="E5256" s="14">
        <v>2</v>
      </c>
      <c r="F5256" s="14">
        <v>60.5062336727309</v>
      </c>
      <c r="G5256" s="14">
        <v>20.168744557577</v>
      </c>
      <c r="H5256" s="14">
        <v>246.88360401799801</v>
      </c>
      <c r="I5256" s="14">
        <v>272.302692557211</v>
      </c>
      <c r="J5256" s="14">
        <v>205.03920886241499</v>
      </c>
      <c r="K5256" s="14">
        <v>353.77459629803002</v>
      </c>
      <c r="L5256" s="14">
        <v>81.471903740819002</v>
      </c>
      <c r="M5256" s="14">
        <v>67.263483694796193</v>
      </c>
      <c r="O5256" s="14"/>
      <c r="P5256" s="14"/>
      <c r="Q5256" s="14"/>
      <c r="R5256" s="14"/>
      <c r="S5256" s="14"/>
      <c r="T5256" s="14"/>
      <c r="U5256" s="14"/>
      <c r="V5256" s="14"/>
      <c r="W5256" s="14"/>
      <c r="X5256" s="14"/>
      <c r="Y5256" s="14"/>
    </row>
    <row r="5257" spans="1:25">
      <c r="A5257" s="14" t="s">
        <v>5341</v>
      </c>
      <c r="B5257" s="14" t="s">
        <v>64</v>
      </c>
      <c r="C5257" s="14" t="s">
        <v>132</v>
      </c>
      <c r="D5257" s="14" t="s">
        <v>135</v>
      </c>
      <c r="E5257" s="14">
        <v>2</v>
      </c>
      <c r="F5257" s="14">
        <v>64.373126552566902</v>
      </c>
      <c r="G5257" s="14">
        <v>21.4577088508556</v>
      </c>
      <c r="H5257" s="14">
        <v>260.55665244299701</v>
      </c>
      <c r="I5257" s="14">
        <v>287.91577906088202</v>
      </c>
      <c r="J5257" s="14">
        <v>219.26494389664799</v>
      </c>
      <c r="K5257" s="14">
        <v>370.579612854169</v>
      </c>
      <c r="L5257" s="14">
        <v>82.663833793286997</v>
      </c>
      <c r="M5257" s="14">
        <v>68.650835164233698</v>
      </c>
      <c r="O5257" s="14"/>
      <c r="P5257" s="14"/>
      <c r="Q5257" s="14"/>
      <c r="R5257" s="14"/>
      <c r="S5257" s="14"/>
      <c r="T5257" s="14"/>
      <c r="U5257" s="14"/>
      <c r="V5257" s="14"/>
      <c r="W5257" s="14"/>
      <c r="X5257" s="14"/>
      <c r="Y5257" s="14"/>
    </row>
    <row r="5258" spans="1:25">
      <c r="A5258" s="14" t="s">
        <v>5342</v>
      </c>
      <c r="B5258" s="14" t="s">
        <v>64</v>
      </c>
      <c r="C5258" s="14" t="s">
        <v>38</v>
      </c>
      <c r="D5258" s="14" t="s">
        <v>135</v>
      </c>
      <c r="E5258" s="14">
        <v>3</v>
      </c>
      <c r="F5258" s="14">
        <v>81.790457965682506</v>
      </c>
      <c r="G5258" s="14">
        <v>27.263485988560799</v>
      </c>
      <c r="H5258" s="14">
        <v>365.72374336291603</v>
      </c>
      <c r="I5258" s="14">
        <v>478.82693027425597</v>
      </c>
      <c r="J5258" s="14">
        <v>377.22229258962602</v>
      </c>
      <c r="K5258" s="14">
        <v>598.61526140989599</v>
      </c>
      <c r="L5258" s="14">
        <v>119.788331135641</v>
      </c>
      <c r="M5258" s="14">
        <v>101.60463768463001</v>
      </c>
      <c r="O5258" s="14"/>
      <c r="P5258" s="14"/>
      <c r="Q5258" s="14"/>
      <c r="R5258" s="14"/>
      <c r="S5258" s="14"/>
      <c r="T5258" s="14"/>
      <c r="U5258" s="14"/>
      <c r="V5258" s="14"/>
      <c r="W5258" s="14"/>
      <c r="X5258" s="14"/>
      <c r="Y5258" s="14"/>
    </row>
    <row r="5259" spans="1:25">
      <c r="A5259" s="14" t="s">
        <v>5343</v>
      </c>
      <c r="B5259" s="14" t="s">
        <v>64</v>
      </c>
      <c r="C5259" s="14" t="s">
        <v>36</v>
      </c>
      <c r="D5259" s="14" t="s">
        <v>135</v>
      </c>
      <c r="E5259" s="14">
        <v>3</v>
      </c>
      <c r="F5259" s="14">
        <v>69.748251019477706</v>
      </c>
      <c r="G5259" s="14">
        <v>23.2494170064926</v>
      </c>
      <c r="H5259" s="14">
        <v>310.18523089690302</v>
      </c>
      <c r="I5259" s="14">
        <v>390.62952587522199</v>
      </c>
      <c r="J5259" s="14">
        <v>301.27779002673401</v>
      </c>
      <c r="K5259" s="14">
        <v>497.43104135506798</v>
      </c>
      <c r="L5259" s="14">
        <v>106.801515479846</v>
      </c>
      <c r="M5259" s="14">
        <v>89.351735848488502</v>
      </c>
      <c r="O5259" s="14"/>
      <c r="P5259" s="14"/>
      <c r="Q5259" s="14"/>
      <c r="R5259" s="14"/>
      <c r="S5259" s="14"/>
      <c r="T5259" s="14"/>
      <c r="U5259" s="14"/>
      <c r="V5259" s="14"/>
      <c r="W5259" s="14"/>
      <c r="X5259" s="14"/>
      <c r="Y5259" s="14"/>
    </row>
    <row r="5260" spans="1:25">
      <c r="A5260" s="14" t="s">
        <v>5344</v>
      </c>
      <c r="B5260" s="14" t="s">
        <v>64</v>
      </c>
      <c r="C5260" s="14" t="s">
        <v>34</v>
      </c>
      <c r="D5260" s="14" t="s">
        <v>135</v>
      </c>
      <c r="E5260" s="14">
        <v>3</v>
      </c>
      <c r="F5260" s="14">
        <v>68.729266768739095</v>
      </c>
      <c r="G5260" s="14">
        <v>22.909755589579699</v>
      </c>
      <c r="H5260" s="14">
        <v>304.12525673144398</v>
      </c>
      <c r="I5260" s="14">
        <v>380.59543272484899</v>
      </c>
      <c r="J5260" s="14">
        <v>292.15570491972198</v>
      </c>
      <c r="K5260" s="14">
        <v>486.44729816896398</v>
      </c>
      <c r="L5260" s="14">
        <v>105.85186544411501</v>
      </c>
      <c r="M5260" s="14">
        <v>88.439727805127205</v>
      </c>
      <c r="O5260" s="14"/>
      <c r="P5260" s="14"/>
      <c r="Q5260" s="14"/>
      <c r="R5260" s="14"/>
      <c r="S5260" s="14"/>
      <c r="T5260" s="14"/>
      <c r="U5260" s="14"/>
      <c r="V5260" s="14"/>
      <c r="W5260" s="14"/>
      <c r="X5260" s="14"/>
      <c r="Y5260" s="14"/>
    </row>
    <row r="5261" spans="1:25">
      <c r="A5261" s="14" t="s">
        <v>5345</v>
      </c>
      <c r="B5261" s="14" t="s">
        <v>64</v>
      </c>
      <c r="C5261" s="14" t="s">
        <v>128</v>
      </c>
      <c r="D5261" s="14" t="s">
        <v>135</v>
      </c>
      <c r="E5261" s="14">
        <v>3</v>
      </c>
      <c r="F5261" s="14">
        <v>60.8825399027847</v>
      </c>
      <c r="G5261" s="14">
        <v>20.2941799675949</v>
      </c>
      <c r="H5261" s="14">
        <v>268.13414913584398</v>
      </c>
      <c r="I5261" s="14">
        <v>342.40450733721701</v>
      </c>
      <c r="J5261" s="14">
        <v>256.41784292165403</v>
      </c>
      <c r="K5261" s="14">
        <v>446.492321364237</v>
      </c>
      <c r="L5261" s="14">
        <v>104.08781402702</v>
      </c>
      <c r="M5261" s="14">
        <v>85.9866644155627</v>
      </c>
      <c r="O5261" s="14"/>
      <c r="P5261" s="14"/>
      <c r="Q5261" s="14"/>
      <c r="R5261" s="14"/>
      <c r="S5261" s="14"/>
      <c r="T5261" s="14"/>
      <c r="U5261" s="14"/>
      <c r="V5261" s="14"/>
      <c r="W5261" s="14"/>
      <c r="X5261" s="14"/>
      <c r="Y5261" s="14"/>
    </row>
    <row r="5262" spans="1:25">
      <c r="A5262" s="14" t="s">
        <v>5346</v>
      </c>
      <c r="B5262" s="14" t="s">
        <v>64</v>
      </c>
      <c r="C5262" s="14" t="s">
        <v>129</v>
      </c>
      <c r="D5262" s="14" t="s">
        <v>135</v>
      </c>
      <c r="E5262" s="14">
        <v>3</v>
      </c>
      <c r="F5262" s="14">
        <v>67.272755499389703</v>
      </c>
      <c r="G5262" s="14">
        <v>22.424251833129901</v>
      </c>
      <c r="H5262" s="14">
        <v>294.397424617696</v>
      </c>
      <c r="I5262" s="14">
        <v>392.62537319358199</v>
      </c>
      <c r="J5262" s="14">
        <v>298.414492745166</v>
      </c>
      <c r="K5262" s="14">
        <v>505.60476799189399</v>
      </c>
      <c r="L5262" s="14">
        <v>112.97939479831101</v>
      </c>
      <c r="M5262" s="14">
        <v>94.210880448416304</v>
      </c>
      <c r="O5262" s="14"/>
      <c r="P5262" s="14"/>
      <c r="Q5262" s="14"/>
      <c r="R5262" s="14"/>
      <c r="S5262" s="14"/>
      <c r="T5262" s="14"/>
      <c r="U5262" s="14"/>
      <c r="V5262" s="14"/>
      <c r="W5262" s="14"/>
      <c r="X5262" s="14"/>
      <c r="Y5262" s="14"/>
    </row>
    <row r="5263" spans="1:25">
      <c r="A5263" s="14" t="s">
        <v>5347</v>
      </c>
      <c r="B5263" s="14" t="s">
        <v>64</v>
      </c>
      <c r="C5263" s="14" t="s">
        <v>130</v>
      </c>
      <c r="D5263" s="14" t="s">
        <v>135</v>
      </c>
      <c r="E5263" s="14">
        <v>3</v>
      </c>
      <c r="F5263" s="14">
        <v>68.635551753526101</v>
      </c>
      <c r="G5263" s="14">
        <v>22.878517251175399</v>
      </c>
      <c r="H5263" s="14">
        <v>298.49331022669401</v>
      </c>
      <c r="I5263" s="14">
        <v>386.37103564396898</v>
      </c>
      <c r="J5263" s="14">
        <v>295.47926767946802</v>
      </c>
      <c r="K5263" s="14">
        <v>495.17115082445298</v>
      </c>
      <c r="L5263" s="14">
        <v>108.800115180484</v>
      </c>
      <c r="M5263" s="14">
        <v>90.891767964500403</v>
      </c>
      <c r="O5263" s="14"/>
      <c r="P5263" s="14"/>
      <c r="Q5263" s="14"/>
      <c r="R5263" s="14"/>
      <c r="S5263" s="14"/>
      <c r="T5263" s="14"/>
      <c r="U5263" s="14"/>
      <c r="V5263" s="14"/>
      <c r="W5263" s="14"/>
      <c r="X5263" s="14"/>
      <c r="Y5263" s="14"/>
    </row>
    <row r="5264" spans="1:25">
      <c r="A5264" s="14" t="s">
        <v>5348</v>
      </c>
      <c r="B5264" s="14" t="s">
        <v>64</v>
      </c>
      <c r="C5264" s="14" t="s">
        <v>131</v>
      </c>
      <c r="D5264" s="14" t="s">
        <v>135</v>
      </c>
      <c r="E5264" s="14">
        <v>3</v>
      </c>
      <c r="F5264" s="14">
        <v>71.424121808855801</v>
      </c>
      <c r="G5264" s="14">
        <v>23.808040602951898</v>
      </c>
      <c r="H5264" s="14">
        <v>309.08828894259898</v>
      </c>
      <c r="I5264" s="14">
        <v>382.077750440491</v>
      </c>
      <c r="J5264" s="14">
        <v>294.813186773523</v>
      </c>
      <c r="K5264" s="14">
        <v>486.16342867352199</v>
      </c>
      <c r="L5264" s="14">
        <v>104.085678233031</v>
      </c>
      <c r="M5264" s="14">
        <v>87.264563666967206</v>
      </c>
      <c r="O5264" s="14"/>
      <c r="P5264" s="14"/>
      <c r="Q5264" s="14"/>
      <c r="R5264" s="14"/>
      <c r="S5264" s="14"/>
      <c r="T5264" s="14"/>
      <c r="U5264" s="14"/>
      <c r="V5264" s="14"/>
      <c r="W5264" s="14"/>
      <c r="X5264" s="14"/>
      <c r="Y5264" s="14"/>
    </row>
    <row r="5265" spans="1:25">
      <c r="A5265" s="14" t="s">
        <v>5349</v>
      </c>
      <c r="B5265" s="14" t="s">
        <v>64</v>
      </c>
      <c r="C5265" s="14" t="s">
        <v>132</v>
      </c>
      <c r="D5265" s="14" t="s">
        <v>135</v>
      </c>
      <c r="E5265" s="14">
        <v>3</v>
      </c>
      <c r="F5265" s="14">
        <v>71.310430785460795</v>
      </c>
      <c r="G5265" s="14">
        <v>23.770143595153598</v>
      </c>
      <c r="H5265" s="14">
        <v>306.14532600120498</v>
      </c>
      <c r="I5265" s="14">
        <v>356.33148697091099</v>
      </c>
      <c r="J5265" s="14">
        <v>275.131210236897</v>
      </c>
      <c r="K5265" s="14">
        <v>453.19763643625402</v>
      </c>
      <c r="L5265" s="14">
        <v>96.866149465343398</v>
      </c>
      <c r="M5265" s="14">
        <v>81.200276734013897</v>
      </c>
      <c r="O5265" s="14"/>
      <c r="P5265" s="14"/>
      <c r="Q5265" s="14"/>
      <c r="R5265" s="14"/>
      <c r="S5265" s="14"/>
      <c r="T5265" s="14"/>
      <c r="U5265" s="14"/>
      <c r="V5265" s="14"/>
      <c r="W5265" s="14"/>
      <c r="X5265" s="14"/>
      <c r="Y5265" s="14"/>
    </row>
    <row r="5266" spans="1:25">
      <c r="A5266" s="14" t="s">
        <v>5350</v>
      </c>
      <c r="B5266" s="14" t="s">
        <v>64</v>
      </c>
      <c r="C5266" s="14" t="s">
        <v>38</v>
      </c>
      <c r="D5266" s="14" t="s">
        <v>135</v>
      </c>
      <c r="E5266" s="14">
        <v>4</v>
      </c>
      <c r="F5266" s="14">
        <v>86.326481535699997</v>
      </c>
      <c r="G5266" s="14">
        <v>28.775493845233299</v>
      </c>
      <c r="H5266" s="14">
        <v>455.54871522796799</v>
      </c>
      <c r="I5266" s="14">
        <v>535.73199186483203</v>
      </c>
      <c r="J5266" s="14">
        <v>424.92963644850403</v>
      </c>
      <c r="K5266" s="14">
        <v>665.78861723880595</v>
      </c>
      <c r="L5266" s="14">
        <v>130.05662537397399</v>
      </c>
      <c r="M5266" s="14">
        <v>110.802355416328</v>
      </c>
      <c r="O5266" s="14"/>
      <c r="P5266" s="14"/>
      <c r="Q5266" s="14"/>
      <c r="R5266" s="14"/>
      <c r="S5266" s="14"/>
      <c r="T5266" s="14"/>
      <c r="U5266" s="14"/>
      <c r="V5266" s="14"/>
      <c r="W5266" s="14"/>
      <c r="X5266" s="14"/>
      <c r="Y5266" s="14"/>
    </row>
    <row r="5267" spans="1:25">
      <c r="A5267" s="14" t="s">
        <v>5351</v>
      </c>
      <c r="B5267" s="14" t="s">
        <v>64</v>
      </c>
      <c r="C5267" s="14" t="s">
        <v>36</v>
      </c>
      <c r="D5267" s="14" t="s">
        <v>135</v>
      </c>
      <c r="E5267" s="14">
        <v>4</v>
      </c>
      <c r="F5267" s="14">
        <v>95.394596595298097</v>
      </c>
      <c r="G5267" s="14">
        <v>31.798198865099401</v>
      </c>
      <c r="H5267" s="14">
        <v>498.61277752089802</v>
      </c>
      <c r="I5267" s="14">
        <v>590.46186418697403</v>
      </c>
      <c r="J5267" s="14">
        <v>473.83939397056997</v>
      </c>
      <c r="K5267" s="14">
        <v>726.27838166086894</v>
      </c>
      <c r="L5267" s="14">
        <v>135.816517473895</v>
      </c>
      <c r="M5267" s="14">
        <v>116.622470216404</v>
      </c>
      <c r="O5267" s="14"/>
      <c r="P5267" s="14"/>
      <c r="Q5267" s="14"/>
      <c r="R5267" s="14"/>
      <c r="S5267" s="14"/>
      <c r="T5267" s="14"/>
      <c r="U5267" s="14"/>
      <c r="V5267" s="14"/>
      <c r="W5267" s="14"/>
      <c r="X5267" s="14"/>
      <c r="Y5267" s="14"/>
    </row>
    <row r="5268" spans="1:25">
      <c r="A5268" s="14" t="s">
        <v>5352</v>
      </c>
      <c r="B5268" s="14" t="s">
        <v>64</v>
      </c>
      <c r="C5268" s="14" t="s">
        <v>34</v>
      </c>
      <c r="D5268" s="14" t="s">
        <v>135</v>
      </c>
      <c r="E5268" s="14">
        <v>4</v>
      </c>
      <c r="F5268" s="14">
        <v>95.432817477162899</v>
      </c>
      <c r="G5268" s="14">
        <v>31.8109391590543</v>
      </c>
      <c r="H5268" s="14">
        <v>494.72689205372097</v>
      </c>
      <c r="I5268" s="14">
        <v>583.39657282553401</v>
      </c>
      <c r="J5268" s="14">
        <v>469.33082367571302</v>
      </c>
      <c r="K5268" s="14">
        <v>716.23149567871098</v>
      </c>
      <c r="L5268" s="14">
        <v>132.83492285317701</v>
      </c>
      <c r="M5268" s="14">
        <v>114.065749149822</v>
      </c>
      <c r="O5268" s="14"/>
      <c r="P5268" s="14"/>
      <c r="Q5268" s="14"/>
      <c r="R5268" s="14"/>
      <c r="S5268" s="14"/>
      <c r="T5268" s="14"/>
      <c r="U5268" s="14"/>
      <c r="V5268" s="14"/>
      <c r="W5268" s="14"/>
      <c r="X5268" s="14"/>
      <c r="Y5268" s="14"/>
    </row>
    <row r="5269" spans="1:25">
      <c r="A5269" s="14" t="s">
        <v>5353</v>
      </c>
      <c r="B5269" s="14" t="s">
        <v>64</v>
      </c>
      <c r="C5269" s="14" t="s">
        <v>128</v>
      </c>
      <c r="D5269" s="14" t="s">
        <v>135</v>
      </c>
      <c r="E5269" s="14">
        <v>4</v>
      </c>
      <c r="F5269" s="14">
        <v>94.258074984475002</v>
      </c>
      <c r="G5269" s="14">
        <v>31.4193583281583</v>
      </c>
      <c r="H5269" s="14">
        <v>483.99525024120697</v>
      </c>
      <c r="I5269" s="14">
        <v>578.91177742039599</v>
      </c>
      <c r="J5269" s="14">
        <v>465.472519550691</v>
      </c>
      <c r="K5269" s="14">
        <v>711.14306453503104</v>
      </c>
      <c r="L5269" s="14">
        <v>132.23128711463499</v>
      </c>
      <c r="M5269" s="14">
        <v>113.439257869705</v>
      </c>
      <c r="O5269" s="14"/>
      <c r="P5269" s="14"/>
      <c r="Q5269" s="14"/>
      <c r="R5269" s="14"/>
      <c r="S5269" s="14"/>
      <c r="T5269" s="14"/>
      <c r="U5269" s="14"/>
      <c r="V5269" s="14"/>
      <c r="W5269" s="14"/>
      <c r="X5269" s="14"/>
      <c r="Y5269" s="14"/>
    </row>
    <row r="5270" spans="1:25">
      <c r="A5270" s="14" t="s">
        <v>5354</v>
      </c>
      <c r="B5270" s="14" t="s">
        <v>64</v>
      </c>
      <c r="C5270" s="14" t="s">
        <v>129</v>
      </c>
      <c r="D5270" s="14" t="s">
        <v>135</v>
      </c>
      <c r="E5270" s="14">
        <v>4</v>
      </c>
      <c r="F5270" s="14">
        <v>77.007635113301902</v>
      </c>
      <c r="G5270" s="14">
        <v>25.669211704434002</v>
      </c>
      <c r="H5270" s="14">
        <v>393.17693818698001</v>
      </c>
      <c r="I5270" s="14">
        <v>466.067573986686</v>
      </c>
      <c r="J5270" s="14">
        <v>366.42417770112399</v>
      </c>
      <c r="K5270" s="14">
        <v>584.14121302211504</v>
      </c>
      <c r="L5270" s="14">
        <v>118.073639035429</v>
      </c>
      <c r="M5270" s="14">
        <v>99.643396285562204</v>
      </c>
      <c r="O5270" s="14"/>
      <c r="P5270" s="14"/>
      <c r="Q5270" s="14"/>
      <c r="R5270" s="14"/>
      <c r="S5270" s="14"/>
      <c r="T5270" s="14"/>
      <c r="U5270" s="14"/>
      <c r="V5270" s="14"/>
      <c r="W5270" s="14"/>
      <c r="X5270" s="14"/>
      <c r="Y5270" s="14"/>
    </row>
    <row r="5271" spans="1:25">
      <c r="A5271" s="14" t="s">
        <v>5355</v>
      </c>
      <c r="B5271" s="14" t="s">
        <v>64</v>
      </c>
      <c r="C5271" s="14" t="s">
        <v>130</v>
      </c>
      <c r="D5271" s="14" t="s">
        <v>135</v>
      </c>
      <c r="E5271" s="14">
        <v>4</v>
      </c>
      <c r="F5271" s="14">
        <v>74.734194552173506</v>
      </c>
      <c r="G5271" s="14">
        <v>24.911398184057798</v>
      </c>
      <c r="H5271" s="14">
        <v>379.36139366585502</v>
      </c>
      <c r="I5271" s="14">
        <v>450.53665234956298</v>
      </c>
      <c r="J5271" s="14">
        <v>352.56016231440401</v>
      </c>
      <c r="K5271" s="14">
        <v>566.93516466995197</v>
      </c>
      <c r="L5271" s="14">
        <v>116.398512320389</v>
      </c>
      <c r="M5271" s="14">
        <v>97.976490035158605</v>
      </c>
      <c r="O5271" s="14"/>
      <c r="P5271" s="14"/>
      <c r="Q5271" s="14"/>
      <c r="R5271" s="14"/>
      <c r="S5271" s="14"/>
      <c r="T5271" s="14"/>
      <c r="U5271" s="14"/>
      <c r="V5271" s="14"/>
      <c r="W5271" s="14"/>
      <c r="X5271" s="14"/>
      <c r="Y5271" s="14"/>
    </row>
    <row r="5272" spans="1:25">
      <c r="A5272" s="14" t="s">
        <v>5356</v>
      </c>
      <c r="B5272" s="14" t="s">
        <v>64</v>
      </c>
      <c r="C5272" s="14" t="s">
        <v>131</v>
      </c>
      <c r="D5272" s="14" t="s">
        <v>135</v>
      </c>
      <c r="E5272" s="14">
        <v>4</v>
      </c>
      <c r="F5272" s="14">
        <v>76.9056900925371</v>
      </c>
      <c r="G5272" s="14">
        <v>25.635230030845701</v>
      </c>
      <c r="H5272" s="14">
        <v>388.56957403262498</v>
      </c>
      <c r="I5272" s="14">
        <v>453.69077512122198</v>
      </c>
      <c r="J5272" s="14">
        <v>356.67920437236597</v>
      </c>
      <c r="K5272" s="14">
        <v>568.65882494865605</v>
      </c>
      <c r="L5272" s="14">
        <v>114.968049827434</v>
      </c>
      <c r="M5272" s="14">
        <v>97.011570748856101</v>
      </c>
      <c r="O5272" s="14"/>
      <c r="P5272" s="14"/>
      <c r="Q5272" s="14"/>
      <c r="R5272" s="14"/>
      <c r="S5272" s="14"/>
      <c r="T5272" s="14"/>
      <c r="U5272" s="14"/>
      <c r="V5272" s="14"/>
      <c r="W5272" s="14"/>
      <c r="X5272" s="14"/>
      <c r="Y5272" s="14"/>
    </row>
    <row r="5273" spans="1:25">
      <c r="A5273" s="14" t="s">
        <v>5357</v>
      </c>
      <c r="B5273" s="14" t="s">
        <v>64</v>
      </c>
      <c r="C5273" s="14" t="s">
        <v>132</v>
      </c>
      <c r="D5273" s="14" t="s">
        <v>135</v>
      </c>
      <c r="E5273" s="14">
        <v>4</v>
      </c>
      <c r="F5273" s="14">
        <v>86.362898528988595</v>
      </c>
      <c r="G5273" s="14">
        <v>28.787632842996199</v>
      </c>
      <c r="H5273" s="14">
        <v>431.53399554783698</v>
      </c>
      <c r="I5273" s="14">
        <v>513.780101499068</v>
      </c>
      <c r="J5273" s="14">
        <v>409.45792395142001</v>
      </c>
      <c r="K5273" s="14">
        <v>636.226313486903</v>
      </c>
      <c r="L5273" s="14">
        <v>122.446211987835</v>
      </c>
      <c r="M5273" s="14">
        <v>104.322177547648</v>
      </c>
      <c r="O5273" s="14"/>
      <c r="P5273" s="14"/>
      <c r="Q5273" s="14"/>
      <c r="R5273" s="14"/>
      <c r="S5273" s="14"/>
      <c r="T5273" s="14"/>
      <c r="U5273" s="14"/>
      <c r="V5273" s="14"/>
      <c r="W5273" s="14"/>
      <c r="X5273" s="14"/>
      <c r="Y5273" s="14"/>
    </row>
    <row r="5274" spans="1:25">
      <c r="A5274" s="14" t="s">
        <v>5358</v>
      </c>
      <c r="B5274" s="14" t="s">
        <v>64</v>
      </c>
      <c r="C5274" s="14" t="s">
        <v>38</v>
      </c>
      <c r="D5274" s="14" t="s">
        <v>135</v>
      </c>
      <c r="E5274" s="14">
        <v>5</v>
      </c>
      <c r="F5274" s="14">
        <v>81.114728677513497</v>
      </c>
      <c r="G5274" s="14">
        <v>27.038242892504499</v>
      </c>
      <c r="H5274" s="14">
        <v>497.42275512058302</v>
      </c>
      <c r="I5274" s="14">
        <v>652.87694936385606</v>
      </c>
      <c r="J5274" s="14">
        <v>511.24542732164002</v>
      </c>
      <c r="K5274" s="14">
        <v>819.97073457671604</v>
      </c>
      <c r="L5274" s="14">
        <v>167.09378521286001</v>
      </c>
      <c r="M5274" s="14">
        <v>141.63152204221601</v>
      </c>
      <c r="O5274" s="14"/>
      <c r="P5274" s="14"/>
      <c r="Q5274" s="14"/>
      <c r="R5274" s="14"/>
      <c r="S5274" s="14"/>
      <c r="T5274" s="14"/>
      <c r="U5274" s="14"/>
      <c r="V5274" s="14"/>
      <c r="W5274" s="14"/>
      <c r="X5274" s="14"/>
      <c r="Y5274" s="14"/>
    </row>
    <row r="5275" spans="1:25">
      <c r="A5275" s="14" t="s">
        <v>5359</v>
      </c>
      <c r="B5275" s="14" t="s">
        <v>64</v>
      </c>
      <c r="C5275" s="14" t="s">
        <v>36</v>
      </c>
      <c r="D5275" s="14" t="s">
        <v>135</v>
      </c>
      <c r="E5275" s="14">
        <v>5</v>
      </c>
      <c r="F5275" s="14">
        <v>87.599278176003395</v>
      </c>
      <c r="G5275" s="14">
        <v>29.199759392001098</v>
      </c>
      <c r="H5275" s="14">
        <v>529.58876836952697</v>
      </c>
      <c r="I5275" s="14">
        <v>699.32262766091696</v>
      </c>
      <c r="J5275" s="14">
        <v>553.85812144815202</v>
      </c>
      <c r="K5275" s="14">
        <v>869.86391527324497</v>
      </c>
      <c r="L5275" s="14">
        <v>170.54128761232801</v>
      </c>
      <c r="M5275" s="14">
        <v>145.464506212765</v>
      </c>
      <c r="O5275" s="14"/>
      <c r="P5275" s="14"/>
      <c r="Q5275" s="14"/>
      <c r="R5275" s="14"/>
      <c r="S5275" s="14"/>
      <c r="T5275" s="14"/>
      <c r="U5275" s="14"/>
      <c r="V5275" s="14"/>
      <c r="W5275" s="14"/>
      <c r="X5275" s="14"/>
      <c r="Y5275" s="14"/>
    </row>
    <row r="5276" spans="1:25">
      <c r="A5276" s="14" t="s">
        <v>5360</v>
      </c>
      <c r="B5276" s="14" t="s">
        <v>64</v>
      </c>
      <c r="C5276" s="14" t="s">
        <v>34</v>
      </c>
      <c r="D5276" s="14" t="s">
        <v>135</v>
      </c>
      <c r="E5276" s="14">
        <v>5</v>
      </c>
      <c r="F5276" s="14">
        <v>82.6109395804515</v>
      </c>
      <c r="G5276" s="14">
        <v>27.536979860150499</v>
      </c>
      <c r="H5276" s="14">
        <v>491.43925984801598</v>
      </c>
      <c r="I5276" s="14">
        <v>626.96195542448095</v>
      </c>
      <c r="J5276" s="14">
        <v>494.70679800488102</v>
      </c>
      <c r="K5276" s="14">
        <v>782.75750366664204</v>
      </c>
      <c r="L5276" s="14">
        <v>155.795548242161</v>
      </c>
      <c r="M5276" s="14">
        <v>132.25515741959899</v>
      </c>
      <c r="O5276" s="14"/>
      <c r="P5276" s="14"/>
      <c r="Q5276" s="14"/>
      <c r="R5276" s="14"/>
      <c r="S5276" s="14"/>
      <c r="T5276" s="14"/>
      <c r="U5276" s="14"/>
      <c r="V5276" s="14"/>
      <c r="W5276" s="14"/>
      <c r="X5276" s="14"/>
      <c r="Y5276" s="14"/>
    </row>
    <row r="5277" spans="1:25">
      <c r="A5277" s="14" t="s">
        <v>5361</v>
      </c>
      <c r="B5277" s="14" t="s">
        <v>64</v>
      </c>
      <c r="C5277" s="14" t="s">
        <v>128</v>
      </c>
      <c r="D5277" s="14" t="s">
        <v>135</v>
      </c>
      <c r="E5277" s="14">
        <v>5</v>
      </c>
      <c r="F5277" s="14">
        <v>84.422672601607502</v>
      </c>
      <c r="G5277" s="14">
        <v>28.140890867202501</v>
      </c>
      <c r="H5277" s="14">
        <v>493.64210385690302</v>
      </c>
      <c r="I5277" s="14">
        <v>641.68681375323399</v>
      </c>
      <c r="J5277" s="14">
        <v>506.010641667421</v>
      </c>
      <c r="K5277" s="14">
        <v>801.22804706881004</v>
      </c>
      <c r="L5277" s="14">
        <v>159.54123331557599</v>
      </c>
      <c r="M5277" s="14">
        <v>135.67617208581299</v>
      </c>
      <c r="O5277" s="14"/>
      <c r="P5277" s="14"/>
      <c r="Q5277" s="14"/>
      <c r="R5277" s="14"/>
      <c r="S5277" s="14"/>
      <c r="T5277" s="14"/>
      <c r="U5277" s="14"/>
      <c r="V5277" s="14"/>
      <c r="W5277" s="14"/>
      <c r="X5277" s="14"/>
      <c r="Y5277" s="14"/>
    </row>
    <row r="5278" spans="1:25">
      <c r="A5278" s="14" t="s">
        <v>5362</v>
      </c>
      <c r="B5278" s="14" t="s">
        <v>64</v>
      </c>
      <c r="C5278" s="14" t="s">
        <v>129</v>
      </c>
      <c r="D5278" s="14" t="s">
        <v>135</v>
      </c>
      <c r="E5278" s="14">
        <v>5</v>
      </c>
      <c r="F5278" s="14">
        <v>84.211686266725593</v>
      </c>
      <c r="G5278" s="14">
        <v>28.070562088908499</v>
      </c>
      <c r="H5278" s="14">
        <v>485.62185725578399</v>
      </c>
      <c r="I5278" s="14">
        <v>641.44145852555005</v>
      </c>
      <c r="J5278" s="14">
        <v>505.25315500669598</v>
      </c>
      <c r="K5278" s="14">
        <v>801.61763028506095</v>
      </c>
      <c r="L5278" s="14">
        <v>160.17617175951099</v>
      </c>
      <c r="M5278" s="14">
        <v>136.18830351885401</v>
      </c>
      <c r="O5278" s="14"/>
      <c r="P5278" s="14"/>
      <c r="Q5278" s="14"/>
      <c r="R5278" s="14"/>
      <c r="S5278" s="14"/>
      <c r="T5278" s="14"/>
      <c r="U5278" s="14"/>
      <c r="V5278" s="14"/>
      <c r="W5278" s="14"/>
      <c r="X5278" s="14"/>
      <c r="Y5278" s="14"/>
    </row>
    <row r="5279" spans="1:25">
      <c r="A5279" s="14" t="s">
        <v>5363</v>
      </c>
      <c r="B5279" s="14" t="s">
        <v>64</v>
      </c>
      <c r="C5279" s="14" t="s">
        <v>130</v>
      </c>
      <c r="D5279" s="14" t="s">
        <v>135</v>
      </c>
      <c r="E5279" s="14">
        <v>5</v>
      </c>
      <c r="F5279" s="14">
        <v>88.574496492615495</v>
      </c>
      <c r="G5279" s="14">
        <v>29.524832164205201</v>
      </c>
      <c r="H5279" s="14">
        <v>505.53333994986298</v>
      </c>
      <c r="I5279" s="14">
        <v>675.33106736589002</v>
      </c>
      <c r="J5279" s="14">
        <v>536.31317253602595</v>
      </c>
      <c r="K5279" s="14">
        <v>838.17035559349597</v>
      </c>
      <c r="L5279" s="14">
        <v>162.83928822760501</v>
      </c>
      <c r="M5279" s="14">
        <v>139.01789482986399</v>
      </c>
      <c r="O5279" s="14"/>
      <c r="P5279" s="14"/>
      <c r="Q5279" s="14"/>
      <c r="R5279" s="14"/>
      <c r="S5279" s="14"/>
      <c r="T5279" s="14"/>
      <c r="U5279" s="14"/>
      <c r="V5279" s="14"/>
      <c r="W5279" s="14"/>
      <c r="X5279" s="14"/>
      <c r="Y5279" s="14"/>
    </row>
    <row r="5280" spans="1:25">
      <c r="A5280" s="14" t="s">
        <v>5364</v>
      </c>
      <c r="B5280" s="14" t="s">
        <v>64</v>
      </c>
      <c r="C5280" s="14" t="s">
        <v>131</v>
      </c>
      <c r="D5280" s="14" t="s">
        <v>135</v>
      </c>
      <c r="E5280" s="14">
        <v>5</v>
      </c>
      <c r="F5280" s="14">
        <v>83.423042667001297</v>
      </c>
      <c r="G5280" s="14">
        <v>27.807680889000402</v>
      </c>
      <c r="H5280" s="14">
        <v>473.45654181045001</v>
      </c>
      <c r="I5280" s="14">
        <v>625.23452418171303</v>
      </c>
      <c r="J5280" s="14">
        <v>494.07186552539099</v>
      </c>
      <c r="K5280" s="14">
        <v>779.61877260608196</v>
      </c>
      <c r="L5280" s="14">
        <v>154.38424842436899</v>
      </c>
      <c r="M5280" s="14">
        <v>131.16265865632101</v>
      </c>
      <c r="O5280" s="14"/>
      <c r="P5280" s="14"/>
      <c r="Q5280" s="14"/>
      <c r="R5280" s="14"/>
      <c r="S5280" s="14"/>
      <c r="T5280" s="14"/>
      <c r="U5280" s="14"/>
      <c r="V5280" s="14"/>
      <c r="W5280" s="14"/>
      <c r="X5280" s="14"/>
      <c r="Y5280" s="14"/>
    </row>
    <row r="5281" spans="1:25">
      <c r="A5281" s="14" t="s">
        <v>5365</v>
      </c>
      <c r="B5281" s="14" t="s">
        <v>64</v>
      </c>
      <c r="C5281" s="14" t="s">
        <v>132</v>
      </c>
      <c r="D5281" s="14" t="s">
        <v>135</v>
      </c>
      <c r="E5281" s="14">
        <v>5</v>
      </c>
      <c r="F5281" s="14">
        <v>82.570392074948401</v>
      </c>
      <c r="G5281" s="14">
        <v>27.5234640249828</v>
      </c>
      <c r="H5281" s="14">
        <v>465.81514202272598</v>
      </c>
      <c r="I5281" s="14">
        <v>614.39097213133698</v>
      </c>
      <c r="J5281" s="14">
        <v>485.04297377994402</v>
      </c>
      <c r="K5281" s="14">
        <v>766.76808227530501</v>
      </c>
      <c r="L5281" s="14">
        <v>152.377110143967</v>
      </c>
      <c r="M5281" s="14">
        <v>129.34799835139401</v>
      </c>
      <c r="O5281" s="14"/>
      <c r="P5281" s="14"/>
      <c r="Q5281" s="14"/>
      <c r="R5281" s="14"/>
      <c r="S5281" s="14"/>
      <c r="T5281" s="14"/>
      <c r="U5281" s="14"/>
      <c r="V5281" s="14"/>
      <c r="W5281" s="14"/>
      <c r="X5281" s="14"/>
      <c r="Y5281" s="14"/>
    </row>
    <row r="5282" spans="1:25">
      <c r="A5282" s="14" t="s">
        <v>5366</v>
      </c>
      <c r="B5282" s="14" t="s">
        <v>64</v>
      </c>
      <c r="C5282" s="14" t="s">
        <v>38</v>
      </c>
      <c r="D5282" s="14" t="s">
        <v>67</v>
      </c>
      <c r="E5282" s="14">
        <v>0</v>
      </c>
      <c r="F5282" s="14">
        <v>340.516799058961</v>
      </c>
      <c r="G5282" s="14">
        <v>113.50559968632</v>
      </c>
      <c r="H5282" s="14">
        <v>453.03176927646302</v>
      </c>
      <c r="I5282" s="14">
        <v>529.57309926101402</v>
      </c>
      <c r="J5282" s="14">
        <v>472.889744904824</v>
      </c>
      <c r="K5282" s="14">
        <v>591.00007466784905</v>
      </c>
      <c r="L5282" s="14">
        <v>61.426975406835602</v>
      </c>
      <c r="M5282" s="14">
        <v>56.683354356190002</v>
      </c>
      <c r="O5282" s="14"/>
      <c r="P5282" s="14"/>
      <c r="Q5282" s="14"/>
      <c r="R5282" s="14"/>
      <c r="S5282" s="14"/>
      <c r="T5282" s="14"/>
      <c r="U5282" s="14"/>
      <c r="V5282" s="14"/>
      <c r="W5282" s="14"/>
      <c r="X5282" s="14"/>
      <c r="Y5282" s="14"/>
    </row>
    <row r="5283" spans="1:25">
      <c r="A5283" s="14" t="s">
        <v>5367</v>
      </c>
      <c r="B5283" s="14" t="s">
        <v>64</v>
      </c>
      <c r="C5283" s="14" t="s">
        <v>36</v>
      </c>
      <c r="D5283" s="14" t="s">
        <v>67</v>
      </c>
      <c r="E5283" s="14">
        <v>0</v>
      </c>
      <c r="F5283" s="14">
        <v>334.54077929244301</v>
      </c>
      <c r="G5283" s="14">
        <v>111.51359309748101</v>
      </c>
      <c r="H5283" s="14">
        <v>443.81753202850098</v>
      </c>
      <c r="I5283" s="14">
        <v>521.81382173360498</v>
      </c>
      <c r="J5283" s="14">
        <v>465.39444244351603</v>
      </c>
      <c r="K5283" s="14">
        <v>582.99861910826701</v>
      </c>
      <c r="L5283" s="14">
        <v>61.184797374661699</v>
      </c>
      <c r="M5283" s="14">
        <v>56.419379290088798</v>
      </c>
      <c r="O5283" s="14"/>
      <c r="P5283" s="14"/>
      <c r="Q5283" s="14"/>
      <c r="R5283" s="14"/>
      <c r="S5283" s="14"/>
      <c r="T5283" s="14"/>
      <c r="U5283" s="14"/>
      <c r="V5283" s="14"/>
      <c r="W5283" s="14"/>
      <c r="X5283" s="14"/>
      <c r="Y5283" s="14"/>
    </row>
    <row r="5284" spans="1:25">
      <c r="A5284" s="14" t="s">
        <v>5368</v>
      </c>
      <c r="B5284" s="14" t="s">
        <v>64</v>
      </c>
      <c r="C5284" s="14" t="s">
        <v>34</v>
      </c>
      <c r="D5284" s="14" t="s">
        <v>67</v>
      </c>
      <c r="E5284" s="14">
        <v>0</v>
      </c>
      <c r="F5284" s="14">
        <v>308.83967316987298</v>
      </c>
      <c r="G5284" s="14">
        <v>102.94655772329099</v>
      </c>
      <c r="H5284" s="14">
        <v>409.13503586078502</v>
      </c>
      <c r="I5284" s="14">
        <v>478.69912128679402</v>
      </c>
      <c r="J5284" s="14">
        <v>424.84724713939499</v>
      </c>
      <c r="K5284" s="14">
        <v>537.29379208754199</v>
      </c>
      <c r="L5284" s="14">
        <v>58.594670800748403</v>
      </c>
      <c r="M5284" s="14">
        <v>53.851874147399101</v>
      </c>
      <c r="O5284" s="14"/>
      <c r="P5284" s="14"/>
      <c r="Q5284" s="14"/>
      <c r="R5284" s="14"/>
      <c r="S5284" s="14"/>
      <c r="T5284" s="14"/>
      <c r="U5284" s="14"/>
      <c r="V5284" s="14"/>
      <c r="W5284" s="14"/>
      <c r="X5284" s="14"/>
      <c r="Y5284" s="14"/>
    </row>
    <row r="5285" spans="1:25">
      <c r="A5285" s="14" t="s">
        <v>5369</v>
      </c>
      <c r="B5285" s="14" t="s">
        <v>64</v>
      </c>
      <c r="C5285" s="14" t="s">
        <v>128</v>
      </c>
      <c r="D5285" s="14" t="s">
        <v>67</v>
      </c>
      <c r="E5285" s="14">
        <v>0</v>
      </c>
      <c r="F5285" s="14">
        <v>295.17292729883002</v>
      </c>
      <c r="G5285" s="14">
        <v>98.390975766276696</v>
      </c>
      <c r="H5285" s="14">
        <v>390.94716338485102</v>
      </c>
      <c r="I5285" s="14">
        <v>456.01425863669101</v>
      </c>
      <c r="J5285" s="14">
        <v>403.52467281198801</v>
      </c>
      <c r="K5285" s="14">
        <v>513.23758379592402</v>
      </c>
      <c r="L5285" s="14">
        <v>57.223325159232701</v>
      </c>
      <c r="M5285" s="14">
        <v>52.489585824703198</v>
      </c>
      <c r="O5285" s="14"/>
      <c r="P5285" s="14"/>
      <c r="Q5285" s="14"/>
      <c r="R5285" s="14"/>
      <c r="S5285" s="14"/>
      <c r="T5285" s="14"/>
      <c r="U5285" s="14"/>
      <c r="V5285" s="14"/>
      <c r="W5285" s="14"/>
      <c r="X5285" s="14"/>
      <c r="Y5285" s="14"/>
    </row>
    <row r="5286" spans="1:25">
      <c r="A5286" s="14" t="s">
        <v>5370</v>
      </c>
      <c r="B5286" s="14" t="s">
        <v>64</v>
      </c>
      <c r="C5286" s="14" t="s">
        <v>129</v>
      </c>
      <c r="D5286" s="14" t="s">
        <v>67</v>
      </c>
      <c r="E5286" s="14">
        <v>0</v>
      </c>
      <c r="F5286" s="14">
        <v>299.64259390690597</v>
      </c>
      <c r="G5286" s="14">
        <v>99.880864635635504</v>
      </c>
      <c r="H5286" s="14">
        <v>396.73047599156098</v>
      </c>
      <c r="I5286" s="14">
        <v>455.45648784425902</v>
      </c>
      <c r="J5286" s="14">
        <v>403.77742352454698</v>
      </c>
      <c r="K5286" s="14">
        <v>511.75963199421801</v>
      </c>
      <c r="L5286" s="14">
        <v>56.303144149958797</v>
      </c>
      <c r="M5286" s="14">
        <v>51.679064319712303</v>
      </c>
      <c r="O5286" s="14"/>
      <c r="P5286" s="14"/>
      <c r="Q5286" s="14"/>
      <c r="R5286" s="14"/>
      <c r="S5286" s="14"/>
      <c r="T5286" s="14"/>
      <c r="U5286" s="14"/>
      <c r="V5286" s="14"/>
      <c r="W5286" s="14"/>
      <c r="X5286" s="14"/>
      <c r="Y5286" s="14"/>
    </row>
    <row r="5287" spans="1:25">
      <c r="A5287" s="14" t="s">
        <v>5371</v>
      </c>
      <c r="B5287" s="14" t="s">
        <v>64</v>
      </c>
      <c r="C5287" s="14" t="s">
        <v>130</v>
      </c>
      <c r="D5287" s="14" t="s">
        <v>67</v>
      </c>
      <c r="E5287" s="14">
        <v>0</v>
      </c>
      <c r="F5287" s="14">
        <v>309.61840375099899</v>
      </c>
      <c r="G5287" s="14">
        <v>103.206134583666</v>
      </c>
      <c r="H5287" s="14">
        <v>410.074306651391</v>
      </c>
      <c r="I5287" s="14">
        <v>462.63446498087302</v>
      </c>
      <c r="J5287" s="14">
        <v>411.22494819121101</v>
      </c>
      <c r="K5287" s="14">
        <v>518.56571116876103</v>
      </c>
      <c r="L5287" s="14">
        <v>55.931246187888704</v>
      </c>
      <c r="M5287" s="14">
        <v>51.409516789661403</v>
      </c>
      <c r="O5287" s="14"/>
      <c r="P5287" s="14"/>
      <c r="Q5287" s="14"/>
      <c r="R5287" s="14"/>
      <c r="S5287" s="14"/>
      <c r="T5287" s="14"/>
      <c r="U5287" s="14"/>
      <c r="V5287" s="14"/>
      <c r="W5287" s="14"/>
      <c r="X5287" s="14"/>
      <c r="Y5287" s="14"/>
    </row>
    <row r="5288" spans="1:25">
      <c r="A5288" s="14" t="s">
        <v>5372</v>
      </c>
      <c r="B5288" s="14" t="s">
        <v>64</v>
      </c>
      <c r="C5288" s="14" t="s">
        <v>131</v>
      </c>
      <c r="D5288" s="14" t="s">
        <v>67</v>
      </c>
      <c r="E5288" s="14">
        <v>0</v>
      </c>
      <c r="F5288" s="14">
        <v>297.29806921822899</v>
      </c>
      <c r="G5288" s="14">
        <v>99.099356406076197</v>
      </c>
      <c r="H5288" s="14">
        <v>393.007084508611</v>
      </c>
      <c r="I5288" s="14">
        <v>433.05598832833999</v>
      </c>
      <c r="J5288" s="14">
        <v>384.19922600556703</v>
      </c>
      <c r="K5288" s="14">
        <v>486.30233101270102</v>
      </c>
      <c r="L5288" s="14">
        <v>53.246342684361501</v>
      </c>
      <c r="M5288" s="14">
        <v>48.8567623227732</v>
      </c>
      <c r="O5288" s="14"/>
      <c r="P5288" s="14"/>
      <c r="Q5288" s="14"/>
      <c r="R5288" s="14"/>
      <c r="S5288" s="14"/>
      <c r="T5288" s="14"/>
      <c r="U5288" s="14"/>
      <c r="V5288" s="14"/>
      <c r="W5288" s="14"/>
      <c r="X5288" s="14"/>
      <c r="Y5288" s="14"/>
    </row>
    <row r="5289" spans="1:25">
      <c r="A5289" s="14" t="s">
        <v>5373</v>
      </c>
      <c r="B5289" s="14" t="s">
        <v>64</v>
      </c>
      <c r="C5289" s="14" t="s">
        <v>132</v>
      </c>
      <c r="D5289" s="14" t="s">
        <v>67</v>
      </c>
      <c r="E5289" s="14">
        <v>0</v>
      </c>
      <c r="F5289" s="14">
        <v>301.53037482981199</v>
      </c>
      <c r="G5289" s="14">
        <v>100.51012494327099</v>
      </c>
      <c r="H5289" s="14">
        <v>397.04827940667599</v>
      </c>
      <c r="I5289" s="14">
        <v>428.81121942833403</v>
      </c>
      <c r="J5289" s="14">
        <v>380.808161044928</v>
      </c>
      <c r="K5289" s="14">
        <v>481.095330515456</v>
      </c>
      <c r="L5289" s="14">
        <v>52.284111087122</v>
      </c>
      <c r="M5289" s="14">
        <v>48.003058383406099</v>
      </c>
      <c r="O5289" s="14"/>
      <c r="P5289" s="14"/>
      <c r="Q5289" s="14"/>
      <c r="R5289" s="14"/>
      <c r="S5289" s="14"/>
      <c r="T5289" s="14"/>
      <c r="U5289" s="14"/>
      <c r="V5289" s="14"/>
      <c r="W5289" s="14"/>
      <c r="X5289" s="14"/>
      <c r="Y5289" s="14"/>
    </row>
    <row r="5290" spans="1:25">
      <c r="A5290" s="14" t="s">
        <v>5374</v>
      </c>
      <c r="B5290" s="14" t="s">
        <v>64</v>
      </c>
      <c r="C5290" s="14" t="s">
        <v>38</v>
      </c>
      <c r="D5290" s="14" t="s">
        <v>67</v>
      </c>
      <c r="E5290" s="14">
        <v>1</v>
      </c>
      <c r="F5290" s="14">
        <v>40.661523881238999</v>
      </c>
      <c r="G5290" s="14">
        <v>13.5538412937463</v>
      </c>
      <c r="H5290" s="14">
        <v>263.31773009480003</v>
      </c>
      <c r="I5290" s="14">
        <v>344.34928528045299</v>
      </c>
      <c r="J5290" s="14">
        <v>238.57083062877501</v>
      </c>
      <c r="K5290" s="14">
        <v>478.04034377255903</v>
      </c>
      <c r="L5290" s="14">
        <v>133.69105849210601</v>
      </c>
      <c r="M5290" s="14">
        <v>105.778454651678</v>
      </c>
      <c r="O5290" s="14"/>
      <c r="P5290" s="14"/>
      <c r="Q5290" s="14"/>
      <c r="R5290" s="14"/>
      <c r="S5290" s="14"/>
      <c r="T5290" s="14"/>
      <c r="U5290" s="14"/>
      <c r="V5290" s="14"/>
      <c r="W5290" s="14"/>
      <c r="X5290" s="14"/>
      <c r="Y5290" s="14"/>
    </row>
    <row r="5291" spans="1:25">
      <c r="A5291" s="14" t="s">
        <v>5375</v>
      </c>
      <c r="B5291" s="14" t="s">
        <v>64</v>
      </c>
      <c r="C5291" s="14" t="s">
        <v>36</v>
      </c>
      <c r="D5291" s="14" t="s">
        <v>67</v>
      </c>
      <c r="E5291" s="14">
        <v>1</v>
      </c>
      <c r="F5291" s="14">
        <v>39.4112502497807</v>
      </c>
      <c r="G5291" s="14">
        <v>13.137083416593599</v>
      </c>
      <c r="H5291" s="14">
        <v>253.05798285463399</v>
      </c>
      <c r="I5291" s="14">
        <v>321.69881007722802</v>
      </c>
      <c r="J5291" s="14">
        <v>221.931926915411</v>
      </c>
      <c r="K5291" s="14">
        <v>448.26203654603898</v>
      </c>
      <c r="L5291" s="14">
        <v>126.563226468811</v>
      </c>
      <c r="M5291" s="14">
        <v>99.766883161817006</v>
      </c>
      <c r="O5291" s="14"/>
      <c r="P5291" s="14"/>
      <c r="Q5291" s="14"/>
      <c r="R5291" s="14"/>
      <c r="S5291" s="14"/>
      <c r="T5291" s="14"/>
      <c r="U5291" s="14"/>
      <c r="V5291" s="14"/>
      <c r="W5291" s="14"/>
      <c r="X5291" s="14"/>
      <c r="Y5291" s="14"/>
    </row>
    <row r="5292" spans="1:25">
      <c r="A5292" s="14" t="s">
        <v>5376</v>
      </c>
      <c r="B5292" s="14" t="s">
        <v>64</v>
      </c>
      <c r="C5292" s="14" t="s">
        <v>34</v>
      </c>
      <c r="D5292" s="14" t="s">
        <v>67</v>
      </c>
      <c r="E5292" s="14">
        <v>1</v>
      </c>
      <c r="F5292" s="14">
        <v>38.728376679371898</v>
      </c>
      <c r="G5292" s="14">
        <v>12.909458893124</v>
      </c>
      <c r="H5292" s="14">
        <v>248.54560826191701</v>
      </c>
      <c r="I5292" s="14">
        <v>307.22718869050902</v>
      </c>
      <c r="J5292" s="14">
        <v>213.40048141094701</v>
      </c>
      <c r="K5292" s="14">
        <v>426.50598997512901</v>
      </c>
      <c r="L5292" s="14">
        <v>119.27880128461899</v>
      </c>
      <c r="M5292" s="14">
        <v>93.826707279562697</v>
      </c>
      <c r="O5292" s="14"/>
      <c r="P5292" s="14"/>
      <c r="Q5292" s="14"/>
      <c r="R5292" s="14"/>
      <c r="S5292" s="14"/>
      <c r="T5292" s="14"/>
      <c r="U5292" s="14"/>
      <c r="V5292" s="14"/>
      <c r="W5292" s="14"/>
      <c r="X5292" s="14"/>
      <c r="Y5292" s="14"/>
    </row>
    <row r="5293" spans="1:25">
      <c r="A5293" s="14" t="s">
        <v>5377</v>
      </c>
      <c r="B5293" s="14" t="s">
        <v>64</v>
      </c>
      <c r="C5293" s="14" t="s">
        <v>128</v>
      </c>
      <c r="D5293" s="14" t="s">
        <v>67</v>
      </c>
      <c r="E5293" s="14">
        <v>1</v>
      </c>
      <c r="F5293" s="14">
        <v>40.780209806163199</v>
      </c>
      <c r="G5293" s="14">
        <v>13.593403268721101</v>
      </c>
      <c r="H5293" s="14">
        <v>261.545727335577</v>
      </c>
      <c r="I5293" s="14">
        <v>315.94943063794398</v>
      </c>
      <c r="J5293" s="14">
        <v>221.61978248438999</v>
      </c>
      <c r="K5293" s="14">
        <v>435.129559378811</v>
      </c>
      <c r="L5293" s="14">
        <v>119.180128740867</v>
      </c>
      <c r="M5293" s="14">
        <v>94.329648153553293</v>
      </c>
      <c r="O5293" s="14"/>
      <c r="P5293" s="14"/>
      <c r="Q5293" s="14"/>
      <c r="R5293" s="14"/>
      <c r="S5293" s="14"/>
      <c r="T5293" s="14"/>
      <c r="U5293" s="14"/>
      <c r="V5293" s="14"/>
      <c r="W5293" s="14"/>
      <c r="X5293" s="14"/>
      <c r="Y5293" s="14"/>
    </row>
    <row r="5294" spans="1:25">
      <c r="A5294" s="14" t="s">
        <v>5378</v>
      </c>
      <c r="B5294" s="14" t="s">
        <v>64</v>
      </c>
      <c r="C5294" s="14" t="s">
        <v>129</v>
      </c>
      <c r="D5294" s="14" t="s">
        <v>67</v>
      </c>
      <c r="E5294" s="14">
        <v>1</v>
      </c>
      <c r="F5294" s="14">
        <v>40.6178062285544</v>
      </c>
      <c r="G5294" s="14">
        <v>13.539268742851499</v>
      </c>
      <c r="H5294" s="14">
        <v>260.10377963982103</v>
      </c>
      <c r="I5294" s="14">
        <v>310.55321080642898</v>
      </c>
      <c r="J5294" s="14">
        <v>218.57770494505701</v>
      </c>
      <c r="K5294" s="14">
        <v>426.81381237501699</v>
      </c>
      <c r="L5294" s="14">
        <v>116.26060156858701</v>
      </c>
      <c r="M5294" s="14">
        <v>91.975505861372497</v>
      </c>
      <c r="O5294" s="14"/>
      <c r="P5294" s="14"/>
      <c r="Q5294" s="14"/>
      <c r="R5294" s="14"/>
      <c r="S5294" s="14"/>
      <c r="T5294" s="14"/>
      <c r="U5294" s="14"/>
      <c r="V5294" s="14"/>
      <c r="W5294" s="14"/>
      <c r="X5294" s="14"/>
      <c r="Y5294" s="14"/>
    </row>
    <row r="5295" spans="1:25">
      <c r="A5295" s="14" t="s">
        <v>5379</v>
      </c>
      <c r="B5295" s="14" t="s">
        <v>64</v>
      </c>
      <c r="C5295" s="14" t="s">
        <v>130</v>
      </c>
      <c r="D5295" s="14" t="s">
        <v>67</v>
      </c>
      <c r="E5295" s="14">
        <v>1</v>
      </c>
      <c r="F5295" s="14">
        <v>41.512715410069099</v>
      </c>
      <c r="G5295" s="14">
        <v>13.837571803356401</v>
      </c>
      <c r="H5295" s="14">
        <v>264.58072281752101</v>
      </c>
      <c r="I5295" s="14">
        <v>307.30798677243899</v>
      </c>
      <c r="J5295" s="14">
        <v>216.56790632512801</v>
      </c>
      <c r="K5295" s="14">
        <v>421.71334661639497</v>
      </c>
      <c r="L5295" s="14">
        <v>114.405359843957</v>
      </c>
      <c r="M5295" s="14">
        <v>90.740080447310106</v>
      </c>
      <c r="O5295" s="14"/>
      <c r="P5295" s="14"/>
      <c r="Q5295" s="14"/>
      <c r="R5295" s="14"/>
      <c r="S5295" s="14"/>
      <c r="T5295" s="14"/>
      <c r="U5295" s="14"/>
      <c r="V5295" s="14"/>
      <c r="W5295" s="14"/>
      <c r="X5295" s="14"/>
      <c r="Y5295" s="14"/>
    </row>
    <row r="5296" spans="1:25">
      <c r="A5296" s="14" t="s">
        <v>5380</v>
      </c>
      <c r="B5296" s="14" t="s">
        <v>64</v>
      </c>
      <c r="C5296" s="14" t="s">
        <v>131</v>
      </c>
      <c r="D5296" s="14" t="s">
        <v>67</v>
      </c>
      <c r="E5296" s="14">
        <v>1</v>
      </c>
      <c r="F5296" s="14">
        <v>42.3216483551575</v>
      </c>
      <c r="G5296" s="14">
        <v>14.1072161183858</v>
      </c>
      <c r="H5296" s="14">
        <v>268.06212538103301</v>
      </c>
      <c r="I5296" s="14">
        <v>301.92404765605102</v>
      </c>
      <c r="J5296" s="14">
        <v>213.91612156287101</v>
      </c>
      <c r="K5296" s="14">
        <v>412.635734329549</v>
      </c>
      <c r="L5296" s="14">
        <v>110.71168667349799</v>
      </c>
      <c r="M5296" s="14">
        <v>88.007926093180501</v>
      </c>
      <c r="O5296" s="14"/>
      <c r="P5296" s="14"/>
      <c r="Q5296" s="14"/>
      <c r="R5296" s="14"/>
      <c r="S5296" s="14"/>
      <c r="T5296" s="14"/>
      <c r="U5296" s="14"/>
      <c r="V5296" s="14"/>
      <c r="W5296" s="14"/>
      <c r="X5296" s="14"/>
      <c r="Y5296" s="14"/>
    </row>
    <row r="5297" spans="1:25">
      <c r="A5297" s="14" t="s">
        <v>5381</v>
      </c>
      <c r="B5297" s="14" t="s">
        <v>64</v>
      </c>
      <c r="C5297" s="14" t="s">
        <v>132</v>
      </c>
      <c r="D5297" s="14" t="s">
        <v>67</v>
      </c>
      <c r="E5297" s="14">
        <v>1</v>
      </c>
      <c r="F5297" s="14">
        <v>43.828358146916102</v>
      </c>
      <c r="G5297" s="14">
        <v>14.6094527156387</v>
      </c>
      <c r="H5297" s="14">
        <v>276.39754144488899</v>
      </c>
      <c r="I5297" s="14">
        <v>305.46442613390298</v>
      </c>
      <c r="J5297" s="14">
        <v>217.72454170639401</v>
      </c>
      <c r="K5297" s="14">
        <v>415.396552381628</v>
      </c>
      <c r="L5297" s="14">
        <v>109.932126247724</v>
      </c>
      <c r="M5297" s="14">
        <v>87.739884427508699</v>
      </c>
      <c r="O5297" s="14"/>
      <c r="P5297" s="14"/>
      <c r="Q5297" s="14"/>
      <c r="R5297" s="14"/>
      <c r="S5297" s="14"/>
      <c r="T5297" s="14"/>
      <c r="U5297" s="14"/>
      <c r="V5297" s="14"/>
      <c r="W5297" s="14"/>
      <c r="X5297" s="14"/>
      <c r="Y5297" s="14"/>
    </row>
    <row r="5298" spans="1:25">
      <c r="A5298" s="14" t="s">
        <v>5382</v>
      </c>
      <c r="B5298" s="14" t="s">
        <v>64</v>
      </c>
      <c r="C5298" s="14" t="s">
        <v>38</v>
      </c>
      <c r="D5298" s="14" t="s">
        <v>67</v>
      </c>
      <c r="E5298" s="14">
        <v>2</v>
      </c>
      <c r="F5298" s="14">
        <v>70.290301921638601</v>
      </c>
      <c r="G5298" s="14">
        <v>23.4301006405462</v>
      </c>
      <c r="H5298" s="14">
        <v>420.62295447093902</v>
      </c>
      <c r="I5298" s="14">
        <v>475.20361229467602</v>
      </c>
      <c r="J5298" s="14">
        <v>368.86373966443603</v>
      </c>
      <c r="K5298" s="14">
        <v>602.222681864371</v>
      </c>
      <c r="L5298" s="14">
        <v>127.01906956969501</v>
      </c>
      <c r="M5298" s="14">
        <v>106.33987263024</v>
      </c>
      <c r="O5298" s="14"/>
      <c r="P5298" s="14"/>
      <c r="Q5298" s="14"/>
      <c r="R5298" s="14"/>
      <c r="S5298" s="14"/>
      <c r="T5298" s="14"/>
      <c r="U5298" s="14"/>
      <c r="V5298" s="14"/>
      <c r="W5298" s="14"/>
      <c r="X5298" s="14"/>
      <c r="Y5298" s="14"/>
    </row>
    <row r="5299" spans="1:25">
      <c r="A5299" s="14" t="s">
        <v>5383</v>
      </c>
      <c r="B5299" s="14" t="s">
        <v>64</v>
      </c>
      <c r="C5299" s="14" t="s">
        <v>36</v>
      </c>
      <c r="D5299" s="14" t="s">
        <v>67</v>
      </c>
      <c r="E5299" s="14">
        <v>2</v>
      </c>
      <c r="F5299" s="14">
        <v>69.672781579361498</v>
      </c>
      <c r="G5299" s="14">
        <v>23.224260526453801</v>
      </c>
      <c r="H5299" s="14">
        <v>417.12735184913799</v>
      </c>
      <c r="I5299" s="14">
        <v>469.55201931836399</v>
      </c>
      <c r="J5299" s="14">
        <v>363.44176833521499</v>
      </c>
      <c r="K5299" s="14">
        <v>596.39721972337395</v>
      </c>
      <c r="L5299" s="14">
        <v>126.84520040501</v>
      </c>
      <c r="M5299" s="14">
        <v>106.110250983149</v>
      </c>
      <c r="O5299" s="14"/>
      <c r="P5299" s="14"/>
      <c r="Q5299" s="14"/>
      <c r="R5299" s="14"/>
      <c r="S5299" s="14"/>
      <c r="T5299" s="14"/>
      <c r="U5299" s="14"/>
      <c r="V5299" s="14"/>
      <c r="W5299" s="14"/>
      <c r="X5299" s="14"/>
      <c r="Y5299" s="14"/>
    </row>
    <row r="5300" spans="1:25">
      <c r="A5300" s="14" t="s">
        <v>5384</v>
      </c>
      <c r="B5300" s="14" t="s">
        <v>64</v>
      </c>
      <c r="C5300" s="14" t="s">
        <v>34</v>
      </c>
      <c r="D5300" s="14" t="s">
        <v>67</v>
      </c>
      <c r="E5300" s="14">
        <v>2</v>
      </c>
      <c r="F5300" s="14">
        <v>63.107187658323902</v>
      </c>
      <c r="G5300" s="14">
        <v>21.035729219441301</v>
      </c>
      <c r="H5300" s="14">
        <v>378.54470432681899</v>
      </c>
      <c r="I5300" s="14">
        <v>436.015651629883</v>
      </c>
      <c r="J5300" s="14">
        <v>331.852121390722</v>
      </c>
      <c r="K5300" s="14">
        <v>561.675646795018</v>
      </c>
      <c r="L5300" s="14">
        <v>125.659995165135</v>
      </c>
      <c r="M5300" s="14">
        <v>104.16353023916101</v>
      </c>
      <c r="O5300" s="14"/>
      <c r="P5300" s="14"/>
      <c r="Q5300" s="14"/>
      <c r="R5300" s="14"/>
      <c r="S5300" s="14"/>
      <c r="T5300" s="14"/>
      <c r="U5300" s="14"/>
      <c r="V5300" s="14"/>
      <c r="W5300" s="14"/>
      <c r="X5300" s="14"/>
      <c r="Y5300" s="14"/>
    </row>
    <row r="5301" spans="1:25">
      <c r="A5301" s="14" t="s">
        <v>5385</v>
      </c>
      <c r="B5301" s="14" t="s">
        <v>64</v>
      </c>
      <c r="C5301" s="14" t="s">
        <v>128</v>
      </c>
      <c r="D5301" s="14" t="s">
        <v>67</v>
      </c>
      <c r="E5301" s="14">
        <v>2</v>
      </c>
      <c r="F5301" s="14">
        <v>52.842563862592897</v>
      </c>
      <c r="G5301" s="14">
        <v>17.6141879541976</v>
      </c>
      <c r="H5301" s="14">
        <v>317.81177520053501</v>
      </c>
      <c r="I5301" s="14">
        <v>379.95577144273898</v>
      </c>
      <c r="J5301" s="14">
        <v>281.24497121951401</v>
      </c>
      <c r="K5301" s="14">
        <v>501.14806408313802</v>
      </c>
      <c r="L5301" s="14">
        <v>121.192292640399</v>
      </c>
      <c r="M5301" s="14">
        <v>98.710800223225505</v>
      </c>
      <c r="O5301" s="14"/>
      <c r="P5301" s="14"/>
      <c r="Q5301" s="14"/>
      <c r="R5301" s="14"/>
      <c r="S5301" s="14"/>
      <c r="T5301" s="14"/>
      <c r="U5301" s="14"/>
      <c r="V5301" s="14"/>
      <c r="W5301" s="14"/>
      <c r="X5301" s="14"/>
      <c r="Y5301" s="14"/>
    </row>
    <row r="5302" spans="1:25">
      <c r="A5302" s="14" t="s">
        <v>5386</v>
      </c>
      <c r="B5302" s="14" t="s">
        <v>64</v>
      </c>
      <c r="C5302" s="14" t="s">
        <v>129</v>
      </c>
      <c r="D5302" s="14" t="s">
        <v>67</v>
      </c>
      <c r="E5302" s="14">
        <v>2</v>
      </c>
      <c r="F5302" s="14">
        <v>50.381512951933097</v>
      </c>
      <c r="G5302" s="14">
        <v>16.793837650644399</v>
      </c>
      <c r="H5302" s="14">
        <v>303.50309007188599</v>
      </c>
      <c r="I5302" s="14">
        <v>361.339550397952</v>
      </c>
      <c r="J5302" s="14">
        <v>266.02444070415697</v>
      </c>
      <c r="K5302" s="14">
        <v>478.948813901535</v>
      </c>
      <c r="L5302" s="14">
        <v>117.60926350358299</v>
      </c>
      <c r="M5302" s="14">
        <v>95.315109693795193</v>
      </c>
      <c r="O5302" s="14"/>
      <c r="P5302" s="14"/>
      <c r="Q5302" s="14"/>
      <c r="R5302" s="14"/>
      <c r="S5302" s="14"/>
      <c r="T5302" s="14"/>
      <c r="U5302" s="14"/>
      <c r="V5302" s="14"/>
      <c r="W5302" s="14"/>
      <c r="X5302" s="14"/>
      <c r="Y5302" s="14"/>
    </row>
    <row r="5303" spans="1:25">
      <c r="A5303" s="14" t="s">
        <v>5387</v>
      </c>
      <c r="B5303" s="14" t="s">
        <v>64</v>
      </c>
      <c r="C5303" s="14" t="s">
        <v>130</v>
      </c>
      <c r="D5303" s="14" t="s">
        <v>67</v>
      </c>
      <c r="E5303" s="14">
        <v>2</v>
      </c>
      <c r="F5303" s="14">
        <v>54.350905148737297</v>
      </c>
      <c r="G5303" s="14">
        <v>18.1169683829124</v>
      </c>
      <c r="H5303" s="14">
        <v>329.21985067985503</v>
      </c>
      <c r="I5303" s="14">
        <v>380.84806192366</v>
      </c>
      <c r="J5303" s="14">
        <v>283.955803619628</v>
      </c>
      <c r="K5303" s="14">
        <v>499.46414918746001</v>
      </c>
      <c r="L5303" s="14">
        <v>118.6160872638</v>
      </c>
      <c r="M5303" s="14">
        <v>96.892258304032097</v>
      </c>
      <c r="O5303" s="14"/>
      <c r="P5303" s="14"/>
      <c r="Q5303" s="14"/>
      <c r="R5303" s="14"/>
      <c r="S5303" s="14"/>
      <c r="T5303" s="14"/>
      <c r="U5303" s="14"/>
      <c r="V5303" s="14"/>
      <c r="W5303" s="14"/>
      <c r="X5303" s="14"/>
      <c r="Y5303" s="14"/>
    </row>
    <row r="5304" spans="1:25">
      <c r="A5304" s="14" t="s">
        <v>5388</v>
      </c>
      <c r="B5304" s="14" t="s">
        <v>64</v>
      </c>
      <c r="C5304" s="14" t="s">
        <v>131</v>
      </c>
      <c r="D5304" s="14" t="s">
        <v>67</v>
      </c>
      <c r="E5304" s="14">
        <v>2</v>
      </c>
      <c r="F5304" s="14">
        <v>49.581779866776799</v>
      </c>
      <c r="G5304" s="14">
        <v>16.527259955592299</v>
      </c>
      <c r="H5304" s="14">
        <v>300.38640413653701</v>
      </c>
      <c r="I5304" s="14">
        <v>331.93491983225903</v>
      </c>
      <c r="J5304" s="14">
        <v>243.518489811075</v>
      </c>
      <c r="K5304" s="14">
        <v>441.21787879128402</v>
      </c>
      <c r="L5304" s="14">
        <v>109.282958959025</v>
      </c>
      <c r="M5304" s="14">
        <v>88.416430021184297</v>
      </c>
      <c r="O5304" s="14"/>
      <c r="P5304" s="14"/>
      <c r="Q5304" s="14"/>
      <c r="R5304" s="14"/>
      <c r="S5304" s="14"/>
      <c r="T5304" s="14"/>
      <c r="U5304" s="14"/>
      <c r="V5304" s="14"/>
      <c r="W5304" s="14"/>
      <c r="X5304" s="14"/>
      <c r="Y5304" s="14"/>
    </row>
    <row r="5305" spans="1:25">
      <c r="A5305" s="14" t="s">
        <v>5389</v>
      </c>
      <c r="B5305" s="14" t="s">
        <v>64</v>
      </c>
      <c r="C5305" s="14" t="s">
        <v>132</v>
      </c>
      <c r="D5305" s="14" t="s">
        <v>67</v>
      </c>
      <c r="E5305" s="14">
        <v>2</v>
      </c>
      <c r="F5305" s="14">
        <v>57.007524650525902</v>
      </c>
      <c r="G5305" s="14">
        <v>19.002508216841999</v>
      </c>
      <c r="H5305" s="14">
        <v>343.48089805703398</v>
      </c>
      <c r="I5305" s="14">
        <v>369.16614400364199</v>
      </c>
      <c r="J5305" s="14">
        <v>277.19427928339201</v>
      </c>
      <c r="K5305" s="14">
        <v>481.21841900076498</v>
      </c>
      <c r="L5305" s="14">
        <v>112.052274997124</v>
      </c>
      <c r="M5305" s="14">
        <v>91.971864720249997</v>
      </c>
      <c r="O5305" s="14"/>
      <c r="P5305" s="14"/>
      <c r="Q5305" s="14"/>
      <c r="R5305" s="14"/>
      <c r="S5305" s="14"/>
      <c r="T5305" s="14"/>
      <c r="U5305" s="14"/>
      <c r="V5305" s="14"/>
      <c r="W5305" s="14"/>
      <c r="X5305" s="14"/>
      <c r="Y5305" s="14"/>
    </row>
    <row r="5306" spans="1:25">
      <c r="A5306" s="14" t="s">
        <v>5390</v>
      </c>
      <c r="B5306" s="14" t="s">
        <v>64</v>
      </c>
      <c r="C5306" s="14" t="s">
        <v>38</v>
      </c>
      <c r="D5306" s="14" t="s">
        <v>67</v>
      </c>
      <c r="E5306" s="14">
        <v>3</v>
      </c>
      <c r="F5306" s="14">
        <v>71.151584820234106</v>
      </c>
      <c r="G5306" s="14">
        <v>23.717194940077999</v>
      </c>
      <c r="H5306" s="14">
        <v>457.59588925483399</v>
      </c>
      <c r="I5306" s="14">
        <v>513.26959236326604</v>
      </c>
      <c r="J5306" s="14">
        <v>394.91173475160298</v>
      </c>
      <c r="K5306" s="14">
        <v>654.49009643914803</v>
      </c>
      <c r="L5306" s="14">
        <v>141.22050407588199</v>
      </c>
      <c r="M5306" s="14">
        <v>118.35785761166299</v>
      </c>
      <c r="O5306" s="14"/>
      <c r="P5306" s="14"/>
      <c r="Q5306" s="14"/>
      <c r="R5306" s="14"/>
      <c r="S5306" s="14"/>
      <c r="T5306" s="14"/>
      <c r="U5306" s="14"/>
      <c r="V5306" s="14"/>
      <c r="W5306" s="14"/>
      <c r="X5306" s="14"/>
      <c r="Y5306" s="14"/>
    </row>
    <row r="5307" spans="1:25">
      <c r="A5307" s="14" t="s">
        <v>5391</v>
      </c>
      <c r="B5307" s="14" t="s">
        <v>64</v>
      </c>
      <c r="C5307" s="14" t="s">
        <v>36</v>
      </c>
      <c r="D5307" s="14" t="s">
        <v>67</v>
      </c>
      <c r="E5307" s="14">
        <v>3</v>
      </c>
      <c r="F5307" s="14">
        <v>69.142906879344494</v>
      </c>
      <c r="G5307" s="14">
        <v>23.047635626448201</v>
      </c>
      <c r="H5307" s="14">
        <v>441.46920495048198</v>
      </c>
      <c r="I5307" s="14">
        <v>502.46675395585203</v>
      </c>
      <c r="J5307" s="14">
        <v>385.83779680622001</v>
      </c>
      <c r="K5307" s="14">
        <v>641.98206327979995</v>
      </c>
      <c r="L5307" s="14">
        <v>139.515309323948</v>
      </c>
      <c r="M5307" s="14">
        <v>116.628957149632</v>
      </c>
      <c r="O5307" s="14"/>
      <c r="P5307" s="14"/>
      <c r="Q5307" s="14"/>
      <c r="R5307" s="14"/>
      <c r="S5307" s="14"/>
      <c r="T5307" s="14"/>
      <c r="U5307" s="14"/>
      <c r="V5307" s="14"/>
      <c r="W5307" s="14"/>
      <c r="X5307" s="14"/>
      <c r="Y5307" s="14"/>
    </row>
    <row r="5308" spans="1:25">
      <c r="A5308" s="14" t="s">
        <v>5392</v>
      </c>
      <c r="B5308" s="14" t="s">
        <v>64</v>
      </c>
      <c r="C5308" s="14" t="s">
        <v>34</v>
      </c>
      <c r="D5308" s="14" t="s">
        <v>67</v>
      </c>
      <c r="E5308" s="14">
        <v>3</v>
      </c>
      <c r="F5308" s="14">
        <v>60.990217671800202</v>
      </c>
      <c r="G5308" s="14">
        <v>20.3300725572667</v>
      </c>
      <c r="H5308" s="14">
        <v>387.264065475905</v>
      </c>
      <c r="I5308" s="14">
        <v>449.85468330954302</v>
      </c>
      <c r="J5308" s="14">
        <v>339.77674442386598</v>
      </c>
      <c r="K5308" s="14">
        <v>583.08258922537505</v>
      </c>
      <c r="L5308" s="14">
        <v>133.22790591583299</v>
      </c>
      <c r="M5308" s="14">
        <v>110.077938885677</v>
      </c>
      <c r="O5308" s="14"/>
      <c r="P5308" s="14"/>
      <c r="Q5308" s="14"/>
      <c r="R5308" s="14"/>
      <c r="S5308" s="14"/>
      <c r="T5308" s="14"/>
      <c r="U5308" s="14"/>
      <c r="V5308" s="14"/>
      <c r="W5308" s="14"/>
      <c r="X5308" s="14"/>
      <c r="Y5308" s="14"/>
    </row>
    <row r="5309" spans="1:25">
      <c r="A5309" s="14" t="s">
        <v>5393</v>
      </c>
      <c r="B5309" s="14" t="s">
        <v>64</v>
      </c>
      <c r="C5309" s="14" t="s">
        <v>128</v>
      </c>
      <c r="D5309" s="14" t="s">
        <v>67</v>
      </c>
      <c r="E5309" s="14">
        <v>3</v>
      </c>
      <c r="F5309" s="14">
        <v>66.763416243309607</v>
      </c>
      <c r="G5309" s="14">
        <v>22.254472081103199</v>
      </c>
      <c r="H5309" s="14">
        <v>421.75247153069898</v>
      </c>
      <c r="I5309" s="14">
        <v>484.13308066427197</v>
      </c>
      <c r="J5309" s="14">
        <v>371.00488684208398</v>
      </c>
      <c r="K5309" s="14">
        <v>619.89307237923197</v>
      </c>
      <c r="L5309" s="14">
        <v>135.75999171495999</v>
      </c>
      <c r="M5309" s="14">
        <v>113.128193822188</v>
      </c>
      <c r="O5309" s="14"/>
      <c r="P5309" s="14"/>
      <c r="Q5309" s="14"/>
      <c r="R5309" s="14"/>
      <c r="S5309" s="14"/>
      <c r="T5309" s="14"/>
      <c r="U5309" s="14"/>
      <c r="V5309" s="14"/>
      <c r="W5309" s="14"/>
      <c r="X5309" s="14"/>
      <c r="Y5309" s="14"/>
    </row>
    <row r="5310" spans="1:25">
      <c r="A5310" s="14" t="s">
        <v>5394</v>
      </c>
      <c r="B5310" s="14" t="s">
        <v>64</v>
      </c>
      <c r="C5310" s="14" t="s">
        <v>129</v>
      </c>
      <c r="D5310" s="14" t="s">
        <v>67</v>
      </c>
      <c r="E5310" s="14">
        <v>3</v>
      </c>
      <c r="F5310" s="14">
        <v>68.5704101823722</v>
      </c>
      <c r="G5310" s="14">
        <v>22.8568033941241</v>
      </c>
      <c r="H5310" s="14">
        <v>431.01646981188202</v>
      </c>
      <c r="I5310" s="14">
        <v>478.47552314668002</v>
      </c>
      <c r="J5310" s="14">
        <v>369.62394757662003</v>
      </c>
      <c r="K5310" s="14">
        <v>608.78527131789201</v>
      </c>
      <c r="L5310" s="14">
        <v>130.30974817121199</v>
      </c>
      <c r="M5310" s="14">
        <v>108.85157557006001</v>
      </c>
      <c r="O5310" s="14"/>
      <c r="P5310" s="14"/>
      <c r="Q5310" s="14"/>
      <c r="R5310" s="14"/>
      <c r="S5310" s="14"/>
      <c r="T5310" s="14"/>
      <c r="U5310" s="14"/>
      <c r="V5310" s="14"/>
      <c r="W5310" s="14"/>
      <c r="X5310" s="14"/>
      <c r="Y5310" s="14"/>
    </row>
    <row r="5311" spans="1:25">
      <c r="A5311" s="14" t="s">
        <v>5395</v>
      </c>
      <c r="B5311" s="14" t="s">
        <v>64</v>
      </c>
      <c r="C5311" s="14" t="s">
        <v>130</v>
      </c>
      <c r="D5311" s="14" t="s">
        <v>67</v>
      </c>
      <c r="E5311" s="14">
        <v>3</v>
      </c>
      <c r="F5311" s="14">
        <v>72.930141198082595</v>
      </c>
      <c r="G5311" s="14">
        <v>24.310047066027501</v>
      </c>
      <c r="H5311" s="14">
        <v>456.641044380957</v>
      </c>
      <c r="I5311" s="14">
        <v>501.27995539225299</v>
      </c>
      <c r="J5311" s="14">
        <v>391.27994074288603</v>
      </c>
      <c r="K5311" s="14">
        <v>632.24191793100204</v>
      </c>
      <c r="L5311" s="14">
        <v>130.96196253874899</v>
      </c>
      <c r="M5311" s="14">
        <v>110.000014649367</v>
      </c>
      <c r="O5311" s="14"/>
      <c r="P5311" s="14"/>
      <c r="Q5311" s="14"/>
      <c r="R5311" s="14"/>
      <c r="S5311" s="14"/>
      <c r="T5311" s="14"/>
      <c r="U5311" s="14"/>
      <c r="V5311" s="14"/>
      <c r="W5311" s="14"/>
      <c r="X5311" s="14"/>
      <c r="Y5311" s="14"/>
    </row>
    <row r="5312" spans="1:25">
      <c r="A5312" s="14" t="s">
        <v>5396</v>
      </c>
      <c r="B5312" s="14" t="s">
        <v>64</v>
      </c>
      <c r="C5312" s="14" t="s">
        <v>131</v>
      </c>
      <c r="D5312" s="14" t="s">
        <v>67</v>
      </c>
      <c r="E5312" s="14">
        <v>3</v>
      </c>
      <c r="F5312" s="14">
        <v>64.168013142092803</v>
      </c>
      <c r="G5312" s="14">
        <v>21.389337714030901</v>
      </c>
      <c r="H5312" s="14">
        <v>399.52688588564098</v>
      </c>
      <c r="I5312" s="14">
        <v>435.68521174447898</v>
      </c>
      <c r="J5312" s="14">
        <v>334.49107202745103</v>
      </c>
      <c r="K5312" s="14">
        <v>557.57152616362998</v>
      </c>
      <c r="L5312" s="14">
        <v>121.88631441915101</v>
      </c>
      <c r="M5312" s="14">
        <v>101.19413971702799</v>
      </c>
      <c r="O5312" s="14"/>
      <c r="P5312" s="14"/>
      <c r="Q5312" s="14"/>
      <c r="R5312" s="14"/>
      <c r="S5312" s="14"/>
      <c r="T5312" s="14"/>
      <c r="U5312" s="14"/>
      <c r="V5312" s="14"/>
      <c r="W5312" s="14"/>
      <c r="X5312" s="14"/>
      <c r="Y5312" s="14"/>
    </row>
    <row r="5313" spans="1:25">
      <c r="A5313" s="14" t="s">
        <v>5397</v>
      </c>
      <c r="B5313" s="14" t="s">
        <v>64</v>
      </c>
      <c r="C5313" s="14" t="s">
        <v>132</v>
      </c>
      <c r="D5313" s="14" t="s">
        <v>67</v>
      </c>
      <c r="E5313" s="14">
        <v>3</v>
      </c>
      <c r="F5313" s="14">
        <v>66.809603600246504</v>
      </c>
      <c r="G5313" s="14">
        <v>22.2698678667488</v>
      </c>
      <c r="H5313" s="14">
        <v>414.68315809227602</v>
      </c>
      <c r="I5313" s="14">
        <v>443.22645746127699</v>
      </c>
      <c r="J5313" s="14">
        <v>341.72477359089999</v>
      </c>
      <c r="K5313" s="14">
        <v>565.02626384373798</v>
      </c>
      <c r="L5313" s="14">
        <v>121.799806382461</v>
      </c>
      <c r="M5313" s="14">
        <v>101.50168387037699</v>
      </c>
      <c r="O5313" s="14"/>
      <c r="P5313" s="14"/>
      <c r="Q5313" s="14"/>
      <c r="R5313" s="14"/>
      <c r="S5313" s="14"/>
      <c r="T5313" s="14"/>
      <c r="U5313" s="14"/>
      <c r="V5313" s="14"/>
      <c r="W5313" s="14"/>
      <c r="X5313" s="14"/>
      <c r="Y5313" s="14"/>
    </row>
    <row r="5314" spans="1:25">
      <c r="A5314" s="14" t="s">
        <v>5398</v>
      </c>
      <c r="B5314" s="14" t="s">
        <v>64</v>
      </c>
      <c r="C5314" s="14" t="s">
        <v>38</v>
      </c>
      <c r="D5314" s="14" t="s">
        <v>67</v>
      </c>
      <c r="E5314" s="14">
        <v>4</v>
      </c>
      <c r="F5314" s="14">
        <v>74.080285116755604</v>
      </c>
      <c r="G5314" s="14">
        <v>24.693428372251901</v>
      </c>
      <c r="H5314" s="14">
        <v>511.71019628898</v>
      </c>
      <c r="I5314" s="14">
        <v>596.61956350111598</v>
      </c>
      <c r="J5314" s="14">
        <v>464.64271492977502</v>
      </c>
      <c r="K5314" s="14">
        <v>753.53126710259903</v>
      </c>
      <c r="L5314" s="14">
        <v>156.911703601483</v>
      </c>
      <c r="M5314" s="14">
        <v>131.97684857134001</v>
      </c>
      <c r="O5314" s="14"/>
      <c r="P5314" s="14"/>
      <c r="Q5314" s="14"/>
      <c r="R5314" s="14"/>
      <c r="S5314" s="14"/>
      <c r="T5314" s="14"/>
      <c r="U5314" s="14"/>
      <c r="V5314" s="14"/>
      <c r="W5314" s="14"/>
      <c r="X5314" s="14"/>
      <c r="Y5314" s="14"/>
    </row>
    <row r="5315" spans="1:25">
      <c r="A5315" s="14" t="s">
        <v>5399</v>
      </c>
      <c r="B5315" s="14" t="s">
        <v>64</v>
      </c>
      <c r="C5315" s="14" t="s">
        <v>36</v>
      </c>
      <c r="D5315" s="14" t="s">
        <v>67</v>
      </c>
      <c r="E5315" s="14">
        <v>4</v>
      </c>
      <c r="F5315" s="14">
        <v>77.811369686351597</v>
      </c>
      <c r="G5315" s="14">
        <v>25.9371232287839</v>
      </c>
      <c r="H5315" s="14">
        <v>536.14945005410095</v>
      </c>
      <c r="I5315" s="14">
        <v>628.30993146595802</v>
      </c>
      <c r="J5315" s="14">
        <v>492.15152999391199</v>
      </c>
      <c r="K5315" s="14">
        <v>789.50968495691495</v>
      </c>
      <c r="L5315" s="14">
        <v>161.19975349095799</v>
      </c>
      <c r="M5315" s="14">
        <v>136.15840147204599</v>
      </c>
      <c r="O5315" s="14"/>
      <c r="P5315" s="14"/>
      <c r="Q5315" s="14"/>
      <c r="R5315" s="14"/>
      <c r="S5315" s="14"/>
      <c r="T5315" s="14"/>
      <c r="U5315" s="14"/>
      <c r="V5315" s="14"/>
      <c r="W5315" s="14"/>
      <c r="X5315" s="14"/>
      <c r="Y5315" s="14"/>
    </row>
    <row r="5316" spans="1:25">
      <c r="A5316" s="14" t="s">
        <v>5400</v>
      </c>
      <c r="B5316" s="14" t="s">
        <v>64</v>
      </c>
      <c r="C5316" s="14" t="s">
        <v>34</v>
      </c>
      <c r="D5316" s="14" t="s">
        <v>67</v>
      </c>
      <c r="E5316" s="14">
        <v>4</v>
      </c>
      <c r="F5316" s="14">
        <v>73.918838376591196</v>
      </c>
      <c r="G5316" s="14">
        <v>24.639612792197099</v>
      </c>
      <c r="H5316" s="14">
        <v>505.427954711734</v>
      </c>
      <c r="I5316" s="14">
        <v>577.41526206808203</v>
      </c>
      <c r="J5316" s="14">
        <v>450.05911145211701</v>
      </c>
      <c r="K5316" s="14">
        <v>728.86208422741402</v>
      </c>
      <c r="L5316" s="14">
        <v>151.44682215933199</v>
      </c>
      <c r="M5316" s="14">
        <v>127.35615061596501</v>
      </c>
      <c r="O5316" s="14"/>
      <c r="P5316" s="14"/>
      <c r="Q5316" s="14"/>
      <c r="R5316" s="14"/>
      <c r="S5316" s="14"/>
      <c r="T5316" s="14"/>
      <c r="U5316" s="14"/>
      <c r="V5316" s="14"/>
      <c r="W5316" s="14"/>
      <c r="X5316" s="14"/>
      <c r="Y5316" s="14"/>
    </row>
    <row r="5317" spans="1:25">
      <c r="A5317" s="14" t="s">
        <v>5401</v>
      </c>
      <c r="B5317" s="14" t="s">
        <v>64</v>
      </c>
      <c r="C5317" s="14" t="s">
        <v>128</v>
      </c>
      <c r="D5317" s="14" t="s">
        <v>67</v>
      </c>
      <c r="E5317" s="14">
        <v>4</v>
      </c>
      <c r="F5317" s="14">
        <v>65.787615492475894</v>
      </c>
      <c r="G5317" s="14">
        <v>21.929205164158599</v>
      </c>
      <c r="H5317" s="14">
        <v>449.15419876067398</v>
      </c>
      <c r="I5317" s="14">
        <v>498.969816172538</v>
      </c>
      <c r="J5317" s="14">
        <v>383.59745225857</v>
      </c>
      <c r="K5317" s="14">
        <v>637.61111700752599</v>
      </c>
      <c r="L5317" s="14">
        <v>138.64130083498799</v>
      </c>
      <c r="M5317" s="14">
        <v>115.37236391396701</v>
      </c>
      <c r="O5317" s="14"/>
      <c r="P5317" s="14"/>
      <c r="Q5317" s="14"/>
      <c r="R5317" s="14"/>
      <c r="S5317" s="14"/>
      <c r="T5317" s="14"/>
      <c r="U5317" s="14"/>
      <c r="V5317" s="14"/>
      <c r="W5317" s="14"/>
      <c r="X5317" s="14"/>
      <c r="Y5317" s="14"/>
    </row>
    <row r="5318" spans="1:25">
      <c r="A5318" s="14" t="s">
        <v>5402</v>
      </c>
      <c r="B5318" s="14" t="s">
        <v>64</v>
      </c>
      <c r="C5318" s="14" t="s">
        <v>129</v>
      </c>
      <c r="D5318" s="14" t="s">
        <v>67</v>
      </c>
      <c r="E5318" s="14">
        <v>4</v>
      </c>
      <c r="F5318" s="14">
        <v>68.091063139133098</v>
      </c>
      <c r="G5318" s="14">
        <v>22.697021046377699</v>
      </c>
      <c r="H5318" s="14">
        <v>464.56343821473098</v>
      </c>
      <c r="I5318" s="14">
        <v>517.88420243046005</v>
      </c>
      <c r="J5318" s="14">
        <v>399.37299388817797</v>
      </c>
      <c r="K5318" s="14">
        <v>659.84824051554494</v>
      </c>
      <c r="L5318" s="14">
        <v>141.96403808508501</v>
      </c>
      <c r="M5318" s="14">
        <v>118.511208542281</v>
      </c>
      <c r="O5318" s="14"/>
      <c r="P5318" s="14"/>
      <c r="Q5318" s="14"/>
      <c r="R5318" s="14"/>
      <c r="S5318" s="14"/>
      <c r="T5318" s="14"/>
      <c r="U5318" s="14"/>
      <c r="V5318" s="14"/>
      <c r="W5318" s="14"/>
      <c r="X5318" s="14"/>
      <c r="Y5318" s="14"/>
    </row>
    <row r="5319" spans="1:25">
      <c r="A5319" s="14" t="s">
        <v>5403</v>
      </c>
      <c r="B5319" s="14" t="s">
        <v>64</v>
      </c>
      <c r="C5319" s="14" t="s">
        <v>130</v>
      </c>
      <c r="D5319" s="14" t="s">
        <v>67</v>
      </c>
      <c r="E5319" s="14">
        <v>4</v>
      </c>
      <c r="F5319" s="14">
        <v>70.036236966801695</v>
      </c>
      <c r="G5319" s="14">
        <v>23.345412322267201</v>
      </c>
      <c r="H5319" s="14">
        <v>478.45495946715198</v>
      </c>
      <c r="I5319" s="14">
        <v>531.04687941903603</v>
      </c>
      <c r="J5319" s="14">
        <v>411.10592255763402</v>
      </c>
      <c r="K5319" s="14">
        <v>674.35844475647798</v>
      </c>
      <c r="L5319" s="14">
        <v>143.31156533744101</v>
      </c>
      <c r="M5319" s="14">
        <v>119.940956861402</v>
      </c>
      <c r="O5319" s="14"/>
      <c r="P5319" s="14"/>
      <c r="Q5319" s="14"/>
      <c r="R5319" s="14"/>
      <c r="S5319" s="14"/>
      <c r="T5319" s="14"/>
      <c r="U5319" s="14"/>
      <c r="V5319" s="14"/>
      <c r="W5319" s="14"/>
      <c r="X5319" s="14"/>
      <c r="Y5319" s="14"/>
    </row>
    <row r="5320" spans="1:25">
      <c r="A5320" s="14" t="s">
        <v>5404</v>
      </c>
      <c r="B5320" s="14" t="s">
        <v>64</v>
      </c>
      <c r="C5320" s="14" t="s">
        <v>131</v>
      </c>
      <c r="D5320" s="14" t="s">
        <v>67</v>
      </c>
      <c r="E5320" s="14">
        <v>4</v>
      </c>
      <c r="F5320" s="14">
        <v>72.182892185000199</v>
      </c>
      <c r="G5320" s="14">
        <v>24.060964061666699</v>
      </c>
      <c r="H5320" s="14">
        <v>492.78326177635302</v>
      </c>
      <c r="I5320" s="14">
        <v>547.44326505444496</v>
      </c>
      <c r="J5320" s="14">
        <v>425.66750644191097</v>
      </c>
      <c r="K5320" s="14">
        <v>692.55661855029302</v>
      </c>
      <c r="L5320" s="14">
        <v>145.113353495848</v>
      </c>
      <c r="M5320" s="14">
        <v>121.775758612533</v>
      </c>
      <c r="O5320" s="14"/>
      <c r="P5320" s="14"/>
      <c r="Q5320" s="14"/>
      <c r="R5320" s="14"/>
      <c r="S5320" s="14"/>
      <c r="T5320" s="14"/>
      <c r="U5320" s="14"/>
      <c r="V5320" s="14"/>
      <c r="W5320" s="14"/>
      <c r="X5320" s="14"/>
      <c r="Y5320" s="14"/>
    </row>
    <row r="5321" spans="1:25">
      <c r="A5321" s="14" t="s">
        <v>5405</v>
      </c>
      <c r="B5321" s="14" t="s">
        <v>64</v>
      </c>
      <c r="C5321" s="14" t="s">
        <v>132</v>
      </c>
      <c r="D5321" s="14" t="s">
        <v>67</v>
      </c>
      <c r="E5321" s="14">
        <v>4</v>
      </c>
      <c r="F5321" s="14">
        <v>62.449927165319998</v>
      </c>
      <c r="G5321" s="14">
        <v>20.816642388439998</v>
      </c>
      <c r="H5321" s="14">
        <v>425.46618861779501</v>
      </c>
      <c r="I5321" s="14">
        <v>460.26984340933097</v>
      </c>
      <c r="J5321" s="14">
        <v>351.353824401201</v>
      </c>
      <c r="K5321" s="14">
        <v>591.79361118384497</v>
      </c>
      <c r="L5321" s="14">
        <v>131.523767774514</v>
      </c>
      <c r="M5321" s="14">
        <v>108.91601900812999</v>
      </c>
      <c r="O5321" s="14"/>
      <c r="P5321" s="14"/>
      <c r="Q5321" s="14"/>
      <c r="R5321" s="14"/>
      <c r="S5321" s="14"/>
      <c r="T5321" s="14"/>
      <c r="U5321" s="14"/>
      <c r="V5321" s="14"/>
      <c r="W5321" s="14"/>
      <c r="X5321" s="14"/>
      <c r="Y5321" s="14"/>
    </row>
    <row r="5322" spans="1:25">
      <c r="A5322" s="14" t="s">
        <v>5406</v>
      </c>
      <c r="B5322" s="14" t="s">
        <v>64</v>
      </c>
      <c r="C5322" s="14" t="s">
        <v>38</v>
      </c>
      <c r="D5322" s="14" t="s">
        <v>67</v>
      </c>
      <c r="E5322" s="14">
        <v>5</v>
      </c>
      <c r="F5322" s="14">
        <v>84.333103319093397</v>
      </c>
      <c r="G5322" s="14">
        <v>28.1110344396978</v>
      </c>
      <c r="H5322" s="14">
        <v>649.46556271924101</v>
      </c>
      <c r="I5322" s="14">
        <v>815.70904439039305</v>
      </c>
      <c r="J5322" s="14">
        <v>641.42955123682202</v>
      </c>
      <c r="K5322" s="14">
        <v>1020.66157329871</v>
      </c>
      <c r="L5322" s="14">
        <v>204.95252890831901</v>
      </c>
      <c r="M5322" s="14">
        <v>174.279493153571</v>
      </c>
      <c r="O5322" s="14"/>
      <c r="P5322" s="14"/>
      <c r="Q5322" s="14"/>
      <c r="R5322" s="14"/>
      <c r="S5322" s="14"/>
      <c r="T5322" s="14"/>
      <c r="U5322" s="14"/>
      <c r="V5322" s="14"/>
      <c r="W5322" s="14"/>
      <c r="X5322" s="14"/>
      <c r="Y5322" s="14"/>
    </row>
    <row r="5323" spans="1:25">
      <c r="A5323" s="14" t="s">
        <v>5407</v>
      </c>
      <c r="B5323" s="14" t="s">
        <v>64</v>
      </c>
      <c r="C5323" s="14" t="s">
        <v>36</v>
      </c>
      <c r="D5323" s="14" t="s">
        <v>67</v>
      </c>
      <c r="E5323" s="14">
        <v>5</v>
      </c>
      <c r="F5323" s="14">
        <v>78.502470897605207</v>
      </c>
      <c r="G5323" s="14">
        <v>26.167490299201699</v>
      </c>
      <c r="H5323" s="14">
        <v>607.32222572803005</v>
      </c>
      <c r="I5323" s="14">
        <v>748.88555763191596</v>
      </c>
      <c r="J5323" s="14">
        <v>584.27023492496699</v>
      </c>
      <c r="K5323" s="14">
        <v>943.62966496134698</v>
      </c>
      <c r="L5323" s="14">
        <v>194.74410732943099</v>
      </c>
      <c r="M5323" s="14">
        <v>164.615322706949</v>
      </c>
      <c r="O5323" s="14"/>
      <c r="P5323" s="14"/>
      <c r="Q5323" s="14"/>
      <c r="R5323" s="14"/>
      <c r="S5323" s="14"/>
      <c r="T5323" s="14"/>
      <c r="U5323" s="14"/>
      <c r="V5323" s="14"/>
      <c r="W5323" s="14"/>
      <c r="X5323" s="14"/>
      <c r="Y5323" s="14"/>
    </row>
    <row r="5324" spans="1:25">
      <c r="A5324" s="14" t="s">
        <v>5408</v>
      </c>
      <c r="B5324" s="14" t="s">
        <v>64</v>
      </c>
      <c r="C5324" s="14" t="s">
        <v>34</v>
      </c>
      <c r="D5324" s="14" t="s">
        <v>67</v>
      </c>
      <c r="E5324" s="14">
        <v>5</v>
      </c>
      <c r="F5324" s="14">
        <v>72.095052783785206</v>
      </c>
      <c r="G5324" s="14">
        <v>24.031684261261699</v>
      </c>
      <c r="H5324" s="14">
        <v>560.65831545054198</v>
      </c>
      <c r="I5324" s="14">
        <v>689.68337525680704</v>
      </c>
      <c r="J5324" s="14">
        <v>529.95049458740198</v>
      </c>
      <c r="K5324" s="14">
        <v>880.04858846327897</v>
      </c>
      <c r="L5324" s="14">
        <v>190.36521320647199</v>
      </c>
      <c r="M5324" s="14">
        <v>159.73288066940501</v>
      </c>
      <c r="O5324" s="14"/>
      <c r="P5324" s="14"/>
      <c r="Q5324" s="14"/>
      <c r="R5324" s="14"/>
      <c r="S5324" s="14"/>
      <c r="T5324" s="14"/>
      <c r="U5324" s="14"/>
      <c r="V5324" s="14"/>
      <c r="W5324" s="14"/>
      <c r="X5324" s="14"/>
      <c r="Y5324" s="14"/>
    </row>
    <row r="5325" spans="1:25">
      <c r="A5325" s="14" t="s">
        <v>5409</v>
      </c>
      <c r="B5325" s="14" t="s">
        <v>64</v>
      </c>
      <c r="C5325" s="14" t="s">
        <v>128</v>
      </c>
      <c r="D5325" s="14" t="s">
        <v>67</v>
      </c>
      <c r="E5325" s="14">
        <v>5</v>
      </c>
      <c r="F5325" s="14">
        <v>68.999121894288606</v>
      </c>
      <c r="G5325" s="14">
        <v>22.999707298096201</v>
      </c>
      <c r="H5325" s="14">
        <v>538.80307585732101</v>
      </c>
      <c r="I5325" s="14">
        <v>670.14681044824897</v>
      </c>
      <c r="J5325" s="14">
        <v>511.42673870555802</v>
      </c>
      <c r="K5325" s="14">
        <v>860.04857313720697</v>
      </c>
      <c r="L5325" s="14">
        <v>189.901762688958</v>
      </c>
      <c r="M5325" s="14">
        <v>158.720071742692</v>
      </c>
      <c r="O5325" s="14"/>
      <c r="P5325" s="14"/>
      <c r="Q5325" s="14"/>
      <c r="R5325" s="14"/>
      <c r="S5325" s="14"/>
      <c r="T5325" s="14"/>
      <c r="U5325" s="14"/>
      <c r="V5325" s="14"/>
      <c r="W5325" s="14"/>
      <c r="X5325" s="14"/>
      <c r="Y5325" s="14"/>
    </row>
    <row r="5326" spans="1:25">
      <c r="A5326" s="14" t="s">
        <v>5410</v>
      </c>
      <c r="B5326" s="14" t="s">
        <v>64</v>
      </c>
      <c r="C5326" s="14" t="s">
        <v>129</v>
      </c>
      <c r="D5326" s="14" t="s">
        <v>67</v>
      </c>
      <c r="E5326" s="14">
        <v>5</v>
      </c>
      <c r="F5326" s="14">
        <v>71.981801404913597</v>
      </c>
      <c r="G5326" s="14">
        <v>23.993933801637901</v>
      </c>
      <c r="H5326" s="14">
        <v>564.74032170809403</v>
      </c>
      <c r="I5326" s="14">
        <v>698.06856230064795</v>
      </c>
      <c r="J5326" s="14">
        <v>538.40540098609597</v>
      </c>
      <c r="K5326" s="14">
        <v>888.37714130586198</v>
      </c>
      <c r="L5326" s="14">
        <v>190.308579005214</v>
      </c>
      <c r="M5326" s="14">
        <v>159.66316131455301</v>
      </c>
      <c r="O5326" s="14"/>
      <c r="P5326" s="14"/>
      <c r="Q5326" s="14"/>
      <c r="R5326" s="14"/>
      <c r="S5326" s="14"/>
      <c r="T5326" s="14"/>
      <c r="U5326" s="14"/>
      <c r="V5326" s="14"/>
      <c r="W5326" s="14"/>
      <c r="X5326" s="14"/>
      <c r="Y5326" s="14"/>
    </row>
    <row r="5327" spans="1:25">
      <c r="A5327" s="14" t="s">
        <v>5411</v>
      </c>
      <c r="B5327" s="14" t="s">
        <v>64</v>
      </c>
      <c r="C5327" s="14" t="s">
        <v>130</v>
      </c>
      <c r="D5327" s="14" t="s">
        <v>67</v>
      </c>
      <c r="E5327" s="14">
        <v>5</v>
      </c>
      <c r="F5327" s="14">
        <v>70.788405027308798</v>
      </c>
      <c r="G5327" s="14">
        <v>23.596135009102898</v>
      </c>
      <c r="H5327" s="14">
        <v>557.60854688703296</v>
      </c>
      <c r="I5327" s="14">
        <v>679.39706299669695</v>
      </c>
      <c r="J5327" s="14">
        <v>526.01010609696095</v>
      </c>
      <c r="K5327" s="14">
        <v>862.49654768154403</v>
      </c>
      <c r="L5327" s="14">
        <v>183.09948468484799</v>
      </c>
      <c r="M5327" s="14">
        <v>153.38695689973599</v>
      </c>
      <c r="O5327" s="14"/>
      <c r="P5327" s="14"/>
      <c r="Q5327" s="14"/>
      <c r="R5327" s="14"/>
      <c r="S5327" s="14"/>
      <c r="T5327" s="14"/>
      <c r="U5327" s="14"/>
      <c r="V5327" s="14"/>
      <c r="W5327" s="14"/>
      <c r="X5327" s="14"/>
      <c r="Y5327" s="14"/>
    </row>
    <row r="5328" spans="1:25">
      <c r="A5328" s="14" t="s">
        <v>5412</v>
      </c>
      <c r="B5328" s="14" t="s">
        <v>64</v>
      </c>
      <c r="C5328" s="14" t="s">
        <v>131</v>
      </c>
      <c r="D5328" s="14" t="s">
        <v>67</v>
      </c>
      <c r="E5328" s="14">
        <v>5</v>
      </c>
      <c r="F5328" s="14">
        <v>69.043735669201396</v>
      </c>
      <c r="G5328" s="14">
        <v>23.014578556400501</v>
      </c>
      <c r="H5328" s="14">
        <v>546.05928242013101</v>
      </c>
      <c r="I5328" s="14">
        <v>638.95842193644899</v>
      </c>
      <c r="J5328" s="14">
        <v>494.71182475001802</v>
      </c>
      <c r="K5328" s="14">
        <v>811.53321182206605</v>
      </c>
      <c r="L5328" s="14">
        <v>172.574789885618</v>
      </c>
      <c r="M5328" s="14">
        <v>144.24659718642999</v>
      </c>
      <c r="O5328" s="14"/>
      <c r="P5328" s="14"/>
      <c r="Q5328" s="14"/>
      <c r="R5328" s="14"/>
      <c r="S5328" s="14"/>
      <c r="T5328" s="14"/>
      <c r="U5328" s="14"/>
      <c r="V5328" s="14"/>
      <c r="W5328" s="14"/>
      <c r="X5328" s="14"/>
      <c r="Y5328" s="14"/>
    </row>
    <row r="5329" spans="1:25">
      <c r="A5329" s="14" t="s">
        <v>5413</v>
      </c>
      <c r="B5329" s="14" t="s">
        <v>64</v>
      </c>
      <c r="C5329" s="14" t="s">
        <v>132</v>
      </c>
      <c r="D5329" s="14" t="s">
        <v>67</v>
      </c>
      <c r="E5329" s="14">
        <v>5</v>
      </c>
      <c r="F5329" s="14">
        <v>71.434961266803299</v>
      </c>
      <c r="G5329" s="14">
        <v>23.8116537556011</v>
      </c>
      <c r="H5329" s="14">
        <v>562.48000997482904</v>
      </c>
      <c r="I5329" s="14">
        <v>643.62857010161395</v>
      </c>
      <c r="J5329" s="14">
        <v>500.89464163484502</v>
      </c>
      <c r="K5329" s="14">
        <v>813.87359169400702</v>
      </c>
      <c r="L5329" s="14">
        <v>170.24502159239299</v>
      </c>
      <c r="M5329" s="14">
        <v>142.73392846676899</v>
      </c>
      <c r="O5329" s="14"/>
      <c r="P5329" s="14"/>
      <c r="Q5329" s="14"/>
      <c r="R5329" s="14"/>
      <c r="S5329" s="14"/>
      <c r="T5329" s="14"/>
      <c r="U5329" s="14"/>
      <c r="V5329" s="14"/>
      <c r="W5329" s="14"/>
      <c r="X5329" s="14"/>
      <c r="Y5329" s="14"/>
    </row>
    <row r="5330" spans="1:25">
      <c r="A5330" s="14" t="s">
        <v>5414</v>
      </c>
      <c r="B5330" s="14" t="s">
        <v>64</v>
      </c>
      <c r="C5330" s="14" t="s">
        <v>38</v>
      </c>
      <c r="D5330" s="14" t="s">
        <v>41</v>
      </c>
      <c r="E5330" s="14">
        <v>0</v>
      </c>
      <c r="F5330" s="14">
        <v>476.73347882634602</v>
      </c>
      <c r="G5330" s="14">
        <v>158.91115960878199</v>
      </c>
      <c r="H5330" s="14">
        <v>439.304716942818</v>
      </c>
      <c r="I5330" s="14">
        <v>558.55987761526103</v>
      </c>
      <c r="J5330" s="14">
        <v>507.26108051641302</v>
      </c>
      <c r="K5330" s="14">
        <v>613.46175082820002</v>
      </c>
      <c r="L5330" s="14">
        <v>54.901873212938497</v>
      </c>
      <c r="M5330" s="14">
        <v>51.298797098848603</v>
      </c>
      <c r="O5330" s="14"/>
      <c r="P5330" s="14"/>
      <c r="Q5330" s="14"/>
      <c r="R5330" s="14"/>
      <c r="S5330" s="14"/>
      <c r="T5330" s="14"/>
      <c r="U5330" s="14"/>
      <c r="V5330" s="14"/>
      <c r="W5330" s="14"/>
      <c r="X5330" s="14"/>
      <c r="Y5330" s="14"/>
    </row>
    <row r="5331" spans="1:25">
      <c r="A5331" s="14" t="s">
        <v>5415</v>
      </c>
      <c r="B5331" s="14" t="s">
        <v>64</v>
      </c>
      <c r="C5331" s="14" t="s">
        <v>36</v>
      </c>
      <c r="D5331" s="14" t="s">
        <v>41</v>
      </c>
      <c r="E5331" s="14">
        <v>0</v>
      </c>
      <c r="F5331" s="14">
        <v>476.92528325179302</v>
      </c>
      <c r="G5331" s="14">
        <v>158.97509441726399</v>
      </c>
      <c r="H5331" s="14">
        <v>434.39774410400997</v>
      </c>
      <c r="I5331" s="14">
        <v>548.72955063205495</v>
      </c>
      <c r="J5331" s="14">
        <v>498.20803706914103</v>
      </c>
      <c r="K5331" s="14">
        <v>602.79880553596195</v>
      </c>
      <c r="L5331" s="14">
        <v>54.069254903906398</v>
      </c>
      <c r="M5331" s="14">
        <v>50.521513562914301</v>
      </c>
      <c r="O5331" s="14"/>
      <c r="P5331" s="14"/>
      <c r="Q5331" s="14"/>
      <c r="R5331" s="14"/>
      <c r="S5331" s="14"/>
      <c r="T5331" s="14"/>
      <c r="U5331" s="14"/>
      <c r="V5331" s="14"/>
      <c r="W5331" s="14"/>
      <c r="X5331" s="14"/>
      <c r="Y5331" s="14"/>
    </row>
    <row r="5332" spans="1:25">
      <c r="A5332" s="14" t="s">
        <v>5416</v>
      </c>
      <c r="B5332" s="14" t="s">
        <v>64</v>
      </c>
      <c r="C5332" s="14" t="s">
        <v>34</v>
      </c>
      <c r="D5332" s="14" t="s">
        <v>41</v>
      </c>
      <c r="E5332" s="14">
        <v>0</v>
      </c>
      <c r="F5332" s="14">
        <v>459.45046241144399</v>
      </c>
      <c r="G5332" s="14">
        <v>153.15015413714801</v>
      </c>
      <c r="H5332" s="14">
        <v>414.79751041524298</v>
      </c>
      <c r="I5332" s="14">
        <v>518.90901924221805</v>
      </c>
      <c r="J5332" s="14">
        <v>470.09502330167197</v>
      </c>
      <c r="K5332" s="14">
        <v>571.217925291955</v>
      </c>
      <c r="L5332" s="14">
        <v>52.3089060497365</v>
      </c>
      <c r="M5332" s="14">
        <v>48.813995940545702</v>
      </c>
      <c r="O5332" s="14"/>
      <c r="P5332" s="14"/>
      <c r="Q5332" s="14"/>
      <c r="R5332" s="14"/>
      <c r="S5332" s="14"/>
      <c r="T5332" s="14"/>
      <c r="U5332" s="14"/>
      <c r="V5332" s="14"/>
      <c r="W5332" s="14"/>
      <c r="X5332" s="14"/>
      <c r="Y5332" s="14"/>
    </row>
    <row r="5333" spans="1:25">
      <c r="A5333" s="14" t="s">
        <v>5417</v>
      </c>
      <c r="B5333" s="14" t="s">
        <v>64</v>
      </c>
      <c r="C5333" s="14" t="s">
        <v>128</v>
      </c>
      <c r="D5333" s="14" t="s">
        <v>41</v>
      </c>
      <c r="E5333" s="14">
        <v>0</v>
      </c>
      <c r="F5333" s="14">
        <v>426.32074523647799</v>
      </c>
      <c r="G5333" s="14">
        <v>142.10691507882601</v>
      </c>
      <c r="H5333" s="14">
        <v>381.78888920016999</v>
      </c>
      <c r="I5333" s="14">
        <v>471.11436372850699</v>
      </c>
      <c r="J5333" s="14">
        <v>425.51447529082998</v>
      </c>
      <c r="K5333" s="14">
        <v>520.108521968216</v>
      </c>
      <c r="L5333" s="14">
        <v>48.994158239708902</v>
      </c>
      <c r="M5333" s="14">
        <v>45.599888437677002</v>
      </c>
      <c r="O5333" s="14"/>
      <c r="P5333" s="14"/>
      <c r="Q5333" s="14"/>
      <c r="R5333" s="14"/>
      <c r="S5333" s="14"/>
      <c r="T5333" s="14"/>
      <c r="U5333" s="14"/>
      <c r="V5333" s="14"/>
      <c r="W5333" s="14"/>
      <c r="X5333" s="14"/>
      <c r="Y5333" s="14"/>
    </row>
    <row r="5334" spans="1:25">
      <c r="A5334" s="14" t="s">
        <v>5418</v>
      </c>
      <c r="B5334" s="14" t="s">
        <v>64</v>
      </c>
      <c r="C5334" s="14" t="s">
        <v>129</v>
      </c>
      <c r="D5334" s="14" t="s">
        <v>41</v>
      </c>
      <c r="E5334" s="14">
        <v>0</v>
      </c>
      <c r="F5334" s="14">
        <v>424.16703356826798</v>
      </c>
      <c r="G5334" s="14">
        <v>141.389011189423</v>
      </c>
      <c r="H5334" s="14">
        <v>377.21842801724301</v>
      </c>
      <c r="I5334" s="14">
        <v>453.605590665818</v>
      </c>
      <c r="J5334" s="14">
        <v>409.86642541142299</v>
      </c>
      <c r="K5334" s="14">
        <v>500.60910823241397</v>
      </c>
      <c r="L5334" s="14">
        <v>47.003517566596898</v>
      </c>
      <c r="M5334" s="14">
        <v>43.739165254394202</v>
      </c>
      <c r="O5334" s="14"/>
      <c r="P5334" s="14"/>
      <c r="Q5334" s="14"/>
      <c r="R5334" s="14"/>
      <c r="S5334" s="14"/>
      <c r="T5334" s="14"/>
      <c r="U5334" s="14"/>
      <c r="V5334" s="14"/>
      <c r="W5334" s="14"/>
      <c r="X5334" s="14"/>
      <c r="Y5334" s="14"/>
    </row>
    <row r="5335" spans="1:25">
      <c r="A5335" s="14" t="s">
        <v>5419</v>
      </c>
      <c r="B5335" s="14" t="s">
        <v>64</v>
      </c>
      <c r="C5335" s="14" t="s">
        <v>130</v>
      </c>
      <c r="D5335" s="14" t="s">
        <v>41</v>
      </c>
      <c r="E5335" s="14">
        <v>0</v>
      </c>
      <c r="F5335" s="14">
        <v>415.097177003902</v>
      </c>
      <c r="G5335" s="14">
        <v>138.36572566796701</v>
      </c>
      <c r="H5335" s="14">
        <v>366.85241580180599</v>
      </c>
      <c r="I5335" s="14">
        <v>432.97611303632698</v>
      </c>
      <c r="J5335" s="14">
        <v>390.91334623443697</v>
      </c>
      <c r="K5335" s="14">
        <v>478.21361677622599</v>
      </c>
      <c r="L5335" s="14">
        <v>45.237503739899203</v>
      </c>
      <c r="M5335" s="14">
        <v>42.062766801889801</v>
      </c>
      <c r="O5335" s="14"/>
      <c r="P5335" s="14"/>
      <c r="Q5335" s="14"/>
      <c r="R5335" s="14"/>
      <c r="S5335" s="14"/>
      <c r="T5335" s="14"/>
      <c r="U5335" s="14"/>
      <c r="V5335" s="14"/>
      <c r="W5335" s="14"/>
      <c r="X5335" s="14"/>
      <c r="Y5335" s="14"/>
    </row>
    <row r="5336" spans="1:25">
      <c r="A5336" s="14" t="s">
        <v>5420</v>
      </c>
      <c r="B5336" s="14" t="s">
        <v>64</v>
      </c>
      <c r="C5336" s="14" t="s">
        <v>131</v>
      </c>
      <c r="D5336" s="14" t="s">
        <v>41</v>
      </c>
      <c r="E5336" s="14">
        <v>0</v>
      </c>
      <c r="F5336" s="14">
        <v>437.91804862000203</v>
      </c>
      <c r="G5336" s="14">
        <v>145.97268287333401</v>
      </c>
      <c r="H5336" s="14">
        <v>384.77655817100498</v>
      </c>
      <c r="I5336" s="14">
        <v>447.64065426333599</v>
      </c>
      <c r="J5336" s="14">
        <v>405.27909511620101</v>
      </c>
      <c r="K5336" s="14">
        <v>493.111738659813</v>
      </c>
      <c r="L5336" s="14">
        <v>45.471084396476698</v>
      </c>
      <c r="M5336" s="14">
        <v>42.361559147135303</v>
      </c>
      <c r="O5336" s="14"/>
      <c r="P5336" s="14"/>
      <c r="Q5336" s="14"/>
      <c r="R5336" s="14"/>
      <c r="S5336" s="14"/>
      <c r="T5336" s="14"/>
      <c r="U5336" s="14"/>
      <c r="V5336" s="14"/>
      <c r="W5336" s="14"/>
      <c r="X5336" s="14"/>
      <c r="Y5336" s="14"/>
    </row>
    <row r="5337" spans="1:25">
      <c r="A5337" s="14" t="s">
        <v>5421</v>
      </c>
      <c r="B5337" s="14" t="s">
        <v>64</v>
      </c>
      <c r="C5337" s="14" t="s">
        <v>132</v>
      </c>
      <c r="D5337" s="14" t="s">
        <v>41</v>
      </c>
      <c r="E5337" s="14">
        <v>0</v>
      </c>
      <c r="F5337" s="14">
        <v>443.71901481669602</v>
      </c>
      <c r="G5337" s="14">
        <v>147.90633827223201</v>
      </c>
      <c r="H5337" s="14">
        <v>388.029081097573</v>
      </c>
      <c r="I5337" s="14">
        <v>446.78335866129402</v>
      </c>
      <c r="J5337" s="14">
        <v>404.727325179405</v>
      </c>
      <c r="K5337" s="14">
        <v>491.90544852941599</v>
      </c>
      <c r="L5337" s="14">
        <v>45.122089868122004</v>
      </c>
      <c r="M5337" s="14">
        <v>42.056033481889202</v>
      </c>
      <c r="O5337" s="14"/>
      <c r="P5337" s="14"/>
      <c r="Q5337" s="14"/>
      <c r="R5337" s="14"/>
      <c r="S5337" s="14"/>
      <c r="T5337" s="14"/>
      <c r="U5337" s="14"/>
      <c r="V5337" s="14"/>
      <c r="W5337" s="14"/>
      <c r="X5337" s="14"/>
      <c r="Y5337" s="14"/>
    </row>
    <row r="5338" spans="1:25">
      <c r="A5338" s="14" t="s">
        <v>5422</v>
      </c>
      <c r="B5338" s="14" t="s">
        <v>64</v>
      </c>
      <c r="C5338" s="14" t="s">
        <v>38</v>
      </c>
      <c r="D5338" s="14" t="s">
        <v>41</v>
      </c>
      <c r="E5338" s="14">
        <v>1</v>
      </c>
      <c r="F5338" s="14">
        <v>60.259769153626998</v>
      </c>
      <c r="G5338" s="14">
        <v>20.0865897178757</v>
      </c>
      <c r="H5338" s="14">
        <v>278.33611618303502</v>
      </c>
      <c r="I5338" s="14">
        <v>355.62700977839597</v>
      </c>
      <c r="J5338" s="14">
        <v>266.200170550552</v>
      </c>
      <c r="K5338" s="14">
        <v>463.98671609289602</v>
      </c>
      <c r="L5338" s="14">
        <v>108.3597063145</v>
      </c>
      <c r="M5338" s="14">
        <v>89.426839227843899</v>
      </c>
      <c r="O5338" s="14"/>
      <c r="P5338" s="14"/>
      <c r="Q5338" s="14"/>
      <c r="R5338" s="14"/>
      <c r="S5338" s="14"/>
      <c r="T5338" s="14"/>
      <c r="U5338" s="14"/>
      <c r="V5338" s="14"/>
      <c r="W5338" s="14"/>
      <c r="X5338" s="14"/>
      <c r="Y5338" s="14"/>
    </row>
    <row r="5339" spans="1:25">
      <c r="A5339" s="14" t="s">
        <v>5423</v>
      </c>
      <c r="B5339" s="14" t="s">
        <v>64</v>
      </c>
      <c r="C5339" s="14" t="s">
        <v>36</v>
      </c>
      <c r="D5339" s="14" t="s">
        <v>41</v>
      </c>
      <c r="E5339" s="14">
        <v>1</v>
      </c>
      <c r="F5339" s="14">
        <v>58.7638847200855</v>
      </c>
      <c r="G5339" s="14">
        <v>19.587961573361799</v>
      </c>
      <c r="H5339" s="14">
        <v>270.01739061749498</v>
      </c>
      <c r="I5339" s="14">
        <v>334.19660490482801</v>
      </c>
      <c r="J5339" s="14">
        <v>248.503368559168</v>
      </c>
      <c r="K5339" s="14">
        <v>438.28686657614401</v>
      </c>
      <c r="L5339" s="14">
        <v>104.090261671316</v>
      </c>
      <c r="M5339" s="14">
        <v>85.693236345659798</v>
      </c>
      <c r="O5339" s="14"/>
      <c r="P5339" s="14"/>
      <c r="Q5339" s="14"/>
      <c r="R5339" s="14"/>
      <c r="S5339" s="14"/>
      <c r="T5339" s="14"/>
      <c r="U5339" s="14"/>
      <c r="V5339" s="14"/>
      <c r="W5339" s="14"/>
      <c r="X5339" s="14"/>
      <c r="Y5339" s="14"/>
    </row>
    <row r="5340" spans="1:25">
      <c r="A5340" s="14" t="s">
        <v>5424</v>
      </c>
      <c r="B5340" s="14" t="s">
        <v>64</v>
      </c>
      <c r="C5340" s="14" t="s">
        <v>34</v>
      </c>
      <c r="D5340" s="14" t="s">
        <v>41</v>
      </c>
      <c r="E5340" s="14">
        <v>1</v>
      </c>
      <c r="F5340" s="14">
        <v>62.711656734056902</v>
      </c>
      <c r="G5340" s="14">
        <v>20.903885578019</v>
      </c>
      <c r="H5340" s="14">
        <v>287.87943781700801</v>
      </c>
      <c r="I5340" s="14">
        <v>358.854494574005</v>
      </c>
      <c r="J5340" s="14">
        <v>267.40498803890699</v>
      </c>
      <c r="K5340" s="14">
        <v>469.24236369181102</v>
      </c>
      <c r="L5340" s="14">
        <v>110.38786911780601</v>
      </c>
      <c r="M5340" s="14">
        <v>91.449506535098394</v>
      </c>
      <c r="O5340" s="14"/>
      <c r="P5340" s="14"/>
      <c r="Q5340" s="14"/>
      <c r="R5340" s="14"/>
      <c r="S5340" s="14"/>
      <c r="T5340" s="14"/>
      <c r="U5340" s="14"/>
      <c r="V5340" s="14"/>
      <c r="W5340" s="14"/>
      <c r="X5340" s="14"/>
      <c r="Y5340" s="14"/>
    </row>
    <row r="5341" spans="1:25">
      <c r="A5341" s="14" t="s">
        <v>5425</v>
      </c>
      <c r="B5341" s="14" t="s">
        <v>64</v>
      </c>
      <c r="C5341" s="14" t="s">
        <v>128</v>
      </c>
      <c r="D5341" s="14" t="s">
        <v>41</v>
      </c>
      <c r="E5341" s="14">
        <v>1</v>
      </c>
      <c r="F5341" s="14">
        <v>64.233788135240502</v>
      </c>
      <c r="G5341" s="14">
        <v>21.411262711746801</v>
      </c>
      <c r="H5341" s="14">
        <v>294.71800016169101</v>
      </c>
      <c r="I5341" s="14">
        <v>357.31077319288499</v>
      </c>
      <c r="J5341" s="14">
        <v>268.18461800539802</v>
      </c>
      <c r="K5341" s="14">
        <v>464.65113180997503</v>
      </c>
      <c r="L5341" s="14">
        <v>107.34035861709</v>
      </c>
      <c r="M5341" s="14">
        <v>89.1261551874871</v>
      </c>
      <c r="O5341" s="14"/>
      <c r="P5341" s="14"/>
      <c r="Q5341" s="14"/>
      <c r="R5341" s="14"/>
      <c r="S5341" s="14"/>
      <c r="T5341" s="14"/>
      <c r="U5341" s="14"/>
      <c r="V5341" s="14"/>
      <c r="W5341" s="14"/>
      <c r="X5341" s="14"/>
      <c r="Y5341" s="14"/>
    </row>
    <row r="5342" spans="1:25">
      <c r="A5342" s="14" t="s">
        <v>5426</v>
      </c>
      <c r="B5342" s="14" t="s">
        <v>64</v>
      </c>
      <c r="C5342" s="14" t="s">
        <v>129</v>
      </c>
      <c r="D5342" s="14" t="s">
        <v>41</v>
      </c>
      <c r="E5342" s="14">
        <v>1</v>
      </c>
      <c r="F5342" s="14">
        <v>72.6933432647877</v>
      </c>
      <c r="G5342" s="14">
        <v>24.231114421595901</v>
      </c>
      <c r="H5342" s="14">
        <v>333.54750511511298</v>
      </c>
      <c r="I5342" s="14">
        <v>405.36257155574998</v>
      </c>
      <c r="J5342" s="14">
        <v>309.836685583887</v>
      </c>
      <c r="K5342" s="14">
        <v>519.12470645236203</v>
      </c>
      <c r="L5342" s="14">
        <v>113.762134896612</v>
      </c>
      <c r="M5342" s="14">
        <v>95.525885971862905</v>
      </c>
      <c r="O5342" s="14"/>
      <c r="P5342" s="14"/>
      <c r="Q5342" s="14"/>
      <c r="R5342" s="14"/>
      <c r="S5342" s="14"/>
      <c r="T5342" s="14"/>
      <c r="U5342" s="14"/>
      <c r="V5342" s="14"/>
      <c r="W5342" s="14"/>
      <c r="X5342" s="14"/>
      <c r="Y5342" s="14"/>
    </row>
    <row r="5343" spans="1:25">
      <c r="A5343" s="14" t="s">
        <v>5427</v>
      </c>
      <c r="B5343" s="14" t="s">
        <v>64</v>
      </c>
      <c r="C5343" s="14" t="s">
        <v>130</v>
      </c>
      <c r="D5343" s="14" t="s">
        <v>41</v>
      </c>
      <c r="E5343" s="14">
        <v>1</v>
      </c>
      <c r="F5343" s="14">
        <v>62.6498552947563</v>
      </c>
      <c r="G5343" s="14">
        <v>20.883285098252099</v>
      </c>
      <c r="H5343" s="14">
        <v>287.08177287612301</v>
      </c>
      <c r="I5343" s="14">
        <v>336.87657572286901</v>
      </c>
      <c r="J5343" s="14">
        <v>252.27583163355899</v>
      </c>
      <c r="K5343" s="14">
        <v>439.00692100106801</v>
      </c>
      <c r="L5343" s="14">
        <v>102.130345278199</v>
      </c>
      <c r="M5343" s="14">
        <v>84.600744089309202</v>
      </c>
      <c r="O5343" s="14"/>
      <c r="P5343" s="14"/>
      <c r="Q5343" s="14"/>
      <c r="R5343" s="14"/>
      <c r="S5343" s="14"/>
      <c r="T5343" s="14"/>
      <c r="U5343" s="14"/>
      <c r="V5343" s="14"/>
      <c r="W5343" s="14"/>
      <c r="X5343" s="14"/>
      <c r="Y5343" s="14"/>
    </row>
    <row r="5344" spans="1:25">
      <c r="A5344" s="14" t="s">
        <v>5428</v>
      </c>
      <c r="B5344" s="14" t="s">
        <v>64</v>
      </c>
      <c r="C5344" s="14" t="s">
        <v>131</v>
      </c>
      <c r="D5344" s="14" t="s">
        <v>41</v>
      </c>
      <c r="E5344" s="14">
        <v>1</v>
      </c>
      <c r="F5344" s="14">
        <v>68.977227115660995</v>
      </c>
      <c r="G5344" s="14">
        <v>22.992409038553699</v>
      </c>
      <c r="H5344" s="14">
        <v>316.81621860950298</v>
      </c>
      <c r="I5344" s="14">
        <v>365.83092384474998</v>
      </c>
      <c r="J5344" s="14">
        <v>277.51615208489801</v>
      </c>
      <c r="K5344" s="14">
        <v>471.49879417488199</v>
      </c>
      <c r="L5344" s="14">
        <v>105.667870330132</v>
      </c>
      <c r="M5344" s="14">
        <v>88.314771759852505</v>
      </c>
      <c r="O5344" s="14"/>
      <c r="P5344" s="14"/>
      <c r="Q5344" s="14"/>
      <c r="R5344" s="14"/>
      <c r="S5344" s="14"/>
      <c r="T5344" s="14"/>
      <c r="U5344" s="14"/>
      <c r="V5344" s="14"/>
      <c r="W5344" s="14"/>
      <c r="X5344" s="14"/>
      <c r="Y5344" s="14"/>
    </row>
    <row r="5345" spans="1:25">
      <c r="A5345" s="14" t="s">
        <v>5429</v>
      </c>
      <c r="B5345" s="14" t="s">
        <v>64</v>
      </c>
      <c r="C5345" s="14" t="s">
        <v>132</v>
      </c>
      <c r="D5345" s="14" t="s">
        <v>41</v>
      </c>
      <c r="E5345" s="14">
        <v>1</v>
      </c>
      <c r="F5345" s="14">
        <v>61.1839814644729</v>
      </c>
      <c r="G5345" s="14">
        <v>20.394660488157601</v>
      </c>
      <c r="H5345" s="14">
        <v>282.22695449270202</v>
      </c>
      <c r="I5345" s="14">
        <v>304.671398300492</v>
      </c>
      <c r="J5345" s="14">
        <v>227.904188641704</v>
      </c>
      <c r="K5345" s="14">
        <v>397.55482478247097</v>
      </c>
      <c r="L5345" s="14">
        <v>92.883426481979001</v>
      </c>
      <c r="M5345" s="14">
        <v>76.767209658788104</v>
      </c>
      <c r="O5345" s="14"/>
      <c r="P5345" s="14"/>
      <c r="Q5345" s="14"/>
      <c r="R5345" s="14"/>
      <c r="S5345" s="14"/>
      <c r="T5345" s="14"/>
      <c r="U5345" s="14"/>
      <c r="V5345" s="14"/>
      <c r="W5345" s="14"/>
      <c r="X5345" s="14"/>
      <c r="Y5345" s="14"/>
    </row>
    <row r="5346" spans="1:25">
      <c r="A5346" s="14" t="s">
        <v>5430</v>
      </c>
      <c r="B5346" s="14" t="s">
        <v>64</v>
      </c>
      <c r="C5346" s="14" t="s">
        <v>38</v>
      </c>
      <c r="D5346" s="14" t="s">
        <v>41</v>
      </c>
      <c r="E5346" s="14">
        <v>2</v>
      </c>
      <c r="F5346" s="14">
        <v>85.1110702770697</v>
      </c>
      <c r="G5346" s="14">
        <v>28.370356759023199</v>
      </c>
      <c r="H5346" s="14">
        <v>352.71889878603298</v>
      </c>
      <c r="I5346" s="14">
        <v>500.52476380032903</v>
      </c>
      <c r="J5346" s="14">
        <v>391.97784965506003</v>
      </c>
      <c r="K5346" s="14">
        <v>628.08039183384801</v>
      </c>
      <c r="L5346" s="14">
        <v>127.555628033518</v>
      </c>
      <c r="M5346" s="14">
        <v>108.546914145269</v>
      </c>
      <c r="O5346" s="14"/>
      <c r="P5346" s="14"/>
      <c r="Q5346" s="14"/>
      <c r="R5346" s="14"/>
      <c r="S5346" s="14"/>
      <c r="T5346" s="14"/>
      <c r="U5346" s="14"/>
      <c r="V5346" s="14"/>
      <c r="W5346" s="14"/>
      <c r="X5346" s="14"/>
      <c r="Y5346" s="14"/>
    </row>
    <row r="5347" spans="1:25">
      <c r="A5347" s="14" t="s">
        <v>5431</v>
      </c>
      <c r="B5347" s="14" t="s">
        <v>64</v>
      </c>
      <c r="C5347" s="14" t="s">
        <v>36</v>
      </c>
      <c r="D5347" s="14" t="s">
        <v>41</v>
      </c>
      <c r="E5347" s="14">
        <v>2</v>
      </c>
      <c r="F5347" s="14">
        <v>80.194773986797799</v>
      </c>
      <c r="G5347" s="14">
        <v>26.731591328932598</v>
      </c>
      <c r="H5347" s="14">
        <v>326.53924828697399</v>
      </c>
      <c r="I5347" s="14">
        <v>444.74947507867</v>
      </c>
      <c r="J5347" s="14">
        <v>346.040310620029</v>
      </c>
      <c r="K5347" s="14">
        <v>561.31538117467903</v>
      </c>
      <c r="L5347" s="14">
        <v>116.565906096009</v>
      </c>
      <c r="M5347" s="14">
        <v>98.709164458641197</v>
      </c>
      <c r="O5347" s="14"/>
      <c r="P5347" s="14"/>
      <c r="Q5347" s="14"/>
      <c r="R5347" s="14"/>
      <c r="S5347" s="14"/>
      <c r="T5347" s="14"/>
      <c r="U5347" s="14"/>
      <c r="V5347" s="14"/>
      <c r="W5347" s="14"/>
      <c r="X5347" s="14"/>
      <c r="Y5347" s="14"/>
    </row>
    <row r="5348" spans="1:25">
      <c r="A5348" s="14" t="s">
        <v>5432</v>
      </c>
      <c r="B5348" s="14" t="s">
        <v>64</v>
      </c>
      <c r="C5348" s="14" t="s">
        <v>34</v>
      </c>
      <c r="D5348" s="14" t="s">
        <v>41</v>
      </c>
      <c r="E5348" s="14">
        <v>2</v>
      </c>
      <c r="F5348" s="14">
        <v>80.989466083691198</v>
      </c>
      <c r="G5348" s="14">
        <v>26.996488694563698</v>
      </c>
      <c r="H5348" s="14">
        <v>324.73723369563402</v>
      </c>
      <c r="I5348" s="14">
        <v>438.26970042910102</v>
      </c>
      <c r="J5348" s="14">
        <v>339.75183980812</v>
      </c>
      <c r="K5348" s="14">
        <v>554.51389154688502</v>
      </c>
      <c r="L5348" s="14">
        <v>116.244191117784</v>
      </c>
      <c r="M5348" s="14">
        <v>98.517860620980898</v>
      </c>
      <c r="O5348" s="14"/>
      <c r="P5348" s="14"/>
      <c r="Q5348" s="14"/>
      <c r="R5348" s="14"/>
      <c r="S5348" s="14"/>
      <c r="T5348" s="14"/>
      <c r="U5348" s="14"/>
      <c r="V5348" s="14"/>
      <c r="W5348" s="14"/>
      <c r="X5348" s="14"/>
      <c r="Y5348" s="14"/>
    </row>
    <row r="5349" spans="1:25">
      <c r="A5349" s="14" t="s">
        <v>5433</v>
      </c>
      <c r="B5349" s="14" t="s">
        <v>64</v>
      </c>
      <c r="C5349" s="14" t="s">
        <v>128</v>
      </c>
      <c r="D5349" s="14" t="s">
        <v>41</v>
      </c>
      <c r="E5349" s="14">
        <v>2</v>
      </c>
      <c r="F5349" s="14">
        <v>69.475414989820493</v>
      </c>
      <c r="G5349" s="14">
        <v>23.158471663273499</v>
      </c>
      <c r="H5349" s="14">
        <v>275.44469329509002</v>
      </c>
      <c r="I5349" s="14">
        <v>360.60162046358801</v>
      </c>
      <c r="J5349" s="14">
        <v>274.50965833296101</v>
      </c>
      <c r="K5349" s="14">
        <v>463.54304871677903</v>
      </c>
      <c r="L5349" s="14">
        <v>102.94142825319101</v>
      </c>
      <c r="M5349" s="14">
        <v>86.091962130626897</v>
      </c>
      <c r="O5349" s="14"/>
      <c r="P5349" s="14"/>
      <c r="Q5349" s="14"/>
      <c r="R5349" s="14"/>
      <c r="S5349" s="14"/>
      <c r="T5349" s="14"/>
      <c r="U5349" s="14"/>
      <c r="V5349" s="14"/>
      <c r="W5349" s="14"/>
      <c r="X5349" s="14"/>
      <c r="Y5349" s="14"/>
    </row>
    <row r="5350" spans="1:25">
      <c r="A5350" s="14" t="s">
        <v>5434</v>
      </c>
      <c r="B5350" s="14" t="s">
        <v>64</v>
      </c>
      <c r="C5350" s="14" t="s">
        <v>129</v>
      </c>
      <c r="D5350" s="14" t="s">
        <v>41</v>
      </c>
      <c r="E5350" s="14">
        <v>2</v>
      </c>
      <c r="F5350" s="14">
        <v>71.458112101234704</v>
      </c>
      <c r="G5350" s="14">
        <v>23.8193707004116</v>
      </c>
      <c r="H5350" s="14">
        <v>280.91088961881701</v>
      </c>
      <c r="I5350" s="14">
        <v>351.69697053041801</v>
      </c>
      <c r="J5350" s="14">
        <v>269.90274237232398</v>
      </c>
      <c r="K5350" s="14">
        <v>449.25372951303302</v>
      </c>
      <c r="L5350" s="14">
        <v>97.556758982615705</v>
      </c>
      <c r="M5350" s="14">
        <v>81.794228158093603</v>
      </c>
      <c r="O5350" s="14"/>
      <c r="P5350" s="14"/>
      <c r="Q5350" s="14"/>
      <c r="R5350" s="14"/>
      <c r="S5350" s="14"/>
      <c r="T5350" s="14"/>
      <c r="U5350" s="14"/>
      <c r="V5350" s="14"/>
      <c r="W5350" s="14"/>
      <c r="X5350" s="14"/>
      <c r="Y5350" s="14"/>
    </row>
    <row r="5351" spans="1:25">
      <c r="A5351" s="14" t="s">
        <v>5435</v>
      </c>
      <c r="B5351" s="14" t="s">
        <v>64</v>
      </c>
      <c r="C5351" s="14" t="s">
        <v>130</v>
      </c>
      <c r="D5351" s="14" t="s">
        <v>41</v>
      </c>
      <c r="E5351" s="14">
        <v>2</v>
      </c>
      <c r="F5351" s="14">
        <v>63.868007495555297</v>
      </c>
      <c r="G5351" s="14">
        <v>21.289335831851801</v>
      </c>
      <c r="H5351" s="14">
        <v>249.87483370717999</v>
      </c>
      <c r="I5351" s="14">
        <v>308.498280215997</v>
      </c>
      <c r="J5351" s="14">
        <v>233.31407505094501</v>
      </c>
      <c r="K5351" s="14">
        <v>399.09600050858199</v>
      </c>
      <c r="L5351" s="14">
        <v>90.597720292585606</v>
      </c>
      <c r="M5351" s="14">
        <v>75.184205165051907</v>
      </c>
      <c r="O5351" s="14"/>
      <c r="P5351" s="14"/>
      <c r="Q5351" s="14"/>
      <c r="R5351" s="14"/>
      <c r="S5351" s="14"/>
      <c r="T5351" s="14"/>
      <c r="U5351" s="14"/>
      <c r="V5351" s="14"/>
      <c r="W5351" s="14"/>
      <c r="X5351" s="14"/>
      <c r="Y5351" s="14"/>
    </row>
    <row r="5352" spans="1:25">
      <c r="A5352" s="14" t="s">
        <v>5436</v>
      </c>
      <c r="B5352" s="14" t="s">
        <v>64</v>
      </c>
      <c r="C5352" s="14" t="s">
        <v>131</v>
      </c>
      <c r="D5352" s="14" t="s">
        <v>41</v>
      </c>
      <c r="E5352" s="14">
        <v>2</v>
      </c>
      <c r="F5352" s="14">
        <v>64.6449496560857</v>
      </c>
      <c r="G5352" s="14">
        <v>21.548316552028599</v>
      </c>
      <c r="H5352" s="14">
        <v>251.321629951348</v>
      </c>
      <c r="I5352" s="14">
        <v>297.98222344027602</v>
      </c>
      <c r="J5352" s="14">
        <v>226.248922635605</v>
      </c>
      <c r="K5352" s="14">
        <v>384.32368396992098</v>
      </c>
      <c r="L5352" s="14">
        <v>86.341460529644706</v>
      </c>
      <c r="M5352" s="14">
        <v>71.733300804671799</v>
      </c>
      <c r="O5352" s="14"/>
      <c r="P5352" s="14"/>
      <c r="Q5352" s="14"/>
      <c r="R5352" s="14"/>
      <c r="S5352" s="14"/>
      <c r="T5352" s="14"/>
      <c r="U5352" s="14"/>
      <c r="V5352" s="14"/>
      <c r="W5352" s="14"/>
      <c r="X5352" s="14"/>
      <c r="Y5352" s="14"/>
    </row>
    <row r="5353" spans="1:25">
      <c r="A5353" s="14" t="s">
        <v>5437</v>
      </c>
      <c r="B5353" s="14" t="s">
        <v>64</v>
      </c>
      <c r="C5353" s="14" t="s">
        <v>132</v>
      </c>
      <c r="D5353" s="14" t="s">
        <v>41</v>
      </c>
      <c r="E5353" s="14">
        <v>2</v>
      </c>
      <c r="F5353" s="14">
        <v>65.8521216996037</v>
      </c>
      <c r="G5353" s="14">
        <v>21.9507072332012</v>
      </c>
      <c r="H5353" s="14">
        <v>255.48834801010199</v>
      </c>
      <c r="I5353" s="14">
        <v>305.353397458693</v>
      </c>
      <c r="J5353" s="14">
        <v>232.09915039726499</v>
      </c>
      <c r="K5353" s="14">
        <v>393.37398056509699</v>
      </c>
      <c r="L5353" s="14">
        <v>88.020583106403805</v>
      </c>
      <c r="M5353" s="14">
        <v>73.254247061428401</v>
      </c>
      <c r="O5353" s="14"/>
      <c r="P5353" s="14"/>
      <c r="Q5353" s="14"/>
      <c r="R5353" s="14"/>
      <c r="S5353" s="14"/>
      <c r="T5353" s="14"/>
      <c r="U5353" s="14"/>
      <c r="V5353" s="14"/>
      <c r="W5353" s="14"/>
      <c r="X5353" s="14"/>
      <c r="Y5353" s="14"/>
    </row>
    <row r="5354" spans="1:25">
      <c r="A5354" s="14" t="s">
        <v>5438</v>
      </c>
      <c r="B5354" s="14" t="s">
        <v>64</v>
      </c>
      <c r="C5354" s="14" t="s">
        <v>38</v>
      </c>
      <c r="D5354" s="14" t="s">
        <v>41</v>
      </c>
      <c r="E5354" s="14">
        <v>3</v>
      </c>
      <c r="F5354" s="14">
        <v>99.431186162300705</v>
      </c>
      <c r="G5354" s="14">
        <v>33.143728720766902</v>
      </c>
      <c r="H5354" s="14">
        <v>409.89028840918701</v>
      </c>
      <c r="I5354" s="14">
        <v>505.32779192801502</v>
      </c>
      <c r="J5354" s="14">
        <v>406.98752304298699</v>
      </c>
      <c r="K5354" s="14">
        <v>619.49344658105099</v>
      </c>
      <c r="L5354" s="14">
        <v>114.165654653036</v>
      </c>
      <c r="M5354" s="14">
        <v>98.340268885027498</v>
      </c>
      <c r="O5354" s="14"/>
      <c r="P5354" s="14"/>
      <c r="Q5354" s="14"/>
      <c r="R5354" s="14"/>
      <c r="S5354" s="14"/>
      <c r="T5354" s="14"/>
      <c r="U5354" s="14"/>
      <c r="V5354" s="14"/>
      <c r="W5354" s="14"/>
      <c r="X5354" s="14"/>
      <c r="Y5354" s="14"/>
    </row>
    <row r="5355" spans="1:25">
      <c r="A5355" s="14" t="s">
        <v>5439</v>
      </c>
      <c r="B5355" s="14" t="s">
        <v>64</v>
      </c>
      <c r="C5355" s="14" t="s">
        <v>36</v>
      </c>
      <c r="D5355" s="14" t="s">
        <v>41</v>
      </c>
      <c r="E5355" s="14">
        <v>3</v>
      </c>
      <c r="F5355" s="14">
        <v>108.96627184485401</v>
      </c>
      <c r="G5355" s="14">
        <v>36.3220906149513</v>
      </c>
      <c r="H5355" s="14">
        <v>443.43902594251301</v>
      </c>
      <c r="I5355" s="14">
        <v>546.74961584759103</v>
      </c>
      <c r="J5355" s="14">
        <v>444.23282779704999</v>
      </c>
      <c r="K5355" s="14">
        <v>664.96661028281596</v>
      </c>
      <c r="L5355" s="14">
        <v>118.216994435225</v>
      </c>
      <c r="M5355" s="14">
        <v>102.516788050541</v>
      </c>
      <c r="O5355" s="14"/>
      <c r="P5355" s="14"/>
      <c r="Q5355" s="14"/>
      <c r="R5355" s="14"/>
      <c r="S5355" s="14"/>
      <c r="T5355" s="14"/>
      <c r="U5355" s="14"/>
      <c r="V5355" s="14"/>
      <c r="W5355" s="14"/>
      <c r="X5355" s="14"/>
      <c r="Y5355" s="14"/>
    </row>
    <row r="5356" spans="1:25">
      <c r="A5356" s="14" t="s">
        <v>5440</v>
      </c>
      <c r="B5356" s="14" t="s">
        <v>64</v>
      </c>
      <c r="C5356" s="14" t="s">
        <v>34</v>
      </c>
      <c r="D5356" s="14" t="s">
        <v>41</v>
      </c>
      <c r="E5356" s="14">
        <v>3</v>
      </c>
      <c r="F5356" s="14">
        <v>98.852736094101999</v>
      </c>
      <c r="G5356" s="14">
        <v>32.950912031367302</v>
      </c>
      <c r="H5356" s="14">
        <v>398.02196848969999</v>
      </c>
      <c r="I5356" s="14">
        <v>494.06996384459899</v>
      </c>
      <c r="J5356" s="14">
        <v>397.21646958951601</v>
      </c>
      <c r="K5356" s="14">
        <v>606.55894739949804</v>
      </c>
      <c r="L5356" s="14">
        <v>112.48898355489899</v>
      </c>
      <c r="M5356" s="14">
        <v>96.853494255083305</v>
      </c>
      <c r="O5356" s="14"/>
      <c r="P5356" s="14"/>
      <c r="Q5356" s="14"/>
      <c r="R5356" s="14"/>
      <c r="S5356" s="14"/>
      <c r="T5356" s="14"/>
      <c r="U5356" s="14"/>
      <c r="V5356" s="14"/>
      <c r="W5356" s="14"/>
      <c r="X5356" s="14"/>
      <c r="Y5356" s="14"/>
    </row>
    <row r="5357" spans="1:25">
      <c r="A5357" s="14" t="s">
        <v>5441</v>
      </c>
      <c r="B5357" s="14" t="s">
        <v>64</v>
      </c>
      <c r="C5357" s="14" t="s">
        <v>128</v>
      </c>
      <c r="D5357" s="14" t="s">
        <v>41</v>
      </c>
      <c r="E5357" s="14">
        <v>3</v>
      </c>
      <c r="F5357" s="14">
        <v>94.335957751580693</v>
      </c>
      <c r="G5357" s="14">
        <v>31.4453192505269</v>
      </c>
      <c r="H5357" s="14">
        <v>373.90391498842899</v>
      </c>
      <c r="I5357" s="14">
        <v>456.95092086010999</v>
      </c>
      <c r="J5357" s="14">
        <v>366.34472159031901</v>
      </c>
      <c r="K5357" s="14">
        <v>562.55995851201499</v>
      </c>
      <c r="L5357" s="14">
        <v>105.609037651905</v>
      </c>
      <c r="M5357" s="14">
        <v>90.606199269791006</v>
      </c>
      <c r="O5357" s="14"/>
      <c r="P5357" s="14"/>
      <c r="Q5357" s="14"/>
      <c r="R5357" s="14"/>
      <c r="S5357" s="14"/>
      <c r="T5357" s="14"/>
      <c r="U5357" s="14"/>
      <c r="V5357" s="14"/>
      <c r="W5357" s="14"/>
      <c r="X5357" s="14"/>
      <c r="Y5357" s="14"/>
    </row>
    <row r="5358" spans="1:25">
      <c r="A5358" s="14" t="s">
        <v>5442</v>
      </c>
      <c r="B5358" s="14" t="s">
        <v>64</v>
      </c>
      <c r="C5358" s="14" t="s">
        <v>129</v>
      </c>
      <c r="D5358" s="14" t="s">
        <v>41</v>
      </c>
      <c r="E5358" s="14">
        <v>3</v>
      </c>
      <c r="F5358" s="14">
        <v>84.874552347055896</v>
      </c>
      <c r="G5358" s="14">
        <v>28.291517449018599</v>
      </c>
      <c r="H5358" s="14">
        <v>332.37215048189199</v>
      </c>
      <c r="I5358" s="14">
        <v>387.77674367954802</v>
      </c>
      <c r="J5358" s="14">
        <v>307.96973654551999</v>
      </c>
      <c r="K5358" s="14">
        <v>481.580764537302</v>
      </c>
      <c r="L5358" s="14">
        <v>93.804020857753997</v>
      </c>
      <c r="M5358" s="14">
        <v>79.807007134027998</v>
      </c>
      <c r="O5358" s="14"/>
      <c r="P5358" s="14"/>
      <c r="Q5358" s="14"/>
      <c r="R5358" s="14"/>
      <c r="S5358" s="14"/>
      <c r="T5358" s="14"/>
      <c r="U5358" s="14"/>
      <c r="V5358" s="14"/>
      <c r="W5358" s="14"/>
      <c r="X5358" s="14"/>
      <c r="Y5358" s="14"/>
    </row>
    <row r="5359" spans="1:25">
      <c r="A5359" s="14" t="s">
        <v>5443</v>
      </c>
      <c r="B5359" s="14" t="s">
        <v>64</v>
      </c>
      <c r="C5359" s="14" t="s">
        <v>130</v>
      </c>
      <c r="D5359" s="14" t="s">
        <v>41</v>
      </c>
      <c r="E5359" s="14">
        <v>3</v>
      </c>
      <c r="F5359" s="14">
        <v>89.963217199722394</v>
      </c>
      <c r="G5359" s="14">
        <v>29.9877390665741</v>
      </c>
      <c r="H5359" s="14">
        <v>348.15486532400303</v>
      </c>
      <c r="I5359" s="14">
        <v>397.60664437252098</v>
      </c>
      <c r="J5359" s="14">
        <v>318.325741616264</v>
      </c>
      <c r="K5359" s="14">
        <v>490.35817729509699</v>
      </c>
      <c r="L5359" s="14">
        <v>92.751532922576601</v>
      </c>
      <c r="M5359" s="14">
        <v>79.280902756256395</v>
      </c>
      <c r="O5359" s="14"/>
      <c r="P5359" s="14"/>
      <c r="Q5359" s="14"/>
      <c r="R5359" s="14"/>
      <c r="S5359" s="14"/>
      <c r="T5359" s="14"/>
      <c r="U5359" s="14"/>
      <c r="V5359" s="14"/>
      <c r="W5359" s="14"/>
      <c r="X5359" s="14"/>
      <c r="Y5359" s="14"/>
    </row>
    <row r="5360" spans="1:25">
      <c r="A5360" s="14" t="s">
        <v>5444</v>
      </c>
      <c r="B5360" s="14" t="s">
        <v>64</v>
      </c>
      <c r="C5360" s="14" t="s">
        <v>131</v>
      </c>
      <c r="D5360" s="14" t="s">
        <v>41</v>
      </c>
      <c r="E5360" s="14">
        <v>3</v>
      </c>
      <c r="F5360" s="14">
        <v>95.056466172793705</v>
      </c>
      <c r="G5360" s="14">
        <v>31.685488724264602</v>
      </c>
      <c r="H5360" s="14">
        <v>364.29872445787697</v>
      </c>
      <c r="I5360" s="14">
        <v>413.84589476265103</v>
      </c>
      <c r="J5360" s="14">
        <v>333.33255832465102</v>
      </c>
      <c r="K5360" s="14">
        <v>507.63590358693699</v>
      </c>
      <c r="L5360" s="14">
        <v>93.790008824286105</v>
      </c>
      <c r="M5360" s="14">
        <v>80.513336438000493</v>
      </c>
      <c r="O5360" s="14"/>
      <c r="P5360" s="14"/>
      <c r="Q5360" s="14"/>
      <c r="R5360" s="14"/>
      <c r="S5360" s="14"/>
      <c r="T5360" s="14"/>
      <c r="U5360" s="14"/>
      <c r="V5360" s="14"/>
      <c r="W5360" s="14"/>
      <c r="X5360" s="14"/>
      <c r="Y5360" s="14"/>
    </row>
    <row r="5361" spans="1:25">
      <c r="A5361" s="14" t="s">
        <v>5445</v>
      </c>
      <c r="B5361" s="14" t="s">
        <v>64</v>
      </c>
      <c r="C5361" s="14" t="s">
        <v>132</v>
      </c>
      <c r="D5361" s="14" t="s">
        <v>41</v>
      </c>
      <c r="E5361" s="14">
        <v>3</v>
      </c>
      <c r="F5361" s="14">
        <v>101.58781920686999</v>
      </c>
      <c r="G5361" s="14">
        <v>33.862606402289899</v>
      </c>
      <c r="H5361" s="14">
        <v>384.75862290978199</v>
      </c>
      <c r="I5361" s="14">
        <v>441.63501403266798</v>
      </c>
      <c r="J5361" s="14">
        <v>357.92348973547098</v>
      </c>
      <c r="K5361" s="14">
        <v>538.662127729291</v>
      </c>
      <c r="L5361" s="14">
        <v>97.027113696623303</v>
      </c>
      <c r="M5361" s="14">
        <v>83.711524297197101</v>
      </c>
      <c r="O5361" s="14"/>
      <c r="P5361" s="14"/>
      <c r="Q5361" s="14"/>
      <c r="R5361" s="14"/>
      <c r="S5361" s="14"/>
      <c r="T5361" s="14"/>
      <c r="U5361" s="14"/>
      <c r="V5361" s="14"/>
      <c r="W5361" s="14"/>
      <c r="X5361" s="14"/>
      <c r="Y5361" s="14"/>
    </row>
    <row r="5362" spans="1:25">
      <c r="A5362" s="14" t="s">
        <v>5446</v>
      </c>
      <c r="B5362" s="14" t="s">
        <v>64</v>
      </c>
      <c r="C5362" s="14" t="s">
        <v>38</v>
      </c>
      <c r="D5362" s="14" t="s">
        <v>41</v>
      </c>
      <c r="E5362" s="14">
        <v>4</v>
      </c>
      <c r="F5362" s="14">
        <v>120.58126418355999</v>
      </c>
      <c r="G5362" s="14">
        <v>40.193754727853403</v>
      </c>
      <c r="H5362" s="14">
        <v>633.73765797845294</v>
      </c>
      <c r="I5362" s="14">
        <v>750.534610613822</v>
      </c>
      <c r="J5362" s="14">
        <v>620.96040572509901</v>
      </c>
      <c r="K5362" s="14">
        <v>898.89854879144798</v>
      </c>
      <c r="L5362" s="14">
        <v>148.36393817762701</v>
      </c>
      <c r="M5362" s="14">
        <v>129.57420488872299</v>
      </c>
      <c r="O5362" s="14"/>
      <c r="P5362" s="14"/>
      <c r="Q5362" s="14"/>
      <c r="R5362" s="14"/>
      <c r="S5362" s="14"/>
      <c r="T5362" s="14"/>
      <c r="U5362" s="14"/>
      <c r="V5362" s="14"/>
      <c r="W5362" s="14"/>
      <c r="X5362" s="14"/>
      <c r="Y5362" s="14"/>
    </row>
    <row r="5363" spans="1:25">
      <c r="A5363" s="14" t="s">
        <v>5447</v>
      </c>
      <c r="B5363" s="14" t="s">
        <v>64</v>
      </c>
      <c r="C5363" s="14" t="s">
        <v>36</v>
      </c>
      <c r="D5363" s="14" t="s">
        <v>41</v>
      </c>
      <c r="E5363" s="14">
        <v>4</v>
      </c>
      <c r="F5363" s="14">
        <v>113.45546705514001</v>
      </c>
      <c r="G5363" s="14">
        <v>37.818489018380198</v>
      </c>
      <c r="H5363" s="14">
        <v>589.50154346430702</v>
      </c>
      <c r="I5363" s="14">
        <v>696.34479515840405</v>
      </c>
      <c r="J5363" s="14">
        <v>572.68037329953802</v>
      </c>
      <c r="K5363" s="14">
        <v>838.54003202044203</v>
      </c>
      <c r="L5363" s="14">
        <v>142.195236862038</v>
      </c>
      <c r="M5363" s="14">
        <v>123.66442185886601</v>
      </c>
      <c r="O5363" s="14"/>
      <c r="P5363" s="14"/>
      <c r="Q5363" s="14"/>
      <c r="R5363" s="14"/>
      <c r="S5363" s="14"/>
      <c r="T5363" s="14"/>
      <c r="U5363" s="14"/>
      <c r="V5363" s="14"/>
      <c r="W5363" s="14"/>
      <c r="X5363" s="14"/>
      <c r="Y5363" s="14"/>
    </row>
    <row r="5364" spans="1:25">
      <c r="A5364" s="14" t="s">
        <v>5448</v>
      </c>
      <c r="B5364" s="14" t="s">
        <v>64</v>
      </c>
      <c r="C5364" s="14" t="s">
        <v>34</v>
      </c>
      <c r="D5364" s="14" t="s">
        <v>41</v>
      </c>
      <c r="E5364" s="14">
        <v>4</v>
      </c>
      <c r="F5364" s="14">
        <v>109.496429166863</v>
      </c>
      <c r="G5364" s="14">
        <v>36.498809722287703</v>
      </c>
      <c r="H5364" s="14">
        <v>562.61653050489804</v>
      </c>
      <c r="I5364" s="14">
        <v>656.28494237296604</v>
      </c>
      <c r="J5364" s="14">
        <v>537.49921001869404</v>
      </c>
      <c r="K5364" s="14">
        <v>793.21482090988604</v>
      </c>
      <c r="L5364" s="14">
        <v>136.929878536921</v>
      </c>
      <c r="M5364" s="14">
        <v>118.785732354272</v>
      </c>
      <c r="O5364" s="14"/>
      <c r="P5364" s="14"/>
      <c r="Q5364" s="14"/>
      <c r="R5364" s="14"/>
      <c r="S5364" s="14"/>
      <c r="T5364" s="14"/>
      <c r="U5364" s="14"/>
      <c r="V5364" s="14"/>
      <c r="W5364" s="14"/>
      <c r="X5364" s="14"/>
      <c r="Y5364" s="14"/>
    </row>
    <row r="5365" spans="1:25">
      <c r="A5365" s="14" t="s">
        <v>5449</v>
      </c>
      <c r="B5365" s="14" t="s">
        <v>64</v>
      </c>
      <c r="C5365" s="14" t="s">
        <v>128</v>
      </c>
      <c r="D5365" s="14" t="s">
        <v>41</v>
      </c>
      <c r="E5365" s="14">
        <v>4</v>
      </c>
      <c r="F5365" s="14">
        <v>97.593019755605397</v>
      </c>
      <c r="G5365" s="14">
        <v>32.531006585201801</v>
      </c>
      <c r="H5365" s="14">
        <v>496.88416962275602</v>
      </c>
      <c r="I5365" s="14">
        <v>572.05676464215901</v>
      </c>
      <c r="J5365" s="14">
        <v>462.96195291921299</v>
      </c>
      <c r="K5365" s="14">
        <v>698.88612079277902</v>
      </c>
      <c r="L5365" s="14">
        <v>126.82935615062</v>
      </c>
      <c r="M5365" s="14">
        <v>109.09481172294601</v>
      </c>
      <c r="O5365" s="14"/>
      <c r="P5365" s="14"/>
      <c r="Q5365" s="14"/>
      <c r="R5365" s="14"/>
      <c r="S5365" s="14"/>
      <c r="T5365" s="14"/>
      <c r="U5365" s="14"/>
      <c r="V5365" s="14"/>
      <c r="W5365" s="14"/>
      <c r="X5365" s="14"/>
      <c r="Y5365" s="14"/>
    </row>
    <row r="5366" spans="1:25">
      <c r="A5366" s="14" t="s">
        <v>5450</v>
      </c>
      <c r="B5366" s="14" t="s">
        <v>64</v>
      </c>
      <c r="C5366" s="14" t="s">
        <v>129</v>
      </c>
      <c r="D5366" s="14" t="s">
        <v>41</v>
      </c>
      <c r="E5366" s="14">
        <v>4</v>
      </c>
      <c r="F5366" s="14">
        <v>101.54486545214201</v>
      </c>
      <c r="G5366" s="14">
        <v>33.848288484047302</v>
      </c>
      <c r="H5366" s="14">
        <v>511.79308226471301</v>
      </c>
      <c r="I5366" s="14">
        <v>587.666185119175</v>
      </c>
      <c r="J5366" s="14">
        <v>477.33456024942399</v>
      </c>
      <c r="K5366" s="14">
        <v>715.55174979217895</v>
      </c>
      <c r="L5366" s="14">
        <v>127.885564673004</v>
      </c>
      <c r="M5366" s="14">
        <v>110.331624869751</v>
      </c>
      <c r="O5366" s="14"/>
      <c r="P5366" s="14"/>
      <c r="Q5366" s="14"/>
      <c r="R5366" s="14"/>
      <c r="S5366" s="14"/>
      <c r="T5366" s="14"/>
      <c r="U5366" s="14"/>
      <c r="V5366" s="14"/>
      <c r="W5366" s="14"/>
      <c r="X5366" s="14"/>
      <c r="Y5366" s="14"/>
    </row>
    <row r="5367" spans="1:25">
      <c r="A5367" s="14" t="s">
        <v>5451</v>
      </c>
      <c r="B5367" s="14" t="s">
        <v>64</v>
      </c>
      <c r="C5367" s="14" t="s">
        <v>130</v>
      </c>
      <c r="D5367" s="14" t="s">
        <v>41</v>
      </c>
      <c r="E5367" s="14">
        <v>4</v>
      </c>
      <c r="F5367" s="14">
        <v>97.264584744217004</v>
      </c>
      <c r="G5367" s="14">
        <v>32.421528248072299</v>
      </c>
      <c r="H5367" s="14">
        <v>485.47334536669302</v>
      </c>
      <c r="I5367" s="14">
        <v>566.32184538628803</v>
      </c>
      <c r="J5367" s="14">
        <v>457.40672927857901</v>
      </c>
      <c r="K5367" s="14">
        <v>692.97469291585696</v>
      </c>
      <c r="L5367" s="14">
        <v>126.65284752956801</v>
      </c>
      <c r="M5367" s="14">
        <v>108.91511610771001</v>
      </c>
      <c r="O5367" s="14"/>
      <c r="P5367" s="14"/>
      <c r="Q5367" s="14"/>
      <c r="R5367" s="14"/>
      <c r="S5367" s="14"/>
      <c r="T5367" s="14"/>
      <c r="U5367" s="14"/>
      <c r="V5367" s="14"/>
      <c r="W5367" s="14"/>
      <c r="X5367" s="14"/>
      <c r="Y5367" s="14"/>
    </row>
    <row r="5368" spans="1:25">
      <c r="A5368" s="14" t="s">
        <v>5452</v>
      </c>
      <c r="B5368" s="14" t="s">
        <v>64</v>
      </c>
      <c r="C5368" s="14" t="s">
        <v>131</v>
      </c>
      <c r="D5368" s="14" t="s">
        <v>41</v>
      </c>
      <c r="E5368" s="14">
        <v>4</v>
      </c>
      <c r="F5368" s="14">
        <v>102.111112375722</v>
      </c>
      <c r="G5368" s="14">
        <v>34.037037458573998</v>
      </c>
      <c r="H5368" s="14">
        <v>504.57633234037598</v>
      </c>
      <c r="I5368" s="14">
        <v>596.15342798551001</v>
      </c>
      <c r="J5368" s="14">
        <v>483.89385067881301</v>
      </c>
      <c r="K5368" s="14">
        <v>726.21999562266603</v>
      </c>
      <c r="L5368" s="14">
        <v>130.066567637156</v>
      </c>
      <c r="M5368" s="14">
        <v>112.259577306697</v>
      </c>
      <c r="O5368" s="14"/>
      <c r="P5368" s="14"/>
      <c r="Q5368" s="14"/>
      <c r="R5368" s="14"/>
      <c r="S5368" s="14"/>
      <c r="T5368" s="14"/>
      <c r="U5368" s="14"/>
      <c r="V5368" s="14"/>
      <c r="W5368" s="14"/>
      <c r="X5368" s="14"/>
      <c r="Y5368" s="14"/>
    </row>
    <row r="5369" spans="1:25">
      <c r="A5369" s="14" t="s">
        <v>5453</v>
      </c>
      <c r="B5369" s="14" t="s">
        <v>64</v>
      </c>
      <c r="C5369" s="14" t="s">
        <v>132</v>
      </c>
      <c r="D5369" s="14" t="s">
        <v>41</v>
      </c>
      <c r="E5369" s="14">
        <v>4</v>
      </c>
      <c r="F5369" s="14">
        <v>101.64262001339701</v>
      </c>
      <c r="G5369" s="14">
        <v>33.880873337798903</v>
      </c>
      <c r="H5369" s="14">
        <v>499.07993721593198</v>
      </c>
      <c r="I5369" s="14">
        <v>590.44260304275099</v>
      </c>
      <c r="J5369" s="14">
        <v>478.69662555717599</v>
      </c>
      <c r="K5369" s="14">
        <v>719.95828613918502</v>
      </c>
      <c r="L5369" s="14">
        <v>129.515683096434</v>
      </c>
      <c r="M5369" s="14">
        <v>111.745977485575</v>
      </c>
      <c r="O5369" s="14"/>
      <c r="P5369" s="14"/>
      <c r="Q5369" s="14"/>
      <c r="R5369" s="14"/>
      <c r="S5369" s="14"/>
      <c r="T5369" s="14"/>
      <c r="U5369" s="14"/>
      <c r="V5369" s="14"/>
      <c r="W5369" s="14"/>
      <c r="X5369" s="14"/>
      <c r="Y5369" s="14"/>
    </row>
    <row r="5370" spans="1:25">
      <c r="A5370" s="14" t="s">
        <v>5454</v>
      </c>
      <c r="B5370" s="14" t="s">
        <v>64</v>
      </c>
      <c r="C5370" s="14" t="s">
        <v>38</v>
      </c>
      <c r="D5370" s="14" t="s">
        <v>41</v>
      </c>
      <c r="E5370" s="14">
        <v>5</v>
      </c>
      <c r="F5370" s="14">
        <v>111.350189049788</v>
      </c>
      <c r="G5370" s="14">
        <v>37.116729683262797</v>
      </c>
      <c r="H5370" s="14">
        <v>572.34741223227104</v>
      </c>
      <c r="I5370" s="14">
        <v>760.30777390926198</v>
      </c>
      <c r="J5370" s="14">
        <v>614.81011282061297</v>
      </c>
      <c r="K5370" s="14">
        <v>927.82928201631398</v>
      </c>
      <c r="L5370" s="14">
        <v>167.521508107052</v>
      </c>
      <c r="M5370" s="14">
        <v>145.49766108864901</v>
      </c>
      <c r="O5370" s="14"/>
      <c r="P5370" s="14"/>
      <c r="Q5370" s="14"/>
      <c r="R5370" s="14"/>
      <c r="S5370" s="14"/>
      <c r="T5370" s="14"/>
      <c r="U5370" s="14"/>
      <c r="V5370" s="14"/>
      <c r="W5370" s="14"/>
      <c r="X5370" s="14"/>
      <c r="Y5370" s="14"/>
    </row>
    <row r="5371" spans="1:25">
      <c r="A5371" s="14" t="s">
        <v>5455</v>
      </c>
      <c r="B5371" s="14" t="s">
        <v>64</v>
      </c>
      <c r="C5371" s="14" t="s">
        <v>36</v>
      </c>
      <c r="D5371" s="14" t="s">
        <v>41</v>
      </c>
      <c r="E5371" s="14">
        <v>5</v>
      </c>
      <c r="F5371" s="14">
        <v>115.544885644915</v>
      </c>
      <c r="G5371" s="14">
        <v>38.514961881638399</v>
      </c>
      <c r="H5371" s="14">
        <v>588.04461115026299</v>
      </c>
      <c r="I5371" s="14">
        <v>801.09073541075895</v>
      </c>
      <c r="J5371" s="14">
        <v>649.42396848508099</v>
      </c>
      <c r="K5371" s="14">
        <v>975.26195686371898</v>
      </c>
      <c r="L5371" s="14">
        <v>174.17122145296099</v>
      </c>
      <c r="M5371" s="14">
        <v>151.66676692567799</v>
      </c>
      <c r="O5371" s="14"/>
      <c r="P5371" s="14"/>
      <c r="Q5371" s="14"/>
      <c r="R5371" s="14"/>
      <c r="S5371" s="14"/>
      <c r="T5371" s="14"/>
      <c r="U5371" s="14"/>
      <c r="V5371" s="14"/>
      <c r="W5371" s="14"/>
      <c r="X5371" s="14"/>
      <c r="Y5371" s="14"/>
    </row>
    <row r="5372" spans="1:25">
      <c r="A5372" s="14" t="s">
        <v>5456</v>
      </c>
      <c r="B5372" s="14" t="s">
        <v>64</v>
      </c>
      <c r="C5372" s="14" t="s">
        <v>34</v>
      </c>
      <c r="D5372" s="14" t="s">
        <v>41</v>
      </c>
      <c r="E5372" s="14">
        <v>5</v>
      </c>
      <c r="F5372" s="14">
        <v>107.400174332731</v>
      </c>
      <c r="G5372" s="14">
        <v>35.8000581109103</v>
      </c>
      <c r="H5372" s="14">
        <v>543.99115804452595</v>
      </c>
      <c r="I5372" s="14">
        <v>715.04536009648302</v>
      </c>
      <c r="J5372" s="14">
        <v>577.37193368190594</v>
      </c>
      <c r="K5372" s="14">
        <v>873.96866100418799</v>
      </c>
      <c r="L5372" s="14">
        <v>158.923300907705</v>
      </c>
      <c r="M5372" s="14">
        <v>137.67342641457699</v>
      </c>
      <c r="O5372" s="14"/>
      <c r="P5372" s="14"/>
      <c r="Q5372" s="14"/>
      <c r="R5372" s="14"/>
      <c r="S5372" s="14"/>
      <c r="T5372" s="14"/>
      <c r="U5372" s="14"/>
      <c r="V5372" s="14"/>
      <c r="W5372" s="14"/>
      <c r="X5372" s="14"/>
      <c r="Y5372" s="14"/>
    </row>
    <row r="5373" spans="1:25">
      <c r="A5373" s="14" t="s">
        <v>5457</v>
      </c>
      <c r="B5373" s="14" t="s">
        <v>64</v>
      </c>
      <c r="C5373" s="14" t="s">
        <v>128</v>
      </c>
      <c r="D5373" s="14" t="s">
        <v>41</v>
      </c>
      <c r="E5373" s="14">
        <v>5</v>
      </c>
      <c r="F5373" s="14">
        <v>100.682564604231</v>
      </c>
      <c r="G5373" s="14">
        <v>33.560854868076802</v>
      </c>
      <c r="H5373" s="14">
        <v>509.14065539433898</v>
      </c>
      <c r="I5373" s="14">
        <v>692.43271655187596</v>
      </c>
      <c r="J5373" s="14">
        <v>555.19495469959895</v>
      </c>
      <c r="K5373" s="14">
        <v>851.60629979324096</v>
      </c>
      <c r="L5373" s="14">
        <v>159.17358324136401</v>
      </c>
      <c r="M5373" s="14">
        <v>137.237761852277</v>
      </c>
      <c r="O5373" s="14"/>
      <c r="P5373" s="14"/>
      <c r="Q5373" s="14"/>
      <c r="R5373" s="14"/>
      <c r="S5373" s="14"/>
      <c r="T5373" s="14"/>
      <c r="U5373" s="14"/>
      <c r="V5373" s="14"/>
      <c r="W5373" s="14"/>
      <c r="X5373" s="14"/>
      <c r="Y5373" s="14"/>
    </row>
    <row r="5374" spans="1:25">
      <c r="A5374" s="14" t="s">
        <v>5458</v>
      </c>
      <c r="B5374" s="14" t="s">
        <v>64</v>
      </c>
      <c r="C5374" s="14" t="s">
        <v>129</v>
      </c>
      <c r="D5374" s="14" t="s">
        <v>41</v>
      </c>
      <c r="E5374" s="14">
        <v>5</v>
      </c>
      <c r="F5374" s="14">
        <v>93.596160403048501</v>
      </c>
      <c r="G5374" s="14">
        <v>31.1987201343495</v>
      </c>
      <c r="H5374" s="14">
        <v>471.82618542646799</v>
      </c>
      <c r="I5374" s="14">
        <v>623.16113403538395</v>
      </c>
      <c r="J5374" s="14">
        <v>496.56221438501899</v>
      </c>
      <c r="K5374" s="14">
        <v>770.812498843811</v>
      </c>
      <c r="L5374" s="14">
        <v>147.65136480842699</v>
      </c>
      <c r="M5374" s="14">
        <v>126.598919650365</v>
      </c>
      <c r="O5374" s="14"/>
      <c r="P5374" s="14"/>
      <c r="Q5374" s="14"/>
      <c r="R5374" s="14"/>
      <c r="S5374" s="14"/>
      <c r="T5374" s="14"/>
      <c r="U5374" s="14"/>
      <c r="V5374" s="14"/>
      <c r="W5374" s="14"/>
      <c r="X5374" s="14"/>
      <c r="Y5374" s="14"/>
    </row>
    <row r="5375" spans="1:25">
      <c r="A5375" s="14" t="s">
        <v>5459</v>
      </c>
      <c r="B5375" s="14" t="s">
        <v>64</v>
      </c>
      <c r="C5375" s="14" t="s">
        <v>130</v>
      </c>
      <c r="D5375" s="14" t="s">
        <v>41</v>
      </c>
      <c r="E5375" s="14">
        <v>5</v>
      </c>
      <c r="F5375" s="14">
        <v>101.351512269651</v>
      </c>
      <c r="G5375" s="14">
        <v>33.783837423216902</v>
      </c>
      <c r="H5375" s="14">
        <v>509.483296987134</v>
      </c>
      <c r="I5375" s="14">
        <v>660.24741043954202</v>
      </c>
      <c r="J5375" s="14">
        <v>532.25877396602505</v>
      </c>
      <c r="K5375" s="14">
        <v>808.62027137750397</v>
      </c>
      <c r="L5375" s="14">
        <v>148.372860937962</v>
      </c>
      <c r="M5375" s="14">
        <v>127.988636473517</v>
      </c>
      <c r="O5375" s="14"/>
      <c r="P5375" s="14"/>
      <c r="Q5375" s="14"/>
      <c r="R5375" s="14"/>
      <c r="S5375" s="14"/>
      <c r="T5375" s="14"/>
      <c r="U5375" s="14"/>
      <c r="V5375" s="14"/>
      <c r="W5375" s="14"/>
      <c r="X5375" s="14"/>
      <c r="Y5375" s="14"/>
    </row>
    <row r="5376" spans="1:25">
      <c r="A5376" s="14" t="s">
        <v>5460</v>
      </c>
      <c r="B5376" s="14" t="s">
        <v>64</v>
      </c>
      <c r="C5376" s="14" t="s">
        <v>131</v>
      </c>
      <c r="D5376" s="14" t="s">
        <v>41</v>
      </c>
      <c r="E5376" s="14">
        <v>5</v>
      </c>
      <c r="F5376" s="14">
        <v>107.12829329973999</v>
      </c>
      <c r="G5376" s="14">
        <v>35.709431099913303</v>
      </c>
      <c r="H5376" s="14">
        <v>535.98985990763902</v>
      </c>
      <c r="I5376" s="14">
        <v>680.67560755679699</v>
      </c>
      <c r="J5376" s="14">
        <v>553.09642401101496</v>
      </c>
      <c r="K5376" s="14">
        <v>827.97360721789596</v>
      </c>
      <c r="L5376" s="14">
        <v>147.297999661099</v>
      </c>
      <c r="M5376" s="14">
        <v>127.579183545783</v>
      </c>
      <c r="O5376" s="14"/>
      <c r="P5376" s="14"/>
      <c r="Q5376" s="14"/>
      <c r="R5376" s="14"/>
      <c r="S5376" s="14"/>
      <c r="T5376" s="14"/>
      <c r="U5376" s="14"/>
      <c r="V5376" s="14"/>
      <c r="W5376" s="14"/>
      <c r="X5376" s="14"/>
      <c r="Y5376" s="14"/>
    </row>
    <row r="5377" spans="1:25">
      <c r="A5377" s="14" t="s">
        <v>5461</v>
      </c>
      <c r="B5377" s="14" t="s">
        <v>64</v>
      </c>
      <c r="C5377" s="14" t="s">
        <v>132</v>
      </c>
      <c r="D5377" s="14" t="s">
        <v>41</v>
      </c>
      <c r="E5377" s="14">
        <v>5</v>
      </c>
      <c r="F5377" s="14">
        <v>113.45247243235301</v>
      </c>
      <c r="G5377" s="14">
        <v>37.8174908107843</v>
      </c>
      <c r="H5377" s="14">
        <v>563.62696821676695</v>
      </c>
      <c r="I5377" s="14">
        <v>702.64069185646395</v>
      </c>
      <c r="J5377" s="14">
        <v>575.09360230727304</v>
      </c>
      <c r="K5377" s="14">
        <v>849.30067679092895</v>
      </c>
      <c r="L5377" s="14">
        <v>146.659984934465</v>
      </c>
      <c r="M5377" s="14">
        <v>127.547089549191</v>
      </c>
      <c r="O5377" s="14"/>
      <c r="P5377" s="14"/>
      <c r="Q5377" s="14"/>
      <c r="R5377" s="14"/>
      <c r="S5377" s="14"/>
      <c r="T5377" s="14"/>
      <c r="U5377" s="14"/>
      <c r="V5377" s="14"/>
      <c r="W5377" s="14"/>
      <c r="X5377" s="14"/>
      <c r="Y5377" s="14"/>
    </row>
    <row r="5378" spans="1:25">
      <c r="A5378" s="14" t="s">
        <v>5462</v>
      </c>
      <c r="B5378" s="14" t="s">
        <v>68</v>
      </c>
      <c r="C5378" s="14" t="s">
        <v>38</v>
      </c>
      <c r="D5378" s="14" t="s">
        <v>63</v>
      </c>
      <c r="E5378" s="14">
        <v>0</v>
      </c>
      <c r="F5378" s="14">
        <v>204.94080803102301</v>
      </c>
      <c r="G5378" s="14">
        <v>68.313602677007694</v>
      </c>
      <c r="H5378" s="14">
        <v>324.42229508955501</v>
      </c>
      <c r="I5378" s="14">
        <v>316.92774650143502</v>
      </c>
      <c r="J5378" s="14">
        <v>274.50398963855901</v>
      </c>
      <c r="K5378" s="14">
        <v>363.98773665917901</v>
      </c>
      <c r="L5378" s="14">
        <v>47.059990157743997</v>
      </c>
      <c r="M5378" s="14">
        <v>42.423756862875301</v>
      </c>
      <c r="O5378" s="14"/>
      <c r="P5378" s="14"/>
      <c r="Q5378" s="14"/>
      <c r="R5378" s="14"/>
      <c r="S5378" s="14"/>
      <c r="T5378" s="14"/>
      <c r="U5378" s="14"/>
      <c r="V5378" s="14"/>
      <c r="W5378" s="14"/>
      <c r="X5378" s="14"/>
      <c r="Y5378" s="14"/>
    </row>
    <row r="5379" spans="1:25">
      <c r="A5379" s="14" t="s">
        <v>5463</v>
      </c>
      <c r="B5379" s="14" t="s">
        <v>68</v>
      </c>
      <c r="C5379" s="14" t="s">
        <v>36</v>
      </c>
      <c r="D5379" s="14" t="s">
        <v>63</v>
      </c>
      <c r="E5379" s="14">
        <v>0</v>
      </c>
      <c r="F5379" s="14">
        <v>202.860292110383</v>
      </c>
      <c r="G5379" s="14">
        <v>67.620097370127596</v>
      </c>
      <c r="H5379" s="14">
        <v>321.30175984032002</v>
      </c>
      <c r="I5379" s="14">
        <v>312.985133015256</v>
      </c>
      <c r="J5379" s="14">
        <v>270.89189354621197</v>
      </c>
      <c r="K5379" s="14">
        <v>359.70338797646701</v>
      </c>
      <c r="L5379" s="14">
        <v>46.718254961210398</v>
      </c>
      <c r="M5379" s="14">
        <v>42.093239469044001</v>
      </c>
      <c r="O5379" s="14"/>
      <c r="P5379" s="14"/>
      <c r="Q5379" s="14"/>
      <c r="R5379" s="14"/>
      <c r="S5379" s="14"/>
      <c r="T5379" s="14"/>
      <c r="U5379" s="14"/>
      <c r="V5379" s="14"/>
      <c r="W5379" s="14"/>
      <c r="X5379" s="14"/>
      <c r="Y5379" s="14"/>
    </row>
    <row r="5380" spans="1:25">
      <c r="A5380" s="14" t="s">
        <v>5464</v>
      </c>
      <c r="B5380" s="14" t="s">
        <v>68</v>
      </c>
      <c r="C5380" s="14" t="s">
        <v>34</v>
      </c>
      <c r="D5380" s="14" t="s">
        <v>63</v>
      </c>
      <c r="E5380" s="14">
        <v>0</v>
      </c>
      <c r="F5380" s="14">
        <v>189.75169945052301</v>
      </c>
      <c r="G5380" s="14">
        <v>63.250566483507598</v>
      </c>
      <c r="H5380" s="14">
        <v>301.06892306432701</v>
      </c>
      <c r="I5380" s="14">
        <v>291.83241654597401</v>
      </c>
      <c r="J5380" s="14">
        <v>251.35699991412801</v>
      </c>
      <c r="K5380" s="14">
        <v>336.91526533168297</v>
      </c>
      <c r="L5380" s="14">
        <v>45.082848785708698</v>
      </c>
      <c r="M5380" s="14">
        <v>40.475416631846102</v>
      </c>
      <c r="O5380" s="14"/>
      <c r="P5380" s="14"/>
      <c r="Q5380" s="14"/>
      <c r="R5380" s="14"/>
      <c r="S5380" s="14"/>
      <c r="T5380" s="14"/>
      <c r="U5380" s="14"/>
      <c r="V5380" s="14"/>
      <c r="W5380" s="14"/>
      <c r="X5380" s="14"/>
      <c r="Y5380" s="14"/>
    </row>
    <row r="5381" spans="1:25">
      <c r="A5381" s="14" t="s">
        <v>5465</v>
      </c>
      <c r="B5381" s="14" t="s">
        <v>68</v>
      </c>
      <c r="C5381" s="14" t="s">
        <v>128</v>
      </c>
      <c r="D5381" s="14" t="s">
        <v>63</v>
      </c>
      <c r="E5381" s="14">
        <v>0</v>
      </c>
      <c r="F5381" s="14">
        <v>183.850276506104</v>
      </c>
      <c r="G5381" s="14">
        <v>61.283425502034802</v>
      </c>
      <c r="H5381" s="14">
        <v>292.36880636436598</v>
      </c>
      <c r="I5381" s="14">
        <v>284.25489080236099</v>
      </c>
      <c r="J5381" s="14">
        <v>244.30537504623001</v>
      </c>
      <c r="K5381" s="14">
        <v>328.82882740569698</v>
      </c>
      <c r="L5381" s="14">
        <v>44.573936603336101</v>
      </c>
      <c r="M5381" s="14">
        <v>39.949515756131603</v>
      </c>
      <c r="O5381" s="14"/>
      <c r="P5381" s="14"/>
      <c r="Q5381" s="14"/>
      <c r="R5381" s="14"/>
      <c r="S5381" s="14"/>
      <c r="T5381" s="14"/>
      <c r="U5381" s="14"/>
      <c r="V5381" s="14"/>
      <c r="W5381" s="14"/>
      <c r="X5381" s="14"/>
      <c r="Y5381" s="14"/>
    </row>
    <row r="5382" spans="1:25">
      <c r="A5382" s="14" t="s">
        <v>5466</v>
      </c>
      <c r="B5382" s="14" t="s">
        <v>68</v>
      </c>
      <c r="C5382" s="14" t="s">
        <v>129</v>
      </c>
      <c r="D5382" s="14" t="s">
        <v>63</v>
      </c>
      <c r="E5382" s="14">
        <v>0</v>
      </c>
      <c r="F5382" s="14">
        <v>187.98417754891199</v>
      </c>
      <c r="G5382" s="14">
        <v>62.661392516303998</v>
      </c>
      <c r="H5382" s="14">
        <v>299.70533544140397</v>
      </c>
      <c r="I5382" s="14">
        <v>289.11811690564002</v>
      </c>
      <c r="J5382" s="14">
        <v>249.004685324382</v>
      </c>
      <c r="K5382" s="14">
        <v>333.82049084355998</v>
      </c>
      <c r="L5382" s="14">
        <v>44.702373937920498</v>
      </c>
      <c r="M5382" s="14">
        <v>40.113431581257103</v>
      </c>
      <c r="O5382" s="14"/>
      <c r="P5382" s="14"/>
      <c r="Q5382" s="14"/>
      <c r="R5382" s="14"/>
      <c r="S5382" s="14"/>
      <c r="T5382" s="14"/>
      <c r="U5382" s="14"/>
      <c r="V5382" s="14"/>
      <c r="W5382" s="14"/>
      <c r="X5382" s="14"/>
      <c r="Y5382" s="14"/>
    </row>
    <row r="5383" spans="1:25">
      <c r="A5383" s="14" t="s">
        <v>5467</v>
      </c>
      <c r="B5383" s="14" t="s">
        <v>68</v>
      </c>
      <c r="C5383" s="14" t="s">
        <v>130</v>
      </c>
      <c r="D5383" s="14" t="s">
        <v>63</v>
      </c>
      <c r="E5383" s="14">
        <v>0</v>
      </c>
      <c r="F5383" s="14">
        <v>183.56362494094</v>
      </c>
      <c r="G5383" s="14">
        <v>61.187874980313197</v>
      </c>
      <c r="H5383" s="14">
        <v>293.43887867021499</v>
      </c>
      <c r="I5383" s="14">
        <v>281.80356371520799</v>
      </c>
      <c r="J5383" s="14">
        <v>242.30699738818899</v>
      </c>
      <c r="K5383" s="14">
        <v>325.87590647169901</v>
      </c>
      <c r="L5383" s="14">
        <v>44.072342756491501</v>
      </c>
      <c r="M5383" s="14">
        <v>39.496566327019302</v>
      </c>
      <c r="O5383" s="14"/>
      <c r="P5383" s="14"/>
      <c r="Q5383" s="14"/>
      <c r="R5383" s="14"/>
      <c r="S5383" s="14"/>
      <c r="T5383" s="14"/>
      <c r="U5383" s="14"/>
      <c r="V5383" s="14"/>
      <c r="W5383" s="14"/>
      <c r="X5383" s="14"/>
      <c r="Y5383" s="14"/>
    </row>
    <row r="5384" spans="1:25">
      <c r="A5384" s="14" t="s">
        <v>5468</v>
      </c>
      <c r="B5384" s="14" t="s">
        <v>68</v>
      </c>
      <c r="C5384" s="14" t="s">
        <v>131</v>
      </c>
      <c r="D5384" s="14" t="s">
        <v>63</v>
      </c>
      <c r="E5384" s="14">
        <v>0</v>
      </c>
      <c r="F5384" s="14">
        <v>183.05483147533201</v>
      </c>
      <c r="G5384" s="14">
        <v>61.018277158443901</v>
      </c>
      <c r="H5384" s="14">
        <v>292.96272881910801</v>
      </c>
      <c r="I5384" s="14">
        <v>280.15461516899501</v>
      </c>
      <c r="J5384" s="14">
        <v>240.88085975029699</v>
      </c>
      <c r="K5384" s="14">
        <v>323.98504113276198</v>
      </c>
      <c r="L5384" s="14">
        <v>43.830425963767297</v>
      </c>
      <c r="M5384" s="14">
        <v>39.273755418698002</v>
      </c>
      <c r="O5384" s="14"/>
      <c r="P5384" s="14"/>
      <c r="Q5384" s="14"/>
      <c r="R5384" s="14"/>
      <c r="S5384" s="14"/>
      <c r="T5384" s="14"/>
      <c r="U5384" s="14"/>
      <c r="V5384" s="14"/>
      <c r="W5384" s="14"/>
      <c r="X5384" s="14"/>
      <c r="Y5384" s="14"/>
    </row>
    <row r="5385" spans="1:25">
      <c r="A5385" s="14" t="s">
        <v>5469</v>
      </c>
      <c r="B5385" s="14" t="s">
        <v>68</v>
      </c>
      <c r="C5385" s="14" t="s">
        <v>132</v>
      </c>
      <c r="D5385" s="14" t="s">
        <v>63</v>
      </c>
      <c r="E5385" s="14">
        <v>0</v>
      </c>
      <c r="F5385" s="14">
        <v>172.19254195116</v>
      </c>
      <c r="G5385" s="14">
        <v>57.397513983720103</v>
      </c>
      <c r="H5385" s="14">
        <v>275.45958623467902</v>
      </c>
      <c r="I5385" s="14">
        <v>261.684414178677</v>
      </c>
      <c r="J5385" s="14">
        <v>223.917001904784</v>
      </c>
      <c r="K5385" s="14">
        <v>303.978459407255</v>
      </c>
      <c r="L5385" s="14">
        <v>42.294045228578099</v>
      </c>
      <c r="M5385" s="14">
        <v>37.767412273893299</v>
      </c>
      <c r="O5385" s="14"/>
      <c r="P5385" s="14"/>
      <c r="Q5385" s="14"/>
      <c r="R5385" s="14"/>
      <c r="S5385" s="14"/>
      <c r="T5385" s="14"/>
      <c r="U5385" s="14"/>
      <c r="V5385" s="14"/>
      <c r="W5385" s="14"/>
      <c r="X5385" s="14"/>
      <c r="Y5385" s="14"/>
    </row>
    <row r="5386" spans="1:25">
      <c r="A5386" s="14" t="s">
        <v>5470</v>
      </c>
      <c r="B5386" s="14" t="s">
        <v>68</v>
      </c>
      <c r="C5386" s="14" t="s">
        <v>38</v>
      </c>
      <c r="D5386" s="14" t="s">
        <v>63</v>
      </c>
      <c r="E5386" s="14">
        <v>1</v>
      </c>
      <c r="F5386" s="14">
        <v>36.248795310197998</v>
      </c>
      <c r="G5386" s="14">
        <v>12.082931770066001</v>
      </c>
      <c r="H5386" s="14">
        <v>256.21144550606499</v>
      </c>
      <c r="I5386" s="14">
        <v>262.87798881956098</v>
      </c>
      <c r="J5386" s="14">
        <v>183.19800244869</v>
      </c>
      <c r="K5386" s="14">
        <v>365.00177120044998</v>
      </c>
      <c r="L5386" s="14">
        <v>102.123782380889</v>
      </c>
      <c r="M5386" s="14">
        <v>79.679986370871504</v>
      </c>
      <c r="O5386" s="14"/>
      <c r="P5386" s="14"/>
      <c r="Q5386" s="14"/>
      <c r="R5386" s="14"/>
      <c r="S5386" s="14"/>
      <c r="T5386" s="14"/>
      <c r="U5386" s="14"/>
      <c r="V5386" s="14"/>
      <c r="W5386" s="14"/>
      <c r="X5386" s="14"/>
      <c r="Y5386" s="14"/>
    </row>
    <row r="5387" spans="1:25">
      <c r="A5387" s="14" t="s">
        <v>5471</v>
      </c>
      <c r="B5387" s="14" t="s">
        <v>68</v>
      </c>
      <c r="C5387" s="14" t="s">
        <v>36</v>
      </c>
      <c r="D5387" s="14" t="s">
        <v>63</v>
      </c>
      <c r="E5387" s="14">
        <v>1</v>
      </c>
      <c r="F5387" s="14">
        <v>35.985578177367501</v>
      </c>
      <c r="G5387" s="14">
        <v>11.995192725789201</v>
      </c>
      <c r="H5387" s="14">
        <v>253.437412334443</v>
      </c>
      <c r="I5387" s="14">
        <v>264.21562792318298</v>
      </c>
      <c r="J5387" s="14">
        <v>184.04134549505201</v>
      </c>
      <c r="K5387" s="14">
        <v>367.06699215325102</v>
      </c>
      <c r="L5387" s="14">
        <v>102.851364230068</v>
      </c>
      <c r="M5387" s="14">
        <v>80.174282428130994</v>
      </c>
      <c r="O5387" s="14"/>
      <c r="P5387" s="14"/>
      <c r="Q5387" s="14"/>
      <c r="R5387" s="14"/>
      <c r="S5387" s="14"/>
      <c r="T5387" s="14"/>
      <c r="U5387" s="14"/>
      <c r="V5387" s="14"/>
      <c r="W5387" s="14"/>
      <c r="X5387" s="14"/>
      <c r="Y5387" s="14"/>
    </row>
    <row r="5388" spans="1:25">
      <c r="A5388" s="14" t="s">
        <v>5472</v>
      </c>
      <c r="B5388" s="14" t="s">
        <v>68</v>
      </c>
      <c r="C5388" s="14" t="s">
        <v>34</v>
      </c>
      <c r="D5388" s="14" t="s">
        <v>63</v>
      </c>
      <c r="E5388" s="14">
        <v>1</v>
      </c>
      <c r="F5388" s="14">
        <v>35.752362441855603</v>
      </c>
      <c r="G5388" s="14">
        <v>11.9174541472852</v>
      </c>
      <c r="H5388" s="14">
        <v>250.752997908933</v>
      </c>
      <c r="I5388" s="14">
        <v>256.99610790777302</v>
      </c>
      <c r="J5388" s="14">
        <v>178.98479138043999</v>
      </c>
      <c r="K5388" s="14">
        <v>357.15472250765401</v>
      </c>
      <c r="L5388" s="14">
        <v>100.15861459988101</v>
      </c>
      <c r="M5388" s="14">
        <v>78.011316527332696</v>
      </c>
      <c r="O5388" s="14"/>
      <c r="P5388" s="14"/>
      <c r="Q5388" s="14"/>
      <c r="R5388" s="14"/>
      <c r="S5388" s="14"/>
      <c r="T5388" s="14"/>
      <c r="U5388" s="14"/>
      <c r="V5388" s="14"/>
      <c r="W5388" s="14"/>
      <c r="X5388" s="14"/>
      <c r="Y5388" s="14"/>
    </row>
    <row r="5389" spans="1:25">
      <c r="A5389" s="14" t="s">
        <v>5473</v>
      </c>
      <c r="B5389" s="14" t="s">
        <v>68</v>
      </c>
      <c r="C5389" s="14" t="s">
        <v>128</v>
      </c>
      <c r="D5389" s="14" t="s">
        <v>63</v>
      </c>
      <c r="E5389" s="14">
        <v>1</v>
      </c>
      <c r="F5389" s="14">
        <v>35.525133559525699</v>
      </c>
      <c r="G5389" s="14">
        <v>11.841711186508601</v>
      </c>
      <c r="H5389" s="14">
        <v>248.42750740927099</v>
      </c>
      <c r="I5389" s="14">
        <v>250.723586886063</v>
      </c>
      <c r="J5389" s="14">
        <v>174.51345715204201</v>
      </c>
      <c r="K5389" s="14">
        <v>348.648541619588</v>
      </c>
      <c r="L5389" s="14">
        <v>97.924954733524999</v>
      </c>
      <c r="M5389" s="14">
        <v>76.210129734020398</v>
      </c>
      <c r="O5389" s="14"/>
      <c r="P5389" s="14"/>
      <c r="Q5389" s="14"/>
      <c r="R5389" s="14"/>
      <c r="S5389" s="14"/>
      <c r="T5389" s="14"/>
      <c r="U5389" s="14"/>
      <c r="V5389" s="14"/>
      <c r="W5389" s="14"/>
      <c r="X5389" s="14"/>
      <c r="Y5389" s="14"/>
    </row>
    <row r="5390" spans="1:25">
      <c r="A5390" s="14" t="s">
        <v>5474</v>
      </c>
      <c r="B5390" s="14" t="s">
        <v>68</v>
      </c>
      <c r="C5390" s="14" t="s">
        <v>129</v>
      </c>
      <c r="D5390" s="14" t="s">
        <v>63</v>
      </c>
      <c r="E5390" s="14">
        <v>1</v>
      </c>
      <c r="F5390" s="14">
        <v>33.044655301920898</v>
      </c>
      <c r="G5390" s="14">
        <v>11.014885100640299</v>
      </c>
      <c r="H5390" s="14">
        <v>231.42135515036699</v>
      </c>
      <c r="I5390" s="14">
        <v>228.98968615855699</v>
      </c>
      <c r="J5390" s="14">
        <v>157.20008963849099</v>
      </c>
      <c r="K5390" s="14">
        <v>322.09955964674901</v>
      </c>
      <c r="L5390" s="14">
        <v>93.109873488192804</v>
      </c>
      <c r="M5390" s="14">
        <v>71.789596520065402</v>
      </c>
      <c r="O5390" s="14"/>
      <c r="P5390" s="14"/>
      <c r="Q5390" s="14"/>
      <c r="R5390" s="14"/>
      <c r="S5390" s="14"/>
      <c r="T5390" s="14"/>
      <c r="U5390" s="14"/>
      <c r="V5390" s="14"/>
      <c r="W5390" s="14"/>
      <c r="X5390" s="14"/>
      <c r="Y5390" s="14"/>
    </row>
    <row r="5391" spans="1:25">
      <c r="A5391" s="14" t="s">
        <v>5475</v>
      </c>
      <c r="B5391" s="14" t="s">
        <v>68</v>
      </c>
      <c r="C5391" s="14" t="s">
        <v>130</v>
      </c>
      <c r="D5391" s="14" t="s">
        <v>63</v>
      </c>
      <c r="E5391" s="14">
        <v>1</v>
      </c>
      <c r="F5391" s="14">
        <v>29.666200595093301</v>
      </c>
      <c r="G5391" s="14">
        <v>9.8887335316977598</v>
      </c>
      <c r="H5391" s="14">
        <v>208.93161909355101</v>
      </c>
      <c r="I5391" s="14">
        <v>202.68702342676599</v>
      </c>
      <c r="J5391" s="14">
        <v>136.11469920217101</v>
      </c>
      <c r="K5391" s="14">
        <v>290.29659203269898</v>
      </c>
      <c r="L5391" s="14">
        <v>87.609568605933205</v>
      </c>
      <c r="M5391" s="14">
        <v>66.572324224595206</v>
      </c>
      <c r="O5391" s="14"/>
      <c r="P5391" s="14"/>
      <c r="Q5391" s="14"/>
      <c r="R5391" s="14"/>
      <c r="S5391" s="14"/>
      <c r="T5391" s="14"/>
      <c r="U5391" s="14"/>
      <c r="V5391" s="14"/>
      <c r="W5391" s="14"/>
      <c r="X5391" s="14"/>
      <c r="Y5391" s="14"/>
    </row>
    <row r="5392" spans="1:25">
      <c r="A5392" s="14" t="s">
        <v>5476</v>
      </c>
      <c r="B5392" s="14" t="s">
        <v>68</v>
      </c>
      <c r="C5392" s="14" t="s">
        <v>131</v>
      </c>
      <c r="D5392" s="14" t="s">
        <v>63</v>
      </c>
      <c r="E5392" s="14">
        <v>1</v>
      </c>
      <c r="F5392" s="14">
        <v>30.077130613799</v>
      </c>
      <c r="G5392" s="14">
        <v>10.025710204599701</v>
      </c>
      <c r="H5392" s="14">
        <v>212.52918749151399</v>
      </c>
      <c r="I5392" s="14">
        <v>207.484176112613</v>
      </c>
      <c r="J5392" s="14">
        <v>139.894765553551</v>
      </c>
      <c r="K5392" s="14">
        <v>296.26322013439602</v>
      </c>
      <c r="L5392" s="14">
        <v>88.779044021782795</v>
      </c>
      <c r="M5392" s="14">
        <v>67.589410559062898</v>
      </c>
      <c r="O5392" s="14"/>
      <c r="P5392" s="14"/>
      <c r="Q5392" s="14"/>
      <c r="R5392" s="14"/>
      <c r="S5392" s="14"/>
      <c r="T5392" s="14"/>
      <c r="U5392" s="14"/>
      <c r="V5392" s="14"/>
      <c r="W5392" s="14"/>
      <c r="X5392" s="14"/>
      <c r="Y5392" s="14"/>
    </row>
    <row r="5393" spans="1:25">
      <c r="A5393" s="14" t="s">
        <v>5477</v>
      </c>
      <c r="B5393" s="14" t="s">
        <v>68</v>
      </c>
      <c r="C5393" s="14" t="s">
        <v>132</v>
      </c>
      <c r="D5393" s="14" t="s">
        <v>63</v>
      </c>
      <c r="E5393" s="14">
        <v>1</v>
      </c>
      <c r="F5393" s="14">
        <v>33.643297405800602</v>
      </c>
      <c r="G5393" s="14">
        <v>11.214432468600201</v>
      </c>
      <c r="H5393" s="14">
        <v>237.560354510666</v>
      </c>
      <c r="I5393" s="14">
        <v>229.416097411317</v>
      </c>
      <c r="J5393" s="14">
        <v>158.34854267825401</v>
      </c>
      <c r="K5393" s="14">
        <v>321.37338742704799</v>
      </c>
      <c r="L5393" s="14">
        <v>91.957290015730905</v>
      </c>
      <c r="M5393" s="14">
        <v>71.067554733062906</v>
      </c>
      <c r="O5393" s="14"/>
      <c r="P5393" s="14"/>
      <c r="Q5393" s="14"/>
      <c r="R5393" s="14"/>
      <c r="S5393" s="14"/>
      <c r="T5393" s="14"/>
      <c r="U5393" s="14"/>
      <c r="V5393" s="14"/>
      <c r="W5393" s="14"/>
      <c r="X5393" s="14"/>
      <c r="Y5393" s="14"/>
    </row>
    <row r="5394" spans="1:25">
      <c r="A5394" s="14" t="s">
        <v>5478</v>
      </c>
      <c r="B5394" s="14" t="s">
        <v>68</v>
      </c>
      <c r="C5394" s="14" t="s">
        <v>38</v>
      </c>
      <c r="D5394" s="14" t="s">
        <v>63</v>
      </c>
      <c r="E5394" s="14">
        <v>2</v>
      </c>
      <c r="F5394" s="14">
        <v>33.688117030136397</v>
      </c>
      <c r="G5394" s="14">
        <v>11.229372343378801</v>
      </c>
      <c r="H5394" s="14">
        <v>283.260043976595</v>
      </c>
      <c r="I5394" s="14">
        <v>266.57470566900702</v>
      </c>
      <c r="J5394" s="14">
        <v>182.90073206728201</v>
      </c>
      <c r="K5394" s="14">
        <v>374.82521857108497</v>
      </c>
      <c r="L5394" s="14">
        <v>108.250512902078</v>
      </c>
      <c r="M5394" s="14">
        <v>83.673973601724995</v>
      </c>
      <c r="O5394" s="14"/>
      <c r="P5394" s="14"/>
      <c r="Q5394" s="14"/>
      <c r="R5394" s="14"/>
      <c r="S5394" s="14"/>
      <c r="T5394" s="14"/>
      <c r="U5394" s="14"/>
      <c r="V5394" s="14"/>
      <c r="W5394" s="14"/>
      <c r="X5394" s="14"/>
      <c r="Y5394" s="14"/>
    </row>
    <row r="5395" spans="1:25">
      <c r="A5395" s="14" t="s">
        <v>5479</v>
      </c>
      <c r="B5395" s="14" t="s">
        <v>68</v>
      </c>
      <c r="C5395" s="14" t="s">
        <v>36</v>
      </c>
      <c r="D5395" s="14" t="s">
        <v>63</v>
      </c>
      <c r="E5395" s="14">
        <v>2</v>
      </c>
      <c r="F5395" s="14">
        <v>31.144942583619802</v>
      </c>
      <c r="G5395" s="14">
        <v>10.3816475278733</v>
      </c>
      <c r="H5395" s="14">
        <v>262.58277197217598</v>
      </c>
      <c r="I5395" s="14">
        <v>244.00578123112001</v>
      </c>
      <c r="J5395" s="14">
        <v>164.355097906673</v>
      </c>
      <c r="K5395" s="14">
        <v>348.13012432724702</v>
      </c>
      <c r="L5395" s="14">
        <v>104.12434309612701</v>
      </c>
      <c r="M5395" s="14">
        <v>79.650683324446206</v>
      </c>
      <c r="O5395" s="14"/>
      <c r="P5395" s="14"/>
      <c r="Q5395" s="14"/>
      <c r="R5395" s="14"/>
      <c r="S5395" s="14"/>
      <c r="T5395" s="14"/>
      <c r="U5395" s="14"/>
      <c r="V5395" s="14"/>
      <c r="W5395" s="14"/>
      <c r="X5395" s="14"/>
      <c r="Y5395" s="14"/>
    </row>
    <row r="5396" spans="1:25">
      <c r="A5396" s="14" t="s">
        <v>5480</v>
      </c>
      <c r="B5396" s="14" t="s">
        <v>68</v>
      </c>
      <c r="C5396" s="14" t="s">
        <v>34</v>
      </c>
      <c r="D5396" s="14" t="s">
        <v>63</v>
      </c>
      <c r="E5396" s="14">
        <v>2</v>
      </c>
      <c r="F5396" s="14">
        <v>26.166197425069502</v>
      </c>
      <c r="G5396" s="14">
        <v>8.7220658083565095</v>
      </c>
      <c r="H5396" s="14">
        <v>221.072975879263</v>
      </c>
      <c r="I5396" s="14">
        <v>206.05720333514799</v>
      </c>
      <c r="J5396" s="14">
        <v>133.551569337692</v>
      </c>
      <c r="K5396" s="14">
        <v>303.20672966553298</v>
      </c>
      <c r="L5396" s="14">
        <v>97.149526330385001</v>
      </c>
      <c r="M5396" s="14">
        <v>72.505633997456002</v>
      </c>
      <c r="O5396" s="14"/>
      <c r="P5396" s="14"/>
      <c r="Q5396" s="14"/>
      <c r="R5396" s="14"/>
      <c r="S5396" s="14"/>
      <c r="T5396" s="14"/>
      <c r="U5396" s="14"/>
      <c r="V5396" s="14"/>
      <c r="W5396" s="14"/>
      <c r="X5396" s="14"/>
      <c r="Y5396" s="14"/>
    </row>
    <row r="5397" spans="1:25">
      <c r="A5397" s="14" t="s">
        <v>5481</v>
      </c>
      <c r="B5397" s="14" t="s">
        <v>68</v>
      </c>
      <c r="C5397" s="14" t="s">
        <v>128</v>
      </c>
      <c r="D5397" s="14" t="s">
        <v>63</v>
      </c>
      <c r="E5397" s="14">
        <v>2</v>
      </c>
      <c r="F5397" s="14">
        <v>29.778248747889801</v>
      </c>
      <c r="G5397" s="14">
        <v>9.9260829159632706</v>
      </c>
      <c r="H5397" s="14">
        <v>251.63299601056099</v>
      </c>
      <c r="I5397" s="14">
        <v>236.126900476256</v>
      </c>
      <c r="J5397" s="14">
        <v>157.800890295567</v>
      </c>
      <c r="K5397" s="14">
        <v>339.150541130433</v>
      </c>
      <c r="L5397" s="14">
        <v>103.023640654177</v>
      </c>
      <c r="M5397" s="14">
        <v>78.326010180689494</v>
      </c>
      <c r="O5397" s="14"/>
      <c r="P5397" s="14"/>
      <c r="Q5397" s="14"/>
      <c r="R5397" s="14"/>
      <c r="S5397" s="14"/>
      <c r="T5397" s="14"/>
      <c r="U5397" s="14"/>
      <c r="V5397" s="14"/>
      <c r="W5397" s="14"/>
      <c r="X5397" s="14"/>
      <c r="Y5397" s="14"/>
    </row>
    <row r="5398" spans="1:25">
      <c r="A5398" s="14" t="s">
        <v>5482</v>
      </c>
      <c r="B5398" s="14" t="s">
        <v>68</v>
      </c>
      <c r="C5398" s="14" t="s">
        <v>129</v>
      </c>
      <c r="D5398" s="14" t="s">
        <v>63</v>
      </c>
      <c r="E5398" s="14">
        <v>2</v>
      </c>
      <c r="F5398" s="14">
        <v>33.524092359240598</v>
      </c>
      <c r="G5398" s="14">
        <v>11.174697453080199</v>
      </c>
      <c r="H5398" s="14">
        <v>283.42993201928101</v>
      </c>
      <c r="I5398" s="14">
        <v>262.35569584052399</v>
      </c>
      <c r="J5398" s="14">
        <v>179.94875183607701</v>
      </c>
      <c r="K5398" s="14">
        <v>369.03481089168997</v>
      </c>
      <c r="L5398" s="14">
        <v>106.67911505116599</v>
      </c>
      <c r="M5398" s="14">
        <v>82.406944004447098</v>
      </c>
      <c r="O5398" s="14"/>
      <c r="P5398" s="14"/>
      <c r="Q5398" s="14"/>
      <c r="R5398" s="14"/>
      <c r="S5398" s="14"/>
      <c r="T5398" s="14"/>
      <c r="U5398" s="14"/>
      <c r="V5398" s="14"/>
      <c r="W5398" s="14"/>
      <c r="X5398" s="14"/>
      <c r="Y5398" s="14"/>
    </row>
    <row r="5399" spans="1:25">
      <c r="A5399" s="14" t="s">
        <v>5483</v>
      </c>
      <c r="B5399" s="14" t="s">
        <v>68</v>
      </c>
      <c r="C5399" s="14" t="s">
        <v>130</v>
      </c>
      <c r="D5399" s="14" t="s">
        <v>63</v>
      </c>
      <c r="E5399" s="14">
        <v>2</v>
      </c>
      <c r="F5399" s="14">
        <v>33.716388275900599</v>
      </c>
      <c r="G5399" s="14">
        <v>11.238796091966901</v>
      </c>
      <c r="H5399" s="14">
        <v>284.4064806065</v>
      </c>
      <c r="I5399" s="14">
        <v>259.78139062389999</v>
      </c>
      <c r="J5399" s="14">
        <v>178.52744992910399</v>
      </c>
      <c r="K5399" s="14">
        <v>364.88959836283902</v>
      </c>
      <c r="L5399" s="14">
        <v>105.108207738939</v>
      </c>
      <c r="M5399" s="14">
        <v>81.253940694795503</v>
      </c>
      <c r="O5399" s="14"/>
      <c r="P5399" s="14"/>
      <c r="Q5399" s="14"/>
      <c r="R5399" s="14"/>
      <c r="S5399" s="14"/>
      <c r="T5399" s="14"/>
      <c r="U5399" s="14"/>
      <c r="V5399" s="14"/>
      <c r="W5399" s="14"/>
      <c r="X5399" s="14"/>
      <c r="Y5399" s="14"/>
    </row>
    <row r="5400" spans="1:25">
      <c r="A5400" s="14" t="s">
        <v>5484</v>
      </c>
      <c r="B5400" s="14" t="s">
        <v>68</v>
      </c>
      <c r="C5400" s="14" t="s">
        <v>131</v>
      </c>
      <c r="D5400" s="14" t="s">
        <v>63</v>
      </c>
      <c r="E5400" s="14">
        <v>2</v>
      </c>
      <c r="F5400" s="14">
        <v>30.828603045318399</v>
      </c>
      <c r="G5400" s="14">
        <v>10.2762010151061</v>
      </c>
      <c r="H5400" s="14">
        <v>259.21637135557398</v>
      </c>
      <c r="I5400" s="14">
        <v>236.61643685118901</v>
      </c>
      <c r="J5400" s="14">
        <v>159.62133486248101</v>
      </c>
      <c r="K5400" s="14">
        <v>337.40877897996501</v>
      </c>
      <c r="L5400" s="14">
        <v>100.792342128776</v>
      </c>
      <c r="M5400" s="14">
        <v>76.995101988707603</v>
      </c>
      <c r="O5400" s="14"/>
      <c r="P5400" s="14"/>
      <c r="Q5400" s="14"/>
      <c r="R5400" s="14"/>
      <c r="S5400" s="14"/>
      <c r="T5400" s="14"/>
      <c r="U5400" s="14"/>
      <c r="V5400" s="14"/>
      <c r="W5400" s="14"/>
      <c r="X5400" s="14"/>
      <c r="Y5400" s="14"/>
    </row>
    <row r="5401" spans="1:25">
      <c r="A5401" s="14" t="s">
        <v>5485</v>
      </c>
      <c r="B5401" s="14" t="s">
        <v>68</v>
      </c>
      <c r="C5401" s="14" t="s">
        <v>132</v>
      </c>
      <c r="D5401" s="14" t="s">
        <v>63</v>
      </c>
      <c r="E5401" s="14">
        <v>2</v>
      </c>
      <c r="F5401" s="14">
        <v>23.518599653334402</v>
      </c>
      <c r="G5401" s="14">
        <v>7.8395332177781496</v>
      </c>
      <c r="H5401" s="14">
        <v>197.834788470175</v>
      </c>
      <c r="I5401" s="14">
        <v>180.28131603676999</v>
      </c>
      <c r="J5401" s="14">
        <v>114.21315697434</v>
      </c>
      <c r="K5401" s="14">
        <v>270.25223110038098</v>
      </c>
      <c r="L5401" s="14">
        <v>89.970915063610505</v>
      </c>
      <c r="M5401" s="14">
        <v>66.068159062430496</v>
      </c>
      <c r="O5401" s="14"/>
      <c r="P5401" s="14"/>
      <c r="Q5401" s="14"/>
      <c r="R5401" s="14"/>
      <c r="S5401" s="14"/>
      <c r="T5401" s="14"/>
      <c r="U5401" s="14"/>
      <c r="V5401" s="14"/>
      <c r="W5401" s="14"/>
      <c r="X5401" s="14"/>
      <c r="Y5401" s="14"/>
    </row>
    <row r="5402" spans="1:25">
      <c r="A5402" s="14" t="s">
        <v>5486</v>
      </c>
      <c r="B5402" s="14" t="s">
        <v>68</v>
      </c>
      <c r="C5402" s="14" t="s">
        <v>38</v>
      </c>
      <c r="D5402" s="14" t="s">
        <v>63</v>
      </c>
      <c r="E5402" s="14">
        <v>3</v>
      </c>
      <c r="F5402" s="14">
        <v>46.657164112462603</v>
      </c>
      <c r="G5402" s="14">
        <v>15.5523880374875</v>
      </c>
      <c r="H5402" s="14">
        <v>366.97470593410901</v>
      </c>
      <c r="I5402" s="14">
        <v>366.57152782489902</v>
      </c>
      <c r="J5402" s="14">
        <v>267.93435848609698</v>
      </c>
      <c r="K5402" s="14">
        <v>489.29454455399502</v>
      </c>
      <c r="L5402" s="14">
        <v>122.723016729096</v>
      </c>
      <c r="M5402" s="14">
        <v>98.637169338802295</v>
      </c>
      <c r="O5402" s="14"/>
      <c r="P5402" s="14"/>
      <c r="Q5402" s="14"/>
      <c r="R5402" s="14"/>
      <c r="S5402" s="14"/>
      <c r="T5402" s="14"/>
      <c r="U5402" s="14"/>
      <c r="V5402" s="14"/>
      <c r="W5402" s="14"/>
      <c r="X5402" s="14"/>
      <c r="Y5402" s="14"/>
    </row>
    <row r="5403" spans="1:25">
      <c r="A5403" s="14" t="s">
        <v>5487</v>
      </c>
      <c r="B5403" s="14" t="s">
        <v>68</v>
      </c>
      <c r="C5403" s="14" t="s">
        <v>36</v>
      </c>
      <c r="D5403" s="14" t="s">
        <v>63</v>
      </c>
      <c r="E5403" s="14">
        <v>3</v>
      </c>
      <c r="F5403" s="14">
        <v>41.840206366912298</v>
      </c>
      <c r="G5403" s="14">
        <v>13.9467354556374</v>
      </c>
      <c r="H5403" s="14">
        <v>329.37263927349699</v>
      </c>
      <c r="I5403" s="14">
        <v>320.55386144030501</v>
      </c>
      <c r="J5403" s="14">
        <v>229.34880498931599</v>
      </c>
      <c r="K5403" s="14">
        <v>435.44003519836298</v>
      </c>
      <c r="L5403" s="14">
        <v>114.88617375805801</v>
      </c>
      <c r="M5403" s="14">
        <v>91.205056450989503</v>
      </c>
      <c r="O5403" s="14"/>
      <c r="P5403" s="14"/>
      <c r="Q5403" s="14"/>
      <c r="R5403" s="14"/>
      <c r="S5403" s="14"/>
      <c r="T5403" s="14"/>
      <c r="U5403" s="14"/>
      <c r="V5403" s="14"/>
      <c r="W5403" s="14"/>
      <c r="X5403" s="14"/>
      <c r="Y5403" s="14"/>
    </row>
    <row r="5404" spans="1:25">
      <c r="A5404" s="14" t="s">
        <v>5488</v>
      </c>
      <c r="B5404" s="14" t="s">
        <v>68</v>
      </c>
      <c r="C5404" s="14" t="s">
        <v>34</v>
      </c>
      <c r="D5404" s="14" t="s">
        <v>63</v>
      </c>
      <c r="E5404" s="14">
        <v>3</v>
      </c>
      <c r="F5404" s="14">
        <v>39.784569314742399</v>
      </c>
      <c r="G5404" s="14">
        <v>13.261523104914099</v>
      </c>
      <c r="H5404" s="14">
        <v>313.93173924676398</v>
      </c>
      <c r="I5404" s="14">
        <v>300.05253619563501</v>
      </c>
      <c r="J5404" s="14">
        <v>212.57408270776401</v>
      </c>
      <c r="K5404" s="14">
        <v>410.90151602677997</v>
      </c>
      <c r="L5404" s="14">
        <v>110.848979831145</v>
      </c>
      <c r="M5404" s="14">
        <v>87.478453487871107</v>
      </c>
      <c r="O5404" s="14"/>
      <c r="P5404" s="14"/>
      <c r="Q5404" s="14"/>
      <c r="R5404" s="14"/>
      <c r="S5404" s="14"/>
      <c r="T5404" s="14"/>
      <c r="U5404" s="14"/>
      <c r="V5404" s="14"/>
      <c r="W5404" s="14"/>
      <c r="X5404" s="14"/>
      <c r="Y5404" s="14"/>
    </row>
    <row r="5405" spans="1:25">
      <c r="A5405" s="14" t="s">
        <v>5489</v>
      </c>
      <c r="B5405" s="14" t="s">
        <v>68</v>
      </c>
      <c r="C5405" s="14" t="s">
        <v>128</v>
      </c>
      <c r="D5405" s="14" t="s">
        <v>63</v>
      </c>
      <c r="E5405" s="14">
        <v>3</v>
      </c>
      <c r="F5405" s="14">
        <v>35.5457197817164</v>
      </c>
      <c r="G5405" s="14">
        <v>11.848573260572101</v>
      </c>
      <c r="H5405" s="14">
        <v>282.33296093499899</v>
      </c>
      <c r="I5405" s="14">
        <v>262.66658646872202</v>
      </c>
      <c r="J5405" s="14">
        <v>182.135995378925</v>
      </c>
      <c r="K5405" s="14">
        <v>366.13545967619802</v>
      </c>
      <c r="L5405" s="14">
        <v>103.46887320747599</v>
      </c>
      <c r="M5405" s="14">
        <v>80.5305910897969</v>
      </c>
      <c r="O5405" s="14"/>
      <c r="P5405" s="14"/>
      <c r="Q5405" s="14"/>
      <c r="R5405" s="14"/>
      <c r="S5405" s="14"/>
      <c r="T5405" s="14"/>
      <c r="U5405" s="14"/>
      <c r="V5405" s="14"/>
      <c r="W5405" s="14"/>
      <c r="X5405" s="14"/>
      <c r="Y5405" s="14"/>
    </row>
    <row r="5406" spans="1:25">
      <c r="A5406" s="14" t="s">
        <v>5490</v>
      </c>
      <c r="B5406" s="14" t="s">
        <v>68</v>
      </c>
      <c r="C5406" s="14" t="s">
        <v>129</v>
      </c>
      <c r="D5406" s="14" t="s">
        <v>63</v>
      </c>
      <c r="E5406" s="14">
        <v>3</v>
      </c>
      <c r="F5406" s="14">
        <v>32.746458556787097</v>
      </c>
      <c r="G5406" s="14">
        <v>10.9154861855957</v>
      </c>
      <c r="H5406" s="14">
        <v>263.12943798141498</v>
      </c>
      <c r="I5406" s="14">
        <v>242.985488619617</v>
      </c>
      <c r="J5406" s="14">
        <v>166.18619919484399</v>
      </c>
      <c r="K5406" s="14">
        <v>342.71178370569601</v>
      </c>
      <c r="L5406" s="14">
        <v>99.726295086078693</v>
      </c>
      <c r="M5406" s="14">
        <v>76.799289424772795</v>
      </c>
      <c r="O5406" s="14"/>
      <c r="P5406" s="14"/>
      <c r="Q5406" s="14"/>
      <c r="R5406" s="14"/>
      <c r="S5406" s="14"/>
      <c r="T5406" s="14"/>
      <c r="U5406" s="14"/>
      <c r="V5406" s="14"/>
      <c r="W5406" s="14"/>
      <c r="X5406" s="14"/>
      <c r="Y5406" s="14"/>
    </row>
    <row r="5407" spans="1:25">
      <c r="A5407" s="14" t="s">
        <v>5491</v>
      </c>
      <c r="B5407" s="14" t="s">
        <v>68</v>
      </c>
      <c r="C5407" s="14" t="s">
        <v>130</v>
      </c>
      <c r="D5407" s="14" t="s">
        <v>63</v>
      </c>
      <c r="E5407" s="14">
        <v>3</v>
      </c>
      <c r="F5407" s="14">
        <v>35.944756467874498</v>
      </c>
      <c r="G5407" s="14">
        <v>11.981585489291501</v>
      </c>
      <c r="H5407" s="14">
        <v>292.49537365021098</v>
      </c>
      <c r="I5407" s="14">
        <v>269.99607478767302</v>
      </c>
      <c r="J5407" s="14">
        <v>188.52664900143401</v>
      </c>
      <c r="K5407" s="14">
        <v>374.52383503140601</v>
      </c>
      <c r="L5407" s="14">
        <v>104.52776024373399</v>
      </c>
      <c r="M5407" s="14">
        <v>81.469425786238702</v>
      </c>
      <c r="O5407" s="14"/>
      <c r="P5407" s="14"/>
      <c r="Q5407" s="14"/>
      <c r="R5407" s="14"/>
      <c r="S5407" s="14"/>
      <c r="T5407" s="14"/>
      <c r="U5407" s="14"/>
      <c r="V5407" s="14"/>
      <c r="W5407" s="14"/>
      <c r="X5407" s="14"/>
      <c r="Y5407" s="14"/>
    </row>
    <row r="5408" spans="1:25">
      <c r="A5408" s="14" t="s">
        <v>5492</v>
      </c>
      <c r="B5408" s="14" t="s">
        <v>68</v>
      </c>
      <c r="C5408" s="14" t="s">
        <v>131</v>
      </c>
      <c r="D5408" s="14" t="s">
        <v>63</v>
      </c>
      <c r="E5408" s="14">
        <v>3</v>
      </c>
      <c r="F5408" s="14">
        <v>38.6744273143768</v>
      </c>
      <c r="G5408" s="14">
        <v>12.8914757714589</v>
      </c>
      <c r="H5408" s="14">
        <v>316.69200224678099</v>
      </c>
      <c r="I5408" s="14">
        <v>290.484302442733</v>
      </c>
      <c r="J5408" s="14">
        <v>205.86337119528699</v>
      </c>
      <c r="K5408" s="14">
        <v>398.07828132422497</v>
      </c>
      <c r="L5408" s="14">
        <v>107.593978881493</v>
      </c>
      <c r="M5408" s="14">
        <v>84.620931247445597</v>
      </c>
      <c r="O5408" s="14"/>
      <c r="P5408" s="14"/>
      <c r="Q5408" s="14"/>
      <c r="R5408" s="14"/>
      <c r="S5408" s="14"/>
      <c r="T5408" s="14"/>
      <c r="U5408" s="14"/>
      <c r="V5408" s="14"/>
      <c r="W5408" s="14"/>
      <c r="X5408" s="14"/>
      <c r="Y5408" s="14"/>
    </row>
    <row r="5409" spans="1:25">
      <c r="A5409" s="14" t="s">
        <v>5493</v>
      </c>
      <c r="B5409" s="14" t="s">
        <v>68</v>
      </c>
      <c r="C5409" s="14" t="s">
        <v>132</v>
      </c>
      <c r="D5409" s="14" t="s">
        <v>63</v>
      </c>
      <c r="E5409" s="14">
        <v>3</v>
      </c>
      <c r="F5409" s="14">
        <v>38.775445881261703</v>
      </c>
      <c r="G5409" s="14">
        <v>12.9251486270872</v>
      </c>
      <c r="H5409" s="14">
        <v>317.70131815863698</v>
      </c>
      <c r="I5409" s="14">
        <v>291.303289485248</v>
      </c>
      <c r="J5409" s="14">
        <v>206.48754152610499</v>
      </c>
      <c r="K5409" s="14">
        <v>399.11089316323302</v>
      </c>
      <c r="L5409" s="14">
        <v>107.807603677985</v>
      </c>
      <c r="M5409" s="14">
        <v>84.815747959143295</v>
      </c>
      <c r="O5409" s="14"/>
      <c r="P5409" s="14"/>
      <c r="Q5409" s="14"/>
      <c r="R5409" s="14"/>
      <c r="S5409" s="14"/>
      <c r="T5409" s="14"/>
      <c r="U5409" s="14"/>
      <c r="V5409" s="14"/>
      <c r="W5409" s="14"/>
      <c r="X5409" s="14"/>
      <c r="Y5409" s="14"/>
    </row>
    <row r="5410" spans="1:25">
      <c r="A5410" s="14" t="s">
        <v>5494</v>
      </c>
      <c r="B5410" s="14" t="s">
        <v>68</v>
      </c>
      <c r="C5410" s="14" t="s">
        <v>38</v>
      </c>
      <c r="D5410" s="14" t="s">
        <v>63</v>
      </c>
      <c r="E5410" s="14">
        <v>4</v>
      </c>
      <c r="F5410" s="14">
        <v>35.9832276808595</v>
      </c>
      <c r="G5410" s="14">
        <v>11.9944092269532</v>
      </c>
      <c r="H5410" s="14">
        <v>309.879673448669</v>
      </c>
      <c r="I5410" s="14">
        <v>296.89719052556501</v>
      </c>
      <c r="J5410" s="14">
        <v>205.990374191109</v>
      </c>
      <c r="K5410" s="14">
        <v>413.51771530772697</v>
      </c>
      <c r="L5410" s="14">
        <v>116.62052478216199</v>
      </c>
      <c r="M5410" s="14">
        <v>90.9068163344553</v>
      </c>
      <c r="O5410" s="14"/>
      <c r="P5410" s="14"/>
      <c r="Q5410" s="14"/>
      <c r="R5410" s="14"/>
      <c r="S5410" s="14"/>
      <c r="T5410" s="14"/>
      <c r="U5410" s="14"/>
      <c r="V5410" s="14"/>
      <c r="W5410" s="14"/>
      <c r="X5410" s="14"/>
      <c r="Y5410" s="14"/>
    </row>
    <row r="5411" spans="1:25">
      <c r="A5411" s="14" t="s">
        <v>5495</v>
      </c>
      <c r="B5411" s="14" t="s">
        <v>68</v>
      </c>
      <c r="C5411" s="14" t="s">
        <v>36</v>
      </c>
      <c r="D5411" s="14" t="s">
        <v>63</v>
      </c>
      <c r="E5411" s="14">
        <v>4</v>
      </c>
      <c r="F5411" s="14">
        <v>40.311645975568602</v>
      </c>
      <c r="G5411" s="14">
        <v>13.4372153251895</v>
      </c>
      <c r="H5411" s="14">
        <v>347.69403118482501</v>
      </c>
      <c r="I5411" s="14">
        <v>331.00538763801001</v>
      </c>
      <c r="J5411" s="14">
        <v>234.78519776886799</v>
      </c>
      <c r="K5411" s="14">
        <v>452.740524713924</v>
      </c>
      <c r="L5411" s="14">
        <v>121.735137075914</v>
      </c>
      <c r="M5411" s="14">
        <v>96.220189869141905</v>
      </c>
      <c r="O5411" s="14"/>
      <c r="P5411" s="14"/>
      <c r="Q5411" s="14"/>
      <c r="R5411" s="14"/>
      <c r="S5411" s="14"/>
      <c r="T5411" s="14"/>
      <c r="U5411" s="14"/>
      <c r="V5411" s="14"/>
      <c r="W5411" s="14"/>
      <c r="X5411" s="14"/>
      <c r="Y5411" s="14"/>
    </row>
    <row r="5412" spans="1:25">
      <c r="A5412" s="14" t="s">
        <v>5496</v>
      </c>
      <c r="B5412" s="14" t="s">
        <v>68</v>
      </c>
      <c r="C5412" s="14" t="s">
        <v>34</v>
      </c>
      <c r="D5412" s="14" t="s">
        <v>63</v>
      </c>
      <c r="E5412" s="14">
        <v>4</v>
      </c>
      <c r="F5412" s="14">
        <v>38.515894704196498</v>
      </c>
      <c r="G5412" s="14">
        <v>12.8386315680655</v>
      </c>
      <c r="H5412" s="14">
        <v>333.673175987148</v>
      </c>
      <c r="I5412" s="14">
        <v>318.96660247884603</v>
      </c>
      <c r="J5412" s="14">
        <v>224.734441319582</v>
      </c>
      <c r="K5412" s="14">
        <v>438.84083473329002</v>
      </c>
      <c r="L5412" s="14">
        <v>119.874232254443</v>
      </c>
      <c r="M5412" s="14">
        <v>94.232161159264805</v>
      </c>
      <c r="O5412" s="14"/>
      <c r="P5412" s="14"/>
      <c r="Q5412" s="14"/>
      <c r="R5412" s="14"/>
      <c r="S5412" s="14"/>
      <c r="T5412" s="14"/>
      <c r="U5412" s="14"/>
      <c r="V5412" s="14"/>
      <c r="W5412" s="14"/>
      <c r="X5412" s="14"/>
      <c r="Y5412" s="14"/>
    </row>
    <row r="5413" spans="1:25">
      <c r="A5413" s="14" t="s">
        <v>5497</v>
      </c>
      <c r="B5413" s="14" t="s">
        <v>68</v>
      </c>
      <c r="C5413" s="14" t="s">
        <v>128</v>
      </c>
      <c r="D5413" s="14" t="s">
        <v>63</v>
      </c>
      <c r="E5413" s="14">
        <v>4</v>
      </c>
      <c r="F5413" s="14">
        <v>40.536576584247101</v>
      </c>
      <c r="G5413" s="14">
        <v>13.512192194749</v>
      </c>
      <c r="H5413" s="14">
        <v>351.63581353441299</v>
      </c>
      <c r="I5413" s="14">
        <v>346.25488032213099</v>
      </c>
      <c r="J5413" s="14">
        <v>246.961143318111</v>
      </c>
      <c r="K5413" s="14">
        <v>471.79574283991002</v>
      </c>
      <c r="L5413" s="14">
        <v>125.540862517779</v>
      </c>
      <c r="M5413" s="14">
        <v>99.293737004019903</v>
      </c>
      <c r="O5413" s="14"/>
      <c r="P5413" s="14"/>
      <c r="Q5413" s="14"/>
      <c r="R5413" s="14"/>
      <c r="S5413" s="14"/>
      <c r="T5413" s="14"/>
      <c r="U5413" s="14"/>
      <c r="V5413" s="14"/>
      <c r="W5413" s="14"/>
      <c r="X5413" s="14"/>
      <c r="Y5413" s="14"/>
    </row>
    <row r="5414" spans="1:25">
      <c r="A5414" s="14" t="s">
        <v>5498</v>
      </c>
      <c r="B5414" s="14" t="s">
        <v>68</v>
      </c>
      <c r="C5414" s="14" t="s">
        <v>129</v>
      </c>
      <c r="D5414" s="14" t="s">
        <v>63</v>
      </c>
      <c r="E5414" s="14">
        <v>4</v>
      </c>
      <c r="F5414" s="14">
        <v>47.125107719693901</v>
      </c>
      <c r="G5414" s="14">
        <v>15.708369239897999</v>
      </c>
      <c r="H5414" s="14">
        <v>407.762461881923</v>
      </c>
      <c r="I5414" s="14">
        <v>398.16275138871998</v>
      </c>
      <c r="J5414" s="14">
        <v>291.90492041631597</v>
      </c>
      <c r="K5414" s="14">
        <v>530.22231314475198</v>
      </c>
      <c r="L5414" s="14">
        <v>132.05956175603299</v>
      </c>
      <c r="M5414" s="14">
        <v>106.25783097240399</v>
      </c>
      <c r="O5414" s="14"/>
      <c r="P5414" s="14"/>
      <c r="Q5414" s="14"/>
      <c r="R5414" s="14"/>
      <c r="S5414" s="14"/>
      <c r="T5414" s="14"/>
      <c r="U5414" s="14"/>
      <c r="V5414" s="14"/>
      <c r="W5414" s="14"/>
      <c r="X5414" s="14"/>
      <c r="Y5414" s="14"/>
    </row>
    <row r="5415" spans="1:25">
      <c r="A5415" s="14" t="s">
        <v>5499</v>
      </c>
      <c r="B5415" s="14" t="s">
        <v>68</v>
      </c>
      <c r="C5415" s="14" t="s">
        <v>130</v>
      </c>
      <c r="D5415" s="14" t="s">
        <v>63</v>
      </c>
      <c r="E5415" s="14">
        <v>4</v>
      </c>
      <c r="F5415" s="14">
        <v>48.701827047219801</v>
      </c>
      <c r="G5415" s="14">
        <v>16.233942349073299</v>
      </c>
      <c r="H5415" s="14">
        <v>419.37334923981501</v>
      </c>
      <c r="I5415" s="14">
        <v>410.36544241983199</v>
      </c>
      <c r="J5415" s="14">
        <v>302.52612831496901</v>
      </c>
      <c r="K5415" s="14">
        <v>543.91164519465497</v>
      </c>
      <c r="L5415" s="14">
        <v>133.546202774824</v>
      </c>
      <c r="M5415" s="14">
        <v>107.83931410486301</v>
      </c>
      <c r="O5415" s="14"/>
      <c r="P5415" s="14"/>
      <c r="Q5415" s="14"/>
      <c r="R5415" s="14"/>
      <c r="S5415" s="14"/>
      <c r="T5415" s="14"/>
      <c r="U5415" s="14"/>
      <c r="V5415" s="14"/>
      <c r="W5415" s="14"/>
      <c r="X5415" s="14"/>
      <c r="Y5415" s="14"/>
    </row>
    <row r="5416" spans="1:25">
      <c r="A5416" s="14" t="s">
        <v>5500</v>
      </c>
      <c r="B5416" s="14" t="s">
        <v>68</v>
      </c>
      <c r="C5416" s="14" t="s">
        <v>131</v>
      </c>
      <c r="D5416" s="14" t="s">
        <v>63</v>
      </c>
      <c r="E5416" s="14">
        <v>4</v>
      </c>
      <c r="F5416" s="14">
        <v>44.791728034230502</v>
      </c>
      <c r="G5416" s="14">
        <v>14.930576011410199</v>
      </c>
      <c r="H5416" s="14">
        <v>385.43781115420802</v>
      </c>
      <c r="I5416" s="14">
        <v>375.33598248765401</v>
      </c>
      <c r="J5416" s="14">
        <v>272.90563000981803</v>
      </c>
      <c r="K5416" s="14">
        <v>503.358904526365</v>
      </c>
      <c r="L5416" s="14">
        <v>128.02292203871201</v>
      </c>
      <c r="M5416" s="14">
        <v>102.430352477836</v>
      </c>
      <c r="O5416" s="14"/>
      <c r="P5416" s="14"/>
      <c r="Q5416" s="14"/>
      <c r="R5416" s="14"/>
      <c r="S5416" s="14"/>
      <c r="T5416" s="14"/>
      <c r="U5416" s="14"/>
      <c r="V5416" s="14"/>
      <c r="W5416" s="14"/>
      <c r="X5416" s="14"/>
      <c r="Y5416" s="14"/>
    </row>
    <row r="5417" spans="1:25">
      <c r="A5417" s="14" t="s">
        <v>5501</v>
      </c>
      <c r="B5417" s="14" t="s">
        <v>68</v>
      </c>
      <c r="C5417" s="14" t="s">
        <v>132</v>
      </c>
      <c r="D5417" s="14" t="s">
        <v>63</v>
      </c>
      <c r="E5417" s="14">
        <v>4</v>
      </c>
      <c r="F5417" s="14">
        <v>38.501373329789899</v>
      </c>
      <c r="G5417" s="14">
        <v>12.833791109930001</v>
      </c>
      <c r="H5417" s="14">
        <v>329.66327022681702</v>
      </c>
      <c r="I5417" s="14">
        <v>324.72938728266598</v>
      </c>
      <c r="J5417" s="14">
        <v>229.84334318093599</v>
      </c>
      <c r="K5417" s="14">
        <v>445.44096550865601</v>
      </c>
      <c r="L5417" s="14">
        <v>120.71157822599</v>
      </c>
      <c r="M5417" s="14">
        <v>94.886044101729894</v>
      </c>
      <c r="O5417" s="14"/>
      <c r="P5417" s="14"/>
      <c r="Q5417" s="14"/>
      <c r="R5417" s="14"/>
      <c r="S5417" s="14"/>
      <c r="T5417" s="14"/>
      <c r="U5417" s="14"/>
      <c r="V5417" s="14"/>
      <c r="W5417" s="14"/>
      <c r="X5417" s="14"/>
      <c r="Y5417" s="14"/>
    </row>
    <row r="5418" spans="1:25">
      <c r="A5418" s="14" t="s">
        <v>5502</v>
      </c>
      <c r="B5418" s="14" t="s">
        <v>68</v>
      </c>
      <c r="C5418" s="14" t="s">
        <v>38</v>
      </c>
      <c r="D5418" s="14" t="s">
        <v>63</v>
      </c>
      <c r="E5418" s="14">
        <v>5</v>
      </c>
      <c r="F5418" s="14">
        <v>52.363503897366499</v>
      </c>
      <c r="G5418" s="14">
        <v>17.454501299122199</v>
      </c>
      <c r="H5418" s="14">
        <v>408.96207355019197</v>
      </c>
      <c r="I5418" s="14">
        <v>404.79739237967698</v>
      </c>
      <c r="J5418" s="14">
        <v>301.10733975594297</v>
      </c>
      <c r="K5418" s="14">
        <v>532.22327328002598</v>
      </c>
      <c r="L5418" s="14">
        <v>127.425880900349</v>
      </c>
      <c r="M5418" s="14">
        <v>103.690052623734</v>
      </c>
      <c r="O5418" s="14"/>
      <c r="P5418" s="14"/>
      <c r="Q5418" s="14"/>
      <c r="R5418" s="14"/>
      <c r="S5418" s="14"/>
      <c r="T5418" s="14"/>
      <c r="U5418" s="14"/>
      <c r="V5418" s="14"/>
      <c r="W5418" s="14"/>
      <c r="X5418" s="14"/>
      <c r="Y5418" s="14"/>
    </row>
    <row r="5419" spans="1:25">
      <c r="A5419" s="14" t="s">
        <v>5503</v>
      </c>
      <c r="B5419" s="14" t="s">
        <v>68</v>
      </c>
      <c r="C5419" s="14" t="s">
        <v>36</v>
      </c>
      <c r="D5419" s="14" t="s">
        <v>63</v>
      </c>
      <c r="E5419" s="14">
        <v>5</v>
      </c>
      <c r="F5419" s="14">
        <v>53.577919006914399</v>
      </c>
      <c r="G5419" s="14">
        <v>17.859306335638099</v>
      </c>
      <c r="H5419" s="14">
        <v>419.23254309009701</v>
      </c>
      <c r="I5419" s="14">
        <v>419.40538888726297</v>
      </c>
      <c r="J5419" s="14">
        <v>313.20033822595502</v>
      </c>
      <c r="K5419" s="14">
        <v>549.613068935706</v>
      </c>
      <c r="L5419" s="14">
        <v>130.207680048442</v>
      </c>
      <c r="M5419" s="14">
        <v>106.205050661309</v>
      </c>
      <c r="O5419" s="14"/>
      <c r="P5419" s="14"/>
      <c r="Q5419" s="14"/>
      <c r="R5419" s="14"/>
      <c r="S5419" s="14"/>
      <c r="T5419" s="14"/>
      <c r="U5419" s="14"/>
      <c r="V5419" s="14"/>
      <c r="W5419" s="14"/>
      <c r="X5419" s="14"/>
      <c r="Y5419" s="14"/>
    </row>
    <row r="5420" spans="1:25">
      <c r="A5420" s="14" t="s">
        <v>5504</v>
      </c>
      <c r="B5420" s="14" t="s">
        <v>68</v>
      </c>
      <c r="C5420" s="14" t="s">
        <v>34</v>
      </c>
      <c r="D5420" s="14" t="s">
        <v>63</v>
      </c>
      <c r="E5420" s="14">
        <v>5</v>
      </c>
      <c r="F5420" s="14">
        <v>49.532675564658803</v>
      </c>
      <c r="G5420" s="14">
        <v>16.5108918548863</v>
      </c>
      <c r="H5420" s="14">
        <v>389.53032057768797</v>
      </c>
      <c r="I5420" s="14">
        <v>387.96534586050598</v>
      </c>
      <c r="J5420" s="14">
        <v>286.23506016193198</v>
      </c>
      <c r="K5420" s="14">
        <v>513.71758815190697</v>
      </c>
      <c r="L5420" s="14">
        <v>125.752242291402</v>
      </c>
      <c r="M5420" s="14">
        <v>101.73028569857399</v>
      </c>
      <c r="O5420" s="14"/>
      <c r="P5420" s="14"/>
      <c r="Q5420" s="14"/>
      <c r="R5420" s="14"/>
      <c r="S5420" s="14"/>
      <c r="T5420" s="14"/>
      <c r="U5420" s="14"/>
      <c r="V5420" s="14"/>
      <c r="W5420" s="14"/>
      <c r="X5420" s="14"/>
      <c r="Y5420" s="14"/>
    </row>
    <row r="5421" spans="1:25">
      <c r="A5421" s="14" t="s">
        <v>5505</v>
      </c>
      <c r="B5421" s="14" t="s">
        <v>68</v>
      </c>
      <c r="C5421" s="14" t="s">
        <v>128</v>
      </c>
      <c r="D5421" s="14" t="s">
        <v>63</v>
      </c>
      <c r="E5421" s="14">
        <v>5</v>
      </c>
      <c r="F5421" s="14">
        <v>42.464597832725403</v>
      </c>
      <c r="G5421" s="14">
        <v>14.1548659442418</v>
      </c>
      <c r="H5421" s="14">
        <v>336.193475043349</v>
      </c>
      <c r="I5421" s="14">
        <v>340.501710505684</v>
      </c>
      <c r="J5421" s="14">
        <v>244.85492346261401</v>
      </c>
      <c r="K5421" s="14">
        <v>460.77594349885402</v>
      </c>
      <c r="L5421" s="14">
        <v>120.27423299317</v>
      </c>
      <c r="M5421" s="14">
        <v>95.646787043069907</v>
      </c>
      <c r="O5421" s="14"/>
      <c r="P5421" s="14"/>
      <c r="Q5421" s="14"/>
      <c r="R5421" s="14"/>
      <c r="S5421" s="14"/>
      <c r="T5421" s="14"/>
      <c r="U5421" s="14"/>
      <c r="V5421" s="14"/>
      <c r="W5421" s="14"/>
      <c r="X5421" s="14"/>
      <c r="Y5421" s="14"/>
    </row>
    <row r="5422" spans="1:25">
      <c r="A5422" s="14" t="s">
        <v>5506</v>
      </c>
      <c r="B5422" s="14" t="s">
        <v>68</v>
      </c>
      <c r="C5422" s="14" t="s">
        <v>129</v>
      </c>
      <c r="D5422" s="14" t="s">
        <v>63</v>
      </c>
      <c r="E5422" s="14">
        <v>5</v>
      </c>
      <c r="F5422" s="14">
        <v>41.543863611269401</v>
      </c>
      <c r="G5422" s="14">
        <v>13.8479545370898</v>
      </c>
      <c r="H5422" s="14">
        <v>329.347261861974</v>
      </c>
      <c r="I5422" s="14">
        <v>329.967788441403</v>
      </c>
      <c r="J5422" s="14">
        <v>236.513944471076</v>
      </c>
      <c r="K5422" s="14">
        <v>447.78433500182001</v>
      </c>
      <c r="L5422" s="14">
        <v>117.816546560417</v>
      </c>
      <c r="M5422" s="14">
        <v>93.453843970326801</v>
      </c>
      <c r="O5422" s="14"/>
      <c r="P5422" s="14"/>
      <c r="Q5422" s="14"/>
      <c r="R5422" s="14"/>
      <c r="S5422" s="14"/>
      <c r="T5422" s="14"/>
      <c r="U5422" s="14"/>
      <c r="V5422" s="14"/>
      <c r="W5422" s="14"/>
      <c r="X5422" s="14"/>
      <c r="Y5422" s="14"/>
    </row>
    <row r="5423" spans="1:25">
      <c r="A5423" s="14" t="s">
        <v>5507</v>
      </c>
      <c r="B5423" s="14" t="s">
        <v>68</v>
      </c>
      <c r="C5423" s="14" t="s">
        <v>130</v>
      </c>
      <c r="D5423" s="14" t="s">
        <v>63</v>
      </c>
      <c r="E5423" s="14">
        <v>5</v>
      </c>
      <c r="F5423" s="14">
        <v>35.534452554851597</v>
      </c>
      <c r="G5423" s="14">
        <v>11.8448175182839</v>
      </c>
      <c r="H5423" s="14">
        <v>282.01946472104498</v>
      </c>
      <c r="I5423" s="14">
        <v>283.25965938665098</v>
      </c>
      <c r="J5423" s="14">
        <v>197.234381076272</v>
      </c>
      <c r="K5423" s="14">
        <v>393.79275813170199</v>
      </c>
      <c r="L5423" s="14">
        <v>110.53309874505101</v>
      </c>
      <c r="M5423" s="14">
        <v>86.025278310379306</v>
      </c>
      <c r="O5423" s="14"/>
      <c r="P5423" s="14"/>
      <c r="Q5423" s="14"/>
      <c r="R5423" s="14"/>
      <c r="S5423" s="14"/>
      <c r="T5423" s="14"/>
      <c r="U5423" s="14"/>
      <c r="V5423" s="14"/>
      <c r="W5423" s="14"/>
      <c r="X5423" s="14"/>
      <c r="Y5423" s="14"/>
    </row>
    <row r="5424" spans="1:25">
      <c r="A5424" s="14" t="s">
        <v>5508</v>
      </c>
      <c r="B5424" s="14" t="s">
        <v>68</v>
      </c>
      <c r="C5424" s="14" t="s">
        <v>131</v>
      </c>
      <c r="D5424" s="14" t="s">
        <v>63</v>
      </c>
      <c r="E5424" s="14">
        <v>5</v>
      </c>
      <c r="F5424" s="14">
        <v>38.682942467606999</v>
      </c>
      <c r="G5424" s="14">
        <v>12.894314155869001</v>
      </c>
      <c r="H5424" s="14">
        <v>306.86135544666797</v>
      </c>
      <c r="I5424" s="14">
        <v>305.11251939689799</v>
      </c>
      <c r="J5424" s="14">
        <v>216.18864701189901</v>
      </c>
      <c r="K5424" s="14">
        <v>418.17459205952599</v>
      </c>
      <c r="L5424" s="14">
        <v>113.062072662628</v>
      </c>
      <c r="M5424" s="14">
        <v>88.923872384998404</v>
      </c>
      <c r="O5424" s="14"/>
      <c r="P5424" s="14"/>
      <c r="Q5424" s="14"/>
      <c r="R5424" s="14"/>
      <c r="S5424" s="14"/>
      <c r="T5424" s="14"/>
      <c r="U5424" s="14"/>
      <c r="V5424" s="14"/>
      <c r="W5424" s="14"/>
      <c r="X5424" s="14"/>
      <c r="Y5424" s="14"/>
    </row>
    <row r="5425" spans="1:25">
      <c r="A5425" s="14" t="s">
        <v>5509</v>
      </c>
      <c r="B5425" s="14" t="s">
        <v>68</v>
      </c>
      <c r="C5425" s="14" t="s">
        <v>132</v>
      </c>
      <c r="D5425" s="14" t="s">
        <v>63</v>
      </c>
      <c r="E5425" s="14">
        <v>5</v>
      </c>
      <c r="F5425" s="14">
        <v>37.753825680973797</v>
      </c>
      <c r="G5425" s="14">
        <v>12.5846085603246</v>
      </c>
      <c r="H5425" s="14">
        <v>300.18148748488397</v>
      </c>
      <c r="I5425" s="14">
        <v>298.52346240126002</v>
      </c>
      <c r="J5425" s="14">
        <v>210.59754391114299</v>
      </c>
      <c r="K5425" s="14">
        <v>410.64872689582597</v>
      </c>
      <c r="L5425" s="14">
        <v>112.125264494566</v>
      </c>
      <c r="M5425" s="14">
        <v>87.925918490116501</v>
      </c>
      <c r="O5425" s="14"/>
      <c r="P5425" s="14"/>
      <c r="Q5425" s="14"/>
      <c r="R5425" s="14"/>
      <c r="S5425" s="14"/>
      <c r="T5425" s="14"/>
      <c r="U5425" s="14"/>
      <c r="V5425" s="14"/>
      <c r="W5425" s="14"/>
      <c r="X5425" s="14"/>
      <c r="Y5425" s="14"/>
    </row>
    <row r="5426" spans="1:25">
      <c r="A5426" s="14" t="s">
        <v>5510</v>
      </c>
      <c r="B5426" s="14" t="s">
        <v>68</v>
      </c>
      <c r="C5426" s="14" t="s">
        <v>38</v>
      </c>
      <c r="D5426" s="14" t="s">
        <v>55</v>
      </c>
      <c r="E5426" s="14">
        <v>0</v>
      </c>
      <c r="F5426" s="14">
        <v>273.15960343862099</v>
      </c>
      <c r="G5426" s="14">
        <v>91.053201146206902</v>
      </c>
      <c r="H5426" s="14">
        <v>219.127214810618</v>
      </c>
      <c r="I5426" s="14">
        <v>220.62828147650799</v>
      </c>
      <c r="J5426" s="14">
        <v>195.06094281085601</v>
      </c>
      <c r="K5426" s="14">
        <v>248.597081359518</v>
      </c>
      <c r="L5426" s="14">
        <v>27.968799883010298</v>
      </c>
      <c r="M5426" s="14">
        <v>25.567338665651398</v>
      </c>
      <c r="O5426" s="14"/>
      <c r="P5426" s="14"/>
      <c r="Q5426" s="14"/>
      <c r="R5426" s="14"/>
      <c r="S5426" s="14"/>
      <c r="T5426" s="14"/>
      <c r="U5426" s="14"/>
      <c r="V5426" s="14"/>
      <c r="W5426" s="14"/>
      <c r="X5426" s="14"/>
      <c r="Y5426" s="14"/>
    </row>
    <row r="5427" spans="1:25">
      <c r="A5427" s="14" t="s">
        <v>5511</v>
      </c>
      <c r="B5427" s="14" t="s">
        <v>68</v>
      </c>
      <c r="C5427" s="14" t="s">
        <v>36</v>
      </c>
      <c r="D5427" s="14" t="s">
        <v>55</v>
      </c>
      <c r="E5427" s="14">
        <v>0</v>
      </c>
      <c r="F5427" s="14">
        <v>243.75449578534801</v>
      </c>
      <c r="G5427" s="14">
        <v>81.251498595116004</v>
      </c>
      <c r="H5427" s="14">
        <v>193.17538478665799</v>
      </c>
      <c r="I5427" s="14">
        <v>193.11168188399</v>
      </c>
      <c r="J5427" s="14">
        <v>169.46077580875601</v>
      </c>
      <c r="K5427" s="14">
        <v>219.121154539862</v>
      </c>
      <c r="L5427" s="14">
        <v>26.009472655872699</v>
      </c>
      <c r="M5427" s="14">
        <v>23.650906075233699</v>
      </c>
      <c r="O5427" s="14"/>
      <c r="P5427" s="14"/>
      <c r="Q5427" s="14"/>
      <c r="R5427" s="14"/>
      <c r="S5427" s="14"/>
      <c r="T5427" s="14"/>
      <c r="U5427" s="14"/>
      <c r="V5427" s="14"/>
      <c r="W5427" s="14"/>
      <c r="X5427" s="14"/>
      <c r="Y5427" s="14"/>
    </row>
    <row r="5428" spans="1:25">
      <c r="A5428" s="14" t="s">
        <v>5512</v>
      </c>
      <c r="B5428" s="14" t="s">
        <v>68</v>
      </c>
      <c r="C5428" s="14" t="s">
        <v>34</v>
      </c>
      <c r="D5428" s="14" t="s">
        <v>55</v>
      </c>
      <c r="E5428" s="14">
        <v>0</v>
      </c>
      <c r="F5428" s="14">
        <v>263.54588255905497</v>
      </c>
      <c r="G5428" s="14">
        <v>87.848627519684996</v>
      </c>
      <c r="H5428" s="14">
        <v>206.863276237278</v>
      </c>
      <c r="I5428" s="14">
        <v>204.238491091969</v>
      </c>
      <c r="J5428" s="14">
        <v>180.17310954544999</v>
      </c>
      <c r="K5428" s="14">
        <v>230.60720800423999</v>
      </c>
      <c r="L5428" s="14">
        <v>26.3687169122711</v>
      </c>
      <c r="M5428" s="14">
        <v>24.065381546519198</v>
      </c>
      <c r="O5428" s="14"/>
      <c r="P5428" s="14"/>
      <c r="Q5428" s="14"/>
      <c r="R5428" s="14"/>
      <c r="S5428" s="14"/>
      <c r="T5428" s="14"/>
      <c r="U5428" s="14"/>
      <c r="V5428" s="14"/>
      <c r="W5428" s="14"/>
      <c r="X5428" s="14"/>
      <c r="Y5428" s="14"/>
    </row>
    <row r="5429" spans="1:25">
      <c r="A5429" s="14" t="s">
        <v>5513</v>
      </c>
      <c r="B5429" s="14" t="s">
        <v>68</v>
      </c>
      <c r="C5429" s="14" t="s">
        <v>128</v>
      </c>
      <c r="D5429" s="14" t="s">
        <v>55</v>
      </c>
      <c r="E5429" s="14">
        <v>0</v>
      </c>
      <c r="F5429" s="14">
        <v>260.38634317102498</v>
      </c>
      <c r="G5429" s="14">
        <v>86.795447723674897</v>
      </c>
      <c r="H5429" s="14">
        <v>202.85313657548599</v>
      </c>
      <c r="I5429" s="14">
        <v>199.331585861538</v>
      </c>
      <c r="J5429" s="14">
        <v>175.733992372345</v>
      </c>
      <c r="K5429" s="14">
        <v>225.202106341948</v>
      </c>
      <c r="L5429" s="14">
        <v>25.870520480409802</v>
      </c>
      <c r="M5429" s="14">
        <v>23.597593489193301</v>
      </c>
      <c r="O5429" s="14"/>
      <c r="P5429" s="14"/>
      <c r="Q5429" s="14"/>
      <c r="R5429" s="14"/>
      <c r="S5429" s="14"/>
      <c r="T5429" s="14"/>
      <c r="U5429" s="14"/>
      <c r="V5429" s="14"/>
      <c r="W5429" s="14"/>
      <c r="X5429" s="14"/>
      <c r="Y5429" s="14"/>
    </row>
    <row r="5430" spans="1:25">
      <c r="A5430" s="14" t="s">
        <v>5514</v>
      </c>
      <c r="B5430" s="14" t="s">
        <v>68</v>
      </c>
      <c r="C5430" s="14" t="s">
        <v>129</v>
      </c>
      <c r="D5430" s="14" t="s">
        <v>55</v>
      </c>
      <c r="E5430" s="14">
        <v>0</v>
      </c>
      <c r="F5430" s="14">
        <v>291.538284173053</v>
      </c>
      <c r="G5430" s="14">
        <v>97.179428057684206</v>
      </c>
      <c r="H5430" s="14">
        <v>225.90585586778499</v>
      </c>
      <c r="I5430" s="14">
        <v>219.572266784173</v>
      </c>
      <c r="J5430" s="14">
        <v>194.99004241989101</v>
      </c>
      <c r="K5430" s="14">
        <v>246.38586925012299</v>
      </c>
      <c r="L5430" s="14">
        <v>26.8136024659509</v>
      </c>
      <c r="M5430" s="14">
        <v>24.582224364281998</v>
      </c>
      <c r="O5430" s="14"/>
      <c r="P5430" s="14"/>
      <c r="Q5430" s="14"/>
      <c r="R5430" s="14"/>
      <c r="S5430" s="14"/>
      <c r="T5430" s="14"/>
      <c r="U5430" s="14"/>
      <c r="V5430" s="14"/>
      <c r="W5430" s="14"/>
      <c r="X5430" s="14"/>
      <c r="Y5430" s="14"/>
    </row>
    <row r="5431" spans="1:25">
      <c r="A5431" s="14" t="s">
        <v>5515</v>
      </c>
      <c r="B5431" s="14" t="s">
        <v>68</v>
      </c>
      <c r="C5431" s="14" t="s">
        <v>130</v>
      </c>
      <c r="D5431" s="14" t="s">
        <v>55</v>
      </c>
      <c r="E5431" s="14">
        <v>0</v>
      </c>
      <c r="F5431" s="14">
        <v>268.59696537341603</v>
      </c>
      <c r="G5431" s="14">
        <v>89.5323217911386</v>
      </c>
      <c r="H5431" s="14">
        <v>207.337135359961</v>
      </c>
      <c r="I5431" s="14">
        <v>199.87173946305799</v>
      </c>
      <c r="J5431" s="14">
        <v>176.60553650154699</v>
      </c>
      <c r="K5431" s="14">
        <v>225.34268411164501</v>
      </c>
      <c r="L5431" s="14">
        <v>25.4709446485864</v>
      </c>
      <c r="M5431" s="14">
        <v>23.266202961511301</v>
      </c>
      <c r="O5431" s="14"/>
      <c r="P5431" s="14"/>
      <c r="Q5431" s="14"/>
      <c r="R5431" s="14"/>
      <c r="S5431" s="14"/>
      <c r="T5431" s="14"/>
      <c r="U5431" s="14"/>
      <c r="V5431" s="14"/>
      <c r="W5431" s="14"/>
      <c r="X5431" s="14"/>
      <c r="Y5431" s="14"/>
    </row>
    <row r="5432" spans="1:25">
      <c r="A5432" s="14" t="s">
        <v>5516</v>
      </c>
      <c r="B5432" s="14" t="s">
        <v>68</v>
      </c>
      <c r="C5432" s="14" t="s">
        <v>131</v>
      </c>
      <c r="D5432" s="14" t="s">
        <v>55</v>
      </c>
      <c r="E5432" s="14">
        <v>0</v>
      </c>
      <c r="F5432" s="14">
        <v>279.49587217011299</v>
      </c>
      <c r="G5432" s="14">
        <v>93.165290723371001</v>
      </c>
      <c r="H5432" s="14">
        <v>214.727589384167</v>
      </c>
      <c r="I5432" s="14">
        <v>203.93840787582801</v>
      </c>
      <c r="J5432" s="14">
        <v>180.66285493931099</v>
      </c>
      <c r="K5432" s="14">
        <v>229.37400176417299</v>
      </c>
      <c r="L5432" s="14">
        <v>25.435593888345601</v>
      </c>
      <c r="M5432" s="14">
        <v>23.275552936517101</v>
      </c>
      <c r="O5432" s="14"/>
      <c r="P5432" s="14"/>
      <c r="Q5432" s="14"/>
      <c r="R5432" s="14"/>
      <c r="S5432" s="14"/>
      <c r="T5432" s="14"/>
      <c r="U5432" s="14"/>
      <c r="V5432" s="14"/>
      <c r="W5432" s="14"/>
      <c r="X5432" s="14"/>
      <c r="Y5432" s="14"/>
    </row>
    <row r="5433" spans="1:25">
      <c r="A5433" s="14" t="s">
        <v>5517</v>
      </c>
      <c r="B5433" s="14" t="s">
        <v>68</v>
      </c>
      <c r="C5433" s="14" t="s">
        <v>132</v>
      </c>
      <c r="D5433" s="14" t="s">
        <v>55</v>
      </c>
      <c r="E5433" s="14">
        <v>0</v>
      </c>
      <c r="F5433" s="14">
        <v>275.74924466822603</v>
      </c>
      <c r="G5433" s="14">
        <v>91.916414889408799</v>
      </c>
      <c r="H5433" s="14">
        <v>210.40566221174601</v>
      </c>
      <c r="I5433" s="14">
        <v>198.962854283691</v>
      </c>
      <c r="J5433" s="14">
        <v>176.11369537234799</v>
      </c>
      <c r="K5433" s="14">
        <v>223.947558038669</v>
      </c>
      <c r="L5433" s="14">
        <v>24.9847037549773</v>
      </c>
      <c r="M5433" s="14">
        <v>22.849158911342801</v>
      </c>
      <c r="O5433" s="14"/>
      <c r="P5433" s="14"/>
      <c r="Q5433" s="14"/>
      <c r="R5433" s="14"/>
      <c r="S5433" s="14"/>
      <c r="T5433" s="14"/>
      <c r="U5433" s="14"/>
      <c r="V5433" s="14"/>
      <c r="W5433" s="14"/>
      <c r="X5433" s="14"/>
      <c r="Y5433" s="14"/>
    </row>
    <row r="5434" spans="1:25">
      <c r="A5434" s="14" t="s">
        <v>5518</v>
      </c>
      <c r="B5434" s="14" t="s">
        <v>68</v>
      </c>
      <c r="C5434" s="14" t="s">
        <v>38</v>
      </c>
      <c r="D5434" s="14" t="s">
        <v>55</v>
      </c>
      <c r="E5434" s="14">
        <v>1</v>
      </c>
      <c r="F5434" s="14">
        <v>31.0405416825126</v>
      </c>
      <c r="G5434" s="14">
        <v>10.346847227504201</v>
      </c>
      <c r="H5434" s="14">
        <v>116.061101822818</v>
      </c>
      <c r="I5434" s="14">
        <v>116.526971597849</v>
      </c>
      <c r="J5434" s="14">
        <v>78.870133468808902</v>
      </c>
      <c r="K5434" s="14">
        <v>165.77673688886</v>
      </c>
      <c r="L5434" s="14">
        <v>49.249765291010803</v>
      </c>
      <c r="M5434" s="14">
        <v>37.656838129039798</v>
      </c>
      <c r="O5434" s="14"/>
      <c r="P5434" s="14"/>
      <c r="Q5434" s="14"/>
      <c r="R5434" s="14"/>
      <c r="S5434" s="14"/>
      <c r="T5434" s="14"/>
      <c r="U5434" s="14"/>
      <c r="V5434" s="14"/>
      <c r="W5434" s="14"/>
      <c r="X5434" s="14"/>
      <c r="Y5434" s="14"/>
    </row>
    <row r="5435" spans="1:25">
      <c r="A5435" s="14" t="s">
        <v>5519</v>
      </c>
      <c r="B5435" s="14" t="s">
        <v>68</v>
      </c>
      <c r="C5435" s="14" t="s">
        <v>36</v>
      </c>
      <c r="D5435" s="14" t="s">
        <v>55</v>
      </c>
      <c r="E5435" s="14">
        <v>1</v>
      </c>
      <c r="F5435" s="14">
        <v>28.174504085793501</v>
      </c>
      <c r="G5435" s="14">
        <v>9.3915013619311605</v>
      </c>
      <c r="H5435" s="14">
        <v>103.03347626913001</v>
      </c>
      <c r="I5435" s="14">
        <v>101.35912839271199</v>
      </c>
      <c r="J5435" s="14">
        <v>67.099921126977407</v>
      </c>
      <c r="K5435" s="14">
        <v>146.77261788068799</v>
      </c>
      <c r="L5435" s="14">
        <v>45.413489487976001</v>
      </c>
      <c r="M5435" s="14">
        <v>34.259207265735</v>
      </c>
      <c r="O5435" s="14"/>
      <c r="P5435" s="14"/>
      <c r="Q5435" s="14"/>
      <c r="R5435" s="14"/>
      <c r="S5435" s="14"/>
      <c r="T5435" s="14"/>
      <c r="U5435" s="14"/>
      <c r="V5435" s="14"/>
      <c r="W5435" s="14"/>
      <c r="X5435" s="14"/>
      <c r="Y5435" s="14"/>
    </row>
    <row r="5436" spans="1:25">
      <c r="A5436" s="14" t="s">
        <v>5520</v>
      </c>
      <c r="B5436" s="14" t="s">
        <v>68</v>
      </c>
      <c r="C5436" s="14" t="s">
        <v>34</v>
      </c>
      <c r="D5436" s="14" t="s">
        <v>55</v>
      </c>
      <c r="E5436" s="14">
        <v>1</v>
      </c>
      <c r="F5436" s="14">
        <v>36.743358489378998</v>
      </c>
      <c r="G5436" s="14">
        <v>12.2477861631263</v>
      </c>
      <c r="H5436" s="14">
        <v>132.18937433220299</v>
      </c>
      <c r="I5436" s="14">
        <v>125.83671218114</v>
      </c>
      <c r="J5436" s="14">
        <v>88.111776268073399</v>
      </c>
      <c r="K5436" s="14">
        <v>174.10603823519401</v>
      </c>
      <c r="L5436" s="14">
        <v>48.269326054054503</v>
      </c>
      <c r="M5436" s="14">
        <v>37.724935913066297</v>
      </c>
      <c r="O5436" s="14"/>
      <c r="P5436" s="14"/>
      <c r="Q5436" s="14"/>
      <c r="R5436" s="14"/>
      <c r="S5436" s="14"/>
      <c r="T5436" s="14"/>
      <c r="U5436" s="14"/>
      <c r="V5436" s="14"/>
      <c r="W5436" s="14"/>
      <c r="X5436" s="14"/>
      <c r="Y5436" s="14"/>
    </row>
    <row r="5437" spans="1:25">
      <c r="A5437" s="14" t="s">
        <v>5521</v>
      </c>
      <c r="B5437" s="14" t="s">
        <v>68</v>
      </c>
      <c r="C5437" s="14" t="s">
        <v>128</v>
      </c>
      <c r="D5437" s="14" t="s">
        <v>55</v>
      </c>
      <c r="E5437" s="14">
        <v>1</v>
      </c>
      <c r="F5437" s="14">
        <v>39.293279163988899</v>
      </c>
      <c r="G5437" s="14">
        <v>13.0977597213296</v>
      </c>
      <c r="H5437" s="14">
        <v>139.436760695489</v>
      </c>
      <c r="I5437" s="14">
        <v>129.11642788702099</v>
      </c>
      <c r="J5437" s="14">
        <v>91.523180630053403</v>
      </c>
      <c r="K5437" s="14">
        <v>176.82401412657401</v>
      </c>
      <c r="L5437" s="14">
        <v>47.707586239553102</v>
      </c>
      <c r="M5437" s="14">
        <v>37.593247256967999</v>
      </c>
      <c r="O5437" s="14"/>
      <c r="P5437" s="14"/>
      <c r="Q5437" s="14"/>
      <c r="R5437" s="14"/>
      <c r="S5437" s="14"/>
      <c r="T5437" s="14"/>
      <c r="U5437" s="14"/>
      <c r="V5437" s="14"/>
      <c r="W5437" s="14"/>
      <c r="X5437" s="14"/>
      <c r="Y5437" s="14"/>
    </row>
    <row r="5438" spans="1:25">
      <c r="A5438" s="14" t="s">
        <v>5522</v>
      </c>
      <c r="B5438" s="14" t="s">
        <v>68</v>
      </c>
      <c r="C5438" s="14" t="s">
        <v>129</v>
      </c>
      <c r="D5438" s="14" t="s">
        <v>55</v>
      </c>
      <c r="E5438" s="14">
        <v>1</v>
      </c>
      <c r="F5438" s="14">
        <v>42.612476649809601</v>
      </c>
      <c r="G5438" s="14">
        <v>14.2041588832699</v>
      </c>
      <c r="H5438" s="14">
        <v>149.66975747184699</v>
      </c>
      <c r="I5438" s="14">
        <v>133.69781328062899</v>
      </c>
      <c r="J5438" s="14">
        <v>96.114380121682203</v>
      </c>
      <c r="K5438" s="14">
        <v>180.93937525145299</v>
      </c>
      <c r="L5438" s="14">
        <v>47.241561970824002</v>
      </c>
      <c r="M5438" s="14">
        <v>37.583433158947102</v>
      </c>
      <c r="O5438" s="14"/>
      <c r="P5438" s="14"/>
      <c r="Q5438" s="14"/>
      <c r="R5438" s="14"/>
      <c r="S5438" s="14"/>
      <c r="T5438" s="14"/>
      <c r="U5438" s="14"/>
      <c r="V5438" s="14"/>
      <c r="W5438" s="14"/>
      <c r="X5438" s="14"/>
      <c r="Y5438" s="14"/>
    </row>
    <row r="5439" spans="1:25">
      <c r="A5439" s="14" t="s">
        <v>5523</v>
      </c>
      <c r="B5439" s="14" t="s">
        <v>68</v>
      </c>
      <c r="C5439" s="14" t="s">
        <v>130</v>
      </c>
      <c r="D5439" s="14" t="s">
        <v>55</v>
      </c>
      <c r="E5439" s="14">
        <v>1</v>
      </c>
      <c r="F5439" s="14">
        <v>38.381975456373802</v>
      </c>
      <c r="G5439" s="14">
        <v>12.7939918187913</v>
      </c>
      <c r="H5439" s="14">
        <v>133.405079616189</v>
      </c>
      <c r="I5439" s="14">
        <v>116.12368897603599</v>
      </c>
      <c r="J5439" s="14">
        <v>81.896393394190596</v>
      </c>
      <c r="K5439" s="14">
        <v>159.68322302700901</v>
      </c>
      <c r="L5439" s="14">
        <v>43.559534050973902</v>
      </c>
      <c r="M5439" s="14">
        <v>34.227295581845098</v>
      </c>
      <c r="O5439" s="14"/>
      <c r="P5439" s="14"/>
      <c r="Q5439" s="14"/>
      <c r="R5439" s="14"/>
      <c r="S5439" s="14"/>
      <c r="T5439" s="14"/>
      <c r="U5439" s="14"/>
      <c r="V5439" s="14"/>
      <c r="W5439" s="14"/>
      <c r="X5439" s="14"/>
      <c r="Y5439" s="14"/>
    </row>
    <row r="5440" spans="1:25">
      <c r="A5440" s="14" t="s">
        <v>5524</v>
      </c>
      <c r="B5440" s="14" t="s">
        <v>68</v>
      </c>
      <c r="C5440" s="14" t="s">
        <v>131</v>
      </c>
      <c r="D5440" s="14" t="s">
        <v>55</v>
      </c>
      <c r="E5440" s="14">
        <v>1</v>
      </c>
      <c r="F5440" s="14">
        <v>37.561938259218003</v>
      </c>
      <c r="G5440" s="14">
        <v>12.520646086406</v>
      </c>
      <c r="H5440" s="14">
        <v>129.123197865995</v>
      </c>
      <c r="I5440" s="14">
        <v>112.268599975532</v>
      </c>
      <c r="J5440" s="14">
        <v>78.816565065098501</v>
      </c>
      <c r="K5440" s="14">
        <v>154.95416963512599</v>
      </c>
      <c r="L5440" s="14">
        <v>42.685569659594002</v>
      </c>
      <c r="M5440" s="14">
        <v>33.452034910434001</v>
      </c>
      <c r="O5440" s="14"/>
      <c r="P5440" s="14"/>
      <c r="Q5440" s="14"/>
      <c r="R5440" s="14"/>
      <c r="S5440" s="14"/>
      <c r="T5440" s="14"/>
      <c r="U5440" s="14"/>
      <c r="V5440" s="14"/>
      <c r="W5440" s="14"/>
      <c r="X5440" s="14"/>
      <c r="Y5440" s="14"/>
    </row>
    <row r="5441" spans="1:25">
      <c r="A5441" s="14" t="s">
        <v>5525</v>
      </c>
      <c r="B5441" s="14" t="s">
        <v>68</v>
      </c>
      <c r="C5441" s="14" t="s">
        <v>132</v>
      </c>
      <c r="D5441" s="14" t="s">
        <v>55</v>
      </c>
      <c r="E5441" s="14">
        <v>1</v>
      </c>
      <c r="F5441" s="14">
        <v>36.939522275422398</v>
      </c>
      <c r="G5441" s="14">
        <v>12.3131740918075</v>
      </c>
      <c r="H5441" s="14">
        <v>125.35895162528401</v>
      </c>
      <c r="I5441" s="14">
        <v>109.05202337086099</v>
      </c>
      <c r="J5441" s="14">
        <v>76.378161279675993</v>
      </c>
      <c r="K5441" s="14">
        <v>150.83080945440301</v>
      </c>
      <c r="L5441" s="14">
        <v>41.778786083541803</v>
      </c>
      <c r="M5441" s="14">
        <v>32.6738620911852</v>
      </c>
      <c r="O5441" s="14"/>
      <c r="P5441" s="14"/>
      <c r="Q5441" s="14"/>
      <c r="R5441" s="14"/>
      <c r="S5441" s="14"/>
      <c r="T5441" s="14"/>
      <c r="U5441" s="14"/>
      <c r="V5441" s="14"/>
      <c r="W5441" s="14"/>
      <c r="X5441" s="14"/>
      <c r="Y5441" s="14"/>
    </row>
    <row r="5442" spans="1:25">
      <c r="A5442" s="14" t="s">
        <v>5526</v>
      </c>
      <c r="B5442" s="14" t="s">
        <v>68</v>
      </c>
      <c r="C5442" s="14" t="s">
        <v>38</v>
      </c>
      <c r="D5442" s="14" t="s">
        <v>55</v>
      </c>
      <c r="E5442" s="14">
        <v>2</v>
      </c>
      <c r="F5442" s="14">
        <v>42.8395092532352</v>
      </c>
      <c r="G5442" s="14">
        <v>14.2798364177451</v>
      </c>
      <c r="H5442" s="14">
        <v>164.85611195734299</v>
      </c>
      <c r="I5442" s="14">
        <v>161.540641670235</v>
      </c>
      <c r="J5442" s="14">
        <v>116.36640089066501</v>
      </c>
      <c r="K5442" s="14">
        <v>218.28891653559199</v>
      </c>
      <c r="L5442" s="14">
        <v>56.7482748653565</v>
      </c>
      <c r="M5442" s="14">
        <v>45.174240779570297</v>
      </c>
      <c r="O5442" s="14"/>
      <c r="P5442" s="14"/>
      <c r="Q5442" s="14"/>
      <c r="R5442" s="14"/>
      <c r="S5442" s="14"/>
      <c r="T5442" s="14"/>
      <c r="U5442" s="14"/>
      <c r="V5442" s="14"/>
      <c r="W5442" s="14"/>
      <c r="X5442" s="14"/>
      <c r="Y5442" s="14"/>
    </row>
    <row r="5443" spans="1:25">
      <c r="A5443" s="14" t="s">
        <v>5527</v>
      </c>
      <c r="B5443" s="14" t="s">
        <v>68</v>
      </c>
      <c r="C5443" s="14" t="s">
        <v>36</v>
      </c>
      <c r="D5443" s="14" t="s">
        <v>55</v>
      </c>
      <c r="E5443" s="14">
        <v>2</v>
      </c>
      <c r="F5443" s="14">
        <v>41.5815444012093</v>
      </c>
      <c r="G5443" s="14">
        <v>13.8605148004031</v>
      </c>
      <c r="H5443" s="14">
        <v>157.888610271907</v>
      </c>
      <c r="I5443" s="14">
        <v>153.63894261639399</v>
      </c>
      <c r="J5443" s="14">
        <v>110.063336617464</v>
      </c>
      <c r="K5443" s="14">
        <v>208.56855449424799</v>
      </c>
      <c r="L5443" s="14">
        <v>54.929611877853802</v>
      </c>
      <c r="M5443" s="14">
        <v>43.575605998930001</v>
      </c>
      <c r="O5443" s="14"/>
      <c r="P5443" s="14"/>
      <c r="Q5443" s="14"/>
      <c r="R5443" s="14"/>
      <c r="S5443" s="14"/>
      <c r="T5443" s="14"/>
      <c r="U5443" s="14"/>
      <c r="V5443" s="14"/>
      <c r="W5443" s="14"/>
      <c r="X5443" s="14"/>
      <c r="Y5443" s="14"/>
    </row>
    <row r="5444" spans="1:25">
      <c r="A5444" s="14" t="s">
        <v>5528</v>
      </c>
      <c r="B5444" s="14" t="s">
        <v>68</v>
      </c>
      <c r="C5444" s="14" t="s">
        <v>34</v>
      </c>
      <c r="D5444" s="14" t="s">
        <v>55</v>
      </c>
      <c r="E5444" s="14">
        <v>2</v>
      </c>
      <c r="F5444" s="14">
        <v>46.598076539020099</v>
      </c>
      <c r="G5444" s="14">
        <v>15.532692179673401</v>
      </c>
      <c r="H5444" s="14">
        <v>174.95710948043899</v>
      </c>
      <c r="I5444" s="14">
        <v>164.623635191826</v>
      </c>
      <c r="J5444" s="14">
        <v>120.28766215391001</v>
      </c>
      <c r="K5444" s="14">
        <v>219.793554503308</v>
      </c>
      <c r="L5444" s="14">
        <v>55.169919311482701</v>
      </c>
      <c r="M5444" s="14">
        <v>44.335973037915998</v>
      </c>
      <c r="O5444" s="14"/>
      <c r="P5444" s="14"/>
      <c r="Q5444" s="14"/>
      <c r="R5444" s="14"/>
      <c r="S5444" s="14"/>
      <c r="T5444" s="14"/>
      <c r="U5444" s="14"/>
      <c r="V5444" s="14"/>
      <c r="W5444" s="14"/>
      <c r="X5444" s="14"/>
      <c r="Y5444" s="14"/>
    </row>
    <row r="5445" spans="1:25">
      <c r="A5445" s="14" t="s">
        <v>5529</v>
      </c>
      <c r="B5445" s="14" t="s">
        <v>68</v>
      </c>
      <c r="C5445" s="14" t="s">
        <v>128</v>
      </c>
      <c r="D5445" s="14" t="s">
        <v>55</v>
      </c>
      <c r="E5445" s="14">
        <v>2</v>
      </c>
      <c r="F5445" s="14">
        <v>46.803420761241497</v>
      </c>
      <c r="G5445" s="14">
        <v>15.6011402537472</v>
      </c>
      <c r="H5445" s="14">
        <v>174.12634681811599</v>
      </c>
      <c r="I5445" s="14">
        <v>163.208238156763</v>
      </c>
      <c r="J5445" s="14">
        <v>119.452138185876</v>
      </c>
      <c r="K5445" s="14">
        <v>217.630215878689</v>
      </c>
      <c r="L5445" s="14">
        <v>54.421977721926702</v>
      </c>
      <c r="M5445" s="14">
        <v>43.756099970886901</v>
      </c>
      <c r="O5445" s="14"/>
      <c r="P5445" s="14"/>
      <c r="Q5445" s="14"/>
      <c r="R5445" s="14"/>
      <c r="S5445" s="14"/>
      <c r="T5445" s="14"/>
      <c r="U5445" s="14"/>
      <c r="V5445" s="14"/>
      <c r="W5445" s="14"/>
      <c r="X5445" s="14"/>
      <c r="Y5445" s="14"/>
    </row>
    <row r="5446" spans="1:25">
      <c r="A5446" s="14" t="s">
        <v>5530</v>
      </c>
      <c r="B5446" s="14" t="s">
        <v>68</v>
      </c>
      <c r="C5446" s="14" t="s">
        <v>129</v>
      </c>
      <c r="D5446" s="14" t="s">
        <v>55</v>
      </c>
      <c r="E5446" s="14">
        <v>2</v>
      </c>
      <c r="F5446" s="14">
        <v>46.6696804719952</v>
      </c>
      <c r="G5446" s="14">
        <v>15.556560157331701</v>
      </c>
      <c r="H5446" s="14">
        <v>172.46103422636</v>
      </c>
      <c r="I5446" s="14">
        <v>158.467492443239</v>
      </c>
      <c r="J5446" s="14">
        <v>115.977861482235</v>
      </c>
      <c r="K5446" s="14">
        <v>211.33094716162</v>
      </c>
      <c r="L5446" s="14">
        <v>52.863454718380801</v>
      </c>
      <c r="M5446" s="14">
        <v>42.4896309610046</v>
      </c>
      <c r="O5446" s="14"/>
      <c r="P5446" s="14"/>
      <c r="Q5446" s="14"/>
      <c r="R5446" s="14"/>
      <c r="S5446" s="14"/>
      <c r="T5446" s="14"/>
      <c r="U5446" s="14"/>
      <c r="V5446" s="14"/>
      <c r="W5446" s="14"/>
      <c r="X5446" s="14"/>
      <c r="Y5446" s="14"/>
    </row>
    <row r="5447" spans="1:25">
      <c r="A5447" s="14" t="s">
        <v>5531</v>
      </c>
      <c r="B5447" s="14" t="s">
        <v>68</v>
      </c>
      <c r="C5447" s="14" t="s">
        <v>130</v>
      </c>
      <c r="D5447" s="14" t="s">
        <v>55</v>
      </c>
      <c r="E5447" s="14">
        <v>2</v>
      </c>
      <c r="F5447" s="14">
        <v>47.427395371741397</v>
      </c>
      <c r="G5447" s="14">
        <v>15.8091317905805</v>
      </c>
      <c r="H5447" s="14">
        <v>174.48730867790499</v>
      </c>
      <c r="I5447" s="14">
        <v>162.27228140080601</v>
      </c>
      <c r="J5447" s="14">
        <v>119.107028981573</v>
      </c>
      <c r="K5447" s="14">
        <v>215.88145837727399</v>
      </c>
      <c r="L5447" s="14">
        <v>53.609176976468298</v>
      </c>
      <c r="M5447" s="14">
        <v>43.165252419232701</v>
      </c>
      <c r="O5447" s="14"/>
      <c r="P5447" s="14"/>
      <c r="Q5447" s="14"/>
      <c r="R5447" s="14"/>
      <c r="S5447" s="14"/>
      <c r="T5447" s="14"/>
      <c r="U5447" s="14"/>
      <c r="V5447" s="14"/>
      <c r="W5447" s="14"/>
      <c r="X5447" s="14"/>
      <c r="Y5447" s="14"/>
    </row>
    <row r="5448" spans="1:25">
      <c r="A5448" s="14" t="s">
        <v>5532</v>
      </c>
      <c r="B5448" s="14" t="s">
        <v>68</v>
      </c>
      <c r="C5448" s="14" t="s">
        <v>131</v>
      </c>
      <c r="D5448" s="14" t="s">
        <v>55</v>
      </c>
      <c r="E5448" s="14">
        <v>2</v>
      </c>
      <c r="F5448" s="14">
        <v>45.5761935292579</v>
      </c>
      <c r="G5448" s="14">
        <v>15.192064509752599</v>
      </c>
      <c r="H5448" s="14">
        <v>166.957995198395</v>
      </c>
      <c r="I5448" s="14">
        <v>152.59129058138299</v>
      </c>
      <c r="J5448" s="14">
        <v>111.15319995722101</v>
      </c>
      <c r="K5448" s="14">
        <v>204.282179540762</v>
      </c>
      <c r="L5448" s="14">
        <v>51.690888959379301</v>
      </c>
      <c r="M5448" s="14">
        <v>41.438090624161397</v>
      </c>
      <c r="O5448" s="14"/>
      <c r="P5448" s="14"/>
      <c r="Q5448" s="14"/>
      <c r="R5448" s="14"/>
      <c r="S5448" s="14"/>
      <c r="T5448" s="14"/>
      <c r="U5448" s="14"/>
      <c r="V5448" s="14"/>
      <c r="W5448" s="14"/>
      <c r="X5448" s="14"/>
      <c r="Y5448" s="14"/>
    </row>
    <row r="5449" spans="1:25">
      <c r="A5449" s="14" t="s">
        <v>5533</v>
      </c>
      <c r="B5449" s="14" t="s">
        <v>68</v>
      </c>
      <c r="C5449" s="14" t="s">
        <v>132</v>
      </c>
      <c r="D5449" s="14" t="s">
        <v>55</v>
      </c>
      <c r="E5449" s="14">
        <v>2</v>
      </c>
      <c r="F5449" s="14">
        <v>49.4662885669714</v>
      </c>
      <c r="G5449" s="14">
        <v>16.4887628556571</v>
      </c>
      <c r="H5449" s="14">
        <v>180.593218819946</v>
      </c>
      <c r="I5449" s="14">
        <v>162.20984829023999</v>
      </c>
      <c r="J5449" s="14">
        <v>119.785107745199</v>
      </c>
      <c r="K5449" s="14">
        <v>214.660027065918</v>
      </c>
      <c r="L5449" s="14">
        <v>52.4501787756776</v>
      </c>
      <c r="M5449" s="14">
        <v>42.424740545041097</v>
      </c>
      <c r="O5449" s="14"/>
      <c r="P5449" s="14"/>
      <c r="Q5449" s="14"/>
      <c r="R5449" s="14"/>
      <c r="S5449" s="14"/>
      <c r="T5449" s="14"/>
      <c r="U5449" s="14"/>
      <c r="V5449" s="14"/>
      <c r="W5449" s="14"/>
      <c r="X5449" s="14"/>
      <c r="Y5449" s="14"/>
    </row>
    <row r="5450" spans="1:25">
      <c r="A5450" s="14" t="s">
        <v>5534</v>
      </c>
      <c r="B5450" s="14" t="s">
        <v>68</v>
      </c>
      <c r="C5450" s="14" t="s">
        <v>38</v>
      </c>
      <c r="D5450" s="14" t="s">
        <v>55</v>
      </c>
      <c r="E5450" s="14">
        <v>3</v>
      </c>
      <c r="F5450" s="14">
        <v>61.535352899502001</v>
      </c>
      <c r="G5450" s="14">
        <v>20.511784299834002</v>
      </c>
      <c r="H5450" s="14">
        <v>223.75678302426101</v>
      </c>
      <c r="I5450" s="14">
        <v>226.776741144971</v>
      </c>
      <c r="J5450" s="14">
        <v>173.210656359138</v>
      </c>
      <c r="K5450" s="14">
        <v>291.55269499977999</v>
      </c>
      <c r="L5450" s="14">
        <v>64.775953854809401</v>
      </c>
      <c r="M5450" s="14">
        <v>53.566084785833297</v>
      </c>
      <c r="O5450" s="14"/>
      <c r="P5450" s="14"/>
      <c r="Q5450" s="14"/>
      <c r="R5450" s="14"/>
      <c r="S5450" s="14"/>
      <c r="T5450" s="14"/>
      <c r="U5450" s="14"/>
      <c r="V5450" s="14"/>
      <c r="W5450" s="14"/>
      <c r="X5450" s="14"/>
      <c r="Y5450" s="14"/>
    </row>
    <row r="5451" spans="1:25">
      <c r="A5451" s="14" t="s">
        <v>5535</v>
      </c>
      <c r="B5451" s="14" t="s">
        <v>68</v>
      </c>
      <c r="C5451" s="14" t="s">
        <v>36</v>
      </c>
      <c r="D5451" s="14" t="s">
        <v>55</v>
      </c>
      <c r="E5451" s="14">
        <v>3</v>
      </c>
      <c r="F5451" s="14">
        <v>58.350564228077701</v>
      </c>
      <c r="G5451" s="14">
        <v>19.450188076025899</v>
      </c>
      <c r="H5451" s="14">
        <v>210.20412921242701</v>
      </c>
      <c r="I5451" s="14">
        <v>211.57869979483601</v>
      </c>
      <c r="J5451" s="14">
        <v>160.36710462237701</v>
      </c>
      <c r="K5451" s="14">
        <v>273.82778372455499</v>
      </c>
      <c r="L5451" s="14">
        <v>62.249083929718203</v>
      </c>
      <c r="M5451" s="14">
        <v>51.211595172459702</v>
      </c>
      <c r="O5451" s="14"/>
      <c r="P5451" s="14"/>
      <c r="Q5451" s="14"/>
      <c r="R5451" s="14"/>
      <c r="S5451" s="14"/>
      <c r="T5451" s="14"/>
      <c r="U5451" s="14"/>
      <c r="V5451" s="14"/>
      <c r="W5451" s="14"/>
      <c r="X5451" s="14"/>
      <c r="Y5451" s="14"/>
    </row>
    <row r="5452" spans="1:25">
      <c r="A5452" s="14" t="s">
        <v>5536</v>
      </c>
      <c r="B5452" s="14" t="s">
        <v>68</v>
      </c>
      <c r="C5452" s="14" t="s">
        <v>34</v>
      </c>
      <c r="D5452" s="14" t="s">
        <v>55</v>
      </c>
      <c r="E5452" s="14">
        <v>3</v>
      </c>
      <c r="F5452" s="14">
        <v>64.459458502173703</v>
      </c>
      <c r="G5452" s="14">
        <v>21.486486167391199</v>
      </c>
      <c r="H5452" s="14">
        <v>230.59118016088499</v>
      </c>
      <c r="I5452" s="14">
        <v>227.87563912429599</v>
      </c>
      <c r="J5452" s="14">
        <v>175.281125993052</v>
      </c>
      <c r="K5452" s="14">
        <v>291.19779376550599</v>
      </c>
      <c r="L5452" s="14">
        <v>63.322154641209998</v>
      </c>
      <c r="M5452" s="14">
        <v>52.594513131244</v>
      </c>
      <c r="O5452" s="14"/>
      <c r="P5452" s="14"/>
      <c r="Q5452" s="14"/>
      <c r="R5452" s="14"/>
      <c r="S5452" s="14"/>
      <c r="T5452" s="14"/>
      <c r="U5452" s="14"/>
      <c r="V5452" s="14"/>
      <c r="W5452" s="14"/>
      <c r="X5452" s="14"/>
      <c r="Y5452" s="14"/>
    </row>
    <row r="5453" spans="1:25">
      <c r="A5453" s="14" t="s">
        <v>5537</v>
      </c>
      <c r="B5453" s="14" t="s">
        <v>68</v>
      </c>
      <c r="C5453" s="14" t="s">
        <v>128</v>
      </c>
      <c r="D5453" s="14" t="s">
        <v>55</v>
      </c>
      <c r="E5453" s="14">
        <v>3</v>
      </c>
      <c r="F5453" s="14">
        <v>58.423499906382801</v>
      </c>
      <c r="G5453" s="14">
        <v>19.474499968794301</v>
      </c>
      <c r="H5453" s="14">
        <v>208.20177437148601</v>
      </c>
      <c r="I5453" s="14">
        <v>204.15381864022399</v>
      </c>
      <c r="J5453" s="14">
        <v>154.91155560720699</v>
      </c>
      <c r="K5453" s="14">
        <v>264.00177119363099</v>
      </c>
      <c r="L5453" s="14">
        <v>59.847952553407403</v>
      </c>
      <c r="M5453" s="14">
        <v>49.242263033016798</v>
      </c>
      <c r="O5453" s="14"/>
      <c r="P5453" s="14"/>
      <c r="Q5453" s="14"/>
      <c r="R5453" s="14"/>
      <c r="S5453" s="14"/>
      <c r="T5453" s="14"/>
      <c r="U5453" s="14"/>
      <c r="V5453" s="14"/>
      <c r="W5453" s="14"/>
      <c r="X5453" s="14"/>
      <c r="Y5453" s="14"/>
    </row>
    <row r="5454" spans="1:25">
      <c r="A5454" s="14" t="s">
        <v>5538</v>
      </c>
      <c r="B5454" s="14" t="s">
        <v>68</v>
      </c>
      <c r="C5454" s="14" t="s">
        <v>129</v>
      </c>
      <c r="D5454" s="14" t="s">
        <v>55</v>
      </c>
      <c r="E5454" s="14">
        <v>3</v>
      </c>
      <c r="F5454" s="14">
        <v>62.047861615033</v>
      </c>
      <c r="G5454" s="14">
        <v>20.682620538344299</v>
      </c>
      <c r="H5454" s="14">
        <v>220.489185228076</v>
      </c>
      <c r="I5454" s="14">
        <v>212.53357000426999</v>
      </c>
      <c r="J5454" s="14">
        <v>162.73555484960599</v>
      </c>
      <c r="K5454" s="14">
        <v>272.70518103959</v>
      </c>
      <c r="L5454" s="14">
        <v>60.171611035319998</v>
      </c>
      <c r="M5454" s="14">
        <v>49.798015154664</v>
      </c>
      <c r="O5454" s="14"/>
      <c r="P5454" s="14"/>
      <c r="Q5454" s="14"/>
      <c r="R5454" s="14"/>
      <c r="S5454" s="14"/>
      <c r="T5454" s="14"/>
      <c r="U5454" s="14"/>
      <c r="V5454" s="14"/>
      <c r="W5454" s="14"/>
      <c r="X5454" s="14"/>
      <c r="Y5454" s="14"/>
    </row>
    <row r="5455" spans="1:25">
      <c r="A5455" s="14" t="s">
        <v>5539</v>
      </c>
      <c r="B5455" s="14" t="s">
        <v>68</v>
      </c>
      <c r="C5455" s="14" t="s">
        <v>130</v>
      </c>
      <c r="D5455" s="14" t="s">
        <v>55</v>
      </c>
      <c r="E5455" s="14">
        <v>3</v>
      </c>
      <c r="F5455" s="14">
        <v>55.260200319785902</v>
      </c>
      <c r="G5455" s="14">
        <v>18.420066773262</v>
      </c>
      <c r="H5455" s="14">
        <v>196.062445697307</v>
      </c>
      <c r="I5455" s="14">
        <v>186.725935313831</v>
      </c>
      <c r="J5455" s="14">
        <v>140.596167200206</v>
      </c>
      <c r="K5455" s="14">
        <v>243.103175909014</v>
      </c>
      <c r="L5455" s="14">
        <v>56.377240595183103</v>
      </c>
      <c r="M5455" s="14">
        <v>46.129768113624998</v>
      </c>
      <c r="O5455" s="14"/>
      <c r="P5455" s="14"/>
      <c r="Q5455" s="14"/>
      <c r="R5455" s="14"/>
      <c r="S5455" s="14"/>
      <c r="T5455" s="14"/>
      <c r="U5455" s="14"/>
      <c r="V5455" s="14"/>
      <c r="W5455" s="14"/>
      <c r="X5455" s="14"/>
      <c r="Y5455" s="14"/>
    </row>
    <row r="5456" spans="1:25">
      <c r="A5456" s="14" t="s">
        <v>5540</v>
      </c>
      <c r="B5456" s="14" t="s">
        <v>68</v>
      </c>
      <c r="C5456" s="14" t="s">
        <v>131</v>
      </c>
      <c r="D5456" s="14" t="s">
        <v>55</v>
      </c>
      <c r="E5456" s="14">
        <v>3</v>
      </c>
      <c r="F5456" s="14">
        <v>66.298360618031694</v>
      </c>
      <c r="G5456" s="14">
        <v>22.099453539343902</v>
      </c>
      <c r="H5456" s="14">
        <v>234.04653022922199</v>
      </c>
      <c r="I5456" s="14">
        <v>220.597046516511</v>
      </c>
      <c r="J5456" s="14">
        <v>170.573216899123</v>
      </c>
      <c r="K5456" s="14">
        <v>280.66701250416401</v>
      </c>
      <c r="L5456" s="14">
        <v>60.0699659876529</v>
      </c>
      <c r="M5456" s="14">
        <v>50.0238296173886</v>
      </c>
      <c r="O5456" s="14"/>
      <c r="P5456" s="14"/>
      <c r="Q5456" s="14"/>
      <c r="R5456" s="14"/>
      <c r="S5456" s="14"/>
      <c r="T5456" s="14"/>
      <c r="U5456" s="14"/>
      <c r="V5456" s="14"/>
      <c r="W5456" s="14"/>
      <c r="X5456" s="14"/>
      <c r="Y5456" s="14"/>
    </row>
    <row r="5457" spans="1:25">
      <c r="A5457" s="14" t="s">
        <v>5541</v>
      </c>
      <c r="B5457" s="14" t="s">
        <v>68</v>
      </c>
      <c r="C5457" s="14" t="s">
        <v>132</v>
      </c>
      <c r="D5457" s="14" t="s">
        <v>55</v>
      </c>
      <c r="E5457" s="14">
        <v>3</v>
      </c>
      <c r="F5457" s="14">
        <v>60.235196908367399</v>
      </c>
      <c r="G5457" s="14">
        <v>20.078398969455801</v>
      </c>
      <c r="H5457" s="14">
        <v>211.344152515236</v>
      </c>
      <c r="I5457" s="14">
        <v>198.89040014107101</v>
      </c>
      <c r="J5457" s="14">
        <v>151.774362034077</v>
      </c>
      <c r="K5457" s="14">
        <v>255.98379295552201</v>
      </c>
      <c r="L5457" s="14">
        <v>57.093392814451697</v>
      </c>
      <c r="M5457" s="14">
        <v>47.116038106993997</v>
      </c>
      <c r="O5457" s="14"/>
      <c r="P5457" s="14"/>
      <c r="Q5457" s="14"/>
      <c r="R5457" s="14"/>
      <c r="S5457" s="14"/>
      <c r="T5457" s="14"/>
      <c r="U5457" s="14"/>
      <c r="V5457" s="14"/>
      <c r="W5457" s="14"/>
      <c r="X5457" s="14"/>
      <c r="Y5457" s="14"/>
    </row>
    <row r="5458" spans="1:25">
      <c r="A5458" s="14" t="s">
        <v>5542</v>
      </c>
      <c r="B5458" s="14" t="s">
        <v>68</v>
      </c>
      <c r="C5458" s="14" t="s">
        <v>38</v>
      </c>
      <c r="D5458" s="14" t="s">
        <v>55</v>
      </c>
      <c r="E5458" s="14">
        <v>4</v>
      </c>
      <c r="F5458" s="14">
        <v>73.721784467774796</v>
      </c>
      <c r="G5458" s="14">
        <v>24.5739281559249</v>
      </c>
      <c r="H5458" s="14">
        <v>332.694546088609</v>
      </c>
      <c r="I5458" s="14">
        <v>330.67653713015198</v>
      </c>
      <c r="J5458" s="14">
        <v>258.96605800678202</v>
      </c>
      <c r="K5458" s="14">
        <v>415.97164480709301</v>
      </c>
      <c r="L5458" s="14">
        <v>85.295107676941797</v>
      </c>
      <c r="M5458" s="14">
        <v>71.710479123370106</v>
      </c>
      <c r="O5458" s="14"/>
      <c r="P5458" s="14"/>
      <c r="Q5458" s="14"/>
      <c r="R5458" s="14"/>
      <c r="S5458" s="14"/>
      <c r="T5458" s="14"/>
      <c r="U5458" s="14"/>
      <c r="V5458" s="14"/>
      <c r="W5458" s="14"/>
      <c r="X5458" s="14"/>
      <c r="Y5458" s="14"/>
    </row>
    <row r="5459" spans="1:25">
      <c r="A5459" s="14" t="s">
        <v>5543</v>
      </c>
      <c r="B5459" s="14" t="s">
        <v>68</v>
      </c>
      <c r="C5459" s="14" t="s">
        <v>36</v>
      </c>
      <c r="D5459" s="14" t="s">
        <v>55</v>
      </c>
      <c r="E5459" s="14">
        <v>4</v>
      </c>
      <c r="F5459" s="14">
        <v>56.821898529462501</v>
      </c>
      <c r="G5459" s="14">
        <v>18.940632843154201</v>
      </c>
      <c r="H5459" s="14">
        <v>254.57839842949099</v>
      </c>
      <c r="I5459" s="14">
        <v>250.50685228143601</v>
      </c>
      <c r="J5459" s="14">
        <v>189.19946747472699</v>
      </c>
      <c r="K5459" s="14">
        <v>325.22388750779299</v>
      </c>
      <c r="L5459" s="14">
        <v>74.717035226357098</v>
      </c>
      <c r="M5459" s="14">
        <v>61.307384806709102</v>
      </c>
      <c r="O5459" s="14"/>
      <c r="P5459" s="14"/>
      <c r="Q5459" s="14"/>
      <c r="R5459" s="14"/>
      <c r="S5459" s="14"/>
      <c r="T5459" s="14"/>
      <c r="U5459" s="14"/>
      <c r="V5459" s="14"/>
      <c r="W5459" s="14"/>
      <c r="X5459" s="14"/>
      <c r="Y5459" s="14"/>
    </row>
    <row r="5460" spans="1:25">
      <c r="A5460" s="14" t="s">
        <v>5544</v>
      </c>
      <c r="B5460" s="14" t="s">
        <v>68</v>
      </c>
      <c r="C5460" s="14" t="s">
        <v>34</v>
      </c>
      <c r="D5460" s="14" t="s">
        <v>55</v>
      </c>
      <c r="E5460" s="14">
        <v>4</v>
      </c>
      <c r="F5460" s="14">
        <v>48.207847052981101</v>
      </c>
      <c r="G5460" s="14">
        <v>16.069282350993699</v>
      </c>
      <c r="H5460" s="14">
        <v>214.28566943584099</v>
      </c>
      <c r="I5460" s="14">
        <v>209.19263941747201</v>
      </c>
      <c r="J5460" s="14">
        <v>153.98191368081399</v>
      </c>
      <c r="K5460" s="14">
        <v>277.63998980802597</v>
      </c>
      <c r="L5460" s="14">
        <v>68.447350390553694</v>
      </c>
      <c r="M5460" s="14">
        <v>55.210725736658802</v>
      </c>
      <c r="O5460" s="14"/>
      <c r="P5460" s="14"/>
      <c r="Q5460" s="14"/>
      <c r="R5460" s="14"/>
      <c r="S5460" s="14"/>
      <c r="T5460" s="14"/>
      <c r="U5460" s="14"/>
      <c r="V5460" s="14"/>
      <c r="W5460" s="14"/>
      <c r="X5460" s="14"/>
      <c r="Y5460" s="14"/>
    </row>
    <row r="5461" spans="1:25">
      <c r="A5461" s="14" t="s">
        <v>5545</v>
      </c>
      <c r="B5461" s="14" t="s">
        <v>68</v>
      </c>
      <c r="C5461" s="14" t="s">
        <v>128</v>
      </c>
      <c r="D5461" s="14" t="s">
        <v>55</v>
      </c>
      <c r="E5461" s="14">
        <v>4</v>
      </c>
      <c r="F5461" s="14">
        <v>50.357918629803798</v>
      </c>
      <c r="G5461" s="14">
        <v>16.785972876601299</v>
      </c>
      <c r="H5461" s="14">
        <v>222.517425786769</v>
      </c>
      <c r="I5461" s="14">
        <v>217.305545215828</v>
      </c>
      <c r="J5461" s="14">
        <v>161.18888873043801</v>
      </c>
      <c r="K5461" s="14">
        <v>286.55129699493602</v>
      </c>
      <c r="L5461" s="14">
        <v>69.245751779108303</v>
      </c>
      <c r="M5461" s="14">
        <v>56.116656485389797</v>
      </c>
      <c r="O5461" s="14"/>
      <c r="P5461" s="14"/>
      <c r="Q5461" s="14"/>
      <c r="R5461" s="14"/>
      <c r="S5461" s="14"/>
      <c r="T5461" s="14"/>
      <c r="U5461" s="14"/>
      <c r="V5461" s="14"/>
      <c r="W5461" s="14"/>
      <c r="X5461" s="14"/>
      <c r="Y5461" s="14"/>
    </row>
    <row r="5462" spans="1:25">
      <c r="A5462" s="14" t="s">
        <v>5546</v>
      </c>
      <c r="B5462" s="14" t="s">
        <v>68</v>
      </c>
      <c r="C5462" s="14" t="s">
        <v>129</v>
      </c>
      <c r="D5462" s="14" t="s">
        <v>55</v>
      </c>
      <c r="E5462" s="14">
        <v>4</v>
      </c>
      <c r="F5462" s="14">
        <v>66.145010991169102</v>
      </c>
      <c r="G5462" s="14">
        <v>22.048336997056399</v>
      </c>
      <c r="H5462" s="14">
        <v>291.52898316879998</v>
      </c>
      <c r="I5462" s="14">
        <v>283.82606998202999</v>
      </c>
      <c r="J5462" s="14">
        <v>219.315243106613</v>
      </c>
      <c r="K5462" s="14">
        <v>361.308970601211</v>
      </c>
      <c r="L5462" s="14">
        <v>77.482900619181194</v>
      </c>
      <c r="M5462" s="14">
        <v>64.510826875417195</v>
      </c>
      <c r="O5462" s="14"/>
      <c r="P5462" s="14"/>
      <c r="Q5462" s="14"/>
      <c r="R5462" s="14"/>
      <c r="S5462" s="14"/>
      <c r="T5462" s="14"/>
      <c r="U5462" s="14"/>
      <c r="V5462" s="14"/>
      <c r="W5462" s="14"/>
      <c r="X5462" s="14"/>
      <c r="Y5462" s="14"/>
    </row>
    <row r="5463" spans="1:25">
      <c r="A5463" s="14" t="s">
        <v>5547</v>
      </c>
      <c r="B5463" s="14" t="s">
        <v>68</v>
      </c>
      <c r="C5463" s="14" t="s">
        <v>130</v>
      </c>
      <c r="D5463" s="14" t="s">
        <v>55</v>
      </c>
      <c r="E5463" s="14">
        <v>4</v>
      </c>
      <c r="F5463" s="14">
        <v>67.482618890753002</v>
      </c>
      <c r="G5463" s="14">
        <v>22.494206296917699</v>
      </c>
      <c r="H5463" s="14">
        <v>297.66053059306199</v>
      </c>
      <c r="I5463" s="14">
        <v>290.47506836561797</v>
      </c>
      <c r="J5463" s="14">
        <v>225.08291637042299</v>
      </c>
      <c r="K5463" s="14">
        <v>368.87218038186802</v>
      </c>
      <c r="L5463" s="14">
        <v>78.397112016249807</v>
      </c>
      <c r="M5463" s="14">
        <v>65.392151995194794</v>
      </c>
      <c r="O5463" s="14"/>
      <c r="P5463" s="14"/>
      <c r="Q5463" s="14"/>
      <c r="R5463" s="14"/>
      <c r="S5463" s="14"/>
      <c r="T5463" s="14"/>
      <c r="U5463" s="14"/>
      <c r="V5463" s="14"/>
      <c r="W5463" s="14"/>
      <c r="X5463" s="14"/>
      <c r="Y5463" s="14"/>
    </row>
    <row r="5464" spans="1:25">
      <c r="A5464" s="14" t="s">
        <v>5548</v>
      </c>
      <c r="B5464" s="14" t="s">
        <v>68</v>
      </c>
      <c r="C5464" s="14" t="s">
        <v>131</v>
      </c>
      <c r="D5464" s="14" t="s">
        <v>55</v>
      </c>
      <c r="E5464" s="14">
        <v>4</v>
      </c>
      <c r="F5464" s="14">
        <v>70.451907917368004</v>
      </c>
      <c r="G5464" s="14">
        <v>23.483969305789302</v>
      </c>
      <c r="H5464" s="14">
        <v>310.56604768511301</v>
      </c>
      <c r="I5464" s="14">
        <v>301.15134218283902</v>
      </c>
      <c r="J5464" s="14">
        <v>234.65739602669399</v>
      </c>
      <c r="K5464" s="14">
        <v>380.55959650672298</v>
      </c>
      <c r="L5464" s="14">
        <v>79.408254323883696</v>
      </c>
      <c r="M5464" s="14">
        <v>66.493946156145299</v>
      </c>
      <c r="O5464" s="14"/>
      <c r="P5464" s="14"/>
      <c r="Q5464" s="14"/>
      <c r="R5464" s="14"/>
      <c r="S5464" s="14"/>
      <c r="T5464" s="14"/>
      <c r="U5464" s="14"/>
      <c r="V5464" s="14"/>
      <c r="W5464" s="14"/>
      <c r="X5464" s="14"/>
      <c r="Y5464" s="14"/>
    </row>
    <row r="5465" spans="1:25">
      <c r="A5465" s="14" t="s">
        <v>5549</v>
      </c>
      <c r="B5465" s="14" t="s">
        <v>68</v>
      </c>
      <c r="C5465" s="14" t="s">
        <v>132</v>
      </c>
      <c r="D5465" s="14" t="s">
        <v>55</v>
      </c>
      <c r="E5465" s="14">
        <v>4</v>
      </c>
      <c r="F5465" s="14">
        <v>70.156702767532906</v>
      </c>
      <c r="G5465" s="14">
        <v>23.385567589177601</v>
      </c>
      <c r="H5465" s="14">
        <v>307.34088039397602</v>
      </c>
      <c r="I5465" s="14">
        <v>297.63667714934201</v>
      </c>
      <c r="J5465" s="14">
        <v>231.73612972526399</v>
      </c>
      <c r="K5465" s="14">
        <v>376.36587562624197</v>
      </c>
      <c r="L5465" s="14">
        <v>78.729198476899498</v>
      </c>
      <c r="M5465" s="14">
        <v>65.900547424078397</v>
      </c>
      <c r="O5465" s="14"/>
      <c r="P5465" s="14"/>
      <c r="Q5465" s="14"/>
      <c r="R5465" s="14"/>
      <c r="S5465" s="14"/>
      <c r="T5465" s="14"/>
      <c r="U5465" s="14"/>
      <c r="V5465" s="14"/>
      <c r="W5465" s="14"/>
      <c r="X5465" s="14"/>
      <c r="Y5465" s="14"/>
    </row>
    <row r="5466" spans="1:25">
      <c r="A5466" s="14" t="s">
        <v>5550</v>
      </c>
      <c r="B5466" s="14" t="s">
        <v>68</v>
      </c>
      <c r="C5466" s="14" t="s">
        <v>38</v>
      </c>
      <c r="D5466" s="14" t="s">
        <v>55</v>
      </c>
      <c r="E5466" s="14">
        <v>5</v>
      </c>
      <c r="F5466" s="14">
        <v>64.022415135596006</v>
      </c>
      <c r="G5466" s="14">
        <v>21.340805045198699</v>
      </c>
      <c r="H5466" s="14">
        <v>287.52151226297201</v>
      </c>
      <c r="I5466" s="14">
        <v>303.34080817297399</v>
      </c>
      <c r="J5466" s="14">
        <v>233.16760820739799</v>
      </c>
      <c r="K5466" s="14">
        <v>387.88103854040099</v>
      </c>
      <c r="L5466" s="14">
        <v>84.5402303674271</v>
      </c>
      <c r="M5466" s="14">
        <v>70.173199965575407</v>
      </c>
      <c r="O5466" s="14"/>
      <c r="P5466" s="14"/>
      <c r="Q5466" s="14"/>
      <c r="R5466" s="14"/>
      <c r="S5466" s="14"/>
      <c r="T5466" s="14"/>
      <c r="U5466" s="14"/>
      <c r="V5466" s="14"/>
      <c r="W5466" s="14"/>
      <c r="X5466" s="14"/>
      <c r="Y5466" s="14"/>
    </row>
    <row r="5467" spans="1:25">
      <c r="A5467" s="14" t="s">
        <v>5551</v>
      </c>
      <c r="B5467" s="14" t="s">
        <v>68</v>
      </c>
      <c r="C5467" s="14" t="s">
        <v>36</v>
      </c>
      <c r="D5467" s="14" t="s">
        <v>55</v>
      </c>
      <c r="E5467" s="14">
        <v>5</v>
      </c>
      <c r="F5467" s="14">
        <v>58.825984540805003</v>
      </c>
      <c r="G5467" s="14">
        <v>19.6086615136017</v>
      </c>
      <c r="H5467" s="14">
        <v>262.346628643825</v>
      </c>
      <c r="I5467" s="14">
        <v>277.083946066294</v>
      </c>
      <c r="J5467" s="14">
        <v>210.31486412996699</v>
      </c>
      <c r="K5467" s="14">
        <v>358.17893070826602</v>
      </c>
      <c r="L5467" s="14">
        <v>81.094984641971493</v>
      </c>
      <c r="M5467" s="14">
        <v>66.769081936327396</v>
      </c>
      <c r="O5467" s="14"/>
      <c r="P5467" s="14"/>
      <c r="Q5467" s="14"/>
      <c r="R5467" s="14"/>
      <c r="S5467" s="14"/>
      <c r="T5467" s="14"/>
      <c r="U5467" s="14"/>
      <c r="V5467" s="14"/>
      <c r="W5467" s="14"/>
      <c r="X5467" s="14"/>
      <c r="Y5467" s="14"/>
    </row>
    <row r="5468" spans="1:25">
      <c r="A5468" s="14" t="s">
        <v>5552</v>
      </c>
      <c r="B5468" s="14" t="s">
        <v>68</v>
      </c>
      <c r="C5468" s="14" t="s">
        <v>34</v>
      </c>
      <c r="D5468" s="14" t="s">
        <v>55</v>
      </c>
      <c r="E5468" s="14">
        <v>5</v>
      </c>
      <c r="F5468" s="14">
        <v>67.5371419755011</v>
      </c>
      <c r="G5468" s="14">
        <v>22.512380658500401</v>
      </c>
      <c r="H5468" s="14">
        <v>299.89849900311299</v>
      </c>
      <c r="I5468" s="14">
        <v>320.85075013350502</v>
      </c>
      <c r="J5468" s="14">
        <v>248.23452374460101</v>
      </c>
      <c r="K5468" s="14">
        <v>407.902209490492</v>
      </c>
      <c r="L5468" s="14">
        <v>87.051459356986399</v>
      </c>
      <c r="M5468" s="14">
        <v>72.616226388904593</v>
      </c>
      <c r="O5468" s="14"/>
      <c r="P5468" s="14"/>
      <c r="Q5468" s="14"/>
      <c r="R5468" s="14"/>
      <c r="S5468" s="14"/>
      <c r="T5468" s="14"/>
      <c r="U5468" s="14"/>
      <c r="V5468" s="14"/>
      <c r="W5468" s="14"/>
      <c r="X5468" s="14"/>
      <c r="Y5468" s="14"/>
    </row>
    <row r="5469" spans="1:25">
      <c r="A5469" s="14" t="s">
        <v>5553</v>
      </c>
      <c r="B5469" s="14" t="s">
        <v>68</v>
      </c>
      <c r="C5469" s="14" t="s">
        <v>128</v>
      </c>
      <c r="D5469" s="14" t="s">
        <v>55</v>
      </c>
      <c r="E5469" s="14">
        <v>5</v>
      </c>
      <c r="F5469" s="14">
        <v>65.508224709607902</v>
      </c>
      <c r="G5469" s="14">
        <v>21.836074903202601</v>
      </c>
      <c r="H5469" s="14">
        <v>289.71838799525898</v>
      </c>
      <c r="I5469" s="14">
        <v>317.16891668562999</v>
      </c>
      <c r="J5469" s="14">
        <v>244.28080280383799</v>
      </c>
      <c r="K5469" s="14">
        <v>404.79206927103701</v>
      </c>
      <c r="L5469" s="14">
        <v>87.6231525854068</v>
      </c>
      <c r="M5469" s="14">
        <v>72.888113881791995</v>
      </c>
      <c r="O5469" s="14"/>
      <c r="P5469" s="14"/>
      <c r="Q5469" s="14"/>
      <c r="R5469" s="14"/>
      <c r="S5469" s="14"/>
      <c r="T5469" s="14"/>
      <c r="U5469" s="14"/>
      <c r="V5469" s="14"/>
      <c r="W5469" s="14"/>
      <c r="X5469" s="14"/>
      <c r="Y5469" s="14"/>
    </row>
    <row r="5470" spans="1:25">
      <c r="A5470" s="14" t="s">
        <v>5554</v>
      </c>
      <c r="B5470" s="14" t="s">
        <v>68</v>
      </c>
      <c r="C5470" s="14" t="s">
        <v>129</v>
      </c>
      <c r="D5470" s="14" t="s">
        <v>55</v>
      </c>
      <c r="E5470" s="14">
        <v>5</v>
      </c>
      <c r="F5470" s="14">
        <v>74.063254445045501</v>
      </c>
      <c r="G5470" s="14">
        <v>24.687751481681801</v>
      </c>
      <c r="H5470" s="14">
        <v>326.39925276561399</v>
      </c>
      <c r="I5470" s="14">
        <v>361.463382241489</v>
      </c>
      <c r="J5470" s="14">
        <v>283.02962785565899</v>
      </c>
      <c r="K5470" s="14">
        <v>454.71777408601599</v>
      </c>
      <c r="L5470" s="14">
        <v>93.254391844527404</v>
      </c>
      <c r="M5470" s="14">
        <v>78.433754385830099</v>
      </c>
      <c r="O5470" s="14"/>
      <c r="P5470" s="14"/>
      <c r="Q5470" s="14"/>
      <c r="R5470" s="14"/>
      <c r="S5470" s="14"/>
      <c r="T5470" s="14"/>
      <c r="U5470" s="14"/>
      <c r="V5470" s="14"/>
      <c r="W5470" s="14"/>
      <c r="X5470" s="14"/>
      <c r="Y5470" s="14"/>
    </row>
    <row r="5471" spans="1:25">
      <c r="A5471" s="14" t="s">
        <v>5555</v>
      </c>
      <c r="B5471" s="14" t="s">
        <v>68</v>
      </c>
      <c r="C5471" s="14" t="s">
        <v>130</v>
      </c>
      <c r="D5471" s="14" t="s">
        <v>55</v>
      </c>
      <c r="E5471" s="14">
        <v>5</v>
      </c>
      <c r="F5471" s="14">
        <v>60.044775334761702</v>
      </c>
      <c r="G5471" s="14">
        <v>20.0149251115872</v>
      </c>
      <c r="H5471" s="14">
        <v>264.07236931463501</v>
      </c>
      <c r="I5471" s="14">
        <v>293.97483678955302</v>
      </c>
      <c r="J5471" s="14">
        <v>223.648976339743</v>
      </c>
      <c r="K5471" s="14">
        <v>379.219146571365</v>
      </c>
      <c r="L5471" s="14">
        <v>85.244309781811097</v>
      </c>
      <c r="M5471" s="14">
        <v>70.325860449810605</v>
      </c>
      <c r="O5471" s="14"/>
      <c r="P5471" s="14"/>
      <c r="Q5471" s="14"/>
      <c r="R5471" s="14"/>
      <c r="S5471" s="14"/>
      <c r="T5471" s="14"/>
      <c r="U5471" s="14"/>
      <c r="V5471" s="14"/>
      <c r="W5471" s="14"/>
      <c r="X5471" s="14"/>
      <c r="Y5471" s="14"/>
    </row>
    <row r="5472" spans="1:25">
      <c r="A5472" s="14" t="s">
        <v>5556</v>
      </c>
      <c r="B5472" s="14" t="s">
        <v>68</v>
      </c>
      <c r="C5472" s="14" t="s">
        <v>131</v>
      </c>
      <c r="D5472" s="14" t="s">
        <v>55</v>
      </c>
      <c r="E5472" s="14">
        <v>5</v>
      </c>
      <c r="F5472" s="14">
        <v>59.607471846237303</v>
      </c>
      <c r="G5472" s="14">
        <v>19.869157282079101</v>
      </c>
      <c r="H5472" s="14">
        <v>261.86123026946001</v>
      </c>
      <c r="I5472" s="14">
        <v>285.70685420793097</v>
      </c>
      <c r="J5472" s="14">
        <v>217.17544966916</v>
      </c>
      <c r="K5472" s="14">
        <v>368.83506354571</v>
      </c>
      <c r="L5472" s="14">
        <v>83.128209337779296</v>
      </c>
      <c r="M5472" s="14">
        <v>68.531404538770701</v>
      </c>
      <c r="O5472" s="14"/>
      <c r="P5472" s="14"/>
      <c r="Q5472" s="14"/>
      <c r="R5472" s="14"/>
      <c r="S5472" s="14"/>
      <c r="T5472" s="14"/>
      <c r="U5472" s="14"/>
      <c r="V5472" s="14"/>
      <c r="W5472" s="14"/>
      <c r="X5472" s="14"/>
      <c r="Y5472" s="14"/>
    </row>
    <row r="5473" spans="1:25">
      <c r="A5473" s="14" t="s">
        <v>5557</v>
      </c>
      <c r="B5473" s="14" t="s">
        <v>68</v>
      </c>
      <c r="C5473" s="14" t="s">
        <v>132</v>
      </c>
      <c r="D5473" s="14" t="s">
        <v>55</v>
      </c>
      <c r="E5473" s="14">
        <v>5</v>
      </c>
      <c r="F5473" s="14">
        <v>58.9515341499323</v>
      </c>
      <c r="G5473" s="14">
        <v>19.6505113833108</v>
      </c>
      <c r="H5473" s="14">
        <v>257.76796742427803</v>
      </c>
      <c r="I5473" s="14">
        <v>273.88767609090502</v>
      </c>
      <c r="J5473" s="14">
        <v>207.85902788208901</v>
      </c>
      <c r="K5473" s="14">
        <v>354.06661592086499</v>
      </c>
      <c r="L5473" s="14">
        <v>80.178939829959901</v>
      </c>
      <c r="M5473" s="14">
        <v>66.028648208816307</v>
      </c>
      <c r="O5473" s="14"/>
      <c r="P5473" s="14"/>
      <c r="Q5473" s="14"/>
      <c r="R5473" s="14"/>
      <c r="S5473" s="14"/>
      <c r="T5473" s="14"/>
      <c r="U5473" s="14"/>
      <c r="V5473" s="14"/>
      <c r="W5473" s="14"/>
      <c r="X5473" s="14"/>
      <c r="Y5473" s="14"/>
    </row>
    <row r="5474" spans="1:25">
      <c r="A5474" s="14" t="s">
        <v>5558</v>
      </c>
      <c r="B5474" s="14" t="s">
        <v>68</v>
      </c>
      <c r="C5474" s="14" t="s">
        <v>38</v>
      </c>
      <c r="D5474" s="14" t="s">
        <v>59</v>
      </c>
      <c r="E5474" s="14">
        <v>0</v>
      </c>
      <c r="F5474" s="14">
        <v>390.09846722290098</v>
      </c>
      <c r="G5474" s="14">
        <v>130.032822407634</v>
      </c>
      <c r="H5474" s="14">
        <v>252.268855391307</v>
      </c>
      <c r="I5474" s="14">
        <v>261.57319555343202</v>
      </c>
      <c r="J5474" s="14">
        <v>236.03189118556</v>
      </c>
      <c r="K5474" s="14">
        <v>289.10562181484499</v>
      </c>
      <c r="L5474" s="14">
        <v>27.5324262614125</v>
      </c>
      <c r="M5474" s="14">
        <v>25.541304367872701</v>
      </c>
      <c r="O5474" s="14"/>
      <c r="P5474" s="14"/>
      <c r="Q5474" s="14"/>
      <c r="R5474" s="14"/>
      <c r="S5474" s="14"/>
      <c r="T5474" s="14"/>
      <c r="U5474" s="14"/>
      <c r="V5474" s="14"/>
      <c r="W5474" s="14"/>
      <c r="X5474" s="14"/>
      <c r="Y5474" s="14"/>
    </row>
    <row r="5475" spans="1:25">
      <c r="A5475" s="14" t="s">
        <v>5559</v>
      </c>
      <c r="B5475" s="14" t="s">
        <v>68</v>
      </c>
      <c r="C5475" s="14" t="s">
        <v>36</v>
      </c>
      <c r="D5475" s="14" t="s">
        <v>59</v>
      </c>
      <c r="E5475" s="14">
        <v>0</v>
      </c>
      <c r="F5475" s="14">
        <v>390.52705847180101</v>
      </c>
      <c r="G5475" s="14">
        <v>130.17568615726699</v>
      </c>
      <c r="H5475" s="14">
        <v>250.196721382682</v>
      </c>
      <c r="I5475" s="14">
        <v>258.53333238442502</v>
      </c>
      <c r="J5475" s="14">
        <v>233.32368567152</v>
      </c>
      <c r="K5475" s="14">
        <v>285.70712203937899</v>
      </c>
      <c r="L5475" s="14">
        <v>27.173789654954401</v>
      </c>
      <c r="M5475" s="14">
        <v>25.2096467129047</v>
      </c>
      <c r="O5475" s="14"/>
      <c r="P5475" s="14"/>
      <c r="Q5475" s="14"/>
      <c r="R5475" s="14"/>
      <c r="S5475" s="14"/>
      <c r="T5475" s="14"/>
      <c r="U5475" s="14"/>
      <c r="V5475" s="14"/>
      <c r="W5475" s="14"/>
      <c r="X5475" s="14"/>
      <c r="Y5475" s="14"/>
    </row>
    <row r="5476" spans="1:25">
      <c r="A5476" s="14" t="s">
        <v>5560</v>
      </c>
      <c r="B5476" s="14" t="s">
        <v>68</v>
      </c>
      <c r="C5476" s="14" t="s">
        <v>34</v>
      </c>
      <c r="D5476" s="14" t="s">
        <v>59</v>
      </c>
      <c r="E5476" s="14">
        <v>0</v>
      </c>
      <c r="F5476" s="14">
        <v>398.24033972486501</v>
      </c>
      <c r="G5476" s="14">
        <v>132.746779908288</v>
      </c>
      <c r="H5476" s="14">
        <v>253.264272320462</v>
      </c>
      <c r="I5476" s="14">
        <v>259.44036509676198</v>
      </c>
      <c r="J5476" s="14">
        <v>234.41060219510399</v>
      </c>
      <c r="K5476" s="14">
        <v>286.400490176245</v>
      </c>
      <c r="L5476" s="14">
        <v>26.960125079482602</v>
      </c>
      <c r="M5476" s="14">
        <v>25.029762901658</v>
      </c>
      <c r="O5476" s="14"/>
      <c r="P5476" s="14"/>
      <c r="Q5476" s="14"/>
      <c r="R5476" s="14"/>
      <c r="S5476" s="14"/>
      <c r="T5476" s="14"/>
      <c r="U5476" s="14"/>
      <c r="V5476" s="14"/>
      <c r="W5476" s="14"/>
      <c r="X5476" s="14"/>
      <c r="Y5476" s="14"/>
    </row>
    <row r="5477" spans="1:25">
      <c r="A5477" s="14" t="s">
        <v>5561</v>
      </c>
      <c r="B5477" s="14" t="s">
        <v>68</v>
      </c>
      <c r="C5477" s="14" t="s">
        <v>128</v>
      </c>
      <c r="D5477" s="14" t="s">
        <v>59</v>
      </c>
      <c r="E5477" s="14">
        <v>0</v>
      </c>
      <c r="F5477" s="14">
        <v>403.66758079267601</v>
      </c>
      <c r="G5477" s="14">
        <v>134.555860264225</v>
      </c>
      <c r="H5477" s="14">
        <v>255.382364607169</v>
      </c>
      <c r="I5477" s="14">
        <v>259.50639134282301</v>
      </c>
      <c r="J5477" s="14">
        <v>234.67229672409701</v>
      </c>
      <c r="K5477" s="14">
        <v>286.24230618576098</v>
      </c>
      <c r="L5477" s="14">
        <v>26.735914842938399</v>
      </c>
      <c r="M5477" s="14">
        <v>24.834094618726301</v>
      </c>
      <c r="O5477" s="14"/>
      <c r="P5477" s="14"/>
      <c r="Q5477" s="14"/>
      <c r="R5477" s="14"/>
      <c r="S5477" s="14"/>
      <c r="T5477" s="14"/>
      <c r="U5477" s="14"/>
      <c r="V5477" s="14"/>
      <c r="W5477" s="14"/>
      <c r="X5477" s="14"/>
      <c r="Y5477" s="14"/>
    </row>
    <row r="5478" spans="1:25">
      <c r="A5478" s="14" t="s">
        <v>5562</v>
      </c>
      <c r="B5478" s="14" t="s">
        <v>68</v>
      </c>
      <c r="C5478" s="14" t="s">
        <v>129</v>
      </c>
      <c r="D5478" s="14" t="s">
        <v>59</v>
      </c>
      <c r="E5478" s="14">
        <v>0</v>
      </c>
      <c r="F5478" s="14">
        <v>412.92609754532299</v>
      </c>
      <c r="G5478" s="14">
        <v>137.64203251510801</v>
      </c>
      <c r="H5478" s="14">
        <v>260.23551277797498</v>
      </c>
      <c r="I5478" s="14">
        <v>261.38940106632498</v>
      </c>
      <c r="J5478" s="14">
        <v>236.68006324621501</v>
      </c>
      <c r="K5478" s="14">
        <v>287.96880130431401</v>
      </c>
      <c r="L5478" s="14">
        <v>26.579400237988999</v>
      </c>
      <c r="M5478" s="14">
        <v>24.709337820109202</v>
      </c>
      <c r="O5478" s="14"/>
      <c r="P5478" s="14"/>
      <c r="Q5478" s="14"/>
      <c r="R5478" s="14"/>
      <c r="S5478" s="14"/>
      <c r="T5478" s="14"/>
      <c r="U5478" s="14"/>
      <c r="V5478" s="14"/>
      <c r="W5478" s="14"/>
      <c r="X5478" s="14"/>
      <c r="Y5478" s="14"/>
    </row>
    <row r="5479" spans="1:25">
      <c r="A5479" s="14" t="s">
        <v>5563</v>
      </c>
      <c r="B5479" s="14" t="s">
        <v>68</v>
      </c>
      <c r="C5479" s="14" t="s">
        <v>130</v>
      </c>
      <c r="D5479" s="14" t="s">
        <v>59</v>
      </c>
      <c r="E5479" s="14">
        <v>0</v>
      </c>
      <c r="F5479" s="14">
        <v>410.35826113937901</v>
      </c>
      <c r="G5479" s="14">
        <v>136.78608704646001</v>
      </c>
      <c r="H5479" s="14">
        <v>257.93608841330501</v>
      </c>
      <c r="I5479" s="14">
        <v>256.83218551839298</v>
      </c>
      <c r="J5479" s="14">
        <v>232.50604172847599</v>
      </c>
      <c r="K5479" s="14">
        <v>283.00537717804502</v>
      </c>
      <c r="L5479" s="14">
        <v>26.173191659651799</v>
      </c>
      <c r="M5479" s="14">
        <v>24.326143789917499</v>
      </c>
      <c r="O5479" s="14"/>
      <c r="P5479" s="14"/>
      <c r="Q5479" s="14"/>
      <c r="R5479" s="14"/>
      <c r="S5479" s="14"/>
      <c r="T5479" s="14"/>
      <c r="U5479" s="14"/>
      <c r="V5479" s="14"/>
      <c r="W5479" s="14"/>
      <c r="X5479" s="14"/>
      <c r="Y5479" s="14"/>
    </row>
    <row r="5480" spans="1:25">
      <c r="A5480" s="14" t="s">
        <v>5564</v>
      </c>
      <c r="B5480" s="14" t="s">
        <v>68</v>
      </c>
      <c r="C5480" s="14" t="s">
        <v>131</v>
      </c>
      <c r="D5480" s="14" t="s">
        <v>59</v>
      </c>
      <c r="E5480" s="14">
        <v>0</v>
      </c>
      <c r="F5480" s="14">
        <v>396.71720389800998</v>
      </c>
      <c r="G5480" s="14">
        <v>132.23906796600301</v>
      </c>
      <c r="H5480" s="14">
        <v>248.454478436069</v>
      </c>
      <c r="I5480" s="14">
        <v>244.90277900208599</v>
      </c>
      <c r="J5480" s="14">
        <v>221.33864862731201</v>
      </c>
      <c r="K5480" s="14">
        <v>270.28786838993699</v>
      </c>
      <c r="L5480" s="14">
        <v>25.385089387850901</v>
      </c>
      <c r="M5480" s="14">
        <v>23.564130374774301</v>
      </c>
      <c r="O5480" s="14"/>
      <c r="P5480" s="14"/>
      <c r="Q5480" s="14"/>
      <c r="R5480" s="14"/>
      <c r="S5480" s="14"/>
      <c r="T5480" s="14"/>
      <c r="U5480" s="14"/>
      <c r="V5480" s="14"/>
      <c r="W5480" s="14"/>
      <c r="X5480" s="14"/>
      <c r="Y5480" s="14"/>
    </row>
    <row r="5481" spans="1:25">
      <c r="A5481" s="14" t="s">
        <v>5565</v>
      </c>
      <c r="B5481" s="14" t="s">
        <v>68</v>
      </c>
      <c r="C5481" s="14" t="s">
        <v>132</v>
      </c>
      <c r="D5481" s="14" t="s">
        <v>59</v>
      </c>
      <c r="E5481" s="14">
        <v>0</v>
      </c>
      <c r="F5481" s="14">
        <v>399.95472732203098</v>
      </c>
      <c r="G5481" s="14">
        <v>133.31824244067701</v>
      </c>
      <c r="H5481" s="14">
        <v>249.325017811321</v>
      </c>
      <c r="I5481" s="14">
        <v>245.53840813529399</v>
      </c>
      <c r="J5481" s="14">
        <v>222.01748131009001</v>
      </c>
      <c r="K5481" s="14">
        <v>270.86927845009302</v>
      </c>
      <c r="L5481" s="14">
        <v>25.330870314799601</v>
      </c>
      <c r="M5481" s="14">
        <v>23.5209268252034</v>
      </c>
      <c r="O5481" s="14"/>
      <c r="P5481" s="14"/>
      <c r="Q5481" s="14"/>
      <c r="R5481" s="14"/>
      <c r="S5481" s="14"/>
      <c r="T5481" s="14"/>
      <c r="U5481" s="14"/>
      <c r="V5481" s="14"/>
      <c r="W5481" s="14"/>
      <c r="X5481" s="14"/>
      <c r="Y5481" s="14"/>
    </row>
    <row r="5482" spans="1:25">
      <c r="A5482" s="14" t="s">
        <v>5566</v>
      </c>
      <c r="B5482" s="14" t="s">
        <v>68</v>
      </c>
      <c r="C5482" s="14" t="s">
        <v>38</v>
      </c>
      <c r="D5482" s="14" t="s">
        <v>59</v>
      </c>
      <c r="E5482" s="14">
        <v>1</v>
      </c>
      <c r="F5482" s="14">
        <v>34.580894121698996</v>
      </c>
      <c r="G5482" s="14">
        <v>11.526964707233001</v>
      </c>
      <c r="H5482" s="14">
        <v>114.84853577449</v>
      </c>
      <c r="I5482" s="14">
        <v>134.79887289558701</v>
      </c>
      <c r="J5482" s="14">
        <v>93.239991912424401</v>
      </c>
      <c r="K5482" s="14">
        <v>188.38295618253599</v>
      </c>
      <c r="L5482" s="14">
        <v>53.584083286948598</v>
      </c>
      <c r="M5482" s="14">
        <v>41.558880983162702</v>
      </c>
      <c r="O5482" s="14"/>
      <c r="P5482" s="14"/>
      <c r="Q5482" s="14"/>
      <c r="R5482" s="14"/>
      <c r="S5482" s="14"/>
      <c r="T5482" s="14"/>
      <c r="U5482" s="14"/>
      <c r="V5482" s="14"/>
      <c r="W5482" s="14"/>
      <c r="X5482" s="14"/>
      <c r="Y5482" s="14"/>
    </row>
    <row r="5483" spans="1:25">
      <c r="A5483" s="14" t="s">
        <v>5567</v>
      </c>
      <c r="B5483" s="14" t="s">
        <v>68</v>
      </c>
      <c r="C5483" s="14" t="s">
        <v>36</v>
      </c>
      <c r="D5483" s="14" t="s">
        <v>59</v>
      </c>
      <c r="E5483" s="14">
        <v>1</v>
      </c>
      <c r="F5483" s="14">
        <v>41.426046369604599</v>
      </c>
      <c r="G5483" s="14">
        <v>13.8086821232015</v>
      </c>
      <c r="H5483" s="14">
        <v>134.96024228572901</v>
      </c>
      <c r="I5483" s="14">
        <v>155.74138302026</v>
      </c>
      <c r="J5483" s="14">
        <v>111.62957326086401</v>
      </c>
      <c r="K5483" s="14">
        <v>211.371286442349</v>
      </c>
      <c r="L5483" s="14">
        <v>55.629903422088901</v>
      </c>
      <c r="M5483" s="14">
        <v>44.111809759396799</v>
      </c>
      <c r="O5483" s="14"/>
      <c r="P5483" s="14"/>
      <c r="Q5483" s="14"/>
      <c r="R5483" s="14"/>
      <c r="S5483" s="14"/>
      <c r="T5483" s="14"/>
      <c r="U5483" s="14"/>
      <c r="V5483" s="14"/>
      <c r="W5483" s="14"/>
      <c r="X5483" s="14"/>
      <c r="Y5483" s="14"/>
    </row>
    <row r="5484" spans="1:25">
      <c r="A5484" s="14" t="s">
        <v>5568</v>
      </c>
      <c r="B5484" s="14" t="s">
        <v>68</v>
      </c>
      <c r="C5484" s="14" t="s">
        <v>34</v>
      </c>
      <c r="D5484" s="14" t="s">
        <v>59</v>
      </c>
      <c r="E5484" s="14">
        <v>1</v>
      </c>
      <c r="F5484" s="14">
        <v>52.2633840829997</v>
      </c>
      <c r="G5484" s="14">
        <v>17.421128027666601</v>
      </c>
      <c r="H5484" s="14">
        <v>167.882124194532</v>
      </c>
      <c r="I5484" s="14">
        <v>192.46637464742199</v>
      </c>
      <c r="J5484" s="14">
        <v>143.552204610232</v>
      </c>
      <c r="K5484" s="14">
        <v>252.589519203865</v>
      </c>
      <c r="L5484" s="14">
        <v>60.123144556443201</v>
      </c>
      <c r="M5484" s="14">
        <v>48.914170037189898</v>
      </c>
      <c r="O5484" s="14"/>
      <c r="P5484" s="14"/>
      <c r="Q5484" s="14"/>
      <c r="R5484" s="14"/>
      <c r="S5484" s="14"/>
      <c r="T5484" s="14"/>
      <c r="U5484" s="14"/>
      <c r="V5484" s="14"/>
      <c r="W5484" s="14"/>
      <c r="X5484" s="14"/>
      <c r="Y5484" s="14"/>
    </row>
    <row r="5485" spans="1:25">
      <c r="A5485" s="14" t="s">
        <v>5569</v>
      </c>
      <c r="B5485" s="14" t="s">
        <v>68</v>
      </c>
      <c r="C5485" s="14" t="s">
        <v>128</v>
      </c>
      <c r="D5485" s="14" t="s">
        <v>59</v>
      </c>
      <c r="E5485" s="14">
        <v>1</v>
      </c>
      <c r="F5485" s="14">
        <v>58.687025621624898</v>
      </c>
      <c r="G5485" s="14">
        <v>19.562341873874999</v>
      </c>
      <c r="H5485" s="14">
        <v>186.97281005997499</v>
      </c>
      <c r="I5485" s="14">
        <v>212.99575063568199</v>
      </c>
      <c r="J5485" s="14">
        <v>161.74726618825801</v>
      </c>
      <c r="K5485" s="14">
        <v>275.25449135711801</v>
      </c>
      <c r="L5485" s="14">
        <v>62.2587407214357</v>
      </c>
      <c r="M5485" s="14">
        <v>51.248484447424303</v>
      </c>
      <c r="O5485" s="14"/>
      <c r="P5485" s="14"/>
      <c r="Q5485" s="14"/>
      <c r="R5485" s="14"/>
      <c r="S5485" s="14"/>
      <c r="T5485" s="14"/>
      <c r="U5485" s="14"/>
      <c r="V5485" s="14"/>
      <c r="W5485" s="14"/>
      <c r="X5485" s="14"/>
      <c r="Y5485" s="14"/>
    </row>
    <row r="5486" spans="1:25">
      <c r="A5486" s="14" t="s">
        <v>5570</v>
      </c>
      <c r="B5486" s="14" t="s">
        <v>68</v>
      </c>
      <c r="C5486" s="14" t="s">
        <v>129</v>
      </c>
      <c r="D5486" s="14" t="s">
        <v>59</v>
      </c>
      <c r="E5486" s="14">
        <v>1</v>
      </c>
      <c r="F5486" s="14">
        <v>58.544832664005902</v>
      </c>
      <c r="G5486" s="14">
        <v>19.514944221335298</v>
      </c>
      <c r="H5486" s="14">
        <v>185.07518308097801</v>
      </c>
      <c r="I5486" s="14">
        <v>206.876451126653</v>
      </c>
      <c r="J5486" s="14">
        <v>157.05994808147801</v>
      </c>
      <c r="K5486" s="14">
        <v>267.40997755088</v>
      </c>
      <c r="L5486" s="14">
        <v>60.533526424226302</v>
      </c>
      <c r="M5486" s="14">
        <v>49.816503045175203</v>
      </c>
      <c r="O5486" s="14"/>
      <c r="P5486" s="14"/>
      <c r="Q5486" s="14"/>
      <c r="R5486" s="14"/>
      <c r="S5486" s="14"/>
      <c r="T5486" s="14"/>
      <c r="U5486" s="14"/>
      <c r="V5486" s="14"/>
      <c r="W5486" s="14"/>
      <c r="X5486" s="14"/>
      <c r="Y5486" s="14"/>
    </row>
    <row r="5487" spans="1:25">
      <c r="A5487" s="14" t="s">
        <v>5571</v>
      </c>
      <c r="B5487" s="14" t="s">
        <v>68</v>
      </c>
      <c r="C5487" s="14" t="s">
        <v>130</v>
      </c>
      <c r="D5487" s="14" t="s">
        <v>59</v>
      </c>
      <c r="E5487" s="14">
        <v>1</v>
      </c>
      <c r="F5487" s="14">
        <v>54.121429241590398</v>
      </c>
      <c r="G5487" s="14">
        <v>18.040476413863502</v>
      </c>
      <c r="H5487" s="14">
        <v>169.97936319594999</v>
      </c>
      <c r="I5487" s="14">
        <v>185.767956727853</v>
      </c>
      <c r="J5487" s="14">
        <v>139.32936343956999</v>
      </c>
      <c r="K5487" s="14">
        <v>242.64293190962701</v>
      </c>
      <c r="L5487" s="14">
        <v>56.874975181774197</v>
      </c>
      <c r="M5487" s="14">
        <v>46.438593288283798</v>
      </c>
      <c r="O5487" s="14"/>
      <c r="P5487" s="14"/>
      <c r="Q5487" s="14"/>
      <c r="R5487" s="14"/>
      <c r="S5487" s="14"/>
      <c r="T5487" s="14"/>
      <c r="U5487" s="14"/>
      <c r="V5487" s="14"/>
      <c r="W5487" s="14"/>
      <c r="X5487" s="14"/>
      <c r="Y5487" s="14"/>
    </row>
    <row r="5488" spans="1:25">
      <c r="A5488" s="14" t="s">
        <v>5572</v>
      </c>
      <c r="B5488" s="14" t="s">
        <v>68</v>
      </c>
      <c r="C5488" s="14" t="s">
        <v>131</v>
      </c>
      <c r="D5488" s="14" t="s">
        <v>59</v>
      </c>
      <c r="E5488" s="14">
        <v>1</v>
      </c>
      <c r="F5488" s="14">
        <v>51.3348005477241</v>
      </c>
      <c r="G5488" s="14">
        <v>17.111600182574701</v>
      </c>
      <c r="H5488" s="14">
        <v>160.23097742594399</v>
      </c>
      <c r="I5488" s="14">
        <v>170.87735133845899</v>
      </c>
      <c r="J5488" s="14">
        <v>127.045596131442</v>
      </c>
      <c r="K5488" s="14">
        <v>224.85447233334401</v>
      </c>
      <c r="L5488" s="14">
        <v>53.977120994885198</v>
      </c>
      <c r="M5488" s="14">
        <v>43.831755207017103</v>
      </c>
      <c r="O5488" s="14"/>
      <c r="P5488" s="14"/>
      <c r="Q5488" s="14"/>
      <c r="R5488" s="14"/>
      <c r="S5488" s="14"/>
      <c r="T5488" s="14"/>
      <c r="U5488" s="14"/>
      <c r="V5488" s="14"/>
      <c r="W5488" s="14"/>
      <c r="X5488" s="14"/>
      <c r="Y5488" s="14"/>
    </row>
    <row r="5489" spans="1:25">
      <c r="A5489" s="14" t="s">
        <v>5573</v>
      </c>
      <c r="B5489" s="14" t="s">
        <v>68</v>
      </c>
      <c r="C5489" s="14" t="s">
        <v>132</v>
      </c>
      <c r="D5489" s="14" t="s">
        <v>59</v>
      </c>
      <c r="E5489" s="14">
        <v>1</v>
      </c>
      <c r="F5489" s="14">
        <v>47.881988673917903</v>
      </c>
      <c r="G5489" s="14">
        <v>15.960662891306001</v>
      </c>
      <c r="H5489" s="14">
        <v>148.397659065016</v>
      </c>
      <c r="I5489" s="14">
        <v>156.768138396898</v>
      </c>
      <c r="J5489" s="14">
        <v>115.144907989758</v>
      </c>
      <c r="K5489" s="14">
        <v>208.40844994296401</v>
      </c>
      <c r="L5489" s="14">
        <v>51.640311546065099</v>
      </c>
      <c r="M5489" s="14">
        <v>41.623230407140802</v>
      </c>
      <c r="O5489" s="14"/>
      <c r="P5489" s="14"/>
      <c r="Q5489" s="14"/>
      <c r="R5489" s="14"/>
      <c r="S5489" s="14"/>
      <c r="T5489" s="14"/>
      <c r="U5489" s="14"/>
      <c r="V5489" s="14"/>
      <c r="W5489" s="14"/>
      <c r="X5489" s="14"/>
      <c r="Y5489" s="14"/>
    </row>
    <row r="5490" spans="1:25">
      <c r="A5490" s="14" t="s">
        <v>5574</v>
      </c>
      <c r="B5490" s="14" t="s">
        <v>68</v>
      </c>
      <c r="C5490" s="14" t="s">
        <v>38</v>
      </c>
      <c r="D5490" s="14" t="s">
        <v>59</v>
      </c>
      <c r="E5490" s="14">
        <v>2</v>
      </c>
      <c r="F5490" s="14">
        <v>66.896803094238805</v>
      </c>
      <c r="G5490" s="14">
        <v>22.298934364746302</v>
      </c>
      <c r="H5490" s="14">
        <v>209.31415235994601</v>
      </c>
      <c r="I5490" s="14">
        <v>232.16661571595401</v>
      </c>
      <c r="J5490" s="14">
        <v>179.40004329568399</v>
      </c>
      <c r="K5490" s="14">
        <v>295.47776666757301</v>
      </c>
      <c r="L5490" s="14">
        <v>63.311150951619702</v>
      </c>
      <c r="M5490" s="14">
        <v>52.766572420270002</v>
      </c>
      <c r="O5490" s="14"/>
      <c r="P5490" s="14"/>
      <c r="Q5490" s="14"/>
      <c r="R5490" s="14"/>
      <c r="S5490" s="14"/>
      <c r="T5490" s="14"/>
      <c r="U5490" s="14"/>
      <c r="V5490" s="14"/>
      <c r="W5490" s="14"/>
      <c r="X5490" s="14"/>
      <c r="Y5490" s="14"/>
    </row>
    <row r="5491" spans="1:25">
      <c r="A5491" s="14" t="s">
        <v>5575</v>
      </c>
      <c r="B5491" s="14" t="s">
        <v>68</v>
      </c>
      <c r="C5491" s="14" t="s">
        <v>36</v>
      </c>
      <c r="D5491" s="14" t="s">
        <v>59</v>
      </c>
      <c r="E5491" s="14">
        <v>2</v>
      </c>
      <c r="F5491" s="14">
        <v>75.286519282653998</v>
      </c>
      <c r="G5491" s="14">
        <v>25.0955064275513</v>
      </c>
      <c r="H5491" s="14">
        <v>232.322777518527</v>
      </c>
      <c r="I5491" s="14">
        <v>255.28545979978099</v>
      </c>
      <c r="J5491" s="14">
        <v>200.42533270366201</v>
      </c>
      <c r="K5491" s="14">
        <v>320.41909290303499</v>
      </c>
      <c r="L5491" s="14">
        <v>65.133633103253601</v>
      </c>
      <c r="M5491" s="14">
        <v>54.860127096119598</v>
      </c>
      <c r="O5491" s="14"/>
      <c r="P5491" s="14"/>
      <c r="Q5491" s="14"/>
      <c r="R5491" s="14"/>
      <c r="S5491" s="14"/>
      <c r="T5491" s="14"/>
      <c r="U5491" s="14"/>
      <c r="V5491" s="14"/>
      <c r="W5491" s="14"/>
      <c r="X5491" s="14"/>
      <c r="Y5491" s="14"/>
    </row>
    <row r="5492" spans="1:25">
      <c r="A5492" s="14" t="s">
        <v>5576</v>
      </c>
      <c r="B5492" s="14" t="s">
        <v>68</v>
      </c>
      <c r="C5492" s="14" t="s">
        <v>34</v>
      </c>
      <c r="D5492" s="14" t="s">
        <v>59</v>
      </c>
      <c r="E5492" s="14">
        <v>2</v>
      </c>
      <c r="F5492" s="14">
        <v>72.732090236023396</v>
      </c>
      <c r="G5492" s="14">
        <v>24.244030078674498</v>
      </c>
      <c r="H5492" s="14">
        <v>222.04203882044001</v>
      </c>
      <c r="I5492" s="14">
        <v>238.44193255662501</v>
      </c>
      <c r="J5492" s="14">
        <v>186.411058852683</v>
      </c>
      <c r="K5492" s="14">
        <v>300.402788555651</v>
      </c>
      <c r="L5492" s="14">
        <v>61.960855999025803</v>
      </c>
      <c r="M5492" s="14">
        <v>52.030873703941602</v>
      </c>
      <c r="O5492" s="14"/>
      <c r="P5492" s="14"/>
      <c r="Q5492" s="14"/>
      <c r="R5492" s="14"/>
      <c r="S5492" s="14"/>
      <c r="T5492" s="14"/>
      <c r="U5492" s="14"/>
      <c r="V5492" s="14"/>
      <c r="W5492" s="14"/>
      <c r="X5492" s="14"/>
      <c r="Y5492" s="14"/>
    </row>
    <row r="5493" spans="1:25">
      <c r="A5493" s="14" t="s">
        <v>5577</v>
      </c>
      <c r="B5493" s="14" t="s">
        <v>68</v>
      </c>
      <c r="C5493" s="14" t="s">
        <v>128</v>
      </c>
      <c r="D5493" s="14" t="s">
        <v>59</v>
      </c>
      <c r="E5493" s="14">
        <v>2</v>
      </c>
      <c r="F5493" s="14">
        <v>68.229636723963793</v>
      </c>
      <c r="G5493" s="14">
        <v>22.743212241321299</v>
      </c>
      <c r="H5493" s="14">
        <v>206.36875181163799</v>
      </c>
      <c r="I5493" s="14">
        <v>217.676175704005</v>
      </c>
      <c r="J5493" s="14">
        <v>168.768542484752</v>
      </c>
      <c r="K5493" s="14">
        <v>276.251575706609</v>
      </c>
      <c r="L5493" s="14">
        <v>58.575400002603899</v>
      </c>
      <c r="M5493" s="14">
        <v>48.907633219252801</v>
      </c>
      <c r="O5493" s="14"/>
      <c r="P5493" s="14"/>
      <c r="Q5493" s="14"/>
      <c r="R5493" s="14"/>
      <c r="S5493" s="14"/>
      <c r="T5493" s="14"/>
      <c r="U5493" s="14"/>
      <c r="V5493" s="14"/>
      <c r="W5493" s="14"/>
      <c r="X5493" s="14"/>
      <c r="Y5493" s="14"/>
    </row>
    <row r="5494" spans="1:25">
      <c r="A5494" s="14" t="s">
        <v>5578</v>
      </c>
      <c r="B5494" s="14" t="s">
        <v>68</v>
      </c>
      <c r="C5494" s="14" t="s">
        <v>129</v>
      </c>
      <c r="D5494" s="14" t="s">
        <v>59</v>
      </c>
      <c r="E5494" s="14">
        <v>2</v>
      </c>
      <c r="F5494" s="14">
        <v>63.793608884330098</v>
      </c>
      <c r="G5494" s="14">
        <v>21.2645362947767</v>
      </c>
      <c r="H5494" s="14">
        <v>191.279448545261</v>
      </c>
      <c r="I5494" s="14">
        <v>199.51521547966399</v>
      </c>
      <c r="J5494" s="14">
        <v>153.32483012524</v>
      </c>
      <c r="K5494" s="14">
        <v>255.18119256132999</v>
      </c>
      <c r="L5494" s="14">
        <v>55.665977081666497</v>
      </c>
      <c r="M5494" s="14">
        <v>46.190385354424201</v>
      </c>
      <c r="O5494" s="14"/>
      <c r="P5494" s="14"/>
      <c r="Q5494" s="14"/>
      <c r="R5494" s="14"/>
      <c r="S5494" s="14"/>
      <c r="T5494" s="14"/>
      <c r="U5494" s="14"/>
      <c r="V5494" s="14"/>
      <c r="W5494" s="14"/>
      <c r="X5494" s="14"/>
      <c r="Y5494" s="14"/>
    </row>
    <row r="5495" spans="1:25">
      <c r="A5495" s="14" t="s">
        <v>5579</v>
      </c>
      <c r="B5495" s="14" t="s">
        <v>68</v>
      </c>
      <c r="C5495" s="14" t="s">
        <v>130</v>
      </c>
      <c r="D5495" s="14" t="s">
        <v>59</v>
      </c>
      <c r="E5495" s="14">
        <v>2</v>
      </c>
      <c r="F5495" s="14">
        <v>62.722239299871802</v>
      </c>
      <c r="G5495" s="14">
        <v>20.907413099957299</v>
      </c>
      <c r="H5495" s="14">
        <v>186.32950894145301</v>
      </c>
      <c r="I5495" s="14">
        <v>192.90002613418599</v>
      </c>
      <c r="J5495" s="14">
        <v>147.96445556720599</v>
      </c>
      <c r="K5495" s="14">
        <v>247.140477172332</v>
      </c>
      <c r="L5495" s="14">
        <v>54.240451038145601</v>
      </c>
      <c r="M5495" s="14">
        <v>44.935570566979997</v>
      </c>
      <c r="O5495" s="14"/>
      <c r="P5495" s="14"/>
      <c r="Q5495" s="14"/>
      <c r="R5495" s="14"/>
      <c r="S5495" s="14"/>
      <c r="T5495" s="14"/>
      <c r="U5495" s="14"/>
      <c r="V5495" s="14"/>
      <c r="W5495" s="14"/>
      <c r="X5495" s="14"/>
      <c r="Y5495" s="14"/>
    </row>
    <row r="5496" spans="1:25">
      <c r="A5496" s="14" t="s">
        <v>5580</v>
      </c>
      <c r="B5496" s="14" t="s">
        <v>68</v>
      </c>
      <c r="C5496" s="14" t="s">
        <v>131</v>
      </c>
      <c r="D5496" s="14" t="s">
        <v>59</v>
      </c>
      <c r="E5496" s="14">
        <v>2</v>
      </c>
      <c r="F5496" s="14">
        <v>69.936520122644396</v>
      </c>
      <c r="G5496" s="14">
        <v>23.312173374214801</v>
      </c>
      <c r="H5496" s="14">
        <v>205.39359801070299</v>
      </c>
      <c r="I5496" s="14">
        <v>210.03427482037301</v>
      </c>
      <c r="J5496" s="14">
        <v>163.589395799371</v>
      </c>
      <c r="K5496" s="14">
        <v>265.53607808817799</v>
      </c>
      <c r="L5496" s="14">
        <v>55.501803267805002</v>
      </c>
      <c r="M5496" s="14">
        <v>46.4448790210024</v>
      </c>
      <c r="O5496" s="14"/>
      <c r="P5496" s="14"/>
      <c r="Q5496" s="14"/>
      <c r="R5496" s="14"/>
      <c r="S5496" s="14"/>
      <c r="T5496" s="14"/>
      <c r="U5496" s="14"/>
      <c r="V5496" s="14"/>
      <c r="W5496" s="14"/>
      <c r="X5496" s="14"/>
      <c r="Y5496" s="14"/>
    </row>
    <row r="5497" spans="1:25">
      <c r="A5497" s="14" t="s">
        <v>5581</v>
      </c>
      <c r="B5497" s="14" t="s">
        <v>68</v>
      </c>
      <c r="C5497" s="14" t="s">
        <v>132</v>
      </c>
      <c r="D5497" s="14" t="s">
        <v>59</v>
      </c>
      <c r="E5497" s="14">
        <v>2</v>
      </c>
      <c r="F5497" s="14">
        <v>71.544389603106595</v>
      </c>
      <c r="G5497" s="14">
        <v>23.848129867702198</v>
      </c>
      <c r="H5497" s="14">
        <v>208.008110490207</v>
      </c>
      <c r="I5497" s="14">
        <v>211.188441444685</v>
      </c>
      <c r="J5497" s="14">
        <v>165.00544948576399</v>
      </c>
      <c r="K5497" s="14">
        <v>266.26543836885799</v>
      </c>
      <c r="L5497" s="14">
        <v>55.076996924172398</v>
      </c>
      <c r="M5497" s="14">
        <v>46.1829919589211</v>
      </c>
      <c r="O5497" s="14"/>
      <c r="P5497" s="14"/>
      <c r="Q5497" s="14"/>
      <c r="R5497" s="14"/>
      <c r="S5497" s="14"/>
      <c r="T5497" s="14"/>
      <c r="U5497" s="14"/>
      <c r="V5497" s="14"/>
      <c r="W5497" s="14"/>
      <c r="X5497" s="14"/>
      <c r="Y5497" s="14"/>
    </row>
    <row r="5498" spans="1:25">
      <c r="A5498" s="14" t="s">
        <v>5582</v>
      </c>
      <c r="B5498" s="14" t="s">
        <v>68</v>
      </c>
      <c r="C5498" s="14" t="s">
        <v>38</v>
      </c>
      <c r="D5498" s="14" t="s">
        <v>59</v>
      </c>
      <c r="E5498" s="14">
        <v>3</v>
      </c>
      <c r="F5498" s="14">
        <v>94.503499768985193</v>
      </c>
      <c r="G5498" s="14">
        <v>31.5011665896617</v>
      </c>
      <c r="H5498" s="14">
        <v>292.59861220194801</v>
      </c>
      <c r="I5498" s="14">
        <v>263.222141236141</v>
      </c>
      <c r="J5498" s="14">
        <v>211.995607307509</v>
      </c>
      <c r="K5498" s="14">
        <v>322.92274487868201</v>
      </c>
      <c r="L5498" s="14">
        <v>59.700603642541601</v>
      </c>
      <c r="M5498" s="14">
        <v>51.226533928631497</v>
      </c>
      <c r="O5498" s="14"/>
      <c r="P5498" s="14"/>
      <c r="Q5498" s="14"/>
      <c r="R5498" s="14"/>
      <c r="S5498" s="14"/>
      <c r="T5498" s="14"/>
      <c r="U5498" s="14"/>
      <c r="V5498" s="14"/>
      <c r="W5498" s="14"/>
      <c r="X5498" s="14"/>
      <c r="Y5498" s="14"/>
    </row>
    <row r="5499" spans="1:25">
      <c r="A5499" s="14" t="s">
        <v>5583</v>
      </c>
      <c r="B5499" s="14" t="s">
        <v>68</v>
      </c>
      <c r="C5499" s="14" t="s">
        <v>36</v>
      </c>
      <c r="D5499" s="14" t="s">
        <v>59</v>
      </c>
      <c r="E5499" s="14">
        <v>3</v>
      </c>
      <c r="F5499" s="14">
        <v>93.589898676631293</v>
      </c>
      <c r="G5499" s="14">
        <v>31.196632892210399</v>
      </c>
      <c r="H5499" s="14">
        <v>288.54601102707397</v>
      </c>
      <c r="I5499" s="14">
        <v>255.75404127405099</v>
      </c>
      <c r="J5499" s="14">
        <v>205.73906839864699</v>
      </c>
      <c r="K5499" s="14">
        <v>314.086429046212</v>
      </c>
      <c r="L5499" s="14">
        <v>58.3323877721607</v>
      </c>
      <c r="M5499" s="14">
        <v>50.014972875404098</v>
      </c>
      <c r="O5499" s="14"/>
      <c r="P5499" s="14"/>
      <c r="Q5499" s="14"/>
      <c r="R5499" s="14"/>
      <c r="S5499" s="14"/>
      <c r="T5499" s="14"/>
      <c r="U5499" s="14"/>
      <c r="V5499" s="14"/>
      <c r="W5499" s="14"/>
      <c r="X5499" s="14"/>
      <c r="Y5499" s="14"/>
    </row>
    <row r="5500" spans="1:25">
      <c r="A5500" s="14" t="s">
        <v>5584</v>
      </c>
      <c r="B5500" s="14" t="s">
        <v>68</v>
      </c>
      <c r="C5500" s="14" t="s">
        <v>34</v>
      </c>
      <c r="D5500" s="14" t="s">
        <v>59</v>
      </c>
      <c r="E5500" s="14">
        <v>3</v>
      </c>
      <c r="F5500" s="14">
        <v>92.257515904789997</v>
      </c>
      <c r="G5500" s="14">
        <v>30.752505301596699</v>
      </c>
      <c r="H5500" s="14">
        <v>283.69469835421302</v>
      </c>
      <c r="I5500" s="14">
        <v>256.15362027460498</v>
      </c>
      <c r="J5500" s="14">
        <v>205.82286128106</v>
      </c>
      <c r="K5500" s="14">
        <v>314.91977421219599</v>
      </c>
      <c r="L5500" s="14">
        <v>58.766153937591</v>
      </c>
      <c r="M5500" s="14">
        <v>50.330758993545302</v>
      </c>
      <c r="O5500" s="14"/>
      <c r="P5500" s="14"/>
      <c r="Q5500" s="14"/>
      <c r="R5500" s="14"/>
      <c r="S5500" s="14"/>
      <c r="T5500" s="14"/>
      <c r="U5500" s="14"/>
      <c r="V5500" s="14"/>
      <c r="W5500" s="14"/>
      <c r="X5500" s="14"/>
      <c r="Y5500" s="14"/>
    </row>
    <row r="5501" spans="1:25">
      <c r="A5501" s="14" t="s">
        <v>5585</v>
      </c>
      <c r="B5501" s="14" t="s">
        <v>68</v>
      </c>
      <c r="C5501" s="14" t="s">
        <v>128</v>
      </c>
      <c r="D5501" s="14" t="s">
        <v>59</v>
      </c>
      <c r="E5501" s="14">
        <v>3</v>
      </c>
      <c r="F5501" s="14">
        <v>93.772742494608096</v>
      </c>
      <c r="G5501" s="14">
        <v>31.257580831536</v>
      </c>
      <c r="H5501" s="14">
        <v>287.49652786770099</v>
      </c>
      <c r="I5501" s="14">
        <v>260.45926855530098</v>
      </c>
      <c r="J5501" s="14">
        <v>209.712556630753</v>
      </c>
      <c r="K5501" s="14">
        <v>319.636140443145</v>
      </c>
      <c r="L5501" s="14">
        <v>59.1768718878442</v>
      </c>
      <c r="M5501" s="14">
        <v>50.746711924547803</v>
      </c>
      <c r="O5501" s="14"/>
      <c r="P5501" s="14"/>
      <c r="Q5501" s="14"/>
      <c r="R5501" s="14"/>
      <c r="S5501" s="14"/>
      <c r="T5501" s="14"/>
      <c r="U5501" s="14"/>
      <c r="V5501" s="14"/>
      <c r="W5501" s="14"/>
      <c r="X5501" s="14"/>
      <c r="Y5501" s="14"/>
    </row>
    <row r="5502" spans="1:25">
      <c r="A5502" s="14" t="s">
        <v>5586</v>
      </c>
      <c r="B5502" s="14" t="s">
        <v>68</v>
      </c>
      <c r="C5502" s="14" t="s">
        <v>129</v>
      </c>
      <c r="D5502" s="14" t="s">
        <v>59</v>
      </c>
      <c r="E5502" s="14">
        <v>3</v>
      </c>
      <c r="F5502" s="14">
        <v>96.238679609643995</v>
      </c>
      <c r="G5502" s="14">
        <v>32.079559869881301</v>
      </c>
      <c r="H5502" s="14">
        <v>294.83083024828102</v>
      </c>
      <c r="I5502" s="14">
        <v>264.45722927705498</v>
      </c>
      <c r="J5502" s="14">
        <v>213.64124091580001</v>
      </c>
      <c r="K5502" s="14">
        <v>323.59676478958897</v>
      </c>
      <c r="L5502" s="14">
        <v>59.139535512533797</v>
      </c>
      <c r="M5502" s="14">
        <v>50.815988361254703</v>
      </c>
      <c r="O5502" s="14"/>
      <c r="P5502" s="14"/>
      <c r="Q5502" s="14"/>
      <c r="R5502" s="14"/>
      <c r="S5502" s="14"/>
      <c r="T5502" s="14"/>
      <c r="U5502" s="14"/>
      <c r="V5502" s="14"/>
      <c r="W5502" s="14"/>
      <c r="X5502" s="14"/>
      <c r="Y5502" s="14"/>
    </row>
    <row r="5503" spans="1:25">
      <c r="A5503" s="14" t="s">
        <v>5587</v>
      </c>
      <c r="B5503" s="14" t="s">
        <v>68</v>
      </c>
      <c r="C5503" s="14" t="s">
        <v>130</v>
      </c>
      <c r="D5503" s="14" t="s">
        <v>59</v>
      </c>
      <c r="E5503" s="14">
        <v>3</v>
      </c>
      <c r="F5503" s="14">
        <v>97.6075341014392</v>
      </c>
      <c r="G5503" s="14">
        <v>32.535844700479799</v>
      </c>
      <c r="H5503" s="14">
        <v>299.11600300759801</v>
      </c>
      <c r="I5503" s="14">
        <v>262.611351711135</v>
      </c>
      <c r="J5503" s="14">
        <v>212.61413228497199</v>
      </c>
      <c r="K5503" s="14">
        <v>320.73550579172002</v>
      </c>
      <c r="L5503" s="14">
        <v>58.124154080585903</v>
      </c>
      <c r="M5503" s="14">
        <v>49.9972194261628</v>
      </c>
      <c r="O5503" s="14"/>
      <c r="P5503" s="14"/>
      <c r="Q5503" s="14"/>
      <c r="R5503" s="14"/>
      <c r="S5503" s="14"/>
      <c r="T5503" s="14"/>
      <c r="U5503" s="14"/>
      <c r="V5503" s="14"/>
      <c r="W5503" s="14"/>
      <c r="X5503" s="14"/>
      <c r="Y5503" s="14"/>
    </row>
    <row r="5504" spans="1:25">
      <c r="A5504" s="14" t="s">
        <v>5588</v>
      </c>
      <c r="B5504" s="14" t="s">
        <v>68</v>
      </c>
      <c r="C5504" s="14" t="s">
        <v>131</v>
      </c>
      <c r="D5504" s="14" t="s">
        <v>59</v>
      </c>
      <c r="E5504" s="14">
        <v>3</v>
      </c>
      <c r="F5504" s="14">
        <v>89.982902690181604</v>
      </c>
      <c r="G5504" s="14">
        <v>29.9943008967272</v>
      </c>
      <c r="H5504" s="14">
        <v>276.10586894808699</v>
      </c>
      <c r="I5504" s="14">
        <v>238.65134041718301</v>
      </c>
      <c r="J5504" s="14">
        <v>191.52222958054401</v>
      </c>
      <c r="K5504" s="14">
        <v>293.78721241557503</v>
      </c>
      <c r="L5504" s="14">
        <v>55.135871998391899</v>
      </c>
      <c r="M5504" s="14">
        <v>47.129110836639498</v>
      </c>
      <c r="O5504" s="14"/>
      <c r="P5504" s="14"/>
      <c r="Q5504" s="14"/>
      <c r="R5504" s="14"/>
      <c r="S5504" s="14"/>
      <c r="T5504" s="14"/>
      <c r="U5504" s="14"/>
      <c r="V5504" s="14"/>
      <c r="W5504" s="14"/>
      <c r="X5504" s="14"/>
      <c r="Y5504" s="14"/>
    </row>
    <row r="5505" spans="1:25">
      <c r="A5505" s="14" t="s">
        <v>5589</v>
      </c>
      <c r="B5505" s="14" t="s">
        <v>68</v>
      </c>
      <c r="C5505" s="14" t="s">
        <v>132</v>
      </c>
      <c r="D5505" s="14" t="s">
        <v>59</v>
      </c>
      <c r="E5505" s="14">
        <v>3</v>
      </c>
      <c r="F5505" s="14">
        <v>92.424553778392195</v>
      </c>
      <c r="G5505" s="14">
        <v>30.808184592797399</v>
      </c>
      <c r="H5505" s="14">
        <v>282.93808173143998</v>
      </c>
      <c r="I5505" s="14">
        <v>251.49961069595099</v>
      </c>
      <c r="J5505" s="14">
        <v>202.52389141699501</v>
      </c>
      <c r="K5505" s="14">
        <v>308.675555376592</v>
      </c>
      <c r="L5505" s="14">
        <v>57.1759446806414</v>
      </c>
      <c r="M5505" s="14">
        <v>48.975719278956198</v>
      </c>
      <c r="O5505" s="14"/>
      <c r="P5505" s="14"/>
      <c r="Q5505" s="14"/>
      <c r="R5505" s="14"/>
      <c r="S5505" s="14"/>
      <c r="T5505" s="14"/>
      <c r="U5505" s="14"/>
      <c r="V5505" s="14"/>
      <c r="W5505" s="14"/>
      <c r="X5505" s="14"/>
      <c r="Y5505" s="14"/>
    </row>
    <row r="5506" spans="1:25">
      <c r="A5506" s="14" t="s">
        <v>5590</v>
      </c>
      <c r="B5506" s="14" t="s">
        <v>68</v>
      </c>
      <c r="C5506" s="14" t="s">
        <v>38</v>
      </c>
      <c r="D5506" s="14" t="s">
        <v>59</v>
      </c>
      <c r="E5506" s="14">
        <v>4</v>
      </c>
      <c r="F5506" s="14">
        <v>91.870353179861098</v>
      </c>
      <c r="G5506" s="14">
        <v>30.623451059953702</v>
      </c>
      <c r="H5506" s="14">
        <v>296.86351885436801</v>
      </c>
      <c r="I5506" s="14">
        <v>313.262917328843</v>
      </c>
      <c r="J5506" s="14">
        <v>252.038257952219</v>
      </c>
      <c r="K5506" s="14">
        <v>384.772263425343</v>
      </c>
      <c r="L5506" s="14">
        <v>71.509346096499897</v>
      </c>
      <c r="M5506" s="14">
        <v>61.224659376624302</v>
      </c>
      <c r="O5506" s="14"/>
      <c r="P5506" s="14"/>
      <c r="Q5506" s="14"/>
      <c r="R5506" s="14"/>
      <c r="S5506" s="14"/>
      <c r="T5506" s="14"/>
      <c r="U5506" s="14"/>
      <c r="V5506" s="14"/>
      <c r="W5506" s="14"/>
      <c r="X5506" s="14"/>
      <c r="Y5506" s="14"/>
    </row>
    <row r="5507" spans="1:25">
      <c r="A5507" s="14" t="s">
        <v>5591</v>
      </c>
      <c r="B5507" s="14" t="s">
        <v>68</v>
      </c>
      <c r="C5507" s="14" t="s">
        <v>36</v>
      </c>
      <c r="D5507" s="14" t="s">
        <v>59</v>
      </c>
      <c r="E5507" s="14">
        <v>4</v>
      </c>
      <c r="F5507" s="14">
        <v>81.746439714623705</v>
      </c>
      <c r="G5507" s="14">
        <v>27.248813238207902</v>
      </c>
      <c r="H5507" s="14">
        <v>262.48736382051698</v>
      </c>
      <c r="I5507" s="14">
        <v>275.29622259840198</v>
      </c>
      <c r="J5507" s="14">
        <v>218.48984041440701</v>
      </c>
      <c r="K5507" s="14">
        <v>342.271959962719</v>
      </c>
      <c r="L5507" s="14">
        <v>66.975737364316799</v>
      </c>
      <c r="M5507" s="14">
        <v>56.806382183994799</v>
      </c>
      <c r="O5507" s="14"/>
      <c r="P5507" s="14"/>
      <c r="Q5507" s="14"/>
      <c r="R5507" s="14"/>
      <c r="S5507" s="14"/>
      <c r="T5507" s="14"/>
      <c r="U5507" s="14"/>
      <c r="V5507" s="14"/>
      <c r="W5507" s="14"/>
      <c r="X5507" s="14"/>
      <c r="Y5507" s="14"/>
    </row>
    <row r="5508" spans="1:25">
      <c r="A5508" s="14" t="s">
        <v>5592</v>
      </c>
      <c r="B5508" s="14" t="s">
        <v>68</v>
      </c>
      <c r="C5508" s="14" t="s">
        <v>34</v>
      </c>
      <c r="D5508" s="14" t="s">
        <v>59</v>
      </c>
      <c r="E5508" s="14">
        <v>4</v>
      </c>
      <c r="F5508" s="14">
        <v>83.284266269136793</v>
      </c>
      <c r="G5508" s="14">
        <v>27.761422089712301</v>
      </c>
      <c r="H5508" s="14">
        <v>265.53249248887897</v>
      </c>
      <c r="I5508" s="14">
        <v>275.48555521542602</v>
      </c>
      <c r="J5508" s="14">
        <v>219.20891409459401</v>
      </c>
      <c r="K5508" s="14">
        <v>341.73470839408998</v>
      </c>
      <c r="L5508" s="14">
        <v>66.249153178664102</v>
      </c>
      <c r="M5508" s="14">
        <v>56.276641120832302</v>
      </c>
      <c r="O5508" s="14"/>
      <c r="P5508" s="14"/>
      <c r="Q5508" s="14"/>
      <c r="R5508" s="14"/>
      <c r="S5508" s="14"/>
      <c r="T5508" s="14"/>
      <c r="U5508" s="14"/>
      <c r="V5508" s="14"/>
      <c r="W5508" s="14"/>
      <c r="X5508" s="14"/>
      <c r="Y5508" s="14"/>
    </row>
    <row r="5509" spans="1:25">
      <c r="A5509" s="14" t="s">
        <v>5593</v>
      </c>
      <c r="B5509" s="14" t="s">
        <v>68</v>
      </c>
      <c r="C5509" s="14" t="s">
        <v>128</v>
      </c>
      <c r="D5509" s="14" t="s">
        <v>59</v>
      </c>
      <c r="E5509" s="14">
        <v>4</v>
      </c>
      <c r="F5509" s="14">
        <v>82.129090974913595</v>
      </c>
      <c r="G5509" s="14">
        <v>27.376363658304498</v>
      </c>
      <c r="H5509" s="14">
        <v>260.42138115519401</v>
      </c>
      <c r="I5509" s="14">
        <v>269.47352490606198</v>
      </c>
      <c r="J5509" s="14">
        <v>214.133887839046</v>
      </c>
      <c r="K5509" s="14">
        <v>334.69470473558999</v>
      </c>
      <c r="L5509" s="14">
        <v>65.221179829528396</v>
      </c>
      <c r="M5509" s="14">
        <v>55.339637067016398</v>
      </c>
      <c r="O5509" s="14"/>
      <c r="P5509" s="14"/>
      <c r="Q5509" s="14"/>
      <c r="R5509" s="14"/>
      <c r="S5509" s="14"/>
      <c r="T5509" s="14"/>
      <c r="U5509" s="14"/>
      <c r="V5509" s="14"/>
      <c r="W5509" s="14"/>
      <c r="X5509" s="14"/>
      <c r="Y5509" s="14"/>
    </row>
    <row r="5510" spans="1:25">
      <c r="A5510" s="14" t="s">
        <v>5594</v>
      </c>
      <c r="B5510" s="14" t="s">
        <v>68</v>
      </c>
      <c r="C5510" s="14" t="s">
        <v>129</v>
      </c>
      <c r="D5510" s="14" t="s">
        <v>59</v>
      </c>
      <c r="E5510" s="14">
        <v>4</v>
      </c>
      <c r="F5510" s="14">
        <v>91.334723525407995</v>
      </c>
      <c r="G5510" s="14">
        <v>30.444907841802699</v>
      </c>
      <c r="H5510" s="14">
        <v>288.64116400280602</v>
      </c>
      <c r="I5510" s="14">
        <v>294.15226230622397</v>
      </c>
      <c r="J5510" s="14">
        <v>236.73632824805901</v>
      </c>
      <c r="K5510" s="14">
        <v>361.24379331283598</v>
      </c>
      <c r="L5510" s="14">
        <v>67.091531006612101</v>
      </c>
      <c r="M5510" s="14">
        <v>57.415934058165298</v>
      </c>
      <c r="O5510" s="14"/>
      <c r="P5510" s="14"/>
      <c r="Q5510" s="14"/>
      <c r="R5510" s="14"/>
      <c r="S5510" s="14"/>
      <c r="T5510" s="14"/>
      <c r="U5510" s="14"/>
      <c r="V5510" s="14"/>
      <c r="W5510" s="14"/>
      <c r="X5510" s="14"/>
      <c r="Y5510" s="14"/>
    </row>
    <row r="5511" spans="1:25">
      <c r="A5511" s="14" t="s">
        <v>5595</v>
      </c>
      <c r="B5511" s="14" t="s">
        <v>68</v>
      </c>
      <c r="C5511" s="14" t="s">
        <v>130</v>
      </c>
      <c r="D5511" s="14" t="s">
        <v>59</v>
      </c>
      <c r="E5511" s="14">
        <v>4</v>
      </c>
      <c r="F5511" s="14">
        <v>93.698209448535394</v>
      </c>
      <c r="G5511" s="14">
        <v>31.232736482845102</v>
      </c>
      <c r="H5511" s="14">
        <v>296.02618933569897</v>
      </c>
      <c r="I5511" s="14">
        <v>298.31953424171297</v>
      </c>
      <c r="J5511" s="14">
        <v>240.80254907478999</v>
      </c>
      <c r="K5511" s="14">
        <v>365.39550024404002</v>
      </c>
      <c r="L5511" s="14">
        <v>67.075966002326794</v>
      </c>
      <c r="M5511" s="14">
        <v>57.516985166923298</v>
      </c>
      <c r="O5511" s="14"/>
      <c r="P5511" s="14"/>
      <c r="Q5511" s="14"/>
      <c r="R5511" s="14"/>
      <c r="S5511" s="14"/>
      <c r="T5511" s="14"/>
      <c r="U5511" s="14"/>
      <c r="V5511" s="14"/>
      <c r="W5511" s="14"/>
      <c r="X5511" s="14"/>
      <c r="Y5511" s="14"/>
    </row>
    <row r="5512" spans="1:25">
      <c r="A5512" s="14" t="s">
        <v>5596</v>
      </c>
      <c r="B5512" s="14" t="s">
        <v>68</v>
      </c>
      <c r="C5512" s="14" t="s">
        <v>131</v>
      </c>
      <c r="D5512" s="14" t="s">
        <v>59</v>
      </c>
      <c r="E5512" s="14">
        <v>4</v>
      </c>
      <c r="F5512" s="14">
        <v>91.265357857992598</v>
      </c>
      <c r="G5512" s="14">
        <v>30.421785952664202</v>
      </c>
      <c r="H5512" s="14">
        <v>288.20335951619199</v>
      </c>
      <c r="I5512" s="14">
        <v>286.041194767881</v>
      </c>
      <c r="J5512" s="14">
        <v>230.23860458764801</v>
      </c>
      <c r="K5512" s="14">
        <v>351.25139064095799</v>
      </c>
      <c r="L5512" s="14">
        <v>65.2101958730766</v>
      </c>
      <c r="M5512" s="14">
        <v>55.802590180233601</v>
      </c>
      <c r="O5512" s="14"/>
      <c r="P5512" s="14"/>
      <c r="Q5512" s="14"/>
      <c r="R5512" s="14"/>
      <c r="S5512" s="14"/>
      <c r="T5512" s="14"/>
      <c r="U5512" s="14"/>
      <c r="V5512" s="14"/>
      <c r="W5512" s="14"/>
      <c r="X5512" s="14"/>
      <c r="Y5512" s="14"/>
    </row>
    <row r="5513" spans="1:25">
      <c r="A5513" s="14" t="s">
        <v>5597</v>
      </c>
      <c r="B5513" s="14" t="s">
        <v>68</v>
      </c>
      <c r="C5513" s="14" t="s">
        <v>132</v>
      </c>
      <c r="D5513" s="14" t="s">
        <v>59</v>
      </c>
      <c r="E5513" s="14">
        <v>4</v>
      </c>
      <c r="F5513" s="14">
        <v>89.789598143915796</v>
      </c>
      <c r="G5513" s="14">
        <v>29.929866047971899</v>
      </c>
      <c r="H5513" s="14">
        <v>284.02745118753597</v>
      </c>
      <c r="I5513" s="14">
        <v>281.88692717222898</v>
      </c>
      <c r="J5513" s="14">
        <v>226.494011691879</v>
      </c>
      <c r="K5513" s="14">
        <v>346.70155893970798</v>
      </c>
      <c r="L5513" s="14">
        <v>64.814631767478502</v>
      </c>
      <c r="M5513" s="14">
        <v>55.392915480350297</v>
      </c>
      <c r="O5513" s="14"/>
      <c r="P5513" s="14"/>
      <c r="Q5513" s="14"/>
      <c r="R5513" s="14"/>
      <c r="S5513" s="14"/>
      <c r="T5513" s="14"/>
      <c r="U5513" s="14"/>
      <c r="V5513" s="14"/>
      <c r="W5513" s="14"/>
      <c r="X5513" s="14"/>
      <c r="Y5513" s="14"/>
    </row>
    <row r="5514" spans="1:25">
      <c r="A5514" s="14" t="s">
        <v>5598</v>
      </c>
      <c r="B5514" s="14" t="s">
        <v>68</v>
      </c>
      <c r="C5514" s="14" t="s">
        <v>38</v>
      </c>
      <c r="D5514" s="14" t="s">
        <v>59</v>
      </c>
      <c r="E5514" s="14">
        <v>5</v>
      </c>
      <c r="F5514" s="14">
        <v>102.24691705811701</v>
      </c>
      <c r="G5514" s="14">
        <v>34.082305686039099</v>
      </c>
      <c r="H5514" s="14">
        <v>348.71565450740798</v>
      </c>
      <c r="I5514" s="14">
        <v>359.9156903192</v>
      </c>
      <c r="J5514" s="14">
        <v>292.76330200034698</v>
      </c>
      <c r="K5514" s="14">
        <v>437.712354681438</v>
      </c>
      <c r="L5514" s="14">
        <v>77.796664362238602</v>
      </c>
      <c r="M5514" s="14">
        <v>67.152388318852701</v>
      </c>
      <c r="O5514" s="14"/>
      <c r="P5514" s="14"/>
      <c r="Q5514" s="14"/>
      <c r="R5514" s="14"/>
      <c r="S5514" s="14"/>
      <c r="T5514" s="14"/>
      <c r="U5514" s="14"/>
      <c r="V5514" s="14"/>
      <c r="W5514" s="14"/>
      <c r="X5514" s="14"/>
      <c r="Y5514" s="14"/>
    </row>
    <row r="5515" spans="1:25">
      <c r="A5515" s="14" t="s">
        <v>5599</v>
      </c>
      <c r="B5515" s="14" t="s">
        <v>68</v>
      </c>
      <c r="C5515" s="14" t="s">
        <v>36</v>
      </c>
      <c r="D5515" s="14" t="s">
        <v>59</v>
      </c>
      <c r="E5515" s="14">
        <v>5</v>
      </c>
      <c r="F5515" s="14">
        <v>98.478154428287596</v>
      </c>
      <c r="G5515" s="14">
        <v>32.826051476095898</v>
      </c>
      <c r="H5515" s="14">
        <v>334.85720163313101</v>
      </c>
      <c r="I5515" s="14">
        <v>346.87378706012402</v>
      </c>
      <c r="J5515" s="14">
        <v>281.06690604000602</v>
      </c>
      <c r="K5515" s="14">
        <v>423.326049551148</v>
      </c>
      <c r="L5515" s="14">
        <v>76.4522624910242</v>
      </c>
      <c r="M5515" s="14">
        <v>65.806881020118496</v>
      </c>
      <c r="O5515" s="14"/>
      <c r="P5515" s="14"/>
      <c r="Q5515" s="14"/>
      <c r="R5515" s="14"/>
      <c r="S5515" s="14"/>
      <c r="T5515" s="14"/>
      <c r="U5515" s="14"/>
      <c r="V5515" s="14"/>
      <c r="W5515" s="14"/>
      <c r="X5515" s="14"/>
      <c r="Y5515" s="14"/>
    </row>
    <row r="5516" spans="1:25">
      <c r="A5516" s="14" t="s">
        <v>5600</v>
      </c>
      <c r="B5516" s="14" t="s">
        <v>68</v>
      </c>
      <c r="C5516" s="14" t="s">
        <v>34</v>
      </c>
      <c r="D5516" s="14" t="s">
        <v>59</v>
      </c>
      <c r="E5516" s="14">
        <v>5</v>
      </c>
      <c r="F5516" s="14">
        <v>97.703083231914803</v>
      </c>
      <c r="G5516" s="14">
        <v>32.567694410638303</v>
      </c>
      <c r="H5516" s="14">
        <v>331.52279607721101</v>
      </c>
      <c r="I5516" s="14">
        <v>337.96614450220198</v>
      </c>
      <c r="J5516" s="14">
        <v>273.65609141253401</v>
      </c>
      <c r="K5516" s="14">
        <v>412.72410597307299</v>
      </c>
      <c r="L5516" s="14">
        <v>74.757961470870995</v>
      </c>
      <c r="M5516" s="14">
        <v>64.310053089667804</v>
      </c>
      <c r="O5516" s="14"/>
      <c r="P5516" s="14"/>
      <c r="Q5516" s="14"/>
      <c r="R5516" s="14"/>
      <c r="S5516" s="14"/>
      <c r="T5516" s="14"/>
      <c r="U5516" s="14"/>
      <c r="V5516" s="14"/>
      <c r="W5516" s="14"/>
      <c r="X5516" s="14"/>
      <c r="Y5516" s="14"/>
    </row>
    <row r="5517" spans="1:25">
      <c r="A5517" s="14" t="s">
        <v>5601</v>
      </c>
      <c r="B5517" s="14" t="s">
        <v>68</v>
      </c>
      <c r="C5517" s="14" t="s">
        <v>128</v>
      </c>
      <c r="D5517" s="14" t="s">
        <v>59</v>
      </c>
      <c r="E5517" s="14">
        <v>5</v>
      </c>
      <c r="F5517" s="14">
        <v>100.84908497756599</v>
      </c>
      <c r="G5517" s="14">
        <v>33.616361659188499</v>
      </c>
      <c r="H5517" s="14">
        <v>342.32547514448601</v>
      </c>
      <c r="I5517" s="14">
        <v>347.23135098453702</v>
      </c>
      <c r="J5517" s="14">
        <v>282.30092585999199</v>
      </c>
      <c r="K5517" s="14">
        <v>422.530846263792</v>
      </c>
      <c r="L5517" s="14">
        <v>75.299495279254899</v>
      </c>
      <c r="M5517" s="14">
        <v>64.930425124545096</v>
      </c>
      <c r="O5517" s="14"/>
      <c r="P5517" s="14"/>
      <c r="Q5517" s="14"/>
      <c r="R5517" s="14"/>
      <c r="S5517" s="14"/>
      <c r="T5517" s="14"/>
      <c r="U5517" s="14"/>
      <c r="V5517" s="14"/>
      <c r="W5517" s="14"/>
      <c r="X5517" s="14"/>
      <c r="Y5517" s="14"/>
    </row>
    <row r="5518" spans="1:25">
      <c r="A5518" s="14" t="s">
        <v>5602</v>
      </c>
      <c r="B5518" s="14" t="s">
        <v>68</v>
      </c>
      <c r="C5518" s="14" t="s">
        <v>129</v>
      </c>
      <c r="D5518" s="14" t="s">
        <v>59</v>
      </c>
      <c r="E5518" s="14">
        <v>5</v>
      </c>
      <c r="F5518" s="14">
        <v>103.014252861936</v>
      </c>
      <c r="G5518" s="14">
        <v>34.338084287311801</v>
      </c>
      <c r="H5518" s="14">
        <v>350.32903540872502</v>
      </c>
      <c r="I5518" s="14">
        <v>352.84579366307702</v>
      </c>
      <c r="J5518" s="14">
        <v>287.66814301620298</v>
      </c>
      <c r="K5518" s="14">
        <v>428.31298450264302</v>
      </c>
      <c r="L5518" s="14">
        <v>75.467190839566896</v>
      </c>
      <c r="M5518" s="14">
        <v>65.1776506468739</v>
      </c>
      <c r="O5518" s="14"/>
      <c r="P5518" s="14"/>
      <c r="Q5518" s="14"/>
      <c r="R5518" s="14"/>
      <c r="S5518" s="14"/>
      <c r="T5518" s="14"/>
      <c r="U5518" s="14"/>
      <c r="V5518" s="14"/>
      <c r="W5518" s="14"/>
      <c r="X5518" s="14"/>
      <c r="Y5518" s="14"/>
    </row>
    <row r="5519" spans="1:25">
      <c r="A5519" s="14" t="s">
        <v>5603</v>
      </c>
      <c r="B5519" s="14" t="s">
        <v>68</v>
      </c>
      <c r="C5519" s="14" t="s">
        <v>130</v>
      </c>
      <c r="D5519" s="14" t="s">
        <v>59</v>
      </c>
      <c r="E5519" s="14">
        <v>5</v>
      </c>
      <c r="F5519" s="14">
        <v>102.208849047943</v>
      </c>
      <c r="G5519" s="14">
        <v>34.069616349314202</v>
      </c>
      <c r="H5519" s="14">
        <v>348.75234260737199</v>
      </c>
      <c r="I5519" s="14">
        <v>350.18999206385899</v>
      </c>
      <c r="J5519" s="14">
        <v>285.36577498538099</v>
      </c>
      <c r="K5519" s="14">
        <v>425.29151988196998</v>
      </c>
      <c r="L5519" s="14">
        <v>75.101527818111407</v>
      </c>
      <c r="M5519" s="14">
        <v>64.824217078478199</v>
      </c>
      <c r="O5519" s="14"/>
      <c r="P5519" s="14"/>
      <c r="Q5519" s="14"/>
      <c r="R5519" s="14"/>
      <c r="S5519" s="14"/>
      <c r="T5519" s="14"/>
      <c r="U5519" s="14"/>
      <c r="V5519" s="14"/>
      <c r="W5519" s="14"/>
      <c r="X5519" s="14"/>
      <c r="Y5519" s="14"/>
    </row>
    <row r="5520" spans="1:25">
      <c r="A5520" s="14" t="s">
        <v>5604</v>
      </c>
      <c r="B5520" s="14" t="s">
        <v>68</v>
      </c>
      <c r="C5520" s="14" t="s">
        <v>131</v>
      </c>
      <c r="D5520" s="14" t="s">
        <v>59</v>
      </c>
      <c r="E5520" s="14">
        <v>5</v>
      </c>
      <c r="F5520" s="14">
        <v>94.197622679466804</v>
      </c>
      <c r="G5520" s="14">
        <v>31.399207559822301</v>
      </c>
      <c r="H5520" s="14">
        <v>321.175705545592</v>
      </c>
      <c r="I5520" s="14">
        <v>319.21501018178998</v>
      </c>
      <c r="J5520" s="14">
        <v>257.81465505537602</v>
      </c>
      <c r="K5520" s="14">
        <v>390.79032020998102</v>
      </c>
      <c r="L5520" s="14">
        <v>71.575310028191694</v>
      </c>
      <c r="M5520" s="14">
        <v>61.400355126413999</v>
      </c>
      <c r="O5520" s="14"/>
      <c r="P5520" s="14"/>
      <c r="Q5520" s="14"/>
      <c r="R5520" s="14"/>
      <c r="S5520" s="14"/>
      <c r="T5520" s="14"/>
      <c r="U5520" s="14"/>
      <c r="V5520" s="14"/>
      <c r="W5520" s="14"/>
      <c r="X5520" s="14"/>
      <c r="Y5520" s="14"/>
    </row>
    <row r="5521" spans="1:25">
      <c r="A5521" s="14" t="s">
        <v>5605</v>
      </c>
      <c r="B5521" s="14" t="s">
        <v>68</v>
      </c>
      <c r="C5521" s="14" t="s">
        <v>132</v>
      </c>
      <c r="D5521" s="14" t="s">
        <v>59</v>
      </c>
      <c r="E5521" s="14">
        <v>5</v>
      </c>
      <c r="F5521" s="14">
        <v>98.314197122698403</v>
      </c>
      <c r="G5521" s="14">
        <v>32.771399040899503</v>
      </c>
      <c r="H5521" s="14">
        <v>333.55113527633</v>
      </c>
      <c r="I5521" s="14">
        <v>333.01938247482099</v>
      </c>
      <c r="J5521" s="14">
        <v>270.26420268141499</v>
      </c>
      <c r="K5521" s="14">
        <v>405.93545363120103</v>
      </c>
      <c r="L5521" s="14">
        <v>72.9160711563798</v>
      </c>
      <c r="M5521" s="14">
        <v>62.755179793406903</v>
      </c>
      <c r="O5521" s="14"/>
      <c r="P5521" s="14"/>
      <c r="Q5521" s="14"/>
      <c r="R5521" s="14"/>
      <c r="S5521" s="14"/>
      <c r="T5521" s="14"/>
      <c r="U5521" s="14"/>
      <c r="V5521" s="14"/>
      <c r="W5521" s="14"/>
      <c r="X5521" s="14"/>
      <c r="Y5521" s="14"/>
    </row>
    <row r="5522" spans="1:25">
      <c r="A5522" s="14" t="s">
        <v>5606</v>
      </c>
      <c r="B5522" s="14" t="s">
        <v>68</v>
      </c>
      <c r="C5522" s="14" t="s">
        <v>38</v>
      </c>
      <c r="D5522" s="14" t="s">
        <v>56</v>
      </c>
      <c r="E5522" s="14">
        <v>0</v>
      </c>
      <c r="F5522" s="14">
        <v>504.25670054008202</v>
      </c>
      <c r="G5522" s="14">
        <v>168.08556684669401</v>
      </c>
      <c r="H5522" s="14">
        <v>200.16143714997801</v>
      </c>
      <c r="I5522" s="14">
        <v>203.78863690586499</v>
      </c>
      <c r="J5522" s="14">
        <v>186.09799058585901</v>
      </c>
      <c r="K5522" s="14">
        <v>222.68616917686799</v>
      </c>
      <c r="L5522" s="14">
        <v>18.8975322710025</v>
      </c>
      <c r="M5522" s="14">
        <v>17.690646320006302</v>
      </c>
      <c r="O5522" s="14"/>
      <c r="P5522" s="14"/>
      <c r="Q5522" s="14"/>
      <c r="R5522" s="14"/>
      <c r="S5522" s="14"/>
      <c r="T5522" s="14"/>
      <c r="U5522" s="14"/>
      <c r="V5522" s="14"/>
      <c r="W5522" s="14"/>
      <c r="X5522" s="14"/>
      <c r="Y5522" s="14"/>
    </row>
    <row r="5523" spans="1:25">
      <c r="A5523" s="14" t="s">
        <v>5607</v>
      </c>
      <c r="B5523" s="14" t="s">
        <v>68</v>
      </c>
      <c r="C5523" s="14" t="s">
        <v>36</v>
      </c>
      <c r="D5523" s="14" t="s">
        <v>56</v>
      </c>
      <c r="E5523" s="14">
        <v>0</v>
      </c>
      <c r="F5523" s="14">
        <v>504.19743737665402</v>
      </c>
      <c r="G5523" s="14">
        <v>168.06581245888501</v>
      </c>
      <c r="H5523" s="14">
        <v>198.30618338367199</v>
      </c>
      <c r="I5523" s="14">
        <v>201.06346034959401</v>
      </c>
      <c r="J5523" s="14">
        <v>183.59227273104301</v>
      </c>
      <c r="K5523" s="14">
        <v>219.726634702479</v>
      </c>
      <c r="L5523" s="14">
        <v>18.663174352884599</v>
      </c>
      <c r="M5523" s="14">
        <v>17.471187618551301</v>
      </c>
      <c r="O5523" s="14"/>
      <c r="P5523" s="14"/>
      <c r="Q5523" s="14"/>
      <c r="R5523" s="14"/>
      <c r="S5523" s="14"/>
      <c r="T5523" s="14"/>
      <c r="U5523" s="14"/>
      <c r="V5523" s="14"/>
      <c r="W5523" s="14"/>
      <c r="X5523" s="14"/>
      <c r="Y5523" s="14"/>
    </row>
    <row r="5524" spans="1:25">
      <c r="A5524" s="14" t="s">
        <v>5608</v>
      </c>
      <c r="B5524" s="14" t="s">
        <v>68</v>
      </c>
      <c r="C5524" s="14" t="s">
        <v>34</v>
      </c>
      <c r="D5524" s="14" t="s">
        <v>56</v>
      </c>
      <c r="E5524" s="14">
        <v>0</v>
      </c>
      <c r="F5524" s="14">
        <v>516.34576004371002</v>
      </c>
      <c r="G5524" s="14">
        <v>172.11525334790301</v>
      </c>
      <c r="H5524" s="14">
        <v>201.24240878782399</v>
      </c>
      <c r="I5524" s="14">
        <v>203.169993312429</v>
      </c>
      <c r="J5524" s="14">
        <v>185.71590494426599</v>
      </c>
      <c r="K5524" s="14">
        <v>221.800296683711</v>
      </c>
      <c r="L5524" s="14">
        <v>18.630303371281801</v>
      </c>
      <c r="M5524" s="14">
        <v>17.4540883681629</v>
      </c>
      <c r="O5524" s="14"/>
      <c r="P5524" s="14"/>
      <c r="Q5524" s="14"/>
      <c r="R5524" s="14"/>
      <c r="S5524" s="14"/>
      <c r="T5524" s="14"/>
      <c r="U5524" s="14"/>
      <c r="V5524" s="14"/>
      <c r="W5524" s="14"/>
      <c r="X5524" s="14"/>
      <c r="Y5524" s="14"/>
    </row>
    <row r="5525" spans="1:25">
      <c r="A5525" s="14" t="s">
        <v>5609</v>
      </c>
      <c r="B5525" s="14" t="s">
        <v>68</v>
      </c>
      <c r="C5525" s="14" t="s">
        <v>128</v>
      </c>
      <c r="D5525" s="14" t="s">
        <v>56</v>
      </c>
      <c r="E5525" s="14">
        <v>0</v>
      </c>
      <c r="F5525" s="14">
        <v>503.62563120940098</v>
      </c>
      <c r="G5525" s="14">
        <v>167.87521040313399</v>
      </c>
      <c r="H5525" s="14">
        <v>194.525908253567</v>
      </c>
      <c r="I5525" s="14">
        <v>195.11610630866201</v>
      </c>
      <c r="J5525" s="14">
        <v>178.15169453963799</v>
      </c>
      <c r="K5525" s="14">
        <v>213.23861069010999</v>
      </c>
      <c r="L5525" s="14">
        <v>18.122504381448699</v>
      </c>
      <c r="M5525" s="14">
        <v>16.964411769023901</v>
      </c>
      <c r="O5525" s="14"/>
      <c r="P5525" s="14"/>
      <c r="Q5525" s="14"/>
      <c r="R5525" s="14"/>
      <c r="S5525" s="14"/>
      <c r="T5525" s="14"/>
      <c r="U5525" s="14"/>
      <c r="V5525" s="14"/>
      <c r="W5525" s="14"/>
      <c r="X5525" s="14"/>
      <c r="Y5525" s="14"/>
    </row>
    <row r="5526" spans="1:25">
      <c r="A5526" s="14" t="s">
        <v>5610</v>
      </c>
      <c r="B5526" s="14" t="s">
        <v>68</v>
      </c>
      <c r="C5526" s="14" t="s">
        <v>129</v>
      </c>
      <c r="D5526" s="14" t="s">
        <v>56</v>
      </c>
      <c r="E5526" s="14">
        <v>0</v>
      </c>
      <c r="F5526" s="14">
        <v>506.62896916210298</v>
      </c>
      <c r="G5526" s="14">
        <v>168.876323054034</v>
      </c>
      <c r="H5526" s="14">
        <v>194.12410402330499</v>
      </c>
      <c r="I5526" s="14">
        <v>192.21333339792099</v>
      </c>
      <c r="J5526" s="14">
        <v>175.54296343243001</v>
      </c>
      <c r="K5526" s="14">
        <v>210.018220533602</v>
      </c>
      <c r="L5526" s="14">
        <v>17.804887135680602</v>
      </c>
      <c r="M5526" s="14">
        <v>16.670369965491499</v>
      </c>
      <c r="O5526" s="14"/>
      <c r="P5526" s="14"/>
      <c r="Q5526" s="14"/>
      <c r="R5526" s="14"/>
      <c r="S5526" s="14"/>
      <c r="T5526" s="14"/>
      <c r="U5526" s="14"/>
      <c r="V5526" s="14"/>
      <c r="W5526" s="14"/>
      <c r="X5526" s="14"/>
      <c r="Y5526" s="14"/>
    </row>
    <row r="5527" spans="1:25">
      <c r="A5527" s="14" t="s">
        <v>5611</v>
      </c>
      <c r="B5527" s="14" t="s">
        <v>68</v>
      </c>
      <c r="C5527" s="14" t="s">
        <v>130</v>
      </c>
      <c r="D5527" s="14" t="s">
        <v>56</v>
      </c>
      <c r="E5527" s="14">
        <v>0</v>
      </c>
      <c r="F5527" s="14">
        <v>499.86826786638699</v>
      </c>
      <c r="G5527" s="14">
        <v>166.622755955462</v>
      </c>
      <c r="H5527" s="14">
        <v>189.991017847286</v>
      </c>
      <c r="I5527" s="14">
        <v>187.11687927586499</v>
      </c>
      <c r="J5527" s="14">
        <v>170.787545807171</v>
      </c>
      <c r="K5527" s="14">
        <v>204.565287680458</v>
      </c>
      <c r="L5527" s="14">
        <v>17.448408404593099</v>
      </c>
      <c r="M5527" s="14">
        <v>16.3293334686939</v>
      </c>
      <c r="O5527" s="14"/>
      <c r="P5527" s="14"/>
      <c r="Q5527" s="14"/>
      <c r="R5527" s="14"/>
      <c r="S5527" s="14"/>
      <c r="T5527" s="14"/>
      <c r="U5527" s="14"/>
      <c r="V5527" s="14"/>
      <c r="W5527" s="14"/>
      <c r="X5527" s="14"/>
      <c r="Y5527" s="14"/>
    </row>
    <row r="5528" spans="1:25">
      <c r="A5528" s="14" t="s">
        <v>5612</v>
      </c>
      <c r="B5528" s="14" t="s">
        <v>68</v>
      </c>
      <c r="C5528" s="14" t="s">
        <v>131</v>
      </c>
      <c r="D5528" s="14" t="s">
        <v>56</v>
      </c>
      <c r="E5528" s="14">
        <v>0</v>
      </c>
      <c r="F5528" s="14">
        <v>503.30890630165197</v>
      </c>
      <c r="G5528" s="14">
        <v>167.76963543388399</v>
      </c>
      <c r="H5528" s="14">
        <v>189.84120695895501</v>
      </c>
      <c r="I5528" s="14">
        <v>187.689250425262</v>
      </c>
      <c r="J5528" s="14">
        <v>171.37113523236701</v>
      </c>
      <c r="K5528" s="14">
        <v>205.121701524911</v>
      </c>
      <c r="L5528" s="14">
        <v>17.432451099648301</v>
      </c>
      <c r="M5528" s="14">
        <v>16.318115192895299</v>
      </c>
      <c r="O5528" s="14"/>
      <c r="P5528" s="14"/>
      <c r="Q5528" s="14"/>
      <c r="R5528" s="14"/>
      <c r="S5528" s="14"/>
      <c r="T5528" s="14"/>
      <c r="U5528" s="14"/>
      <c r="V5528" s="14"/>
      <c r="W5528" s="14"/>
      <c r="X5528" s="14"/>
      <c r="Y5528" s="14"/>
    </row>
    <row r="5529" spans="1:25">
      <c r="A5529" s="14" t="s">
        <v>5613</v>
      </c>
      <c r="B5529" s="14" t="s">
        <v>68</v>
      </c>
      <c r="C5529" s="14" t="s">
        <v>132</v>
      </c>
      <c r="D5529" s="14" t="s">
        <v>56</v>
      </c>
      <c r="E5529" s="14">
        <v>0</v>
      </c>
      <c r="F5529" s="14">
        <v>537.55826670812201</v>
      </c>
      <c r="G5529" s="14">
        <v>179.18608890270701</v>
      </c>
      <c r="H5529" s="14">
        <v>201.23319808488799</v>
      </c>
      <c r="I5529" s="14">
        <v>198.64219990417999</v>
      </c>
      <c r="J5529" s="14">
        <v>181.94711055637799</v>
      </c>
      <c r="K5529" s="14">
        <v>216.43913442509</v>
      </c>
      <c r="L5529" s="14">
        <v>17.796934520910501</v>
      </c>
      <c r="M5529" s="14">
        <v>16.695089347801101</v>
      </c>
      <c r="O5529" s="14"/>
      <c r="P5529" s="14"/>
      <c r="Q5529" s="14"/>
      <c r="R5529" s="14"/>
      <c r="S5529" s="14"/>
      <c r="T5529" s="14"/>
      <c r="U5529" s="14"/>
      <c r="V5529" s="14"/>
      <c r="W5529" s="14"/>
      <c r="X5529" s="14"/>
      <c r="Y5529" s="14"/>
    </row>
    <row r="5530" spans="1:25">
      <c r="A5530" s="14" t="s">
        <v>5614</v>
      </c>
      <c r="B5530" s="14" t="s">
        <v>68</v>
      </c>
      <c r="C5530" s="14" t="s">
        <v>38</v>
      </c>
      <c r="D5530" s="14" t="s">
        <v>56</v>
      </c>
      <c r="E5530" s="14">
        <v>1</v>
      </c>
      <c r="F5530" s="14">
        <v>80.9276017807899</v>
      </c>
      <c r="G5530" s="14">
        <v>26.9758672602633</v>
      </c>
      <c r="H5530" s="14">
        <v>124.915262218365</v>
      </c>
      <c r="I5530" s="14">
        <v>115.185868194099</v>
      </c>
      <c r="J5530" s="14">
        <v>91.036056487554703</v>
      </c>
      <c r="K5530" s="14">
        <v>143.682773449232</v>
      </c>
      <c r="L5530" s="14">
        <v>28.4969052551332</v>
      </c>
      <c r="M5530" s="14">
        <v>24.149811706544199</v>
      </c>
      <c r="O5530" s="14"/>
      <c r="P5530" s="14"/>
      <c r="Q5530" s="14"/>
      <c r="R5530" s="14"/>
      <c r="S5530" s="14"/>
      <c r="T5530" s="14"/>
      <c r="U5530" s="14"/>
      <c r="V5530" s="14"/>
      <c r="W5530" s="14"/>
      <c r="X5530" s="14"/>
      <c r="Y5530" s="14"/>
    </row>
    <row r="5531" spans="1:25">
      <c r="A5531" s="14" t="s">
        <v>5615</v>
      </c>
      <c r="B5531" s="14" t="s">
        <v>68</v>
      </c>
      <c r="C5531" s="14" t="s">
        <v>36</v>
      </c>
      <c r="D5531" s="14" t="s">
        <v>56</v>
      </c>
      <c r="E5531" s="14">
        <v>1</v>
      </c>
      <c r="F5531" s="14">
        <v>78.900105673268996</v>
      </c>
      <c r="G5531" s="14">
        <v>26.300035224422999</v>
      </c>
      <c r="H5531" s="14">
        <v>120.871538809469</v>
      </c>
      <c r="I5531" s="14">
        <v>110.83766087324101</v>
      </c>
      <c r="J5531" s="14">
        <v>87.296916848791895</v>
      </c>
      <c r="K5531" s="14">
        <v>138.67506379654299</v>
      </c>
      <c r="L5531" s="14">
        <v>27.837402923302001</v>
      </c>
      <c r="M5531" s="14">
        <v>23.540744024448699</v>
      </c>
      <c r="O5531" s="14"/>
      <c r="P5531" s="14"/>
      <c r="Q5531" s="14"/>
      <c r="R5531" s="14"/>
      <c r="S5531" s="14"/>
      <c r="T5531" s="14"/>
      <c r="U5531" s="14"/>
      <c r="V5531" s="14"/>
      <c r="W5531" s="14"/>
      <c r="X5531" s="14"/>
      <c r="Y5531" s="14"/>
    </row>
    <row r="5532" spans="1:25">
      <c r="A5532" s="14" t="s">
        <v>5616</v>
      </c>
      <c r="B5532" s="14" t="s">
        <v>68</v>
      </c>
      <c r="C5532" s="14" t="s">
        <v>34</v>
      </c>
      <c r="D5532" s="14" t="s">
        <v>56</v>
      </c>
      <c r="E5532" s="14">
        <v>1</v>
      </c>
      <c r="F5532" s="14">
        <v>81.115920012030699</v>
      </c>
      <c r="G5532" s="14">
        <v>27.038640004010201</v>
      </c>
      <c r="H5532" s="14">
        <v>123.28022130160601</v>
      </c>
      <c r="I5532" s="14">
        <v>110.349932211435</v>
      </c>
      <c r="J5532" s="14">
        <v>87.133344911711902</v>
      </c>
      <c r="K5532" s="14">
        <v>137.74032279154201</v>
      </c>
      <c r="L5532" s="14">
        <v>27.390390580107599</v>
      </c>
      <c r="M5532" s="14">
        <v>23.2165872997228</v>
      </c>
      <c r="O5532" s="14"/>
      <c r="P5532" s="14"/>
      <c r="Q5532" s="14"/>
      <c r="R5532" s="14"/>
      <c r="S5532" s="14"/>
      <c r="T5532" s="14"/>
      <c r="U5532" s="14"/>
      <c r="V5532" s="14"/>
      <c r="W5532" s="14"/>
      <c r="X5532" s="14"/>
      <c r="Y5532" s="14"/>
    </row>
    <row r="5533" spans="1:25">
      <c r="A5533" s="14" t="s">
        <v>5617</v>
      </c>
      <c r="B5533" s="14" t="s">
        <v>68</v>
      </c>
      <c r="C5533" s="14" t="s">
        <v>128</v>
      </c>
      <c r="D5533" s="14" t="s">
        <v>56</v>
      </c>
      <c r="E5533" s="14">
        <v>1</v>
      </c>
      <c r="F5533" s="14">
        <v>77.726854713218998</v>
      </c>
      <c r="G5533" s="14">
        <v>25.908951571073001</v>
      </c>
      <c r="H5533" s="14">
        <v>117.38202382049801</v>
      </c>
      <c r="I5533" s="14">
        <v>102.467800583675</v>
      </c>
      <c r="J5533" s="14">
        <v>80.433473760058703</v>
      </c>
      <c r="K5533" s="14">
        <v>128.55694669731901</v>
      </c>
      <c r="L5533" s="14">
        <v>26.089146113644201</v>
      </c>
      <c r="M5533" s="14">
        <v>22.0343268236165</v>
      </c>
      <c r="O5533" s="14"/>
      <c r="P5533" s="14"/>
      <c r="Q5533" s="14"/>
      <c r="R5533" s="14"/>
      <c r="S5533" s="14"/>
      <c r="T5533" s="14"/>
      <c r="U5533" s="14"/>
      <c r="V5533" s="14"/>
      <c r="W5533" s="14"/>
      <c r="X5533" s="14"/>
      <c r="Y5533" s="14"/>
    </row>
    <row r="5534" spans="1:25">
      <c r="A5534" s="14" t="s">
        <v>5618</v>
      </c>
      <c r="B5534" s="14" t="s">
        <v>68</v>
      </c>
      <c r="C5534" s="14" t="s">
        <v>129</v>
      </c>
      <c r="D5534" s="14" t="s">
        <v>56</v>
      </c>
      <c r="E5534" s="14">
        <v>1</v>
      </c>
      <c r="F5534" s="14">
        <v>81.900789670139403</v>
      </c>
      <c r="G5534" s="14">
        <v>27.300263223379801</v>
      </c>
      <c r="H5534" s="14">
        <v>123.01109893382301</v>
      </c>
      <c r="I5534" s="14">
        <v>103.695023456149</v>
      </c>
      <c r="J5534" s="14">
        <v>81.920587185616299</v>
      </c>
      <c r="K5534" s="14">
        <v>129.363457396737</v>
      </c>
      <c r="L5534" s="14">
        <v>25.668433940588098</v>
      </c>
      <c r="M5534" s="14">
        <v>21.774436270533101</v>
      </c>
      <c r="O5534" s="14"/>
      <c r="P5534" s="14"/>
      <c r="Q5534" s="14"/>
      <c r="R5534" s="14"/>
      <c r="S5534" s="14"/>
      <c r="T5534" s="14"/>
      <c r="U5534" s="14"/>
      <c r="V5534" s="14"/>
      <c r="W5534" s="14"/>
      <c r="X5534" s="14"/>
      <c r="Y5534" s="14"/>
    </row>
    <row r="5535" spans="1:25">
      <c r="A5535" s="14" t="s">
        <v>5619</v>
      </c>
      <c r="B5535" s="14" t="s">
        <v>68</v>
      </c>
      <c r="C5535" s="14" t="s">
        <v>130</v>
      </c>
      <c r="D5535" s="14" t="s">
        <v>56</v>
      </c>
      <c r="E5535" s="14">
        <v>1</v>
      </c>
      <c r="F5535" s="14">
        <v>83.778128629256599</v>
      </c>
      <c r="G5535" s="14">
        <v>27.926042876418901</v>
      </c>
      <c r="H5535" s="14">
        <v>125.34880697417</v>
      </c>
      <c r="I5535" s="14">
        <v>103.746912122434</v>
      </c>
      <c r="J5535" s="14">
        <v>82.174791876839294</v>
      </c>
      <c r="K5535" s="14">
        <v>129.12940855765399</v>
      </c>
      <c r="L5535" s="14">
        <v>25.3824964352203</v>
      </c>
      <c r="M5535" s="14">
        <v>21.572120245594601</v>
      </c>
      <c r="O5535" s="14"/>
      <c r="P5535" s="14"/>
      <c r="Q5535" s="14"/>
      <c r="R5535" s="14"/>
      <c r="S5535" s="14"/>
      <c r="T5535" s="14"/>
      <c r="U5535" s="14"/>
      <c r="V5535" s="14"/>
      <c r="W5535" s="14"/>
      <c r="X5535" s="14"/>
      <c r="Y5535" s="14"/>
    </row>
    <row r="5536" spans="1:25">
      <c r="A5536" s="14" t="s">
        <v>5620</v>
      </c>
      <c r="B5536" s="14" t="s">
        <v>68</v>
      </c>
      <c r="C5536" s="14" t="s">
        <v>131</v>
      </c>
      <c r="D5536" s="14" t="s">
        <v>56</v>
      </c>
      <c r="E5536" s="14">
        <v>1</v>
      </c>
      <c r="F5536" s="14">
        <v>88.868268135680097</v>
      </c>
      <c r="G5536" s="14">
        <v>29.622756045226701</v>
      </c>
      <c r="H5536" s="14">
        <v>132.45535023874299</v>
      </c>
      <c r="I5536" s="14">
        <v>108.607854051104</v>
      </c>
      <c r="J5536" s="14">
        <v>86.653488892180704</v>
      </c>
      <c r="K5536" s="14">
        <v>134.317431466838</v>
      </c>
      <c r="L5536" s="14">
        <v>25.709577415734699</v>
      </c>
      <c r="M5536" s="14">
        <v>21.954365158922901</v>
      </c>
      <c r="O5536" s="14"/>
      <c r="P5536" s="14"/>
      <c r="Q5536" s="14"/>
      <c r="R5536" s="14"/>
      <c r="S5536" s="14"/>
      <c r="T5536" s="14"/>
      <c r="U5536" s="14"/>
      <c r="V5536" s="14"/>
      <c r="W5536" s="14"/>
      <c r="X5536" s="14"/>
      <c r="Y5536" s="14"/>
    </row>
    <row r="5537" spans="1:25">
      <c r="A5537" s="14" t="s">
        <v>5621</v>
      </c>
      <c r="B5537" s="14" t="s">
        <v>68</v>
      </c>
      <c r="C5537" s="14" t="s">
        <v>132</v>
      </c>
      <c r="D5537" s="14" t="s">
        <v>56</v>
      </c>
      <c r="E5537" s="14">
        <v>1</v>
      </c>
      <c r="F5537" s="14">
        <v>102.865415541216</v>
      </c>
      <c r="G5537" s="14">
        <v>34.288471847071897</v>
      </c>
      <c r="H5537" s="14">
        <v>152.85062786593301</v>
      </c>
      <c r="I5537" s="14">
        <v>123.25704050609301</v>
      </c>
      <c r="J5537" s="14">
        <v>100.028560295753</v>
      </c>
      <c r="K5537" s="14">
        <v>150.155451495146</v>
      </c>
      <c r="L5537" s="14">
        <v>26.898410989052799</v>
      </c>
      <c r="M5537" s="14">
        <v>23.2284802103404</v>
      </c>
      <c r="O5537" s="14"/>
      <c r="P5537" s="14"/>
      <c r="Q5537" s="14"/>
      <c r="R5537" s="14"/>
      <c r="S5537" s="14"/>
      <c r="T5537" s="14"/>
      <c r="U5537" s="14"/>
      <c r="V5537" s="14"/>
      <c r="W5537" s="14"/>
      <c r="X5537" s="14"/>
      <c r="Y5537" s="14"/>
    </row>
    <row r="5538" spans="1:25">
      <c r="A5538" s="14" t="s">
        <v>5622</v>
      </c>
      <c r="B5538" s="14" t="s">
        <v>68</v>
      </c>
      <c r="C5538" s="14" t="s">
        <v>38</v>
      </c>
      <c r="D5538" s="14" t="s">
        <v>56</v>
      </c>
      <c r="E5538" s="14">
        <v>2</v>
      </c>
      <c r="F5538" s="14">
        <v>71.3926741206635</v>
      </c>
      <c r="G5538" s="14">
        <v>23.797558040221201</v>
      </c>
      <c r="H5538" s="14">
        <v>147.07099709672599</v>
      </c>
      <c r="I5538" s="14">
        <v>154.06518924343601</v>
      </c>
      <c r="J5538" s="14">
        <v>119.88868288178</v>
      </c>
      <c r="K5538" s="14">
        <v>194.831152564842</v>
      </c>
      <c r="L5538" s="14">
        <v>40.7659633214057</v>
      </c>
      <c r="M5538" s="14">
        <v>34.176506361656202</v>
      </c>
      <c r="O5538" s="14"/>
      <c r="P5538" s="14"/>
      <c r="Q5538" s="14"/>
      <c r="R5538" s="14"/>
      <c r="S5538" s="14"/>
      <c r="T5538" s="14"/>
      <c r="U5538" s="14"/>
      <c r="V5538" s="14"/>
      <c r="W5538" s="14"/>
      <c r="X5538" s="14"/>
      <c r="Y5538" s="14"/>
    </row>
    <row r="5539" spans="1:25">
      <c r="A5539" s="14" t="s">
        <v>5623</v>
      </c>
      <c r="B5539" s="14" t="s">
        <v>68</v>
      </c>
      <c r="C5539" s="14" t="s">
        <v>36</v>
      </c>
      <c r="D5539" s="14" t="s">
        <v>56</v>
      </c>
      <c r="E5539" s="14">
        <v>2</v>
      </c>
      <c r="F5539" s="14">
        <v>62.8306508700027</v>
      </c>
      <c r="G5539" s="14">
        <v>20.9435502900009</v>
      </c>
      <c r="H5539" s="14">
        <v>127.56456505056001</v>
      </c>
      <c r="I5539" s="14">
        <v>132.48740565766701</v>
      </c>
      <c r="J5539" s="14">
        <v>101.245557103378</v>
      </c>
      <c r="K5539" s="14">
        <v>170.19237907227401</v>
      </c>
      <c r="L5539" s="14">
        <v>37.704973414606997</v>
      </c>
      <c r="M5539" s="14">
        <v>31.241848554288801</v>
      </c>
      <c r="O5539" s="14"/>
      <c r="P5539" s="14"/>
      <c r="Q5539" s="14"/>
      <c r="R5539" s="14"/>
      <c r="S5539" s="14"/>
      <c r="T5539" s="14"/>
      <c r="U5539" s="14"/>
      <c r="V5539" s="14"/>
      <c r="W5539" s="14"/>
      <c r="X5539" s="14"/>
      <c r="Y5539" s="14"/>
    </row>
    <row r="5540" spans="1:25">
      <c r="A5540" s="14" t="s">
        <v>5624</v>
      </c>
      <c r="B5540" s="14" t="s">
        <v>68</v>
      </c>
      <c r="C5540" s="14" t="s">
        <v>34</v>
      </c>
      <c r="D5540" s="14" t="s">
        <v>56</v>
      </c>
      <c r="E5540" s="14">
        <v>2</v>
      </c>
      <c r="F5540" s="14">
        <v>65.547427727320894</v>
      </c>
      <c r="G5540" s="14">
        <v>21.849142575773602</v>
      </c>
      <c r="H5540" s="14">
        <v>131.218200563171</v>
      </c>
      <c r="I5540" s="14">
        <v>133.74115815472501</v>
      </c>
      <c r="J5540" s="14">
        <v>102.819136193657</v>
      </c>
      <c r="K5540" s="14">
        <v>170.91230324159201</v>
      </c>
      <c r="L5540" s="14">
        <v>37.171145086866701</v>
      </c>
      <c r="M5540" s="14">
        <v>30.922021961068101</v>
      </c>
      <c r="O5540" s="14"/>
      <c r="P5540" s="14"/>
      <c r="Q5540" s="14"/>
      <c r="R5540" s="14"/>
      <c r="S5540" s="14"/>
      <c r="T5540" s="14"/>
      <c r="U5540" s="14"/>
      <c r="V5540" s="14"/>
      <c r="W5540" s="14"/>
      <c r="X5540" s="14"/>
      <c r="Y5540" s="14"/>
    </row>
    <row r="5541" spans="1:25">
      <c r="A5541" s="14" t="s">
        <v>5625</v>
      </c>
      <c r="B5541" s="14" t="s">
        <v>68</v>
      </c>
      <c r="C5541" s="14" t="s">
        <v>128</v>
      </c>
      <c r="D5541" s="14" t="s">
        <v>56</v>
      </c>
      <c r="E5541" s="14">
        <v>2</v>
      </c>
      <c r="F5541" s="14">
        <v>65.438733207810898</v>
      </c>
      <c r="G5541" s="14">
        <v>21.812911069270299</v>
      </c>
      <c r="H5541" s="14">
        <v>129.330671583483</v>
      </c>
      <c r="I5541" s="14">
        <v>128.98386370662101</v>
      </c>
      <c r="J5541" s="14">
        <v>99.1560849233109</v>
      </c>
      <c r="K5541" s="14">
        <v>164.845149814949</v>
      </c>
      <c r="L5541" s="14">
        <v>35.861286108328201</v>
      </c>
      <c r="M5541" s="14">
        <v>29.827778783309999</v>
      </c>
      <c r="O5541" s="14"/>
      <c r="P5541" s="14"/>
      <c r="Q5541" s="14"/>
      <c r="R5541" s="14"/>
      <c r="S5541" s="14"/>
      <c r="T5541" s="14"/>
      <c r="U5541" s="14"/>
      <c r="V5541" s="14"/>
      <c r="W5541" s="14"/>
      <c r="X5541" s="14"/>
      <c r="Y5541" s="14"/>
    </row>
    <row r="5542" spans="1:25">
      <c r="A5542" s="14" t="s">
        <v>5626</v>
      </c>
      <c r="B5542" s="14" t="s">
        <v>68</v>
      </c>
      <c r="C5542" s="14" t="s">
        <v>129</v>
      </c>
      <c r="D5542" s="14" t="s">
        <v>56</v>
      </c>
      <c r="E5542" s="14">
        <v>2</v>
      </c>
      <c r="F5542" s="14">
        <v>69.888165483371296</v>
      </c>
      <c r="G5542" s="14">
        <v>23.2960551611238</v>
      </c>
      <c r="H5542" s="14">
        <v>136.66047220057001</v>
      </c>
      <c r="I5542" s="14">
        <v>133.03691819180301</v>
      </c>
      <c r="J5542" s="14">
        <v>103.201155138983</v>
      </c>
      <c r="K5542" s="14">
        <v>168.69298020420001</v>
      </c>
      <c r="L5542" s="14">
        <v>35.656062012396902</v>
      </c>
      <c r="M5542" s="14">
        <v>29.8357630528199</v>
      </c>
      <c r="O5542" s="14"/>
      <c r="P5542" s="14"/>
      <c r="Q5542" s="14"/>
      <c r="R5542" s="14"/>
      <c r="S5542" s="14"/>
      <c r="T5542" s="14"/>
      <c r="U5542" s="14"/>
      <c r="V5542" s="14"/>
      <c r="W5542" s="14"/>
      <c r="X5542" s="14"/>
      <c r="Y5542" s="14"/>
    </row>
    <row r="5543" spans="1:25">
      <c r="A5543" s="14" t="s">
        <v>5627</v>
      </c>
      <c r="B5543" s="14" t="s">
        <v>68</v>
      </c>
      <c r="C5543" s="14" t="s">
        <v>130</v>
      </c>
      <c r="D5543" s="14" t="s">
        <v>56</v>
      </c>
      <c r="E5543" s="14">
        <v>2</v>
      </c>
      <c r="F5543" s="14">
        <v>63.142177106531399</v>
      </c>
      <c r="G5543" s="14">
        <v>21.047392368843798</v>
      </c>
      <c r="H5543" s="14">
        <v>122.280878258868</v>
      </c>
      <c r="I5543" s="14">
        <v>119.285599986165</v>
      </c>
      <c r="J5543" s="14">
        <v>91.247931967260996</v>
      </c>
      <c r="K5543" s="14">
        <v>153.10769270559501</v>
      </c>
      <c r="L5543" s="14">
        <v>33.822092719430501</v>
      </c>
      <c r="M5543" s="14">
        <v>28.037668018904</v>
      </c>
      <c r="O5543" s="14"/>
      <c r="P5543" s="14"/>
      <c r="Q5543" s="14"/>
      <c r="R5543" s="14"/>
      <c r="S5543" s="14"/>
      <c r="T5543" s="14"/>
      <c r="U5543" s="14"/>
      <c r="V5543" s="14"/>
      <c r="W5543" s="14"/>
      <c r="X5543" s="14"/>
      <c r="Y5543" s="14"/>
    </row>
    <row r="5544" spans="1:25">
      <c r="A5544" s="14" t="s">
        <v>5628</v>
      </c>
      <c r="B5544" s="14" t="s">
        <v>68</v>
      </c>
      <c r="C5544" s="14" t="s">
        <v>131</v>
      </c>
      <c r="D5544" s="14" t="s">
        <v>56</v>
      </c>
      <c r="E5544" s="14">
        <v>2</v>
      </c>
      <c r="F5544" s="14">
        <v>72.940036277047398</v>
      </c>
      <c r="G5544" s="14">
        <v>24.313345425682499</v>
      </c>
      <c r="H5544" s="14">
        <v>139.769356296799</v>
      </c>
      <c r="I5544" s="14">
        <v>137.12041677029899</v>
      </c>
      <c r="J5544" s="14">
        <v>107.005662172326</v>
      </c>
      <c r="K5544" s="14">
        <v>172.97350602136299</v>
      </c>
      <c r="L5544" s="14">
        <v>35.8530892510637</v>
      </c>
      <c r="M5544" s="14">
        <v>30.114754597972698</v>
      </c>
      <c r="O5544" s="14"/>
      <c r="P5544" s="14"/>
      <c r="Q5544" s="14"/>
      <c r="R5544" s="14"/>
      <c r="S5544" s="14"/>
      <c r="T5544" s="14"/>
      <c r="U5544" s="14"/>
      <c r="V5544" s="14"/>
      <c r="W5544" s="14"/>
      <c r="X5544" s="14"/>
      <c r="Y5544" s="14"/>
    </row>
    <row r="5545" spans="1:25">
      <c r="A5545" s="14" t="s">
        <v>5629</v>
      </c>
      <c r="B5545" s="14" t="s">
        <v>68</v>
      </c>
      <c r="C5545" s="14" t="s">
        <v>132</v>
      </c>
      <c r="D5545" s="14" t="s">
        <v>56</v>
      </c>
      <c r="E5545" s="14">
        <v>2</v>
      </c>
      <c r="F5545" s="14">
        <v>74.046745083475102</v>
      </c>
      <c r="G5545" s="14">
        <v>24.6822483611584</v>
      </c>
      <c r="H5545" s="14">
        <v>140.51948967354599</v>
      </c>
      <c r="I5545" s="14">
        <v>138.45785054897701</v>
      </c>
      <c r="J5545" s="14">
        <v>108.285077608024</v>
      </c>
      <c r="K5545" s="14">
        <v>174.332689308749</v>
      </c>
      <c r="L5545" s="14">
        <v>35.874838759771698</v>
      </c>
      <c r="M5545" s="14">
        <v>30.172772940952601</v>
      </c>
      <c r="O5545" s="14"/>
      <c r="P5545" s="14"/>
      <c r="Q5545" s="14"/>
      <c r="R5545" s="14"/>
      <c r="S5545" s="14"/>
      <c r="T5545" s="14"/>
      <c r="U5545" s="14"/>
      <c r="V5545" s="14"/>
      <c r="W5545" s="14"/>
      <c r="X5545" s="14"/>
      <c r="Y5545" s="14"/>
    </row>
    <row r="5546" spans="1:25">
      <c r="A5546" s="14" t="s">
        <v>5630</v>
      </c>
      <c r="B5546" s="14" t="s">
        <v>68</v>
      </c>
      <c r="C5546" s="14" t="s">
        <v>38</v>
      </c>
      <c r="D5546" s="14" t="s">
        <v>56</v>
      </c>
      <c r="E5546" s="14">
        <v>3</v>
      </c>
      <c r="F5546" s="14">
        <v>79.910524404606704</v>
      </c>
      <c r="G5546" s="14">
        <v>26.636841468202199</v>
      </c>
      <c r="H5546" s="14">
        <v>188.06458874728</v>
      </c>
      <c r="I5546" s="14">
        <v>198.04258853846599</v>
      </c>
      <c r="J5546" s="14">
        <v>156.11594076676101</v>
      </c>
      <c r="K5546" s="14">
        <v>247.568614461501</v>
      </c>
      <c r="L5546" s="14">
        <v>49.526025923035</v>
      </c>
      <c r="M5546" s="14">
        <v>41.926647771705198</v>
      </c>
      <c r="O5546" s="14"/>
      <c r="P5546" s="14"/>
      <c r="Q5546" s="14"/>
      <c r="R5546" s="14"/>
      <c r="S5546" s="14"/>
      <c r="T5546" s="14"/>
      <c r="U5546" s="14"/>
      <c r="V5546" s="14"/>
      <c r="W5546" s="14"/>
      <c r="X5546" s="14"/>
      <c r="Y5546" s="14"/>
    </row>
    <row r="5547" spans="1:25">
      <c r="A5547" s="14" t="s">
        <v>5631</v>
      </c>
      <c r="B5547" s="14" t="s">
        <v>68</v>
      </c>
      <c r="C5547" s="14" t="s">
        <v>36</v>
      </c>
      <c r="D5547" s="14" t="s">
        <v>56</v>
      </c>
      <c r="E5547" s="14">
        <v>3</v>
      </c>
      <c r="F5547" s="14">
        <v>86.286015183630894</v>
      </c>
      <c r="G5547" s="14">
        <v>28.762005061210299</v>
      </c>
      <c r="H5547" s="14">
        <v>200.85666608540899</v>
      </c>
      <c r="I5547" s="14">
        <v>208.94993083157101</v>
      </c>
      <c r="J5547" s="14">
        <v>166.14424199189901</v>
      </c>
      <c r="K5547" s="14">
        <v>259.19592117609398</v>
      </c>
      <c r="L5547" s="14">
        <v>50.245990344522902</v>
      </c>
      <c r="M5547" s="14">
        <v>42.8056888396722</v>
      </c>
      <c r="O5547" s="14"/>
      <c r="P5547" s="14"/>
      <c r="Q5547" s="14"/>
      <c r="R5547" s="14"/>
      <c r="S5547" s="14"/>
      <c r="T5547" s="14"/>
      <c r="U5547" s="14"/>
      <c r="V5547" s="14"/>
      <c r="W5547" s="14"/>
      <c r="X5547" s="14"/>
      <c r="Y5547" s="14"/>
    </row>
    <row r="5548" spans="1:25">
      <c r="A5548" s="14" t="s">
        <v>5632</v>
      </c>
      <c r="B5548" s="14" t="s">
        <v>68</v>
      </c>
      <c r="C5548" s="14" t="s">
        <v>34</v>
      </c>
      <c r="D5548" s="14" t="s">
        <v>56</v>
      </c>
      <c r="E5548" s="14">
        <v>3</v>
      </c>
      <c r="F5548" s="14">
        <v>87.2094583291736</v>
      </c>
      <c r="G5548" s="14">
        <v>29.069819443057899</v>
      </c>
      <c r="H5548" s="14">
        <v>201.12418608697601</v>
      </c>
      <c r="I5548" s="14">
        <v>204.78390303014501</v>
      </c>
      <c r="J5548" s="14">
        <v>162.88676111295899</v>
      </c>
      <c r="K5548" s="14">
        <v>253.92130663561699</v>
      </c>
      <c r="L5548" s="14">
        <v>49.1374036054725</v>
      </c>
      <c r="M5548" s="14">
        <v>41.897141917186303</v>
      </c>
      <c r="O5548" s="14"/>
      <c r="P5548" s="14"/>
      <c r="Q5548" s="14"/>
      <c r="R5548" s="14"/>
      <c r="S5548" s="14"/>
      <c r="T5548" s="14"/>
      <c r="U5548" s="14"/>
      <c r="V5548" s="14"/>
      <c r="W5548" s="14"/>
      <c r="X5548" s="14"/>
      <c r="Y5548" s="14"/>
    </row>
    <row r="5549" spans="1:25">
      <c r="A5549" s="14" t="s">
        <v>5633</v>
      </c>
      <c r="B5549" s="14" t="s">
        <v>68</v>
      </c>
      <c r="C5549" s="14" t="s">
        <v>128</v>
      </c>
      <c r="D5549" s="14" t="s">
        <v>56</v>
      </c>
      <c r="E5549" s="14">
        <v>3</v>
      </c>
      <c r="F5549" s="14">
        <v>85.000266282888504</v>
      </c>
      <c r="G5549" s="14">
        <v>28.3334220942962</v>
      </c>
      <c r="H5549" s="14">
        <v>193.49905819269799</v>
      </c>
      <c r="I5549" s="14">
        <v>199.34630889050601</v>
      </c>
      <c r="J5549" s="14">
        <v>158.20081112669899</v>
      </c>
      <c r="K5549" s="14">
        <v>247.70231885064501</v>
      </c>
      <c r="L5549" s="14">
        <v>48.3560099601386</v>
      </c>
      <c r="M5549" s="14">
        <v>41.1454977638071</v>
      </c>
      <c r="O5549" s="14"/>
      <c r="P5549" s="14"/>
      <c r="Q5549" s="14"/>
      <c r="R5549" s="14"/>
      <c r="S5549" s="14"/>
      <c r="T5549" s="14"/>
      <c r="U5549" s="14"/>
      <c r="V5549" s="14"/>
      <c r="W5549" s="14"/>
      <c r="X5549" s="14"/>
      <c r="Y5549" s="14"/>
    </row>
    <row r="5550" spans="1:25">
      <c r="A5550" s="14" t="s">
        <v>5634</v>
      </c>
      <c r="B5550" s="14" t="s">
        <v>68</v>
      </c>
      <c r="C5550" s="14" t="s">
        <v>129</v>
      </c>
      <c r="D5550" s="14" t="s">
        <v>56</v>
      </c>
      <c r="E5550" s="14">
        <v>3</v>
      </c>
      <c r="F5550" s="14">
        <v>85.193506864222002</v>
      </c>
      <c r="G5550" s="14">
        <v>28.3978356214073</v>
      </c>
      <c r="H5550" s="14">
        <v>192.07626564508701</v>
      </c>
      <c r="I5550" s="14">
        <v>194.237534205716</v>
      </c>
      <c r="J5550" s="14">
        <v>154.26558080328201</v>
      </c>
      <c r="K5550" s="14">
        <v>241.205673573962</v>
      </c>
      <c r="L5550" s="14">
        <v>46.9681393682459</v>
      </c>
      <c r="M5550" s="14">
        <v>39.971953402433698</v>
      </c>
      <c r="O5550" s="14"/>
      <c r="P5550" s="14"/>
      <c r="Q5550" s="14"/>
      <c r="R5550" s="14"/>
      <c r="S5550" s="14"/>
      <c r="T5550" s="14"/>
      <c r="U5550" s="14"/>
      <c r="V5550" s="14"/>
      <c r="W5550" s="14"/>
      <c r="X5550" s="14"/>
      <c r="Y5550" s="14"/>
    </row>
    <row r="5551" spans="1:25">
      <c r="A5551" s="14" t="s">
        <v>5635</v>
      </c>
      <c r="B5551" s="14" t="s">
        <v>68</v>
      </c>
      <c r="C5551" s="14" t="s">
        <v>130</v>
      </c>
      <c r="D5551" s="14" t="s">
        <v>56</v>
      </c>
      <c r="E5551" s="14">
        <v>3</v>
      </c>
      <c r="F5551" s="14">
        <v>89.035892992038995</v>
      </c>
      <c r="G5551" s="14">
        <v>29.6786309973463</v>
      </c>
      <c r="H5551" s="14">
        <v>198.51484469028301</v>
      </c>
      <c r="I5551" s="14">
        <v>203.28979582633201</v>
      </c>
      <c r="J5551" s="14">
        <v>162.44103488838999</v>
      </c>
      <c r="K5551" s="14">
        <v>251.11842158062501</v>
      </c>
      <c r="L5551" s="14">
        <v>47.828625754293199</v>
      </c>
      <c r="M5551" s="14">
        <v>40.848760937942302</v>
      </c>
      <c r="O5551" s="14"/>
      <c r="P5551" s="14"/>
      <c r="Q5551" s="14"/>
      <c r="R5551" s="14"/>
      <c r="S5551" s="14"/>
      <c r="T5551" s="14"/>
      <c r="U5551" s="14"/>
      <c r="V5551" s="14"/>
      <c r="W5551" s="14"/>
      <c r="X5551" s="14"/>
      <c r="Y5551" s="14"/>
    </row>
    <row r="5552" spans="1:25">
      <c r="A5552" s="14" t="s">
        <v>5636</v>
      </c>
      <c r="B5552" s="14" t="s">
        <v>68</v>
      </c>
      <c r="C5552" s="14" t="s">
        <v>131</v>
      </c>
      <c r="D5552" s="14" t="s">
        <v>56</v>
      </c>
      <c r="E5552" s="14">
        <v>3</v>
      </c>
      <c r="F5552" s="14">
        <v>84.850604132765099</v>
      </c>
      <c r="G5552" s="14">
        <v>28.2835347109217</v>
      </c>
      <c r="H5552" s="14">
        <v>187.834777705189</v>
      </c>
      <c r="I5552" s="14">
        <v>193.71130666030601</v>
      </c>
      <c r="J5552" s="14">
        <v>153.96127395378801</v>
      </c>
      <c r="K5552" s="14">
        <v>240.43400272950799</v>
      </c>
      <c r="L5552" s="14">
        <v>46.722696069202101</v>
      </c>
      <c r="M5552" s="14">
        <v>39.750032706517999</v>
      </c>
      <c r="O5552" s="14"/>
      <c r="P5552" s="14"/>
      <c r="Q5552" s="14"/>
      <c r="R5552" s="14"/>
      <c r="S5552" s="14"/>
      <c r="T5552" s="14"/>
      <c r="U5552" s="14"/>
      <c r="V5552" s="14"/>
      <c r="W5552" s="14"/>
      <c r="X5552" s="14"/>
      <c r="Y5552" s="14"/>
    </row>
    <row r="5553" spans="1:25">
      <c r="A5553" s="14" t="s">
        <v>5637</v>
      </c>
      <c r="B5553" s="14" t="s">
        <v>68</v>
      </c>
      <c r="C5553" s="14" t="s">
        <v>132</v>
      </c>
      <c r="D5553" s="14" t="s">
        <v>56</v>
      </c>
      <c r="E5553" s="14">
        <v>3</v>
      </c>
      <c r="F5553" s="14">
        <v>83.457069659951699</v>
      </c>
      <c r="G5553" s="14">
        <v>27.819023219983901</v>
      </c>
      <c r="H5553" s="14">
        <v>183.442289614137</v>
      </c>
      <c r="I5553" s="14">
        <v>190.341603105822</v>
      </c>
      <c r="J5553" s="14">
        <v>150.985876853051</v>
      </c>
      <c r="K5553" s="14">
        <v>236.66348228323301</v>
      </c>
      <c r="L5553" s="14">
        <v>46.321879177411098</v>
      </c>
      <c r="M5553" s="14">
        <v>39.355726252771198</v>
      </c>
      <c r="O5553" s="14"/>
      <c r="P5553" s="14"/>
      <c r="Q5553" s="14"/>
      <c r="R5553" s="14"/>
      <c r="S5553" s="14"/>
      <c r="T5553" s="14"/>
      <c r="U5553" s="14"/>
      <c r="V5553" s="14"/>
      <c r="W5553" s="14"/>
      <c r="X5553" s="14"/>
      <c r="Y5553" s="14"/>
    </row>
    <row r="5554" spans="1:25">
      <c r="A5554" s="14" t="s">
        <v>5638</v>
      </c>
      <c r="B5554" s="14" t="s">
        <v>68</v>
      </c>
      <c r="C5554" s="14" t="s">
        <v>38</v>
      </c>
      <c r="D5554" s="14" t="s">
        <v>56</v>
      </c>
      <c r="E5554" s="14">
        <v>4</v>
      </c>
      <c r="F5554" s="14">
        <v>123.442383338992</v>
      </c>
      <c r="G5554" s="14">
        <v>41.147461112997497</v>
      </c>
      <c r="H5554" s="14">
        <v>260.00459872989501</v>
      </c>
      <c r="I5554" s="14">
        <v>264.79551755048698</v>
      </c>
      <c r="J5554" s="14">
        <v>219.25737482066799</v>
      </c>
      <c r="K5554" s="14">
        <v>316.85445625544799</v>
      </c>
      <c r="L5554" s="14">
        <v>52.058938704960603</v>
      </c>
      <c r="M5554" s="14">
        <v>45.538142729818603</v>
      </c>
      <c r="O5554" s="14"/>
      <c r="P5554" s="14"/>
      <c r="Q5554" s="14"/>
      <c r="R5554" s="14"/>
      <c r="S5554" s="14"/>
      <c r="T5554" s="14"/>
      <c r="U5554" s="14"/>
      <c r="V5554" s="14"/>
      <c r="W5554" s="14"/>
      <c r="X5554" s="14"/>
      <c r="Y5554" s="14"/>
    </row>
    <row r="5555" spans="1:25">
      <c r="A5555" s="14" t="s">
        <v>5639</v>
      </c>
      <c r="B5555" s="14" t="s">
        <v>68</v>
      </c>
      <c r="C5555" s="14" t="s">
        <v>36</v>
      </c>
      <c r="D5555" s="14" t="s">
        <v>56</v>
      </c>
      <c r="E5555" s="14">
        <v>4</v>
      </c>
      <c r="F5555" s="14">
        <v>130.81305049451299</v>
      </c>
      <c r="G5555" s="14">
        <v>43.604350164837797</v>
      </c>
      <c r="H5555" s="14">
        <v>273.17027689041601</v>
      </c>
      <c r="I5555" s="14">
        <v>282.746402794326</v>
      </c>
      <c r="J5555" s="14">
        <v>235.496148917364</v>
      </c>
      <c r="K5555" s="14">
        <v>336.55515642609799</v>
      </c>
      <c r="L5555" s="14">
        <v>53.808753631772198</v>
      </c>
      <c r="M5555" s="14">
        <v>47.250253876961899</v>
      </c>
      <c r="O5555" s="14"/>
      <c r="P5555" s="14"/>
      <c r="Q5555" s="14"/>
      <c r="R5555" s="14"/>
      <c r="S5555" s="14"/>
      <c r="T5555" s="14"/>
      <c r="U5555" s="14"/>
      <c r="V5555" s="14"/>
      <c r="W5555" s="14"/>
      <c r="X5555" s="14"/>
      <c r="Y5555" s="14"/>
    </row>
    <row r="5556" spans="1:25">
      <c r="A5556" s="14" t="s">
        <v>5640</v>
      </c>
      <c r="B5556" s="14" t="s">
        <v>68</v>
      </c>
      <c r="C5556" s="14" t="s">
        <v>34</v>
      </c>
      <c r="D5556" s="14" t="s">
        <v>56</v>
      </c>
      <c r="E5556" s="14">
        <v>4</v>
      </c>
      <c r="F5556" s="14">
        <v>130.14610843305999</v>
      </c>
      <c r="G5556" s="14">
        <v>43.382036144353201</v>
      </c>
      <c r="H5556" s="14">
        <v>268.763647020196</v>
      </c>
      <c r="I5556" s="14">
        <v>284.560073988211</v>
      </c>
      <c r="J5556" s="14">
        <v>236.98661775656399</v>
      </c>
      <c r="K5556" s="14">
        <v>338.75502460425201</v>
      </c>
      <c r="L5556" s="14">
        <v>54.194950616040899</v>
      </c>
      <c r="M5556" s="14">
        <v>47.5734562316471</v>
      </c>
      <c r="O5556" s="14"/>
      <c r="P5556" s="14"/>
      <c r="Q5556" s="14"/>
      <c r="R5556" s="14"/>
      <c r="S5556" s="14"/>
      <c r="T5556" s="14"/>
      <c r="U5556" s="14"/>
      <c r="V5556" s="14"/>
      <c r="W5556" s="14"/>
      <c r="X5556" s="14"/>
      <c r="Y5556" s="14"/>
    </row>
    <row r="5557" spans="1:25">
      <c r="A5557" s="14" t="s">
        <v>5641</v>
      </c>
      <c r="B5557" s="14" t="s">
        <v>68</v>
      </c>
      <c r="C5557" s="14" t="s">
        <v>128</v>
      </c>
      <c r="D5557" s="14" t="s">
        <v>56</v>
      </c>
      <c r="E5557" s="14">
        <v>4</v>
      </c>
      <c r="F5557" s="14">
        <v>122.94181005977499</v>
      </c>
      <c r="G5557" s="14">
        <v>40.980603353258502</v>
      </c>
      <c r="H5557" s="14">
        <v>250.91701544946699</v>
      </c>
      <c r="I5557" s="14">
        <v>262.95654170242801</v>
      </c>
      <c r="J5557" s="14">
        <v>217.66624963417101</v>
      </c>
      <c r="K5557" s="14">
        <v>314.74632061302401</v>
      </c>
      <c r="L5557" s="14">
        <v>51.789778910595999</v>
      </c>
      <c r="M5557" s="14">
        <v>45.290292068257102</v>
      </c>
      <c r="O5557" s="14"/>
      <c r="P5557" s="14"/>
      <c r="Q5557" s="14"/>
      <c r="R5557" s="14"/>
      <c r="S5557" s="14"/>
      <c r="T5557" s="14"/>
      <c r="U5557" s="14"/>
      <c r="V5557" s="14"/>
      <c r="W5557" s="14"/>
      <c r="X5557" s="14"/>
      <c r="Y5557" s="14"/>
    </row>
    <row r="5558" spans="1:25">
      <c r="A5558" s="14" t="s">
        <v>5642</v>
      </c>
      <c r="B5558" s="14" t="s">
        <v>68</v>
      </c>
      <c r="C5558" s="14" t="s">
        <v>129</v>
      </c>
      <c r="D5558" s="14" t="s">
        <v>56</v>
      </c>
      <c r="E5558" s="14">
        <v>4</v>
      </c>
      <c r="F5558" s="14">
        <v>117.489607232642</v>
      </c>
      <c r="G5558" s="14">
        <v>39.163202410880501</v>
      </c>
      <c r="H5558" s="14">
        <v>236.60707111455099</v>
      </c>
      <c r="I5558" s="14">
        <v>249.40240724422799</v>
      </c>
      <c r="J5558" s="14">
        <v>205.48954222718999</v>
      </c>
      <c r="K5558" s="14">
        <v>299.772785613434</v>
      </c>
      <c r="L5558" s="14">
        <v>50.370378369206499</v>
      </c>
      <c r="M5558" s="14">
        <v>43.912865017037397</v>
      </c>
      <c r="O5558" s="14"/>
      <c r="P5558" s="14"/>
      <c r="Q5558" s="14"/>
      <c r="R5558" s="14"/>
      <c r="S5558" s="14"/>
      <c r="T5558" s="14"/>
      <c r="U5558" s="14"/>
      <c r="V5558" s="14"/>
      <c r="W5558" s="14"/>
      <c r="X5558" s="14"/>
      <c r="Y5558" s="14"/>
    </row>
    <row r="5559" spans="1:25">
      <c r="A5559" s="14" t="s">
        <v>5643</v>
      </c>
      <c r="B5559" s="14" t="s">
        <v>68</v>
      </c>
      <c r="C5559" s="14" t="s">
        <v>130</v>
      </c>
      <c r="D5559" s="14" t="s">
        <v>56</v>
      </c>
      <c r="E5559" s="14">
        <v>4</v>
      </c>
      <c r="F5559" s="14">
        <v>113.42397119035699</v>
      </c>
      <c r="G5559" s="14">
        <v>37.807990396785698</v>
      </c>
      <c r="H5559" s="14">
        <v>225.82720342125</v>
      </c>
      <c r="I5559" s="14">
        <v>238.28115076221201</v>
      </c>
      <c r="J5559" s="14">
        <v>195.63904705519599</v>
      </c>
      <c r="K5559" s="14">
        <v>287.314027365377</v>
      </c>
      <c r="L5559" s="14">
        <v>49.032876603164802</v>
      </c>
      <c r="M5559" s="14">
        <v>42.642103707016702</v>
      </c>
      <c r="O5559" s="14"/>
      <c r="P5559" s="14"/>
      <c r="Q5559" s="14"/>
      <c r="R5559" s="14"/>
      <c r="S5559" s="14"/>
      <c r="T5559" s="14"/>
      <c r="U5559" s="14"/>
      <c r="V5559" s="14"/>
      <c r="W5559" s="14"/>
      <c r="X5559" s="14"/>
      <c r="Y5559" s="14"/>
    </row>
    <row r="5560" spans="1:25">
      <c r="A5560" s="14" t="s">
        <v>5644</v>
      </c>
      <c r="B5560" s="14" t="s">
        <v>68</v>
      </c>
      <c r="C5560" s="14" t="s">
        <v>131</v>
      </c>
      <c r="D5560" s="14" t="s">
        <v>56</v>
      </c>
      <c r="E5560" s="14">
        <v>4</v>
      </c>
      <c r="F5560" s="14">
        <v>106.010607084109</v>
      </c>
      <c r="G5560" s="14">
        <v>35.336869028036503</v>
      </c>
      <c r="H5560" s="14">
        <v>208.78093407143001</v>
      </c>
      <c r="I5560" s="14">
        <v>225.606194128293</v>
      </c>
      <c r="J5560" s="14">
        <v>183.959957508884</v>
      </c>
      <c r="K5560" s="14">
        <v>273.72591977506897</v>
      </c>
      <c r="L5560" s="14">
        <v>48.119725646775301</v>
      </c>
      <c r="M5560" s="14">
        <v>41.646236619409599</v>
      </c>
      <c r="O5560" s="14"/>
      <c r="P5560" s="14"/>
      <c r="Q5560" s="14"/>
      <c r="R5560" s="14"/>
      <c r="S5560" s="14"/>
      <c r="T5560" s="14"/>
      <c r="U5560" s="14"/>
      <c r="V5560" s="14"/>
      <c r="W5560" s="14"/>
      <c r="X5560" s="14"/>
      <c r="Y5560" s="14"/>
    </row>
    <row r="5561" spans="1:25">
      <c r="A5561" s="14" t="s">
        <v>5645</v>
      </c>
      <c r="B5561" s="14" t="s">
        <v>68</v>
      </c>
      <c r="C5561" s="14" t="s">
        <v>132</v>
      </c>
      <c r="D5561" s="14" t="s">
        <v>56</v>
      </c>
      <c r="E5561" s="14">
        <v>4</v>
      </c>
      <c r="F5561" s="14">
        <v>115.222488877095</v>
      </c>
      <c r="G5561" s="14">
        <v>38.407496292364897</v>
      </c>
      <c r="H5561" s="14">
        <v>224.57459776851999</v>
      </c>
      <c r="I5561" s="14">
        <v>241.76488124378699</v>
      </c>
      <c r="J5561" s="14">
        <v>198.95774303759001</v>
      </c>
      <c r="K5561" s="14">
        <v>290.93335239559201</v>
      </c>
      <c r="L5561" s="14">
        <v>49.168471151805001</v>
      </c>
      <c r="M5561" s="14">
        <v>42.807138206196903</v>
      </c>
      <c r="O5561" s="14"/>
      <c r="P5561" s="14"/>
      <c r="Q5561" s="14"/>
      <c r="R5561" s="14"/>
      <c r="S5561" s="14"/>
      <c r="T5561" s="14"/>
      <c r="U5561" s="14"/>
      <c r="V5561" s="14"/>
      <c r="W5561" s="14"/>
      <c r="X5561" s="14"/>
      <c r="Y5561" s="14"/>
    </row>
    <row r="5562" spans="1:25">
      <c r="A5562" s="14" t="s">
        <v>5646</v>
      </c>
      <c r="B5562" s="14" t="s">
        <v>68</v>
      </c>
      <c r="C5562" s="14" t="s">
        <v>38</v>
      </c>
      <c r="D5562" s="14" t="s">
        <v>56</v>
      </c>
      <c r="E5562" s="14">
        <v>5</v>
      </c>
      <c r="F5562" s="14">
        <v>148.58351689502999</v>
      </c>
      <c r="G5562" s="14">
        <v>49.527838965009899</v>
      </c>
      <c r="H5562" s="14">
        <v>305.55136319616201</v>
      </c>
      <c r="I5562" s="14">
        <v>332.06051570675902</v>
      </c>
      <c r="J5562" s="14">
        <v>280.12991929336602</v>
      </c>
      <c r="K5562" s="14">
        <v>390.72415746317699</v>
      </c>
      <c r="L5562" s="14">
        <v>58.663641756418002</v>
      </c>
      <c r="M5562" s="14">
        <v>51.930596413392301</v>
      </c>
      <c r="O5562" s="14"/>
      <c r="P5562" s="14"/>
      <c r="Q5562" s="14"/>
      <c r="R5562" s="14"/>
      <c r="S5562" s="14"/>
      <c r="T5562" s="14"/>
      <c r="U5562" s="14"/>
      <c r="V5562" s="14"/>
      <c r="W5562" s="14"/>
      <c r="X5562" s="14"/>
      <c r="Y5562" s="14"/>
    </row>
    <row r="5563" spans="1:25">
      <c r="A5563" s="14" t="s">
        <v>5647</v>
      </c>
      <c r="B5563" s="14" t="s">
        <v>68</v>
      </c>
      <c r="C5563" s="14" t="s">
        <v>36</v>
      </c>
      <c r="D5563" s="14" t="s">
        <v>56</v>
      </c>
      <c r="E5563" s="14">
        <v>5</v>
      </c>
      <c r="F5563" s="14">
        <v>145.36761515523801</v>
      </c>
      <c r="G5563" s="14">
        <v>48.455871718412702</v>
      </c>
      <c r="H5563" s="14">
        <v>297.42126024068699</v>
      </c>
      <c r="I5563" s="14">
        <v>322.345845855775</v>
      </c>
      <c r="J5563" s="14">
        <v>271.33300931285498</v>
      </c>
      <c r="K5563" s="14">
        <v>380.050524150988</v>
      </c>
      <c r="L5563" s="14">
        <v>57.704678295213299</v>
      </c>
      <c r="M5563" s="14">
        <v>51.0128365429197</v>
      </c>
      <c r="O5563" s="14"/>
      <c r="P5563" s="14"/>
      <c r="Q5563" s="14"/>
      <c r="R5563" s="14"/>
      <c r="S5563" s="14"/>
      <c r="T5563" s="14"/>
      <c r="U5563" s="14"/>
      <c r="V5563" s="14"/>
      <c r="W5563" s="14"/>
      <c r="X5563" s="14"/>
      <c r="Y5563" s="14"/>
    </row>
    <row r="5564" spans="1:25">
      <c r="A5564" s="14" t="s">
        <v>5648</v>
      </c>
      <c r="B5564" s="14" t="s">
        <v>68</v>
      </c>
      <c r="C5564" s="14" t="s">
        <v>34</v>
      </c>
      <c r="D5564" s="14" t="s">
        <v>56</v>
      </c>
      <c r="E5564" s="14">
        <v>5</v>
      </c>
      <c r="F5564" s="14">
        <v>152.32684554212599</v>
      </c>
      <c r="G5564" s="14">
        <v>50.775615180708499</v>
      </c>
      <c r="H5564" s="14">
        <v>310.59854727917502</v>
      </c>
      <c r="I5564" s="14">
        <v>338.474514843267</v>
      </c>
      <c r="J5564" s="14">
        <v>286.169825055888</v>
      </c>
      <c r="K5564" s="14">
        <v>397.471253257797</v>
      </c>
      <c r="L5564" s="14">
        <v>58.996738414529702</v>
      </c>
      <c r="M5564" s="14">
        <v>52.304689787378798</v>
      </c>
      <c r="O5564" s="14"/>
      <c r="P5564" s="14"/>
      <c r="Q5564" s="14"/>
      <c r="R5564" s="14"/>
      <c r="S5564" s="14"/>
      <c r="T5564" s="14"/>
      <c r="U5564" s="14"/>
      <c r="V5564" s="14"/>
      <c r="W5564" s="14"/>
      <c r="X5564" s="14"/>
      <c r="Y5564" s="14"/>
    </row>
    <row r="5565" spans="1:25">
      <c r="A5565" s="14" t="s">
        <v>5649</v>
      </c>
      <c r="B5565" s="14" t="s">
        <v>68</v>
      </c>
      <c r="C5565" s="14" t="s">
        <v>128</v>
      </c>
      <c r="D5565" s="14" t="s">
        <v>56</v>
      </c>
      <c r="E5565" s="14">
        <v>5</v>
      </c>
      <c r="F5565" s="14">
        <v>152.517966945708</v>
      </c>
      <c r="G5565" s="14">
        <v>50.839322315235798</v>
      </c>
      <c r="H5565" s="14">
        <v>310.25441312009502</v>
      </c>
      <c r="I5565" s="14">
        <v>342.49038317126798</v>
      </c>
      <c r="J5565" s="14">
        <v>289.70510719458298</v>
      </c>
      <c r="K5565" s="14">
        <v>402.02467749018302</v>
      </c>
      <c r="L5565" s="14">
        <v>59.534294318914398</v>
      </c>
      <c r="M5565" s="14">
        <v>52.785275976685703</v>
      </c>
      <c r="O5565" s="14"/>
      <c r="P5565" s="14"/>
      <c r="Q5565" s="14"/>
      <c r="R5565" s="14"/>
      <c r="S5565" s="14"/>
      <c r="T5565" s="14"/>
      <c r="U5565" s="14"/>
      <c r="V5565" s="14"/>
      <c r="W5565" s="14"/>
      <c r="X5565" s="14"/>
      <c r="Y5565" s="14"/>
    </row>
    <row r="5566" spans="1:25">
      <c r="A5566" s="14" t="s">
        <v>5650</v>
      </c>
      <c r="B5566" s="14" t="s">
        <v>68</v>
      </c>
      <c r="C5566" s="14" t="s">
        <v>129</v>
      </c>
      <c r="D5566" s="14" t="s">
        <v>56</v>
      </c>
      <c r="E5566" s="14">
        <v>5</v>
      </c>
      <c r="F5566" s="14">
        <v>152.156899911729</v>
      </c>
      <c r="G5566" s="14">
        <v>50.7189666372429</v>
      </c>
      <c r="H5566" s="14">
        <v>308.93547452231098</v>
      </c>
      <c r="I5566" s="14">
        <v>340.07329343506501</v>
      </c>
      <c r="J5566" s="14">
        <v>287.583149625087</v>
      </c>
      <c r="K5566" s="14">
        <v>399.28321607035002</v>
      </c>
      <c r="L5566" s="14">
        <v>59.209922635284997</v>
      </c>
      <c r="M5566" s="14">
        <v>52.490143809977702</v>
      </c>
      <c r="O5566" s="14"/>
      <c r="P5566" s="14"/>
      <c r="Q5566" s="14"/>
      <c r="R5566" s="14"/>
      <c r="S5566" s="14"/>
      <c r="T5566" s="14"/>
      <c r="U5566" s="14"/>
      <c r="V5566" s="14"/>
      <c r="W5566" s="14"/>
      <c r="X5566" s="14"/>
      <c r="Y5566" s="14"/>
    </row>
    <row r="5567" spans="1:25">
      <c r="A5567" s="14" t="s">
        <v>5651</v>
      </c>
      <c r="B5567" s="14" t="s">
        <v>68</v>
      </c>
      <c r="C5567" s="14" t="s">
        <v>130</v>
      </c>
      <c r="D5567" s="14" t="s">
        <v>56</v>
      </c>
      <c r="E5567" s="14">
        <v>5</v>
      </c>
      <c r="F5567" s="14">
        <v>150.48809794820301</v>
      </c>
      <c r="G5567" s="14">
        <v>50.162699316067602</v>
      </c>
      <c r="H5567" s="14">
        <v>303.70345290347899</v>
      </c>
      <c r="I5567" s="14">
        <v>331.98135858633799</v>
      </c>
      <c r="J5567" s="14">
        <v>280.427638612328</v>
      </c>
      <c r="K5567" s="14">
        <v>390.17394759013803</v>
      </c>
      <c r="L5567" s="14">
        <v>58.192589003799903</v>
      </c>
      <c r="M5567" s="14">
        <v>51.5537199740101</v>
      </c>
      <c r="O5567" s="14"/>
      <c r="P5567" s="14"/>
      <c r="Q5567" s="14"/>
      <c r="R5567" s="14"/>
      <c r="S5567" s="14"/>
      <c r="T5567" s="14"/>
      <c r="U5567" s="14"/>
      <c r="V5567" s="14"/>
      <c r="W5567" s="14"/>
      <c r="X5567" s="14"/>
      <c r="Y5567" s="14"/>
    </row>
    <row r="5568" spans="1:25">
      <c r="A5568" s="14" t="s">
        <v>5652</v>
      </c>
      <c r="B5568" s="14" t="s">
        <v>68</v>
      </c>
      <c r="C5568" s="14" t="s">
        <v>131</v>
      </c>
      <c r="D5568" s="14" t="s">
        <v>56</v>
      </c>
      <c r="E5568" s="14">
        <v>5</v>
      </c>
      <c r="F5568" s="14">
        <v>150.63939067205001</v>
      </c>
      <c r="G5568" s="14">
        <v>50.213130224016602</v>
      </c>
      <c r="H5568" s="14">
        <v>301.92490063145101</v>
      </c>
      <c r="I5568" s="14">
        <v>330.277229703665</v>
      </c>
      <c r="J5568" s="14">
        <v>278.98133952933898</v>
      </c>
      <c r="K5568" s="14">
        <v>388.17524354771302</v>
      </c>
      <c r="L5568" s="14">
        <v>57.898013844048002</v>
      </c>
      <c r="M5568" s="14">
        <v>51.295890174325997</v>
      </c>
      <c r="O5568" s="14"/>
      <c r="P5568" s="14"/>
      <c r="Q5568" s="14"/>
      <c r="R5568" s="14"/>
      <c r="S5568" s="14"/>
      <c r="T5568" s="14"/>
      <c r="U5568" s="14"/>
      <c r="V5568" s="14"/>
      <c r="W5568" s="14"/>
      <c r="X5568" s="14"/>
      <c r="Y5568" s="14"/>
    </row>
    <row r="5569" spans="1:25">
      <c r="A5569" s="14" t="s">
        <v>5653</v>
      </c>
      <c r="B5569" s="14" t="s">
        <v>68</v>
      </c>
      <c r="C5569" s="14" t="s">
        <v>132</v>
      </c>
      <c r="D5569" s="14" t="s">
        <v>56</v>
      </c>
      <c r="E5569" s="14">
        <v>5</v>
      </c>
      <c r="F5569" s="14">
        <v>161.96654754638499</v>
      </c>
      <c r="G5569" s="14">
        <v>53.988849182128398</v>
      </c>
      <c r="H5569" s="14">
        <v>321.76440301643999</v>
      </c>
      <c r="I5569" s="14">
        <v>355.99395144865798</v>
      </c>
      <c r="J5569" s="14">
        <v>302.684779012999</v>
      </c>
      <c r="K5569" s="14">
        <v>415.90413913730902</v>
      </c>
      <c r="L5569" s="14">
        <v>59.910187688651099</v>
      </c>
      <c r="M5569" s="14">
        <v>53.309172435658901</v>
      </c>
      <c r="O5569" s="14"/>
      <c r="P5569" s="14"/>
      <c r="Q5569" s="14"/>
      <c r="R5569" s="14"/>
      <c r="S5569" s="14"/>
      <c r="T5569" s="14"/>
      <c r="U5569" s="14"/>
      <c r="V5569" s="14"/>
      <c r="W5569" s="14"/>
      <c r="X5569" s="14"/>
      <c r="Y5569" s="14"/>
    </row>
    <row r="5570" spans="1:25">
      <c r="A5570" s="14" t="s">
        <v>5654</v>
      </c>
      <c r="B5570" s="14" t="s">
        <v>68</v>
      </c>
      <c r="C5570" s="14" t="s">
        <v>38</v>
      </c>
      <c r="D5570" s="14" t="s">
        <v>45</v>
      </c>
      <c r="E5570" s="14">
        <v>0</v>
      </c>
      <c r="F5570" s="14">
        <v>399.260065201918</v>
      </c>
      <c r="G5570" s="14">
        <v>133.08668840063899</v>
      </c>
      <c r="H5570" s="14">
        <v>228.039149894861</v>
      </c>
      <c r="I5570" s="14">
        <v>208.473221606311</v>
      </c>
      <c r="J5570" s="14">
        <v>188.239394107105</v>
      </c>
      <c r="K5570" s="14">
        <v>230.26545920489701</v>
      </c>
      <c r="L5570" s="14">
        <v>21.792237598585299</v>
      </c>
      <c r="M5570" s="14">
        <v>20.233827499206001</v>
      </c>
      <c r="O5570" s="14"/>
      <c r="P5570" s="14"/>
      <c r="Q5570" s="14"/>
      <c r="R5570" s="14"/>
      <c r="S5570" s="14"/>
      <c r="T5570" s="14"/>
      <c r="U5570" s="14"/>
      <c r="V5570" s="14"/>
      <c r="W5570" s="14"/>
      <c r="X5570" s="14"/>
      <c r="Y5570" s="14"/>
    </row>
    <row r="5571" spans="1:25">
      <c r="A5571" s="14" t="s">
        <v>5655</v>
      </c>
      <c r="B5571" s="14" t="s">
        <v>68</v>
      </c>
      <c r="C5571" s="14" t="s">
        <v>36</v>
      </c>
      <c r="D5571" s="14" t="s">
        <v>45</v>
      </c>
      <c r="E5571" s="14">
        <v>0</v>
      </c>
      <c r="F5571" s="14">
        <v>405.09638539310703</v>
      </c>
      <c r="G5571" s="14">
        <v>135.03212846436901</v>
      </c>
      <c r="H5571" s="14">
        <v>230.22203206037</v>
      </c>
      <c r="I5571" s="14">
        <v>210.71425017695501</v>
      </c>
      <c r="J5571" s="14">
        <v>190.39987268933601</v>
      </c>
      <c r="K5571" s="14">
        <v>232.581464374185</v>
      </c>
      <c r="L5571" s="14">
        <v>21.8672141972303</v>
      </c>
      <c r="M5571" s="14">
        <v>20.314377487618799</v>
      </c>
      <c r="O5571" s="14"/>
      <c r="P5571" s="14"/>
      <c r="Q5571" s="14"/>
      <c r="R5571" s="14"/>
      <c r="S5571" s="14"/>
      <c r="T5571" s="14"/>
      <c r="U5571" s="14"/>
      <c r="V5571" s="14"/>
      <c r="W5571" s="14"/>
      <c r="X5571" s="14"/>
      <c r="Y5571" s="14"/>
    </row>
    <row r="5572" spans="1:25">
      <c r="A5572" s="14" t="s">
        <v>5656</v>
      </c>
      <c r="B5572" s="14" t="s">
        <v>68</v>
      </c>
      <c r="C5572" s="14" t="s">
        <v>34</v>
      </c>
      <c r="D5572" s="14" t="s">
        <v>45</v>
      </c>
      <c r="E5572" s="14">
        <v>0</v>
      </c>
      <c r="F5572" s="14">
        <v>383.55077623037101</v>
      </c>
      <c r="G5572" s="14">
        <v>127.850258743457</v>
      </c>
      <c r="H5572" s="14">
        <v>217.48542798435599</v>
      </c>
      <c r="I5572" s="14">
        <v>199.15285930749201</v>
      </c>
      <c r="J5572" s="14">
        <v>179.452194603669</v>
      </c>
      <c r="K5572" s="14">
        <v>220.40293350763201</v>
      </c>
      <c r="L5572" s="14">
        <v>21.250074200139601</v>
      </c>
      <c r="M5572" s="14">
        <v>19.7006647038233</v>
      </c>
      <c r="O5572" s="14"/>
      <c r="P5572" s="14"/>
      <c r="Q5572" s="14"/>
      <c r="R5572" s="14"/>
      <c r="S5572" s="14"/>
      <c r="T5572" s="14"/>
      <c r="U5572" s="14"/>
      <c r="V5572" s="14"/>
      <c r="W5572" s="14"/>
      <c r="X5572" s="14"/>
      <c r="Y5572" s="14"/>
    </row>
    <row r="5573" spans="1:25">
      <c r="A5573" s="14" t="s">
        <v>5657</v>
      </c>
      <c r="B5573" s="14" t="s">
        <v>68</v>
      </c>
      <c r="C5573" s="14" t="s">
        <v>128</v>
      </c>
      <c r="D5573" s="14" t="s">
        <v>45</v>
      </c>
      <c r="E5573" s="14">
        <v>0</v>
      </c>
      <c r="F5573" s="14">
        <v>378.83870625186699</v>
      </c>
      <c r="G5573" s="14">
        <v>126.279568750622</v>
      </c>
      <c r="H5573" s="14">
        <v>214.70274882790801</v>
      </c>
      <c r="I5573" s="14">
        <v>193.27069057259001</v>
      </c>
      <c r="J5573" s="14">
        <v>174.02746716836</v>
      </c>
      <c r="K5573" s="14">
        <v>214.03712948086201</v>
      </c>
      <c r="L5573" s="14">
        <v>20.7664389082722</v>
      </c>
      <c r="M5573" s="14">
        <v>19.2432234042302</v>
      </c>
      <c r="O5573" s="14"/>
      <c r="P5573" s="14"/>
      <c r="Q5573" s="14"/>
      <c r="R5573" s="14"/>
      <c r="S5573" s="14"/>
      <c r="T5573" s="14"/>
      <c r="U5573" s="14"/>
      <c r="V5573" s="14"/>
      <c r="W5573" s="14"/>
      <c r="X5573" s="14"/>
      <c r="Y5573" s="14"/>
    </row>
    <row r="5574" spans="1:25">
      <c r="A5574" s="14" t="s">
        <v>5658</v>
      </c>
      <c r="B5574" s="14" t="s">
        <v>68</v>
      </c>
      <c r="C5574" s="14" t="s">
        <v>129</v>
      </c>
      <c r="D5574" s="14" t="s">
        <v>45</v>
      </c>
      <c r="E5574" s="14">
        <v>0</v>
      </c>
      <c r="F5574" s="14">
        <v>375.83405592417898</v>
      </c>
      <c r="G5574" s="14">
        <v>125.278018641393</v>
      </c>
      <c r="H5574" s="14">
        <v>212.934729308551</v>
      </c>
      <c r="I5574" s="14">
        <v>188.72707581384901</v>
      </c>
      <c r="J5574" s="14">
        <v>169.86171216838801</v>
      </c>
      <c r="K5574" s="14">
        <v>209.09195712926001</v>
      </c>
      <c r="L5574" s="14">
        <v>20.3648813154104</v>
      </c>
      <c r="M5574" s="14">
        <v>18.865363645461599</v>
      </c>
      <c r="O5574" s="14"/>
      <c r="P5574" s="14"/>
      <c r="Q5574" s="14"/>
      <c r="R5574" s="14"/>
      <c r="S5574" s="14"/>
      <c r="T5574" s="14"/>
      <c r="U5574" s="14"/>
      <c r="V5574" s="14"/>
      <c r="W5574" s="14"/>
      <c r="X5574" s="14"/>
      <c r="Y5574" s="14"/>
    </row>
    <row r="5575" spans="1:25">
      <c r="A5575" s="14" t="s">
        <v>5659</v>
      </c>
      <c r="B5575" s="14" t="s">
        <v>68</v>
      </c>
      <c r="C5575" s="14" t="s">
        <v>130</v>
      </c>
      <c r="D5575" s="14" t="s">
        <v>45</v>
      </c>
      <c r="E5575" s="14">
        <v>0</v>
      </c>
      <c r="F5575" s="14">
        <v>390.51721656918801</v>
      </c>
      <c r="G5575" s="14">
        <v>130.17240552306299</v>
      </c>
      <c r="H5575" s="14">
        <v>221.06708513916601</v>
      </c>
      <c r="I5575" s="14">
        <v>193.81371542609099</v>
      </c>
      <c r="J5575" s="14">
        <v>174.81461148377801</v>
      </c>
      <c r="K5575" s="14">
        <v>214.29310373288499</v>
      </c>
      <c r="L5575" s="14">
        <v>20.479388306794199</v>
      </c>
      <c r="M5575" s="14">
        <v>18.999103942313202</v>
      </c>
      <c r="O5575" s="14"/>
      <c r="P5575" s="14"/>
      <c r="Q5575" s="14"/>
      <c r="R5575" s="14"/>
      <c r="S5575" s="14"/>
      <c r="T5575" s="14"/>
      <c r="U5575" s="14"/>
      <c r="V5575" s="14"/>
      <c r="W5575" s="14"/>
      <c r="X5575" s="14"/>
      <c r="Y5575" s="14"/>
    </row>
    <row r="5576" spans="1:25">
      <c r="A5576" s="14" t="s">
        <v>5660</v>
      </c>
      <c r="B5576" s="14" t="s">
        <v>68</v>
      </c>
      <c r="C5576" s="14" t="s">
        <v>131</v>
      </c>
      <c r="D5576" s="14" t="s">
        <v>45</v>
      </c>
      <c r="E5576" s="14">
        <v>0</v>
      </c>
      <c r="F5576" s="14">
        <v>396.39673087968703</v>
      </c>
      <c r="G5576" s="14">
        <v>132.132243626562</v>
      </c>
      <c r="H5576" s="14">
        <v>223.803752797393</v>
      </c>
      <c r="I5576" s="14">
        <v>194.93752698511</v>
      </c>
      <c r="J5576" s="14">
        <v>176.000849962155</v>
      </c>
      <c r="K5576" s="14">
        <v>215.33818457697799</v>
      </c>
      <c r="L5576" s="14">
        <v>20.4006575918675</v>
      </c>
      <c r="M5576" s="14">
        <v>18.936677022955301</v>
      </c>
      <c r="O5576" s="14"/>
      <c r="P5576" s="14"/>
      <c r="Q5576" s="14"/>
      <c r="R5576" s="14"/>
      <c r="S5576" s="14"/>
      <c r="T5576" s="14"/>
      <c r="U5576" s="14"/>
      <c r="V5576" s="14"/>
      <c r="W5576" s="14"/>
      <c r="X5576" s="14"/>
      <c r="Y5576" s="14"/>
    </row>
    <row r="5577" spans="1:25">
      <c r="A5577" s="14" t="s">
        <v>5661</v>
      </c>
      <c r="B5577" s="14" t="s">
        <v>68</v>
      </c>
      <c r="C5577" s="14" t="s">
        <v>132</v>
      </c>
      <c r="D5577" s="14" t="s">
        <v>45</v>
      </c>
      <c r="E5577" s="14">
        <v>0</v>
      </c>
      <c r="F5577" s="14">
        <v>400.64002741979402</v>
      </c>
      <c r="G5577" s="14">
        <v>133.54667580659799</v>
      </c>
      <c r="H5577" s="14">
        <v>225.23304029716701</v>
      </c>
      <c r="I5577" s="14">
        <v>196.06802734676199</v>
      </c>
      <c r="J5577" s="14">
        <v>177.15913453387</v>
      </c>
      <c r="K5577" s="14">
        <v>216.43066952630301</v>
      </c>
      <c r="L5577" s="14">
        <v>20.3626421795406</v>
      </c>
      <c r="M5577" s="14">
        <v>18.908892812892201</v>
      </c>
      <c r="O5577" s="14"/>
      <c r="P5577" s="14"/>
      <c r="Q5577" s="14"/>
      <c r="R5577" s="14"/>
      <c r="S5577" s="14"/>
      <c r="T5577" s="14"/>
      <c r="U5577" s="14"/>
      <c r="V5577" s="14"/>
      <c r="W5577" s="14"/>
      <c r="X5577" s="14"/>
      <c r="Y5577" s="14"/>
    </row>
    <row r="5578" spans="1:25">
      <c r="A5578" s="14" t="s">
        <v>5662</v>
      </c>
      <c r="B5578" s="14" t="s">
        <v>68</v>
      </c>
      <c r="C5578" s="14" t="s">
        <v>38</v>
      </c>
      <c r="D5578" s="14" t="s">
        <v>45</v>
      </c>
      <c r="E5578" s="14">
        <v>1</v>
      </c>
      <c r="F5578" s="14">
        <v>63.952409964083003</v>
      </c>
      <c r="G5578" s="14">
        <v>21.3174699880277</v>
      </c>
      <c r="H5578" s="14">
        <v>173.190732719718</v>
      </c>
      <c r="I5578" s="14">
        <v>164.79727679257499</v>
      </c>
      <c r="J5578" s="14">
        <v>126.463450173954</v>
      </c>
      <c r="K5578" s="14">
        <v>210.98419002486301</v>
      </c>
      <c r="L5578" s="14">
        <v>46.186913232288099</v>
      </c>
      <c r="M5578" s="14">
        <v>38.333826618620598</v>
      </c>
      <c r="O5578" s="14"/>
      <c r="P5578" s="14"/>
      <c r="Q5578" s="14"/>
      <c r="R5578" s="14"/>
      <c r="S5578" s="14"/>
      <c r="T5578" s="14"/>
      <c r="U5578" s="14"/>
      <c r="V5578" s="14"/>
      <c r="W5578" s="14"/>
      <c r="X5578" s="14"/>
      <c r="Y5578" s="14"/>
    </row>
    <row r="5579" spans="1:25">
      <c r="A5579" s="14" t="s">
        <v>5663</v>
      </c>
      <c r="B5579" s="14" t="s">
        <v>68</v>
      </c>
      <c r="C5579" s="14" t="s">
        <v>36</v>
      </c>
      <c r="D5579" s="14" t="s">
        <v>45</v>
      </c>
      <c r="E5579" s="14">
        <v>1</v>
      </c>
      <c r="F5579" s="14">
        <v>64.220838549249606</v>
      </c>
      <c r="G5579" s="14">
        <v>21.4069461830832</v>
      </c>
      <c r="H5579" s="14">
        <v>172.69701387379899</v>
      </c>
      <c r="I5579" s="14">
        <v>166.568004007192</v>
      </c>
      <c r="J5579" s="14">
        <v>127.892840450702</v>
      </c>
      <c r="K5579" s="14">
        <v>213.14787014641999</v>
      </c>
      <c r="L5579" s="14">
        <v>46.579866139228798</v>
      </c>
      <c r="M5579" s="14">
        <v>38.675163556489203</v>
      </c>
      <c r="O5579" s="14"/>
      <c r="P5579" s="14"/>
      <c r="Q5579" s="14"/>
      <c r="R5579" s="14"/>
      <c r="S5579" s="14"/>
      <c r="T5579" s="14"/>
      <c r="U5579" s="14"/>
      <c r="V5579" s="14"/>
      <c r="W5579" s="14"/>
      <c r="X5579" s="14"/>
      <c r="Y5579" s="14"/>
    </row>
    <row r="5580" spans="1:25">
      <c r="A5580" s="14" t="s">
        <v>5664</v>
      </c>
      <c r="B5580" s="14" t="s">
        <v>68</v>
      </c>
      <c r="C5580" s="14" t="s">
        <v>34</v>
      </c>
      <c r="D5580" s="14" t="s">
        <v>45</v>
      </c>
      <c r="E5580" s="14">
        <v>1</v>
      </c>
      <c r="F5580" s="14">
        <v>57.0795850731052</v>
      </c>
      <c r="G5580" s="14">
        <v>19.0265283577017</v>
      </c>
      <c r="H5580" s="14">
        <v>152.63553608167999</v>
      </c>
      <c r="I5580" s="14">
        <v>145.10826703458699</v>
      </c>
      <c r="J5580" s="14">
        <v>109.577043878208</v>
      </c>
      <c r="K5580" s="14">
        <v>188.391653798509</v>
      </c>
      <c r="L5580" s="14">
        <v>43.2833867639226</v>
      </c>
      <c r="M5580" s="14">
        <v>35.531223156378999</v>
      </c>
      <c r="O5580" s="14"/>
      <c r="P5580" s="14"/>
      <c r="Q5580" s="14"/>
      <c r="R5580" s="14"/>
      <c r="S5580" s="14"/>
      <c r="T5580" s="14"/>
      <c r="U5580" s="14"/>
      <c r="V5580" s="14"/>
      <c r="W5580" s="14"/>
      <c r="X5580" s="14"/>
      <c r="Y5580" s="14"/>
    </row>
    <row r="5581" spans="1:25">
      <c r="A5581" s="14" t="s">
        <v>5665</v>
      </c>
      <c r="B5581" s="14" t="s">
        <v>68</v>
      </c>
      <c r="C5581" s="14" t="s">
        <v>128</v>
      </c>
      <c r="D5581" s="14" t="s">
        <v>45</v>
      </c>
      <c r="E5581" s="14">
        <v>1</v>
      </c>
      <c r="F5581" s="14">
        <v>58.265027860456499</v>
      </c>
      <c r="G5581" s="14">
        <v>19.421675953485501</v>
      </c>
      <c r="H5581" s="14">
        <v>155.17065131017199</v>
      </c>
      <c r="I5581" s="14">
        <v>142.191338014227</v>
      </c>
      <c r="J5581" s="14">
        <v>107.72736004510401</v>
      </c>
      <c r="K5581" s="14">
        <v>184.08928859934801</v>
      </c>
      <c r="L5581" s="14">
        <v>41.897950585120597</v>
      </c>
      <c r="M5581" s="14">
        <v>34.463977969122801</v>
      </c>
      <c r="O5581" s="14"/>
      <c r="P5581" s="14"/>
      <c r="Q5581" s="14"/>
      <c r="R5581" s="14"/>
      <c r="S5581" s="14"/>
      <c r="T5581" s="14"/>
      <c r="U5581" s="14"/>
      <c r="V5581" s="14"/>
      <c r="W5581" s="14"/>
      <c r="X5581" s="14"/>
      <c r="Y5581" s="14"/>
    </row>
    <row r="5582" spans="1:25">
      <c r="A5582" s="14" t="s">
        <v>5666</v>
      </c>
      <c r="B5582" s="14" t="s">
        <v>68</v>
      </c>
      <c r="C5582" s="14" t="s">
        <v>129</v>
      </c>
      <c r="D5582" s="14" t="s">
        <v>45</v>
      </c>
      <c r="E5582" s="14">
        <v>1</v>
      </c>
      <c r="F5582" s="14">
        <v>52.314678293659497</v>
      </c>
      <c r="G5582" s="14">
        <v>17.438226097886499</v>
      </c>
      <c r="H5582" s="14">
        <v>138.556236707523</v>
      </c>
      <c r="I5582" s="14">
        <v>123.49529558516799</v>
      </c>
      <c r="J5582" s="14">
        <v>92.122929733461007</v>
      </c>
      <c r="K5582" s="14">
        <v>162.05289152392001</v>
      </c>
      <c r="L5582" s="14">
        <v>38.557595938752399</v>
      </c>
      <c r="M5582" s="14">
        <v>31.372365851706999</v>
      </c>
      <c r="O5582" s="14"/>
      <c r="P5582" s="14"/>
      <c r="Q5582" s="14"/>
      <c r="R5582" s="14"/>
      <c r="S5582" s="14"/>
      <c r="T5582" s="14"/>
      <c r="U5582" s="14"/>
      <c r="V5582" s="14"/>
      <c r="W5582" s="14"/>
      <c r="X5582" s="14"/>
      <c r="Y5582" s="14"/>
    </row>
    <row r="5583" spans="1:25">
      <c r="A5583" s="14" t="s">
        <v>5667</v>
      </c>
      <c r="B5583" s="14" t="s">
        <v>68</v>
      </c>
      <c r="C5583" s="14" t="s">
        <v>130</v>
      </c>
      <c r="D5583" s="14" t="s">
        <v>45</v>
      </c>
      <c r="E5583" s="14">
        <v>1</v>
      </c>
      <c r="F5583" s="14">
        <v>55.960070635417999</v>
      </c>
      <c r="G5583" s="14">
        <v>18.6533568784727</v>
      </c>
      <c r="H5583" s="14">
        <v>147.44571084082401</v>
      </c>
      <c r="I5583" s="14">
        <v>128.29074543027701</v>
      </c>
      <c r="J5583" s="14">
        <v>96.733541459062494</v>
      </c>
      <c r="K5583" s="14">
        <v>166.80929495466901</v>
      </c>
      <c r="L5583" s="14">
        <v>38.518549524391901</v>
      </c>
      <c r="M5583" s="14">
        <v>31.557203971214999</v>
      </c>
      <c r="O5583" s="14"/>
      <c r="P5583" s="14"/>
      <c r="Q5583" s="14"/>
      <c r="R5583" s="14"/>
      <c r="S5583" s="14"/>
      <c r="T5583" s="14"/>
      <c r="U5583" s="14"/>
      <c r="V5583" s="14"/>
      <c r="W5583" s="14"/>
      <c r="X5583" s="14"/>
      <c r="Y5583" s="14"/>
    </row>
    <row r="5584" spans="1:25">
      <c r="A5584" s="14" t="s">
        <v>5668</v>
      </c>
      <c r="B5584" s="14" t="s">
        <v>68</v>
      </c>
      <c r="C5584" s="14" t="s">
        <v>131</v>
      </c>
      <c r="D5584" s="14" t="s">
        <v>45</v>
      </c>
      <c r="E5584" s="14">
        <v>1</v>
      </c>
      <c r="F5584" s="14">
        <v>57.270578904155499</v>
      </c>
      <c r="G5584" s="14">
        <v>19.090192968051799</v>
      </c>
      <c r="H5584" s="14">
        <v>150.05653960109899</v>
      </c>
      <c r="I5584" s="14">
        <v>129.455478878619</v>
      </c>
      <c r="J5584" s="14">
        <v>97.984005831873105</v>
      </c>
      <c r="K5584" s="14">
        <v>167.78063287624201</v>
      </c>
      <c r="L5584" s="14">
        <v>38.325153997622799</v>
      </c>
      <c r="M5584" s="14">
        <v>31.471473046745999</v>
      </c>
      <c r="O5584" s="14"/>
      <c r="P5584" s="14"/>
      <c r="Q5584" s="14"/>
      <c r="R5584" s="14"/>
      <c r="S5584" s="14"/>
      <c r="T5584" s="14"/>
      <c r="U5584" s="14"/>
      <c r="V5584" s="14"/>
      <c r="W5584" s="14"/>
      <c r="X5584" s="14"/>
      <c r="Y5584" s="14"/>
    </row>
    <row r="5585" spans="1:25">
      <c r="A5585" s="14" t="s">
        <v>5669</v>
      </c>
      <c r="B5585" s="14" t="s">
        <v>68</v>
      </c>
      <c r="C5585" s="14" t="s">
        <v>132</v>
      </c>
      <c r="D5585" s="14" t="s">
        <v>45</v>
      </c>
      <c r="E5585" s="14">
        <v>1</v>
      </c>
      <c r="F5585" s="14">
        <v>64.922289895501507</v>
      </c>
      <c r="G5585" s="14">
        <v>21.640763298500499</v>
      </c>
      <c r="H5585" s="14">
        <v>168.721354233482</v>
      </c>
      <c r="I5585" s="14">
        <v>144.59918231565999</v>
      </c>
      <c r="J5585" s="14">
        <v>111.41378982462901</v>
      </c>
      <c r="K5585" s="14">
        <v>184.52667434550099</v>
      </c>
      <c r="L5585" s="14">
        <v>39.927492029840302</v>
      </c>
      <c r="M5585" s="14">
        <v>33.185392491031301</v>
      </c>
      <c r="O5585" s="14"/>
      <c r="P5585" s="14"/>
      <c r="Q5585" s="14"/>
      <c r="R5585" s="14"/>
      <c r="S5585" s="14"/>
      <c r="T5585" s="14"/>
      <c r="U5585" s="14"/>
      <c r="V5585" s="14"/>
      <c r="W5585" s="14"/>
      <c r="X5585" s="14"/>
      <c r="Y5585" s="14"/>
    </row>
    <row r="5586" spans="1:25">
      <c r="A5586" s="14" t="s">
        <v>5670</v>
      </c>
      <c r="B5586" s="14" t="s">
        <v>68</v>
      </c>
      <c r="C5586" s="14" t="s">
        <v>38</v>
      </c>
      <c r="D5586" s="14" t="s">
        <v>45</v>
      </c>
      <c r="E5586" s="14">
        <v>2</v>
      </c>
      <c r="F5586" s="14">
        <v>75.767833754167697</v>
      </c>
      <c r="G5586" s="14">
        <v>25.255944584722599</v>
      </c>
      <c r="H5586" s="14">
        <v>210.02864519519801</v>
      </c>
      <c r="I5586" s="14">
        <v>190.38089488702099</v>
      </c>
      <c r="J5586" s="14">
        <v>149.52920720172</v>
      </c>
      <c r="K5586" s="14">
        <v>238.85608758544299</v>
      </c>
      <c r="L5586" s="14">
        <v>48.475192698421999</v>
      </c>
      <c r="M5586" s="14">
        <v>40.851687685301002</v>
      </c>
      <c r="O5586" s="14"/>
      <c r="P5586" s="14"/>
      <c r="Q5586" s="14"/>
      <c r="R5586" s="14"/>
      <c r="S5586" s="14"/>
      <c r="T5586" s="14"/>
      <c r="U5586" s="14"/>
      <c r="V5586" s="14"/>
      <c r="W5586" s="14"/>
      <c r="X5586" s="14"/>
      <c r="Y5586" s="14"/>
    </row>
    <row r="5587" spans="1:25">
      <c r="A5587" s="14" t="s">
        <v>5671</v>
      </c>
      <c r="B5587" s="14" t="s">
        <v>68</v>
      </c>
      <c r="C5587" s="14" t="s">
        <v>36</v>
      </c>
      <c r="D5587" s="14" t="s">
        <v>45</v>
      </c>
      <c r="E5587" s="14">
        <v>2</v>
      </c>
      <c r="F5587" s="14">
        <v>78.243218461488993</v>
      </c>
      <c r="G5587" s="14">
        <v>26.081072820496299</v>
      </c>
      <c r="H5587" s="14">
        <v>215.13711804418301</v>
      </c>
      <c r="I5587" s="14">
        <v>194.84217736196899</v>
      </c>
      <c r="J5587" s="14">
        <v>153.60301428863599</v>
      </c>
      <c r="K5587" s="14">
        <v>243.64283140445499</v>
      </c>
      <c r="L5587" s="14">
        <v>48.800654042485903</v>
      </c>
      <c r="M5587" s="14">
        <v>41.239163073333501</v>
      </c>
      <c r="O5587" s="14"/>
      <c r="P5587" s="14"/>
      <c r="Q5587" s="14"/>
      <c r="R5587" s="14"/>
      <c r="S5587" s="14"/>
      <c r="T5587" s="14"/>
      <c r="U5587" s="14"/>
      <c r="V5587" s="14"/>
      <c r="W5587" s="14"/>
      <c r="X5587" s="14"/>
      <c r="Y5587" s="14"/>
    </row>
    <row r="5588" spans="1:25">
      <c r="A5588" s="14" t="s">
        <v>5672</v>
      </c>
      <c r="B5588" s="14" t="s">
        <v>68</v>
      </c>
      <c r="C5588" s="14" t="s">
        <v>34</v>
      </c>
      <c r="D5588" s="14" t="s">
        <v>45</v>
      </c>
      <c r="E5588" s="14">
        <v>2</v>
      </c>
      <c r="F5588" s="14">
        <v>67.161019457715497</v>
      </c>
      <c r="G5588" s="14">
        <v>22.3870064859052</v>
      </c>
      <c r="H5588" s="14">
        <v>183.82652102837099</v>
      </c>
      <c r="I5588" s="14">
        <v>166.03732302670701</v>
      </c>
      <c r="J5588" s="14">
        <v>128.25936024445701</v>
      </c>
      <c r="K5588" s="14">
        <v>211.348238733768</v>
      </c>
      <c r="L5588" s="14">
        <v>45.310915707060197</v>
      </c>
      <c r="M5588" s="14">
        <v>37.77796278225</v>
      </c>
      <c r="O5588" s="14"/>
      <c r="P5588" s="14"/>
      <c r="Q5588" s="14"/>
      <c r="R5588" s="14"/>
      <c r="S5588" s="14"/>
      <c r="T5588" s="14"/>
      <c r="U5588" s="14"/>
      <c r="V5588" s="14"/>
      <c r="W5588" s="14"/>
      <c r="X5588" s="14"/>
      <c r="Y5588" s="14"/>
    </row>
    <row r="5589" spans="1:25">
      <c r="A5589" s="14" t="s">
        <v>5673</v>
      </c>
      <c r="B5589" s="14" t="s">
        <v>68</v>
      </c>
      <c r="C5589" s="14" t="s">
        <v>128</v>
      </c>
      <c r="D5589" s="14" t="s">
        <v>45</v>
      </c>
      <c r="E5589" s="14">
        <v>2</v>
      </c>
      <c r="F5589" s="14">
        <v>66.548323219214396</v>
      </c>
      <c r="G5589" s="14">
        <v>22.1827744064048</v>
      </c>
      <c r="H5589" s="14">
        <v>182.02993303759499</v>
      </c>
      <c r="I5589" s="14">
        <v>163.16450484200601</v>
      </c>
      <c r="J5589" s="14">
        <v>125.86465728833301</v>
      </c>
      <c r="K5589" s="14">
        <v>207.939640684766</v>
      </c>
      <c r="L5589" s="14">
        <v>44.7751358427602</v>
      </c>
      <c r="M5589" s="14">
        <v>37.299847553673402</v>
      </c>
      <c r="O5589" s="14"/>
      <c r="P5589" s="14"/>
      <c r="Q5589" s="14"/>
      <c r="R5589" s="14"/>
      <c r="S5589" s="14"/>
      <c r="T5589" s="14"/>
      <c r="U5589" s="14"/>
      <c r="V5589" s="14"/>
      <c r="W5589" s="14"/>
      <c r="X5589" s="14"/>
      <c r="Y5589" s="14"/>
    </row>
    <row r="5590" spans="1:25">
      <c r="A5590" s="14" t="s">
        <v>5674</v>
      </c>
      <c r="B5590" s="14" t="s">
        <v>68</v>
      </c>
      <c r="C5590" s="14" t="s">
        <v>129</v>
      </c>
      <c r="D5590" s="14" t="s">
        <v>45</v>
      </c>
      <c r="E5590" s="14">
        <v>2</v>
      </c>
      <c r="F5590" s="14">
        <v>69.890808461679597</v>
      </c>
      <c r="G5590" s="14">
        <v>23.296936153893199</v>
      </c>
      <c r="H5590" s="14">
        <v>191.61290873661301</v>
      </c>
      <c r="I5590" s="14">
        <v>170.719124130262</v>
      </c>
      <c r="J5590" s="14">
        <v>132.54801052296301</v>
      </c>
      <c r="K5590" s="14">
        <v>216.336424735218</v>
      </c>
      <c r="L5590" s="14">
        <v>45.617300604956199</v>
      </c>
      <c r="M5590" s="14">
        <v>38.1711136072988</v>
      </c>
      <c r="O5590" s="14"/>
      <c r="P5590" s="14"/>
      <c r="Q5590" s="14"/>
      <c r="R5590" s="14"/>
      <c r="S5590" s="14"/>
      <c r="T5590" s="14"/>
      <c r="U5590" s="14"/>
      <c r="V5590" s="14"/>
      <c r="W5590" s="14"/>
      <c r="X5590" s="14"/>
      <c r="Y5590" s="14"/>
    </row>
    <row r="5591" spans="1:25">
      <c r="A5591" s="14" t="s">
        <v>5675</v>
      </c>
      <c r="B5591" s="14" t="s">
        <v>68</v>
      </c>
      <c r="C5591" s="14" t="s">
        <v>130</v>
      </c>
      <c r="D5591" s="14" t="s">
        <v>45</v>
      </c>
      <c r="E5591" s="14">
        <v>2</v>
      </c>
      <c r="F5591" s="14">
        <v>74.921726290930295</v>
      </c>
      <c r="G5591" s="14">
        <v>24.973908763643401</v>
      </c>
      <c r="H5591" s="14">
        <v>205.73283436562701</v>
      </c>
      <c r="I5591" s="14">
        <v>183.23879237377099</v>
      </c>
      <c r="J5591" s="14">
        <v>143.615423599233</v>
      </c>
      <c r="K5591" s="14">
        <v>230.30210950122199</v>
      </c>
      <c r="L5591" s="14">
        <v>47.063317127450503</v>
      </c>
      <c r="M5591" s="14">
        <v>39.623368774538498</v>
      </c>
      <c r="O5591" s="14"/>
      <c r="P5591" s="14"/>
      <c r="Q5591" s="14"/>
      <c r="R5591" s="14"/>
      <c r="S5591" s="14"/>
      <c r="T5591" s="14"/>
      <c r="U5591" s="14"/>
      <c r="V5591" s="14"/>
      <c r="W5591" s="14"/>
      <c r="X5591" s="14"/>
      <c r="Y5591" s="14"/>
    </row>
    <row r="5592" spans="1:25">
      <c r="A5592" s="14" t="s">
        <v>5676</v>
      </c>
      <c r="B5592" s="14" t="s">
        <v>68</v>
      </c>
      <c r="C5592" s="14" t="s">
        <v>131</v>
      </c>
      <c r="D5592" s="14" t="s">
        <v>45</v>
      </c>
      <c r="E5592" s="14">
        <v>2</v>
      </c>
      <c r="F5592" s="14">
        <v>76.234134239545995</v>
      </c>
      <c r="G5592" s="14">
        <v>25.411378079848699</v>
      </c>
      <c r="H5592" s="14">
        <v>209.13566948191101</v>
      </c>
      <c r="I5592" s="14">
        <v>183.94714234123899</v>
      </c>
      <c r="J5592" s="14">
        <v>144.57101399415501</v>
      </c>
      <c r="K5592" s="14">
        <v>230.64674926498199</v>
      </c>
      <c r="L5592" s="14">
        <v>46.6996069237426</v>
      </c>
      <c r="M5592" s="14">
        <v>39.376128347083998</v>
      </c>
      <c r="O5592" s="14"/>
      <c r="P5592" s="14"/>
      <c r="Q5592" s="14"/>
      <c r="R5592" s="14"/>
      <c r="S5592" s="14"/>
      <c r="T5592" s="14"/>
      <c r="U5592" s="14"/>
      <c r="V5592" s="14"/>
      <c r="W5592" s="14"/>
      <c r="X5592" s="14"/>
      <c r="Y5592" s="14"/>
    </row>
    <row r="5593" spans="1:25">
      <c r="A5593" s="14" t="s">
        <v>5677</v>
      </c>
      <c r="B5593" s="14" t="s">
        <v>68</v>
      </c>
      <c r="C5593" s="14" t="s">
        <v>132</v>
      </c>
      <c r="D5593" s="14" t="s">
        <v>45</v>
      </c>
      <c r="E5593" s="14">
        <v>2</v>
      </c>
      <c r="F5593" s="14">
        <v>70.562591675766697</v>
      </c>
      <c r="G5593" s="14">
        <v>23.5208638919222</v>
      </c>
      <c r="H5593" s="14">
        <v>192.63606791091101</v>
      </c>
      <c r="I5593" s="14">
        <v>170.24129096820201</v>
      </c>
      <c r="J5593" s="14">
        <v>132.52834409675401</v>
      </c>
      <c r="K5593" s="14">
        <v>215.27244337463199</v>
      </c>
      <c r="L5593" s="14">
        <v>45.031152406430301</v>
      </c>
      <c r="M5593" s="14">
        <v>37.712946871447798</v>
      </c>
      <c r="O5593" s="14"/>
      <c r="P5593" s="14"/>
      <c r="Q5593" s="14"/>
      <c r="R5593" s="14"/>
      <c r="S5593" s="14"/>
      <c r="T5593" s="14"/>
      <c r="U5593" s="14"/>
      <c r="V5593" s="14"/>
      <c r="W5593" s="14"/>
      <c r="X5593" s="14"/>
      <c r="Y5593" s="14"/>
    </row>
    <row r="5594" spans="1:25">
      <c r="A5594" s="14" t="s">
        <v>5678</v>
      </c>
      <c r="B5594" s="14" t="s">
        <v>68</v>
      </c>
      <c r="C5594" s="14" t="s">
        <v>38</v>
      </c>
      <c r="D5594" s="14" t="s">
        <v>45</v>
      </c>
      <c r="E5594" s="14">
        <v>3</v>
      </c>
      <c r="F5594" s="14">
        <v>74.620719455693006</v>
      </c>
      <c r="G5594" s="14">
        <v>24.873573151897698</v>
      </c>
      <c r="H5594" s="14">
        <v>203.85946742348699</v>
      </c>
      <c r="I5594" s="14">
        <v>197.02891338728901</v>
      </c>
      <c r="J5594" s="14">
        <v>154.32155038425299</v>
      </c>
      <c r="K5594" s="14">
        <v>247.773020260707</v>
      </c>
      <c r="L5594" s="14">
        <v>50.744106873417699</v>
      </c>
      <c r="M5594" s="14">
        <v>42.707363003036598</v>
      </c>
      <c r="O5594" s="14"/>
      <c r="P5594" s="14"/>
      <c r="Q5594" s="14"/>
      <c r="R5594" s="14"/>
      <c r="S5594" s="14"/>
      <c r="T5594" s="14"/>
      <c r="U5594" s="14"/>
      <c r="V5594" s="14"/>
      <c r="W5594" s="14"/>
      <c r="X5594" s="14"/>
      <c r="Y5594" s="14"/>
    </row>
    <row r="5595" spans="1:25">
      <c r="A5595" s="14" t="s">
        <v>5679</v>
      </c>
      <c r="B5595" s="14" t="s">
        <v>68</v>
      </c>
      <c r="C5595" s="14" t="s">
        <v>36</v>
      </c>
      <c r="D5595" s="14" t="s">
        <v>45</v>
      </c>
      <c r="E5595" s="14">
        <v>3</v>
      </c>
      <c r="F5595" s="14">
        <v>80.361249971957093</v>
      </c>
      <c r="G5595" s="14">
        <v>26.787083323985701</v>
      </c>
      <c r="H5595" s="14">
        <v>218.49764803816601</v>
      </c>
      <c r="I5595" s="14">
        <v>210.621425595278</v>
      </c>
      <c r="J5595" s="14">
        <v>166.501332509137</v>
      </c>
      <c r="K5595" s="14">
        <v>262.71391324561102</v>
      </c>
      <c r="L5595" s="14">
        <v>52.092487650333098</v>
      </c>
      <c r="M5595" s="14">
        <v>44.120093086141203</v>
      </c>
      <c r="O5595" s="14"/>
      <c r="P5595" s="14"/>
      <c r="Q5595" s="14"/>
      <c r="R5595" s="14"/>
      <c r="S5595" s="14"/>
      <c r="T5595" s="14"/>
      <c r="U5595" s="14"/>
      <c r="V5595" s="14"/>
      <c r="W5595" s="14"/>
      <c r="X5595" s="14"/>
      <c r="Y5595" s="14"/>
    </row>
    <row r="5596" spans="1:25">
      <c r="A5596" s="14" t="s">
        <v>5680</v>
      </c>
      <c r="B5596" s="14" t="s">
        <v>68</v>
      </c>
      <c r="C5596" s="14" t="s">
        <v>34</v>
      </c>
      <c r="D5596" s="14" t="s">
        <v>45</v>
      </c>
      <c r="E5596" s="14">
        <v>3</v>
      </c>
      <c r="F5596" s="14">
        <v>76.818046257799395</v>
      </c>
      <c r="G5596" s="14">
        <v>25.606015419266502</v>
      </c>
      <c r="H5596" s="14">
        <v>208.09439593064999</v>
      </c>
      <c r="I5596" s="14">
        <v>196.269810535673</v>
      </c>
      <c r="J5596" s="14">
        <v>154.21508578029301</v>
      </c>
      <c r="K5596" s="14">
        <v>246.11357108761001</v>
      </c>
      <c r="L5596" s="14">
        <v>49.843760551936803</v>
      </c>
      <c r="M5596" s="14">
        <v>42.054724755379901</v>
      </c>
      <c r="O5596" s="14"/>
      <c r="P5596" s="14"/>
      <c r="Q5596" s="14"/>
      <c r="R5596" s="14"/>
      <c r="S5596" s="14"/>
      <c r="T5596" s="14"/>
      <c r="U5596" s="14"/>
      <c r="V5596" s="14"/>
      <c r="W5596" s="14"/>
      <c r="X5596" s="14"/>
      <c r="Y5596" s="14"/>
    </row>
    <row r="5597" spans="1:25">
      <c r="A5597" s="14" t="s">
        <v>5681</v>
      </c>
      <c r="B5597" s="14" t="s">
        <v>68</v>
      </c>
      <c r="C5597" s="14" t="s">
        <v>128</v>
      </c>
      <c r="D5597" s="14" t="s">
        <v>45</v>
      </c>
      <c r="E5597" s="14">
        <v>3</v>
      </c>
      <c r="F5597" s="14">
        <v>70.940743982758093</v>
      </c>
      <c r="G5597" s="14">
        <v>23.6469146609194</v>
      </c>
      <c r="H5597" s="14">
        <v>191.69547378268501</v>
      </c>
      <c r="I5597" s="14">
        <v>173.25077733319301</v>
      </c>
      <c r="J5597" s="14">
        <v>134.706502073449</v>
      </c>
      <c r="K5597" s="14">
        <v>219.25263012679301</v>
      </c>
      <c r="L5597" s="14">
        <v>46.001852793600001</v>
      </c>
      <c r="M5597" s="14">
        <v>38.544275259743898</v>
      </c>
      <c r="O5597" s="14"/>
      <c r="P5597" s="14"/>
      <c r="Q5597" s="14"/>
      <c r="R5597" s="14"/>
      <c r="S5597" s="14"/>
      <c r="T5597" s="14"/>
      <c r="U5597" s="14"/>
      <c r="V5597" s="14"/>
      <c r="W5597" s="14"/>
      <c r="X5597" s="14"/>
      <c r="Y5597" s="14"/>
    </row>
    <row r="5598" spans="1:25">
      <c r="A5598" s="14" t="s">
        <v>5682</v>
      </c>
      <c r="B5598" s="14" t="s">
        <v>68</v>
      </c>
      <c r="C5598" s="14" t="s">
        <v>129</v>
      </c>
      <c r="D5598" s="14" t="s">
        <v>45</v>
      </c>
      <c r="E5598" s="14">
        <v>3</v>
      </c>
      <c r="F5598" s="14">
        <v>67.747046121798704</v>
      </c>
      <c r="G5598" s="14">
        <v>22.582348707266199</v>
      </c>
      <c r="H5598" s="14">
        <v>182.63120669038599</v>
      </c>
      <c r="I5598" s="14">
        <v>164.747653528494</v>
      </c>
      <c r="J5598" s="14">
        <v>127.33728325960899</v>
      </c>
      <c r="K5598" s="14">
        <v>209.58205164096901</v>
      </c>
      <c r="L5598" s="14">
        <v>44.834398112474602</v>
      </c>
      <c r="M5598" s="14">
        <v>37.410370268884897</v>
      </c>
      <c r="O5598" s="14"/>
      <c r="P5598" s="14"/>
      <c r="Q5598" s="14"/>
      <c r="R5598" s="14"/>
      <c r="S5598" s="14"/>
      <c r="T5598" s="14"/>
      <c r="U5598" s="14"/>
      <c r="V5598" s="14"/>
      <c r="W5598" s="14"/>
      <c r="X5598" s="14"/>
      <c r="Y5598" s="14"/>
    </row>
    <row r="5599" spans="1:25">
      <c r="A5599" s="14" t="s">
        <v>5683</v>
      </c>
      <c r="B5599" s="14" t="s">
        <v>68</v>
      </c>
      <c r="C5599" s="14" t="s">
        <v>130</v>
      </c>
      <c r="D5599" s="14" t="s">
        <v>45</v>
      </c>
      <c r="E5599" s="14">
        <v>3</v>
      </c>
      <c r="F5599" s="14">
        <v>74.131176252878603</v>
      </c>
      <c r="G5599" s="14">
        <v>24.710392084292899</v>
      </c>
      <c r="H5599" s="14">
        <v>199.56167726297801</v>
      </c>
      <c r="I5599" s="14">
        <v>178.322278719407</v>
      </c>
      <c r="J5599" s="14">
        <v>139.60109085625501</v>
      </c>
      <c r="K5599" s="14">
        <v>224.35644231293099</v>
      </c>
      <c r="L5599" s="14">
        <v>46.034163593523402</v>
      </c>
      <c r="M5599" s="14">
        <v>38.721187863151698</v>
      </c>
      <c r="O5599" s="14"/>
      <c r="P5599" s="14"/>
      <c r="Q5599" s="14"/>
      <c r="R5599" s="14"/>
      <c r="S5599" s="14"/>
      <c r="T5599" s="14"/>
      <c r="U5599" s="14"/>
      <c r="V5599" s="14"/>
      <c r="W5599" s="14"/>
      <c r="X5599" s="14"/>
      <c r="Y5599" s="14"/>
    </row>
    <row r="5600" spans="1:25">
      <c r="A5600" s="14" t="s">
        <v>5684</v>
      </c>
      <c r="B5600" s="14" t="s">
        <v>68</v>
      </c>
      <c r="C5600" s="14" t="s">
        <v>131</v>
      </c>
      <c r="D5600" s="14" t="s">
        <v>45</v>
      </c>
      <c r="E5600" s="14">
        <v>3</v>
      </c>
      <c r="F5600" s="14">
        <v>78.427406176641398</v>
      </c>
      <c r="G5600" s="14">
        <v>26.142468725547101</v>
      </c>
      <c r="H5600" s="14">
        <v>210.37394360687099</v>
      </c>
      <c r="I5600" s="14">
        <v>186.892542396408</v>
      </c>
      <c r="J5600" s="14">
        <v>147.41054004605999</v>
      </c>
      <c r="K5600" s="14">
        <v>233.604538069521</v>
      </c>
      <c r="L5600" s="14">
        <v>46.711995673113101</v>
      </c>
      <c r="M5600" s="14">
        <v>39.482002350347798</v>
      </c>
      <c r="O5600" s="14"/>
      <c r="P5600" s="14"/>
      <c r="Q5600" s="14"/>
      <c r="R5600" s="14"/>
      <c r="S5600" s="14"/>
      <c r="T5600" s="14"/>
      <c r="U5600" s="14"/>
      <c r="V5600" s="14"/>
      <c r="W5600" s="14"/>
      <c r="X5600" s="14"/>
      <c r="Y5600" s="14"/>
    </row>
    <row r="5601" spans="1:25">
      <c r="A5601" s="14" t="s">
        <v>5685</v>
      </c>
      <c r="B5601" s="14" t="s">
        <v>68</v>
      </c>
      <c r="C5601" s="14" t="s">
        <v>132</v>
      </c>
      <c r="D5601" s="14" t="s">
        <v>45</v>
      </c>
      <c r="E5601" s="14">
        <v>3</v>
      </c>
      <c r="F5601" s="14">
        <v>82.3010522980681</v>
      </c>
      <c r="G5601" s="14">
        <v>27.433684099356</v>
      </c>
      <c r="H5601" s="14">
        <v>219.55729571313401</v>
      </c>
      <c r="I5601" s="14">
        <v>192.12924207730001</v>
      </c>
      <c r="J5601" s="14">
        <v>152.491223516612</v>
      </c>
      <c r="K5601" s="14">
        <v>238.83701429205701</v>
      </c>
      <c r="L5601" s="14">
        <v>46.707772214756503</v>
      </c>
      <c r="M5601" s="14">
        <v>39.638018560688501</v>
      </c>
      <c r="O5601" s="14"/>
      <c r="P5601" s="14"/>
      <c r="Q5601" s="14"/>
      <c r="R5601" s="14"/>
      <c r="S5601" s="14"/>
      <c r="T5601" s="14"/>
      <c r="U5601" s="14"/>
      <c r="V5601" s="14"/>
      <c r="W5601" s="14"/>
      <c r="X5601" s="14"/>
      <c r="Y5601" s="14"/>
    </row>
    <row r="5602" spans="1:25">
      <c r="A5602" s="14" t="s">
        <v>5686</v>
      </c>
      <c r="B5602" s="14" t="s">
        <v>68</v>
      </c>
      <c r="C5602" s="14" t="s">
        <v>38</v>
      </c>
      <c r="D5602" s="14" t="s">
        <v>45</v>
      </c>
      <c r="E5602" s="14">
        <v>4</v>
      </c>
      <c r="F5602" s="14">
        <v>78.8932229643234</v>
      </c>
      <c r="G5602" s="14">
        <v>26.297740988107801</v>
      </c>
      <c r="H5602" s="14">
        <v>230.43937073350699</v>
      </c>
      <c r="I5602" s="14">
        <v>202.416288964812</v>
      </c>
      <c r="J5602" s="14">
        <v>159.212715690415</v>
      </c>
      <c r="K5602" s="14">
        <v>253.50575903419201</v>
      </c>
      <c r="L5602" s="14">
        <v>51.0894700693799</v>
      </c>
      <c r="M5602" s="14">
        <v>43.203573274396597</v>
      </c>
      <c r="O5602" s="14"/>
      <c r="P5602" s="14"/>
      <c r="Q5602" s="14"/>
      <c r="R5602" s="14"/>
      <c r="S5602" s="14"/>
      <c r="T5602" s="14"/>
      <c r="U5602" s="14"/>
      <c r="V5602" s="14"/>
      <c r="W5602" s="14"/>
      <c r="X5602" s="14"/>
      <c r="Y5602" s="14"/>
    </row>
    <row r="5603" spans="1:25">
      <c r="A5603" s="14" t="s">
        <v>5687</v>
      </c>
      <c r="B5603" s="14" t="s">
        <v>68</v>
      </c>
      <c r="C5603" s="14" t="s">
        <v>36</v>
      </c>
      <c r="D5603" s="14" t="s">
        <v>45</v>
      </c>
      <c r="E5603" s="14">
        <v>4</v>
      </c>
      <c r="F5603" s="14">
        <v>85.427399172063801</v>
      </c>
      <c r="G5603" s="14">
        <v>28.4757997240213</v>
      </c>
      <c r="H5603" s="14">
        <v>248.46547371317499</v>
      </c>
      <c r="I5603" s="14">
        <v>216.17357240232201</v>
      </c>
      <c r="J5603" s="14">
        <v>171.69115207794101</v>
      </c>
      <c r="K5603" s="14">
        <v>268.430003117544</v>
      </c>
      <c r="L5603" s="14">
        <v>52.256430715222798</v>
      </c>
      <c r="M5603" s="14">
        <v>44.482420324380399</v>
      </c>
      <c r="O5603" s="14"/>
      <c r="P5603" s="14"/>
      <c r="Q5603" s="14"/>
      <c r="R5603" s="14"/>
      <c r="S5603" s="14"/>
      <c r="T5603" s="14"/>
      <c r="U5603" s="14"/>
      <c r="V5603" s="14"/>
      <c r="W5603" s="14"/>
      <c r="X5603" s="14"/>
      <c r="Y5603" s="14"/>
    </row>
    <row r="5604" spans="1:25">
      <c r="A5604" s="14" t="s">
        <v>5688</v>
      </c>
      <c r="B5604" s="14" t="s">
        <v>68</v>
      </c>
      <c r="C5604" s="14" t="s">
        <v>34</v>
      </c>
      <c r="D5604" s="14" t="s">
        <v>45</v>
      </c>
      <c r="E5604" s="14">
        <v>4</v>
      </c>
      <c r="F5604" s="14">
        <v>92.564910234115104</v>
      </c>
      <c r="G5604" s="14">
        <v>30.854970078038399</v>
      </c>
      <c r="H5604" s="14">
        <v>269.25624013646802</v>
      </c>
      <c r="I5604" s="14">
        <v>242.639039703885</v>
      </c>
      <c r="J5604" s="14">
        <v>194.77980473541501</v>
      </c>
      <c r="K5604" s="14">
        <v>298.50495643689698</v>
      </c>
      <c r="L5604" s="14">
        <v>55.865916733011701</v>
      </c>
      <c r="M5604" s="14">
        <v>47.859234968470403</v>
      </c>
      <c r="O5604" s="14"/>
      <c r="P5604" s="14"/>
      <c r="Q5604" s="14"/>
      <c r="R5604" s="14"/>
      <c r="S5604" s="14"/>
      <c r="T5604" s="14"/>
      <c r="U5604" s="14"/>
      <c r="V5604" s="14"/>
      <c r="W5604" s="14"/>
      <c r="X5604" s="14"/>
      <c r="Y5604" s="14"/>
    </row>
    <row r="5605" spans="1:25">
      <c r="A5605" s="14" t="s">
        <v>5689</v>
      </c>
      <c r="B5605" s="14" t="s">
        <v>68</v>
      </c>
      <c r="C5605" s="14" t="s">
        <v>128</v>
      </c>
      <c r="D5605" s="14" t="s">
        <v>45</v>
      </c>
      <c r="E5605" s="14">
        <v>4</v>
      </c>
      <c r="F5605" s="14">
        <v>95.1513809788174</v>
      </c>
      <c r="G5605" s="14">
        <v>31.7171269929391</v>
      </c>
      <c r="H5605" s="14">
        <v>276.63501854523003</v>
      </c>
      <c r="I5605" s="14">
        <v>249.87223740869501</v>
      </c>
      <c r="J5605" s="14">
        <v>201.20658015997</v>
      </c>
      <c r="K5605" s="14">
        <v>306.55852904903401</v>
      </c>
      <c r="L5605" s="14">
        <v>56.686291640339299</v>
      </c>
      <c r="M5605" s="14">
        <v>48.665657248724997</v>
      </c>
      <c r="O5605" s="14"/>
      <c r="P5605" s="14"/>
      <c r="Q5605" s="14"/>
      <c r="R5605" s="14"/>
      <c r="S5605" s="14"/>
      <c r="T5605" s="14"/>
      <c r="U5605" s="14"/>
      <c r="V5605" s="14"/>
      <c r="W5605" s="14"/>
      <c r="X5605" s="14"/>
      <c r="Y5605" s="14"/>
    </row>
    <row r="5606" spans="1:25">
      <c r="A5606" s="14" t="s">
        <v>5690</v>
      </c>
      <c r="B5606" s="14" t="s">
        <v>68</v>
      </c>
      <c r="C5606" s="14" t="s">
        <v>129</v>
      </c>
      <c r="D5606" s="14" t="s">
        <v>45</v>
      </c>
      <c r="E5606" s="14">
        <v>4</v>
      </c>
      <c r="F5606" s="14">
        <v>95.533705849901594</v>
      </c>
      <c r="G5606" s="14">
        <v>31.8445686166339</v>
      </c>
      <c r="H5606" s="14">
        <v>277.39976726937903</v>
      </c>
      <c r="I5606" s="14">
        <v>245.26577963969399</v>
      </c>
      <c r="J5606" s="14">
        <v>197.51483086690601</v>
      </c>
      <c r="K5606" s="14">
        <v>300.86949771651302</v>
      </c>
      <c r="L5606" s="14">
        <v>55.603718076818801</v>
      </c>
      <c r="M5606" s="14">
        <v>47.750948772788</v>
      </c>
      <c r="O5606" s="14"/>
      <c r="P5606" s="14"/>
      <c r="Q5606" s="14"/>
      <c r="R5606" s="14"/>
      <c r="S5606" s="14"/>
      <c r="T5606" s="14"/>
      <c r="U5606" s="14"/>
      <c r="V5606" s="14"/>
      <c r="W5606" s="14"/>
      <c r="X5606" s="14"/>
      <c r="Y5606" s="14"/>
    </row>
    <row r="5607" spans="1:25">
      <c r="A5607" s="14" t="s">
        <v>5691</v>
      </c>
      <c r="B5607" s="14" t="s">
        <v>68</v>
      </c>
      <c r="C5607" s="14" t="s">
        <v>130</v>
      </c>
      <c r="D5607" s="14" t="s">
        <v>45</v>
      </c>
      <c r="E5607" s="14">
        <v>4</v>
      </c>
      <c r="F5607" s="14">
        <v>84.945117459050493</v>
      </c>
      <c r="G5607" s="14">
        <v>28.315039153016802</v>
      </c>
      <c r="H5607" s="14">
        <v>246.33197268023</v>
      </c>
      <c r="I5607" s="14">
        <v>212.81321100516601</v>
      </c>
      <c r="J5607" s="14">
        <v>169.01347755104899</v>
      </c>
      <c r="K5607" s="14">
        <v>264.291313569132</v>
      </c>
      <c r="L5607" s="14">
        <v>51.4781025639655</v>
      </c>
      <c r="M5607" s="14">
        <v>43.799733454117202</v>
      </c>
      <c r="O5607" s="14"/>
      <c r="P5607" s="14"/>
      <c r="Q5607" s="14"/>
      <c r="R5607" s="14"/>
      <c r="S5607" s="14"/>
      <c r="T5607" s="14"/>
      <c r="U5607" s="14"/>
      <c r="V5607" s="14"/>
      <c r="W5607" s="14"/>
      <c r="X5607" s="14"/>
      <c r="Y5607" s="14"/>
    </row>
    <row r="5608" spans="1:25">
      <c r="A5608" s="14" t="s">
        <v>5692</v>
      </c>
      <c r="B5608" s="14" t="s">
        <v>68</v>
      </c>
      <c r="C5608" s="14" t="s">
        <v>131</v>
      </c>
      <c r="D5608" s="14" t="s">
        <v>45</v>
      </c>
      <c r="E5608" s="14">
        <v>4</v>
      </c>
      <c r="F5608" s="14">
        <v>81.380336147240996</v>
      </c>
      <c r="G5608" s="14">
        <v>27.126778715747001</v>
      </c>
      <c r="H5608" s="14">
        <v>235.38696713400901</v>
      </c>
      <c r="I5608" s="14">
        <v>204.60706862093801</v>
      </c>
      <c r="J5608" s="14">
        <v>161.69849349726999</v>
      </c>
      <c r="K5608" s="14">
        <v>255.21590360699901</v>
      </c>
      <c r="L5608" s="14">
        <v>50.608834986060799</v>
      </c>
      <c r="M5608" s="14">
        <v>42.908575123667497</v>
      </c>
      <c r="O5608" s="14"/>
      <c r="P5608" s="14"/>
      <c r="Q5608" s="14"/>
      <c r="R5608" s="14"/>
      <c r="S5608" s="14"/>
      <c r="T5608" s="14"/>
      <c r="U5608" s="14"/>
      <c r="V5608" s="14"/>
      <c r="W5608" s="14"/>
      <c r="X5608" s="14"/>
      <c r="Y5608" s="14"/>
    </row>
    <row r="5609" spans="1:25">
      <c r="A5609" s="14" t="s">
        <v>5693</v>
      </c>
      <c r="B5609" s="14" t="s">
        <v>68</v>
      </c>
      <c r="C5609" s="14" t="s">
        <v>132</v>
      </c>
      <c r="D5609" s="14" t="s">
        <v>45</v>
      </c>
      <c r="E5609" s="14">
        <v>4</v>
      </c>
      <c r="F5609" s="14">
        <v>80.886051888777999</v>
      </c>
      <c r="G5609" s="14">
        <v>26.962017296259301</v>
      </c>
      <c r="H5609" s="14">
        <v>233.95728426453601</v>
      </c>
      <c r="I5609" s="14">
        <v>205.42648924059301</v>
      </c>
      <c r="J5609" s="14">
        <v>162.41585609552001</v>
      </c>
      <c r="K5609" s="14">
        <v>256.181436605915</v>
      </c>
      <c r="L5609" s="14">
        <v>50.754947365322003</v>
      </c>
      <c r="M5609" s="14">
        <v>43.010633145072497</v>
      </c>
      <c r="O5609" s="14"/>
      <c r="P5609" s="14"/>
      <c r="Q5609" s="14"/>
      <c r="R5609" s="14"/>
      <c r="S5609" s="14"/>
      <c r="T5609" s="14"/>
      <c r="U5609" s="14"/>
      <c r="V5609" s="14"/>
      <c r="W5609" s="14"/>
      <c r="X5609" s="14"/>
      <c r="Y5609" s="14"/>
    </row>
    <row r="5610" spans="1:25">
      <c r="A5610" s="14" t="s">
        <v>5694</v>
      </c>
      <c r="B5610" s="14" t="s">
        <v>68</v>
      </c>
      <c r="C5610" s="14" t="s">
        <v>38</v>
      </c>
      <c r="D5610" s="14" t="s">
        <v>45</v>
      </c>
      <c r="E5610" s="14">
        <v>5</v>
      </c>
      <c r="F5610" s="14">
        <v>106.025879063651</v>
      </c>
      <c r="G5610" s="14">
        <v>35.341959687883701</v>
      </c>
      <c r="H5610" s="14">
        <v>339.358829381465</v>
      </c>
      <c r="I5610" s="14">
        <v>302.58883581208801</v>
      </c>
      <c r="J5610" s="14">
        <v>246.29058755810399</v>
      </c>
      <c r="K5610" s="14">
        <v>367.63739970130598</v>
      </c>
      <c r="L5610" s="14">
        <v>65.048563889217604</v>
      </c>
      <c r="M5610" s="14">
        <v>56.298248253983999</v>
      </c>
      <c r="O5610" s="14"/>
      <c r="P5610" s="14"/>
      <c r="Q5610" s="14"/>
      <c r="R5610" s="14"/>
      <c r="S5610" s="14"/>
      <c r="T5610" s="14"/>
      <c r="U5610" s="14"/>
      <c r="V5610" s="14"/>
      <c r="W5610" s="14"/>
      <c r="X5610" s="14"/>
      <c r="Y5610" s="14"/>
    </row>
    <row r="5611" spans="1:25">
      <c r="A5611" s="14" t="s">
        <v>5695</v>
      </c>
      <c r="B5611" s="14" t="s">
        <v>68</v>
      </c>
      <c r="C5611" s="14" t="s">
        <v>36</v>
      </c>
      <c r="D5611" s="14" t="s">
        <v>45</v>
      </c>
      <c r="E5611" s="14">
        <v>5</v>
      </c>
      <c r="F5611" s="14">
        <v>96.843679238347093</v>
      </c>
      <c r="G5611" s="14">
        <v>32.281226412782402</v>
      </c>
      <c r="H5611" s="14">
        <v>309.97912821953503</v>
      </c>
      <c r="I5611" s="14">
        <v>279.56112164776903</v>
      </c>
      <c r="J5611" s="14">
        <v>225.44387597794699</v>
      </c>
      <c r="K5611" s="14">
        <v>342.51256687305602</v>
      </c>
      <c r="L5611" s="14">
        <v>62.951445225287202</v>
      </c>
      <c r="M5611" s="14">
        <v>54.117245669821401</v>
      </c>
      <c r="O5611" s="14"/>
      <c r="P5611" s="14"/>
      <c r="Q5611" s="14"/>
      <c r="R5611" s="14"/>
      <c r="S5611" s="14"/>
      <c r="T5611" s="14"/>
      <c r="U5611" s="14"/>
      <c r="V5611" s="14"/>
      <c r="W5611" s="14"/>
      <c r="X5611" s="14"/>
      <c r="Y5611" s="14"/>
    </row>
    <row r="5612" spans="1:25">
      <c r="A5612" s="14" t="s">
        <v>5696</v>
      </c>
      <c r="B5612" s="14" t="s">
        <v>68</v>
      </c>
      <c r="C5612" s="14" t="s">
        <v>34</v>
      </c>
      <c r="D5612" s="14" t="s">
        <v>45</v>
      </c>
      <c r="E5612" s="14">
        <v>5</v>
      </c>
      <c r="F5612" s="14">
        <v>89.927215207636294</v>
      </c>
      <c r="G5612" s="14">
        <v>29.975738402545399</v>
      </c>
      <c r="H5612" s="14">
        <v>288.84853758917001</v>
      </c>
      <c r="I5612" s="14">
        <v>263.32865526187697</v>
      </c>
      <c r="J5612" s="14">
        <v>210.671134217777</v>
      </c>
      <c r="K5612" s="14">
        <v>324.93517234130098</v>
      </c>
      <c r="L5612" s="14">
        <v>61.606517079424002</v>
      </c>
      <c r="M5612" s="14">
        <v>52.657521044099802</v>
      </c>
      <c r="O5612" s="14"/>
      <c r="P5612" s="14"/>
      <c r="Q5612" s="14"/>
      <c r="R5612" s="14"/>
      <c r="S5612" s="14"/>
      <c r="T5612" s="14"/>
      <c r="U5612" s="14"/>
      <c r="V5612" s="14"/>
      <c r="W5612" s="14"/>
      <c r="X5612" s="14"/>
      <c r="Y5612" s="14"/>
    </row>
    <row r="5613" spans="1:25">
      <c r="A5613" s="14" t="s">
        <v>5697</v>
      </c>
      <c r="B5613" s="14" t="s">
        <v>68</v>
      </c>
      <c r="C5613" s="14" t="s">
        <v>128</v>
      </c>
      <c r="D5613" s="14" t="s">
        <v>45</v>
      </c>
      <c r="E5613" s="14">
        <v>5</v>
      </c>
      <c r="F5613" s="14">
        <v>87.933230210620707</v>
      </c>
      <c r="G5613" s="14">
        <v>29.311076736873598</v>
      </c>
      <c r="H5613" s="14">
        <v>284.23321657116298</v>
      </c>
      <c r="I5613" s="14">
        <v>258.64320341673903</v>
      </c>
      <c r="J5613" s="14">
        <v>206.30866569596401</v>
      </c>
      <c r="K5613" s="14">
        <v>319.98107051425802</v>
      </c>
      <c r="L5613" s="14">
        <v>61.337867097519101</v>
      </c>
      <c r="M5613" s="14">
        <v>52.334537720775799</v>
      </c>
      <c r="O5613" s="14"/>
      <c r="P5613" s="14"/>
      <c r="Q5613" s="14"/>
      <c r="R5613" s="14"/>
      <c r="S5613" s="14"/>
      <c r="T5613" s="14"/>
      <c r="U5613" s="14"/>
      <c r="V5613" s="14"/>
      <c r="W5613" s="14"/>
      <c r="X5613" s="14"/>
      <c r="Y5613" s="14"/>
    </row>
    <row r="5614" spans="1:25">
      <c r="A5614" s="14" t="s">
        <v>5698</v>
      </c>
      <c r="B5614" s="14" t="s">
        <v>68</v>
      </c>
      <c r="C5614" s="14" t="s">
        <v>129</v>
      </c>
      <c r="D5614" s="14" t="s">
        <v>45</v>
      </c>
      <c r="E5614" s="14">
        <v>5</v>
      </c>
      <c r="F5614" s="14">
        <v>90.347817197139605</v>
      </c>
      <c r="G5614" s="14">
        <v>30.115939065713199</v>
      </c>
      <c r="H5614" s="14">
        <v>293.947869589861</v>
      </c>
      <c r="I5614" s="14">
        <v>261.66342724388198</v>
      </c>
      <c r="J5614" s="14">
        <v>209.30837225618399</v>
      </c>
      <c r="K5614" s="14">
        <v>322.89351630132597</v>
      </c>
      <c r="L5614" s="14">
        <v>61.230089057444303</v>
      </c>
      <c r="M5614" s="14">
        <v>52.355054987697699</v>
      </c>
      <c r="O5614" s="14"/>
      <c r="P5614" s="14"/>
      <c r="Q5614" s="14"/>
      <c r="R5614" s="14"/>
      <c r="S5614" s="14"/>
      <c r="T5614" s="14"/>
      <c r="U5614" s="14"/>
      <c r="V5614" s="14"/>
      <c r="W5614" s="14"/>
      <c r="X5614" s="14"/>
      <c r="Y5614" s="14"/>
    </row>
    <row r="5615" spans="1:25">
      <c r="A5615" s="14" t="s">
        <v>5699</v>
      </c>
      <c r="B5615" s="14" t="s">
        <v>68</v>
      </c>
      <c r="C5615" s="14" t="s">
        <v>130</v>
      </c>
      <c r="D5615" s="14" t="s">
        <v>45</v>
      </c>
      <c r="E5615" s="14">
        <v>5</v>
      </c>
      <c r="F5615" s="14">
        <v>100.55912593091</v>
      </c>
      <c r="G5615" s="14">
        <v>33.519708643636797</v>
      </c>
      <c r="H5615" s="14">
        <v>328.08850222156701</v>
      </c>
      <c r="I5615" s="14">
        <v>288.41090121324902</v>
      </c>
      <c r="J5615" s="14">
        <v>233.54924757125801</v>
      </c>
      <c r="K5615" s="14">
        <v>352.04736527810599</v>
      </c>
      <c r="L5615" s="14">
        <v>63.6364640648573</v>
      </c>
      <c r="M5615" s="14">
        <v>54.861653641990998</v>
      </c>
      <c r="O5615" s="14"/>
      <c r="P5615" s="14"/>
      <c r="Q5615" s="14"/>
      <c r="R5615" s="14"/>
      <c r="S5615" s="14"/>
      <c r="T5615" s="14"/>
      <c r="U5615" s="14"/>
      <c r="V5615" s="14"/>
      <c r="W5615" s="14"/>
      <c r="X5615" s="14"/>
      <c r="Y5615" s="14"/>
    </row>
    <row r="5616" spans="1:25">
      <c r="A5616" s="14" t="s">
        <v>5700</v>
      </c>
      <c r="B5616" s="14" t="s">
        <v>68</v>
      </c>
      <c r="C5616" s="14" t="s">
        <v>131</v>
      </c>
      <c r="D5616" s="14" t="s">
        <v>45</v>
      </c>
      <c r="E5616" s="14">
        <v>5</v>
      </c>
      <c r="F5616" s="14">
        <v>103.08427541210401</v>
      </c>
      <c r="G5616" s="14">
        <v>34.361425137367803</v>
      </c>
      <c r="H5616" s="14">
        <v>336.36008552910101</v>
      </c>
      <c r="I5616" s="14">
        <v>291.74792217523498</v>
      </c>
      <c r="J5616" s="14">
        <v>236.98883012580501</v>
      </c>
      <c r="K5616" s="14">
        <v>355.14860730020098</v>
      </c>
      <c r="L5616" s="14">
        <v>63.400685124965499</v>
      </c>
      <c r="M5616" s="14">
        <v>54.759092049430201</v>
      </c>
      <c r="O5616" s="14"/>
      <c r="P5616" s="14"/>
      <c r="Q5616" s="14"/>
      <c r="R5616" s="14"/>
      <c r="S5616" s="14"/>
      <c r="T5616" s="14"/>
      <c r="U5616" s="14"/>
      <c r="V5616" s="14"/>
      <c r="W5616" s="14"/>
      <c r="X5616" s="14"/>
      <c r="Y5616" s="14"/>
    </row>
    <row r="5617" spans="1:25">
      <c r="A5617" s="14" t="s">
        <v>5701</v>
      </c>
      <c r="B5617" s="14" t="s">
        <v>68</v>
      </c>
      <c r="C5617" s="14" t="s">
        <v>132</v>
      </c>
      <c r="D5617" s="14" t="s">
        <v>45</v>
      </c>
      <c r="E5617" s="14">
        <v>5</v>
      </c>
      <c r="F5617" s="14">
        <v>101.96804166168</v>
      </c>
      <c r="G5617" s="14">
        <v>33.9893472205599</v>
      </c>
      <c r="H5617" s="14">
        <v>332.02449175109803</v>
      </c>
      <c r="I5617" s="14">
        <v>293.48152625797297</v>
      </c>
      <c r="J5617" s="14">
        <v>238.30846788206901</v>
      </c>
      <c r="K5617" s="14">
        <v>357.41296532472899</v>
      </c>
      <c r="L5617" s="14">
        <v>63.931439066755999</v>
      </c>
      <c r="M5617" s="14">
        <v>55.173058375903302</v>
      </c>
      <c r="O5617" s="14"/>
      <c r="P5617" s="14"/>
      <c r="Q5617" s="14"/>
      <c r="R5617" s="14"/>
      <c r="S5617" s="14"/>
      <c r="T5617" s="14"/>
      <c r="U5617" s="14"/>
      <c r="V5617" s="14"/>
      <c r="W5617" s="14"/>
      <c r="X5617" s="14"/>
      <c r="Y5617" s="14"/>
    </row>
    <row r="5618" spans="1:25">
      <c r="A5618" s="14" t="s">
        <v>5702</v>
      </c>
      <c r="B5618" s="14" t="s">
        <v>68</v>
      </c>
      <c r="C5618" s="14" t="s">
        <v>38</v>
      </c>
      <c r="D5618" s="14" t="s">
        <v>43</v>
      </c>
      <c r="E5618" s="14">
        <v>0</v>
      </c>
      <c r="F5618" s="14">
        <v>112.76396787678399</v>
      </c>
      <c r="G5618" s="14">
        <v>37.587989292261398</v>
      </c>
      <c r="H5618" s="14">
        <v>163.45920603714401</v>
      </c>
      <c r="I5618" s="14">
        <v>143.19802480442701</v>
      </c>
      <c r="J5618" s="14">
        <v>117.575718550785</v>
      </c>
      <c r="K5618" s="14">
        <v>172.67244992454201</v>
      </c>
      <c r="L5618" s="14">
        <v>29.4744251201159</v>
      </c>
      <c r="M5618" s="14">
        <v>25.6223062536417</v>
      </c>
      <c r="O5618" s="14"/>
      <c r="P5618" s="14"/>
      <c r="Q5618" s="14"/>
      <c r="R5618" s="14"/>
      <c r="S5618" s="14"/>
      <c r="T5618" s="14"/>
      <c r="U5618" s="14"/>
      <c r="V5618" s="14"/>
      <c r="W5618" s="14"/>
      <c r="X5618" s="14"/>
      <c r="Y5618" s="14"/>
    </row>
    <row r="5619" spans="1:25">
      <c r="A5619" s="14" t="s">
        <v>5703</v>
      </c>
      <c r="B5619" s="14" t="s">
        <v>68</v>
      </c>
      <c r="C5619" s="14" t="s">
        <v>36</v>
      </c>
      <c r="D5619" s="14" t="s">
        <v>43</v>
      </c>
      <c r="E5619" s="14">
        <v>0</v>
      </c>
      <c r="F5619" s="14">
        <v>112.77855795942099</v>
      </c>
      <c r="G5619" s="14">
        <v>37.592852653140199</v>
      </c>
      <c r="H5619" s="14">
        <v>163.52776434680999</v>
      </c>
      <c r="I5619" s="14">
        <v>143.97271736907501</v>
      </c>
      <c r="J5619" s="14">
        <v>118.217503811081</v>
      </c>
      <c r="K5619" s="14">
        <v>173.59976123816199</v>
      </c>
      <c r="L5619" s="14">
        <v>29.627043869087402</v>
      </c>
      <c r="M5619" s="14">
        <v>25.755213557994001</v>
      </c>
      <c r="O5619" s="14"/>
      <c r="P5619" s="14"/>
      <c r="Q5619" s="14"/>
      <c r="R5619" s="14"/>
      <c r="S5619" s="14"/>
      <c r="T5619" s="14"/>
      <c r="U5619" s="14"/>
      <c r="V5619" s="14"/>
      <c r="W5619" s="14"/>
      <c r="X5619" s="14"/>
      <c r="Y5619" s="14"/>
    </row>
    <row r="5620" spans="1:25">
      <c r="A5620" s="14" t="s">
        <v>5704</v>
      </c>
      <c r="B5620" s="14" t="s">
        <v>68</v>
      </c>
      <c r="C5620" s="14" t="s">
        <v>34</v>
      </c>
      <c r="D5620" s="14" t="s">
        <v>43</v>
      </c>
      <c r="E5620" s="14">
        <v>0</v>
      </c>
      <c r="F5620" s="14">
        <v>120.18498130301499</v>
      </c>
      <c r="G5620" s="14">
        <v>40.0616604343384</v>
      </c>
      <c r="H5620" s="14">
        <v>174.52765825336499</v>
      </c>
      <c r="I5620" s="14">
        <v>151.53973014800701</v>
      </c>
      <c r="J5620" s="14">
        <v>125.235596610371</v>
      </c>
      <c r="K5620" s="14">
        <v>181.66502370754799</v>
      </c>
      <c r="L5620" s="14">
        <v>30.125293559541401</v>
      </c>
      <c r="M5620" s="14">
        <v>26.304133537635401</v>
      </c>
      <c r="O5620" s="14"/>
      <c r="P5620" s="14"/>
      <c r="Q5620" s="14"/>
      <c r="R5620" s="14"/>
      <c r="S5620" s="14"/>
      <c r="T5620" s="14"/>
      <c r="U5620" s="14"/>
      <c r="V5620" s="14"/>
      <c r="W5620" s="14"/>
      <c r="X5620" s="14"/>
      <c r="Y5620" s="14"/>
    </row>
    <row r="5621" spans="1:25">
      <c r="A5621" s="14" t="s">
        <v>5705</v>
      </c>
      <c r="B5621" s="14" t="s">
        <v>68</v>
      </c>
      <c r="C5621" s="14" t="s">
        <v>128</v>
      </c>
      <c r="D5621" s="14" t="s">
        <v>43</v>
      </c>
      <c r="E5621" s="14">
        <v>0</v>
      </c>
      <c r="F5621" s="14">
        <v>115.91953004851</v>
      </c>
      <c r="G5621" s="14">
        <v>38.639843349503302</v>
      </c>
      <c r="H5621" s="14">
        <v>169.29726460619801</v>
      </c>
      <c r="I5621" s="14">
        <v>143.36082804331099</v>
      </c>
      <c r="J5621" s="14">
        <v>118.043663557239</v>
      </c>
      <c r="K5621" s="14">
        <v>172.42803045753701</v>
      </c>
      <c r="L5621" s="14">
        <v>29.067202414225701</v>
      </c>
      <c r="M5621" s="14">
        <v>25.317164486072301</v>
      </c>
      <c r="O5621" s="14"/>
      <c r="P5621" s="14"/>
      <c r="Q5621" s="14"/>
      <c r="R5621" s="14"/>
      <c r="S5621" s="14"/>
      <c r="T5621" s="14"/>
      <c r="U5621" s="14"/>
      <c r="V5621" s="14"/>
      <c r="W5621" s="14"/>
      <c r="X5621" s="14"/>
      <c r="Y5621" s="14"/>
    </row>
    <row r="5622" spans="1:25">
      <c r="A5622" s="14" t="s">
        <v>5706</v>
      </c>
      <c r="B5622" s="14" t="s">
        <v>68</v>
      </c>
      <c r="C5622" s="14" t="s">
        <v>129</v>
      </c>
      <c r="D5622" s="14" t="s">
        <v>43</v>
      </c>
      <c r="E5622" s="14">
        <v>0</v>
      </c>
      <c r="F5622" s="14">
        <v>110.610021687086</v>
      </c>
      <c r="G5622" s="14">
        <v>36.870007229028801</v>
      </c>
      <c r="H5622" s="14">
        <v>162.380019505984</v>
      </c>
      <c r="I5622" s="14">
        <v>135.564356575136</v>
      </c>
      <c r="J5622" s="14">
        <v>111.019023672532</v>
      </c>
      <c r="K5622" s="14">
        <v>163.83848943246301</v>
      </c>
      <c r="L5622" s="14">
        <v>28.274132857326599</v>
      </c>
      <c r="M5622" s="14">
        <v>24.5453329026037</v>
      </c>
      <c r="O5622" s="14"/>
      <c r="P5622" s="14"/>
      <c r="Q5622" s="14"/>
      <c r="R5622" s="14"/>
      <c r="S5622" s="14"/>
      <c r="T5622" s="14"/>
      <c r="U5622" s="14"/>
      <c r="V5622" s="14"/>
      <c r="W5622" s="14"/>
      <c r="X5622" s="14"/>
      <c r="Y5622" s="14"/>
    </row>
    <row r="5623" spans="1:25">
      <c r="A5623" s="14" t="s">
        <v>5707</v>
      </c>
      <c r="B5623" s="14" t="s">
        <v>68</v>
      </c>
      <c r="C5623" s="14" t="s">
        <v>130</v>
      </c>
      <c r="D5623" s="14" t="s">
        <v>43</v>
      </c>
      <c r="E5623" s="14">
        <v>0</v>
      </c>
      <c r="F5623" s="14">
        <v>105.714695020981</v>
      </c>
      <c r="G5623" s="14">
        <v>35.238231673660202</v>
      </c>
      <c r="H5623" s="14">
        <v>156.013422404045</v>
      </c>
      <c r="I5623" s="14">
        <v>129.93229486941601</v>
      </c>
      <c r="J5623" s="14">
        <v>105.841094867745</v>
      </c>
      <c r="K5623" s="14">
        <v>157.77389259787401</v>
      </c>
      <c r="L5623" s="14">
        <v>27.8415977284583</v>
      </c>
      <c r="M5623" s="14">
        <v>24.0912000016706</v>
      </c>
      <c r="O5623" s="14"/>
      <c r="P5623" s="14"/>
      <c r="Q5623" s="14"/>
      <c r="R5623" s="14"/>
      <c r="S5623" s="14"/>
      <c r="T5623" s="14"/>
      <c r="U5623" s="14"/>
      <c r="V5623" s="14"/>
      <c r="W5623" s="14"/>
      <c r="X5623" s="14"/>
      <c r="Y5623" s="14"/>
    </row>
    <row r="5624" spans="1:25">
      <c r="A5624" s="14" t="s">
        <v>5708</v>
      </c>
      <c r="B5624" s="14" t="s">
        <v>68</v>
      </c>
      <c r="C5624" s="14" t="s">
        <v>131</v>
      </c>
      <c r="D5624" s="14" t="s">
        <v>43</v>
      </c>
      <c r="E5624" s="14">
        <v>0</v>
      </c>
      <c r="F5624" s="14">
        <v>101.48080608102001</v>
      </c>
      <c r="G5624" s="14">
        <v>33.826935360339903</v>
      </c>
      <c r="H5624" s="14">
        <v>150.108432928067</v>
      </c>
      <c r="I5624" s="14">
        <v>123.933170773009</v>
      </c>
      <c r="J5624" s="14">
        <v>100.49723975357701</v>
      </c>
      <c r="K5624" s="14">
        <v>151.09907053244601</v>
      </c>
      <c r="L5624" s="14">
        <v>27.165899759436599</v>
      </c>
      <c r="M5624" s="14">
        <v>23.435931019432299</v>
      </c>
      <c r="O5624" s="14"/>
      <c r="P5624" s="14"/>
      <c r="Q5624" s="14"/>
      <c r="R5624" s="14"/>
      <c r="S5624" s="14"/>
      <c r="T5624" s="14"/>
      <c r="U5624" s="14"/>
      <c r="V5624" s="14"/>
      <c r="W5624" s="14"/>
      <c r="X5624" s="14"/>
      <c r="Y5624" s="14"/>
    </row>
    <row r="5625" spans="1:25">
      <c r="A5625" s="14" t="s">
        <v>5709</v>
      </c>
      <c r="B5625" s="14" t="s">
        <v>68</v>
      </c>
      <c r="C5625" s="14" t="s">
        <v>132</v>
      </c>
      <c r="D5625" s="14" t="s">
        <v>43</v>
      </c>
      <c r="E5625" s="14">
        <v>0</v>
      </c>
      <c r="F5625" s="14">
        <v>103.50160909842501</v>
      </c>
      <c r="G5625" s="14">
        <v>34.500536366141503</v>
      </c>
      <c r="H5625" s="14">
        <v>153.25852029855301</v>
      </c>
      <c r="I5625" s="14">
        <v>123.777805102717</v>
      </c>
      <c r="J5625" s="14">
        <v>100.691044472496</v>
      </c>
      <c r="K5625" s="14">
        <v>150.49995682391199</v>
      </c>
      <c r="L5625" s="14">
        <v>26.722151721195601</v>
      </c>
      <c r="M5625" s="14">
        <v>23.0867606302205</v>
      </c>
      <c r="O5625" s="14"/>
      <c r="P5625" s="14"/>
      <c r="Q5625" s="14"/>
      <c r="R5625" s="14"/>
      <c r="S5625" s="14"/>
      <c r="T5625" s="14"/>
      <c r="U5625" s="14"/>
      <c r="V5625" s="14"/>
      <c r="W5625" s="14"/>
      <c r="X5625" s="14"/>
      <c r="Y5625" s="14"/>
    </row>
    <row r="5626" spans="1:25">
      <c r="A5626" s="14" t="s">
        <v>5710</v>
      </c>
      <c r="B5626" s="14" t="s">
        <v>68</v>
      </c>
      <c r="C5626" s="14" t="s">
        <v>38</v>
      </c>
      <c r="D5626" s="14" t="s">
        <v>43</v>
      </c>
      <c r="E5626" s="14">
        <v>1</v>
      </c>
      <c r="F5626" s="14">
        <v>16.182304848926201</v>
      </c>
      <c r="G5626" s="14">
        <v>5.3941016163087196</v>
      </c>
      <c r="H5626" s="14">
        <v>130.77666760082599</v>
      </c>
      <c r="I5626" s="14">
        <v>107.28725130981201</v>
      </c>
      <c r="J5626" s="14">
        <v>59.960462217520501</v>
      </c>
      <c r="K5626" s="14">
        <v>176.016782563107</v>
      </c>
      <c r="L5626" s="14">
        <v>68.729531253294596</v>
      </c>
      <c r="M5626" s="14">
        <v>47.326789092291897</v>
      </c>
      <c r="O5626" s="14"/>
      <c r="P5626" s="14"/>
      <c r="Q5626" s="14"/>
      <c r="R5626" s="14"/>
      <c r="S5626" s="14"/>
      <c r="T5626" s="14"/>
      <c r="U5626" s="14"/>
      <c r="V5626" s="14"/>
      <c r="W5626" s="14"/>
      <c r="X5626" s="14"/>
      <c r="Y5626" s="14"/>
    </row>
    <row r="5627" spans="1:25">
      <c r="A5627" s="14" t="s">
        <v>5711</v>
      </c>
      <c r="B5627" s="14" t="s">
        <v>68</v>
      </c>
      <c r="C5627" s="14" t="s">
        <v>36</v>
      </c>
      <c r="D5627" s="14" t="s">
        <v>43</v>
      </c>
      <c r="E5627" s="14">
        <v>1</v>
      </c>
      <c r="F5627" s="14">
        <v>18.4014302345416</v>
      </c>
      <c r="G5627" s="14">
        <v>6.1338100781805398</v>
      </c>
      <c r="H5627" s="14">
        <v>148.195459728933</v>
      </c>
      <c r="I5627" s="14">
        <v>112.110758876918</v>
      </c>
      <c r="J5627" s="14">
        <v>64.964851200035795</v>
      </c>
      <c r="K5627" s="14">
        <v>178.98764137934799</v>
      </c>
      <c r="L5627" s="14">
        <v>66.876882502430306</v>
      </c>
      <c r="M5627" s="14">
        <v>47.145907676881897</v>
      </c>
      <c r="O5627" s="14"/>
      <c r="P5627" s="14"/>
      <c r="Q5627" s="14"/>
      <c r="R5627" s="14"/>
      <c r="S5627" s="14"/>
      <c r="T5627" s="14"/>
      <c r="U5627" s="14"/>
      <c r="V5627" s="14"/>
      <c r="W5627" s="14"/>
      <c r="X5627" s="14"/>
      <c r="Y5627" s="14"/>
    </row>
    <row r="5628" spans="1:25">
      <c r="A5628" s="14" t="s">
        <v>5712</v>
      </c>
      <c r="B5628" s="14" t="s">
        <v>68</v>
      </c>
      <c r="C5628" s="14" t="s">
        <v>34</v>
      </c>
      <c r="D5628" s="14" t="s">
        <v>43</v>
      </c>
      <c r="E5628" s="14">
        <v>1</v>
      </c>
      <c r="F5628" s="14">
        <v>20.409381938635601</v>
      </c>
      <c r="G5628" s="14">
        <v>6.8031273128785301</v>
      </c>
      <c r="H5628" s="14">
        <v>163.61537549010399</v>
      </c>
      <c r="I5628" s="14">
        <v>127.254635244547</v>
      </c>
      <c r="J5628" s="14">
        <v>75.804398462944107</v>
      </c>
      <c r="K5628" s="14">
        <v>198.94622126118099</v>
      </c>
      <c r="L5628" s="14">
        <v>71.691586016633707</v>
      </c>
      <c r="M5628" s="14">
        <v>51.450236781603003</v>
      </c>
      <c r="O5628" s="14"/>
      <c r="P5628" s="14"/>
      <c r="Q5628" s="14"/>
      <c r="R5628" s="14"/>
      <c r="S5628" s="14"/>
      <c r="T5628" s="14"/>
      <c r="U5628" s="14"/>
      <c r="V5628" s="14"/>
      <c r="W5628" s="14"/>
      <c r="X5628" s="14"/>
      <c r="Y5628" s="14"/>
    </row>
    <row r="5629" spans="1:25">
      <c r="A5629" s="14" t="s">
        <v>5713</v>
      </c>
      <c r="B5629" s="14" t="s">
        <v>68</v>
      </c>
      <c r="C5629" s="14" t="s">
        <v>128</v>
      </c>
      <c r="D5629" s="14" t="s">
        <v>43</v>
      </c>
      <c r="E5629" s="14">
        <v>1</v>
      </c>
      <c r="F5629" s="14">
        <v>18.6879728491832</v>
      </c>
      <c r="G5629" s="14">
        <v>6.22932428306106</v>
      </c>
      <c r="H5629" s="14">
        <v>150.092143997937</v>
      </c>
      <c r="I5629" s="14">
        <v>119.676522787381</v>
      </c>
      <c r="J5629" s="14">
        <v>69.583259767234793</v>
      </c>
      <c r="K5629" s="14">
        <v>190.54103102586501</v>
      </c>
      <c r="L5629" s="14">
        <v>70.864508238484007</v>
      </c>
      <c r="M5629" s="14">
        <v>50.093263020145898</v>
      </c>
      <c r="O5629" s="14"/>
      <c r="P5629" s="14"/>
      <c r="Q5629" s="14"/>
      <c r="R5629" s="14"/>
      <c r="S5629" s="14"/>
      <c r="T5629" s="14"/>
      <c r="U5629" s="14"/>
      <c r="V5629" s="14"/>
      <c r="W5629" s="14"/>
      <c r="X5629" s="14"/>
      <c r="Y5629" s="14"/>
    </row>
    <row r="5630" spans="1:25">
      <c r="A5630" s="14" t="s">
        <v>5714</v>
      </c>
      <c r="B5630" s="14" t="s">
        <v>68</v>
      </c>
      <c r="C5630" s="14" t="s">
        <v>129</v>
      </c>
      <c r="D5630" s="14" t="s">
        <v>43</v>
      </c>
      <c r="E5630" s="14">
        <v>1</v>
      </c>
      <c r="F5630" s="14">
        <v>13.7812253837713</v>
      </c>
      <c r="G5630" s="14">
        <v>4.59374179459045</v>
      </c>
      <c r="H5630" s="14">
        <v>110.968881421784</v>
      </c>
      <c r="I5630" s="14">
        <v>88.282484665065098</v>
      </c>
      <c r="J5630" s="14">
        <v>46.485538686751298</v>
      </c>
      <c r="K5630" s="14">
        <v>150.93095437548899</v>
      </c>
      <c r="L5630" s="14">
        <v>62.648469710423598</v>
      </c>
      <c r="M5630" s="14">
        <v>41.796945978313701</v>
      </c>
      <c r="O5630" s="14"/>
      <c r="P5630" s="14"/>
      <c r="Q5630" s="14"/>
      <c r="R5630" s="14"/>
      <c r="S5630" s="14"/>
      <c r="T5630" s="14"/>
      <c r="U5630" s="14"/>
      <c r="V5630" s="14"/>
      <c r="W5630" s="14"/>
      <c r="X5630" s="14"/>
      <c r="Y5630" s="14"/>
    </row>
    <row r="5631" spans="1:25">
      <c r="A5631" s="14" t="s">
        <v>5715</v>
      </c>
      <c r="B5631" s="14" t="s">
        <v>68</v>
      </c>
      <c r="C5631" s="14" t="s">
        <v>130</v>
      </c>
      <c r="D5631" s="14" t="s">
        <v>43</v>
      </c>
      <c r="E5631" s="14">
        <v>1</v>
      </c>
      <c r="F5631" s="14">
        <v>12.2293818318846</v>
      </c>
      <c r="G5631" s="14">
        <v>4.0764606106282004</v>
      </c>
      <c r="H5631" s="14">
        <v>98.959231525203094</v>
      </c>
      <c r="I5631" s="14">
        <v>75.296562398882898</v>
      </c>
      <c r="J5631" s="14">
        <v>37.692524938816902</v>
      </c>
      <c r="K5631" s="14">
        <v>133.10177412133399</v>
      </c>
      <c r="L5631" s="14">
        <v>57.805211722451403</v>
      </c>
      <c r="M5631" s="14">
        <v>37.604037460066102</v>
      </c>
      <c r="O5631" s="14"/>
      <c r="P5631" s="14"/>
      <c r="Q5631" s="14"/>
      <c r="R5631" s="14"/>
      <c r="S5631" s="14"/>
      <c r="T5631" s="14"/>
      <c r="U5631" s="14"/>
      <c r="V5631" s="14"/>
      <c r="W5631" s="14"/>
      <c r="X5631" s="14"/>
      <c r="Y5631" s="14"/>
    </row>
    <row r="5632" spans="1:25">
      <c r="A5632" s="14" t="s">
        <v>5716</v>
      </c>
      <c r="B5632" s="14" t="s">
        <v>68</v>
      </c>
      <c r="C5632" s="14" t="s">
        <v>131</v>
      </c>
      <c r="D5632" s="14" t="s">
        <v>43</v>
      </c>
      <c r="E5632" s="14">
        <v>1</v>
      </c>
      <c r="F5632" s="14">
        <v>12.4817239586648</v>
      </c>
      <c r="G5632" s="14">
        <v>4.1605746528882497</v>
      </c>
      <c r="H5632" s="14">
        <v>101.33737077750099</v>
      </c>
      <c r="I5632" s="14">
        <v>67.976507484591295</v>
      </c>
      <c r="J5632" s="14">
        <v>33.736419002031099</v>
      </c>
      <c r="K5632" s="14">
        <v>120.378147103198</v>
      </c>
      <c r="L5632" s="14">
        <v>52.401639618606197</v>
      </c>
      <c r="M5632" s="14">
        <v>34.240088482560203</v>
      </c>
      <c r="O5632" s="14"/>
      <c r="P5632" s="14"/>
      <c r="Q5632" s="14"/>
      <c r="R5632" s="14"/>
      <c r="S5632" s="14"/>
      <c r="T5632" s="14"/>
      <c r="U5632" s="14"/>
      <c r="V5632" s="14"/>
      <c r="W5632" s="14"/>
      <c r="X5632" s="14"/>
      <c r="Y5632" s="14"/>
    </row>
    <row r="5633" spans="1:25">
      <c r="A5633" s="14" t="s">
        <v>5717</v>
      </c>
      <c r="B5633" s="14" t="s">
        <v>68</v>
      </c>
      <c r="C5633" s="14" t="s">
        <v>132</v>
      </c>
      <c r="D5633" s="14" t="s">
        <v>43</v>
      </c>
      <c r="E5633" s="14">
        <v>1</v>
      </c>
      <c r="F5633" s="14">
        <v>18.289448589707501</v>
      </c>
      <c r="G5633" s="14">
        <v>6.0964828632358303</v>
      </c>
      <c r="H5633" s="14">
        <v>148.52565039554599</v>
      </c>
      <c r="I5633" s="14">
        <v>102.77299705725601</v>
      </c>
      <c r="J5633" s="14">
        <v>58.878469394275299</v>
      </c>
      <c r="K5633" s="14">
        <v>165.10515034897699</v>
      </c>
      <c r="L5633" s="14">
        <v>62.332153291721099</v>
      </c>
      <c r="M5633" s="14">
        <v>43.894527662980998</v>
      </c>
      <c r="O5633" s="14"/>
      <c r="P5633" s="14"/>
      <c r="Q5633" s="14"/>
      <c r="R5633" s="14"/>
      <c r="S5633" s="14"/>
      <c r="T5633" s="14"/>
      <c r="U5633" s="14"/>
      <c r="V5633" s="14"/>
      <c r="W5633" s="14"/>
      <c r="X5633" s="14"/>
      <c r="Y5633" s="14"/>
    </row>
    <row r="5634" spans="1:25">
      <c r="A5634" s="14" t="s">
        <v>5718</v>
      </c>
      <c r="B5634" s="14" t="s">
        <v>68</v>
      </c>
      <c r="C5634" s="14" t="s">
        <v>38</v>
      </c>
      <c r="D5634" s="14" t="s">
        <v>43</v>
      </c>
      <c r="E5634" s="14">
        <v>2</v>
      </c>
      <c r="F5634" s="14">
        <v>26.232035681118099</v>
      </c>
      <c r="G5634" s="14">
        <v>8.74401189370605</v>
      </c>
      <c r="H5634" s="14">
        <v>172.806559164151</v>
      </c>
      <c r="I5634" s="14">
        <v>153.26893317633301</v>
      </c>
      <c r="J5634" s="14">
        <v>99.222817537818997</v>
      </c>
      <c r="K5634" s="14">
        <v>225.657856574807</v>
      </c>
      <c r="L5634" s="14">
        <v>72.388923398474105</v>
      </c>
      <c r="M5634" s="14">
        <v>54.046115638513697</v>
      </c>
      <c r="O5634" s="14"/>
      <c r="P5634" s="14"/>
      <c r="Q5634" s="14"/>
      <c r="R5634" s="14"/>
      <c r="S5634" s="14"/>
      <c r="T5634" s="14"/>
      <c r="U5634" s="14"/>
      <c r="V5634" s="14"/>
      <c r="W5634" s="14"/>
      <c r="X5634" s="14"/>
      <c r="Y5634" s="14"/>
    </row>
    <row r="5635" spans="1:25">
      <c r="A5635" s="14" t="s">
        <v>5719</v>
      </c>
      <c r="B5635" s="14" t="s">
        <v>68</v>
      </c>
      <c r="C5635" s="14" t="s">
        <v>36</v>
      </c>
      <c r="D5635" s="14" t="s">
        <v>43</v>
      </c>
      <c r="E5635" s="14">
        <v>2</v>
      </c>
      <c r="F5635" s="14">
        <v>27.497727461710799</v>
      </c>
      <c r="G5635" s="14">
        <v>9.1659091539035895</v>
      </c>
      <c r="H5635" s="14">
        <v>181.70704725904201</v>
      </c>
      <c r="I5635" s="14">
        <v>162.510760936737</v>
      </c>
      <c r="J5635" s="14">
        <v>106.550935013992</v>
      </c>
      <c r="K5635" s="14">
        <v>236.94919837997199</v>
      </c>
      <c r="L5635" s="14">
        <v>74.438437443234804</v>
      </c>
      <c r="M5635" s="14">
        <v>55.959825922745097</v>
      </c>
      <c r="O5635" s="14"/>
      <c r="P5635" s="14"/>
      <c r="Q5635" s="14"/>
      <c r="R5635" s="14"/>
      <c r="S5635" s="14"/>
      <c r="T5635" s="14"/>
      <c r="U5635" s="14"/>
      <c r="V5635" s="14"/>
      <c r="W5635" s="14"/>
      <c r="X5635" s="14"/>
      <c r="Y5635" s="14"/>
    </row>
    <row r="5636" spans="1:25">
      <c r="A5636" s="14" t="s">
        <v>5720</v>
      </c>
      <c r="B5636" s="14" t="s">
        <v>68</v>
      </c>
      <c r="C5636" s="14" t="s">
        <v>34</v>
      </c>
      <c r="D5636" s="14" t="s">
        <v>43</v>
      </c>
      <c r="E5636" s="14">
        <v>2</v>
      </c>
      <c r="F5636" s="14">
        <v>29.856145494093301</v>
      </c>
      <c r="G5636" s="14">
        <v>9.9520484980311004</v>
      </c>
      <c r="H5636" s="14">
        <v>198.14272294991599</v>
      </c>
      <c r="I5636" s="14">
        <v>174.06868112279</v>
      </c>
      <c r="J5636" s="14">
        <v>116.435501914889</v>
      </c>
      <c r="K5636" s="14">
        <v>249.84726004263501</v>
      </c>
      <c r="L5636" s="14">
        <v>75.778578919844605</v>
      </c>
      <c r="M5636" s="14">
        <v>57.633179207901001</v>
      </c>
      <c r="O5636" s="14"/>
      <c r="P5636" s="14"/>
      <c r="Q5636" s="14"/>
      <c r="R5636" s="14"/>
      <c r="S5636" s="14"/>
      <c r="T5636" s="14"/>
      <c r="U5636" s="14"/>
      <c r="V5636" s="14"/>
      <c r="W5636" s="14"/>
      <c r="X5636" s="14"/>
      <c r="Y5636" s="14"/>
    </row>
    <row r="5637" spans="1:25">
      <c r="A5637" s="14" t="s">
        <v>5721</v>
      </c>
      <c r="B5637" s="14" t="s">
        <v>68</v>
      </c>
      <c r="C5637" s="14" t="s">
        <v>128</v>
      </c>
      <c r="D5637" s="14" t="s">
        <v>43</v>
      </c>
      <c r="E5637" s="14">
        <v>2</v>
      </c>
      <c r="F5637" s="14">
        <v>21.916895268294599</v>
      </c>
      <c r="G5637" s="14">
        <v>7.3056317560981903</v>
      </c>
      <c r="H5637" s="14">
        <v>147.122878890344</v>
      </c>
      <c r="I5637" s="14">
        <v>126.49385707444</v>
      </c>
      <c r="J5637" s="14">
        <v>78.467121772812007</v>
      </c>
      <c r="K5637" s="14">
        <v>192.633651981859</v>
      </c>
      <c r="L5637" s="14">
        <v>66.139794907419201</v>
      </c>
      <c r="M5637" s="14">
        <v>48.026735301628001</v>
      </c>
      <c r="O5637" s="14"/>
      <c r="P5637" s="14"/>
      <c r="Q5637" s="14"/>
      <c r="R5637" s="14"/>
      <c r="S5637" s="14"/>
      <c r="T5637" s="14"/>
      <c r="U5637" s="14"/>
      <c r="V5637" s="14"/>
      <c r="W5637" s="14"/>
      <c r="X5637" s="14"/>
      <c r="Y5637" s="14"/>
    </row>
    <row r="5638" spans="1:25">
      <c r="A5638" s="14" t="s">
        <v>5722</v>
      </c>
      <c r="B5638" s="14" t="s">
        <v>68</v>
      </c>
      <c r="C5638" s="14" t="s">
        <v>129</v>
      </c>
      <c r="D5638" s="14" t="s">
        <v>43</v>
      </c>
      <c r="E5638" s="14">
        <v>2</v>
      </c>
      <c r="F5638" s="14">
        <v>19.223627311062401</v>
      </c>
      <c r="G5638" s="14">
        <v>6.4078757703541402</v>
      </c>
      <c r="H5638" s="14">
        <v>129.60039985884501</v>
      </c>
      <c r="I5638" s="14">
        <v>112.421961198815</v>
      </c>
      <c r="J5638" s="14">
        <v>66.659714663078901</v>
      </c>
      <c r="K5638" s="14">
        <v>176.84154489081499</v>
      </c>
      <c r="L5638" s="14">
        <v>64.419583692000501</v>
      </c>
      <c r="M5638" s="14">
        <v>45.762246535736097</v>
      </c>
      <c r="O5638" s="14"/>
      <c r="P5638" s="14"/>
      <c r="Q5638" s="14"/>
      <c r="R5638" s="14"/>
      <c r="S5638" s="14"/>
      <c r="T5638" s="14"/>
      <c r="U5638" s="14"/>
      <c r="V5638" s="14"/>
      <c r="W5638" s="14"/>
      <c r="X5638" s="14"/>
      <c r="Y5638" s="14"/>
    </row>
    <row r="5639" spans="1:25">
      <c r="A5639" s="14" t="s">
        <v>5723</v>
      </c>
      <c r="B5639" s="14" t="s">
        <v>68</v>
      </c>
      <c r="C5639" s="14" t="s">
        <v>130</v>
      </c>
      <c r="D5639" s="14" t="s">
        <v>43</v>
      </c>
      <c r="E5639" s="14">
        <v>2</v>
      </c>
      <c r="F5639" s="14">
        <v>15.6668276813605</v>
      </c>
      <c r="G5639" s="14">
        <v>5.2222758937868203</v>
      </c>
      <c r="H5639" s="14">
        <v>106.208580308864</v>
      </c>
      <c r="I5639" s="14">
        <v>93.338808995518406</v>
      </c>
      <c r="J5639" s="14">
        <v>51.7366000295901</v>
      </c>
      <c r="K5639" s="14">
        <v>154.12856217980399</v>
      </c>
      <c r="L5639" s="14">
        <v>60.7897531842858</v>
      </c>
      <c r="M5639" s="14">
        <v>41.602208965928298</v>
      </c>
      <c r="O5639" s="14"/>
      <c r="P5639" s="14"/>
      <c r="Q5639" s="14"/>
      <c r="R5639" s="14"/>
      <c r="S5639" s="14"/>
      <c r="T5639" s="14"/>
      <c r="U5639" s="14"/>
      <c r="V5639" s="14"/>
      <c r="W5639" s="14"/>
      <c r="X5639" s="14"/>
      <c r="Y5639" s="14"/>
    </row>
    <row r="5640" spans="1:25">
      <c r="A5640" s="14" t="s">
        <v>5724</v>
      </c>
      <c r="B5640" s="14" t="s">
        <v>68</v>
      </c>
      <c r="C5640" s="14" t="s">
        <v>131</v>
      </c>
      <c r="D5640" s="14" t="s">
        <v>43</v>
      </c>
      <c r="E5640" s="14">
        <v>2</v>
      </c>
      <c r="F5640" s="14">
        <v>18.532874056347602</v>
      </c>
      <c r="G5640" s="14">
        <v>6.1776246854492003</v>
      </c>
      <c r="H5640" s="14">
        <v>125.800122565487</v>
      </c>
      <c r="I5640" s="14">
        <v>110.99756097689099</v>
      </c>
      <c r="J5640" s="14">
        <v>65.169675865747095</v>
      </c>
      <c r="K5640" s="14">
        <v>175.923156099952</v>
      </c>
      <c r="L5640" s="14">
        <v>64.925595123061001</v>
      </c>
      <c r="M5640" s="14">
        <v>45.827885111144298</v>
      </c>
      <c r="O5640" s="14"/>
      <c r="P5640" s="14"/>
      <c r="Q5640" s="14"/>
      <c r="R5640" s="14"/>
      <c r="S5640" s="14"/>
      <c r="T5640" s="14"/>
      <c r="U5640" s="14"/>
      <c r="V5640" s="14"/>
      <c r="W5640" s="14"/>
      <c r="X5640" s="14"/>
      <c r="Y5640" s="14"/>
    </row>
    <row r="5641" spans="1:25">
      <c r="A5641" s="14" t="s">
        <v>5725</v>
      </c>
      <c r="B5641" s="14" t="s">
        <v>68</v>
      </c>
      <c r="C5641" s="14" t="s">
        <v>132</v>
      </c>
      <c r="D5641" s="14" t="s">
        <v>43</v>
      </c>
      <c r="E5641" s="14">
        <v>2</v>
      </c>
      <c r="F5641" s="14">
        <v>18.919182122506498</v>
      </c>
      <c r="G5641" s="14">
        <v>6.3063940408355101</v>
      </c>
      <c r="H5641" s="14">
        <v>128.64940923776999</v>
      </c>
      <c r="I5641" s="14">
        <v>108.461935707457</v>
      </c>
      <c r="J5641" s="14">
        <v>64.922324847313604</v>
      </c>
      <c r="K5641" s="14">
        <v>169.922928015835</v>
      </c>
      <c r="L5641" s="14">
        <v>61.460992308377101</v>
      </c>
      <c r="M5641" s="14">
        <v>43.539610860143803</v>
      </c>
      <c r="O5641" s="14"/>
      <c r="P5641" s="14"/>
      <c r="Q5641" s="14"/>
      <c r="R5641" s="14"/>
      <c r="S5641" s="14"/>
      <c r="T5641" s="14"/>
      <c r="U5641" s="14"/>
      <c r="V5641" s="14"/>
      <c r="W5641" s="14"/>
      <c r="X5641" s="14"/>
      <c r="Y5641" s="14"/>
    </row>
    <row r="5642" spans="1:25">
      <c r="A5642" s="14" t="s">
        <v>5726</v>
      </c>
      <c r="B5642" s="14" t="s">
        <v>68</v>
      </c>
      <c r="C5642" s="14" t="s">
        <v>38</v>
      </c>
      <c r="D5642" s="14" t="s">
        <v>43</v>
      </c>
      <c r="E5642" s="14">
        <v>3</v>
      </c>
      <c r="F5642" s="14">
        <v>21.234512465092699</v>
      </c>
      <c r="G5642" s="14">
        <v>7.0781708216975501</v>
      </c>
      <c r="H5642" s="14">
        <v>142.69546713992801</v>
      </c>
      <c r="I5642" s="14">
        <v>129.97574291129499</v>
      </c>
      <c r="J5642" s="14">
        <v>80.155617109017896</v>
      </c>
      <c r="K5642" s="14">
        <v>198.94028480782001</v>
      </c>
      <c r="L5642" s="14">
        <v>68.964541896525304</v>
      </c>
      <c r="M5642" s="14">
        <v>49.820125802276799</v>
      </c>
      <c r="O5642" s="14"/>
      <c r="P5642" s="14"/>
      <c r="Q5642" s="14"/>
      <c r="R5642" s="14"/>
      <c r="S5642" s="14"/>
      <c r="T5642" s="14"/>
      <c r="U5642" s="14"/>
      <c r="V5642" s="14"/>
      <c r="W5642" s="14"/>
      <c r="X5642" s="14"/>
      <c r="Y5642" s="14"/>
    </row>
    <row r="5643" spans="1:25">
      <c r="A5643" s="14" t="s">
        <v>5727</v>
      </c>
      <c r="B5643" s="14" t="s">
        <v>68</v>
      </c>
      <c r="C5643" s="14" t="s">
        <v>36</v>
      </c>
      <c r="D5643" s="14" t="s">
        <v>43</v>
      </c>
      <c r="E5643" s="14">
        <v>3</v>
      </c>
      <c r="F5643" s="14">
        <v>17.280852326955301</v>
      </c>
      <c r="G5643" s="14">
        <v>5.7602841089850898</v>
      </c>
      <c r="H5643" s="14">
        <v>115.598717820291</v>
      </c>
      <c r="I5643" s="14">
        <v>102.929928706662</v>
      </c>
      <c r="J5643" s="14">
        <v>59.897705543137697</v>
      </c>
      <c r="K5643" s="14">
        <v>164.664909293199</v>
      </c>
      <c r="L5643" s="14">
        <v>61.734980586537802</v>
      </c>
      <c r="M5643" s="14">
        <v>43.032223163523803</v>
      </c>
      <c r="O5643" s="14"/>
      <c r="P5643" s="14"/>
      <c r="Q5643" s="14"/>
      <c r="R5643" s="14"/>
      <c r="S5643" s="14"/>
      <c r="T5643" s="14"/>
      <c r="U5643" s="14"/>
      <c r="V5643" s="14"/>
      <c r="W5643" s="14"/>
      <c r="X5643" s="14"/>
      <c r="Y5643" s="14"/>
    </row>
    <row r="5644" spans="1:25">
      <c r="A5644" s="14" t="s">
        <v>5728</v>
      </c>
      <c r="B5644" s="14" t="s">
        <v>68</v>
      </c>
      <c r="C5644" s="14" t="s">
        <v>34</v>
      </c>
      <c r="D5644" s="14" t="s">
        <v>43</v>
      </c>
      <c r="E5644" s="14">
        <v>3</v>
      </c>
      <c r="F5644" s="14">
        <v>17.583810631962599</v>
      </c>
      <c r="G5644" s="14">
        <v>5.8612702106542196</v>
      </c>
      <c r="H5644" s="14">
        <v>117.51527522530699</v>
      </c>
      <c r="I5644" s="14">
        <v>101.895656457825</v>
      </c>
      <c r="J5644" s="14">
        <v>59.602283488498699</v>
      </c>
      <c r="K5644" s="14">
        <v>162.379191994172</v>
      </c>
      <c r="L5644" s="14">
        <v>60.483535536346203</v>
      </c>
      <c r="M5644" s="14">
        <v>42.293372969326803</v>
      </c>
      <c r="O5644" s="14"/>
      <c r="P5644" s="14"/>
      <c r="Q5644" s="14"/>
      <c r="R5644" s="14"/>
      <c r="S5644" s="14"/>
      <c r="T5644" s="14"/>
      <c r="U5644" s="14"/>
      <c r="V5644" s="14"/>
      <c r="W5644" s="14"/>
      <c r="X5644" s="14"/>
      <c r="Y5644" s="14"/>
    </row>
    <row r="5645" spans="1:25">
      <c r="A5645" s="14" t="s">
        <v>5729</v>
      </c>
      <c r="B5645" s="14" t="s">
        <v>68</v>
      </c>
      <c r="C5645" s="14" t="s">
        <v>128</v>
      </c>
      <c r="D5645" s="14" t="s">
        <v>43</v>
      </c>
      <c r="E5645" s="14">
        <v>3</v>
      </c>
      <c r="F5645" s="14">
        <v>23.077593194826601</v>
      </c>
      <c r="G5645" s="14">
        <v>7.6925310649422096</v>
      </c>
      <c r="H5645" s="14">
        <v>154.148642006724</v>
      </c>
      <c r="I5645" s="14">
        <v>128.73270209902401</v>
      </c>
      <c r="J5645" s="14">
        <v>81.368761342951203</v>
      </c>
      <c r="K5645" s="14">
        <v>193.42425621798299</v>
      </c>
      <c r="L5645" s="14">
        <v>64.691554118958706</v>
      </c>
      <c r="M5645" s="14">
        <v>47.363940756073099</v>
      </c>
      <c r="O5645" s="14"/>
      <c r="P5645" s="14"/>
      <c r="Q5645" s="14"/>
      <c r="R5645" s="14"/>
      <c r="S5645" s="14"/>
      <c r="T5645" s="14"/>
      <c r="U5645" s="14"/>
      <c r="V5645" s="14"/>
      <c r="W5645" s="14"/>
      <c r="X5645" s="14"/>
      <c r="Y5645" s="14"/>
    </row>
    <row r="5646" spans="1:25">
      <c r="A5646" s="14" t="s">
        <v>5730</v>
      </c>
      <c r="B5646" s="14" t="s">
        <v>68</v>
      </c>
      <c r="C5646" s="14" t="s">
        <v>129</v>
      </c>
      <c r="D5646" s="14" t="s">
        <v>43</v>
      </c>
      <c r="E5646" s="14">
        <v>3</v>
      </c>
      <c r="F5646" s="14">
        <v>28.325269653074699</v>
      </c>
      <c r="G5646" s="14">
        <v>9.4417565510248895</v>
      </c>
      <c r="H5646" s="14">
        <v>190.02596037216301</v>
      </c>
      <c r="I5646" s="14">
        <v>158.32664317748601</v>
      </c>
      <c r="J5646" s="14">
        <v>105.16871216507499</v>
      </c>
      <c r="K5646" s="14">
        <v>228.73852633927001</v>
      </c>
      <c r="L5646" s="14">
        <v>70.411883161784402</v>
      </c>
      <c r="M5646" s="14">
        <v>53.157931012410899</v>
      </c>
      <c r="O5646" s="14"/>
      <c r="P5646" s="14"/>
      <c r="Q5646" s="14"/>
      <c r="R5646" s="14"/>
      <c r="S5646" s="14"/>
      <c r="T5646" s="14"/>
      <c r="U5646" s="14"/>
      <c r="V5646" s="14"/>
      <c r="W5646" s="14"/>
      <c r="X5646" s="14"/>
      <c r="Y5646" s="14"/>
    </row>
    <row r="5647" spans="1:25">
      <c r="A5647" s="14" t="s">
        <v>5731</v>
      </c>
      <c r="B5647" s="14" t="s">
        <v>68</v>
      </c>
      <c r="C5647" s="14" t="s">
        <v>130</v>
      </c>
      <c r="D5647" s="14" t="s">
        <v>43</v>
      </c>
      <c r="E5647" s="14">
        <v>3</v>
      </c>
      <c r="F5647" s="14">
        <v>29.703584309297899</v>
      </c>
      <c r="G5647" s="14">
        <v>9.9011947697659792</v>
      </c>
      <c r="H5647" s="14">
        <v>199.62086229366901</v>
      </c>
      <c r="I5647" s="14">
        <v>166.19793339984901</v>
      </c>
      <c r="J5647" s="14">
        <v>111.53546949955199</v>
      </c>
      <c r="K5647" s="14">
        <v>238.12149215487801</v>
      </c>
      <c r="L5647" s="14">
        <v>71.923558755029305</v>
      </c>
      <c r="M5647" s="14">
        <v>54.662463900296999</v>
      </c>
      <c r="O5647" s="14"/>
      <c r="P5647" s="14"/>
      <c r="Q5647" s="14"/>
      <c r="R5647" s="14"/>
      <c r="S5647" s="14"/>
      <c r="T5647" s="14"/>
      <c r="U5647" s="14"/>
      <c r="V5647" s="14"/>
      <c r="W5647" s="14"/>
      <c r="X5647" s="14"/>
      <c r="Y5647" s="14"/>
    </row>
    <row r="5648" spans="1:25">
      <c r="A5648" s="14" t="s">
        <v>5732</v>
      </c>
      <c r="B5648" s="14" t="s">
        <v>68</v>
      </c>
      <c r="C5648" s="14" t="s">
        <v>131</v>
      </c>
      <c r="D5648" s="14" t="s">
        <v>43</v>
      </c>
      <c r="E5648" s="14">
        <v>3</v>
      </c>
      <c r="F5648" s="14">
        <v>24.766640716150398</v>
      </c>
      <c r="G5648" s="14">
        <v>8.2555469053834791</v>
      </c>
      <c r="H5648" s="14">
        <v>166.37539107987701</v>
      </c>
      <c r="I5648" s="14">
        <v>138.46545579989501</v>
      </c>
      <c r="J5648" s="14">
        <v>89.006382715778102</v>
      </c>
      <c r="K5648" s="14">
        <v>205.28375328519999</v>
      </c>
      <c r="L5648" s="14">
        <v>66.818297485304598</v>
      </c>
      <c r="M5648" s="14">
        <v>49.4590730841173</v>
      </c>
      <c r="O5648" s="14"/>
      <c r="P5648" s="14"/>
      <c r="Q5648" s="14"/>
      <c r="R5648" s="14"/>
      <c r="S5648" s="14"/>
      <c r="T5648" s="14"/>
      <c r="U5648" s="14"/>
      <c r="V5648" s="14"/>
      <c r="W5648" s="14"/>
      <c r="X5648" s="14"/>
      <c r="Y5648" s="14"/>
    </row>
    <row r="5649" spans="1:25">
      <c r="A5649" s="14" t="s">
        <v>5733</v>
      </c>
      <c r="B5649" s="14" t="s">
        <v>68</v>
      </c>
      <c r="C5649" s="14" t="s">
        <v>132</v>
      </c>
      <c r="D5649" s="14" t="s">
        <v>43</v>
      </c>
      <c r="E5649" s="14">
        <v>3</v>
      </c>
      <c r="F5649" s="14">
        <v>18.786981808462802</v>
      </c>
      <c r="G5649" s="14">
        <v>6.2623272694876002</v>
      </c>
      <c r="H5649" s="14">
        <v>125.67383643362599</v>
      </c>
      <c r="I5649" s="14">
        <v>100.98958770023199</v>
      </c>
      <c r="J5649" s="14">
        <v>60.226274818495902</v>
      </c>
      <c r="K5649" s="14">
        <v>158.60207948941701</v>
      </c>
      <c r="L5649" s="14">
        <v>57.612491789185803</v>
      </c>
      <c r="M5649" s="14">
        <v>40.763312881735601</v>
      </c>
      <c r="O5649" s="14"/>
      <c r="P5649" s="14"/>
      <c r="Q5649" s="14"/>
      <c r="R5649" s="14"/>
      <c r="S5649" s="14"/>
      <c r="T5649" s="14"/>
      <c r="U5649" s="14"/>
      <c r="V5649" s="14"/>
      <c r="W5649" s="14"/>
      <c r="X5649" s="14"/>
      <c r="Y5649" s="14"/>
    </row>
    <row r="5650" spans="1:25">
      <c r="A5650" s="14" t="s">
        <v>5734</v>
      </c>
      <c r="B5650" s="14" t="s">
        <v>68</v>
      </c>
      <c r="C5650" s="14" t="s">
        <v>38</v>
      </c>
      <c r="D5650" s="14" t="s">
        <v>43</v>
      </c>
      <c r="E5650" s="14">
        <v>4</v>
      </c>
      <c r="F5650" s="14">
        <v>20.230664068746201</v>
      </c>
      <c r="G5650" s="14">
        <v>6.7435546895820497</v>
      </c>
      <c r="H5650" s="14">
        <v>152.37375965011799</v>
      </c>
      <c r="I5650" s="14">
        <v>126.73723879718</v>
      </c>
      <c r="J5650" s="14">
        <v>76.913804782317598</v>
      </c>
      <c r="K5650" s="14">
        <v>196.26479420461001</v>
      </c>
      <c r="L5650" s="14">
        <v>69.527555407429006</v>
      </c>
      <c r="M5650" s="14">
        <v>49.823434014862897</v>
      </c>
      <c r="O5650" s="14"/>
      <c r="P5650" s="14"/>
      <c r="Q5650" s="14"/>
      <c r="R5650" s="14"/>
      <c r="S5650" s="14"/>
      <c r="T5650" s="14"/>
      <c r="U5650" s="14"/>
      <c r="V5650" s="14"/>
      <c r="W5650" s="14"/>
      <c r="X5650" s="14"/>
      <c r="Y5650" s="14"/>
    </row>
    <row r="5651" spans="1:25">
      <c r="A5651" s="14" t="s">
        <v>5735</v>
      </c>
      <c r="B5651" s="14" t="s">
        <v>68</v>
      </c>
      <c r="C5651" s="14" t="s">
        <v>36</v>
      </c>
      <c r="D5651" s="14" t="s">
        <v>43</v>
      </c>
      <c r="E5651" s="14">
        <v>4</v>
      </c>
      <c r="F5651" s="14">
        <v>23.1691313178036</v>
      </c>
      <c r="G5651" s="14">
        <v>7.7230437726011996</v>
      </c>
      <c r="H5651" s="14">
        <v>174.99343895622101</v>
      </c>
      <c r="I5651" s="14">
        <v>152.20726297882001</v>
      </c>
      <c r="J5651" s="14">
        <v>95.830045494097803</v>
      </c>
      <c r="K5651" s="14">
        <v>229.16151559460999</v>
      </c>
      <c r="L5651" s="14">
        <v>76.954252615789798</v>
      </c>
      <c r="M5651" s="14">
        <v>56.377217484722003</v>
      </c>
      <c r="O5651" s="14"/>
      <c r="P5651" s="14"/>
      <c r="Q5651" s="14"/>
      <c r="R5651" s="14"/>
      <c r="S5651" s="14"/>
      <c r="T5651" s="14"/>
      <c r="U5651" s="14"/>
      <c r="V5651" s="14"/>
      <c r="W5651" s="14"/>
      <c r="X5651" s="14"/>
      <c r="Y5651" s="14"/>
    </row>
    <row r="5652" spans="1:25">
      <c r="A5652" s="14" t="s">
        <v>5736</v>
      </c>
      <c r="B5652" s="14" t="s">
        <v>68</v>
      </c>
      <c r="C5652" s="14" t="s">
        <v>34</v>
      </c>
      <c r="D5652" s="14" t="s">
        <v>43</v>
      </c>
      <c r="E5652" s="14">
        <v>4</v>
      </c>
      <c r="F5652" s="14">
        <v>25.763085931867099</v>
      </c>
      <c r="G5652" s="14">
        <v>8.5876953106223493</v>
      </c>
      <c r="H5652" s="14">
        <v>195.26364962761099</v>
      </c>
      <c r="I5652" s="14">
        <v>167.945441343201</v>
      </c>
      <c r="J5652" s="14">
        <v>108.500036516099</v>
      </c>
      <c r="K5652" s="14">
        <v>247.77952702592799</v>
      </c>
      <c r="L5652" s="14">
        <v>79.834085682727306</v>
      </c>
      <c r="M5652" s="14">
        <v>59.445404827102003</v>
      </c>
      <c r="O5652" s="14"/>
      <c r="P5652" s="14"/>
      <c r="Q5652" s="14"/>
      <c r="R5652" s="14"/>
      <c r="S5652" s="14"/>
      <c r="T5652" s="14"/>
      <c r="U5652" s="14"/>
      <c r="V5652" s="14"/>
      <c r="W5652" s="14"/>
      <c r="X5652" s="14"/>
      <c r="Y5652" s="14"/>
    </row>
    <row r="5653" spans="1:25">
      <c r="A5653" s="14" t="s">
        <v>5737</v>
      </c>
      <c r="B5653" s="14" t="s">
        <v>68</v>
      </c>
      <c r="C5653" s="14" t="s">
        <v>128</v>
      </c>
      <c r="D5653" s="14" t="s">
        <v>43</v>
      </c>
      <c r="E5653" s="14">
        <v>4</v>
      </c>
      <c r="F5653" s="14">
        <v>27.078482111853699</v>
      </c>
      <c r="G5653" s="14">
        <v>9.0261607039512395</v>
      </c>
      <c r="H5653" s="14">
        <v>206.91130214605101</v>
      </c>
      <c r="I5653" s="14">
        <v>179.50887387514601</v>
      </c>
      <c r="J5653" s="14">
        <v>117.08573948759501</v>
      </c>
      <c r="K5653" s="14">
        <v>262.72977734904202</v>
      </c>
      <c r="L5653" s="14">
        <v>83.220903473896101</v>
      </c>
      <c r="M5653" s="14">
        <v>62.423134387550498</v>
      </c>
      <c r="O5653" s="14"/>
      <c r="P5653" s="14"/>
      <c r="Q5653" s="14"/>
      <c r="R5653" s="14"/>
      <c r="S5653" s="14"/>
      <c r="T5653" s="14"/>
      <c r="U5653" s="14"/>
      <c r="V5653" s="14"/>
      <c r="W5653" s="14"/>
      <c r="X5653" s="14"/>
      <c r="Y5653" s="14"/>
    </row>
    <row r="5654" spans="1:25">
      <c r="A5654" s="14" t="s">
        <v>5738</v>
      </c>
      <c r="B5654" s="14" t="s">
        <v>68</v>
      </c>
      <c r="C5654" s="14" t="s">
        <v>129</v>
      </c>
      <c r="D5654" s="14" t="s">
        <v>43</v>
      </c>
      <c r="E5654" s="14">
        <v>4</v>
      </c>
      <c r="F5654" s="14">
        <v>22.4125803963721</v>
      </c>
      <c r="G5654" s="14">
        <v>7.4708601321240504</v>
      </c>
      <c r="H5654" s="14">
        <v>172.82989201397399</v>
      </c>
      <c r="I5654" s="14">
        <v>145.43134360954301</v>
      </c>
      <c r="J5654" s="14">
        <v>90.294445900490004</v>
      </c>
      <c r="K5654" s="14">
        <v>221.090068780808</v>
      </c>
      <c r="L5654" s="14">
        <v>75.658725171265004</v>
      </c>
      <c r="M5654" s="14">
        <v>55.136897709052803</v>
      </c>
      <c r="O5654" s="14"/>
      <c r="P5654" s="14"/>
      <c r="Q5654" s="14"/>
      <c r="R5654" s="14"/>
      <c r="S5654" s="14"/>
      <c r="T5654" s="14"/>
      <c r="U5654" s="14"/>
      <c r="V5654" s="14"/>
      <c r="W5654" s="14"/>
      <c r="X5654" s="14"/>
      <c r="Y5654" s="14"/>
    </row>
    <row r="5655" spans="1:25">
      <c r="A5655" s="14" t="s">
        <v>5739</v>
      </c>
      <c r="B5655" s="14" t="s">
        <v>68</v>
      </c>
      <c r="C5655" s="14" t="s">
        <v>130</v>
      </c>
      <c r="D5655" s="14" t="s">
        <v>43</v>
      </c>
      <c r="E5655" s="14">
        <v>4</v>
      </c>
      <c r="F5655" s="14">
        <v>22.988939841238601</v>
      </c>
      <c r="G5655" s="14">
        <v>7.6629799470795303</v>
      </c>
      <c r="H5655" s="14">
        <v>178.83267087700199</v>
      </c>
      <c r="I5655" s="14">
        <v>153.11762824694301</v>
      </c>
      <c r="J5655" s="14">
        <v>95.2215188477536</v>
      </c>
      <c r="K5655" s="14">
        <v>232.24248191238701</v>
      </c>
      <c r="L5655" s="14">
        <v>79.124853665444405</v>
      </c>
      <c r="M5655" s="14">
        <v>57.896109399189299</v>
      </c>
      <c r="O5655" s="14"/>
      <c r="P5655" s="14"/>
      <c r="Q5655" s="14"/>
      <c r="R5655" s="14"/>
      <c r="S5655" s="14"/>
      <c r="T5655" s="14"/>
      <c r="U5655" s="14"/>
      <c r="V5655" s="14"/>
      <c r="W5655" s="14"/>
      <c r="X5655" s="14"/>
      <c r="Y5655" s="14"/>
    </row>
    <row r="5656" spans="1:25">
      <c r="A5656" s="14" t="s">
        <v>5740</v>
      </c>
      <c r="B5656" s="14" t="s">
        <v>68</v>
      </c>
      <c r="C5656" s="14" t="s">
        <v>131</v>
      </c>
      <c r="D5656" s="14" t="s">
        <v>43</v>
      </c>
      <c r="E5656" s="14">
        <v>4</v>
      </c>
      <c r="F5656" s="14">
        <v>22.2438920546366</v>
      </c>
      <c r="G5656" s="14">
        <v>7.4146306848788797</v>
      </c>
      <c r="H5656" s="14">
        <v>173.780406676849</v>
      </c>
      <c r="I5656" s="14">
        <v>143.462394496504</v>
      </c>
      <c r="J5656" s="14">
        <v>88.735653198677298</v>
      </c>
      <c r="K5656" s="14">
        <v>218.64931835387699</v>
      </c>
      <c r="L5656" s="14">
        <v>75.186923857372804</v>
      </c>
      <c r="M5656" s="14">
        <v>54.7267412978265</v>
      </c>
      <c r="O5656" s="14"/>
      <c r="P5656" s="14"/>
      <c r="Q5656" s="14"/>
      <c r="R5656" s="14"/>
      <c r="S5656" s="14"/>
      <c r="T5656" s="14"/>
      <c r="U5656" s="14"/>
      <c r="V5656" s="14"/>
      <c r="W5656" s="14"/>
      <c r="X5656" s="14"/>
      <c r="Y5656" s="14"/>
    </row>
    <row r="5657" spans="1:25">
      <c r="A5657" s="14" t="s">
        <v>5741</v>
      </c>
      <c r="B5657" s="14" t="s">
        <v>68</v>
      </c>
      <c r="C5657" s="14" t="s">
        <v>132</v>
      </c>
      <c r="D5657" s="14" t="s">
        <v>43</v>
      </c>
      <c r="E5657" s="14">
        <v>4</v>
      </c>
      <c r="F5657" s="14">
        <v>23.9264595346141</v>
      </c>
      <c r="G5657" s="14">
        <v>7.97548651153802</v>
      </c>
      <c r="H5657" s="14">
        <v>187.174055656842</v>
      </c>
      <c r="I5657" s="14">
        <v>151.49168611028199</v>
      </c>
      <c r="J5657" s="14">
        <v>95.482949812995798</v>
      </c>
      <c r="K5657" s="14">
        <v>227.560193769477</v>
      </c>
      <c r="L5657" s="14">
        <v>76.068507659195006</v>
      </c>
      <c r="M5657" s="14">
        <v>56.008736297286603</v>
      </c>
      <c r="O5657" s="14"/>
      <c r="P5657" s="14"/>
      <c r="Q5657" s="14"/>
      <c r="R5657" s="14"/>
      <c r="S5657" s="14"/>
      <c r="T5657" s="14"/>
      <c r="U5657" s="14"/>
      <c r="V5657" s="14"/>
      <c r="W5657" s="14"/>
      <c r="X5657" s="14"/>
      <c r="Y5657" s="14"/>
    </row>
    <row r="5658" spans="1:25">
      <c r="A5658" s="14" t="s">
        <v>5742</v>
      </c>
      <c r="B5658" s="14" t="s">
        <v>68</v>
      </c>
      <c r="C5658" s="14" t="s">
        <v>38</v>
      </c>
      <c r="D5658" s="14" t="s">
        <v>43</v>
      </c>
      <c r="E5658" s="14">
        <v>5</v>
      </c>
      <c r="F5658" s="14">
        <v>28.884450812901001</v>
      </c>
      <c r="G5658" s="14">
        <v>9.6281502709670104</v>
      </c>
      <c r="H5658" s="14">
        <v>217.601708700475</v>
      </c>
      <c r="I5658" s="14">
        <v>202.30042293066799</v>
      </c>
      <c r="J5658" s="14">
        <v>134.370250048727</v>
      </c>
      <c r="K5658" s="14">
        <v>292.03103308343202</v>
      </c>
      <c r="L5658" s="14">
        <v>89.7306101527642</v>
      </c>
      <c r="M5658" s="14">
        <v>67.930172881941402</v>
      </c>
      <c r="O5658" s="14"/>
      <c r="P5658" s="14"/>
      <c r="Q5658" s="14"/>
      <c r="R5658" s="14"/>
      <c r="S5658" s="14"/>
      <c r="T5658" s="14"/>
      <c r="U5658" s="14"/>
      <c r="V5658" s="14"/>
      <c r="W5658" s="14"/>
      <c r="X5658" s="14"/>
      <c r="Y5658" s="14"/>
    </row>
    <row r="5659" spans="1:25">
      <c r="A5659" s="14" t="s">
        <v>5743</v>
      </c>
      <c r="B5659" s="14" t="s">
        <v>68</v>
      </c>
      <c r="C5659" s="14" t="s">
        <v>36</v>
      </c>
      <c r="D5659" s="14" t="s">
        <v>43</v>
      </c>
      <c r="E5659" s="14">
        <v>5</v>
      </c>
      <c r="F5659" s="14">
        <v>26.429416618409501</v>
      </c>
      <c r="G5659" s="14">
        <v>8.8098055394698207</v>
      </c>
      <c r="H5659" s="14">
        <v>199.81414242390201</v>
      </c>
      <c r="I5659" s="14">
        <v>189.83259110066101</v>
      </c>
      <c r="J5659" s="14">
        <v>123.644891723906</v>
      </c>
      <c r="K5659" s="14">
        <v>278.38593774492699</v>
      </c>
      <c r="L5659" s="14">
        <v>88.553346644265403</v>
      </c>
      <c r="M5659" s="14">
        <v>66.187699376754907</v>
      </c>
      <c r="O5659" s="14"/>
      <c r="P5659" s="14"/>
      <c r="Q5659" s="14"/>
      <c r="R5659" s="14"/>
      <c r="S5659" s="14"/>
      <c r="T5659" s="14"/>
      <c r="U5659" s="14"/>
      <c r="V5659" s="14"/>
      <c r="W5659" s="14"/>
      <c r="X5659" s="14"/>
      <c r="Y5659" s="14"/>
    </row>
    <row r="5660" spans="1:25">
      <c r="A5660" s="14" t="s">
        <v>5744</v>
      </c>
      <c r="B5660" s="14" t="s">
        <v>68</v>
      </c>
      <c r="C5660" s="14" t="s">
        <v>34</v>
      </c>
      <c r="D5660" s="14" t="s">
        <v>43</v>
      </c>
      <c r="E5660" s="14">
        <v>5</v>
      </c>
      <c r="F5660" s="14">
        <v>26.572557306456499</v>
      </c>
      <c r="G5660" s="14">
        <v>8.8575191021521498</v>
      </c>
      <c r="H5660" s="14">
        <v>201.85777352215499</v>
      </c>
      <c r="I5660" s="14">
        <v>188.65928942689499</v>
      </c>
      <c r="J5660" s="14">
        <v>123.019867196568</v>
      </c>
      <c r="K5660" s="14">
        <v>276.40941794405302</v>
      </c>
      <c r="L5660" s="14">
        <v>87.750128517158103</v>
      </c>
      <c r="M5660" s="14">
        <v>65.639422230326105</v>
      </c>
      <c r="O5660" s="14"/>
      <c r="P5660" s="14"/>
      <c r="Q5660" s="14"/>
      <c r="R5660" s="14"/>
      <c r="S5660" s="14"/>
      <c r="T5660" s="14"/>
      <c r="U5660" s="14"/>
      <c r="V5660" s="14"/>
      <c r="W5660" s="14"/>
      <c r="X5660" s="14"/>
      <c r="Y5660" s="14"/>
    </row>
    <row r="5661" spans="1:25">
      <c r="A5661" s="14" t="s">
        <v>5745</v>
      </c>
      <c r="B5661" s="14" t="s">
        <v>68</v>
      </c>
      <c r="C5661" s="14" t="s">
        <v>128</v>
      </c>
      <c r="D5661" s="14" t="s">
        <v>43</v>
      </c>
      <c r="E5661" s="14">
        <v>5</v>
      </c>
      <c r="F5661" s="14">
        <v>25.158586624351699</v>
      </c>
      <c r="G5661" s="14">
        <v>8.3861955414505793</v>
      </c>
      <c r="H5661" s="14">
        <v>192.56476559014001</v>
      </c>
      <c r="I5661" s="14">
        <v>171.37548686535399</v>
      </c>
      <c r="J5661" s="14">
        <v>110.247300115272</v>
      </c>
      <c r="K5661" s="14">
        <v>253.76235402212001</v>
      </c>
      <c r="L5661" s="14">
        <v>82.386867156765604</v>
      </c>
      <c r="M5661" s="14">
        <v>61.128186750081802</v>
      </c>
      <c r="O5661" s="14"/>
      <c r="P5661" s="14"/>
      <c r="Q5661" s="14"/>
      <c r="R5661" s="14"/>
      <c r="S5661" s="14"/>
      <c r="T5661" s="14"/>
      <c r="U5661" s="14"/>
      <c r="V5661" s="14"/>
      <c r="W5661" s="14"/>
      <c r="X5661" s="14"/>
      <c r="Y5661" s="14"/>
    </row>
    <row r="5662" spans="1:25">
      <c r="A5662" s="14" t="s">
        <v>5746</v>
      </c>
      <c r="B5662" s="14" t="s">
        <v>68</v>
      </c>
      <c r="C5662" s="14" t="s">
        <v>129</v>
      </c>
      <c r="D5662" s="14" t="s">
        <v>43</v>
      </c>
      <c r="E5662" s="14">
        <v>5</v>
      </c>
      <c r="F5662" s="14">
        <v>26.867318942805699</v>
      </c>
      <c r="G5662" s="14">
        <v>8.9557729809352402</v>
      </c>
      <c r="H5662" s="14">
        <v>206.79894506469901</v>
      </c>
      <c r="I5662" s="14">
        <v>178.663523660957</v>
      </c>
      <c r="J5662" s="14">
        <v>116.698658493385</v>
      </c>
      <c r="K5662" s="14">
        <v>261.36770810247299</v>
      </c>
      <c r="L5662" s="14">
        <v>82.704184441516503</v>
      </c>
      <c r="M5662" s="14">
        <v>61.964865167572299</v>
      </c>
      <c r="O5662" s="14"/>
      <c r="P5662" s="14"/>
      <c r="Q5662" s="14"/>
      <c r="R5662" s="14"/>
      <c r="S5662" s="14"/>
      <c r="T5662" s="14"/>
      <c r="U5662" s="14"/>
      <c r="V5662" s="14"/>
      <c r="W5662" s="14"/>
      <c r="X5662" s="14"/>
      <c r="Y5662" s="14"/>
    </row>
    <row r="5663" spans="1:25">
      <c r="A5663" s="14" t="s">
        <v>5747</v>
      </c>
      <c r="B5663" s="14" t="s">
        <v>68</v>
      </c>
      <c r="C5663" s="14" t="s">
        <v>130</v>
      </c>
      <c r="D5663" s="14" t="s">
        <v>43</v>
      </c>
      <c r="E5663" s="14">
        <v>5</v>
      </c>
      <c r="F5663" s="14">
        <v>25.125961357199099</v>
      </c>
      <c r="G5663" s="14">
        <v>8.3753204523997091</v>
      </c>
      <c r="H5663" s="14">
        <v>194.533612242174</v>
      </c>
      <c r="I5663" s="14">
        <v>165.06699150476501</v>
      </c>
      <c r="J5663" s="14">
        <v>106.035972517798</v>
      </c>
      <c r="K5663" s="14">
        <v>244.642937311906</v>
      </c>
      <c r="L5663" s="14">
        <v>79.5759458071403</v>
      </c>
      <c r="M5663" s="14">
        <v>59.031018986966998</v>
      </c>
      <c r="O5663" s="14"/>
      <c r="P5663" s="14"/>
      <c r="Q5663" s="14"/>
      <c r="R5663" s="14"/>
      <c r="S5663" s="14"/>
      <c r="T5663" s="14"/>
      <c r="U5663" s="14"/>
      <c r="V5663" s="14"/>
      <c r="W5663" s="14"/>
      <c r="X5663" s="14"/>
      <c r="Y5663" s="14"/>
    </row>
    <row r="5664" spans="1:25">
      <c r="A5664" s="14" t="s">
        <v>5748</v>
      </c>
      <c r="B5664" s="14" t="s">
        <v>68</v>
      </c>
      <c r="C5664" s="14" t="s">
        <v>131</v>
      </c>
      <c r="D5664" s="14" t="s">
        <v>43</v>
      </c>
      <c r="E5664" s="14">
        <v>5</v>
      </c>
      <c r="F5664" s="14">
        <v>23.4556752952201</v>
      </c>
      <c r="G5664" s="14">
        <v>7.8185584317400396</v>
      </c>
      <c r="H5664" s="14">
        <v>182.25077929464001</v>
      </c>
      <c r="I5664" s="14">
        <v>155.89559124521699</v>
      </c>
      <c r="J5664" s="14">
        <v>98.487781829490004</v>
      </c>
      <c r="K5664" s="14">
        <v>234.105666366245</v>
      </c>
      <c r="L5664" s="14">
        <v>78.210075121027401</v>
      </c>
      <c r="M5664" s="14">
        <v>57.407809415727201</v>
      </c>
      <c r="O5664" s="14"/>
      <c r="P5664" s="14"/>
      <c r="Q5664" s="14"/>
      <c r="R5664" s="14"/>
      <c r="S5664" s="14"/>
      <c r="T5664" s="14"/>
      <c r="U5664" s="14"/>
      <c r="V5664" s="14"/>
      <c r="W5664" s="14"/>
      <c r="X5664" s="14"/>
      <c r="Y5664" s="14"/>
    </row>
    <row r="5665" spans="1:25">
      <c r="A5665" s="14" t="s">
        <v>5749</v>
      </c>
      <c r="B5665" s="14" t="s">
        <v>68</v>
      </c>
      <c r="C5665" s="14" t="s">
        <v>132</v>
      </c>
      <c r="D5665" s="14" t="s">
        <v>43</v>
      </c>
      <c r="E5665" s="14">
        <v>5</v>
      </c>
      <c r="F5665" s="14">
        <v>23.579537043133801</v>
      </c>
      <c r="G5665" s="14">
        <v>7.8598456810445896</v>
      </c>
      <c r="H5665" s="14">
        <v>184.47455048610399</v>
      </c>
      <c r="I5665" s="14">
        <v>161.09044605966599</v>
      </c>
      <c r="J5665" s="14">
        <v>102.06553463907601</v>
      </c>
      <c r="K5665" s="14">
        <v>241.43749287075701</v>
      </c>
      <c r="L5665" s="14">
        <v>80.347046811091204</v>
      </c>
      <c r="M5665" s="14">
        <v>59.024911420589298</v>
      </c>
      <c r="O5665" s="14"/>
      <c r="P5665" s="14"/>
      <c r="Q5665" s="14"/>
      <c r="R5665" s="14"/>
      <c r="S5665" s="14"/>
      <c r="T5665" s="14"/>
      <c r="U5665" s="14"/>
      <c r="V5665" s="14"/>
      <c r="W5665" s="14"/>
      <c r="X5665" s="14"/>
      <c r="Y5665" s="14"/>
    </row>
    <row r="5666" spans="1:25">
      <c r="A5666" s="14" t="s">
        <v>5750</v>
      </c>
      <c r="B5666" s="14" t="s">
        <v>68</v>
      </c>
      <c r="C5666" s="14" t="s">
        <v>38</v>
      </c>
      <c r="D5666" s="14" t="s">
        <v>37</v>
      </c>
      <c r="E5666" s="14">
        <v>0</v>
      </c>
      <c r="F5666" s="14">
        <v>259.87310863750798</v>
      </c>
      <c r="G5666" s="14">
        <v>86.624369545835805</v>
      </c>
      <c r="H5666" s="14">
        <v>221.65152045094601</v>
      </c>
      <c r="I5666" s="14">
        <v>181.537774163237</v>
      </c>
      <c r="J5666" s="14">
        <v>159.594853601891</v>
      </c>
      <c r="K5666" s="14">
        <v>205.59643661146501</v>
      </c>
      <c r="L5666" s="14">
        <v>24.0586624482285</v>
      </c>
      <c r="M5666" s="14">
        <v>21.942920561345701</v>
      </c>
      <c r="O5666" s="14"/>
      <c r="P5666" s="14"/>
      <c r="Q5666" s="14"/>
      <c r="R5666" s="14"/>
      <c r="S5666" s="14"/>
      <c r="T5666" s="14"/>
      <c r="U5666" s="14"/>
      <c r="V5666" s="14"/>
      <c r="W5666" s="14"/>
      <c r="X5666" s="14"/>
      <c r="Y5666" s="14"/>
    </row>
    <row r="5667" spans="1:25">
      <c r="A5667" s="14" t="s">
        <v>5751</v>
      </c>
      <c r="B5667" s="14" t="s">
        <v>68</v>
      </c>
      <c r="C5667" s="14" t="s">
        <v>36</v>
      </c>
      <c r="D5667" s="14" t="s">
        <v>37</v>
      </c>
      <c r="E5667" s="14">
        <v>0</v>
      </c>
      <c r="F5667" s="14">
        <v>257.21826164325603</v>
      </c>
      <c r="G5667" s="14">
        <v>85.739420547751905</v>
      </c>
      <c r="H5667" s="14">
        <v>218.292366796164</v>
      </c>
      <c r="I5667" s="14">
        <v>179.18870870466401</v>
      </c>
      <c r="J5667" s="14">
        <v>157.397441462187</v>
      </c>
      <c r="K5667" s="14">
        <v>203.09247069673401</v>
      </c>
      <c r="L5667" s="14">
        <v>23.903761992070201</v>
      </c>
      <c r="M5667" s="14">
        <v>21.791267242476401</v>
      </c>
      <c r="O5667" s="14"/>
      <c r="P5667" s="14"/>
      <c r="Q5667" s="14"/>
      <c r="R5667" s="14"/>
      <c r="S5667" s="14"/>
      <c r="T5667" s="14"/>
      <c r="U5667" s="14"/>
      <c r="V5667" s="14"/>
      <c r="W5667" s="14"/>
      <c r="X5667" s="14"/>
      <c r="Y5667" s="14"/>
    </row>
    <row r="5668" spans="1:25">
      <c r="A5668" s="14" t="s">
        <v>5752</v>
      </c>
      <c r="B5668" s="14" t="s">
        <v>68</v>
      </c>
      <c r="C5668" s="14" t="s">
        <v>34</v>
      </c>
      <c r="D5668" s="14" t="s">
        <v>37</v>
      </c>
      <c r="E5668" s="14">
        <v>0</v>
      </c>
      <c r="F5668" s="14">
        <v>252.717212877826</v>
      </c>
      <c r="G5668" s="14">
        <v>84.239070959275494</v>
      </c>
      <c r="H5668" s="14">
        <v>213.737842534762</v>
      </c>
      <c r="I5668" s="14">
        <v>173.675046349139</v>
      </c>
      <c r="J5668" s="14">
        <v>152.35566524171</v>
      </c>
      <c r="K5668" s="14">
        <v>197.08045751826899</v>
      </c>
      <c r="L5668" s="14">
        <v>23.405411169130002</v>
      </c>
      <c r="M5668" s="14">
        <v>21.319381107428502</v>
      </c>
      <c r="O5668" s="14"/>
      <c r="P5668" s="14"/>
      <c r="Q5668" s="14"/>
      <c r="R5668" s="14"/>
      <c r="S5668" s="14"/>
      <c r="T5668" s="14"/>
      <c r="U5668" s="14"/>
      <c r="V5668" s="14"/>
      <c r="W5668" s="14"/>
      <c r="X5668" s="14"/>
      <c r="Y5668" s="14"/>
    </row>
    <row r="5669" spans="1:25">
      <c r="A5669" s="14" t="s">
        <v>5753</v>
      </c>
      <c r="B5669" s="14" t="s">
        <v>68</v>
      </c>
      <c r="C5669" s="14" t="s">
        <v>128</v>
      </c>
      <c r="D5669" s="14" t="s">
        <v>37</v>
      </c>
      <c r="E5669" s="14">
        <v>0</v>
      </c>
      <c r="F5669" s="14">
        <v>259.02419516720897</v>
      </c>
      <c r="G5669" s="14">
        <v>86.341398389069596</v>
      </c>
      <c r="H5669" s="14">
        <v>218.52496365333599</v>
      </c>
      <c r="I5669" s="14">
        <v>174.05047951016601</v>
      </c>
      <c r="J5669" s="14">
        <v>152.92641616023499</v>
      </c>
      <c r="K5669" s="14">
        <v>197.21483726481401</v>
      </c>
      <c r="L5669" s="14">
        <v>23.1643577546477</v>
      </c>
      <c r="M5669" s="14">
        <v>21.1240633499315</v>
      </c>
      <c r="O5669" s="14"/>
      <c r="P5669" s="14"/>
      <c r="Q5669" s="14"/>
      <c r="R5669" s="14"/>
      <c r="S5669" s="14"/>
      <c r="T5669" s="14"/>
      <c r="U5669" s="14"/>
      <c r="V5669" s="14"/>
      <c r="W5669" s="14"/>
      <c r="X5669" s="14"/>
      <c r="Y5669" s="14"/>
    </row>
    <row r="5670" spans="1:25">
      <c r="A5670" s="14" t="s">
        <v>5754</v>
      </c>
      <c r="B5670" s="14" t="s">
        <v>68</v>
      </c>
      <c r="C5670" s="14" t="s">
        <v>129</v>
      </c>
      <c r="D5670" s="14" t="s">
        <v>37</v>
      </c>
      <c r="E5670" s="14">
        <v>0</v>
      </c>
      <c r="F5670" s="14">
        <v>271.16916214336601</v>
      </c>
      <c r="G5670" s="14">
        <v>90.389720714455294</v>
      </c>
      <c r="H5670" s="14">
        <v>228.33375054173601</v>
      </c>
      <c r="I5670" s="14">
        <v>179.71569067052999</v>
      </c>
      <c r="J5670" s="14">
        <v>158.38677782453701</v>
      </c>
      <c r="K5670" s="14">
        <v>203.05567152210301</v>
      </c>
      <c r="L5670" s="14">
        <v>23.3399808515728</v>
      </c>
      <c r="M5670" s="14">
        <v>21.3289128459928</v>
      </c>
      <c r="O5670" s="14"/>
      <c r="P5670" s="14"/>
      <c r="Q5670" s="14"/>
      <c r="R5670" s="14"/>
      <c r="S5670" s="14"/>
      <c r="T5670" s="14"/>
      <c r="U5670" s="14"/>
      <c r="V5670" s="14"/>
      <c r="W5670" s="14"/>
      <c r="X5670" s="14"/>
      <c r="Y5670" s="14"/>
    </row>
    <row r="5671" spans="1:25">
      <c r="A5671" s="14" t="s">
        <v>5755</v>
      </c>
      <c r="B5671" s="14" t="s">
        <v>68</v>
      </c>
      <c r="C5671" s="14" t="s">
        <v>130</v>
      </c>
      <c r="D5671" s="14" t="s">
        <v>37</v>
      </c>
      <c r="E5671" s="14">
        <v>0</v>
      </c>
      <c r="F5671" s="14">
        <v>270.30042827256301</v>
      </c>
      <c r="G5671" s="14">
        <v>90.100142757521098</v>
      </c>
      <c r="H5671" s="14">
        <v>227.519867572842</v>
      </c>
      <c r="I5671" s="14">
        <v>176.97157565229</v>
      </c>
      <c r="J5671" s="14">
        <v>155.93414068714</v>
      </c>
      <c r="K5671" s="14">
        <v>199.995941475949</v>
      </c>
      <c r="L5671" s="14">
        <v>23.024365823659199</v>
      </c>
      <c r="M5671" s="14">
        <v>21.037434965150201</v>
      </c>
      <c r="O5671" s="14"/>
      <c r="P5671" s="14"/>
      <c r="Q5671" s="14"/>
      <c r="R5671" s="14"/>
      <c r="S5671" s="14"/>
      <c r="T5671" s="14"/>
      <c r="U5671" s="14"/>
      <c r="V5671" s="14"/>
      <c r="W5671" s="14"/>
      <c r="X5671" s="14"/>
      <c r="Y5671" s="14"/>
    </row>
    <row r="5672" spans="1:25">
      <c r="A5672" s="14" t="s">
        <v>5756</v>
      </c>
      <c r="B5672" s="14" t="s">
        <v>68</v>
      </c>
      <c r="C5672" s="14" t="s">
        <v>131</v>
      </c>
      <c r="D5672" s="14" t="s">
        <v>37</v>
      </c>
      <c r="E5672" s="14">
        <v>0</v>
      </c>
      <c r="F5672" s="14">
        <v>275.70860610589398</v>
      </c>
      <c r="G5672" s="14">
        <v>91.902868701964806</v>
      </c>
      <c r="H5672" s="14">
        <v>231.88666428862899</v>
      </c>
      <c r="I5672" s="14">
        <v>182.739031999356</v>
      </c>
      <c r="J5672" s="14">
        <v>161.20680713749601</v>
      </c>
      <c r="K5672" s="14">
        <v>206.28387317162799</v>
      </c>
      <c r="L5672" s="14">
        <v>23.544841172271902</v>
      </c>
      <c r="M5672" s="14">
        <v>21.532224861860499</v>
      </c>
      <c r="O5672" s="14"/>
      <c r="P5672" s="14"/>
      <c r="Q5672" s="14"/>
      <c r="R5672" s="14"/>
      <c r="S5672" s="14"/>
      <c r="T5672" s="14"/>
      <c r="U5672" s="14"/>
      <c r="V5672" s="14"/>
      <c r="W5672" s="14"/>
      <c r="X5672" s="14"/>
      <c r="Y5672" s="14"/>
    </row>
    <row r="5673" spans="1:25">
      <c r="A5673" s="14" t="s">
        <v>5757</v>
      </c>
      <c r="B5673" s="14" t="s">
        <v>68</v>
      </c>
      <c r="C5673" s="14" t="s">
        <v>132</v>
      </c>
      <c r="D5673" s="14" t="s">
        <v>37</v>
      </c>
      <c r="E5673" s="14">
        <v>0</v>
      </c>
      <c r="F5673" s="14">
        <v>283.828007954133</v>
      </c>
      <c r="G5673" s="14">
        <v>94.609335984710896</v>
      </c>
      <c r="H5673" s="14">
        <v>238.38472737469499</v>
      </c>
      <c r="I5673" s="14">
        <v>189.080410697193</v>
      </c>
      <c r="J5673" s="14">
        <v>167.10725598685201</v>
      </c>
      <c r="K5673" s="14">
        <v>213.07634851012699</v>
      </c>
      <c r="L5673" s="14">
        <v>23.9959378129337</v>
      </c>
      <c r="M5673" s="14">
        <v>21.973154710340999</v>
      </c>
      <c r="O5673" s="14"/>
      <c r="P5673" s="14"/>
      <c r="Q5673" s="14"/>
      <c r="R5673" s="14"/>
      <c r="S5673" s="14"/>
      <c r="T5673" s="14"/>
      <c r="U5673" s="14"/>
      <c r="V5673" s="14"/>
      <c r="W5673" s="14"/>
      <c r="X5673" s="14"/>
      <c r="Y5673" s="14"/>
    </row>
    <row r="5674" spans="1:25">
      <c r="A5674" s="14" t="s">
        <v>5758</v>
      </c>
      <c r="B5674" s="14" t="s">
        <v>68</v>
      </c>
      <c r="C5674" s="14" t="s">
        <v>38</v>
      </c>
      <c r="D5674" s="14" t="s">
        <v>37</v>
      </c>
      <c r="E5674" s="14">
        <v>1</v>
      </c>
      <c r="F5674" s="14">
        <v>53.9255767641326</v>
      </c>
      <c r="G5674" s="14">
        <v>17.975192254710901</v>
      </c>
      <c r="H5674" s="14">
        <v>185.40045645373201</v>
      </c>
      <c r="I5674" s="14">
        <v>128.39531990454901</v>
      </c>
      <c r="J5674" s="14">
        <v>95.181590593206806</v>
      </c>
      <c r="K5674" s="14">
        <v>169.08843262379401</v>
      </c>
      <c r="L5674" s="14">
        <v>40.693112719244802</v>
      </c>
      <c r="M5674" s="14">
        <v>33.213729311342199</v>
      </c>
      <c r="O5674" s="14"/>
      <c r="P5674" s="14"/>
      <c r="Q5674" s="14"/>
      <c r="R5674" s="14"/>
      <c r="S5674" s="14"/>
      <c r="T5674" s="14"/>
      <c r="U5674" s="14"/>
      <c r="V5674" s="14"/>
      <c r="W5674" s="14"/>
      <c r="X5674" s="14"/>
      <c r="Y5674" s="14"/>
    </row>
    <row r="5675" spans="1:25">
      <c r="A5675" s="14" t="s">
        <v>5759</v>
      </c>
      <c r="B5675" s="14" t="s">
        <v>68</v>
      </c>
      <c r="C5675" s="14" t="s">
        <v>36</v>
      </c>
      <c r="D5675" s="14" t="s">
        <v>37</v>
      </c>
      <c r="E5675" s="14">
        <v>1</v>
      </c>
      <c r="F5675" s="14">
        <v>53.266546323592401</v>
      </c>
      <c r="G5675" s="14">
        <v>17.755515441197499</v>
      </c>
      <c r="H5675" s="14">
        <v>182.07672645220401</v>
      </c>
      <c r="I5675" s="14">
        <v>130.168263219934</v>
      </c>
      <c r="J5675" s="14">
        <v>96.1900012730204</v>
      </c>
      <c r="K5675" s="14">
        <v>171.85069800227299</v>
      </c>
      <c r="L5675" s="14">
        <v>41.682434782339101</v>
      </c>
      <c r="M5675" s="14">
        <v>33.978261946913399</v>
      </c>
      <c r="O5675" s="14"/>
      <c r="P5675" s="14"/>
      <c r="Q5675" s="14"/>
      <c r="R5675" s="14"/>
      <c r="S5675" s="14"/>
      <c r="T5675" s="14"/>
      <c r="U5675" s="14"/>
      <c r="V5675" s="14"/>
      <c r="W5675" s="14"/>
      <c r="X5675" s="14"/>
      <c r="Y5675" s="14"/>
    </row>
    <row r="5676" spans="1:25">
      <c r="A5676" s="14" t="s">
        <v>5760</v>
      </c>
      <c r="B5676" s="14" t="s">
        <v>68</v>
      </c>
      <c r="C5676" s="14" t="s">
        <v>34</v>
      </c>
      <c r="D5676" s="14" t="s">
        <v>37</v>
      </c>
      <c r="E5676" s="14">
        <v>1</v>
      </c>
      <c r="F5676" s="14">
        <v>56.463121262556399</v>
      </c>
      <c r="G5676" s="14">
        <v>18.8210404208521</v>
      </c>
      <c r="H5676" s="14">
        <v>192.13639113402601</v>
      </c>
      <c r="I5676" s="14">
        <v>138.39304882829401</v>
      </c>
      <c r="J5676" s="14">
        <v>103.056338230523</v>
      </c>
      <c r="K5676" s="14">
        <v>181.48615109222499</v>
      </c>
      <c r="L5676" s="14">
        <v>43.093102263931002</v>
      </c>
      <c r="M5676" s="14">
        <v>35.336710597770903</v>
      </c>
      <c r="O5676" s="14"/>
      <c r="P5676" s="14"/>
      <c r="Q5676" s="14"/>
      <c r="R5676" s="14"/>
      <c r="S5676" s="14"/>
      <c r="T5676" s="14"/>
      <c r="U5676" s="14"/>
      <c r="V5676" s="14"/>
      <c r="W5676" s="14"/>
      <c r="X5676" s="14"/>
      <c r="Y5676" s="14"/>
    </row>
    <row r="5677" spans="1:25">
      <c r="A5677" s="14" t="s">
        <v>5761</v>
      </c>
      <c r="B5677" s="14" t="s">
        <v>68</v>
      </c>
      <c r="C5677" s="14" t="s">
        <v>128</v>
      </c>
      <c r="D5677" s="14" t="s">
        <v>37</v>
      </c>
      <c r="E5677" s="14">
        <v>1</v>
      </c>
      <c r="F5677" s="14">
        <v>63.278264032957701</v>
      </c>
      <c r="G5677" s="14">
        <v>21.0927546776526</v>
      </c>
      <c r="H5677" s="14">
        <v>214.84488518302999</v>
      </c>
      <c r="I5677" s="14">
        <v>148.409738207348</v>
      </c>
      <c r="J5677" s="14">
        <v>112.439816165279</v>
      </c>
      <c r="K5677" s="14">
        <v>191.791754653591</v>
      </c>
      <c r="L5677" s="14">
        <v>43.382016446242098</v>
      </c>
      <c r="M5677" s="14">
        <v>35.969922042069399</v>
      </c>
      <c r="O5677" s="14"/>
      <c r="P5677" s="14"/>
      <c r="Q5677" s="14"/>
      <c r="R5677" s="14"/>
      <c r="S5677" s="14"/>
      <c r="T5677" s="14"/>
      <c r="U5677" s="14"/>
      <c r="V5677" s="14"/>
      <c r="W5677" s="14"/>
      <c r="X5677" s="14"/>
      <c r="Y5677" s="14"/>
    </row>
    <row r="5678" spans="1:25">
      <c r="A5678" s="14" t="s">
        <v>5762</v>
      </c>
      <c r="B5678" s="14" t="s">
        <v>68</v>
      </c>
      <c r="C5678" s="14" t="s">
        <v>129</v>
      </c>
      <c r="D5678" s="14" t="s">
        <v>37</v>
      </c>
      <c r="E5678" s="14">
        <v>1</v>
      </c>
      <c r="F5678" s="14">
        <v>63.832021672857799</v>
      </c>
      <c r="G5678" s="14">
        <v>21.277340557619301</v>
      </c>
      <c r="H5678" s="14">
        <v>216.73974287072701</v>
      </c>
      <c r="I5678" s="14">
        <v>143.78262421189001</v>
      </c>
      <c r="J5678" s="14">
        <v>109.297276595716</v>
      </c>
      <c r="K5678" s="14">
        <v>185.34001529265799</v>
      </c>
      <c r="L5678" s="14">
        <v>41.557391080768603</v>
      </c>
      <c r="M5678" s="14">
        <v>34.485347616173897</v>
      </c>
      <c r="O5678" s="14"/>
      <c r="P5678" s="14"/>
      <c r="Q5678" s="14"/>
      <c r="R5678" s="14"/>
      <c r="S5678" s="14"/>
      <c r="T5678" s="14"/>
      <c r="U5678" s="14"/>
      <c r="V5678" s="14"/>
      <c r="W5678" s="14"/>
      <c r="X5678" s="14"/>
      <c r="Y5678" s="14"/>
    </row>
    <row r="5679" spans="1:25">
      <c r="A5679" s="14" t="s">
        <v>5763</v>
      </c>
      <c r="B5679" s="14" t="s">
        <v>68</v>
      </c>
      <c r="C5679" s="14" t="s">
        <v>130</v>
      </c>
      <c r="D5679" s="14" t="s">
        <v>37</v>
      </c>
      <c r="E5679" s="14">
        <v>1</v>
      </c>
      <c r="F5679" s="14">
        <v>62.027017437529103</v>
      </c>
      <c r="G5679" s="14">
        <v>20.675672479176399</v>
      </c>
      <c r="H5679" s="14">
        <v>211.299667646156</v>
      </c>
      <c r="I5679" s="14">
        <v>135.49868941048899</v>
      </c>
      <c r="J5679" s="14">
        <v>102.53827353927601</v>
      </c>
      <c r="K5679" s="14">
        <v>175.32647941792601</v>
      </c>
      <c r="L5679" s="14">
        <v>39.827790007436498</v>
      </c>
      <c r="M5679" s="14">
        <v>32.960415871212902</v>
      </c>
      <c r="O5679" s="14"/>
      <c r="P5679" s="14"/>
      <c r="Q5679" s="14"/>
      <c r="R5679" s="14"/>
      <c r="S5679" s="14"/>
      <c r="T5679" s="14"/>
      <c r="U5679" s="14"/>
      <c r="V5679" s="14"/>
      <c r="W5679" s="14"/>
      <c r="X5679" s="14"/>
      <c r="Y5679" s="14"/>
    </row>
    <row r="5680" spans="1:25">
      <c r="A5680" s="14" t="s">
        <v>5764</v>
      </c>
      <c r="B5680" s="14" t="s">
        <v>68</v>
      </c>
      <c r="C5680" s="14" t="s">
        <v>131</v>
      </c>
      <c r="D5680" s="14" t="s">
        <v>37</v>
      </c>
      <c r="E5680" s="14">
        <v>1</v>
      </c>
      <c r="F5680" s="14">
        <v>52.8798269311512</v>
      </c>
      <c r="G5680" s="14">
        <v>17.626608977050399</v>
      </c>
      <c r="H5680" s="14">
        <v>180.70541957814001</v>
      </c>
      <c r="I5680" s="14">
        <v>118.14390109502</v>
      </c>
      <c r="J5680" s="14">
        <v>87.182990527207295</v>
      </c>
      <c r="K5680" s="14">
        <v>156.15342064395099</v>
      </c>
      <c r="L5680" s="14">
        <v>38.009519548930903</v>
      </c>
      <c r="M5680" s="14">
        <v>30.960910567812999</v>
      </c>
      <c r="O5680" s="14"/>
      <c r="P5680" s="14"/>
      <c r="Q5680" s="14"/>
      <c r="R5680" s="14"/>
      <c r="S5680" s="14"/>
      <c r="T5680" s="14"/>
      <c r="U5680" s="14"/>
      <c r="V5680" s="14"/>
      <c r="W5680" s="14"/>
      <c r="X5680" s="14"/>
      <c r="Y5680" s="14"/>
    </row>
    <row r="5681" spans="1:25">
      <c r="A5681" s="14" t="s">
        <v>5765</v>
      </c>
      <c r="B5681" s="14" t="s">
        <v>68</v>
      </c>
      <c r="C5681" s="14" t="s">
        <v>132</v>
      </c>
      <c r="D5681" s="14" t="s">
        <v>37</v>
      </c>
      <c r="E5681" s="14">
        <v>1</v>
      </c>
      <c r="F5681" s="14">
        <v>53.197769180922002</v>
      </c>
      <c r="G5681" s="14">
        <v>17.732589726973998</v>
      </c>
      <c r="H5681" s="14">
        <v>182.34025426194401</v>
      </c>
      <c r="I5681" s="14">
        <v>124.969636989007</v>
      </c>
      <c r="J5681" s="14">
        <v>92.004411183082098</v>
      </c>
      <c r="K5681" s="14">
        <v>165.41472841918099</v>
      </c>
      <c r="L5681" s="14">
        <v>40.445091430173903</v>
      </c>
      <c r="M5681" s="14">
        <v>32.965225805925201</v>
      </c>
      <c r="O5681" s="14"/>
      <c r="P5681" s="14"/>
      <c r="Q5681" s="14"/>
      <c r="R5681" s="14"/>
      <c r="S5681" s="14"/>
      <c r="T5681" s="14"/>
      <c r="U5681" s="14"/>
      <c r="V5681" s="14"/>
      <c r="W5681" s="14"/>
      <c r="X5681" s="14"/>
      <c r="Y5681" s="14"/>
    </row>
    <row r="5682" spans="1:25">
      <c r="A5682" s="14" t="s">
        <v>5766</v>
      </c>
      <c r="B5682" s="14" t="s">
        <v>68</v>
      </c>
      <c r="C5682" s="14" t="s">
        <v>38</v>
      </c>
      <c r="D5682" s="14" t="s">
        <v>37</v>
      </c>
      <c r="E5682" s="14">
        <v>2</v>
      </c>
      <c r="F5682" s="14">
        <v>45.517603893414403</v>
      </c>
      <c r="G5682" s="14">
        <v>15.172534631138101</v>
      </c>
      <c r="H5682" s="14">
        <v>195.23721323417001</v>
      </c>
      <c r="I5682" s="14">
        <v>153.190098201441</v>
      </c>
      <c r="J5682" s="14">
        <v>110.761067311117</v>
      </c>
      <c r="K5682" s="14">
        <v>206.12470776041201</v>
      </c>
      <c r="L5682" s="14">
        <v>52.934609558971403</v>
      </c>
      <c r="M5682" s="14">
        <v>42.429030890323801</v>
      </c>
      <c r="O5682" s="14"/>
      <c r="P5682" s="14"/>
      <c r="Q5682" s="14"/>
      <c r="R5682" s="14"/>
      <c r="S5682" s="14"/>
      <c r="T5682" s="14"/>
      <c r="U5682" s="14"/>
      <c r="V5682" s="14"/>
      <c r="W5682" s="14"/>
      <c r="X5682" s="14"/>
      <c r="Y5682" s="14"/>
    </row>
    <row r="5683" spans="1:25">
      <c r="A5683" s="14" t="s">
        <v>5767</v>
      </c>
      <c r="B5683" s="14" t="s">
        <v>68</v>
      </c>
      <c r="C5683" s="14" t="s">
        <v>36</v>
      </c>
      <c r="D5683" s="14" t="s">
        <v>37</v>
      </c>
      <c r="E5683" s="14">
        <v>2</v>
      </c>
      <c r="F5683" s="14">
        <v>45.839299742319</v>
      </c>
      <c r="G5683" s="14">
        <v>15.279766580773</v>
      </c>
      <c r="H5683" s="14">
        <v>195.243631239113</v>
      </c>
      <c r="I5683" s="14">
        <v>151.01098434098901</v>
      </c>
      <c r="J5683" s="14">
        <v>109.250249498467</v>
      </c>
      <c r="K5683" s="14">
        <v>203.07095836662199</v>
      </c>
      <c r="L5683" s="14">
        <v>52.059974025633302</v>
      </c>
      <c r="M5683" s="14">
        <v>41.760734842522098</v>
      </c>
      <c r="O5683" s="14"/>
      <c r="P5683" s="14"/>
      <c r="Q5683" s="14"/>
      <c r="R5683" s="14"/>
      <c r="S5683" s="14"/>
      <c r="T5683" s="14"/>
      <c r="U5683" s="14"/>
      <c r="V5683" s="14"/>
      <c r="W5683" s="14"/>
      <c r="X5683" s="14"/>
      <c r="Y5683" s="14"/>
    </row>
    <row r="5684" spans="1:25">
      <c r="A5684" s="14" t="s">
        <v>5768</v>
      </c>
      <c r="B5684" s="14" t="s">
        <v>68</v>
      </c>
      <c r="C5684" s="14" t="s">
        <v>34</v>
      </c>
      <c r="D5684" s="14" t="s">
        <v>37</v>
      </c>
      <c r="E5684" s="14">
        <v>2</v>
      </c>
      <c r="F5684" s="14">
        <v>47.423900263766598</v>
      </c>
      <c r="G5684" s="14">
        <v>15.8079667545889</v>
      </c>
      <c r="H5684" s="14">
        <v>201.04243615145401</v>
      </c>
      <c r="I5684" s="14">
        <v>151.471724352558</v>
      </c>
      <c r="J5684" s="14">
        <v>110.217739388913</v>
      </c>
      <c r="K5684" s="14">
        <v>202.70761141798801</v>
      </c>
      <c r="L5684" s="14">
        <v>51.235887065429303</v>
      </c>
      <c r="M5684" s="14">
        <v>41.2539849636456</v>
      </c>
      <c r="O5684" s="14"/>
      <c r="P5684" s="14"/>
      <c r="Q5684" s="14"/>
      <c r="R5684" s="14"/>
      <c r="S5684" s="14"/>
      <c r="T5684" s="14"/>
      <c r="U5684" s="14"/>
      <c r="V5684" s="14"/>
      <c r="W5684" s="14"/>
      <c r="X5684" s="14"/>
      <c r="Y5684" s="14"/>
    </row>
    <row r="5685" spans="1:25">
      <c r="A5685" s="14" t="s">
        <v>5769</v>
      </c>
      <c r="B5685" s="14" t="s">
        <v>68</v>
      </c>
      <c r="C5685" s="14" t="s">
        <v>128</v>
      </c>
      <c r="D5685" s="14" t="s">
        <v>37</v>
      </c>
      <c r="E5685" s="14">
        <v>2</v>
      </c>
      <c r="F5685" s="14">
        <v>47.677221051038103</v>
      </c>
      <c r="G5685" s="14">
        <v>15.892407017012699</v>
      </c>
      <c r="H5685" s="14">
        <v>201.50981002129399</v>
      </c>
      <c r="I5685" s="14">
        <v>146.92537524517499</v>
      </c>
      <c r="J5685" s="14">
        <v>106.94621351130201</v>
      </c>
      <c r="K5685" s="14">
        <v>196.549110694283</v>
      </c>
      <c r="L5685" s="14">
        <v>49.623735449108402</v>
      </c>
      <c r="M5685" s="14">
        <v>39.979161733872502</v>
      </c>
      <c r="O5685" s="14"/>
      <c r="P5685" s="14"/>
      <c r="Q5685" s="14"/>
      <c r="R5685" s="14"/>
      <c r="S5685" s="14"/>
      <c r="T5685" s="14"/>
      <c r="U5685" s="14"/>
      <c r="V5685" s="14"/>
      <c r="W5685" s="14"/>
      <c r="X5685" s="14"/>
      <c r="Y5685" s="14"/>
    </row>
    <row r="5686" spans="1:25">
      <c r="A5686" s="14" t="s">
        <v>5770</v>
      </c>
      <c r="B5686" s="14" t="s">
        <v>68</v>
      </c>
      <c r="C5686" s="14" t="s">
        <v>129</v>
      </c>
      <c r="D5686" s="14" t="s">
        <v>37</v>
      </c>
      <c r="E5686" s="14">
        <v>2</v>
      </c>
      <c r="F5686" s="14">
        <v>52.124113199564803</v>
      </c>
      <c r="G5686" s="14">
        <v>17.374704399854899</v>
      </c>
      <c r="H5686" s="14">
        <v>220.053671632392</v>
      </c>
      <c r="I5686" s="14">
        <v>162.85366307983199</v>
      </c>
      <c r="J5686" s="14">
        <v>120.344238307781</v>
      </c>
      <c r="K5686" s="14">
        <v>215.118896647312</v>
      </c>
      <c r="L5686" s="14">
        <v>52.265233567480401</v>
      </c>
      <c r="M5686" s="14">
        <v>42.509424772050899</v>
      </c>
      <c r="O5686" s="14"/>
      <c r="P5686" s="14"/>
      <c r="Q5686" s="14"/>
      <c r="R5686" s="14"/>
      <c r="S5686" s="14"/>
      <c r="T5686" s="14"/>
      <c r="U5686" s="14"/>
      <c r="V5686" s="14"/>
      <c r="W5686" s="14"/>
      <c r="X5686" s="14"/>
      <c r="Y5686" s="14"/>
    </row>
    <row r="5687" spans="1:25">
      <c r="A5687" s="14" t="s">
        <v>5771</v>
      </c>
      <c r="B5687" s="14" t="s">
        <v>68</v>
      </c>
      <c r="C5687" s="14" t="s">
        <v>130</v>
      </c>
      <c r="D5687" s="14" t="s">
        <v>37</v>
      </c>
      <c r="E5687" s="14">
        <v>2</v>
      </c>
      <c r="F5687" s="14">
        <v>45.338667998756399</v>
      </c>
      <c r="G5687" s="14">
        <v>15.112889332918799</v>
      </c>
      <c r="H5687" s="14">
        <v>191.59342460596901</v>
      </c>
      <c r="I5687" s="14">
        <v>137.46118831001499</v>
      </c>
      <c r="J5687" s="14">
        <v>99.150339248641302</v>
      </c>
      <c r="K5687" s="14">
        <v>185.27897933221499</v>
      </c>
      <c r="L5687" s="14">
        <v>47.817791022200197</v>
      </c>
      <c r="M5687" s="14">
        <v>38.310849061374</v>
      </c>
      <c r="O5687" s="14"/>
      <c r="P5687" s="14"/>
      <c r="Q5687" s="14"/>
      <c r="R5687" s="14"/>
      <c r="S5687" s="14"/>
      <c r="T5687" s="14"/>
      <c r="U5687" s="14"/>
      <c r="V5687" s="14"/>
      <c r="W5687" s="14"/>
      <c r="X5687" s="14"/>
      <c r="Y5687" s="14"/>
    </row>
    <row r="5688" spans="1:25">
      <c r="A5688" s="14" t="s">
        <v>5772</v>
      </c>
      <c r="B5688" s="14" t="s">
        <v>68</v>
      </c>
      <c r="C5688" s="14" t="s">
        <v>131</v>
      </c>
      <c r="D5688" s="14" t="s">
        <v>37</v>
      </c>
      <c r="E5688" s="14">
        <v>2</v>
      </c>
      <c r="F5688" s="14">
        <v>43.419068794058298</v>
      </c>
      <c r="G5688" s="14">
        <v>14.4730229313528</v>
      </c>
      <c r="H5688" s="14">
        <v>183.51254773481901</v>
      </c>
      <c r="I5688" s="14">
        <v>140.15951782188799</v>
      </c>
      <c r="J5688" s="14">
        <v>99.926416476293895</v>
      </c>
      <c r="K5688" s="14">
        <v>190.62283778174</v>
      </c>
      <c r="L5688" s="14">
        <v>50.4633199598522</v>
      </c>
      <c r="M5688" s="14">
        <v>40.2331013455941</v>
      </c>
      <c r="O5688" s="14"/>
      <c r="P5688" s="14"/>
      <c r="Q5688" s="14"/>
      <c r="R5688" s="14"/>
      <c r="S5688" s="14"/>
      <c r="T5688" s="14"/>
      <c r="U5688" s="14"/>
      <c r="V5688" s="14"/>
      <c r="W5688" s="14"/>
      <c r="X5688" s="14"/>
      <c r="Y5688" s="14"/>
    </row>
    <row r="5689" spans="1:25">
      <c r="A5689" s="14" t="s">
        <v>5773</v>
      </c>
      <c r="B5689" s="14" t="s">
        <v>68</v>
      </c>
      <c r="C5689" s="14" t="s">
        <v>132</v>
      </c>
      <c r="D5689" s="14" t="s">
        <v>37</v>
      </c>
      <c r="E5689" s="14">
        <v>2</v>
      </c>
      <c r="F5689" s="14">
        <v>46.234818865439998</v>
      </c>
      <c r="G5689" s="14">
        <v>15.41160628848</v>
      </c>
      <c r="H5689" s="14">
        <v>190.39994591047201</v>
      </c>
      <c r="I5689" s="14">
        <v>148.547456910732</v>
      </c>
      <c r="J5689" s="14">
        <v>106.586291293505</v>
      </c>
      <c r="K5689" s="14">
        <v>200.807441448449</v>
      </c>
      <c r="L5689" s="14">
        <v>52.259984537716399</v>
      </c>
      <c r="M5689" s="14">
        <v>41.9611656172275</v>
      </c>
      <c r="O5689" s="14"/>
      <c r="P5689" s="14"/>
      <c r="Q5689" s="14"/>
      <c r="R5689" s="14"/>
      <c r="S5689" s="14"/>
      <c r="T5689" s="14"/>
      <c r="U5689" s="14"/>
      <c r="V5689" s="14"/>
      <c r="W5689" s="14"/>
      <c r="X5689" s="14"/>
      <c r="Y5689" s="14"/>
    </row>
    <row r="5690" spans="1:25">
      <c r="A5690" s="14" t="s">
        <v>5774</v>
      </c>
      <c r="B5690" s="14" t="s">
        <v>68</v>
      </c>
      <c r="C5690" s="14" t="s">
        <v>38</v>
      </c>
      <c r="D5690" s="14" t="s">
        <v>37</v>
      </c>
      <c r="E5690" s="14">
        <v>3</v>
      </c>
      <c r="F5690" s="14">
        <v>41.134060249270398</v>
      </c>
      <c r="G5690" s="14">
        <v>13.711353416423499</v>
      </c>
      <c r="H5690" s="14">
        <v>185.866252086532</v>
      </c>
      <c r="I5690" s="14">
        <v>167.20045080939801</v>
      </c>
      <c r="J5690" s="14">
        <v>119.322388429546</v>
      </c>
      <c r="K5690" s="14">
        <v>227.63013508193299</v>
      </c>
      <c r="L5690" s="14">
        <v>60.429684272534999</v>
      </c>
      <c r="M5690" s="14">
        <v>47.878062379851997</v>
      </c>
      <c r="O5690" s="14"/>
      <c r="P5690" s="14"/>
      <c r="Q5690" s="14"/>
      <c r="R5690" s="14"/>
      <c r="S5690" s="14"/>
      <c r="T5690" s="14"/>
      <c r="U5690" s="14"/>
      <c r="V5690" s="14"/>
      <c r="W5690" s="14"/>
      <c r="X5690" s="14"/>
      <c r="Y5690" s="14"/>
    </row>
    <row r="5691" spans="1:25">
      <c r="A5691" s="14" t="s">
        <v>5775</v>
      </c>
      <c r="B5691" s="14" t="s">
        <v>68</v>
      </c>
      <c r="C5691" s="14" t="s">
        <v>36</v>
      </c>
      <c r="D5691" s="14" t="s">
        <v>37</v>
      </c>
      <c r="E5691" s="14">
        <v>3</v>
      </c>
      <c r="F5691" s="14">
        <v>40.180604223364497</v>
      </c>
      <c r="G5691" s="14">
        <v>13.393534741121501</v>
      </c>
      <c r="H5691" s="14">
        <v>181.01001992686099</v>
      </c>
      <c r="I5691" s="14">
        <v>158.46971562823501</v>
      </c>
      <c r="J5691" s="14">
        <v>112.63304335316199</v>
      </c>
      <c r="K5691" s="14">
        <v>216.48345209890701</v>
      </c>
      <c r="L5691" s="14">
        <v>58.013736470672598</v>
      </c>
      <c r="M5691" s="14">
        <v>45.836672275072303</v>
      </c>
      <c r="O5691" s="14"/>
      <c r="P5691" s="14"/>
      <c r="Q5691" s="14"/>
      <c r="R5691" s="14"/>
      <c r="S5691" s="14"/>
      <c r="T5691" s="14"/>
      <c r="U5691" s="14"/>
      <c r="V5691" s="14"/>
      <c r="W5691" s="14"/>
      <c r="X5691" s="14"/>
      <c r="Y5691" s="14"/>
    </row>
    <row r="5692" spans="1:25">
      <c r="A5692" s="14" t="s">
        <v>5776</v>
      </c>
      <c r="B5692" s="14" t="s">
        <v>68</v>
      </c>
      <c r="C5692" s="14" t="s">
        <v>34</v>
      </c>
      <c r="D5692" s="14" t="s">
        <v>37</v>
      </c>
      <c r="E5692" s="14">
        <v>3</v>
      </c>
      <c r="F5692" s="14">
        <v>40.801768714323302</v>
      </c>
      <c r="G5692" s="14">
        <v>13.6005895714411</v>
      </c>
      <c r="H5692" s="14">
        <v>183.70072808213601</v>
      </c>
      <c r="I5692" s="14">
        <v>160.84200065963299</v>
      </c>
      <c r="J5692" s="14">
        <v>114.732637959084</v>
      </c>
      <c r="K5692" s="14">
        <v>219.09491640818499</v>
      </c>
      <c r="L5692" s="14">
        <v>58.252915748552397</v>
      </c>
      <c r="M5692" s="14">
        <v>46.109362700548701</v>
      </c>
      <c r="O5692" s="14"/>
      <c r="P5692" s="14"/>
      <c r="Q5692" s="14"/>
      <c r="R5692" s="14"/>
      <c r="S5692" s="14"/>
      <c r="T5692" s="14"/>
      <c r="U5692" s="14"/>
      <c r="V5692" s="14"/>
      <c r="W5692" s="14"/>
      <c r="X5692" s="14"/>
      <c r="Y5692" s="14"/>
    </row>
    <row r="5693" spans="1:25">
      <c r="A5693" s="14" t="s">
        <v>5777</v>
      </c>
      <c r="B5693" s="14" t="s">
        <v>68</v>
      </c>
      <c r="C5693" s="14" t="s">
        <v>128</v>
      </c>
      <c r="D5693" s="14" t="s">
        <v>37</v>
      </c>
      <c r="E5693" s="14">
        <v>3</v>
      </c>
      <c r="F5693" s="14">
        <v>35.009430614990897</v>
      </c>
      <c r="G5693" s="14">
        <v>11.669810204997001</v>
      </c>
      <c r="H5693" s="14">
        <v>157.17621718142601</v>
      </c>
      <c r="I5693" s="14">
        <v>134.42107755227499</v>
      </c>
      <c r="J5693" s="14">
        <v>93.023044380158893</v>
      </c>
      <c r="K5693" s="14">
        <v>187.713730919141</v>
      </c>
      <c r="L5693" s="14">
        <v>53.292653366865601</v>
      </c>
      <c r="M5693" s="14">
        <v>41.398033172116101</v>
      </c>
      <c r="O5693" s="14"/>
      <c r="P5693" s="14"/>
      <c r="Q5693" s="14"/>
      <c r="R5693" s="14"/>
      <c r="S5693" s="14"/>
      <c r="T5693" s="14"/>
      <c r="U5693" s="14"/>
      <c r="V5693" s="14"/>
      <c r="W5693" s="14"/>
      <c r="X5693" s="14"/>
      <c r="Y5693" s="14"/>
    </row>
    <row r="5694" spans="1:25">
      <c r="A5694" s="14" t="s">
        <v>5778</v>
      </c>
      <c r="B5694" s="14" t="s">
        <v>68</v>
      </c>
      <c r="C5694" s="14" t="s">
        <v>129</v>
      </c>
      <c r="D5694" s="14" t="s">
        <v>37</v>
      </c>
      <c r="E5694" s="14">
        <v>3</v>
      </c>
      <c r="F5694" s="14">
        <v>33.569808212455001</v>
      </c>
      <c r="G5694" s="14">
        <v>11.1899360708183</v>
      </c>
      <c r="H5694" s="14">
        <v>150.01925285987801</v>
      </c>
      <c r="I5694" s="14">
        <v>126.535821857697</v>
      </c>
      <c r="J5694" s="14">
        <v>86.761076857762703</v>
      </c>
      <c r="K5694" s="14">
        <v>178.01669009436799</v>
      </c>
      <c r="L5694" s="14">
        <v>51.480868236670801</v>
      </c>
      <c r="M5694" s="14">
        <v>39.774744999934498</v>
      </c>
      <c r="O5694" s="14"/>
      <c r="P5694" s="14"/>
      <c r="Q5694" s="14"/>
      <c r="R5694" s="14"/>
      <c r="S5694" s="14"/>
      <c r="T5694" s="14"/>
      <c r="U5694" s="14"/>
      <c r="V5694" s="14"/>
      <c r="W5694" s="14"/>
      <c r="X5694" s="14"/>
      <c r="Y5694" s="14"/>
    </row>
    <row r="5695" spans="1:25">
      <c r="A5695" s="14" t="s">
        <v>5779</v>
      </c>
      <c r="B5695" s="14" t="s">
        <v>68</v>
      </c>
      <c r="C5695" s="14" t="s">
        <v>130</v>
      </c>
      <c r="D5695" s="14" t="s">
        <v>37</v>
      </c>
      <c r="E5695" s="14">
        <v>3</v>
      </c>
      <c r="F5695" s="14">
        <v>35.937843236453503</v>
      </c>
      <c r="G5695" s="14">
        <v>11.979281078817801</v>
      </c>
      <c r="H5695" s="14">
        <v>160.23650453207401</v>
      </c>
      <c r="I5695" s="14">
        <v>136.036154319942</v>
      </c>
      <c r="J5695" s="14">
        <v>94.646248191931505</v>
      </c>
      <c r="K5695" s="14">
        <v>189.141952855439</v>
      </c>
      <c r="L5695" s="14">
        <v>53.105798535496902</v>
      </c>
      <c r="M5695" s="14">
        <v>41.389906128010502</v>
      </c>
      <c r="O5695" s="14"/>
      <c r="P5695" s="14"/>
      <c r="Q5695" s="14"/>
      <c r="R5695" s="14"/>
      <c r="S5695" s="14"/>
      <c r="T5695" s="14"/>
      <c r="U5695" s="14"/>
      <c r="V5695" s="14"/>
      <c r="W5695" s="14"/>
      <c r="X5695" s="14"/>
      <c r="Y5695" s="14"/>
    </row>
    <row r="5696" spans="1:25">
      <c r="A5696" s="14" t="s">
        <v>5780</v>
      </c>
      <c r="B5696" s="14" t="s">
        <v>68</v>
      </c>
      <c r="C5696" s="14" t="s">
        <v>131</v>
      </c>
      <c r="D5696" s="14" t="s">
        <v>37</v>
      </c>
      <c r="E5696" s="14">
        <v>3</v>
      </c>
      <c r="F5696" s="14">
        <v>48.495148354904003</v>
      </c>
      <c r="G5696" s="14">
        <v>16.165049451634701</v>
      </c>
      <c r="H5696" s="14">
        <v>216.893190012541</v>
      </c>
      <c r="I5696" s="14">
        <v>185.01431427133599</v>
      </c>
      <c r="J5696" s="14">
        <v>136.00452045678901</v>
      </c>
      <c r="K5696" s="14">
        <v>245.73500703058099</v>
      </c>
      <c r="L5696" s="14">
        <v>60.720692759244699</v>
      </c>
      <c r="M5696" s="14">
        <v>49.009793814547002</v>
      </c>
      <c r="O5696" s="14"/>
      <c r="P5696" s="14"/>
      <c r="Q5696" s="14"/>
      <c r="R5696" s="14"/>
      <c r="S5696" s="14"/>
      <c r="T5696" s="14"/>
      <c r="U5696" s="14"/>
      <c r="V5696" s="14"/>
      <c r="W5696" s="14"/>
      <c r="X5696" s="14"/>
      <c r="Y5696" s="14"/>
    </row>
    <row r="5697" spans="1:25">
      <c r="A5697" s="14" t="s">
        <v>5781</v>
      </c>
      <c r="B5697" s="14" t="s">
        <v>68</v>
      </c>
      <c r="C5697" s="14" t="s">
        <v>132</v>
      </c>
      <c r="D5697" s="14" t="s">
        <v>37</v>
      </c>
      <c r="E5697" s="14">
        <v>3</v>
      </c>
      <c r="F5697" s="14">
        <v>57.424189555650301</v>
      </c>
      <c r="G5697" s="14">
        <v>19.141396518550099</v>
      </c>
      <c r="H5697" s="14">
        <v>258.597629269793</v>
      </c>
      <c r="I5697" s="14">
        <v>222.15752994974099</v>
      </c>
      <c r="J5697" s="14">
        <v>167.85476733373901</v>
      </c>
      <c r="K5697" s="14">
        <v>288.26846198303502</v>
      </c>
      <c r="L5697" s="14">
        <v>66.110932033293395</v>
      </c>
      <c r="M5697" s="14">
        <v>54.302762616002099</v>
      </c>
      <c r="O5697" s="14"/>
      <c r="P5697" s="14"/>
      <c r="Q5697" s="14"/>
      <c r="R5697" s="14"/>
      <c r="S5697" s="14"/>
      <c r="T5697" s="14"/>
      <c r="U5697" s="14"/>
      <c r="V5697" s="14"/>
      <c r="W5697" s="14"/>
      <c r="X5697" s="14"/>
      <c r="Y5697" s="14"/>
    </row>
    <row r="5698" spans="1:25">
      <c r="A5698" s="14" t="s">
        <v>5782</v>
      </c>
      <c r="B5698" s="14" t="s">
        <v>68</v>
      </c>
      <c r="C5698" s="14" t="s">
        <v>38</v>
      </c>
      <c r="D5698" s="14" t="s">
        <v>37</v>
      </c>
      <c r="E5698" s="14">
        <v>4</v>
      </c>
      <c r="F5698" s="14">
        <v>58.792957759382098</v>
      </c>
      <c r="G5698" s="14">
        <v>19.597652586460701</v>
      </c>
      <c r="H5698" s="14">
        <v>275.02903943201602</v>
      </c>
      <c r="I5698" s="14">
        <v>244.38364826837801</v>
      </c>
      <c r="J5698" s="14">
        <v>184.896291183914</v>
      </c>
      <c r="K5698" s="14">
        <v>316.63852594139598</v>
      </c>
      <c r="L5698" s="14">
        <v>72.254877673017504</v>
      </c>
      <c r="M5698" s="14">
        <v>59.4873570844643</v>
      </c>
      <c r="O5698" s="14"/>
      <c r="P5698" s="14"/>
      <c r="Q5698" s="14"/>
      <c r="R5698" s="14"/>
      <c r="S5698" s="14"/>
      <c r="T5698" s="14"/>
      <c r="U5698" s="14"/>
      <c r="V5698" s="14"/>
      <c r="W5698" s="14"/>
      <c r="X5698" s="14"/>
      <c r="Y5698" s="14"/>
    </row>
    <row r="5699" spans="1:25">
      <c r="A5699" s="14" t="s">
        <v>5783</v>
      </c>
      <c r="B5699" s="14" t="s">
        <v>68</v>
      </c>
      <c r="C5699" s="14" t="s">
        <v>36</v>
      </c>
      <c r="D5699" s="14" t="s">
        <v>37</v>
      </c>
      <c r="E5699" s="14">
        <v>4</v>
      </c>
      <c r="F5699" s="14">
        <v>57.122719606564303</v>
      </c>
      <c r="G5699" s="14">
        <v>19.040906535521401</v>
      </c>
      <c r="H5699" s="14">
        <v>266.04592057456199</v>
      </c>
      <c r="I5699" s="14">
        <v>232.485890781731</v>
      </c>
      <c r="J5699" s="14">
        <v>175.08662893974201</v>
      </c>
      <c r="K5699" s="14">
        <v>302.40320636164802</v>
      </c>
      <c r="L5699" s="14">
        <v>69.917315579917002</v>
      </c>
      <c r="M5699" s="14">
        <v>57.399261841989201</v>
      </c>
      <c r="O5699" s="14"/>
      <c r="P5699" s="14"/>
      <c r="Q5699" s="14"/>
      <c r="R5699" s="14"/>
      <c r="S5699" s="14"/>
      <c r="T5699" s="14"/>
      <c r="U5699" s="14"/>
      <c r="V5699" s="14"/>
      <c r="W5699" s="14"/>
      <c r="X5699" s="14"/>
      <c r="Y5699" s="14"/>
    </row>
    <row r="5700" spans="1:25">
      <c r="A5700" s="14" t="s">
        <v>5784</v>
      </c>
      <c r="B5700" s="14" t="s">
        <v>68</v>
      </c>
      <c r="C5700" s="14" t="s">
        <v>34</v>
      </c>
      <c r="D5700" s="14" t="s">
        <v>37</v>
      </c>
      <c r="E5700" s="14">
        <v>4</v>
      </c>
      <c r="F5700" s="14">
        <v>49.211162669815501</v>
      </c>
      <c r="G5700" s="14">
        <v>16.403720889938501</v>
      </c>
      <c r="H5700" s="14">
        <v>228.974328446936</v>
      </c>
      <c r="I5700" s="14">
        <v>196.91966616660301</v>
      </c>
      <c r="J5700" s="14">
        <v>144.83563708049201</v>
      </c>
      <c r="K5700" s="14">
        <v>261.34741612062697</v>
      </c>
      <c r="L5700" s="14">
        <v>64.427749954024094</v>
      </c>
      <c r="M5700" s="14">
        <v>52.084029086110199</v>
      </c>
      <c r="O5700" s="14"/>
      <c r="P5700" s="14"/>
      <c r="Q5700" s="14"/>
      <c r="R5700" s="14"/>
      <c r="S5700" s="14"/>
      <c r="T5700" s="14"/>
      <c r="U5700" s="14"/>
      <c r="V5700" s="14"/>
      <c r="W5700" s="14"/>
      <c r="X5700" s="14"/>
      <c r="Y5700" s="14"/>
    </row>
    <row r="5701" spans="1:25">
      <c r="A5701" s="14" t="s">
        <v>5785</v>
      </c>
      <c r="B5701" s="14" t="s">
        <v>68</v>
      </c>
      <c r="C5701" s="14" t="s">
        <v>128</v>
      </c>
      <c r="D5701" s="14" t="s">
        <v>37</v>
      </c>
      <c r="E5701" s="14">
        <v>4</v>
      </c>
      <c r="F5701" s="14">
        <v>50.224646282969303</v>
      </c>
      <c r="G5701" s="14">
        <v>16.741548760989801</v>
      </c>
      <c r="H5701" s="14">
        <v>234.45358175226099</v>
      </c>
      <c r="I5701" s="14">
        <v>198.903614040881</v>
      </c>
      <c r="J5701" s="14">
        <v>146.836236945026</v>
      </c>
      <c r="K5701" s="14">
        <v>263.17078276279102</v>
      </c>
      <c r="L5701" s="14">
        <v>64.267168721910494</v>
      </c>
      <c r="M5701" s="14">
        <v>52.067377095854503</v>
      </c>
      <c r="O5701" s="14"/>
      <c r="P5701" s="14"/>
      <c r="Q5701" s="14"/>
      <c r="R5701" s="14"/>
      <c r="S5701" s="14"/>
      <c r="T5701" s="14"/>
      <c r="U5701" s="14"/>
      <c r="V5701" s="14"/>
      <c r="W5701" s="14"/>
      <c r="X5701" s="14"/>
      <c r="Y5701" s="14"/>
    </row>
    <row r="5702" spans="1:25">
      <c r="A5702" s="14" t="s">
        <v>5786</v>
      </c>
      <c r="B5702" s="14" t="s">
        <v>68</v>
      </c>
      <c r="C5702" s="14" t="s">
        <v>129</v>
      </c>
      <c r="D5702" s="14" t="s">
        <v>37</v>
      </c>
      <c r="E5702" s="14">
        <v>4</v>
      </c>
      <c r="F5702" s="14">
        <v>58.097599176654001</v>
      </c>
      <c r="G5702" s="14">
        <v>19.365866392217999</v>
      </c>
      <c r="H5702" s="14">
        <v>272.00523983638698</v>
      </c>
      <c r="I5702" s="14">
        <v>233.17192356850401</v>
      </c>
      <c r="J5702" s="14">
        <v>176.08533779703001</v>
      </c>
      <c r="K5702" s="14">
        <v>302.59192321260201</v>
      </c>
      <c r="L5702" s="14">
        <v>69.419999644098098</v>
      </c>
      <c r="M5702" s="14">
        <v>57.086585771474503</v>
      </c>
      <c r="O5702" s="14"/>
      <c r="P5702" s="14"/>
      <c r="Q5702" s="14"/>
      <c r="R5702" s="14"/>
      <c r="S5702" s="14"/>
      <c r="T5702" s="14"/>
      <c r="U5702" s="14"/>
      <c r="V5702" s="14"/>
      <c r="W5702" s="14"/>
      <c r="X5702" s="14"/>
      <c r="Y5702" s="14"/>
    </row>
    <row r="5703" spans="1:25">
      <c r="A5703" s="14" t="s">
        <v>5787</v>
      </c>
      <c r="B5703" s="14" t="s">
        <v>68</v>
      </c>
      <c r="C5703" s="14" t="s">
        <v>130</v>
      </c>
      <c r="D5703" s="14" t="s">
        <v>37</v>
      </c>
      <c r="E5703" s="14">
        <v>4</v>
      </c>
      <c r="F5703" s="14">
        <v>59.791698419556099</v>
      </c>
      <c r="G5703" s="14">
        <v>19.930566139852001</v>
      </c>
      <c r="H5703" s="14">
        <v>280.00233408052901</v>
      </c>
      <c r="I5703" s="14">
        <v>242.455506828545</v>
      </c>
      <c r="J5703" s="14">
        <v>184.018086806795</v>
      </c>
      <c r="K5703" s="14">
        <v>313.31849623195302</v>
      </c>
      <c r="L5703" s="14">
        <v>70.862989403407795</v>
      </c>
      <c r="M5703" s="14">
        <v>58.437420021750299</v>
      </c>
      <c r="O5703" s="14"/>
      <c r="P5703" s="14"/>
      <c r="Q5703" s="14"/>
      <c r="R5703" s="14"/>
      <c r="S5703" s="14"/>
      <c r="T5703" s="14"/>
      <c r="U5703" s="14"/>
      <c r="V5703" s="14"/>
      <c r="W5703" s="14"/>
      <c r="X5703" s="14"/>
      <c r="Y5703" s="14"/>
    </row>
    <row r="5704" spans="1:25">
      <c r="A5704" s="14" t="s">
        <v>5788</v>
      </c>
      <c r="B5704" s="14" t="s">
        <v>68</v>
      </c>
      <c r="C5704" s="14" t="s">
        <v>131</v>
      </c>
      <c r="D5704" s="14" t="s">
        <v>37</v>
      </c>
      <c r="E5704" s="14">
        <v>4</v>
      </c>
      <c r="F5704" s="14">
        <v>57.585386657829403</v>
      </c>
      <c r="G5704" s="14">
        <v>19.195128885943099</v>
      </c>
      <c r="H5704" s="14">
        <v>267.80164004013102</v>
      </c>
      <c r="I5704" s="14">
        <v>237.01690698371101</v>
      </c>
      <c r="J5704" s="14">
        <v>178.945070119544</v>
      </c>
      <c r="K5704" s="14">
        <v>307.69685680007899</v>
      </c>
      <c r="L5704" s="14">
        <v>70.679949816368307</v>
      </c>
      <c r="M5704" s="14">
        <v>58.0718368641664</v>
      </c>
      <c r="O5704" s="14"/>
      <c r="P5704" s="14"/>
      <c r="Q5704" s="14"/>
      <c r="R5704" s="14"/>
      <c r="S5704" s="14"/>
      <c r="T5704" s="14"/>
      <c r="U5704" s="14"/>
      <c r="V5704" s="14"/>
      <c r="W5704" s="14"/>
      <c r="X5704" s="14"/>
      <c r="Y5704" s="14"/>
    </row>
    <row r="5705" spans="1:25">
      <c r="A5705" s="14" t="s">
        <v>5789</v>
      </c>
      <c r="B5705" s="14" t="s">
        <v>68</v>
      </c>
      <c r="C5705" s="14" t="s">
        <v>132</v>
      </c>
      <c r="D5705" s="14" t="s">
        <v>37</v>
      </c>
      <c r="E5705" s="14">
        <v>4</v>
      </c>
      <c r="F5705" s="14">
        <v>51.805189325018802</v>
      </c>
      <c r="G5705" s="14">
        <v>17.268396441672898</v>
      </c>
      <c r="H5705" s="14">
        <v>241.07771103829299</v>
      </c>
      <c r="I5705" s="14">
        <v>212.49193404197399</v>
      </c>
      <c r="J5705" s="14">
        <v>157.87383105707201</v>
      </c>
      <c r="K5705" s="14">
        <v>279.68778315514902</v>
      </c>
      <c r="L5705" s="14">
        <v>67.195849113175001</v>
      </c>
      <c r="M5705" s="14">
        <v>54.618102984901299</v>
      </c>
      <c r="O5705" s="14"/>
      <c r="P5705" s="14"/>
      <c r="Q5705" s="14"/>
      <c r="R5705" s="14"/>
      <c r="S5705" s="14"/>
      <c r="T5705" s="14"/>
      <c r="U5705" s="14"/>
      <c r="V5705" s="14"/>
      <c r="W5705" s="14"/>
      <c r="X5705" s="14"/>
      <c r="Y5705" s="14"/>
    </row>
    <row r="5706" spans="1:25">
      <c r="A5706" s="14" t="s">
        <v>5790</v>
      </c>
      <c r="B5706" s="14" t="s">
        <v>68</v>
      </c>
      <c r="C5706" s="14" t="s">
        <v>38</v>
      </c>
      <c r="D5706" s="14" t="s">
        <v>37</v>
      </c>
      <c r="E5706" s="14">
        <v>5</v>
      </c>
      <c r="F5706" s="14">
        <v>60.5029099713081</v>
      </c>
      <c r="G5706" s="14">
        <v>20.167636657102701</v>
      </c>
      <c r="H5706" s="14">
        <v>283.57194399750699</v>
      </c>
      <c r="I5706" s="14">
        <v>245.32737291279301</v>
      </c>
      <c r="J5706" s="14">
        <v>186.11645875489199</v>
      </c>
      <c r="K5706" s="14">
        <v>317.046101041405</v>
      </c>
      <c r="L5706" s="14">
        <v>71.718728128611801</v>
      </c>
      <c r="M5706" s="14">
        <v>59.2109141579012</v>
      </c>
      <c r="O5706" s="14"/>
      <c r="P5706" s="14"/>
      <c r="Q5706" s="14"/>
      <c r="R5706" s="14"/>
      <c r="S5706" s="14"/>
      <c r="T5706" s="14"/>
      <c r="U5706" s="14"/>
      <c r="V5706" s="14"/>
      <c r="W5706" s="14"/>
      <c r="X5706" s="14"/>
      <c r="Y5706" s="14"/>
    </row>
    <row r="5707" spans="1:25">
      <c r="A5707" s="14" t="s">
        <v>5791</v>
      </c>
      <c r="B5707" s="14" t="s">
        <v>68</v>
      </c>
      <c r="C5707" s="14" t="s">
        <v>36</v>
      </c>
      <c r="D5707" s="14" t="s">
        <v>37</v>
      </c>
      <c r="E5707" s="14">
        <v>5</v>
      </c>
      <c r="F5707" s="14">
        <v>60.8090917474156</v>
      </c>
      <c r="G5707" s="14">
        <v>20.269697249138499</v>
      </c>
      <c r="H5707" s="14">
        <v>283.75684436498199</v>
      </c>
      <c r="I5707" s="14">
        <v>252.843907329682</v>
      </c>
      <c r="J5707" s="14">
        <v>192.02298818162299</v>
      </c>
      <c r="K5707" s="14">
        <v>326.47686875230897</v>
      </c>
      <c r="L5707" s="14">
        <v>73.632961422626906</v>
      </c>
      <c r="M5707" s="14">
        <v>60.820919148058799</v>
      </c>
      <c r="O5707" s="14"/>
      <c r="P5707" s="14"/>
      <c r="Q5707" s="14"/>
      <c r="R5707" s="14"/>
      <c r="S5707" s="14"/>
      <c r="T5707" s="14"/>
      <c r="U5707" s="14"/>
      <c r="V5707" s="14"/>
      <c r="W5707" s="14"/>
      <c r="X5707" s="14"/>
      <c r="Y5707" s="14"/>
    </row>
    <row r="5708" spans="1:25">
      <c r="A5708" s="14" t="s">
        <v>5792</v>
      </c>
      <c r="B5708" s="14" t="s">
        <v>68</v>
      </c>
      <c r="C5708" s="14" t="s">
        <v>34</v>
      </c>
      <c r="D5708" s="14" t="s">
        <v>37</v>
      </c>
      <c r="E5708" s="14">
        <v>5</v>
      </c>
      <c r="F5708" s="14">
        <v>58.817259967364699</v>
      </c>
      <c r="G5708" s="14">
        <v>19.605753322454898</v>
      </c>
      <c r="H5708" s="14">
        <v>272.832637384566</v>
      </c>
      <c r="I5708" s="14">
        <v>243.12433139942601</v>
      </c>
      <c r="J5708" s="14">
        <v>183.68280047087001</v>
      </c>
      <c r="K5708" s="14">
        <v>315.32062296248699</v>
      </c>
      <c r="L5708" s="14">
        <v>72.196291563060996</v>
      </c>
      <c r="M5708" s="14">
        <v>59.4415309285558</v>
      </c>
      <c r="O5708" s="14"/>
      <c r="P5708" s="14"/>
      <c r="Q5708" s="14"/>
      <c r="R5708" s="14"/>
      <c r="S5708" s="14"/>
      <c r="T5708" s="14"/>
      <c r="U5708" s="14"/>
      <c r="V5708" s="14"/>
      <c r="W5708" s="14"/>
      <c r="X5708" s="14"/>
      <c r="Y5708" s="14"/>
    </row>
    <row r="5709" spans="1:25">
      <c r="A5709" s="14" t="s">
        <v>5793</v>
      </c>
      <c r="B5709" s="14" t="s">
        <v>68</v>
      </c>
      <c r="C5709" s="14" t="s">
        <v>128</v>
      </c>
      <c r="D5709" s="14" t="s">
        <v>37</v>
      </c>
      <c r="E5709" s="14">
        <v>5</v>
      </c>
      <c r="F5709" s="14">
        <v>62.834633185252798</v>
      </c>
      <c r="G5709" s="14">
        <v>20.944877728417602</v>
      </c>
      <c r="H5709" s="14">
        <v>289.24062412655502</v>
      </c>
      <c r="I5709" s="14">
        <v>256.63845371864699</v>
      </c>
      <c r="J5709" s="14">
        <v>195.93277354245399</v>
      </c>
      <c r="K5709" s="14">
        <v>329.90211812192098</v>
      </c>
      <c r="L5709" s="14">
        <v>73.263664403274007</v>
      </c>
      <c r="M5709" s="14">
        <v>60.705680176192899</v>
      </c>
      <c r="O5709" s="14"/>
      <c r="P5709" s="14"/>
      <c r="Q5709" s="14"/>
      <c r="R5709" s="14"/>
      <c r="S5709" s="14"/>
      <c r="T5709" s="14"/>
      <c r="U5709" s="14"/>
      <c r="V5709" s="14"/>
      <c r="W5709" s="14"/>
      <c r="X5709" s="14"/>
      <c r="Y5709" s="14"/>
    </row>
    <row r="5710" spans="1:25">
      <c r="A5710" s="14" t="s">
        <v>5794</v>
      </c>
      <c r="B5710" s="14" t="s">
        <v>68</v>
      </c>
      <c r="C5710" s="14" t="s">
        <v>129</v>
      </c>
      <c r="D5710" s="14" t="s">
        <v>37</v>
      </c>
      <c r="E5710" s="14">
        <v>5</v>
      </c>
      <c r="F5710" s="14">
        <v>63.545619881834398</v>
      </c>
      <c r="G5710" s="14">
        <v>21.1818732939448</v>
      </c>
      <c r="H5710" s="14">
        <v>290.34825862119402</v>
      </c>
      <c r="I5710" s="14">
        <v>250.801218175108</v>
      </c>
      <c r="J5710" s="14">
        <v>191.70983600853</v>
      </c>
      <c r="K5710" s="14">
        <v>322.04084705502498</v>
      </c>
      <c r="L5710" s="14">
        <v>71.239628879917007</v>
      </c>
      <c r="M5710" s="14">
        <v>59.091382166577802</v>
      </c>
      <c r="O5710" s="14"/>
      <c r="P5710" s="14"/>
      <c r="Q5710" s="14"/>
      <c r="R5710" s="14"/>
      <c r="S5710" s="14"/>
      <c r="T5710" s="14"/>
      <c r="U5710" s="14"/>
      <c r="V5710" s="14"/>
      <c r="W5710" s="14"/>
      <c r="X5710" s="14"/>
      <c r="Y5710" s="14"/>
    </row>
    <row r="5711" spans="1:25">
      <c r="A5711" s="14" t="s">
        <v>5795</v>
      </c>
      <c r="B5711" s="14" t="s">
        <v>68</v>
      </c>
      <c r="C5711" s="14" t="s">
        <v>130</v>
      </c>
      <c r="D5711" s="14" t="s">
        <v>37</v>
      </c>
      <c r="E5711" s="14">
        <v>5</v>
      </c>
      <c r="F5711" s="14">
        <v>67.205201180268304</v>
      </c>
      <c r="G5711" s="14">
        <v>22.401733726756099</v>
      </c>
      <c r="H5711" s="14">
        <v>305.45041896313199</v>
      </c>
      <c r="I5711" s="14">
        <v>256.49706019637802</v>
      </c>
      <c r="J5711" s="14">
        <v>197.42540206818401</v>
      </c>
      <c r="K5711" s="14">
        <v>327.34338087467398</v>
      </c>
      <c r="L5711" s="14">
        <v>70.846320678295399</v>
      </c>
      <c r="M5711" s="14">
        <v>59.071658128194301</v>
      </c>
      <c r="O5711" s="14"/>
      <c r="P5711" s="14"/>
      <c r="Q5711" s="14"/>
      <c r="R5711" s="14"/>
      <c r="S5711" s="14"/>
      <c r="T5711" s="14"/>
      <c r="U5711" s="14"/>
      <c r="V5711" s="14"/>
      <c r="W5711" s="14"/>
      <c r="X5711" s="14"/>
      <c r="Y5711" s="14"/>
    </row>
    <row r="5712" spans="1:25">
      <c r="A5712" s="14" t="s">
        <v>5796</v>
      </c>
      <c r="B5712" s="14" t="s">
        <v>68</v>
      </c>
      <c r="C5712" s="14" t="s">
        <v>131</v>
      </c>
      <c r="D5712" s="14" t="s">
        <v>37</v>
      </c>
      <c r="E5712" s="14">
        <v>5</v>
      </c>
      <c r="F5712" s="14">
        <v>73.329175367951393</v>
      </c>
      <c r="G5712" s="14">
        <v>24.443058455983799</v>
      </c>
      <c r="H5712" s="14">
        <v>331.61115799733801</v>
      </c>
      <c r="I5712" s="14">
        <v>269.19332948944702</v>
      </c>
      <c r="J5712" s="14">
        <v>209.31277002652499</v>
      </c>
      <c r="K5712" s="14">
        <v>340.45078507971402</v>
      </c>
      <c r="L5712" s="14">
        <v>71.257455590267497</v>
      </c>
      <c r="M5712" s="14">
        <v>59.880559462921603</v>
      </c>
      <c r="O5712" s="14"/>
      <c r="P5712" s="14"/>
      <c r="Q5712" s="14"/>
      <c r="R5712" s="14"/>
      <c r="S5712" s="14"/>
      <c r="T5712" s="14"/>
      <c r="U5712" s="14"/>
      <c r="V5712" s="14"/>
      <c r="W5712" s="14"/>
      <c r="X5712" s="14"/>
      <c r="Y5712" s="14"/>
    </row>
    <row r="5713" spans="1:25">
      <c r="A5713" s="14" t="s">
        <v>5797</v>
      </c>
      <c r="B5713" s="14" t="s">
        <v>68</v>
      </c>
      <c r="C5713" s="14" t="s">
        <v>132</v>
      </c>
      <c r="D5713" s="14" t="s">
        <v>37</v>
      </c>
      <c r="E5713" s="14">
        <v>5</v>
      </c>
      <c r="F5713" s="14">
        <v>75.1660410271015</v>
      </c>
      <c r="G5713" s="14">
        <v>25.055347009033799</v>
      </c>
      <c r="H5713" s="14">
        <v>343.06727990461701</v>
      </c>
      <c r="I5713" s="14">
        <v>280.06426600306497</v>
      </c>
      <c r="J5713" s="14">
        <v>218.69163606905801</v>
      </c>
      <c r="K5713" s="14">
        <v>352.94007703660702</v>
      </c>
      <c r="L5713" s="14">
        <v>72.875811033541893</v>
      </c>
      <c r="M5713" s="14">
        <v>61.372629934006902</v>
      </c>
      <c r="O5713" s="14"/>
      <c r="P5713" s="14"/>
      <c r="Q5713" s="14"/>
      <c r="R5713" s="14"/>
      <c r="S5713" s="14"/>
      <c r="T5713" s="14"/>
      <c r="U5713" s="14"/>
      <c r="V5713" s="14"/>
      <c r="W5713" s="14"/>
      <c r="X5713" s="14"/>
      <c r="Y5713" s="14"/>
    </row>
    <row r="5714" spans="1:25">
      <c r="A5714" s="14" t="s">
        <v>5798</v>
      </c>
      <c r="B5714" s="14" t="s">
        <v>68</v>
      </c>
      <c r="C5714" s="14" t="s">
        <v>38</v>
      </c>
      <c r="D5714" s="14" t="s">
        <v>39</v>
      </c>
      <c r="E5714" s="14">
        <v>0</v>
      </c>
      <c r="F5714" s="14">
        <v>276.81400315097</v>
      </c>
      <c r="G5714" s="14">
        <v>92.271334383656793</v>
      </c>
      <c r="H5714" s="14">
        <v>300.08564491405502</v>
      </c>
      <c r="I5714" s="14">
        <v>260.75536589438298</v>
      </c>
      <c r="J5714" s="14">
        <v>230.35921055662001</v>
      </c>
      <c r="K5714" s="14">
        <v>293.98668719197002</v>
      </c>
      <c r="L5714" s="14">
        <v>33.231321297586803</v>
      </c>
      <c r="M5714" s="14">
        <v>30.396155337763201</v>
      </c>
      <c r="O5714" s="14"/>
      <c r="P5714" s="14"/>
      <c r="Q5714" s="14"/>
      <c r="R5714" s="14"/>
      <c r="S5714" s="14"/>
      <c r="T5714" s="14"/>
      <c r="U5714" s="14"/>
      <c r="V5714" s="14"/>
      <c r="W5714" s="14"/>
      <c r="X5714" s="14"/>
      <c r="Y5714" s="14"/>
    </row>
    <row r="5715" spans="1:25">
      <c r="A5715" s="14" t="s">
        <v>5799</v>
      </c>
      <c r="B5715" s="14" t="s">
        <v>68</v>
      </c>
      <c r="C5715" s="14" t="s">
        <v>36</v>
      </c>
      <c r="D5715" s="14" t="s">
        <v>39</v>
      </c>
      <c r="E5715" s="14">
        <v>0</v>
      </c>
      <c r="F5715" s="14">
        <v>278.14726562619001</v>
      </c>
      <c r="G5715" s="14">
        <v>92.715755208729902</v>
      </c>
      <c r="H5715" s="14">
        <v>302.07459423559101</v>
      </c>
      <c r="I5715" s="14">
        <v>265.59409977764898</v>
      </c>
      <c r="J5715" s="14">
        <v>234.758806920604</v>
      </c>
      <c r="K5715" s="14">
        <v>299.29827378476699</v>
      </c>
      <c r="L5715" s="14">
        <v>33.704174007118503</v>
      </c>
      <c r="M5715" s="14">
        <v>30.8352928570445</v>
      </c>
      <c r="O5715" s="14"/>
      <c r="P5715" s="14"/>
      <c r="Q5715" s="14"/>
      <c r="R5715" s="14"/>
      <c r="S5715" s="14"/>
      <c r="T5715" s="14"/>
      <c r="U5715" s="14"/>
      <c r="V5715" s="14"/>
      <c r="W5715" s="14"/>
      <c r="X5715" s="14"/>
      <c r="Y5715" s="14"/>
    </row>
    <row r="5716" spans="1:25">
      <c r="A5716" s="14" t="s">
        <v>5800</v>
      </c>
      <c r="B5716" s="14" t="s">
        <v>68</v>
      </c>
      <c r="C5716" s="14" t="s">
        <v>34</v>
      </c>
      <c r="D5716" s="14" t="s">
        <v>39</v>
      </c>
      <c r="E5716" s="14">
        <v>0</v>
      </c>
      <c r="F5716" s="14">
        <v>273.38228880900402</v>
      </c>
      <c r="G5716" s="14">
        <v>91.127429603001403</v>
      </c>
      <c r="H5716" s="14">
        <v>298.45553860741302</v>
      </c>
      <c r="I5716" s="14">
        <v>263.21003690828201</v>
      </c>
      <c r="J5716" s="14">
        <v>232.448789684285</v>
      </c>
      <c r="K5716" s="14">
        <v>296.85935707831698</v>
      </c>
      <c r="L5716" s="14">
        <v>33.649320170034699</v>
      </c>
      <c r="M5716" s="14">
        <v>30.761247223997199</v>
      </c>
      <c r="O5716" s="14"/>
      <c r="P5716" s="14"/>
      <c r="Q5716" s="14"/>
      <c r="R5716" s="14"/>
      <c r="S5716" s="14"/>
      <c r="T5716" s="14"/>
      <c r="U5716" s="14"/>
      <c r="V5716" s="14"/>
      <c r="W5716" s="14"/>
      <c r="X5716" s="14"/>
      <c r="Y5716" s="14"/>
    </row>
    <row r="5717" spans="1:25">
      <c r="A5717" s="14" t="s">
        <v>5801</v>
      </c>
      <c r="B5717" s="14" t="s">
        <v>68</v>
      </c>
      <c r="C5717" s="14" t="s">
        <v>128</v>
      </c>
      <c r="D5717" s="14" t="s">
        <v>39</v>
      </c>
      <c r="E5717" s="14">
        <v>0</v>
      </c>
      <c r="F5717" s="14">
        <v>270.31930568675199</v>
      </c>
      <c r="G5717" s="14">
        <v>90.106435228917405</v>
      </c>
      <c r="H5717" s="14">
        <v>296.822595213353</v>
      </c>
      <c r="I5717" s="14">
        <v>262.54422653839703</v>
      </c>
      <c r="J5717" s="14">
        <v>231.77319660662499</v>
      </c>
      <c r="K5717" s="14">
        <v>296.22139338253203</v>
      </c>
      <c r="L5717" s="14">
        <v>33.677166844135201</v>
      </c>
      <c r="M5717" s="14">
        <v>30.7710299317725</v>
      </c>
      <c r="O5717" s="14"/>
      <c r="P5717" s="14"/>
      <c r="Q5717" s="14"/>
      <c r="R5717" s="14"/>
      <c r="S5717" s="14"/>
      <c r="T5717" s="14"/>
      <c r="U5717" s="14"/>
      <c r="V5717" s="14"/>
      <c r="W5717" s="14"/>
      <c r="X5717" s="14"/>
      <c r="Y5717" s="14"/>
    </row>
    <row r="5718" spans="1:25">
      <c r="A5718" s="14" t="s">
        <v>5802</v>
      </c>
      <c r="B5718" s="14" t="s">
        <v>68</v>
      </c>
      <c r="C5718" s="14" t="s">
        <v>129</v>
      </c>
      <c r="D5718" s="14" t="s">
        <v>39</v>
      </c>
      <c r="E5718" s="14">
        <v>0</v>
      </c>
      <c r="F5718" s="14">
        <v>261.82679174004102</v>
      </c>
      <c r="G5718" s="14">
        <v>87.275597246680206</v>
      </c>
      <c r="H5718" s="14">
        <v>288.19045451948301</v>
      </c>
      <c r="I5718" s="14">
        <v>255.68394731188801</v>
      </c>
      <c r="J5718" s="14">
        <v>225.31448370510799</v>
      </c>
      <c r="K5718" s="14">
        <v>288.97013540049898</v>
      </c>
      <c r="L5718" s="14">
        <v>33.286188088611397</v>
      </c>
      <c r="M5718" s="14">
        <v>30.3694636067804</v>
      </c>
      <c r="O5718" s="14"/>
      <c r="P5718" s="14"/>
      <c r="Q5718" s="14"/>
      <c r="R5718" s="14"/>
      <c r="S5718" s="14"/>
      <c r="T5718" s="14"/>
      <c r="U5718" s="14"/>
      <c r="V5718" s="14"/>
      <c r="W5718" s="14"/>
      <c r="X5718" s="14"/>
      <c r="Y5718" s="14"/>
    </row>
    <row r="5719" spans="1:25">
      <c r="A5719" s="14" t="s">
        <v>5803</v>
      </c>
      <c r="B5719" s="14" t="s">
        <v>68</v>
      </c>
      <c r="C5719" s="14" t="s">
        <v>130</v>
      </c>
      <c r="D5719" s="14" t="s">
        <v>39</v>
      </c>
      <c r="E5719" s="14">
        <v>0</v>
      </c>
      <c r="F5719" s="14">
        <v>259.92184396343202</v>
      </c>
      <c r="G5719" s="14">
        <v>86.640614654477403</v>
      </c>
      <c r="H5719" s="14">
        <v>286.11259049758098</v>
      </c>
      <c r="I5719" s="14">
        <v>253.33332295658099</v>
      </c>
      <c r="J5719" s="14">
        <v>223.182393714905</v>
      </c>
      <c r="K5719" s="14">
        <v>286.39112574056202</v>
      </c>
      <c r="L5719" s="14">
        <v>33.057802783981501</v>
      </c>
      <c r="M5719" s="14">
        <v>30.1509292416759</v>
      </c>
      <c r="O5719" s="14"/>
      <c r="P5719" s="14"/>
      <c r="Q5719" s="14"/>
      <c r="R5719" s="14"/>
      <c r="S5719" s="14"/>
      <c r="T5719" s="14"/>
      <c r="U5719" s="14"/>
      <c r="V5719" s="14"/>
      <c r="W5719" s="14"/>
      <c r="X5719" s="14"/>
      <c r="Y5719" s="14"/>
    </row>
    <row r="5720" spans="1:25">
      <c r="A5720" s="14" t="s">
        <v>5804</v>
      </c>
      <c r="B5720" s="14" t="s">
        <v>68</v>
      </c>
      <c r="C5720" s="14" t="s">
        <v>131</v>
      </c>
      <c r="D5720" s="14" t="s">
        <v>39</v>
      </c>
      <c r="E5720" s="14">
        <v>0</v>
      </c>
      <c r="F5720" s="14">
        <v>256.15537866126198</v>
      </c>
      <c r="G5720" s="14">
        <v>85.385126220420503</v>
      </c>
      <c r="H5720" s="14">
        <v>281.15883374632199</v>
      </c>
      <c r="I5720" s="14">
        <v>246.170378065693</v>
      </c>
      <c r="J5720" s="14">
        <v>216.692075070659</v>
      </c>
      <c r="K5720" s="14">
        <v>278.512604367927</v>
      </c>
      <c r="L5720" s="14">
        <v>32.342226302233698</v>
      </c>
      <c r="M5720" s="14">
        <v>29.478302995033999</v>
      </c>
      <c r="O5720" s="14"/>
      <c r="P5720" s="14"/>
      <c r="Q5720" s="14"/>
      <c r="R5720" s="14"/>
      <c r="S5720" s="14"/>
      <c r="T5720" s="14"/>
      <c r="U5720" s="14"/>
      <c r="V5720" s="14"/>
      <c r="W5720" s="14"/>
      <c r="X5720" s="14"/>
      <c r="Y5720" s="14"/>
    </row>
    <row r="5721" spans="1:25">
      <c r="A5721" s="14" t="s">
        <v>5805</v>
      </c>
      <c r="B5721" s="14" t="s">
        <v>68</v>
      </c>
      <c r="C5721" s="14" t="s">
        <v>132</v>
      </c>
      <c r="D5721" s="14" t="s">
        <v>39</v>
      </c>
      <c r="E5721" s="14">
        <v>0</v>
      </c>
      <c r="F5721" s="14">
        <v>245.61741508550301</v>
      </c>
      <c r="G5721" s="14">
        <v>81.872471695167604</v>
      </c>
      <c r="H5721" s="14">
        <v>268.91043715157201</v>
      </c>
      <c r="I5721" s="14">
        <v>230.28211857864301</v>
      </c>
      <c r="J5721" s="14">
        <v>202.198342047528</v>
      </c>
      <c r="K5721" s="14">
        <v>261.15532105036698</v>
      </c>
      <c r="L5721" s="14">
        <v>30.873202471723602</v>
      </c>
      <c r="M5721" s="14">
        <v>28.083776531115198</v>
      </c>
      <c r="O5721" s="14"/>
      <c r="P5721" s="14"/>
      <c r="Q5721" s="14"/>
      <c r="R5721" s="14"/>
      <c r="S5721" s="14"/>
      <c r="T5721" s="14"/>
      <c r="U5721" s="14"/>
      <c r="V5721" s="14"/>
      <c r="W5721" s="14"/>
      <c r="X5721" s="14"/>
      <c r="Y5721" s="14"/>
    </row>
    <row r="5722" spans="1:25">
      <c r="A5722" s="14" t="s">
        <v>5806</v>
      </c>
      <c r="B5722" s="14" t="s">
        <v>68</v>
      </c>
      <c r="C5722" s="14" t="s">
        <v>38</v>
      </c>
      <c r="D5722" s="14" t="s">
        <v>39</v>
      </c>
      <c r="E5722" s="14">
        <v>1</v>
      </c>
      <c r="F5722" s="14">
        <v>47.829774659170397</v>
      </c>
      <c r="G5722" s="14">
        <v>15.9432582197235</v>
      </c>
      <c r="H5722" s="14">
        <v>234.20710341381999</v>
      </c>
      <c r="I5722" s="14">
        <v>196.524027795791</v>
      </c>
      <c r="J5722" s="14">
        <v>143.377333717368</v>
      </c>
      <c r="K5722" s="14">
        <v>262.468878247595</v>
      </c>
      <c r="L5722" s="14">
        <v>65.944850451804001</v>
      </c>
      <c r="M5722" s="14">
        <v>53.146694078423103</v>
      </c>
      <c r="O5722" s="14"/>
      <c r="P5722" s="14"/>
      <c r="Q5722" s="14"/>
      <c r="R5722" s="14"/>
      <c r="S5722" s="14"/>
      <c r="T5722" s="14"/>
      <c r="U5722" s="14"/>
      <c r="V5722" s="14"/>
      <c r="W5722" s="14"/>
      <c r="X5722" s="14"/>
      <c r="Y5722" s="14"/>
    </row>
    <row r="5723" spans="1:25">
      <c r="A5723" s="14" t="s">
        <v>5807</v>
      </c>
      <c r="B5723" s="14" t="s">
        <v>68</v>
      </c>
      <c r="C5723" s="14" t="s">
        <v>36</v>
      </c>
      <c r="D5723" s="14" t="s">
        <v>39</v>
      </c>
      <c r="E5723" s="14">
        <v>1</v>
      </c>
      <c r="F5723" s="14">
        <v>47.450045135348702</v>
      </c>
      <c r="G5723" s="14">
        <v>15.8166817117829</v>
      </c>
      <c r="H5723" s="14">
        <v>232.12036559704899</v>
      </c>
      <c r="I5723" s="14">
        <v>194.03038859518901</v>
      </c>
      <c r="J5723" s="14">
        <v>141.347204240064</v>
      </c>
      <c r="K5723" s="14">
        <v>259.45696691582901</v>
      </c>
      <c r="L5723" s="14">
        <v>65.4265783206409</v>
      </c>
      <c r="M5723" s="14">
        <v>52.683184355124197</v>
      </c>
      <c r="O5723" s="14"/>
      <c r="P5723" s="14"/>
      <c r="Q5723" s="14"/>
      <c r="R5723" s="14"/>
      <c r="S5723" s="14"/>
      <c r="T5723" s="14"/>
      <c r="U5723" s="14"/>
      <c r="V5723" s="14"/>
      <c r="W5723" s="14"/>
      <c r="X5723" s="14"/>
      <c r="Y5723" s="14"/>
    </row>
    <row r="5724" spans="1:25">
      <c r="A5724" s="14" t="s">
        <v>5808</v>
      </c>
      <c r="B5724" s="14" t="s">
        <v>68</v>
      </c>
      <c r="C5724" s="14" t="s">
        <v>34</v>
      </c>
      <c r="D5724" s="14" t="s">
        <v>39</v>
      </c>
      <c r="E5724" s="14">
        <v>1</v>
      </c>
      <c r="F5724" s="14">
        <v>45.837842570881797</v>
      </c>
      <c r="G5724" s="14">
        <v>15.2792808569606</v>
      </c>
      <c r="H5724" s="14">
        <v>224.61823183653601</v>
      </c>
      <c r="I5724" s="14">
        <v>181.50816275755</v>
      </c>
      <c r="J5724" s="14">
        <v>131.459962336226</v>
      </c>
      <c r="K5724" s="14">
        <v>243.899718748277</v>
      </c>
      <c r="L5724" s="14">
        <v>62.3915559907269</v>
      </c>
      <c r="M5724" s="14">
        <v>50.0482004213248</v>
      </c>
      <c r="O5724" s="14"/>
      <c r="P5724" s="14"/>
      <c r="Q5724" s="14"/>
      <c r="R5724" s="14"/>
      <c r="S5724" s="14"/>
      <c r="T5724" s="14"/>
      <c r="U5724" s="14"/>
      <c r="V5724" s="14"/>
      <c r="W5724" s="14"/>
      <c r="X5724" s="14"/>
      <c r="Y5724" s="14"/>
    </row>
    <row r="5725" spans="1:25">
      <c r="A5725" s="14" t="s">
        <v>5809</v>
      </c>
      <c r="B5725" s="14" t="s">
        <v>68</v>
      </c>
      <c r="C5725" s="14" t="s">
        <v>128</v>
      </c>
      <c r="D5725" s="14" t="s">
        <v>39</v>
      </c>
      <c r="E5725" s="14">
        <v>1</v>
      </c>
      <c r="F5725" s="14">
        <v>45.9119336193883</v>
      </c>
      <c r="G5725" s="14">
        <v>15.3039778731294</v>
      </c>
      <c r="H5725" s="14">
        <v>224.84907987359</v>
      </c>
      <c r="I5725" s="14">
        <v>182.43557775920399</v>
      </c>
      <c r="J5725" s="14">
        <v>132.240553767026</v>
      </c>
      <c r="K5725" s="14">
        <v>244.99893353698599</v>
      </c>
      <c r="L5725" s="14">
        <v>62.563355777782299</v>
      </c>
      <c r="M5725" s="14">
        <v>50.195023992177703</v>
      </c>
      <c r="O5725" s="14"/>
      <c r="P5725" s="14"/>
      <c r="Q5725" s="14"/>
      <c r="R5725" s="14"/>
      <c r="S5725" s="14"/>
      <c r="T5725" s="14"/>
      <c r="U5725" s="14"/>
      <c r="V5725" s="14"/>
      <c r="W5725" s="14"/>
      <c r="X5725" s="14"/>
      <c r="Y5725" s="14"/>
    </row>
    <row r="5726" spans="1:25">
      <c r="A5726" s="14" t="s">
        <v>5810</v>
      </c>
      <c r="B5726" s="14" t="s">
        <v>68</v>
      </c>
      <c r="C5726" s="14" t="s">
        <v>129</v>
      </c>
      <c r="D5726" s="14" t="s">
        <v>39</v>
      </c>
      <c r="E5726" s="14">
        <v>1</v>
      </c>
      <c r="F5726" s="14">
        <v>45.060696419085801</v>
      </c>
      <c r="G5726" s="14">
        <v>15.020232139695301</v>
      </c>
      <c r="H5726" s="14">
        <v>220.49665501607899</v>
      </c>
      <c r="I5726" s="14">
        <v>185.158282111723</v>
      </c>
      <c r="J5726" s="14">
        <v>133.98995309610399</v>
      </c>
      <c r="K5726" s="14">
        <v>249.06818383372999</v>
      </c>
      <c r="L5726" s="14">
        <v>63.909901722006502</v>
      </c>
      <c r="M5726" s="14">
        <v>51.168329015618802</v>
      </c>
      <c r="O5726" s="14"/>
      <c r="P5726" s="14"/>
      <c r="Q5726" s="14"/>
      <c r="R5726" s="14"/>
      <c r="S5726" s="14"/>
      <c r="T5726" s="14"/>
      <c r="U5726" s="14"/>
      <c r="V5726" s="14"/>
      <c r="W5726" s="14"/>
      <c r="X5726" s="14"/>
      <c r="Y5726" s="14"/>
    </row>
    <row r="5727" spans="1:25">
      <c r="A5727" s="14" t="s">
        <v>5811</v>
      </c>
      <c r="B5727" s="14" t="s">
        <v>68</v>
      </c>
      <c r="C5727" s="14" t="s">
        <v>130</v>
      </c>
      <c r="D5727" s="14" t="s">
        <v>39</v>
      </c>
      <c r="E5727" s="14">
        <v>1</v>
      </c>
      <c r="F5727" s="14">
        <v>43.077974769282598</v>
      </c>
      <c r="G5727" s="14">
        <v>14.359324923094199</v>
      </c>
      <c r="H5727" s="14">
        <v>210.08522199113699</v>
      </c>
      <c r="I5727" s="14">
        <v>182.20501361772</v>
      </c>
      <c r="J5727" s="14">
        <v>130.89719239798299</v>
      </c>
      <c r="K5727" s="14">
        <v>246.617232538644</v>
      </c>
      <c r="L5727" s="14">
        <v>64.412218920924204</v>
      </c>
      <c r="M5727" s="14">
        <v>51.307821219736603</v>
      </c>
      <c r="O5727" s="14"/>
      <c r="P5727" s="14"/>
      <c r="Q5727" s="14"/>
      <c r="R5727" s="14"/>
      <c r="S5727" s="14"/>
      <c r="T5727" s="14"/>
      <c r="U5727" s="14"/>
      <c r="V5727" s="14"/>
      <c r="W5727" s="14"/>
      <c r="X5727" s="14"/>
      <c r="Y5727" s="14"/>
    </row>
    <row r="5728" spans="1:25">
      <c r="A5728" s="14" t="s">
        <v>5812</v>
      </c>
      <c r="B5728" s="14" t="s">
        <v>68</v>
      </c>
      <c r="C5728" s="14" t="s">
        <v>131</v>
      </c>
      <c r="D5728" s="14" t="s">
        <v>39</v>
      </c>
      <c r="E5728" s="14">
        <v>1</v>
      </c>
      <c r="F5728" s="14">
        <v>44.0305688474077</v>
      </c>
      <c r="G5728" s="14">
        <v>14.676856282469201</v>
      </c>
      <c r="H5728" s="14">
        <v>213.491897049106</v>
      </c>
      <c r="I5728" s="14">
        <v>180.89978287231901</v>
      </c>
      <c r="J5728" s="14">
        <v>130.47467917332099</v>
      </c>
      <c r="K5728" s="14">
        <v>244.04597582071699</v>
      </c>
      <c r="L5728" s="14">
        <v>63.146192948397697</v>
      </c>
      <c r="M5728" s="14">
        <v>50.4251036989981</v>
      </c>
      <c r="O5728" s="14"/>
      <c r="P5728" s="14"/>
      <c r="Q5728" s="14"/>
      <c r="R5728" s="14"/>
      <c r="S5728" s="14"/>
      <c r="T5728" s="14"/>
      <c r="U5728" s="14"/>
      <c r="V5728" s="14"/>
      <c r="W5728" s="14"/>
      <c r="X5728" s="14"/>
      <c r="Y5728" s="14"/>
    </row>
    <row r="5729" spans="1:25">
      <c r="A5729" s="14" t="s">
        <v>5813</v>
      </c>
      <c r="B5729" s="14" t="s">
        <v>68</v>
      </c>
      <c r="C5729" s="14" t="s">
        <v>132</v>
      </c>
      <c r="D5729" s="14" t="s">
        <v>39</v>
      </c>
      <c r="E5729" s="14">
        <v>1</v>
      </c>
      <c r="F5729" s="14">
        <v>39.344751143748198</v>
      </c>
      <c r="G5729" s="14">
        <v>13.1149170479161</v>
      </c>
      <c r="H5729" s="14">
        <v>189.98865779974</v>
      </c>
      <c r="I5729" s="14">
        <v>154.623459076308</v>
      </c>
      <c r="J5729" s="14">
        <v>109.256984811324</v>
      </c>
      <c r="K5729" s="14">
        <v>212.18657244122099</v>
      </c>
      <c r="L5729" s="14">
        <v>57.563113364913598</v>
      </c>
      <c r="M5729" s="14">
        <v>45.3664742649839</v>
      </c>
      <c r="O5729" s="14"/>
      <c r="P5729" s="14"/>
      <c r="Q5729" s="14"/>
      <c r="R5729" s="14"/>
      <c r="S5729" s="14"/>
      <c r="T5729" s="14"/>
      <c r="U5729" s="14"/>
      <c r="V5729" s="14"/>
      <c r="W5729" s="14"/>
      <c r="X5729" s="14"/>
      <c r="Y5729" s="14"/>
    </row>
    <row r="5730" spans="1:25">
      <c r="A5730" s="14" t="s">
        <v>5814</v>
      </c>
      <c r="B5730" s="14" t="s">
        <v>68</v>
      </c>
      <c r="C5730" s="14" t="s">
        <v>38</v>
      </c>
      <c r="D5730" s="14" t="s">
        <v>39</v>
      </c>
      <c r="E5730" s="14">
        <v>2</v>
      </c>
      <c r="F5730" s="14">
        <v>50.849049872172301</v>
      </c>
      <c r="G5730" s="14">
        <v>16.949683290724099</v>
      </c>
      <c r="H5730" s="14">
        <v>264.86639166669602</v>
      </c>
      <c r="I5730" s="14">
        <v>240.79103636717801</v>
      </c>
      <c r="J5730" s="14">
        <v>178.39977394086901</v>
      </c>
      <c r="K5730" s="14">
        <v>317.70040781646702</v>
      </c>
      <c r="L5730" s="14">
        <v>76.909371449288599</v>
      </c>
      <c r="M5730" s="14">
        <v>62.391262426309297</v>
      </c>
      <c r="O5730" s="14"/>
      <c r="P5730" s="14"/>
      <c r="Q5730" s="14"/>
      <c r="R5730" s="14"/>
      <c r="S5730" s="14"/>
      <c r="T5730" s="14"/>
      <c r="U5730" s="14"/>
      <c r="V5730" s="14"/>
      <c r="W5730" s="14"/>
      <c r="X5730" s="14"/>
      <c r="Y5730" s="14"/>
    </row>
    <row r="5731" spans="1:25">
      <c r="A5731" s="14" t="s">
        <v>5815</v>
      </c>
      <c r="B5731" s="14" t="s">
        <v>68</v>
      </c>
      <c r="C5731" s="14" t="s">
        <v>36</v>
      </c>
      <c r="D5731" s="14" t="s">
        <v>39</v>
      </c>
      <c r="E5731" s="14">
        <v>2</v>
      </c>
      <c r="F5731" s="14">
        <v>52.783414873681402</v>
      </c>
      <c r="G5731" s="14">
        <v>17.594471624560502</v>
      </c>
      <c r="H5731" s="14">
        <v>274.39912078229099</v>
      </c>
      <c r="I5731" s="14">
        <v>251.272124975292</v>
      </c>
      <c r="J5731" s="14">
        <v>187.28777308545</v>
      </c>
      <c r="K5731" s="14">
        <v>329.83809004274798</v>
      </c>
      <c r="L5731" s="14">
        <v>78.565965067455807</v>
      </c>
      <c r="M5731" s="14">
        <v>63.984351889842301</v>
      </c>
      <c r="O5731" s="14"/>
      <c r="P5731" s="14"/>
      <c r="Q5731" s="14"/>
      <c r="R5731" s="14"/>
      <c r="S5731" s="14"/>
      <c r="T5731" s="14"/>
      <c r="U5731" s="14"/>
      <c r="V5731" s="14"/>
      <c r="W5731" s="14"/>
      <c r="X5731" s="14"/>
      <c r="Y5731" s="14"/>
    </row>
    <row r="5732" spans="1:25">
      <c r="A5732" s="14" t="s">
        <v>5816</v>
      </c>
      <c r="B5732" s="14" t="s">
        <v>68</v>
      </c>
      <c r="C5732" s="14" t="s">
        <v>34</v>
      </c>
      <c r="D5732" s="14" t="s">
        <v>39</v>
      </c>
      <c r="E5732" s="14">
        <v>2</v>
      </c>
      <c r="F5732" s="14">
        <v>50.117846388152401</v>
      </c>
      <c r="G5732" s="14">
        <v>16.705948796050802</v>
      </c>
      <c r="H5732" s="14">
        <v>261.76666869399497</v>
      </c>
      <c r="I5732" s="14">
        <v>237.74203282201299</v>
      </c>
      <c r="J5732" s="14">
        <v>175.765662363167</v>
      </c>
      <c r="K5732" s="14">
        <v>314.25725110384002</v>
      </c>
      <c r="L5732" s="14">
        <v>76.515218281827003</v>
      </c>
      <c r="M5732" s="14">
        <v>61.9763704588457</v>
      </c>
      <c r="O5732" s="14"/>
      <c r="P5732" s="14"/>
      <c r="Q5732" s="14"/>
      <c r="R5732" s="14"/>
      <c r="S5732" s="14"/>
      <c r="T5732" s="14"/>
      <c r="U5732" s="14"/>
      <c r="V5732" s="14"/>
      <c r="W5732" s="14"/>
      <c r="X5732" s="14"/>
      <c r="Y5732" s="14"/>
    </row>
    <row r="5733" spans="1:25">
      <c r="A5733" s="14" t="s">
        <v>5817</v>
      </c>
      <c r="B5733" s="14" t="s">
        <v>68</v>
      </c>
      <c r="C5733" s="14" t="s">
        <v>128</v>
      </c>
      <c r="D5733" s="14" t="s">
        <v>39</v>
      </c>
      <c r="E5733" s="14">
        <v>2</v>
      </c>
      <c r="F5733" s="14">
        <v>42.858199639516201</v>
      </c>
      <c r="G5733" s="14">
        <v>14.286066546505401</v>
      </c>
      <c r="H5733" s="14">
        <v>225.14288526747299</v>
      </c>
      <c r="I5733" s="14">
        <v>203.481742100546</v>
      </c>
      <c r="J5733" s="14">
        <v>146.67382045429801</v>
      </c>
      <c r="K5733" s="14">
        <v>274.84076560847001</v>
      </c>
      <c r="L5733" s="14">
        <v>71.359023507923993</v>
      </c>
      <c r="M5733" s="14">
        <v>56.8079216462476</v>
      </c>
      <c r="O5733" s="14"/>
      <c r="P5733" s="14"/>
      <c r="Q5733" s="14"/>
      <c r="R5733" s="14"/>
      <c r="S5733" s="14"/>
      <c r="T5733" s="14"/>
      <c r="U5733" s="14"/>
      <c r="V5733" s="14"/>
      <c r="W5733" s="14"/>
      <c r="X5733" s="14"/>
      <c r="Y5733" s="14"/>
    </row>
    <row r="5734" spans="1:25">
      <c r="A5734" s="14" t="s">
        <v>5818</v>
      </c>
      <c r="B5734" s="14" t="s">
        <v>68</v>
      </c>
      <c r="C5734" s="14" t="s">
        <v>129</v>
      </c>
      <c r="D5734" s="14" t="s">
        <v>39</v>
      </c>
      <c r="E5734" s="14">
        <v>2</v>
      </c>
      <c r="F5734" s="14">
        <v>41.412183871699803</v>
      </c>
      <c r="G5734" s="14">
        <v>13.804061290566599</v>
      </c>
      <c r="H5734" s="14">
        <v>217.91298606451201</v>
      </c>
      <c r="I5734" s="14">
        <v>200.07670160866701</v>
      </c>
      <c r="J5734" s="14">
        <v>143.43630646497201</v>
      </c>
      <c r="K5734" s="14">
        <v>271.50934557986</v>
      </c>
      <c r="L5734" s="14">
        <v>71.432643971193301</v>
      </c>
      <c r="M5734" s="14">
        <v>56.640395143694299</v>
      </c>
      <c r="O5734" s="14"/>
      <c r="P5734" s="14"/>
      <c r="Q5734" s="14"/>
      <c r="R5734" s="14"/>
      <c r="S5734" s="14"/>
      <c r="T5734" s="14"/>
      <c r="U5734" s="14"/>
      <c r="V5734" s="14"/>
      <c r="W5734" s="14"/>
      <c r="X5734" s="14"/>
      <c r="Y5734" s="14"/>
    </row>
    <row r="5735" spans="1:25">
      <c r="A5735" s="14" t="s">
        <v>5819</v>
      </c>
      <c r="B5735" s="14" t="s">
        <v>68</v>
      </c>
      <c r="C5735" s="14" t="s">
        <v>130</v>
      </c>
      <c r="D5735" s="14" t="s">
        <v>39</v>
      </c>
      <c r="E5735" s="14">
        <v>2</v>
      </c>
      <c r="F5735" s="14">
        <v>41.168982531784401</v>
      </c>
      <c r="G5735" s="14">
        <v>13.7229941772615</v>
      </c>
      <c r="H5735" s="14">
        <v>216.63324843077501</v>
      </c>
      <c r="I5735" s="14">
        <v>196.57272178720601</v>
      </c>
      <c r="J5735" s="14">
        <v>140.77588302144201</v>
      </c>
      <c r="K5735" s="14">
        <v>266.99013287644999</v>
      </c>
      <c r="L5735" s="14">
        <v>70.417411089244297</v>
      </c>
      <c r="M5735" s="14">
        <v>55.796838765763098</v>
      </c>
      <c r="O5735" s="14"/>
      <c r="P5735" s="14"/>
      <c r="Q5735" s="14"/>
      <c r="R5735" s="14"/>
      <c r="S5735" s="14"/>
      <c r="T5735" s="14"/>
      <c r="U5735" s="14"/>
      <c r="V5735" s="14"/>
      <c r="W5735" s="14"/>
      <c r="X5735" s="14"/>
      <c r="Y5735" s="14"/>
    </row>
    <row r="5736" spans="1:25">
      <c r="A5736" s="14" t="s">
        <v>5820</v>
      </c>
      <c r="B5736" s="14" t="s">
        <v>68</v>
      </c>
      <c r="C5736" s="14" t="s">
        <v>131</v>
      </c>
      <c r="D5736" s="14" t="s">
        <v>39</v>
      </c>
      <c r="E5736" s="14">
        <v>2</v>
      </c>
      <c r="F5736" s="14">
        <v>41.684161145748803</v>
      </c>
      <c r="G5736" s="14">
        <v>13.894720381916301</v>
      </c>
      <c r="H5736" s="14">
        <v>218.929417782294</v>
      </c>
      <c r="I5736" s="14">
        <v>194.858231216848</v>
      </c>
      <c r="J5736" s="14">
        <v>139.906631844679</v>
      </c>
      <c r="K5736" s="14">
        <v>264.10801347639199</v>
      </c>
      <c r="L5736" s="14">
        <v>69.249782259543693</v>
      </c>
      <c r="M5736" s="14">
        <v>54.951599372169198</v>
      </c>
      <c r="O5736" s="14"/>
      <c r="P5736" s="14"/>
      <c r="Q5736" s="14"/>
      <c r="R5736" s="14"/>
      <c r="S5736" s="14"/>
      <c r="T5736" s="14"/>
      <c r="U5736" s="14"/>
      <c r="V5736" s="14"/>
      <c r="W5736" s="14"/>
      <c r="X5736" s="14"/>
      <c r="Y5736" s="14"/>
    </row>
    <row r="5737" spans="1:25">
      <c r="A5737" s="14" t="s">
        <v>5821</v>
      </c>
      <c r="B5737" s="14" t="s">
        <v>68</v>
      </c>
      <c r="C5737" s="14" t="s">
        <v>132</v>
      </c>
      <c r="D5737" s="14" t="s">
        <v>39</v>
      </c>
      <c r="E5737" s="14">
        <v>2</v>
      </c>
      <c r="F5737" s="14">
        <v>34.260070897105301</v>
      </c>
      <c r="G5737" s="14">
        <v>11.4200236323684</v>
      </c>
      <c r="H5737" s="14">
        <v>180.34463808551499</v>
      </c>
      <c r="I5737" s="14">
        <v>157.69581881537599</v>
      </c>
      <c r="J5737" s="14">
        <v>109.089762288895</v>
      </c>
      <c r="K5737" s="14">
        <v>220.44139262026701</v>
      </c>
      <c r="L5737" s="14">
        <v>62.745573804890398</v>
      </c>
      <c r="M5737" s="14">
        <v>48.606056526480899</v>
      </c>
      <c r="O5737" s="14"/>
      <c r="P5737" s="14"/>
      <c r="Q5737" s="14"/>
      <c r="R5737" s="14"/>
      <c r="S5737" s="14"/>
      <c r="T5737" s="14"/>
      <c r="U5737" s="14"/>
      <c r="V5737" s="14"/>
      <c r="W5737" s="14"/>
      <c r="X5737" s="14"/>
      <c r="Y5737" s="14"/>
    </row>
    <row r="5738" spans="1:25">
      <c r="A5738" s="14" t="s">
        <v>5822</v>
      </c>
      <c r="B5738" s="14" t="s">
        <v>68</v>
      </c>
      <c r="C5738" s="14" t="s">
        <v>38</v>
      </c>
      <c r="D5738" s="14" t="s">
        <v>39</v>
      </c>
      <c r="E5738" s="14">
        <v>3</v>
      </c>
      <c r="F5738" s="14">
        <v>58.039868858350502</v>
      </c>
      <c r="G5738" s="14">
        <v>19.346622952783498</v>
      </c>
      <c r="H5738" s="14">
        <v>302.27524013515199</v>
      </c>
      <c r="I5738" s="14">
        <v>250.714523848238</v>
      </c>
      <c r="J5738" s="14">
        <v>188.66380429394701</v>
      </c>
      <c r="K5738" s="14">
        <v>326.17854625968801</v>
      </c>
      <c r="L5738" s="14">
        <v>75.464022411450202</v>
      </c>
      <c r="M5738" s="14">
        <v>62.050719554291</v>
      </c>
      <c r="O5738" s="14"/>
      <c r="P5738" s="14"/>
      <c r="Q5738" s="14"/>
      <c r="R5738" s="14"/>
      <c r="S5738" s="14"/>
      <c r="T5738" s="14"/>
      <c r="U5738" s="14"/>
      <c r="V5738" s="14"/>
      <c r="W5738" s="14"/>
      <c r="X5738" s="14"/>
      <c r="Y5738" s="14"/>
    </row>
    <row r="5739" spans="1:25">
      <c r="A5739" s="14" t="s">
        <v>5823</v>
      </c>
      <c r="B5739" s="14" t="s">
        <v>68</v>
      </c>
      <c r="C5739" s="14" t="s">
        <v>36</v>
      </c>
      <c r="D5739" s="14" t="s">
        <v>39</v>
      </c>
      <c r="E5739" s="14">
        <v>3</v>
      </c>
      <c r="F5739" s="14">
        <v>59.815214094683697</v>
      </c>
      <c r="G5739" s="14">
        <v>19.938404698227899</v>
      </c>
      <c r="H5739" s="14">
        <v>309.77893259455999</v>
      </c>
      <c r="I5739" s="14">
        <v>260.21862569797202</v>
      </c>
      <c r="J5739" s="14">
        <v>196.86829531259801</v>
      </c>
      <c r="K5739" s="14">
        <v>337.03622381118299</v>
      </c>
      <c r="L5739" s="14">
        <v>76.817598113211403</v>
      </c>
      <c r="M5739" s="14">
        <v>63.350330385373297</v>
      </c>
      <c r="O5739" s="14"/>
      <c r="P5739" s="14"/>
      <c r="Q5739" s="14"/>
      <c r="R5739" s="14"/>
      <c r="S5739" s="14"/>
      <c r="T5739" s="14"/>
      <c r="U5739" s="14"/>
      <c r="V5739" s="14"/>
      <c r="W5739" s="14"/>
      <c r="X5739" s="14"/>
      <c r="Y5739" s="14"/>
    </row>
    <row r="5740" spans="1:25">
      <c r="A5740" s="14" t="s">
        <v>5824</v>
      </c>
      <c r="B5740" s="14" t="s">
        <v>68</v>
      </c>
      <c r="C5740" s="14" t="s">
        <v>34</v>
      </c>
      <c r="D5740" s="14" t="s">
        <v>39</v>
      </c>
      <c r="E5740" s="14">
        <v>3</v>
      </c>
      <c r="F5740" s="14">
        <v>54.009009351341398</v>
      </c>
      <c r="G5740" s="14">
        <v>18.003003117113799</v>
      </c>
      <c r="H5740" s="14">
        <v>279.47740932130102</v>
      </c>
      <c r="I5740" s="14">
        <v>236.70386473837101</v>
      </c>
      <c r="J5740" s="14">
        <v>176.45025170527501</v>
      </c>
      <c r="K5740" s="14">
        <v>310.51427606363097</v>
      </c>
      <c r="L5740" s="14">
        <v>73.810411325260304</v>
      </c>
      <c r="M5740" s="14">
        <v>60.253613033095903</v>
      </c>
      <c r="O5740" s="14"/>
      <c r="P5740" s="14"/>
      <c r="Q5740" s="14"/>
      <c r="R5740" s="14"/>
      <c r="S5740" s="14"/>
      <c r="T5740" s="14"/>
      <c r="U5740" s="14"/>
      <c r="V5740" s="14"/>
      <c r="W5740" s="14"/>
      <c r="X5740" s="14"/>
      <c r="Y5740" s="14"/>
    </row>
    <row r="5741" spans="1:25">
      <c r="A5741" s="14" t="s">
        <v>5825</v>
      </c>
      <c r="B5741" s="14" t="s">
        <v>68</v>
      </c>
      <c r="C5741" s="14" t="s">
        <v>128</v>
      </c>
      <c r="D5741" s="14" t="s">
        <v>39</v>
      </c>
      <c r="E5741" s="14">
        <v>3</v>
      </c>
      <c r="F5741" s="14">
        <v>56.116907916655101</v>
      </c>
      <c r="G5741" s="14">
        <v>18.705635972218399</v>
      </c>
      <c r="H5741" s="14">
        <v>291.66792056473599</v>
      </c>
      <c r="I5741" s="14">
        <v>247.98389710811699</v>
      </c>
      <c r="J5741" s="14">
        <v>186.076434389979</v>
      </c>
      <c r="K5741" s="14">
        <v>323.526566833819</v>
      </c>
      <c r="L5741" s="14">
        <v>75.542669725701202</v>
      </c>
      <c r="M5741" s="14">
        <v>61.9074627181379</v>
      </c>
      <c r="O5741" s="14"/>
      <c r="P5741" s="14"/>
      <c r="Q5741" s="14"/>
      <c r="R5741" s="14"/>
      <c r="S5741" s="14"/>
      <c r="T5741" s="14"/>
      <c r="U5741" s="14"/>
      <c r="V5741" s="14"/>
      <c r="W5741" s="14"/>
      <c r="X5741" s="14"/>
      <c r="Y5741" s="14"/>
    </row>
    <row r="5742" spans="1:25">
      <c r="A5742" s="14" t="s">
        <v>5826</v>
      </c>
      <c r="B5742" s="14" t="s">
        <v>68</v>
      </c>
      <c r="C5742" s="14" t="s">
        <v>129</v>
      </c>
      <c r="D5742" s="14" t="s">
        <v>39</v>
      </c>
      <c r="E5742" s="14">
        <v>3</v>
      </c>
      <c r="F5742" s="14">
        <v>49.056401051662299</v>
      </c>
      <c r="G5742" s="14">
        <v>16.352133683887399</v>
      </c>
      <c r="H5742" s="14">
        <v>255.52870638432299</v>
      </c>
      <c r="I5742" s="14">
        <v>214.63431669231699</v>
      </c>
      <c r="J5742" s="14">
        <v>157.77778692654201</v>
      </c>
      <c r="K5742" s="14">
        <v>284.98942204315603</v>
      </c>
      <c r="L5742" s="14">
        <v>70.355105350838798</v>
      </c>
      <c r="M5742" s="14">
        <v>56.856529765775001</v>
      </c>
      <c r="O5742" s="14"/>
      <c r="P5742" s="14"/>
      <c r="Q5742" s="14"/>
      <c r="R5742" s="14"/>
      <c r="S5742" s="14"/>
      <c r="T5742" s="14"/>
      <c r="U5742" s="14"/>
      <c r="V5742" s="14"/>
      <c r="W5742" s="14"/>
      <c r="X5742" s="14"/>
      <c r="Y5742" s="14"/>
    </row>
    <row r="5743" spans="1:25">
      <c r="A5743" s="14" t="s">
        <v>5827</v>
      </c>
      <c r="B5743" s="14" t="s">
        <v>68</v>
      </c>
      <c r="C5743" s="14" t="s">
        <v>130</v>
      </c>
      <c r="D5743" s="14" t="s">
        <v>39</v>
      </c>
      <c r="E5743" s="14">
        <v>3</v>
      </c>
      <c r="F5743" s="14">
        <v>54.591348580342803</v>
      </c>
      <c r="G5743" s="14">
        <v>18.197116193447599</v>
      </c>
      <c r="H5743" s="14">
        <v>284.774901305909</v>
      </c>
      <c r="I5743" s="14">
        <v>241.23536454267199</v>
      </c>
      <c r="J5743" s="14">
        <v>180.617220700627</v>
      </c>
      <c r="K5743" s="14">
        <v>315.41109118426601</v>
      </c>
      <c r="L5743" s="14">
        <v>74.175726641594096</v>
      </c>
      <c r="M5743" s="14">
        <v>60.618143842044198</v>
      </c>
      <c r="O5743" s="14"/>
      <c r="P5743" s="14"/>
      <c r="Q5743" s="14"/>
      <c r="R5743" s="14"/>
      <c r="S5743" s="14"/>
      <c r="T5743" s="14"/>
      <c r="U5743" s="14"/>
      <c r="V5743" s="14"/>
      <c r="W5743" s="14"/>
      <c r="X5743" s="14"/>
      <c r="Y5743" s="14"/>
    </row>
    <row r="5744" spans="1:25">
      <c r="A5744" s="14" t="s">
        <v>5828</v>
      </c>
      <c r="B5744" s="14" t="s">
        <v>68</v>
      </c>
      <c r="C5744" s="14" t="s">
        <v>131</v>
      </c>
      <c r="D5744" s="14" t="s">
        <v>39</v>
      </c>
      <c r="E5744" s="14">
        <v>3</v>
      </c>
      <c r="F5744" s="14">
        <v>52.289510543722997</v>
      </c>
      <c r="G5744" s="14">
        <v>17.429836847907701</v>
      </c>
      <c r="H5744" s="14">
        <v>271.78912908011301</v>
      </c>
      <c r="I5744" s="14">
        <v>227.24690599372701</v>
      </c>
      <c r="J5744" s="14">
        <v>169.05623868222801</v>
      </c>
      <c r="K5744" s="14">
        <v>298.76859347874603</v>
      </c>
      <c r="L5744" s="14">
        <v>71.521687485019598</v>
      </c>
      <c r="M5744" s="14">
        <v>58.190667311498899</v>
      </c>
      <c r="O5744" s="14"/>
      <c r="P5744" s="14"/>
      <c r="Q5744" s="14"/>
      <c r="R5744" s="14"/>
      <c r="S5744" s="14"/>
      <c r="T5744" s="14"/>
      <c r="U5744" s="14"/>
      <c r="V5744" s="14"/>
      <c r="W5744" s="14"/>
      <c r="X5744" s="14"/>
      <c r="Y5744" s="14"/>
    </row>
    <row r="5745" spans="1:25">
      <c r="A5745" s="14" t="s">
        <v>5829</v>
      </c>
      <c r="B5745" s="14" t="s">
        <v>68</v>
      </c>
      <c r="C5745" s="14" t="s">
        <v>132</v>
      </c>
      <c r="D5745" s="14" t="s">
        <v>39</v>
      </c>
      <c r="E5745" s="14">
        <v>3</v>
      </c>
      <c r="F5745" s="14">
        <v>55.711361769290903</v>
      </c>
      <c r="G5745" s="14">
        <v>18.570453923096998</v>
      </c>
      <c r="H5745" s="14">
        <v>289.40967152878397</v>
      </c>
      <c r="I5745" s="14">
        <v>241.12119879586601</v>
      </c>
      <c r="J5745" s="14">
        <v>181.331435938151</v>
      </c>
      <c r="K5745" s="14">
        <v>314.13297216273099</v>
      </c>
      <c r="L5745" s="14">
        <v>73.011773366864404</v>
      </c>
      <c r="M5745" s="14">
        <v>59.789762857715402</v>
      </c>
      <c r="O5745" s="14"/>
      <c r="P5745" s="14"/>
      <c r="Q5745" s="14"/>
      <c r="R5745" s="14"/>
      <c r="S5745" s="14"/>
      <c r="T5745" s="14"/>
      <c r="U5745" s="14"/>
      <c r="V5745" s="14"/>
      <c r="W5745" s="14"/>
      <c r="X5745" s="14"/>
      <c r="Y5745" s="14"/>
    </row>
    <row r="5746" spans="1:25">
      <c r="A5746" s="14" t="s">
        <v>5830</v>
      </c>
      <c r="B5746" s="14" t="s">
        <v>68</v>
      </c>
      <c r="C5746" s="14" t="s">
        <v>38</v>
      </c>
      <c r="D5746" s="14" t="s">
        <v>39</v>
      </c>
      <c r="E5746" s="14">
        <v>4</v>
      </c>
      <c r="F5746" s="14">
        <v>45.978978045281899</v>
      </c>
      <c r="G5746" s="14">
        <v>15.326326015094001</v>
      </c>
      <c r="H5746" s="14">
        <v>259.29944758223502</v>
      </c>
      <c r="I5746" s="14">
        <v>228.397126559421</v>
      </c>
      <c r="J5746" s="14">
        <v>166.38040950433901</v>
      </c>
      <c r="K5746" s="14">
        <v>305.68257664503199</v>
      </c>
      <c r="L5746" s="14">
        <v>77.285450085611302</v>
      </c>
      <c r="M5746" s="14">
        <v>62.016717055081998</v>
      </c>
      <c r="O5746" s="14"/>
      <c r="P5746" s="14"/>
      <c r="Q5746" s="14"/>
      <c r="R5746" s="14"/>
      <c r="S5746" s="14"/>
      <c r="T5746" s="14"/>
      <c r="U5746" s="14"/>
      <c r="V5746" s="14"/>
      <c r="W5746" s="14"/>
      <c r="X5746" s="14"/>
      <c r="Y5746" s="14"/>
    </row>
    <row r="5747" spans="1:25">
      <c r="A5747" s="14" t="s">
        <v>5831</v>
      </c>
      <c r="B5747" s="14" t="s">
        <v>68</v>
      </c>
      <c r="C5747" s="14" t="s">
        <v>36</v>
      </c>
      <c r="D5747" s="14" t="s">
        <v>39</v>
      </c>
      <c r="E5747" s="14">
        <v>4</v>
      </c>
      <c r="F5747" s="14">
        <v>43.1950428435185</v>
      </c>
      <c r="G5747" s="14">
        <v>14.3983476145062</v>
      </c>
      <c r="H5747" s="14">
        <v>245.11997981794599</v>
      </c>
      <c r="I5747" s="14">
        <v>220.966383342716</v>
      </c>
      <c r="J5747" s="14">
        <v>159.17078950547</v>
      </c>
      <c r="K5747" s="14">
        <v>298.52088314396798</v>
      </c>
      <c r="L5747" s="14">
        <v>77.554499801251694</v>
      </c>
      <c r="M5747" s="14">
        <v>61.795593837245903</v>
      </c>
      <c r="O5747" s="14"/>
      <c r="P5747" s="14"/>
      <c r="Q5747" s="14"/>
      <c r="R5747" s="14"/>
      <c r="S5747" s="14"/>
      <c r="T5747" s="14"/>
      <c r="U5747" s="14"/>
      <c r="V5747" s="14"/>
      <c r="W5747" s="14"/>
      <c r="X5747" s="14"/>
      <c r="Y5747" s="14"/>
    </row>
    <row r="5748" spans="1:25">
      <c r="A5748" s="14" t="s">
        <v>5832</v>
      </c>
      <c r="B5748" s="14" t="s">
        <v>68</v>
      </c>
      <c r="C5748" s="14" t="s">
        <v>34</v>
      </c>
      <c r="D5748" s="14" t="s">
        <v>39</v>
      </c>
      <c r="E5748" s="14">
        <v>4</v>
      </c>
      <c r="F5748" s="14">
        <v>42.941843317703999</v>
      </c>
      <c r="G5748" s="14">
        <v>14.313947772568</v>
      </c>
      <c r="H5748" s="14">
        <v>246.05686063318799</v>
      </c>
      <c r="I5748" s="14">
        <v>218.02246635118701</v>
      </c>
      <c r="J5748" s="14">
        <v>156.91857324395201</v>
      </c>
      <c r="K5748" s="14">
        <v>294.760643551969</v>
      </c>
      <c r="L5748" s="14">
        <v>76.738177200782403</v>
      </c>
      <c r="M5748" s="14">
        <v>61.1038931072355</v>
      </c>
      <c r="O5748" s="14"/>
      <c r="P5748" s="14"/>
      <c r="Q5748" s="14"/>
      <c r="R5748" s="14"/>
      <c r="S5748" s="14"/>
      <c r="T5748" s="14"/>
      <c r="U5748" s="14"/>
      <c r="V5748" s="14"/>
      <c r="W5748" s="14"/>
      <c r="X5748" s="14"/>
      <c r="Y5748" s="14"/>
    </row>
    <row r="5749" spans="1:25">
      <c r="A5749" s="14" t="s">
        <v>5833</v>
      </c>
      <c r="B5749" s="14" t="s">
        <v>68</v>
      </c>
      <c r="C5749" s="14" t="s">
        <v>128</v>
      </c>
      <c r="D5749" s="14" t="s">
        <v>39</v>
      </c>
      <c r="E5749" s="14">
        <v>4</v>
      </c>
      <c r="F5749" s="14">
        <v>51.716877302327298</v>
      </c>
      <c r="G5749" s="14">
        <v>17.238959100775801</v>
      </c>
      <c r="H5749" s="14">
        <v>299.11438578558301</v>
      </c>
      <c r="I5749" s="14">
        <v>261.33646435915801</v>
      </c>
      <c r="J5749" s="14">
        <v>194.33367359753601</v>
      </c>
      <c r="K5749" s="14">
        <v>343.78372095906701</v>
      </c>
      <c r="L5749" s="14">
        <v>82.4472565999084</v>
      </c>
      <c r="M5749" s="14">
        <v>67.002790761621796</v>
      </c>
      <c r="O5749" s="14"/>
      <c r="P5749" s="14"/>
      <c r="Q5749" s="14"/>
      <c r="R5749" s="14"/>
      <c r="S5749" s="14"/>
      <c r="T5749" s="14"/>
      <c r="U5749" s="14"/>
      <c r="V5749" s="14"/>
      <c r="W5749" s="14"/>
      <c r="X5749" s="14"/>
      <c r="Y5749" s="14"/>
    </row>
    <row r="5750" spans="1:25">
      <c r="A5750" s="14" t="s">
        <v>5834</v>
      </c>
      <c r="B5750" s="14" t="s">
        <v>68</v>
      </c>
      <c r="C5750" s="14" t="s">
        <v>129</v>
      </c>
      <c r="D5750" s="14" t="s">
        <v>39</v>
      </c>
      <c r="E5750" s="14">
        <v>4</v>
      </c>
      <c r="F5750" s="14">
        <v>58.491726140228302</v>
      </c>
      <c r="G5750" s="14">
        <v>19.497242046742802</v>
      </c>
      <c r="H5750" s="14">
        <v>340.04840497778201</v>
      </c>
      <c r="I5750" s="14">
        <v>293.94958786666899</v>
      </c>
      <c r="J5750" s="14">
        <v>223.01311463574001</v>
      </c>
      <c r="K5750" s="14">
        <v>380.15430996039203</v>
      </c>
      <c r="L5750" s="14">
        <v>86.204722093723703</v>
      </c>
      <c r="M5750" s="14">
        <v>70.936473230928797</v>
      </c>
      <c r="O5750" s="14"/>
      <c r="P5750" s="14"/>
      <c r="Q5750" s="14"/>
      <c r="R5750" s="14"/>
      <c r="S5750" s="14"/>
      <c r="T5750" s="14"/>
      <c r="U5750" s="14"/>
      <c r="V5750" s="14"/>
      <c r="W5750" s="14"/>
      <c r="X5750" s="14"/>
      <c r="Y5750" s="14"/>
    </row>
    <row r="5751" spans="1:25">
      <c r="A5751" s="14" t="s">
        <v>5835</v>
      </c>
      <c r="B5751" s="14" t="s">
        <v>68</v>
      </c>
      <c r="C5751" s="14" t="s">
        <v>130</v>
      </c>
      <c r="D5751" s="14" t="s">
        <v>39</v>
      </c>
      <c r="E5751" s="14">
        <v>4</v>
      </c>
      <c r="F5751" s="14">
        <v>60.100740313457202</v>
      </c>
      <c r="G5751" s="14">
        <v>20.033580104485701</v>
      </c>
      <c r="H5751" s="14">
        <v>349.95190586617701</v>
      </c>
      <c r="I5751" s="14">
        <v>303.192294544726</v>
      </c>
      <c r="J5751" s="14">
        <v>230.94005335977999</v>
      </c>
      <c r="K5751" s="14">
        <v>390.76372360822302</v>
      </c>
      <c r="L5751" s="14">
        <v>87.571429063497106</v>
      </c>
      <c r="M5751" s="14">
        <v>72.2522411849463</v>
      </c>
      <c r="O5751" s="14"/>
      <c r="P5751" s="14"/>
      <c r="Q5751" s="14"/>
      <c r="R5751" s="14"/>
      <c r="S5751" s="14"/>
      <c r="T5751" s="14"/>
      <c r="U5751" s="14"/>
      <c r="V5751" s="14"/>
      <c r="W5751" s="14"/>
      <c r="X5751" s="14"/>
      <c r="Y5751" s="14"/>
    </row>
    <row r="5752" spans="1:25">
      <c r="A5752" s="14" t="s">
        <v>5836</v>
      </c>
      <c r="B5752" s="14" t="s">
        <v>68</v>
      </c>
      <c r="C5752" s="14" t="s">
        <v>131</v>
      </c>
      <c r="D5752" s="14" t="s">
        <v>39</v>
      </c>
      <c r="E5752" s="14">
        <v>4</v>
      </c>
      <c r="F5752" s="14">
        <v>51.1823009233986</v>
      </c>
      <c r="G5752" s="14">
        <v>17.060766974466201</v>
      </c>
      <c r="H5752" s="14">
        <v>297.88325528692002</v>
      </c>
      <c r="I5752" s="14">
        <v>254.94847446726001</v>
      </c>
      <c r="J5752" s="14">
        <v>189.542457666536</v>
      </c>
      <c r="K5752" s="14">
        <v>335.51865526516701</v>
      </c>
      <c r="L5752" s="14">
        <v>80.570180797906303</v>
      </c>
      <c r="M5752" s="14">
        <v>65.406016800724899</v>
      </c>
      <c r="O5752" s="14"/>
      <c r="P5752" s="14"/>
      <c r="Q5752" s="14"/>
      <c r="R5752" s="14"/>
      <c r="S5752" s="14"/>
      <c r="T5752" s="14"/>
      <c r="U5752" s="14"/>
      <c r="V5752" s="14"/>
      <c r="W5752" s="14"/>
      <c r="X5752" s="14"/>
      <c r="Y5752" s="14"/>
    </row>
    <row r="5753" spans="1:25">
      <c r="A5753" s="14" t="s">
        <v>5837</v>
      </c>
      <c r="B5753" s="14" t="s">
        <v>68</v>
      </c>
      <c r="C5753" s="14" t="s">
        <v>132</v>
      </c>
      <c r="D5753" s="14" t="s">
        <v>39</v>
      </c>
      <c r="E5753" s="14">
        <v>4</v>
      </c>
      <c r="F5753" s="14">
        <v>42.538390339939902</v>
      </c>
      <c r="G5753" s="14">
        <v>14.179463446646601</v>
      </c>
      <c r="H5753" s="14">
        <v>246.88560847324399</v>
      </c>
      <c r="I5753" s="14">
        <v>210.51785544490701</v>
      </c>
      <c r="J5753" s="14">
        <v>151.69258829720101</v>
      </c>
      <c r="K5753" s="14">
        <v>284.47480192215897</v>
      </c>
      <c r="L5753" s="14">
        <v>73.956946477251805</v>
      </c>
      <c r="M5753" s="14">
        <v>58.825267147706001</v>
      </c>
      <c r="O5753" s="14"/>
      <c r="P5753" s="14"/>
      <c r="Q5753" s="14"/>
      <c r="R5753" s="14"/>
      <c r="S5753" s="14"/>
      <c r="T5753" s="14"/>
      <c r="U5753" s="14"/>
      <c r="V5753" s="14"/>
      <c r="W5753" s="14"/>
      <c r="X5753" s="14"/>
      <c r="Y5753" s="14"/>
    </row>
    <row r="5754" spans="1:25">
      <c r="A5754" s="14" t="s">
        <v>5838</v>
      </c>
      <c r="B5754" s="14" t="s">
        <v>68</v>
      </c>
      <c r="C5754" s="14" t="s">
        <v>38</v>
      </c>
      <c r="D5754" s="14" t="s">
        <v>39</v>
      </c>
      <c r="E5754" s="14">
        <v>5</v>
      </c>
      <c r="F5754" s="14">
        <v>74.116331715995202</v>
      </c>
      <c r="G5754" s="14">
        <v>24.705443905331698</v>
      </c>
      <c r="H5754" s="14">
        <v>472.31921817483601</v>
      </c>
      <c r="I5754" s="14">
        <v>428.96983419406502</v>
      </c>
      <c r="J5754" s="14">
        <v>335.026854409414</v>
      </c>
      <c r="K5754" s="14">
        <v>540.65705836394795</v>
      </c>
      <c r="L5754" s="14">
        <v>111.687224169883</v>
      </c>
      <c r="M5754" s="14">
        <v>93.942979784650802</v>
      </c>
      <c r="O5754" s="14"/>
      <c r="P5754" s="14"/>
      <c r="Q5754" s="14"/>
      <c r="R5754" s="14"/>
      <c r="S5754" s="14"/>
      <c r="T5754" s="14"/>
      <c r="U5754" s="14"/>
      <c r="V5754" s="14"/>
      <c r="W5754" s="14"/>
      <c r="X5754" s="14"/>
      <c r="Y5754" s="14"/>
    </row>
    <row r="5755" spans="1:25">
      <c r="A5755" s="14" t="s">
        <v>5839</v>
      </c>
      <c r="B5755" s="14" t="s">
        <v>68</v>
      </c>
      <c r="C5755" s="14" t="s">
        <v>36</v>
      </c>
      <c r="D5755" s="14" t="s">
        <v>39</v>
      </c>
      <c r="E5755" s="14">
        <v>5</v>
      </c>
      <c r="F5755" s="14">
        <v>74.903548678957407</v>
      </c>
      <c r="G5755" s="14">
        <v>24.9678495596525</v>
      </c>
      <c r="H5755" s="14">
        <v>484.18583502881302</v>
      </c>
      <c r="I5755" s="14">
        <v>451.519231049354</v>
      </c>
      <c r="J5755" s="14">
        <v>353.829561073006</v>
      </c>
      <c r="K5755" s="14">
        <v>567.55420687361004</v>
      </c>
      <c r="L5755" s="14">
        <v>116.03497582425599</v>
      </c>
      <c r="M5755" s="14">
        <v>97.6896699763481</v>
      </c>
      <c r="O5755" s="14"/>
      <c r="P5755" s="14"/>
      <c r="Q5755" s="14"/>
      <c r="R5755" s="14"/>
      <c r="S5755" s="14"/>
      <c r="T5755" s="14"/>
      <c r="U5755" s="14"/>
      <c r="V5755" s="14"/>
      <c r="W5755" s="14"/>
      <c r="X5755" s="14"/>
      <c r="Y5755" s="14"/>
    </row>
    <row r="5756" spans="1:25">
      <c r="A5756" s="14" t="s">
        <v>5840</v>
      </c>
      <c r="B5756" s="14" t="s">
        <v>68</v>
      </c>
      <c r="C5756" s="14" t="s">
        <v>34</v>
      </c>
      <c r="D5756" s="14" t="s">
        <v>39</v>
      </c>
      <c r="E5756" s="14">
        <v>5</v>
      </c>
      <c r="F5756" s="14">
        <v>80.4757471809245</v>
      </c>
      <c r="G5756" s="14">
        <v>26.825249060308199</v>
      </c>
      <c r="H5756" s="14">
        <v>527.05316118229405</v>
      </c>
      <c r="I5756" s="14">
        <v>507.51414239963299</v>
      </c>
      <c r="J5756" s="14">
        <v>401.53909277033802</v>
      </c>
      <c r="K5756" s="14">
        <v>632.62372953453996</v>
      </c>
      <c r="L5756" s="14">
        <v>125.109587134907</v>
      </c>
      <c r="M5756" s="14">
        <v>105.975049629295</v>
      </c>
      <c r="O5756" s="14"/>
      <c r="P5756" s="14"/>
      <c r="Q5756" s="14"/>
      <c r="R5756" s="14"/>
      <c r="S5756" s="14"/>
      <c r="T5756" s="14"/>
      <c r="U5756" s="14"/>
      <c r="V5756" s="14"/>
      <c r="W5756" s="14"/>
      <c r="X5756" s="14"/>
      <c r="Y5756" s="14"/>
    </row>
    <row r="5757" spans="1:25">
      <c r="A5757" s="14" t="s">
        <v>5841</v>
      </c>
      <c r="B5757" s="14" t="s">
        <v>68</v>
      </c>
      <c r="C5757" s="14" t="s">
        <v>128</v>
      </c>
      <c r="D5757" s="14" t="s">
        <v>39</v>
      </c>
      <c r="E5757" s="14">
        <v>5</v>
      </c>
      <c r="F5757" s="14">
        <v>73.715387208865295</v>
      </c>
      <c r="G5757" s="14">
        <v>24.571795736288401</v>
      </c>
      <c r="H5757" s="14">
        <v>488.63441077068398</v>
      </c>
      <c r="I5757" s="14">
        <v>481.66783172333402</v>
      </c>
      <c r="J5757" s="14">
        <v>376.990626272491</v>
      </c>
      <c r="K5757" s="14">
        <v>606.17573267557395</v>
      </c>
      <c r="L5757" s="14">
        <v>124.507900952239</v>
      </c>
      <c r="M5757" s="14">
        <v>104.677205450843</v>
      </c>
      <c r="O5757" s="14"/>
      <c r="P5757" s="14"/>
      <c r="Q5757" s="14"/>
      <c r="R5757" s="14"/>
      <c r="S5757" s="14"/>
      <c r="T5757" s="14"/>
      <c r="U5757" s="14"/>
      <c r="V5757" s="14"/>
      <c r="W5757" s="14"/>
      <c r="X5757" s="14"/>
      <c r="Y5757" s="14"/>
    </row>
    <row r="5758" spans="1:25">
      <c r="A5758" s="14" t="s">
        <v>5842</v>
      </c>
      <c r="B5758" s="14" t="s">
        <v>68</v>
      </c>
      <c r="C5758" s="14" t="s">
        <v>129</v>
      </c>
      <c r="D5758" s="14" t="s">
        <v>39</v>
      </c>
      <c r="E5758" s="14">
        <v>5</v>
      </c>
      <c r="F5758" s="14">
        <v>67.805784257364493</v>
      </c>
      <c r="G5758" s="14">
        <v>22.601928085788199</v>
      </c>
      <c r="H5758" s="14">
        <v>451.64713419945701</v>
      </c>
      <c r="I5758" s="14">
        <v>451.92062156797499</v>
      </c>
      <c r="J5758" s="14">
        <v>349.80969591568601</v>
      </c>
      <c r="K5758" s="14">
        <v>574.28562362148296</v>
      </c>
      <c r="L5758" s="14">
        <v>122.36500205350799</v>
      </c>
      <c r="M5758" s="14">
        <v>102.110925652289</v>
      </c>
      <c r="O5758" s="14"/>
      <c r="P5758" s="14"/>
      <c r="Q5758" s="14"/>
      <c r="R5758" s="14"/>
      <c r="S5758" s="14"/>
      <c r="T5758" s="14"/>
      <c r="U5758" s="14"/>
      <c r="V5758" s="14"/>
      <c r="W5758" s="14"/>
      <c r="X5758" s="14"/>
      <c r="Y5758" s="14"/>
    </row>
    <row r="5759" spans="1:25">
      <c r="A5759" s="14" t="s">
        <v>5843</v>
      </c>
      <c r="B5759" s="14" t="s">
        <v>68</v>
      </c>
      <c r="C5759" s="14" t="s">
        <v>130</v>
      </c>
      <c r="D5759" s="14" t="s">
        <v>39</v>
      </c>
      <c r="E5759" s="14">
        <v>5</v>
      </c>
      <c r="F5759" s="14">
        <v>60.982797768565298</v>
      </c>
      <c r="G5759" s="14">
        <v>20.3275992561884</v>
      </c>
      <c r="H5759" s="14">
        <v>406.741797962818</v>
      </c>
      <c r="I5759" s="14">
        <v>397.69427426216299</v>
      </c>
      <c r="J5759" s="14">
        <v>303.451494744032</v>
      </c>
      <c r="K5759" s="14">
        <v>511.75813917608201</v>
      </c>
      <c r="L5759" s="14">
        <v>114.06386491391901</v>
      </c>
      <c r="M5759" s="14">
        <v>94.242779518131101</v>
      </c>
      <c r="O5759" s="14"/>
      <c r="P5759" s="14"/>
      <c r="Q5759" s="14"/>
      <c r="R5759" s="14"/>
      <c r="S5759" s="14"/>
      <c r="T5759" s="14"/>
      <c r="U5759" s="14"/>
      <c r="V5759" s="14"/>
      <c r="W5759" s="14"/>
      <c r="X5759" s="14"/>
      <c r="Y5759" s="14"/>
    </row>
    <row r="5760" spans="1:25">
      <c r="A5760" s="14" t="s">
        <v>5844</v>
      </c>
      <c r="B5760" s="14" t="s">
        <v>68</v>
      </c>
      <c r="C5760" s="14" t="s">
        <v>131</v>
      </c>
      <c r="D5760" s="14" t="s">
        <v>39</v>
      </c>
      <c r="E5760" s="14">
        <v>5</v>
      </c>
      <c r="F5760" s="14">
        <v>66.9688372009836</v>
      </c>
      <c r="G5760" s="14">
        <v>22.3229457336612</v>
      </c>
      <c r="H5760" s="14">
        <v>445.80506724127002</v>
      </c>
      <c r="I5760" s="14">
        <v>436.02769876409798</v>
      </c>
      <c r="J5760" s="14">
        <v>337.22725093501202</v>
      </c>
      <c r="K5760" s="14">
        <v>554.56016923659399</v>
      </c>
      <c r="L5760" s="14">
        <v>118.53247047249501</v>
      </c>
      <c r="M5760" s="14">
        <v>98.800447829086096</v>
      </c>
      <c r="O5760" s="14"/>
      <c r="P5760" s="14"/>
      <c r="Q5760" s="14"/>
      <c r="R5760" s="14"/>
      <c r="S5760" s="14"/>
      <c r="T5760" s="14"/>
      <c r="U5760" s="14"/>
      <c r="V5760" s="14"/>
      <c r="W5760" s="14"/>
      <c r="X5760" s="14"/>
      <c r="Y5760" s="14"/>
    </row>
    <row r="5761" spans="1:25">
      <c r="A5761" s="14" t="s">
        <v>5845</v>
      </c>
      <c r="B5761" s="14" t="s">
        <v>68</v>
      </c>
      <c r="C5761" s="14" t="s">
        <v>132</v>
      </c>
      <c r="D5761" s="14" t="s">
        <v>39</v>
      </c>
      <c r="E5761" s="14">
        <v>5</v>
      </c>
      <c r="F5761" s="14">
        <v>73.762840935418396</v>
      </c>
      <c r="G5761" s="14">
        <v>24.587613645139498</v>
      </c>
      <c r="H5761" s="14">
        <v>486.81917196025898</v>
      </c>
      <c r="I5761" s="14">
        <v>459.342134773373</v>
      </c>
      <c r="J5761" s="14">
        <v>360.02145293780598</v>
      </c>
      <c r="K5761" s="14">
        <v>577.47209543825898</v>
      </c>
      <c r="L5761" s="14">
        <v>118.12996066488699</v>
      </c>
      <c r="M5761" s="14">
        <v>99.320681835566901</v>
      </c>
      <c r="O5761" s="14"/>
      <c r="P5761" s="14"/>
      <c r="Q5761" s="14"/>
      <c r="R5761" s="14"/>
      <c r="S5761" s="14"/>
      <c r="T5761" s="14"/>
      <c r="U5761" s="14"/>
      <c r="V5761" s="14"/>
      <c r="W5761" s="14"/>
      <c r="X5761" s="14"/>
      <c r="Y5761" s="14"/>
    </row>
    <row r="5762" spans="1:25">
      <c r="A5762" s="14" t="s">
        <v>5846</v>
      </c>
      <c r="B5762" s="14" t="s">
        <v>68</v>
      </c>
      <c r="C5762" s="14" t="s">
        <v>38</v>
      </c>
      <c r="D5762" s="14" t="s">
        <v>40</v>
      </c>
      <c r="E5762" s="14">
        <v>0</v>
      </c>
      <c r="F5762" s="14">
        <v>326.908511792799</v>
      </c>
      <c r="G5762" s="14">
        <v>108.969503930933</v>
      </c>
      <c r="H5762" s="14">
        <v>236.91597767351399</v>
      </c>
      <c r="I5762" s="14">
        <v>248.78560555053701</v>
      </c>
      <c r="J5762" s="14">
        <v>222.38652806798001</v>
      </c>
      <c r="K5762" s="14">
        <v>277.44152624022797</v>
      </c>
      <c r="L5762" s="14">
        <v>28.655920689691701</v>
      </c>
      <c r="M5762" s="14">
        <v>26.399077482556901</v>
      </c>
      <c r="O5762" s="14"/>
      <c r="P5762" s="14"/>
      <c r="Q5762" s="14"/>
      <c r="R5762" s="14"/>
      <c r="S5762" s="14"/>
      <c r="T5762" s="14"/>
      <c r="U5762" s="14"/>
      <c r="V5762" s="14"/>
      <c r="W5762" s="14"/>
      <c r="X5762" s="14"/>
      <c r="Y5762" s="14"/>
    </row>
    <row r="5763" spans="1:25">
      <c r="A5763" s="14" t="s">
        <v>5847</v>
      </c>
      <c r="B5763" s="14" t="s">
        <v>68</v>
      </c>
      <c r="C5763" s="14" t="s">
        <v>36</v>
      </c>
      <c r="D5763" s="14" t="s">
        <v>40</v>
      </c>
      <c r="E5763" s="14">
        <v>0</v>
      </c>
      <c r="F5763" s="14">
        <v>316.239180327079</v>
      </c>
      <c r="G5763" s="14">
        <v>105.41306010902601</v>
      </c>
      <c r="H5763" s="14">
        <v>227.544578912699</v>
      </c>
      <c r="I5763" s="14">
        <v>237.72742277087201</v>
      </c>
      <c r="J5763" s="14">
        <v>212.083038288674</v>
      </c>
      <c r="K5763" s="14">
        <v>265.60251894209</v>
      </c>
      <c r="L5763" s="14">
        <v>27.875096171217699</v>
      </c>
      <c r="M5763" s="14">
        <v>25.644384482197399</v>
      </c>
      <c r="O5763" s="14"/>
      <c r="P5763" s="14"/>
      <c r="Q5763" s="14"/>
      <c r="R5763" s="14"/>
      <c r="S5763" s="14"/>
      <c r="T5763" s="14"/>
      <c r="U5763" s="14"/>
      <c r="V5763" s="14"/>
      <c r="W5763" s="14"/>
      <c r="X5763" s="14"/>
      <c r="Y5763" s="14"/>
    </row>
    <row r="5764" spans="1:25">
      <c r="A5764" s="14" t="s">
        <v>5848</v>
      </c>
      <c r="B5764" s="14" t="s">
        <v>68</v>
      </c>
      <c r="C5764" s="14" t="s">
        <v>34</v>
      </c>
      <c r="D5764" s="14" t="s">
        <v>40</v>
      </c>
      <c r="E5764" s="14">
        <v>0</v>
      </c>
      <c r="F5764" s="14">
        <v>308.21496171415902</v>
      </c>
      <c r="G5764" s="14">
        <v>102.738320571386</v>
      </c>
      <c r="H5764" s="14">
        <v>220.54422241839799</v>
      </c>
      <c r="I5764" s="14">
        <v>227.881076109482</v>
      </c>
      <c r="J5764" s="14">
        <v>203.003733800086</v>
      </c>
      <c r="K5764" s="14">
        <v>254.951718788362</v>
      </c>
      <c r="L5764" s="14">
        <v>27.0706426788797</v>
      </c>
      <c r="M5764" s="14">
        <v>24.877342309396401</v>
      </c>
      <c r="O5764" s="14"/>
      <c r="P5764" s="14"/>
      <c r="Q5764" s="14"/>
      <c r="R5764" s="14"/>
      <c r="S5764" s="14"/>
      <c r="T5764" s="14"/>
      <c r="U5764" s="14"/>
      <c r="V5764" s="14"/>
      <c r="W5764" s="14"/>
      <c r="X5764" s="14"/>
      <c r="Y5764" s="14"/>
    </row>
    <row r="5765" spans="1:25">
      <c r="A5765" s="14" t="s">
        <v>5849</v>
      </c>
      <c r="B5765" s="14" t="s">
        <v>68</v>
      </c>
      <c r="C5765" s="14" t="s">
        <v>128</v>
      </c>
      <c r="D5765" s="14" t="s">
        <v>40</v>
      </c>
      <c r="E5765" s="14">
        <v>0</v>
      </c>
      <c r="F5765" s="14">
        <v>303.92965919388303</v>
      </c>
      <c r="G5765" s="14">
        <v>101.30988639796099</v>
      </c>
      <c r="H5765" s="14">
        <v>216.562036719952</v>
      </c>
      <c r="I5765" s="14">
        <v>221.97445310533101</v>
      </c>
      <c r="J5765" s="14">
        <v>197.591710159364</v>
      </c>
      <c r="K5765" s="14">
        <v>248.52271089054599</v>
      </c>
      <c r="L5765" s="14">
        <v>26.548257785214101</v>
      </c>
      <c r="M5765" s="14">
        <v>24.382742945967301</v>
      </c>
      <c r="O5765" s="14"/>
      <c r="P5765" s="14"/>
      <c r="Q5765" s="14"/>
      <c r="R5765" s="14"/>
      <c r="S5765" s="14"/>
      <c r="T5765" s="14"/>
      <c r="U5765" s="14"/>
      <c r="V5765" s="14"/>
      <c r="W5765" s="14"/>
      <c r="X5765" s="14"/>
      <c r="Y5765" s="14"/>
    </row>
    <row r="5766" spans="1:25">
      <c r="A5766" s="14" t="s">
        <v>5850</v>
      </c>
      <c r="B5766" s="14" t="s">
        <v>68</v>
      </c>
      <c r="C5766" s="14" t="s">
        <v>129</v>
      </c>
      <c r="D5766" s="14" t="s">
        <v>40</v>
      </c>
      <c r="E5766" s="14">
        <v>0</v>
      </c>
      <c r="F5766" s="14">
        <v>315.03600659917998</v>
      </c>
      <c r="G5766" s="14">
        <v>105.01200219972699</v>
      </c>
      <c r="H5766" s="14">
        <v>223.76305604032899</v>
      </c>
      <c r="I5766" s="14">
        <v>223.76655759305601</v>
      </c>
      <c r="J5766" s="14">
        <v>199.62808662208599</v>
      </c>
      <c r="K5766" s="14">
        <v>250.00893926862</v>
      </c>
      <c r="L5766" s="14">
        <v>26.2423816755635</v>
      </c>
      <c r="M5766" s="14">
        <v>24.1384709709703</v>
      </c>
      <c r="O5766" s="14"/>
      <c r="P5766" s="14"/>
      <c r="Q5766" s="14"/>
      <c r="R5766" s="14"/>
      <c r="S5766" s="14"/>
      <c r="T5766" s="14"/>
      <c r="U5766" s="14"/>
      <c r="V5766" s="14"/>
      <c r="W5766" s="14"/>
      <c r="X5766" s="14"/>
      <c r="Y5766" s="14"/>
    </row>
    <row r="5767" spans="1:25">
      <c r="A5767" s="14" t="s">
        <v>5851</v>
      </c>
      <c r="B5767" s="14" t="s">
        <v>68</v>
      </c>
      <c r="C5767" s="14" t="s">
        <v>130</v>
      </c>
      <c r="D5767" s="14" t="s">
        <v>40</v>
      </c>
      <c r="E5767" s="14">
        <v>0</v>
      </c>
      <c r="F5767" s="14">
        <v>327.38179603944798</v>
      </c>
      <c r="G5767" s="14">
        <v>109.127265346483</v>
      </c>
      <c r="H5767" s="14">
        <v>231.70746617933801</v>
      </c>
      <c r="I5767" s="14">
        <v>228.64059508622699</v>
      </c>
      <c r="J5767" s="14">
        <v>204.44377708015</v>
      </c>
      <c r="K5767" s="14">
        <v>254.90442197412401</v>
      </c>
      <c r="L5767" s="14">
        <v>26.263826887896801</v>
      </c>
      <c r="M5767" s="14">
        <v>24.196818006077098</v>
      </c>
      <c r="O5767" s="14"/>
      <c r="P5767" s="14"/>
      <c r="Q5767" s="14"/>
      <c r="R5767" s="14"/>
      <c r="S5767" s="14"/>
      <c r="T5767" s="14"/>
      <c r="U5767" s="14"/>
      <c r="V5767" s="14"/>
      <c r="W5767" s="14"/>
      <c r="X5767" s="14"/>
      <c r="Y5767" s="14"/>
    </row>
    <row r="5768" spans="1:25">
      <c r="A5768" s="14" t="s">
        <v>5852</v>
      </c>
      <c r="B5768" s="14" t="s">
        <v>68</v>
      </c>
      <c r="C5768" s="14" t="s">
        <v>131</v>
      </c>
      <c r="D5768" s="14" t="s">
        <v>40</v>
      </c>
      <c r="E5768" s="14">
        <v>0</v>
      </c>
      <c r="F5768" s="14">
        <v>314.673071788914</v>
      </c>
      <c r="G5768" s="14">
        <v>104.891023929638</v>
      </c>
      <c r="H5768" s="14">
        <v>221.86949811667199</v>
      </c>
      <c r="I5768" s="14">
        <v>215.596168025688</v>
      </c>
      <c r="J5768" s="14">
        <v>192.347199315919</v>
      </c>
      <c r="K5768" s="14">
        <v>240.87274123639301</v>
      </c>
      <c r="L5768" s="14">
        <v>25.276573210705099</v>
      </c>
      <c r="M5768" s="14">
        <v>23.248968709768899</v>
      </c>
      <c r="O5768" s="14"/>
      <c r="P5768" s="14"/>
      <c r="Q5768" s="14"/>
      <c r="R5768" s="14"/>
      <c r="S5768" s="14"/>
      <c r="T5768" s="14"/>
      <c r="U5768" s="14"/>
      <c r="V5768" s="14"/>
      <c r="W5768" s="14"/>
      <c r="X5768" s="14"/>
      <c r="Y5768" s="14"/>
    </row>
    <row r="5769" spans="1:25">
      <c r="A5769" s="14" t="s">
        <v>5853</v>
      </c>
      <c r="B5769" s="14" t="s">
        <v>68</v>
      </c>
      <c r="C5769" s="14" t="s">
        <v>132</v>
      </c>
      <c r="D5769" s="14" t="s">
        <v>40</v>
      </c>
      <c r="E5769" s="14">
        <v>0</v>
      </c>
      <c r="F5769" s="14">
        <v>314.93496969590399</v>
      </c>
      <c r="G5769" s="14">
        <v>104.97832323196801</v>
      </c>
      <c r="H5769" s="14">
        <v>221.02560896068701</v>
      </c>
      <c r="I5769" s="14">
        <v>212.757215540674</v>
      </c>
      <c r="J5769" s="14">
        <v>189.83525233748799</v>
      </c>
      <c r="K5769" s="14">
        <v>237.67739398140901</v>
      </c>
      <c r="L5769" s="14">
        <v>24.920178440734599</v>
      </c>
      <c r="M5769" s="14">
        <v>22.9219632031859</v>
      </c>
      <c r="O5769" s="14"/>
      <c r="P5769" s="14"/>
      <c r="Q5769" s="14"/>
      <c r="R5769" s="14"/>
      <c r="S5769" s="14"/>
      <c r="T5769" s="14"/>
      <c r="U5769" s="14"/>
      <c r="V5769" s="14"/>
      <c r="W5769" s="14"/>
      <c r="X5769" s="14"/>
      <c r="Y5769" s="14"/>
    </row>
    <row r="5770" spans="1:25">
      <c r="A5770" s="14" t="s">
        <v>5854</v>
      </c>
      <c r="B5770" s="14" t="s">
        <v>68</v>
      </c>
      <c r="C5770" s="14" t="s">
        <v>38</v>
      </c>
      <c r="D5770" s="14" t="s">
        <v>40</v>
      </c>
      <c r="E5770" s="14">
        <v>1</v>
      </c>
      <c r="F5770" s="14">
        <v>42.916282643227703</v>
      </c>
      <c r="G5770" s="14">
        <v>14.3054275477426</v>
      </c>
      <c r="H5770" s="14">
        <v>145.01193662182001</v>
      </c>
      <c r="I5770" s="14">
        <v>172.23020330512199</v>
      </c>
      <c r="J5770" s="14">
        <v>124.13283940255801</v>
      </c>
      <c r="K5770" s="14">
        <v>232.63808493279001</v>
      </c>
      <c r="L5770" s="14">
        <v>60.407881627668601</v>
      </c>
      <c r="M5770" s="14">
        <v>48.097363902563501</v>
      </c>
      <c r="O5770" s="14"/>
      <c r="P5770" s="14"/>
      <c r="Q5770" s="14"/>
      <c r="R5770" s="14"/>
      <c r="S5770" s="14"/>
      <c r="T5770" s="14"/>
      <c r="U5770" s="14"/>
      <c r="V5770" s="14"/>
      <c r="W5770" s="14"/>
      <c r="X5770" s="14"/>
      <c r="Y5770" s="14"/>
    </row>
    <row r="5771" spans="1:25">
      <c r="A5771" s="14" t="s">
        <v>5855</v>
      </c>
      <c r="B5771" s="14" t="s">
        <v>68</v>
      </c>
      <c r="C5771" s="14" t="s">
        <v>36</v>
      </c>
      <c r="D5771" s="14" t="s">
        <v>40</v>
      </c>
      <c r="E5771" s="14">
        <v>1</v>
      </c>
      <c r="F5771" s="14">
        <v>37.078827311925799</v>
      </c>
      <c r="G5771" s="14">
        <v>12.3596091039753</v>
      </c>
      <c r="H5771" s="14">
        <v>123.608451884941</v>
      </c>
      <c r="I5771" s="14">
        <v>146.68686428222</v>
      </c>
      <c r="J5771" s="14">
        <v>102.926458651652</v>
      </c>
      <c r="K5771" s="14">
        <v>202.61547054361299</v>
      </c>
      <c r="L5771" s="14">
        <v>55.928606261392503</v>
      </c>
      <c r="M5771" s="14">
        <v>43.760405630567803</v>
      </c>
      <c r="O5771" s="14"/>
      <c r="P5771" s="14"/>
      <c r="Q5771" s="14"/>
      <c r="R5771" s="14"/>
      <c r="S5771" s="14"/>
      <c r="T5771" s="14"/>
      <c r="U5771" s="14"/>
      <c r="V5771" s="14"/>
      <c r="W5771" s="14"/>
      <c r="X5771" s="14"/>
      <c r="Y5771" s="14"/>
    </row>
    <row r="5772" spans="1:25">
      <c r="A5772" s="14" t="s">
        <v>5856</v>
      </c>
      <c r="B5772" s="14" t="s">
        <v>68</v>
      </c>
      <c r="C5772" s="14" t="s">
        <v>34</v>
      </c>
      <c r="D5772" s="14" t="s">
        <v>40</v>
      </c>
      <c r="E5772" s="14">
        <v>1</v>
      </c>
      <c r="F5772" s="14">
        <v>39.086299369311199</v>
      </c>
      <c r="G5772" s="14">
        <v>13.028766456437101</v>
      </c>
      <c r="H5772" s="14">
        <v>128.789414377117</v>
      </c>
      <c r="I5772" s="14">
        <v>154.027148959969</v>
      </c>
      <c r="J5772" s="14">
        <v>109.291588449526</v>
      </c>
      <c r="K5772" s="14">
        <v>210.834786737293</v>
      </c>
      <c r="L5772" s="14">
        <v>56.807637777324501</v>
      </c>
      <c r="M5772" s="14">
        <v>44.735560510443001</v>
      </c>
      <c r="O5772" s="14"/>
      <c r="P5772" s="14"/>
      <c r="Q5772" s="14"/>
      <c r="R5772" s="14"/>
      <c r="S5772" s="14"/>
      <c r="T5772" s="14"/>
      <c r="U5772" s="14"/>
      <c r="V5772" s="14"/>
      <c r="W5772" s="14"/>
      <c r="X5772" s="14"/>
      <c r="Y5772" s="14"/>
    </row>
    <row r="5773" spans="1:25">
      <c r="A5773" s="14" t="s">
        <v>5857</v>
      </c>
      <c r="B5773" s="14" t="s">
        <v>68</v>
      </c>
      <c r="C5773" s="14" t="s">
        <v>128</v>
      </c>
      <c r="D5773" s="14" t="s">
        <v>40</v>
      </c>
      <c r="E5773" s="14">
        <v>1</v>
      </c>
      <c r="F5773" s="14">
        <v>38.234021409791502</v>
      </c>
      <c r="G5773" s="14">
        <v>12.744673803263799</v>
      </c>
      <c r="H5773" s="14">
        <v>124.86617050879001</v>
      </c>
      <c r="I5773" s="14">
        <v>144.65393183087301</v>
      </c>
      <c r="J5773" s="14">
        <v>102.175394015783</v>
      </c>
      <c r="K5773" s="14">
        <v>198.73989391368499</v>
      </c>
      <c r="L5773" s="14">
        <v>54.085962082812202</v>
      </c>
      <c r="M5773" s="14">
        <v>42.4785378150901</v>
      </c>
      <c r="O5773" s="14"/>
      <c r="P5773" s="14"/>
      <c r="Q5773" s="14"/>
      <c r="R5773" s="14"/>
      <c r="S5773" s="14"/>
      <c r="T5773" s="14"/>
      <c r="U5773" s="14"/>
      <c r="V5773" s="14"/>
      <c r="W5773" s="14"/>
      <c r="X5773" s="14"/>
      <c r="Y5773" s="14"/>
    </row>
    <row r="5774" spans="1:25">
      <c r="A5774" s="14" t="s">
        <v>5858</v>
      </c>
      <c r="B5774" s="14" t="s">
        <v>68</v>
      </c>
      <c r="C5774" s="14" t="s">
        <v>129</v>
      </c>
      <c r="D5774" s="14" t="s">
        <v>40</v>
      </c>
      <c r="E5774" s="14">
        <v>1</v>
      </c>
      <c r="F5774" s="14">
        <v>41.443602502924797</v>
      </c>
      <c r="G5774" s="14">
        <v>13.8145341676416</v>
      </c>
      <c r="H5774" s="14">
        <v>134.27378099117001</v>
      </c>
      <c r="I5774" s="14">
        <v>149.811765405291</v>
      </c>
      <c r="J5774" s="14">
        <v>107.37110338554901</v>
      </c>
      <c r="K5774" s="14">
        <v>203.33151054230899</v>
      </c>
      <c r="L5774" s="14">
        <v>53.519745137018297</v>
      </c>
      <c r="M5774" s="14">
        <v>42.440662019742099</v>
      </c>
      <c r="O5774" s="14"/>
      <c r="P5774" s="14"/>
      <c r="Q5774" s="14"/>
      <c r="R5774" s="14"/>
      <c r="S5774" s="14"/>
      <c r="T5774" s="14"/>
      <c r="U5774" s="14"/>
      <c r="V5774" s="14"/>
      <c r="W5774" s="14"/>
      <c r="X5774" s="14"/>
      <c r="Y5774" s="14"/>
    </row>
    <row r="5775" spans="1:25">
      <c r="A5775" s="14" t="s">
        <v>5859</v>
      </c>
      <c r="B5775" s="14" t="s">
        <v>68</v>
      </c>
      <c r="C5775" s="14" t="s">
        <v>130</v>
      </c>
      <c r="D5775" s="14" t="s">
        <v>40</v>
      </c>
      <c r="E5775" s="14">
        <v>1</v>
      </c>
      <c r="F5775" s="14">
        <v>41.418452661495699</v>
      </c>
      <c r="G5775" s="14">
        <v>13.806150887165201</v>
      </c>
      <c r="H5775" s="14">
        <v>133.06705860533199</v>
      </c>
      <c r="I5775" s="14">
        <v>140.57516245937001</v>
      </c>
      <c r="J5775" s="14">
        <v>100.704242791222</v>
      </c>
      <c r="K5775" s="14">
        <v>190.85791066216601</v>
      </c>
      <c r="L5775" s="14">
        <v>50.282748202795503</v>
      </c>
      <c r="M5775" s="14">
        <v>39.870919668148503</v>
      </c>
      <c r="O5775" s="14"/>
      <c r="P5775" s="14"/>
      <c r="Q5775" s="14"/>
      <c r="R5775" s="14"/>
      <c r="S5775" s="14"/>
      <c r="T5775" s="14"/>
      <c r="U5775" s="14"/>
      <c r="V5775" s="14"/>
      <c r="W5775" s="14"/>
      <c r="X5775" s="14"/>
      <c r="Y5775" s="14"/>
    </row>
    <row r="5776" spans="1:25">
      <c r="A5776" s="14" t="s">
        <v>5860</v>
      </c>
      <c r="B5776" s="14" t="s">
        <v>68</v>
      </c>
      <c r="C5776" s="14" t="s">
        <v>131</v>
      </c>
      <c r="D5776" s="14" t="s">
        <v>40</v>
      </c>
      <c r="E5776" s="14">
        <v>1</v>
      </c>
      <c r="F5776" s="14">
        <v>43.463793058615302</v>
      </c>
      <c r="G5776" s="14">
        <v>14.487931019538401</v>
      </c>
      <c r="H5776" s="14">
        <v>138.72456371841099</v>
      </c>
      <c r="I5776" s="14">
        <v>145.131027745117</v>
      </c>
      <c r="J5776" s="14">
        <v>104.955984746247</v>
      </c>
      <c r="K5776" s="14">
        <v>195.515597453819</v>
      </c>
      <c r="L5776" s="14">
        <v>50.384569708701903</v>
      </c>
      <c r="M5776" s="14">
        <v>40.175042998870197</v>
      </c>
      <c r="O5776" s="14"/>
      <c r="P5776" s="14"/>
      <c r="Q5776" s="14"/>
      <c r="R5776" s="14"/>
      <c r="S5776" s="14"/>
      <c r="T5776" s="14"/>
      <c r="U5776" s="14"/>
      <c r="V5776" s="14"/>
      <c r="W5776" s="14"/>
      <c r="X5776" s="14"/>
      <c r="Y5776" s="14"/>
    </row>
    <row r="5777" spans="1:25">
      <c r="A5777" s="14" t="s">
        <v>5861</v>
      </c>
      <c r="B5777" s="14" t="s">
        <v>68</v>
      </c>
      <c r="C5777" s="14" t="s">
        <v>132</v>
      </c>
      <c r="D5777" s="14" t="s">
        <v>40</v>
      </c>
      <c r="E5777" s="14">
        <v>1</v>
      </c>
      <c r="F5777" s="14">
        <v>46.8756573987162</v>
      </c>
      <c r="G5777" s="14">
        <v>15.6252191329054</v>
      </c>
      <c r="H5777" s="14">
        <v>148.684167217674</v>
      </c>
      <c r="I5777" s="14">
        <v>152.01766205751099</v>
      </c>
      <c r="J5777" s="14">
        <v>111.40155548415601</v>
      </c>
      <c r="K5777" s="14">
        <v>202.52567965681399</v>
      </c>
      <c r="L5777" s="14">
        <v>50.508017599303201</v>
      </c>
      <c r="M5777" s="14">
        <v>40.616106573354898</v>
      </c>
      <c r="O5777" s="14"/>
      <c r="P5777" s="14"/>
      <c r="Q5777" s="14"/>
      <c r="R5777" s="14"/>
      <c r="S5777" s="14"/>
      <c r="T5777" s="14"/>
      <c r="U5777" s="14"/>
      <c r="V5777" s="14"/>
      <c r="W5777" s="14"/>
      <c r="X5777" s="14"/>
      <c r="Y5777" s="14"/>
    </row>
    <row r="5778" spans="1:25">
      <c r="A5778" s="14" t="s">
        <v>5862</v>
      </c>
      <c r="B5778" s="14" t="s">
        <v>68</v>
      </c>
      <c r="C5778" s="14" t="s">
        <v>38</v>
      </c>
      <c r="D5778" s="14" t="s">
        <v>40</v>
      </c>
      <c r="E5778" s="14">
        <v>2</v>
      </c>
      <c r="F5778" s="14">
        <v>52.389168648822199</v>
      </c>
      <c r="G5778" s="14">
        <v>17.463056216274101</v>
      </c>
      <c r="H5778" s="14">
        <v>194.755273787443</v>
      </c>
      <c r="I5778" s="14">
        <v>230.53666286130701</v>
      </c>
      <c r="J5778" s="14">
        <v>171.68408732466401</v>
      </c>
      <c r="K5778" s="14">
        <v>302.85757633500901</v>
      </c>
      <c r="L5778" s="14">
        <v>72.320913473701907</v>
      </c>
      <c r="M5778" s="14">
        <v>58.852575536643599</v>
      </c>
      <c r="O5778" s="14"/>
      <c r="P5778" s="14"/>
      <c r="Q5778" s="14"/>
      <c r="R5778" s="14"/>
      <c r="S5778" s="14"/>
      <c r="T5778" s="14"/>
      <c r="U5778" s="14"/>
      <c r="V5778" s="14"/>
      <c r="W5778" s="14"/>
      <c r="X5778" s="14"/>
      <c r="Y5778" s="14"/>
    </row>
    <row r="5779" spans="1:25">
      <c r="A5779" s="14" t="s">
        <v>5863</v>
      </c>
      <c r="B5779" s="14" t="s">
        <v>68</v>
      </c>
      <c r="C5779" s="14" t="s">
        <v>36</v>
      </c>
      <c r="D5779" s="14" t="s">
        <v>40</v>
      </c>
      <c r="E5779" s="14">
        <v>2</v>
      </c>
      <c r="F5779" s="14">
        <v>46.165672672609702</v>
      </c>
      <c r="G5779" s="14">
        <v>15.3885575575366</v>
      </c>
      <c r="H5779" s="14">
        <v>169.79540502633299</v>
      </c>
      <c r="I5779" s="14">
        <v>193.30937675607001</v>
      </c>
      <c r="J5779" s="14">
        <v>140.831609382143</v>
      </c>
      <c r="K5779" s="14">
        <v>258.67796243401199</v>
      </c>
      <c r="L5779" s="14">
        <v>65.368585677941496</v>
      </c>
      <c r="M5779" s="14">
        <v>52.4777673739272</v>
      </c>
      <c r="O5779" s="14"/>
      <c r="P5779" s="14"/>
      <c r="Q5779" s="14"/>
      <c r="R5779" s="14"/>
      <c r="S5779" s="14"/>
      <c r="T5779" s="14"/>
      <c r="U5779" s="14"/>
      <c r="V5779" s="14"/>
      <c r="W5779" s="14"/>
      <c r="X5779" s="14"/>
      <c r="Y5779" s="14"/>
    </row>
    <row r="5780" spans="1:25">
      <c r="A5780" s="14" t="s">
        <v>5864</v>
      </c>
      <c r="B5780" s="14" t="s">
        <v>68</v>
      </c>
      <c r="C5780" s="14" t="s">
        <v>34</v>
      </c>
      <c r="D5780" s="14" t="s">
        <v>40</v>
      </c>
      <c r="E5780" s="14">
        <v>2</v>
      </c>
      <c r="F5780" s="14">
        <v>47.8295703055785</v>
      </c>
      <c r="G5780" s="14">
        <v>15.9431901018595</v>
      </c>
      <c r="H5780" s="14">
        <v>174.166376467768</v>
      </c>
      <c r="I5780" s="14">
        <v>192.199852409031</v>
      </c>
      <c r="J5780" s="14">
        <v>140.84623351956</v>
      </c>
      <c r="K5780" s="14">
        <v>255.91987020966999</v>
      </c>
      <c r="L5780" s="14">
        <v>63.720017800639397</v>
      </c>
      <c r="M5780" s="14">
        <v>51.353618889470503</v>
      </c>
      <c r="O5780" s="14"/>
      <c r="P5780" s="14"/>
      <c r="Q5780" s="14"/>
      <c r="R5780" s="14"/>
      <c r="S5780" s="14"/>
      <c r="T5780" s="14"/>
      <c r="U5780" s="14"/>
      <c r="V5780" s="14"/>
      <c r="W5780" s="14"/>
      <c r="X5780" s="14"/>
      <c r="Y5780" s="14"/>
    </row>
    <row r="5781" spans="1:25">
      <c r="A5781" s="14" t="s">
        <v>5865</v>
      </c>
      <c r="B5781" s="14" t="s">
        <v>68</v>
      </c>
      <c r="C5781" s="14" t="s">
        <v>128</v>
      </c>
      <c r="D5781" s="14" t="s">
        <v>40</v>
      </c>
      <c r="E5781" s="14">
        <v>2</v>
      </c>
      <c r="F5781" s="14">
        <v>47.631759124907298</v>
      </c>
      <c r="G5781" s="14">
        <v>15.8772530416358</v>
      </c>
      <c r="H5781" s="14">
        <v>172.248071185431</v>
      </c>
      <c r="I5781" s="14">
        <v>188.158240161847</v>
      </c>
      <c r="J5781" s="14">
        <v>137.924736440326</v>
      </c>
      <c r="K5781" s="14">
        <v>250.516562192365</v>
      </c>
      <c r="L5781" s="14">
        <v>62.358322030518501</v>
      </c>
      <c r="M5781" s="14">
        <v>50.233503721520499</v>
      </c>
      <c r="O5781" s="14"/>
      <c r="P5781" s="14"/>
      <c r="Q5781" s="14"/>
      <c r="R5781" s="14"/>
      <c r="S5781" s="14"/>
      <c r="T5781" s="14"/>
      <c r="U5781" s="14"/>
      <c r="V5781" s="14"/>
      <c r="W5781" s="14"/>
      <c r="X5781" s="14"/>
      <c r="Y5781" s="14"/>
    </row>
    <row r="5782" spans="1:25">
      <c r="A5782" s="14" t="s">
        <v>5866</v>
      </c>
      <c r="B5782" s="14" t="s">
        <v>68</v>
      </c>
      <c r="C5782" s="14" t="s">
        <v>129</v>
      </c>
      <c r="D5782" s="14" t="s">
        <v>40</v>
      </c>
      <c r="E5782" s="14">
        <v>2</v>
      </c>
      <c r="F5782" s="14">
        <v>51.021169440445298</v>
      </c>
      <c r="G5782" s="14">
        <v>17.0070564801484</v>
      </c>
      <c r="H5782" s="14">
        <v>183.417224864095</v>
      </c>
      <c r="I5782" s="14">
        <v>195.634595336627</v>
      </c>
      <c r="J5782" s="14">
        <v>145.26039438879701</v>
      </c>
      <c r="K5782" s="14">
        <v>257.70848195587899</v>
      </c>
      <c r="L5782" s="14">
        <v>62.073886619251603</v>
      </c>
      <c r="M5782" s="14">
        <v>50.374200947829799</v>
      </c>
      <c r="O5782" s="14"/>
      <c r="P5782" s="14"/>
      <c r="Q5782" s="14"/>
      <c r="R5782" s="14"/>
      <c r="S5782" s="14"/>
      <c r="T5782" s="14"/>
      <c r="U5782" s="14"/>
      <c r="V5782" s="14"/>
      <c r="W5782" s="14"/>
      <c r="X5782" s="14"/>
      <c r="Y5782" s="14"/>
    </row>
    <row r="5783" spans="1:25">
      <c r="A5783" s="14" t="s">
        <v>5867</v>
      </c>
      <c r="B5783" s="14" t="s">
        <v>68</v>
      </c>
      <c r="C5783" s="14" t="s">
        <v>130</v>
      </c>
      <c r="D5783" s="14" t="s">
        <v>40</v>
      </c>
      <c r="E5783" s="14">
        <v>2</v>
      </c>
      <c r="F5783" s="14">
        <v>47.239488860451402</v>
      </c>
      <c r="G5783" s="14">
        <v>15.7464962868171</v>
      </c>
      <c r="H5783" s="14">
        <v>169.256498962563</v>
      </c>
      <c r="I5783" s="14">
        <v>179.877162380665</v>
      </c>
      <c r="J5783" s="14">
        <v>131.96026355383501</v>
      </c>
      <c r="K5783" s="14">
        <v>239.413513650689</v>
      </c>
      <c r="L5783" s="14">
        <v>59.536351270024099</v>
      </c>
      <c r="M5783" s="14">
        <v>47.9168988268299</v>
      </c>
      <c r="O5783" s="14"/>
      <c r="P5783" s="14"/>
      <c r="Q5783" s="14"/>
      <c r="R5783" s="14"/>
      <c r="S5783" s="14"/>
      <c r="T5783" s="14"/>
      <c r="U5783" s="14"/>
      <c r="V5783" s="14"/>
      <c r="W5783" s="14"/>
      <c r="X5783" s="14"/>
      <c r="Y5783" s="14"/>
    </row>
    <row r="5784" spans="1:25">
      <c r="A5784" s="14" t="s">
        <v>5868</v>
      </c>
      <c r="B5784" s="14" t="s">
        <v>68</v>
      </c>
      <c r="C5784" s="14" t="s">
        <v>131</v>
      </c>
      <c r="D5784" s="14" t="s">
        <v>40</v>
      </c>
      <c r="E5784" s="14">
        <v>2</v>
      </c>
      <c r="F5784" s="14">
        <v>46.257196672009897</v>
      </c>
      <c r="G5784" s="14">
        <v>15.4190655573366</v>
      </c>
      <c r="H5784" s="14">
        <v>164.98037189531999</v>
      </c>
      <c r="I5784" s="14">
        <v>171.49052239894999</v>
      </c>
      <c r="J5784" s="14">
        <v>125.345968219502</v>
      </c>
      <c r="K5784" s="14">
        <v>228.957574451623</v>
      </c>
      <c r="L5784" s="14">
        <v>57.467052052673601</v>
      </c>
      <c r="M5784" s="14">
        <v>46.144554179447198</v>
      </c>
      <c r="O5784" s="14"/>
      <c r="P5784" s="14"/>
      <c r="Q5784" s="14"/>
      <c r="R5784" s="14"/>
      <c r="S5784" s="14"/>
      <c r="T5784" s="14"/>
      <c r="U5784" s="14"/>
      <c r="V5784" s="14"/>
      <c r="W5784" s="14"/>
      <c r="X5784" s="14"/>
      <c r="Y5784" s="14"/>
    </row>
    <row r="5785" spans="1:25">
      <c r="A5785" s="14" t="s">
        <v>5869</v>
      </c>
      <c r="B5785" s="14" t="s">
        <v>68</v>
      </c>
      <c r="C5785" s="14" t="s">
        <v>132</v>
      </c>
      <c r="D5785" s="14" t="s">
        <v>40</v>
      </c>
      <c r="E5785" s="14">
        <v>2</v>
      </c>
      <c r="F5785" s="14">
        <v>47.385326687433</v>
      </c>
      <c r="G5785" s="14">
        <v>15.795108895811</v>
      </c>
      <c r="H5785" s="14">
        <v>168.29566233638701</v>
      </c>
      <c r="I5785" s="14">
        <v>174.23519755132801</v>
      </c>
      <c r="J5785" s="14">
        <v>127.83582745114001</v>
      </c>
      <c r="K5785" s="14">
        <v>231.866585446139</v>
      </c>
      <c r="L5785" s="14">
        <v>57.6313878948107</v>
      </c>
      <c r="M5785" s="14">
        <v>46.399370100188101</v>
      </c>
      <c r="O5785" s="14"/>
      <c r="P5785" s="14"/>
      <c r="Q5785" s="14"/>
      <c r="R5785" s="14"/>
      <c r="S5785" s="14"/>
      <c r="T5785" s="14"/>
      <c r="U5785" s="14"/>
      <c r="V5785" s="14"/>
      <c r="W5785" s="14"/>
      <c r="X5785" s="14"/>
      <c r="Y5785" s="14"/>
    </row>
    <row r="5786" spans="1:25">
      <c r="A5786" s="14" t="s">
        <v>5870</v>
      </c>
      <c r="B5786" s="14" t="s">
        <v>68</v>
      </c>
      <c r="C5786" s="14" t="s">
        <v>38</v>
      </c>
      <c r="D5786" s="14" t="s">
        <v>40</v>
      </c>
      <c r="E5786" s="14">
        <v>3</v>
      </c>
      <c r="F5786" s="14">
        <v>60.979362156513901</v>
      </c>
      <c r="G5786" s="14">
        <v>20.3264540521713</v>
      </c>
      <c r="H5786" s="14">
        <v>226.59641840330701</v>
      </c>
      <c r="I5786" s="14">
        <v>230.31096905491199</v>
      </c>
      <c r="J5786" s="14">
        <v>175.47204609688001</v>
      </c>
      <c r="K5786" s="14">
        <v>296.68394153256099</v>
      </c>
      <c r="L5786" s="14">
        <v>66.372972477649498</v>
      </c>
      <c r="M5786" s="14">
        <v>54.838922958031603</v>
      </c>
      <c r="O5786" s="14"/>
      <c r="P5786" s="14"/>
      <c r="Q5786" s="14"/>
      <c r="R5786" s="14"/>
      <c r="S5786" s="14"/>
      <c r="T5786" s="14"/>
      <c r="U5786" s="14"/>
      <c r="V5786" s="14"/>
      <c r="W5786" s="14"/>
      <c r="X5786" s="14"/>
      <c r="Y5786" s="14"/>
    </row>
    <row r="5787" spans="1:25">
      <c r="A5787" s="14" t="s">
        <v>5871</v>
      </c>
      <c r="B5787" s="14" t="s">
        <v>68</v>
      </c>
      <c r="C5787" s="14" t="s">
        <v>36</v>
      </c>
      <c r="D5787" s="14" t="s">
        <v>40</v>
      </c>
      <c r="E5787" s="14">
        <v>3</v>
      </c>
      <c r="F5787" s="14">
        <v>63.265601915299797</v>
      </c>
      <c r="G5787" s="14">
        <v>21.088533971766601</v>
      </c>
      <c r="H5787" s="14">
        <v>233.979074356669</v>
      </c>
      <c r="I5787" s="14">
        <v>237.793484514331</v>
      </c>
      <c r="J5787" s="14">
        <v>182.165865896751</v>
      </c>
      <c r="K5787" s="14">
        <v>304.88520281114597</v>
      </c>
      <c r="L5787" s="14">
        <v>67.0917182968156</v>
      </c>
      <c r="M5787" s="14">
        <v>55.627618617579202</v>
      </c>
      <c r="O5787" s="14"/>
      <c r="P5787" s="14"/>
      <c r="Q5787" s="14"/>
      <c r="R5787" s="14"/>
      <c r="S5787" s="14"/>
      <c r="T5787" s="14"/>
      <c r="U5787" s="14"/>
      <c r="V5787" s="14"/>
      <c r="W5787" s="14"/>
      <c r="X5787" s="14"/>
      <c r="Y5787" s="14"/>
    </row>
    <row r="5788" spans="1:25">
      <c r="A5788" s="14" t="s">
        <v>5872</v>
      </c>
      <c r="B5788" s="14" t="s">
        <v>68</v>
      </c>
      <c r="C5788" s="14" t="s">
        <v>34</v>
      </c>
      <c r="D5788" s="14" t="s">
        <v>40</v>
      </c>
      <c r="E5788" s="14">
        <v>3</v>
      </c>
      <c r="F5788" s="14">
        <v>64.801068716099394</v>
      </c>
      <c r="G5788" s="14">
        <v>21.600356238699799</v>
      </c>
      <c r="H5788" s="14">
        <v>238.950804661305</v>
      </c>
      <c r="I5788" s="14">
        <v>239.66453859534101</v>
      </c>
      <c r="J5788" s="14">
        <v>184.30736639793</v>
      </c>
      <c r="K5788" s="14">
        <v>306.27994284310699</v>
      </c>
      <c r="L5788" s="14">
        <v>66.615404247766094</v>
      </c>
      <c r="M5788" s="14">
        <v>55.3571721974117</v>
      </c>
      <c r="O5788" s="14"/>
      <c r="P5788" s="14"/>
      <c r="Q5788" s="14"/>
      <c r="R5788" s="14"/>
      <c r="S5788" s="14"/>
      <c r="T5788" s="14"/>
      <c r="U5788" s="14"/>
      <c r="V5788" s="14"/>
      <c r="W5788" s="14"/>
      <c r="X5788" s="14"/>
      <c r="Y5788" s="14"/>
    </row>
    <row r="5789" spans="1:25">
      <c r="A5789" s="14" t="s">
        <v>5873</v>
      </c>
      <c r="B5789" s="14" t="s">
        <v>68</v>
      </c>
      <c r="C5789" s="14" t="s">
        <v>128</v>
      </c>
      <c r="D5789" s="14" t="s">
        <v>40</v>
      </c>
      <c r="E5789" s="14">
        <v>3</v>
      </c>
      <c r="F5789" s="14">
        <v>60.7144378191066</v>
      </c>
      <c r="G5789" s="14">
        <v>20.2381459397022</v>
      </c>
      <c r="H5789" s="14">
        <v>223.14921280177401</v>
      </c>
      <c r="I5789" s="14">
        <v>218.84307072501201</v>
      </c>
      <c r="J5789" s="14">
        <v>166.84453625034001</v>
      </c>
      <c r="K5789" s="14">
        <v>281.804649822996</v>
      </c>
      <c r="L5789" s="14">
        <v>62.961579097984</v>
      </c>
      <c r="M5789" s="14">
        <v>51.998534474672603</v>
      </c>
      <c r="O5789" s="14"/>
      <c r="P5789" s="14"/>
      <c r="Q5789" s="14"/>
      <c r="R5789" s="14"/>
      <c r="S5789" s="14"/>
      <c r="T5789" s="14"/>
      <c r="U5789" s="14"/>
      <c r="V5789" s="14"/>
      <c r="W5789" s="14"/>
      <c r="X5789" s="14"/>
      <c r="Y5789" s="14"/>
    </row>
    <row r="5790" spans="1:25">
      <c r="A5790" s="14" t="s">
        <v>5874</v>
      </c>
      <c r="B5790" s="14" t="s">
        <v>68</v>
      </c>
      <c r="C5790" s="14" t="s">
        <v>129</v>
      </c>
      <c r="D5790" s="14" t="s">
        <v>40</v>
      </c>
      <c r="E5790" s="14">
        <v>3</v>
      </c>
      <c r="F5790" s="14">
        <v>57.868901717748201</v>
      </c>
      <c r="G5790" s="14">
        <v>19.289633905916101</v>
      </c>
      <c r="H5790" s="14">
        <v>212.479903498249</v>
      </c>
      <c r="I5790" s="14">
        <v>205.69346453512699</v>
      </c>
      <c r="J5790" s="14">
        <v>155.74825576807899</v>
      </c>
      <c r="K5790" s="14">
        <v>266.45286339030901</v>
      </c>
      <c r="L5790" s="14">
        <v>60.759398855182702</v>
      </c>
      <c r="M5790" s="14">
        <v>49.945208767047902</v>
      </c>
      <c r="O5790" s="14"/>
      <c r="P5790" s="14"/>
      <c r="Q5790" s="14"/>
      <c r="R5790" s="14"/>
      <c r="S5790" s="14"/>
      <c r="T5790" s="14"/>
      <c r="U5790" s="14"/>
      <c r="V5790" s="14"/>
      <c r="W5790" s="14"/>
      <c r="X5790" s="14"/>
      <c r="Y5790" s="14"/>
    </row>
    <row r="5791" spans="1:25">
      <c r="A5791" s="14" t="s">
        <v>5875</v>
      </c>
      <c r="B5791" s="14" t="s">
        <v>68</v>
      </c>
      <c r="C5791" s="14" t="s">
        <v>130</v>
      </c>
      <c r="D5791" s="14" t="s">
        <v>40</v>
      </c>
      <c r="E5791" s="14">
        <v>3</v>
      </c>
      <c r="F5791" s="14">
        <v>59.625758016021301</v>
      </c>
      <c r="G5791" s="14">
        <v>19.8752526720071</v>
      </c>
      <c r="H5791" s="14">
        <v>218.257469219303</v>
      </c>
      <c r="I5791" s="14">
        <v>209.450935938518</v>
      </c>
      <c r="J5791" s="14">
        <v>159.308309781958</v>
      </c>
      <c r="K5791" s="14">
        <v>270.27184434135103</v>
      </c>
      <c r="L5791" s="14">
        <v>60.820908402832899</v>
      </c>
      <c r="M5791" s="14">
        <v>50.142626156559601</v>
      </c>
      <c r="O5791" s="14"/>
      <c r="P5791" s="14"/>
      <c r="Q5791" s="14"/>
      <c r="R5791" s="14"/>
      <c r="S5791" s="14"/>
      <c r="T5791" s="14"/>
      <c r="U5791" s="14"/>
      <c r="V5791" s="14"/>
      <c r="W5791" s="14"/>
      <c r="X5791" s="14"/>
      <c r="Y5791" s="14"/>
    </row>
    <row r="5792" spans="1:25">
      <c r="A5792" s="14" t="s">
        <v>5876</v>
      </c>
      <c r="B5792" s="14" t="s">
        <v>68</v>
      </c>
      <c r="C5792" s="14" t="s">
        <v>131</v>
      </c>
      <c r="D5792" s="14" t="s">
        <v>40</v>
      </c>
      <c r="E5792" s="14">
        <v>3</v>
      </c>
      <c r="F5792" s="14">
        <v>57.060188836046002</v>
      </c>
      <c r="G5792" s="14">
        <v>19.020062945348698</v>
      </c>
      <c r="H5792" s="14">
        <v>207.756012510635</v>
      </c>
      <c r="I5792" s="14">
        <v>198.35852270623101</v>
      </c>
      <c r="J5792" s="14">
        <v>149.92249361754099</v>
      </c>
      <c r="K5792" s="14">
        <v>257.364267591947</v>
      </c>
      <c r="L5792" s="14">
        <v>59.005744885715401</v>
      </c>
      <c r="M5792" s="14">
        <v>48.436029088689999</v>
      </c>
      <c r="O5792" s="14"/>
      <c r="P5792" s="14"/>
      <c r="Q5792" s="14"/>
      <c r="R5792" s="14"/>
      <c r="S5792" s="14"/>
      <c r="T5792" s="14"/>
      <c r="U5792" s="14"/>
      <c r="V5792" s="14"/>
      <c r="W5792" s="14"/>
      <c r="X5792" s="14"/>
      <c r="Y5792" s="14"/>
    </row>
    <row r="5793" spans="1:25">
      <c r="A5793" s="14" t="s">
        <v>5877</v>
      </c>
      <c r="B5793" s="14" t="s">
        <v>68</v>
      </c>
      <c r="C5793" s="14" t="s">
        <v>132</v>
      </c>
      <c r="D5793" s="14" t="s">
        <v>40</v>
      </c>
      <c r="E5793" s="14">
        <v>3</v>
      </c>
      <c r="F5793" s="14">
        <v>60.696192652355997</v>
      </c>
      <c r="G5793" s="14">
        <v>20.232064217451999</v>
      </c>
      <c r="H5793" s="14">
        <v>219.08819178586501</v>
      </c>
      <c r="I5793" s="14">
        <v>207.83489818619501</v>
      </c>
      <c r="J5793" s="14">
        <v>158.64066543351399</v>
      </c>
      <c r="K5793" s="14">
        <v>267.40266088551698</v>
      </c>
      <c r="L5793" s="14">
        <v>59.5677626993226</v>
      </c>
      <c r="M5793" s="14">
        <v>49.194232752680399</v>
      </c>
      <c r="O5793" s="14"/>
      <c r="P5793" s="14"/>
      <c r="Q5793" s="14"/>
      <c r="R5793" s="14"/>
      <c r="S5793" s="14"/>
      <c r="T5793" s="14"/>
      <c r="U5793" s="14"/>
      <c r="V5793" s="14"/>
      <c r="W5793" s="14"/>
      <c r="X5793" s="14"/>
      <c r="Y5793" s="14"/>
    </row>
    <row r="5794" spans="1:25">
      <c r="A5794" s="14" t="s">
        <v>5878</v>
      </c>
      <c r="B5794" s="14" t="s">
        <v>68</v>
      </c>
      <c r="C5794" s="14" t="s">
        <v>38</v>
      </c>
      <c r="D5794" s="14" t="s">
        <v>40</v>
      </c>
      <c r="E5794" s="14">
        <v>4</v>
      </c>
      <c r="F5794" s="14">
        <v>70.213852707759798</v>
      </c>
      <c r="G5794" s="14">
        <v>23.404617569253301</v>
      </c>
      <c r="H5794" s="14">
        <v>253.74526655256301</v>
      </c>
      <c r="I5794" s="14">
        <v>258.40681609923399</v>
      </c>
      <c r="J5794" s="14">
        <v>201.29635676145699</v>
      </c>
      <c r="K5794" s="14">
        <v>326.62980981099003</v>
      </c>
      <c r="L5794" s="14">
        <v>68.222993711756004</v>
      </c>
      <c r="M5794" s="14">
        <v>57.110459337776398</v>
      </c>
      <c r="O5794" s="14"/>
      <c r="P5794" s="14"/>
      <c r="Q5794" s="14"/>
      <c r="R5794" s="14"/>
      <c r="S5794" s="14"/>
      <c r="T5794" s="14"/>
      <c r="U5794" s="14"/>
      <c r="V5794" s="14"/>
      <c r="W5794" s="14"/>
      <c r="X5794" s="14"/>
      <c r="Y5794" s="14"/>
    </row>
    <row r="5795" spans="1:25">
      <c r="A5795" s="14" t="s">
        <v>5879</v>
      </c>
      <c r="B5795" s="14" t="s">
        <v>68</v>
      </c>
      <c r="C5795" s="14" t="s">
        <v>36</v>
      </c>
      <c r="D5795" s="14" t="s">
        <v>40</v>
      </c>
      <c r="E5795" s="14">
        <v>4</v>
      </c>
      <c r="F5795" s="14">
        <v>72.006372789855604</v>
      </c>
      <c r="G5795" s="14">
        <v>24.0021242632852</v>
      </c>
      <c r="H5795" s="14">
        <v>257.80091221172</v>
      </c>
      <c r="I5795" s="14">
        <v>258.127670360796</v>
      </c>
      <c r="J5795" s="14">
        <v>201.74739438872601</v>
      </c>
      <c r="K5795" s="14">
        <v>325.327431306351</v>
      </c>
      <c r="L5795" s="14">
        <v>67.199760945555198</v>
      </c>
      <c r="M5795" s="14">
        <v>56.380275972069299</v>
      </c>
      <c r="O5795" s="14"/>
      <c r="P5795" s="14"/>
      <c r="Q5795" s="14"/>
      <c r="R5795" s="14"/>
      <c r="S5795" s="14"/>
      <c r="T5795" s="14"/>
      <c r="U5795" s="14"/>
      <c r="V5795" s="14"/>
      <c r="W5795" s="14"/>
      <c r="X5795" s="14"/>
      <c r="Y5795" s="14"/>
    </row>
    <row r="5796" spans="1:25">
      <c r="A5796" s="14" t="s">
        <v>5880</v>
      </c>
      <c r="B5796" s="14" t="s">
        <v>68</v>
      </c>
      <c r="C5796" s="14" t="s">
        <v>34</v>
      </c>
      <c r="D5796" s="14" t="s">
        <v>40</v>
      </c>
      <c r="E5796" s="14">
        <v>4</v>
      </c>
      <c r="F5796" s="14">
        <v>64.175108159109399</v>
      </c>
      <c r="G5796" s="14">
        <v>21.391702719703101</v>
      </c>
      <c r="H5796" s="14">
        <v>228.40555276047101</v>
      </c>
      <c r="I5796" s="14">
        <v>227.85513571063601</v>
      </c>
      <c r="J5796" s="14">
        <v>175.37579759227401</v>
      </c>
      <c r="K5796" s="14">
        <v>291.06479201048501</v>
      </c>
      <c r="L5796" s="14">
        <v>63.2096562998492</v>
      </c>
      <c r="M5796" s="14">
        <v>52.479338118361497</v>
      </c>
      <c r="O5796" s="14"/>
      <c r="P5796" s="14"/>
      <c r="Q5796" s="14"/>
      <c r="R5796" s="14"/>
      <c r="S5796" s="14"/>
      <c r="T5796" s="14"/>
      <c r="U5796" s="14"/>
      <c r="V5796" s="14"/>
      <c r="W5796" s="14"/>
      <c r="X5796" s="14"/>
      <c r="Y5796" s="14"/>
    </row>
    <row r="5797" spans="1:25">
      <c r="A5797" s="14" t="s">
        <v>5881</v>
      </c>
      <c r="B5797" s="14" t="s">
        <v>68</v>
      </c>
      <c r="C5797" s="14" t="s">
        <v>128</v>
      </c>
      <c r="D5797" s="14" t="s">
        <v>40</v>
      </c>
      <c r="E5797" s="14">
        <v>4</v>
      </c>
      <c r="F5797" s="14">
        <v>69.385296089819406</v>
      </c>
      <c r="G5797" s="14">
        <v>23.128432029939798</v>
      </c>
      <c r="H5797" s="14">
        <v>245.68994047597201</v>
      </c>
      <c r="I5797" s="14">
        <v>243.463718399973</v>
      </c>
      <c r="J5797" s="14">
        <v>189.39140899301401</v>
      </c>
      <c r="K5797" s="14">
        <v>308.12633752914599</v>
      </c>
      <c r="L5797" s="14">
        <v>64.662619129172995</v>
      </c>
      <c r="M5797" s="14">
        <v>54.072309406959</v>
      </c>
      <c r="O5797" s="14"/>
      <c r="P5797" s="14"/>
      <c r="Q5797" s="14"/>
      <c r="R5797" s="14"/>
      <c r="S5797" s="14"/>
      <c r="T5797" s="14"/>
      <c r="U5797" s="14"/>
      <c r="V5797" s="14"/>
      <c r="W5797" s="14"/>
      <c r="X5797" s="14"/>
      <c r="Y5797" s="14"/>
    </row>
    <row r="5798" spans="1:25">
      <c r="A5798" s="14" t="s">
        <v>5882</v>
      </c>
      <c r="B5798" s="14" t="s">
        <v>68</v>
      </c>
      <c r="C5798" s="14" t="s">
        <v>129</v>
      </c>
      <c r="D5798" s="14" t="s">
        <v>40</v>
      </c>
      <c r="E5798" s="14">
        <v>4</v>
      </c>
      <c r="F5798" s="14">
        <v>74.564363422051699</v>
      </c>
      <c r="G5798" s="14">
        <v>24.854787807350601</v>
      </c>
      <c r="H5798" s="14">
        <v>263.162149439019</v>
      </c>
      <c r="I5798" s="14">
        <v>258.66454812445897</v>
      </c>
      <c r="J5798" s="14">
        <v>203.08368101681199</v>
      </c>
      <c r="K5798" s="14">
        <v>324.70905207721103</v>
      </c>
      <c r="L5798" s="14">
        <v>66.044503952752095</v>
      </c>
      <c r="M5798" s="14">
        <v>55.580867107646803</v>
      </c>
      <c r="O5798" s="14"/>
      <c r="P5798" s="14"/>
      <c r="Q5798" s="14"/>
      <c r="R5798" s="14"/>
      <c r="S5798" s="14"/>
      <c r="T5798" s="14"/>
      <c r="U5798" s="14"/>
      <c r="V5798" s="14"/>
      <c r="W5798" s="14"/>
      <c r="X5798" s="14"/>
      <c r="Y5798" s="14"/>
    </row>
    <row r="5799" spans="1:25">
      <c r="A5799" s="14" t="s">
        <v>5883</v>
      </c>
      <c r="B5799" s="14" t="s">
        <v>68</v>
      </c>
      <c r="C5799" s="14" t="s">
        <v>130</v>
      </c>
      <c r="D5799" s="14" t="s">
        <v>40</v>
      </c>
      <c r="E5799" s="14">
        <v>4</v>
      </c>
      <c r="F5799" s="14">
        <v>87.169257053204007</v>
      </c>
      <c r="G5799" s="14">
        <v>29.056419017734701</v>
      </c>
      <c r="H5799" s="14">
        <v>306.55620556780002</v>
      </c>
      <c r="I5799" s="14">
        <v>299.64084951953203</v>
      </c>
      <c r="J5799" s="14">
        <v>239.755990635633</v>
      </c>
      <c r="K5799" s="14">
        <v>369.87703440772202</v>
      </c>
      <c r="L5799" s="14">
        <v>70.236184888189896</v>
      </c>
      <c r="M5799" s="14">
        <v>59.884858883899497</v>
      </c>
      <c r="O5799" s="14"/>
      <c r="P5799" s="14"/>
      <c r="Q5799" s="14"/>
      <c r="R5799" s="14"/>
      <c r="S5799" s="14"/>
      <c r="T5799" s="14"/>
      <c r="U5799" s="14"/>
      <c r="V5799" s="14"/>
      <c r="W5799" s="14"/>
      <c r="X5799" s="14"/>
      <c r="Y5799" s="14"/>
    </row>
    <row r="5800" spans="1:25">
      <c r="A5800" s="14" t="s">
        <v>5884</v>
      </c>
      <c r="B5800" s="14" t="s">
        <v>68</v>
      </c>
      <c r="C5800" s="14" t="s">
        <v>131</v>
      </c>
      <c r="D5800" s="14" t="s">
        <v>40</v>
      </c>
      <c r="E5800" s="14">
        <v>4</v>
      </c>
      <c r="F5800" s="14">
        <v>83.5616204211954</v>
      </c>
      <c r="G5800" s="14">
        <v>27.853873473731799</v>
      </c>
      <c r="H5800" s="14">
        <v>293.51793326493902</v>
      </c>
      <c r="I5800" s="14">
        <v>281.73253236212901</v>
      </c>
      <c r="J5800" s="14">
        <v>224.289106375149</v>
      </c>
      <c r="K5800" s="14">
        <v>349.33677593022901</v>
      </c>
      <c r="L5800" s="14">
        <v>67.604243568100401</v>
      </c>
      <c r="M5800" s="14">
        <v>57.443425986980202</v>
      </c>
      <c r="O5800" s="14"/>
      <c r="P5800" s="14"/>
      <c r="Q5800" s="14"/>
      <c r="R5800" s="14"/>
      <c r="S5800" s="14"/>
      <c r="T5800" s="14"/>
      <c r="U5800" s="14"/>
      <c r="V5800" s="14"/>
      <c r="W5800" s="14"/>
      <c r="X5800" s="14"/>
      <c r="Y5800" s="14"/>
    </row>
    <row r="5801" spans="1:25">
      <c r="A5801" s="14" t="s">
        <v>5885</v>
      </c>
      <c r="B5801" s="14" t="s">
        <v>68</v>
      </c>
      <c r="C5801" s="14" t="s">
        <v>132</v>
      </c>
      <c r="D5801" s="14" t="s">
        <v>40</v>
      </c>
      <c r="E5801" s="14">
        <v>4</v>
      </c>
      <c r="F5801" s="14">
        <v>74.668090215135294</v>
      </c>
      <c r="G5801" s="14">
        <v>24.889363405045099</v>
      </c>
      <c r="H5801" s="14">
        <v>262.01168578544201</v>
      </c>
      <c r="I5801" s="14">
        <v>248.73308520249699</v>
      </c>
      <c r="J5801" s="14">
        <v>195.31534442223301</v>
      </c>
      <c r="K5801" s="14">
        <v>312.199568583043</v>
      </c>
      <c r="L5801" s="14">
        <v>63.466483380546599</v>
      </c>
      <c r="M5801" s="14">
        <v>53.417740780263799</v>
      </c>
      <c r="O5801" s="14"/>
      <c r="P5801" s="14"/>
      <c r="Q5801" s="14"/>
      <c r="R5801" s="14"/>
      <c r="S5801" s="14"/>
      <c r="T5801" s="14"/>
      <c r="U5801" s="14"/>
      <c r="V5801" s="14"/>
      <c r="W5801" s="14"/>
      <c r="X5801" s="14"/>
      <c r="Y5801" s="14"/>
    </row>
    <row r="5802" spans="1:25">
      <c r="A5802" s="14" t="s">
        <v>5886</v>
      </c>
      <c r="B5802" s="14" t="s">
        <v>68</v>
      </c>
      <c r="C5802" s="14" t="s">
        <v>38</v>
      </c>
      <c r="D5802" s="14" t="s">
        <v>40</v>
      </c>
      <c r="E5802" s="14">
        <v>5</v>
      </c>
      <c r="F5802" s="14">
        <v>100.409845636475</v>
      </c>
      <c r="G5802" s="14">
        <v>33.469948545491697</v>
      </c>
      <c r="H5802" s="14">
        <v>373.15982472303801</v>
      </c>
      <c r="I5802" s="14">
        <v>338.47910939381399</v>
      </c>
      <c r="J5802" s="14">
        <v>274.62820958769203</v>
      </c>
      <c r="K5802" s="14">
        <v>412.55081999226502</v>
      </c>
      <c r="L5802" s="14">
        <v>74.071710598451105</v>
      </c>
      <c r="M5802" s="14">
        <v>63.850899806122001</v>
      </c>
      <c r="O5802" s="14"/>
      <c r="P5802" s="14"/>
      <c r="Q5802" s="14"/>
      <c r="R5802" s="14"/>
      <c r="S5802" s="14"/>
      <c r="T5802" s="14"/>
      <c r="U5802" s="14"/>
      <c r="V5802" s="14"/>
      <c r="W5802" s="14"/>
      <c r="X5802" s="14"/>
      <c r="Y5802" s="14"/>
    </row>
    <row r="5803" spans="1:25">
      <c r="A5803" s="14" t="s">
        <v>5887</v>
      </c>
      <c r="B5803" s="14" t="s">
        <v>68</v>
      </c>
      <c r="C5803" s="14" t="s">
        <v>36</v>
      </c>
      <c r="D5803" s="14" t="s">
        <v>40</v>
      </c>
      <c r="E5803" s="14">
        <v>5</v>
      </c>
      <c r="F5803" s="14">
        <v>97.722705637388401</v>
      </c>
      <c r="G5803" s="14">
        <v>32.574235212462803</v>
      </c>
      <c r="H5803" s="14">
        <v>364.32429496099797</v>
      </c>
      <c r="I5803" s="14">
        <v>334.865100354623</v>
      </c>
      <c r="J5803" s="14">
        <v>270.83506760603001</v>
      </c>
      <c r="K5803" s="14">
        <v>409.29641623942302</v>
      </c>
      <c r="L5803" s="14">
        <v>74.431315884799901</v>
      </c>
      <c r="M5803" s="14">
        <v>64.030032748593001</v>
      </c>
      <c r="O5803" s="14"/>
      <c r="P5803" s="14"/>
      <c r="Q5803" s="14"/>
      <c r="R5803" s="14"/>
      <c r="S5803" s="14"/>
      <c r="T5803" s="14"/>
      <c r="U5803" s="14"/>
      <c r="V5803" s="14"/>
      <c r="W5803" s="14"/>
      <c r="X5803" s="14"/>
      <c r="Y5803" s="14"/>
    </row>
    <row r="5804" spans="1:25">
      <c r="A5804" s="14" t="s">
        <v>5888</v>
      </c>
      <c r="B5804" s="14" t="s">
        <v>68</v>
      </c>
      <c r="C5804" s="14" t="s">
        <v>34</v>
      </c>
      <c r="D5804" s="14" t="s">
        <v>40</v>
      </c>
      <c r="E5804" s="14">
        <v>5</v>
      </c>
      <c r="F5804" s="14">
        <v>92.322915164060703</v>
      </c>
      <c r="G5804" s="14">
        <v>30.774305054686899</v>
      </c>
      <c r="H5804" s="14">
        <v>345.45524850911403</v>
      </c>
      <c r="I5804" s="14">
        <v>315.58739253313001</v>
      </c>
      <c r="J5804" s="14">
        <v>253.559810066522</v>
      </c>
      <c r="K5804" s="14">
        <v>388.00674509496099</v>
      </c>
      <c r="L5804" s="14">
        <v>72.419352561830394</v>
      </c>
      <c r="M5804" s="14">
        <v>62.027582466608202</v>
      </c>
      <c r="O5804" s="14"/>
      <c r="P5804" s="14"/>
      <c r="Q5804" s="14"/>
      <c r="R5804" s="14"/>
      <c r="S5804" s="14"/>
      <c r="T5804" s="14"/>
      <c r="U5804" s="14"/>
      <c r="V5804" s="14"/>
      <c r="W5804" s="14"/>
      <c r="X5804" s="14"/>
      <c r="Y5804" s="14"/>
    </row>
    <row r="5805" spans="1:25">
      <c r="A5805" s="14" t="s">
        <v>5889</v>
      </c>
      <c r="B5805" s="14" t="s">
        <v>68</v>
      </c>
      <c r="C5805" s="14" t="s">
        <v>128</v>
      </c>
      <c r="D5805" s="14" t="s">
        <v>40</v>
      </c>
      <c r="E5805" s="14">
        <v>5</v>
      </c>
      <c r="F5805" s="14">
        <v>87.9641447502581</v>
      </c>
      <c r="G5805" s="14">
        <v>29.321381583419399</v>
      </c>
      <c r="H5805" s="14">
        <v>330.431406597266</v>
      </c>
      <c r="I5805" s="14">
        <v>307.29705194558898</v>
      </c>
      <c r="J5805" s="14">
        <v>245.64279483850399</v>
      </c>
      <c r="K5805" s="14">
        <v>379.55591853071098</v>
      </c>
      <c r="L5805" s="14">
        <v>72.258866585122007</v>
      </c>
      <c r="M5805" s="14">
        <v>61.654257107084902</v>
      </c>
      <c r="O5805" s="14"/>
      <c r="P5805" s="14"/>
      <c r="Q5805" s="14"/>
      <c r="R5805" s="14"/>
      <c r="S5805" s="14"/>
      <c r="T5805" s="14"/>
      <c r="U5805" s="14"/>
      <c r="V5805" s="14"/>
      <c r="W5805" s="14"/>
      <c r="X5805" s="14"/>
      <c r="Y5805" s="14"/>
    </row>
    <row r="5806" spans="1:25">
      <c r="A5806" s="14" t="s">
        <v>5890</v>
      </c>
      <c r="B5806" s="14" t="s">
        <v>68</v>
      </c>
      <c r="C5806" s="14" t="s">
        <v>129</v>
      </c>
      <c r="D5806" s="14" t="s">
        <v>40</v>
      </c>
      <c r="E5806" s="14">
        <v>5</v>
      </c>
      <c r="F5806" s="14">
        <v>90.137969516009505</v>
      </c>
      <c r="G5806" s="14">
        <v>30.045989838669801</v>
      </c>
      <c r="H5806" s="14">
        <v>339.643428599456</v>
      </c>
      <c r="I5806" s="14">
        <v>304.533762154361</v>
      </c>
      <c r="J5806" s="14">
        <v>244.02438103876901</v>
      </c>
      <c r="K5806" s="14">
        <v>375.31345227528499</v>
      </c>
      <c r="L5806" s="14">
        <v>70.779690120924499</v>
      </c>
      <c r="M5806" s="14">
        <v>60.5093811155918</v>
      </c>
      <c r="O5806" s="14"/>
      <c r="P5806" s="14"/>
      <c r="Q5806" s="14"/>
      <c r="R5806" s="14"/>
      <c r="S5806" s="14"/>
      <c r="T5806" s="14"/>
      <c r="U5806" s="14"/>
      <c r="V5806" s="14"/>
      <c r="W5806" s="14"/>
      <c r="X5806" s="14"/>
      <c r="Y5806" s="14"/>
    </row>
    <row r="5807" spans="1:25">
      <c r="A5807" s="14" t="s">
        <v>5891</v>
      </c>
      <c r="B5807" s="14" t="s">
        <v>68</v>
      </c>
      <c r="C5807" s="14" t="s">
        <v>130</v>
      </c>
      <c r="D5807" s="14" t="s">
        <v>40</v>
      </c>
      <c r="E5807" s="14">
        <v>5</v>
      </c>
      <c r="F5807" s="14">
        <v>91.928839448275795</v>
      </c>
      <c r="G5807" s="14">
        <v>30.6429464827586</v>
      </c>
      <c r="H5807" s="14">
        <v>346.88819081648199</v>
      </c>
      <c r="I5807" s="14">
        <v>308.91591724929901</v>
      </c>
      <c r="J5807" s="14">
        <v>248.09385525119299</v>
      </c>
      <c r="K5807" s="14">
        <v>379.951502500902</v>
      </c>
      <c r="L5807" s="14">
        <v>71.035585251603607</v>
      </c>
      <c r="M5807" s="14">
        <v>60.822061998105298</v>
      </c>
      <c r="O5807" s="14"/>
      <c r="P5807" s="14"/>
      <c r="Q5807" s="14"/>
      <c r="R5807" s="14"/>
      <c r="S5807" s="14"/>
      <c r="T5807" s="14"/>
      <c r="U5807" s="14"/>
      <c r="V5807" s="14"/>
      <c r="W5807" s="14"/>
      <c r="X5807" s="14"/>
      <c r="Y5807" s="14"/>
    </row>
    <row r="5808" spans="1:25">
      <c r="A5808" s="14" t="s">
        <v>5892</v>
      </c>
      <c r="B5808" s="14" t="s">
        <v>68</v>
      </c>
      <c r="C5808" s="14" t="s">
        <v>131</v>
      </c>
      <c r="D5808" s="14" t="s">
        <v>40</v>
      </c>
      <c r="E5808" s="14">
        <v>5</v>
      </c>
      <c r="F5808" s="14">
        <v>84.330272801047002</v>
      </c>
      <c r="G5808" s="14">
        <v>28.110090933682301</v>
      </c>
      <c r="H5808" s="14">
        <v>317.92751291629401</v>
      </c>
      <c r="I5808" s="14">
        <v>280.12977173568601</v>
      </c>
      <c r="J5808" s="14">
        <v>222.76618599245799</v>
      </c>
      <c r="K5808" s="14">
        <v>347.58948240685601</v>
      </c>
      <c r="L5808" s="14">
        <v>67.459710671169404</v>
      </c>
      <c r="M5808" s="14">
        <v>57.363585743228498</v>
      </c>
      <c r="O5808" s="14"/>
      <c r="P5808" s="14"/>
      <c r="Q5808" s="14"/>
      <c r="R5808" s="14"/>
      <c r="S5808" s="14"/>
      <c r="T5808" s="14"/>
      <c r="U5808" s="14"/>
      <c r="V5808" s="14"/>
      <c r="W5808" s="14"/>
      <c r="X5808" s="14"/>
      <c r="Y5808" s="14"/>
    </row>
    <row r="5809" spans="1:25">
      <c r="A5809" s="14" t="s">
        <v>5893</v>
      </c>
      <c r="B5809" s="14" t="s">
        <v>68</v>
      </c>
      <c r="C5809" s="14" t="s">
        <v>132</v>
      </c>
      <c r="D5809" s="14" t="s">
        <v>40</v>
      </c>
      <c r="E5809" s="14">
        <v>5</v>
      </c>
      <c r="F5809" s="14">
        <v>85.309702742263497</v>
      </c>
      <c r="G5809" s="14">
        <v>28.436567580754499</v>
      </c>
      <c r="H5809" s="14">
        <v>320.67700162486801</v>
      </c>
      <c r="I5809" s="14">
        <v>288.086472901234</v>
      </c>
      <c r="J5809" s="14">
        <v>229.543824072647</v>
      </c>
      <c r="K5809" s="14">
        <v>356.86807496327401</v>
      </c>
      <c r="L5809" s="14">
        <v>68.781602062039298</v>
      </c>
      <c r="M5809" s="14">
        <v>58.542648828587801</v>
      </c>
      <c r="O5809" s="14"/>
      <c r="P5809" s="14"/>
      <c r="Q5809" s="14"/>
      <c r="R5809" s="14"/>
      <c r="S5809" s="14"/>
      <c r="T5809" s="14"/>
      <c r="U5809" s="14"/>
      <c r="V5809" s="14"/>
      <c r="W5809" s="14"/>
      <c r="X5809" s="14"/>
      <c r="Y5809" s="14"/>
    </row>
    <row r="5810" spans="1:25">
      <c r="A5810" s="14" t="s">
        <v>5894</v>
      </c>
      <c r="B5810" s="14" t="s">
        <v>68</v>
      </c>
      <c r="C5810" s="14" t="s">
        <v>38</v>
      </c>
      <c r="D5810" s="14" t="s">
        <v>35</v>
      </c>
      <c r="E5810" s="14">
        <v>0</v>
      </c>
      <c r="F5810" s="14">
        <v>207.843499663062</v>
      </c>
      <c r="G5810" s="14">
        <v>69.281166554354002</v>
      </c>
      <c r="H5810" s="14">
        <v>186.181304844414</v>
      </c>
      <c r="I5810" s="14">
        <v>164.44086703553299</v>
      </c>
      <c r="J5810" s="14">
        <v>142.487797168638</v>
      </c>
      <c r="K5810" s="14">
        <v>188.775273103644</v>
      </c>
      <c r="L5810" s="14">
        <v>24.3344060681111</v>
      </c>
      <c r="M5810" s="14">
        <v>21.953069866894602</v>
      </c>
      <c r="O5810" s="14"/>
      <c r="P5810" s="14"/>
      <c r="Q5810" s="14"/>
      <c r="R5810" s="14"/>
      <c r="S5810" s="14"/>
      <c r="T5810" s="14"/>
      <c r="U5810" s="14"/>
      <c r="V5810" s="14"/>
      <c r="W5810" s="14"/>
      <c r="X5810" s="14"/>
      <c r="Y5810" s="14"/>
    </row>
    <row r="5811" spans="1:25">
      <c r="A5811" s="14" t="s">
        <v>5895</v>
      </c>
      <c r="B5811" s="14" t="s">
        <v>68</v>
      </c>
      <c r="C5811" s="14" t="s">
        <v>36</v>
      </c>
      <c r="D5811" s="14" t="s">
        <v>35</v>
      </c>
      <c r="E5811" s="14">
        <v>0</v>
      </c>
      <c r="F5811" s="14">
        <v>218.69520318081399</v>
      </c>
      <c r="G5811" s="14">
        <v>72.898401060271198</v>
      </c>
      <c r="H5811" s="14">
        <v>195.00936563124301</v>
      </c>
      <c r="I5811" s="14">
        <v>173.156835917113</v>
      </c>
      <c r="J5811" s="14">
        <v>150.599816021316</v>
      </c>
      <c r="K5811" s="14">
        <v>198.095773508734</v>
      </c>
      <c r="L5811" s="14">
        <v>24.938937591620899</v>
      </c>
      <c r="M5811" s="14">
        <v>22.5570198957972</v>
      </c>
      <c r="O5811" s="14"/>
      <c r="P5811" s="14"/>
      <c r="Q5811" s="14"/>
      <c r="R5811" s="14"/>
      <c r="S5811" s="14"/>
      <c r="T5811" s="14"/>
      <c r="U5811" s="14"/>
      <c r="V5811" s="14"/>
      <c r="W5811" s="14"/>
      <c r="X5811" s="14"/>
      <c r="Y5811" s="14"/>
    </row>
    <row r="5812" spans="1:25">
      <c r="A5812" s="14" t="s">
        <v>5896</v>
      </c>
      <c r="B5812" s="14" t="s">
        <v>68</v>
      </c>
      <c r="C5812" s="14" t="s">
        <v>34</v>
      </c>
      <c r="D5812" s="14" t="s">
        <v>35</v>
      </c>
      <c r="E5812" s="14">
        <v>0</v>
      </c>
      <c r="F5812" s="14">
        <v>225.19945682556099</v>
      </c>
      <c r="G5812" s="14">
        <v>75.066485608520395</v>
      </c>
      <c r="H5812" s="14">
        <v>200.399961580032</v>
      </c>
      <c r="I5812" s="14">
        <v>175.194471115715</v>
      </c>
      <c r="J5812" s="14">
        <v>152.70322529385001</v>
      </c>
      <c r="K5812" s="14">
        <v>200.024228650428</v>
      </c>
      <c r="L5812" s="14">
        <v>24.829757534713199</v>
      </c>
      <c r="M5812" s="14">
        <v>22.4912458218643</v>
      </c>
      <c r="O5812" s="14"/>
      <c r="P5812" s="14"/>
      <c r="Q5812" s="14"/>
      <c r="R5812" s="14"/>
      <c r="S5812" s="14"/>
      <c r="T5812" s="14"/>
      <c r="U5812" s="14"/>
      <c r="V5812" s="14"/>
      <c r="W5812" s="14"/>
      <c r="X5812" s="14"/>
      <c r="Y5812" s="14"/>
    </row>
    <row r="5813" spans="1:25">
      <c r="A5813" s="14" t="s">
        <v>5897</v>
      </c>
      <c r="B5813" s="14" t="s">
        <v>68</v>
      </c>
      <c r="C5813" s="14" t="s">
        <v>128</v>
      </c>
      <c r="D5813" s="14" t="s">
        <v>35</v>
      </c>
      <c r="E5813" s="14">
        <v>0</v>
      </c>
      <c r="F5813" s="14">
        <v>210.02596160159101</v>
      </c>
      <c r="G5813" s="14">
        <v>70.008653867196998</v>
      </c>
      <c r="H5813" s="14">
        <v>186.92734907624001</v>
      </c>
      <c r="I5813" s="14">
        <v>160.39950283805899</v>
      </c>
      <c r="J5813" s="14">
        <v>139.06660961589401</v>
      </c>
      <c r="K5813" s="14">
        <v>184.03371344550601</v>
      </c>
      <c r="L5813" s="14">
        <v>23.6342106074461</v>
      </c>
      <c r="M5813" s="14">
        <v>21.332893222165101</v>
      </c>
      <c r="O5813" s="14"/>
      <c r="P5813" s="14"/>
      <c r="Q5813" s="14"/>
      <c r="R5813" s="14"/>
      <c r="S5813" s="14"/>
      <c r="T5813" s="14"/>
      <c r="U5813" s="14"/>
      <c r="V5813" s="14"/>
      <c r="W5813" s="14"/>
      <c r="X5813" s="14"/>
      <c r="Y5813" s="14"/>
    </row>
    <row r="5814" spans="1:25">
      <c r="A5814" s="14" t="s">
        <v>5898</v>
      </c>
      <c r="B5814" s="14" t="s">
        <v>68</v>
      </c>
      <c r="C5814" s="14" t="s">
        <v>129</v>
      </c>
      <c r="D5814" s="14" t="s">
        <v>35</v>
      </c>
      <c r="E5814" s="14">
        <v>0</v>
      </c>
      <c r="F5814" s="14">
        <v>205.73467799731799</v>
      </c>
      <c r="G5814" s="14">
        <v>68.578225999106095</v>
      </c>
      <c r="H5814" s="14">
        <v>183.49671152732199</v>
      </c>
      <c r="I5814" s="14">
        <v>154.292276720166</v>
      </c>
      <c r="J5814" s="14">
        <v>133.52935218306001</v>
      </c>
      <c r="K5814" s="14">
        <v>177.319618504207</v>
      </c>
      <c r="L5814" s="14">
        <v>23.027341784041599</v>
      </c>
      <c r="M5814" s="14">
        <v>20.762924537106102</v>
      </c>
      <c r="O5814" s="14"/>
      <c r="P5814" s="14"/>
      <c r="Q5814" s="14"/>
      <c r="R5814" s="14"/>
      <c r="S5814" s="14"/>
      <c r="T5814" s="14"/>
      <c r="U5814" s="14"/>
      <c r="V5814" s="14"/>
      <c r="W5814" s="14"/>
      <c r="X5814" s="14"/>
      <c r="Y5814" s="14"/>
    </row>
    <row r="5815" spans="1:25">
      <c r="A5815" s="14" t="s">
        <v>5899</v>
      </c>
      <c r="B5815" s="14" t="s">
        <v>68</v>
      </c>
      <c r="C5815" s="14" t="s">
        <v>130</v>
      </c>
      <c r="D5815" s="14" t="s">
        <v>35</v>
      </c>
      <c r="E5815" s="14">
        <v>0</v>
      </c>
      <c r="F5815" s="14">
        <v>189.221094164856</v>
      </c>
      <c r="G5815" s="14">
        <v>63.073698054951898</v>
      </c>
      <c r="H5815" s="14">
        <v>169.275376546394</v>
      </c>
      <c r="I5815" s="14">
        <v>139.41515763212499</v>
      </c>
      <c r="J5815" s="14">
        <v>119.837949976267</v>
      </c>
      <c r="K5815" s="14">
        <v>161.22420584954199</v>
      </c>
      <c r="L5815" s="14">
        <v>21.809048217417001</v>
      </c>
      <c r="M5815" s="14">
        <v>19.577207655857499</v>
      </c>
      <c r="O5815" s="14"/>
      <c r="P5815" s="14"/>
      <c r="Q5815" s="14"/>
      <c r="R5815" s="14"/>
      <c r="S5815" s="14"/>
      <c r="T5815" s="14"/>
      <c r="U5815" s="14"/>
      <c r="V5815" s="14"/>
      <c r="W5815" s="14"/>
      <c r="X5815" s="14"/>
      <c r="Y5815" s="14"/>
    </row>
    <row r="5816" spans="1:25">
      <c r="A5816" s="14" t="s">
        <v>5900</v>
      </c>
      <c r="B5816" s="14" t="s">
        <v>68</v>
      </c>
      <c r="C5816" s="14" t="s">
        <v>131</v>
      </c>
      <c r="D5816" s="14" t="s">
        <v>35</v>
      </c>
      <c r="E5816" s="14">
        <v>0</v>
      </c>
      <c r="F5816" s="14">
        <v>203.50147755533399</v>
      </c>
      <c r="G5816" s="14">
        <v>67.833825851778101</v>
      </c>
      <c r="H5816" s="14">
        <v>182.48144043197499</v>
      </c>
      <c r="I5816" s="14">
        <v>149.85809153736099</v>
      </c>
      <c r="J5816" s="14">
        <v>129.53530154459301</v>
      </c>
      <c r="K5816" s="14">
        <v>172.41013241412199</v>
      </c>
      <c r="L5816" s="14">
        <v>22.552040876761399</v>
      </c>
      <c r="M5816" s="14">
        <v>20.322789992767099</v>
      </c>
      <c r="O5816" s="14"/>
      <c r="P5816" s="14"/>
      <c r="Q5816" s="14"/>
      <c r="R5816" s="14"/>
      <c r="S5816" s="14"/>
      <c r="T5816" s="14"/>
      <c r="U5816" s="14"/>
      <c r="V5816" s="14"/>
      <c r="W5816" s="14"/>
      <c r="X5816" s="14"/>
      <c r="Y5816" s="14"/>
    </row>
    <row r="5817" spans="1:25">
      <c r="A5817" s="14" t="s">
        <v>5901</v>
      </c>
      <c r="B5817" s="14" t="s">
        <v>68</v>
      </c>
      <c r="C5817" s="14" t="s">
        <v>132</v>
      </c>
      <c r="D5817" s="14" t="s">
        <v>35</v>
      </c>
      <c r="E5817" s="14">
        <v>0</v>
      </c>
      <c r="F5817" s="14">
        <v>209.159318994871</v>
      </c>
      <c r="G5817" s="14">
        <v>69.719772998290296</v>
      </c>
      <c r="H5817" s="14">
        <v>187.83615830418</v>
      </c>
      <c r="I5817" s="14">
        <v>154.09115692342499</v>
      </c>
      <c r="J5817" s="14">
        <v>133.481289533519</v>
      </c>
      <c r="K5817" s="14">
        <v>176.92921002214601</v>
      </c>
      <c r="L5817" s="14">
        <v>22.838053098720799</v>
      </c>
      <c r="M5817" s="14">
        <v>20.609867389906199</v>
      </c>
      <c r="O5817" s="14"/>
      <c r="P5817" s="14"/>
      <c r="Q5817" s="14"/>
      <c r="R5817" s="14"/>
      <c r="S5817" s="14"/>
      <c r="T5817" s="14"/>
      <c r="U5817" s="14"/>
      <c r="V5817" s="14"/>
      <c r="W5817" s="14"/>
      <c r="X5817" s="14"/>
      <c r="Y5817" s="14"/>
    </row>
    <row r="5818" spans="1:25">
      <c r="A5818" s="14" t="s">
        <v>5902</v>
      </c>
      <c r="B5818" s="14" t="s">
        <v>68</v>
      </c>
      <c r="C5818" s="14" t="s">
        <v>38</v>
      </c>
      <c r="D5818" s="14" t="s">
        <v>35</v>
      </c>
      <c r="E5818" s="14">
        <v>1</v>
      </c>
      <c r="F5818" s="14">
        <v>44.013498244685003</v>
      </c>
      <c r="G5818" s="14">
        <v>14.671166081561701</v>
      </c>
      <c r="H5818" s="14">
        <v>193.49994831919901</v>
      </c>
      <c r="I5818" s="14">
        <v>149.60291782339101</v>
      </c>
      <c r="J5818" s="14">
        <v>106.571826476051</v>
      </c>
      <c r="K5818" s="14">
        <v>203.49213218468799</v>
      </c>
      <c r="L5818" s="14">
        <v>53.889214361296403</v>
      </c>
      <c r="M5818" s="14">
        <v>43.031091347340102</v>
      </c>
      <c r="O5818" s="14"/>
      <c r="P5818" s="14"/>
      <c r="Q5818" s="14"/>
      <c r="R5818" s="14"/>
      <c r="S5818" s="14"/>
      <c r="T5818" s="14"/>
      <c r="U5818" s="14"/>
      <c r="V5818" s="14"/>
      <c r="W5818" s="14"/>
      <c r="X5818" s="14"/>
      <c r="Y5818" s="14"/>
    </row>
    <row r="5819" spans="1:25">
      <c r="A5819" s="14" t="s">
        <v>5903</v>
      </c>
      <c r="B5819" s="14" t="s">
        <v>68</v>
      </c>
      <c r="C5819" s="14" t="s">
        <v>36</v>
      </c>
      <c r="D5819" s="14" t="s">
        <v>35</v>
      </c>
      <c r="E5819" s="14">
        <v>1</v>
      </c>
      <c r="F5819" s="14">
        <v>45.808928324072099</v>
      </c>
      <c r="G5819" s="14">
        <v>15.2696427746907</v>
      </c>
      <c r="H5819" s="14">
        <v>201.022153431947</v>
      </c>
      <c r="I5819" s="14">
        <v>159.50193882670001</v>
      </c>
      <c r="J5819" s="14">
        <v>114.548728424014</v>
      </c>
      <c r="K5819" s="14">
        <v>215.54586437285801</v>
      </c>
      <c r="L5819" s="14">
        <v>56.0439255461581</v>
      </c>
      <c r="M5819" s="14">
        <v>44.953210402685997</v>
      </c>
      <c r="O5819" s="14"/>
      <c r="P5819" s="14"/>
      <c r="Q5819" s="14"/>
      <c r="R5819" s="14"/>
      <c r="S5819" s="14"/>
      <c r="T5819" s="14"/>
      <c r="U5819" s="14"/>
      <c r="V5819" s="14"/>
      <c r="W5819" s="14"/>
      <c r="X5819" s="14"/>
      <c r="Y5819" s="14"/>
    </row>
    <row r="5820" spans="1:25">
      <c r="A5820" s="14" t="s">
        <v>5904</v>
      </c>
      <c r="B5820" s="14" t="s">
        <v>68</v>
      </c>
      <c r="C5820" s="14" t="s">
        <v>34</v>
      </c>
      <c r="D5820" s="14" t="s">
        <v>35</v>
      </c>
      <c r="E5820" s="14">
        <v>1</v>
      </c>
      <c r="F5820" s="14">
        <v>44.206189425036101</v>
      </c>
      <c r="G5820" s="14">
        <v>14.735396475011999</v>
      </c>
      <c r="H5820" s="14">
        <v>193.530292553349</v>
      </c>
      <c r="I5820" s="14">
        <v>147.161992031404</v>
      </c>
      <c r="J5820" s="14">
        <v>104.90506827832</v>
      </c>
      <c r="K5820" s="14">
        <v>200.05547930167199</v>
      </c>
      <c r="L5820" s="14">
        <v>52.893487270267102</v>
      </c>
      <c r="M5820" s="14">
        <v>42.256923753084003</v>
      </c>
      <c r="O5820" s="14"/>
      <c r="P5820" s="14"/>
      <c r="Q5820" s="14"/>
      <c r="R5820" s="14"/>
      <c r="S5820" s="14"/>
      <c r="T5820" s="14"/>
      <c r="U5820" s="14"/>
      <c r="V5820" s="14"/>
      <c r="W5820" s="14"/>
      <c r="X5820" s="14"/>
      <c r="Y5820" s="14"/>
    </row>
    <row r="5821" spans="1:25">
      <c r="A5821" s="14" t="s">
        <v>5905</v>
      </c>
      <c r="B5821" s="14" t="s">
        <v>68</v>
      </c>
      <c r="C5821" s="14" t="s">
        <v>128</v>
      </c>
      <c r="D5821" s="14" t="s">
        <v>35</v>
      </c>
      <c r="E5821" s="14">
        <v>1</v>
      </c>
      <c r="F5821" s="14">
        <v>36.126120526183598</v>
      </c>
      <c r="G5821" s="14">
        <v>12.042040175394501</v>
      </c>
      <c r="H5821" s="14">
        <v>158.011286909783</v>
      </c>
      <c r="I5821" s="14">
        <v>112.030581278988</v>
      </c>
      <c r="J5821" s="14">
        <v>76.530796696922707</v>
      </c>
      <c r="K5821" s="14">
        <v>157.549086962198</v>
      </c>
      <c r="L5821" s="14">
        <v>45.518505683210599</v>
      </c>
      <c r="M5821" s="14">
        <v>35.499784582064898</v>
      </c>
      <c r="O5821" s="14"/>
      <c r="P5821" s="14"/>
      <c r="Q5821" s="14"/>
      <c r="R5821" s="14"/>
      <c r="S5821" s="14"/>
      <c r="T5821" s="14"/>
      <c r="U5821" s="14"/>
      <c r="V5821" s="14"/>
      <c r="W5821" s="14"/>
      <c r="X5821" s="14"/>
      <c r="Y5821" s="14"/>
    </row>
    <row r="5822" spans="1:25">
      <c r="A5822" s="14" t="s">
        <v>5906</v>
      </c>
      <c r="B5822" s="14" t="s">
        <v>68</v>
      </c>
      <c r="C5822" s="14" t="s">
        <v>129</v>
      </c>
      <c r="D5822" s="14" t="s">
        <v>35</v>
      </c>
      <c r="E5822" s="14">
        <v>1</v>
      </c>
      <c r="F5822" s="14">
        <v>39.782162942678703</v>
      </c>
      <c r="G5822" s="14">
        <v>13.2607209808929</v>
      </c>
      <c r="H5822" s="14">
        <v>174.39138586129499</v>
      </c>
      <c r="I5822" s="14">
        <v>119.16682752043801</v>
      </c>
      <c r="J5822" s="14">
        <v>83.066171462738595</v>
      </c>
      <c r="K5822" s="14">
        <v>164.91237588665101</v>
      </c>
      <c r="L5822" s="14">
        <v>45.745548366213399</v>
      </c>
      <c r="M5822" s="14">
        <v>36.100656057699297</v>
      </c>
      <c r="O5822" s="14"/>
      <c r="P5822" s="14"/>
      <c r="Q5822" s="14"/>
      <c r="R5822" s="14"/>
      <c r="S5822" s="14"/>
      <c r="T5822" s="14"/>
      <c r="U5822" s="14"/>
      <c r="V5822" s="14"/>
      <c r="W5822" s="14"/>
      <c r="X5822" s="14"/>
      <c r="Y5822" s="14"/>
    </row>
    <row r="5823" spans="1:25">
      <c r="A5823" s="14" t="s">
        <v>5907</v>
      </c>
      <c r="B5823" s="14" t="s">
        <v>68</v>
      </c>
      <c r="C5823" s="14" t="s">
        <v>130</v>
      </c>
      <c r="D5823" s="14" t="s">
        <v>35</v>
      </c>
      <c r="E5823" s="14">
        <v>1</v>
      </c>
      <c r="F5823" s="14">
        <v>41.328777934970802</v>
      </c>
      <c r="G5823" s="14">
        <v>13.776259311656901</v>
      </c>
      <c r="H5823" s="14">
        <v>181.904832460259</v>
      </c>
      <c r="I5823" s="14">
        <v>124.192736157037</v>
      </c>
      <c r="J5823" s="14">
        <v>87.335183695775299</v>
      </c>
      <c r="K5823" s="14">
        <v>170.68701664696101</v>
      </c>
      <c r="L5823" s="14">
        <v>46.494280489924101</v>
      </c>
      <c r="M5823" s="14">
        <v>36.857552461262102</v>
      </c>
      <c r="O5823" s="14"/>
      <c r="P5823" s="14"/>
      <c r="Q5823" s="14"/>
      <c r="R5823" s="14"/>
      <c r="S5823" s="14"/>
      <c r="T5823" s="14"/>
      <c r="U5823" s="14"/>
      <c r="V5823" s="14"/>
      <c r="W5823" s="14"/>
      <c r="X5823" s="14"/>
      <c r="Y5823" s="14"/>
    </row>
    <row r="5824" spans="1:25">
      <c r="A5824" s="14" t="s">
        <v>5908</v>
      </c>
      <c r="B5824" s="14" t="s">
        <v>68</v>
      </c>
      <c r="C5824" s="14" t="s">
        <v>131</v>
      </c>
      <c r="D5824" s="14" t="s">
        <v>35</v>
      </c>
      <c r="E5824" s="14">
        <v>1</v>
      </c>
      <c r="F5824" s="14">
        <v>46.019769573014401</v>
      </c>
      <c r="G5824" s="14">
        <v>15.3399231910048</v>
      </c>
      <c r="H5824" s="14">
        <v>203.357355603245</v>
      </c>
      <c r="I5824" s="14">
        <v>137.14051926904099</v>
      </c>
      <c r="J5824" s="14">
        <v>98.348577718457193</v>
      </c>
      <c r="K5824" s="14">
        <v>185.47841342992299</v>
      </c>
      <c r="L5824" s="14">
        <v>48.3378941608823</v>
      </c>
      <c r="M5824" s="14">
        <v>38.791941550583701</v>
      </c>
      <c r="O5824" s="14"/>
      <c r="P5824" s="14"/>
      <c r="Q5824" s="14"/>
      <c r="R5824" s="14"/>
      <c r="S5824" s="14"/>
      <c r="T5824" s="14"/>
      <c r="U5824" s="14"/>
      <c r="V5824" s="14"/>
      <c r="W5824" s="14"/>
      <c r="X5824" s="14"/>
      <c r="Y5824" s="14"/>
    </row>
    <row r="5825" spans="1:25">
      <c r="A5825" s="14" t="s">
        <v>5909</v>
      </c>
      <c r="B5825" s="14" t="s">
        <v>68</v>
      </c>
      <c r="C5825" s="14" t="s">
        <v>132</v>
      </c>
      <c r="D5825" s="14" t="s">
        <v>35</v>
      </c>
      <c r="E5825" s="14">
        <v>1</v>
      </c>
      <c r="F5825" s="14">
        <v>42.328546710639102</v>
      </c>
      <c r="G5825" s="14">
        <v>14.109515570213</v>
      </c>
      <c r="H5825" s="14">
        <v>187.41054950252001</v>
      </c>
      <c r="I5825" s="14">
        <v>127.948635738607</v>
      </c>
      <c r="J5825" s="14">
        <v>90.643673909713996</v>
      </c>
      <c r="K5825" s="14">
        <v>174.87642358119501</v>
      </c>
      <c r="L5825" s="14">
        <v>46.927787842588003</v>
      </c>
      <c r="M5825" s="14">
        <v>37.304961828893397</v>
      </c>
      <c r="O5825" s="14"/>
      <c r="P5825" s="14"/>
      <c r="Q5825" s="14"/>
      <c r="R5825" s="14"/>
      <c r="S5825" s="14"/>
      <c r="T5825" s="14"/>
      <c r="U5825" s="14"/>
      <c r="V5825" s="14"/>
      <c r="W5825" s="14"/>
      <c r="X5825" s="14"/>
      <c r="Y5825" s="14"/>
    </row>
    <row r="5826" spans="1:25">
      <c r="A5826" s="14" t="s">
        <v>5910</v>
      </c>
      <c r="B5826" s="14" t="s">
        <v>68</v>
      </c>
      <c r="C5826" s="14" t="s">
        <v>38</v>
      </c>
      <c r="D5826" s="14" t="s">
        <v>35</v>
      </c>
      <c r="E5826" s="14">
        <v>2</v>
      </c>
      <c r="F5826" s="14">
        <v>31.178156183033501</v>
      </c>
      <c r="G5826" s="14">
        <v>10.392718727677799</v>
      </c>
      <c r="H5826" s="14">
        <v>140.70834995502099</v>
      </c>
      <c r="I5826" s="14">
        <v>131.40298117323599</v>
      </c>
      <c r="J5826" s="14">
        <v>88.918523668186495</v>
      </c>
      <c r="K5826" s="14">
        <v>186.93330535243101</v>
      </c>
      <c r="L5826" s="14">
        <v>55.5303241791948</v>
      </c>
      <c r="M5826" s="14">
        <v>42.484457505049797</v>
      </c>
      <c r="O5826" s="14"/>
      <c r="P5826" s="14"/>
      <c r="Q5826" s="14"/>
      <c r="R5826" s="14"/>
      <c r="S5826" s="14"/>
      <c r="T5826" s="14"/>
      <c r="U5826" s="14"/>
      <c r="V5826" s="14"/>
      <c r="W5826" s="14"/>
      <c r="X5826" s="14"/>
      <c r="Y5826" s="14"/>
    </row>
    <row r="5827" spans="1:25">
      <c r="A5827" s="14" t="s">
        <v>5911</v>
      </c>
      <c r="B5827" s="14" t="s">
        <v>68</v>
      </c>
      <c r="C5827" s="14" t="s">
        <v>36</v>
      </c>
      <c r="D5827" s="14" t="s">
        <v>35</v>
      </c>
      <c r="E5827" s="14">
        <v>2</v>
      </c>
      <c r="F5827" s="14">
        <v>32.549367632480298</v>
      </c>
      <c r="G5827" s="14">
        <v>10.849789210826801</v>
      </c>
      <c r="H5827" s="14">
        <v>145.791308933442</v>
      </c>
      <c r="I5827" s="14">
        <v>134.14516698258501</v>
      </c>
      <c r="J5827" s="14">
        <v>91.587605212057795</v>
      </c>
      <c r="K5827" s="14">
        <v>189.45160449927701</v>
      </c>
      <c r="L5827" s="14">
        <v>55.306437516692299</v>
      </c>
      <c r="M5827" s="14">
        <v>42.557561770527002</v>
      </c>
      <c r="O5827" s="14"/>
      <c r="P5827" s="14"/>
      <c r="Q5827" s="14"/>
      <c r="R5827" s="14"/>
      <c r="S5827" s="14"/>
      <c r="T5827" s="14"/>
      <c r="U5827" s="14"/>
      <c r="V5827" s="14"/>
      <c r="W5827" s="14"/>
      <c r="X5827" s="14"/>
      <c r="Y5827" s="14"/>
    </row>
    <row r="5828" spans="1:25">
      <c r="A5828" s="14" t="s">
        <v>5912</v>
      </c>
      <c r="B5828" s="14" t="s">
        <v>68</v>
      </c>
      <c r="C5828" s="14" t="s">
        <v>34</v>
      </c>
      <c r="D5828" s="14" t="s">
        <v>35</v>
      </c>
      <c r="E5828" s="14">
        <v>2</v>
      </c>
      <c r="F5828" s="14">
        <v>40.303040792778397</v>
      </c>
      <c r="G5828" s="14">
        <v>13.4343469309261</v>
      </c>
      <c r="H5828" s="14">
        <v>180.286471897913</v>
      </c>
      <c r="I5828" s="14">
        <v>163.10043407596601</v>
      </c>
      <c r="J5828" s="14">
        <v>116.094664727878</v>
      </c>
      <c r="K5828" s="14">
        <v>222.572347674176</v>
      </c>
      <c r="L5828" s="14">
        <v>59.471913598209802</v>
      </c>
      <c r="M5828" s="14">
        <v>47.005769348087597</v>
      </c>
      <c r="O5828" s="14"/>
      <c r="P5828" s="14"/>
      <c r="Q5828" s="14"/>
      <c r="R5828" s="14"/>
      <c r="S5828" s="14"/>
      <c r="T5828" s="14"/>
      <c r="U5828" s="14"/>
      <c r="V5828" s="14"/>
      <c r="W5828" s="14"/>
      <c r="X5828" s="14"/>
      <c r="Y5828" s="14"/>
    </row>
    <row r="5829" spans="1:25">
      <c r="A5829" s="14" t="s">
        <v>5913</v>
      </c>
      <c r="B5829" s="14" t="s">
        <v>68</v>
      </c>
      <c r="C5829" s="14" t="s">
        <v>128</v>
      </c>
      <c r="D5829" s="14" t="s">
        <v>35</v>
      </c>
      <c r="E5829" s="14">
        <v>2</v>
      </c>
      <c r="F5829" s="14">
        <v>38.575404078186502</v>
      </c>
      <c r="G5829" s="14">
        <v>12.8584680260622</v>
      </c>
      <c r="H5829" s="14">
        <v>172.52741213017799</v>
      </c>
      <c r="I5829" s="14">
        <v>150.83503293236899</v>
      </c>
      <c r="J5829" s="14">
        <v>106.50232574969201</v>
      </c>
      <c r="K5829" s="14">
        <v>207.22080170236899</v>
      </c>
      <c r="L5829" s="14">
        <v>56.385768770000603</v>
      </c>
      <c r="M5829" s="14">
        <v>44.332707182676899</v>
      </c>
      <c r="O5829" s="14"/>
      <c r="P5829" s="14"/>
      <c r="Q5829" s="14"/>
      <c r="R5829" s="14"/>
      <c r="S5829" s="14"/>
      <c r="T5829" s="14"/>
      <c r="U5829" s="14"/>
      <c r="V5829" s="14"/>
      <c r="W5829" s="14"/>
      <c r="X5829" s="14"/>
      <c r="Y5829" s="14"/>
    </row>
    <row r="5830" spans="1:25">
      <c r="A5830" s="14" t="s">
        <v>5914</v>
      </c>
      <c r="B5830" s="14" t="s">
        <v>68</v>
      </c>
      <c r="C5830" s="14" t="s">
        <v>129</v>
      </c>
      <c r="D5830" s="14" t="s">
        <v>35</v>
      </c>
      <c r="E5830" s="14">
        <v>2</v>
      </c>
      <c r="F5830" s="14">
        <v>36.708623101666497</v>
      </c>
      <c r="G5830" s="14">
        <v>12.2362077005555</v>
      </c>
      <c r="H5830" s="14">
        <v>164.237050251293</v>
      </c>
      <c r="I5830" s="14">
        <v>139.427038508165</v>
      </c>
      <c r="J5830" s="14">
        <v>97.501663087663601</v>
      </c>
      <c r="K5830" s="14">
        <v>193.077172761773</v>
      </c>
      <c r="L5830" s="14">
        <v>53.650134253608499</v>
      </c>
      <c r="M5830" s="14">
        <v>41.925375420501197</v>
      </c>
      <c r="O5830" s="14"/>
      <c r="P5830" s="14"/>
      <c r="Q5830" s="14"/>
      <c r="R5830" s="14"/>
      <c r="S5830" s="14"/>
      <c r="T5830" s="14"/>
      <c r="U5830" s="14"/>
      <c r="V5830" s="14"/>
      <c r="W5830" s="14"/>
      <c r="X5830" s="14"/>
      <c r="Y5830" s="14"/>
    </row>
    <row r="5831" spans="1:25">
      <c r="A5831" s="14" t="s">
        <v>5915</v>
      </c>
      <c r="B5831" s="14" t="s">
        <v>68</v>
      </c>
      <c r="C5831" s="14" t="s">
        <v>130</v>
      </c>
      <c r="D5831" s="14" t="s">
        <v>35</v>
      </c>
      <c r="E5831" s="14">
        <v>2</v>
      </c>
      <c r="F5831" s="14">
        <v>25.559840906107699</v>
      </c>
      <c r="G5831" s="14">
        <v>8.5199469687025804</v>
      </c>
      <c r="H5831" s="14">
        <v>114.341240521194</v>
      </c>
      <c r="I5831" s="14">
        <v>91.952461846434304</v>
      </c>
      <c r="J5831" s="14">
        <v>59.3947637397291</v>
      </c>
      <c r="K5831" s="14">
        <v>135.72860855123301</v>
      </c>
      <c r="L5831" s="14">
        <v>43.776146704798897</v>
      </c>
      <c r="M5831" s="14">
        <v>32.557698106705203</v>
      </c>
      <c r="O5831" s="14"/>
      <c r="P5831" s="14"/>
      <c r="Q5831" s="14"/>
      <c r="R5831" s="14"/>
      <c r="S5831" s="14"/>
      <c r="T5831" s="14"/>
      <c r="U5831" s="14"/>
      <c r="V5831" s="14"/>
      <c r="W5831" s="14"/>
      <c r="X5831" s="14"/>
      <c r="Y5831" s="14"/>
    </row>
    <row r="5832" spans="1:25">
      <c r="A5832" s="14" t="s">
        <v>5916</v>
      </c>
      <c r="B5832" s="14" t="s">
        <v>68</v>
      </c>
      <c r="C5832" s="14" t="s">
        <v>131</v>
      </c>
      <c r="D5832" s="14" t="s">
        <v>35</v>
      </c>
      <c r="E5832" s="14">
        <v>2</v>
      </c>
      <c r="F5832" s="14">
        <v>31.252310535429999</v>
      </c>
      <c r="G5832" s="14">
        <v>10.4174368451433</v>
      </c>
      <c r="H5832" s="14">
        <v>139.875175828805</v>
      </c>
      <c r="I5832" s="14">
        <v>113.44296648205101</v>
      </c>
      <c r="J5832" s="14">
        <v>76.658031421752796</v>
      </c>
      <c r="K5832" s="14">
        <v>161.508154128955</v>
      </c>
      <c r="L5832" s="14">
        <v>48.065187646904398</v>
      </c>
      <c r="M5832" s="14">
        <v>36.784935060298203</v>
      </c>
      <c r="O5832" s="14"/>
      <c r="P5832" s="14"/>
      <c r="Q5832" s="14"/>
      <c r="R5832" s="14"/>
      <c r="S5832" s="14"/>
      <c r="T5832" s="14"/>
      <c r="U5832" s="14"/>
      <c r="V5832" s="14"/>
      <c r="W5832" s="14"/>
      <c r="X5832" s="14"/>
      <c r="Y5832" s="14"/>
    </row>
    <row r="5833" spans="1:25">
      <c r="A5833" s="14" t="s">
        <v>5917</v>
      </c>
      <c r="B5833" s="14" t="s">
        <v>68</v>
      </c>
      <c r="C5833" s="14" t="s">
        <v>132</v>
      </c>
      <c r="D5833" s="14" t="s">
        <v>35</v>
      </c>
      <c r="E5833" s="14">
        <v>2</v>
      </c>
      <c r="F5833" s="14">
        <v>35.099180208465</v>
      </c>
      <c r="G5833" s="14">
        <v>11.699726736155</v>
      </c>
      <c r="H5833" s="14">
        <v>157.26848377303099</v>
      </c>
      <c r="I5833" s="14">
        <v>127.015100193351</v>
      </c>
      <c r="J5833" s="14">
        <v>88.019662941599904</v>
      </c>
      <c r="K5833" s="14">
        <v>177.19845698211401</v>
      </c>
      <c r="L5833" s="14">
        <v>50.183356788763199</v>
      </c>
      <c r="M5833" s="14">
        <v>38.995437251751298</v>
      </c>
      <c r="O5833" s="14"/>
      <c r="P5833" s="14"/>
      <c r="Q5833" s="14"/>
      <c r="R5833" s="14"/>
      <c r="S5833" s="14"/>
      <c r="T5833" s="14"/>
      <c r="U5833" s="14"/>
      <c r="V5833" s="14"/>
      <c r="W5833" s="14"/>
      <c r="X5833" s="14"/>
      <c r="Y5833" s="14"/>
    </row>
    <row r="5834" spans="1:25">
      <c r="A5834" s="14" t="s">
        <v>5918</v>
      </c>
      <c r="B5834" s="14" t="s">
        <v>68</v>
      </c>
      <c r="C5834" s="14" t="s">
        <v>38</v>
      </c>
      <c r="D5834" s="14" t="s">
        <v>35</v>
      </c>
      <c r="E5834" s="14">
        <v>3</v>
      </c>
      <c r="F5834" s="14">
        <v>34.220856234491897</v>
      </c>
      <c r="G5834" s="14">
        <v>11.406952078164</v>
      </c>
      <c r="H5834" s="14">
        <v>153.22314065770499</v>
      </c>
      <c r="I5834" s="14">
        <v>138.45312388781801</v>
      </c>
      <c r="J5834" s="14">
        <v>95.604382575028396</v>
      </c>
      <c r="K5834" s="14">
        <v>193.77474944957601</v>
      </c>
      <c r="L5834" s="14">
        <v>55.321625561758701</v>
      </c>
      <c r="M5834" s="14">
        <v>42.848741312789301</v>
      </c>
      <c r="O5834" s="14"/>
      <c r="P5834" s="14"/>
      <c r="Q5834" s="14"/>
      <c r="R5834" s="14"/>
      <c r="S5834" s="14"/>
      <c r="T5834" s="14"/>
      <c r="U5834" s="14"/>
      <c r="V5834" s="14"/>
      <c r="W5834" s="14"/>
      <c r="X5834" s="14"/>
      <c r="Y5834" s="14"/>
    </row>
    <row r="5835" spans="1:25">
      <c r="A5835" s="14" t="s">
        <v>5919</v>
      </c>
      <c r="B5835" s="14" t="s">
        <v>68</v>
      </c>
      <c r="C5835" s="14" t="s">
        <v>36</v>
      </c>
      <c r="D5835" s="14" t="s">
        <v>35</v>
      </c>
      <c r="E5835" s="14">
        <v>3</v>
      </c>
      <c r="F5835" s="14">
        <v>33.854547248394198</v>
      </c>
      <c r="G5835" s="14">
        <v>11.2848490827981</v>
      </c>
      <c r="H5835" s="14">
        <v>151.00154883315901</v>
      </c>
      <c r="I5835" s="14">
        <v>137.71109181763401</v>
      </c>
      <c r="J5835" s="14">
        <v>94.907618482799506</v>
      </c>
      <c r="K5835" s="14">
        <v>193.051272207713</v>
      </c>
      <c r="L5835" s="14">
        <v>55.340180390079198</v>
      </c>
      <c r="M5835" s="14">
        <v>42.8034733348345</v>
      </c>
      <c r="O5835" s="14"/>
      <c r="P5835" s="14"/>
      <c r="Q5835" s="14"/>
      <c r="R5835" s="14"/>
      <c r="S5835" s="14"/>
      <c r="T5835" s="14"/>
      <c r="U5835" s="14"/>
      <c r="V5835" s="14"/>
      <c r="W5835" s="14"/>
      <c r="X5835" s="14"/>
      <c r="Y5835" s="14"/>
    </row>
    <row r="5836" spans="1:25">
      <c r="A5836" s="14" t="s">
        <v>5920</v>
      </c>
      <c r="B5836" s="14" t="s">
        <v>68</v>
      </c>
      <c r="C5836" s="14" t="s">
        <v>34</v>
      </c>
      <c r="D5836" s="14" t="s">
        <v>35</v>
      </c>
      <c r="E5836" s="14">
        <v>3</v>
      </c>
      <c r="F5836" s="14">
        <v>34.205324301609203</v>
      </c>
      <c r="G5836" s="14">
        <v>11.401774767203101</v>
      </c>
      <c r="H5836" s="14">
        <v>152.341888841621</v>
      </c>
      <c r="I5836" s="14">
        <v>138.69556192913399</v>
      </c>
      <c r="J5836" s="14">
        <v>95.769182068908805</v>
      </c>
      <c r="K5836" s="14">
        <v>194.12067267603101</v>
      </c>
      <c r="L5836" s="14">
        <v>55.425110746897403</v>
      </c>
      <c r="M5836" s="14">
        <v>42.926379860224998</v>
      </c>
      <c r="O5836" s="14"/>
      <c r="P5836" s="14"/>
      <c r="Q5836" s="14"/>
      <c r="R5836" s="14"/>
      <c r="S5836" s="14"/>
      <c r="T5836" s="14"/>
      <c r="U5836" s="14"/>
      <c r="V5836" s="14"/>
      <c r="W5836" s="14"/>
      <c r="X5836" s="14"/>
      <c r="Y5836" s="14"/>
    </row>
    <row r="5837" spans="1:25">
      <c r="A5837" s="14" t="s">
        <v>5921</v>
      </c>
      <c r="B5837" s="14" t="s">
        <v>68</v>
      </c>
      <c r="C5837" s="14" t="s">
        <v>128</v>
      </c>
      <c r="D5837" s="14" t="s">
        <v>35</v>
      </c>
      <c r="E5837" s="14">
        <v>3</v>
      </c>
      <c r="F5837" s="14">
        <v>30.972340223174399</v>
      </c>
      <c r="G5837" s="14">
        <v>10.3241134077248</v>
      </c>
      <c r="H5837" s="14">
        <v>138.33113096549499</v>
      </c>
      <c r="I5837" s="14">
        <v>125.566752297901</v>
      </c>
      <c r="J5837" s="14">
        <v>84.920709636504299</v>
      </c>
      <c r="K5837" s="14">
        <v>178.74183495067601</v>
      </c>
      <c r="L5837" s="14">
        <v>53.1750826527743</v>
      </c>
      <c r="M5837" s="14">
        <v>40.646042661397097</v>
      </c>
      <c r="O5837" s="14"/>
      <c r="P5837" s="14"/>
      <c r="Q5837" s="14"/>
      <c r="R5837" s="14"/>
      <c r="S5837" s="14"/>
      <c r="T5837" s="14"/>
      <c r="U5837" s="14"/>
      <c r="V5837" s="14"/>
      <c r="W5837" s="14"/>
      <c r="X5837" s="14"/>
      <c r="Y5837" s="14"/>
    </row>
    <row r="5838" spans="1:25">
      <c r="A5838" s="14" t="s">
        <v>5922</v>
      </c>
      <c r="B5838" s="14" t="s">
        <v>68</v>
      </c>
      <c r="C5838" s="14" t="s">
        <v>129</v>
      </c>
      <c r="D5838" s="14" t="s">
        <v>35</v>
      </c>
      <c r="E5838" s="14">
        <v>3</v>
      </c>
      <c r="F5838" s="14">
        <v>30.7554086689995</v>
      </c>
      <c r="G5838" s="14">
        <v>10.2518028896665</v>
      </c>
      <c r="H5838" s="14">
        <v>137.972314696512</v>
      </c>
      <c r="I5838" s="14">
        <v>119.47531421639</v>
      </c>
      <c r="J5838" s="14">
        <v>80.648310457399504</v>
      </c>
      <c r="K5838" s="14">
        <v>170.31921451181799</v>
      </c>
      <c r="L5838" s="14">
        <v>50.843900295427801</v>
      </c>
      <c r="M5838" s="14">
        <v>38.827003758990301</v>
      </c>
      <c r="O5838" s="14"/>
      <c r="P5838" s="14"/>
      <c r="Q5838" s="14"/>
      <c r="R5838" s="14"/>
      <c r="S5838" s="14"/>
      <c r="T5838" s="14"/>
      <c r="U5838" s="14"/>
      <c r="V5838" s="14"/>
      <c r="W5838" s="14"/>
      <c r="X5838" s="14"/>
      <c r="Y5838" s="14"/>
    </row>
    <row r="5839" spans="1:25">
      <c r="A5839" s="14" t="s">
        <v>5923</v>
      </c>
      <c r="B5839" s="14" t="s">
        <v>68</v>
      </c>
      <c r="C5839" s="14" t="s">
        <v>130</v>
      </c>
      <c r="D5839" s="14" t="s">
        <v>35</v>
      </c>
      <c r="E5839" s="14">
        <v>3</v>
      </c>
      <c r="F5839" s="14">
        <v>28.431497329788499</v>
      </c>
      <c r="G5839" s="14">
        <v>9.4771657765961592</v>
      </c>
      <c r="H5839" s="14">
        <v>128.266251600598</v>
      </c>
      <c r="I5839" s="14">
        <v>109.393261741299</v>
      </c>
      <c r="J5839" s="14">
        <v>72.515141270124303</v>
      </c>
      <c r="K5839" s="14">
        <v>158.215307156276</v>
      </c>
      <c r="L5839" s="14">
        <v>48.822045414977197</v>
      </c>
      <c r="M5839" s="14">
        <v>36.878120471174299</v>
      </c>
      <c r="O5839" s="14"/>
      <c r="P5839" s="14"/>
      <c r="Q5839" s="14"/>
      <c r="R5839" s="14"/>
      <c r="S5839" s="14"/>
      <c r="T5839" s="14"/>
      <c r="U5839" s="14"/>
      <c r="V5839" s="14"/>
      <c r="W5839" s="14"/>
      <c r="X5839" s="14"/>
      <c r="Y5839" s="14"/>
    </row>
    <row r="5840" spans="1:25">
      <c r="A5840" s="14" t="s">
        <v>5924</v>
      </c>
      <c r="B5840" s="14" t="s">
        <v>68</v>
      </c>
      <c r="C5840" s="14" t="s">
        <v>131</v>
      </c>
      <c r="D5840" s="14" t="s">
        <v>35</v>
      </c>
      <c r="E5840" s="14">
        <v>3</v>
      </c>
      <c r="F5840" s="14">
        <v>38.813309339599599</v>
      </c>
      <c r="G5840" s="14">
        <v>12.9377697798665</v>
      </c>
      <c r="H5840" s="14">
        <v>175.54640135504101</v>
      </c>
      <c r="I5840" s="14">
        <v>152.17566722361701</v>
      </c>
      <c r="J5840" s="14">
        <v>107.588562441877</v>
      </c>
      <c r="K5840" s="14">
        <v>208.84275009609701</v>
      </c>
      <c r="L5840" s="14">
        <v>56.667082872480101</v>
      </c>
      <c r="M5840" s="14">
        <v>44.5871047817405</v>
      </c>
      <c r="O5840" s="14"/>
      <c r="P5840" s="14"/>
      <c r="Q5840" s="14"/>
      <c r="R5840" s="14"/>
      <c r="S5840" s="14"/>
      <c r="T5840" s="14"/>
      <c r="U5840" s="14"/>
      <c r="V5840" s="14"/>
      <c r="W5840" s="14"/>
      <c r="X5840" s="14"/>
      <c r="Y5840" s="14"/>
    </row>
    <row r="5841" spans="1:25">
      <c r="A5841" s="14" t="s">
        <v>5925</v>
      </c>
      <c r="B5841" s="14" t="s">
        <v>68</v>
      </c>
      <c r="C5841" s="14" t="s">
        <v>132</v>
      </c>
      <c r="D5841" s="14" t="s">
        <v>35</v>
      </c>
      <c r="E5841" s="14">
        <v>3</v>
      </c>
      <c r="F5841" s="14">
        <v>40.5905148036681</v>
      </c>
      <c r="G5841" s="14">
        <v>13.530171601222699</v>
      </c>
      <c r="H5841" s="14">
        <v>183.85050640306201</v>
      </c>
      <c r="I5841" s="14">
        <v>157.681207723836</v>
      </c>
      <c r="J5841" s="14">
        <v>112.338591729703</v>
      </c>
      <c r="K5841" s="14">
        <v>215.0005873476</v>
      </c>
      <c r="L5841" s="14">
        <v>57.319379623764597</v>
      </c>
      <c r="M5841" s="14">
        <v>45.342615994132402</v>
      </c>
      <c r="O5841" s="14"/>
      <c r="P5841" s="14"/>
      <c r="Q5841" s="14"/>
      <c r="R5841" s="14"/>
      <c r="S5841" s="14"/>
      <c r="T5841" s="14"/>
      <c r="U5841" s="14"/>
      <c r="V5841" s="14"/>
      <c r="W5841" s="14"/>
      <c r="X5841" s="14"/>
      <c r="Y5841" s="14"/>
    </row>
    <row r="5842" spans="1:25">
      <c r="A5842" s="14" t="s">
        <v>5926</v>
      </c>
      <c r="B5842" s="14" t="s">
        <v>68</v>
      </c>
      <c r="C5842" s="14" t="s">
        <v>38</v>
      </c>
      <c r="D5842" s="14" t="s">
        <v>35</v>
      </c>
      <c r="E5842" s="14">
        <v>4</v>
      </c>
      <c r="F5842" s="14">
        <v>43.344544958791403</v>
      </c>
      <c r="G5842" s="14">
        <v>14.448181652930501</v>
      </c>
      <c r="H5842" s="14">
        <v>202.76252495107499</v>
      </c>
      <c r="I5842" s="14">
        <v>177.76218447291299</v>
      </c>
      <c r="J5842" s="14">
        <v>127.85296962939</v>
      </c>
      <c r="K5842" s="14">
        <v>240.37429987213099</v>
      </c>
      <c r="L5842" s="14">
        <v>62.612115399217998</v>
      </c>
      <c r="M5842" s="14">
        <v>49.909214843523301</v>
      </c>
      <c r="O5842" s="14"/>
      <c r="P5842" s="14"/>
      <c r="Q5842" s="14"/>
      <c r="R5842" s="14"/>
      <c r="S5842" s="14"/>
      <c r="T5842" s="14"/>
      <c r="U5842" s="14"/>
      <c r="V5842" s="14"/>
      <c r="W5842" s="14"/>
      <c r="X5842" s="14"/>
      <c r="Y5842" s="14"/>
    </row>
    <row r="5843" spans="1:25">
      <c r="A5843" s="14" t="s">
        <v>5927</v>
      </c>
      <c r="B5843" s="14" t="s">
        <v>68</v>
      </c>
      <c r="C5843" s="14" t="s">
        <v>36</v>
      </c>
      <c r="D5843" s="14" t="s">
        <v>35</v>
      </c>
      <c r="E5843" s="14">
        <v>4</v>
      </c>
      <c r="F5843" s="14">
        <v>44.602421841034698</v>
      </c>
      <c r="G5843" s="14">
        <v>14.8674739470116</v>
      </c>
      <c r="H5843" s="14">
        <v>207.67528910478501</v>
      </c>
      <c r="I5843" s="14">
        <v>184.35933975388201</v>
      </c>
      <c r="J5843" s="14">
        <v>133.309741667558</v>
      </c>
      <c r="K5843" s="14">
        <v>248.19430268136699</v>
      </c>
      <c r="L5843" s="14">
        <v>63.834962927484803</v>
      </c>
      <c r="M5843" s="14">
        <v>51.0495980863246</v>
      </c>
      <c r="O5843" s="14"/>
      <c r="P5843" s="14"/>
      <c r="Q5843" s="14"/>
      <c r="R5843" s="14"/>
      <c r="S5843" s="14"/>
      <c r="T5843" s="14"/>
      <c r="U5843" s="14"/>
      <c r="V5843" s="14"/>
      <c r="W5843" s="14"/>
      <c r="X5843" s="14"/>
      <c r="Y5843" s="14"/>
    </row>
    <row r="5844" spans="1:25">
      <c r="A5844" s="14" t="s">
        <v>5928</v>
      </c>
      <c r="B5844" s="14" t="s">
        <v>68</v>
      </c>
      <c r="C5844" s="14" t="s">
        <v>34</v>
      </c>
      <c r="D5844" s="14" t="s">
        <v>35</v>
      </c>
      <c r="E5844" s="14">
        <v>4</v>
      </c>
      <c r="F5844" s="14">
        <v>48.729721852785197</v>
      </c>
      <c r="G5844" s="14">
        <v>16.243240617595099</v>
      </c>
      <c r="H5844" s="14">
        <v>226.00863528029899</v>
      </c>
      <c r="I5844" s="14">
        <v>205.171300795424</v>
      </c>
      <c r="J5844" s="14">
        <v>150.76931829492301</v>
      </c>
      <c r="K5844" s="14">
        <v>272.53754519945102</v>
      </c>
      <c r="L5844" s="14">
        <v>67.366244404026304</v>
      </c>
      <c r="M5844" s="14">
        <v>54.401982500501397</v>
      </c>
      <c r="O5844" s="14"/>
      <c r="P5844" s="14"/>
      <c r="Q5844" s="14"/>
      <c r="R5844" s="14"/>
      <c r="S5844" s="14"/>
      <c r="T5844" s="14"/>
      <c r="U5844" s="14"/>
      <c r="V5844" s="14"/>
      <c r="W5844" s="14"/>
      <c r="X5844" s="14"/>
      <c r="Y5844" s="14"/>
    </row>
    <row r="5845" spans="1:25">
      <c r="A5845" s="14" t="s">
        <v>5929</v>
      </c>
      <c r="B5845" s="14" t="s">
        <v>68</v>
      </c>
      <c r="C5845" s="14" t="s">
        <v>128</v>
      </c>
      <c r="D5845" s="14" t="s">
        <v>35</v>
      </c>
      <c r="E5845" s="14">
        <v>4</v>
      </c>
      <c r="F5845" s="14">
        <v>45.505122103421797</v>
      </c>
      <c r="G5845" s="14">
        <v>15.168374034473899</v>
      </c>
      <c r="H5845" s="14">
        <v>210.94530921296899</v>
      </c>
      <c r="I5845" s="14">
        <v>195.17573940461</v>
      </c>
      <c r="J5845" s="14">
        <v>141.79376978385599</v>
      </c>
      <c r="K5845" s="14">
        <v>261.777313143497</v>
      </c>
      <c r="L5845" s="14">
        <v>66.601573738887495</v>
      </c>
      <c r="M5845" s="14">
        <v>53.381969620753402</v>
      </c>
      <c r="O5845" s="14"/>
      <c r="P5845" s="14"/>
      <c r="Q5845" s="14"/>
      <c r="R5845" s="14"/>
      <c r="S5845" s="14"/>
      <c r="T5845" s="14"/>
      <c r="U5845" s="14"/>
      <c r="V5845" s="14"/>
      <c r="W5845" s="14"/>
      <c r="X5845" s="14"/>
      <c r="Y5845" s="14"/>
    </row>
    <row r="5846" spans="1:25">
      <c r="A5846" s="14" t="s">
        <v>5930</v>
      </c>
      <c r="B5846" s="14" t="s">
        <v>68</v>
      </c>
      <c r="C5846" s="14" t="s">
        <v>129</v>
      </c>
      <c r="D5846" s="14" t="s">
        <v>35</v>
      </c>
      <c r="E5846" s="14">
        <v>4</v>
      </c>
      <c r="F5846" s="14">
        <v>46.114904422298302</v>
      </c>
      <c r="G5846" s="14">
        <v>15.3716348074328</v>
      </c>
      <c r="H5846" s="14">
        <v>214.09956090022001</v>
      </c>
      <c r="I5846" s="14">
        <v>192.60599522632401</v>
      </c>
      <c r="J5846" s="14">
        <v>140.08117636238001</v>
      </c>
      <c r="K5846" s="14">
        <v>258.04117096147399</v>
      </c>
      <c r="L5846" s="14">
        <v>65.435175735150295</v>
      </c>
      <c r="M5846" s="14">
        <v>52.524818863944297</v>
      </c>
      <c r="O5846" s="14"/>
      <c r="P5846" s="14"/>
      <c r="Q5846" s="14"/>
      <c r="R5846" s="14"/>
      <c r="S5846" s="14"/>
      <c r="T5846" s="14"/>
      <c r="U5846" s="14"/>
      <c r="V5846" s="14"/>
      <c r="W5846" s="14"/>
      <c r="X5846" s="14"/>
      <c r="Y5846" s="14"/>
    </row>
    <row r="5847" spans="1:25">
      <c r="A5847" s="14" t="s">
        <v>5931</v>
      </c>
      <c r="B5847" s="14" t="s">
        <v>68</v>
      </c>
      <c r="C5847" s="14" t="s">
        <v>130</v>
      </c>
      <c r="D5847" s="14" t="s">
        <v>35</v>
      </c>
      <c r="E5847" s="14">
        <v>4</v>
      </c>
      <c r="F5847" s="14">
        <v>40.8777779279675</v>
      </c>
      <c r="G5847" s="14">
        <v>13.625925975989199</v>
      </c>
      <c r="H5847" s="14">
        <v>190.44808948922599</v>
      </c>
      <c r="I5847" s="14">
        <v>167.73525479403099</v>
      </c>
      <c r="J5847" s="14">
        <v>119.076405463906</v>
      </c>
      <c r="K5847" s="14">
        <v>229.19560842139899</v>
      </c>
      <c r="L5847" s="14">
        <v>61.460353627367901</v>
      </c>
      <c r="M5847" s="14">
        <v>48.658849330124902</v>
      </c>
      <c r="O5847" s="14"/>
      <c r="P5847" s="14"/>
      <c r="Q5847" s="14"/>
      <c r="R5847" s="14"/>
      <c r="S5847" s="14"/>
      <c r="T5847" s="14"/>
      <c r="U5847" s="14"/>
      <c r="V5847" s="14"/>
      <c r="W5847" s="14"/>
      <c r="X5847" s="14"/>
      <c r="Y5847" s="14"/>
    </row>
    <row r="5848" spans="1:25">
      <c r="A5848" s="14" t="s">
        <v>5932</v>
      </c>
      <c r="B5848" s="14" t="s">
        <v>68</v>
      </c>
      <c r="C5848" s="14" t="s">
        <v>131</v>
      </c>
      <c r="D5848" s="14" t="s">
        <v>35</v>
      </c>
      <c r="E5848" s="14">
        <v>4</v>
      </c>
      <c r="F5848" s="14">
        <v>38.533915825760602</v>
      </c>
      <c r="G5848" s="14">
        <v>12.8446386085869</v>
      </c>
      <c r="H5848" s="14">
        <v>179.75423718692301</v>
      </c>
      <c r="I5848" s="14">
        <v>154.08367673722799</v>
      </c>
      <c r="J5848" s="14">
        <v>108.06813543813399</v>
      </c>
      <c r="K5848" s="14">
        <v>212.61745283369899</v>
      </c>
      <c r="L5848" s="14">
        <v>58.5337760964712</v>
      </c>
      <c r="M5848" s="14">
        <v>46.015541299094302</v>
      </c>
      <c r="O5848" s="14"/>
      <c r="P5848" s="14"/>
      <c r="Q5848" s="14"/>
      <c r="R5848" s="14"/>
      <c r="S5848" s="14"/>
      <c r="T5848" s="14"/>
      <c r="U5848" s="14"/>
      <c r="V5848" s="14"/>
      <c r="W5848" s="14"/>
      <c r="X5848" s="14"/>
      <c r="Y5848" s="14"/>
    </row>
    <row r="5849" spans="1:25">
      <c r="A5849" s="14" t="s">
        <v>5933</v>
      </c>
      <c r="B5849" s="14" t="s">
        <v>68</v>
      </c>
      <c r="C5849" s="14" t="s">
        <v>132</v>
      </c>
      <c r="D5849" s="14" t="s">
        <v>35</v>
      </c>
      <c r="E5849" s="14">
        <v>4</v>
      </c>
      <c r="F5849" s="14">
        <v>35.297146873458303</v>
      </c>
      <c r="G5849" s="14">
        <v>11.7657156244861</v>
      </c>
      <c r="H5849" s="14">
        <v>165.07106988475999</v>
      </c>
      <c r="I5849" s="14">
        <v>141.023089017784</v>
      </c>
      <c r="J5849" s="14">
        <v>97.1422284645286</v>
      </c>
      <c r="K5849" s="14">
        <v>197.453130335043</v>
      </c>
      <c r="L5849" s="14">
        <v>56.430041317258897</v>
      </c>
      <c r="M5849" s="14">
        <v>43.880860553254998</v>
      </c>
      <c r="O5849" s="14"/>
      <c r="P5849" s="14"/>
      <c r="Q5849" s="14"/>
      <c r="R5849" s="14"/>
      <c r="S5849" s="14"/>
      <c r="T5849" s="14"/>
      <c r="U5849" s="14"/>
      <c r="V5849" s="14"/>
      <c r="W5849" s="14"/>
      <c r="X5849" s="14"/>
      <c r="Y5849" s="14"/>
    </row>
    <row r="5850" spans="1:25">
      <c r="A5850" s="14" t="s">
        <v>5934</v>
      </c>
      <c r="B5850" s="14" t="s">
        <v>68</v>
      </c>
      <c r="C5850" s="14" t="s">
        <v>38</v>
      </c>
      <c r="D5850" s="14" t="s">
        <v>35</v>
      </c>
      <c r="E5850" s="14">
        <v>5</v>
      </c>
      <c r="F5850" s="14">
        <v>55.086444042060201</v>
      </c>
      <c r="G5850" s="14">
        <v>18.3621480140201</v>
      </c>
      <c r="H5850" s="14">
        <v>239.29819305847201</v>
      </c>
      <c r="I5850" s="14">
        <v>228.10391249025901</v>
      </c>
      <c r="J5850" s="14">
        <v>171.40720670405801</v>
      </c>
      <c r="K5850" s="14">
        <v>297.41757269182199</v>
      </c>
      <c r="L5850" s="14">
        <v>69.313660201562797</v>
      </c>
      <c r="M5850" s="14">
        <v>56.696705786201697</v>
      </c>
      <c r="O5850" s="14"/>
      <c r="P5850" s="14"/>
      <c r="Q5850" s="14"/>
      <c r="R5850" s="14"/>
      <c r="S5850" s="14"/>
      <c r="T5850" s="14"/>
      <c r="U5850" s="14"/>
      <c r="V5850" s="14"/>
      <c r="W5850" s="14"/>
      <c r="X5850" s="14"/>
      <c r="Y5850" s="14"/>
    </row>
    <row r="5851" spans="1:25">
      <c r="A5851" s="14" t="s">
        <v>5935</v>
      </c>
      <c r="B5851" s="14" t="s">
        <v>68</v>
      </c>
      <c r="C5851" s="14" t="s">
        <v>36</v>
      </c>
      <c r="D5851" s="14" t="s">
        <v>35</v>
      </c>
      <c r="E5851" s="14">
        <v>5</v>
      </c>
      <c r="F5851" s="14">
        <v>61.8799381348324</v>
      </c>
      <c r="G5851" s="14">
        <v>20.626646044944099</v>
      </c>
      <c r="H5851" s="14">
        <v>267.47325755276597</v>
      </c>
      <c r="I5851" s="14">
        <v>252.52569109815099</v>
      </c>
      <c r="J5851" s="14">
        <v>192.972173751209</v>
      </c>
      <c r="K5851" s="14">
        <v>324.50362258592099</v>
      </c>
      <c r="L5851" s="14">
        <v>71.977931487770206</v>
      </c>
      <c r="M5851" s="14">
        <v>59.553517346942002</v>
      </c>
      <c r="O5851" s="14"/>
      <c r="P5851" s="14"/>
      <c r="Q5851" s="14"/>
      <c r="R5851" s="14"/>
      <c r="S5851" s="14"/>
      <c r="T5851" s="14"/>
      <c r="U5851" s="14"/>
      <c r="V5851" s="14"/>
      <c r="W5851" s="14"/>
      <c r="X5851" s="14"/>
      <c r="Y5851" s="14"/>
    </row>
    <row r="5852" spans="1:25">
      <c r="A5852" s="14" t="s">
        <v>5936</v>
      </c>
      <c r="B5852" s="14" t="s">
        <v>68</v>
      </c>
      <c r="C5852" s="14" t="s">
        <v>34</v>
      </c>
      <c r="D5852" s="14" t="s">
        <v>35</v>
      </c>
      <c r="E5852" s="14">
        <v>5</v>
      </c>
      <c r="F5852" s="14">
        <v>57.755180453352203</v>
      </c>
      <c r="G5852" s="14">
        <v>19.2517268177841</v>
      </c>
      <c r="H5852" s="14">
        <v>249.33163725329101</v>
      </c>
      <c r="I5852" s="14">
        <v>230.94505395672201</v>
      </c>
      <c r="J5852" s="14">
        <v>174.66971495603701</v>
      </c>
      <c r="K5852" s="14">
        <v>299.41850487347602</v>
      </c>
      <c r="L5852" s="14">
        <v>68.473450916753393</v>
      </c>
      <c r="M5852" s="14">
        <v>56.2753390006853</v>
      </c>
      <c r="O5852" s="14"/>
      <c r="P5852" s="14"/>
      <c r="Q5852" s="14"/>
      <c r="R5852" s="14"/>
      <c r="S5852" s="14"/>
      <c r="T5852" s="14"/>
      <c r="U5852" s="14"/>
      <c r="V5852" s="14"/>
      <c r="W5852" s="14"/>
      <c r="X5852" s="14"/>
      <c r="Y5852" s="14"/>
    </row>
    <row r="5853" spans="1:25">
      <c r="A5853" s="14" t="s">
        <v>5937</v>
      </c>
      <c r="B5853" s="14" t="s">
        <v>68</v>
      </c>
      <c r="C5853" s="14" t="s">
        <v>128</v>
      </c>
      <c r="D5853" s="14" t="s">
        <v>35</v>
      </c>
      <c r="E5853" s="14">
        <v>5</v>
      </c>
      <c r="F5853" s="14">
        <v>58.846974670624903</v>
      </c>
      <c r="G5853" s="14">
        <v>19.615658223541601</v>
      </c>
      <c r="H5853" s="14">
        <v>253.946293836037</v>
      </c>
      <c r="I5853" s="14">
        <v>230.90109290134799</v>
      </c>
      <c r="J5853" s="14">
        <v>175.08235719733199</v>
      </c>
      <c r="K5853" s="14">
        <v>298.69386681841701</v>
      </c>
      <c r="L5853" s="14">
        <v>67.792773917068899</v>
      </c>
      <c r="M5853" s="14">
        <v>55.818735704016703</v>
      </c>
      <c r="O5853" s="14"/>
      <c r="P5853" s="14"/>
      <c r="Q5853" s="14"/>
      <c r="R5853" s="14"/>
      <c r="S5853" s="14"/>
      <c r="T5853" s="14"/>
      <c r="U5853" s="14"/>
      <c r="V5853" s="14"/>
      <c r="W5853" s="14"/>
      <c r="X5853" s="14"/>
      <c r="Y5853" s="14"/>
    </row>
    <row r="5854" spans="1:25">
      <c r="A5854" s="14" t="s">
        <v>5938</v>
      </c>
      <c r="B5854" s="14" t="s">
        <v>68</v>
      </c>
      <c r="C5854" s="14" t="s">
        <v>129</v>
      </c>
      <c r="D5854" s="14" t="s">
        <v>35</v>
      </c>
      <c r="E5854" s="14">
        <v>5</v>
      </c>
      <c r="F5854" s="14">
        <v>52.373578861675497</v>
      </c>
      <c r="G5854" s="14">
        <v>17.457859620558501</v>
      </c>
      <c r="H5854" s="14">
        <v>226.47054770247999</v>
      </c>
      <c r="I5854" s="14">
        <v>206.39801721497699</v>
      </c>
      <c r="J5854" s="14">
        <v>153.67632027682399</v>
      </c>
      <c r="K5854" s="14">
        <v>271.18701241148</v>
      </c>
      <c r="L5854" s="14">
        <v>64.788995196502597</v>
      </c>
      <c r="M5854" s="14">
        <v>52.7216969381533</v>
      </c>
      <c r="O5854" s="14"/>
      <c r="P5854" s="14"/>
      <c r="Q5854" s="14"/>
      <c r="R5854" s="14"/>
      <c r="S5854" s="14"/>
      <c r="T5854" s="14"/>
      <c r="U5854" s="14"/>
      <c r="V5854" s="14"/>
      <c r="W5854" s="14"/>
      <c r="X5854" s="14"/>
      <c r="Y5854" s="14"/>
    </row>
    <row r="5855" spans="1:25">
      <c r="A5855" s="14" t="s">
        <v>5939</v>
      </c>
      <c r="B5855" s="14" t="s">
        <v>68</v>
      </c>
      <c r="C5855" s="14" t="s">
        <v>130</v>
      </c>
      <c r="D5855" s="14" t="s">
        <v>35</v>
      </c>
      <c r="E5855" s="14">
        <v>5</v>
      </c>
      <c r="F5855" s="14">
        <v>53.023200066021197</v>
      </c>
      <c r="G5855" s="14">
        <v>17.674400022007099</v>
      </c>
      <c r="H5855" s="14">
        <v>229.74652309901299</v>
      </c>
      <c r="I5855" s="14">
        <v>207.33785377010199</v>
      </c>
      <c r="J5855" s="14">
        <v>154.67207949933101</v>
      </c>
      <c r="K5855" s="14">
        <v>271.97550618476799</v>
      </c>
      <c r="L5855" s="14">
        <v>64.637652414665695</v>
      </c>
      <c r="M5855" s="14">
        <v>52.665774270771301</v>
      </c>
      <c r="O5855" s="14"/>
      <c r="P5855" s="14"/>
      <c r="Q5855" s="14"/>
      <c r="R5855" s="14"/>
      <c r="S5855" s="14"/>
      <c r="T5855" s="14"/>
      <c r="U5855" s="14"/>
      <c r="V5855" s="14"/>
      <c r="W5855" s="14"/>
      <c r="X5855" s="14"/>
      <c r="Y5855" s="14"/>
    </row>
    <row r="5856" spans="1:25">
      <c r="A5856" s="14" t="s">
        <v>5940</v>
      </c>
      <c r="B5856" s="14" t="s">
        <v>68</v>
      </c>
      <c r="C5856" s="14" t="s">
        <v>131</v>
      </c>
      <c r="D5856" s="14" t="s">
        <v>35</v>
      </c>
      <c r="E5856" s="14">
        <v>5</v>
      </c>
      <c r="F5856" s="14">
        <v>48.882172281529698</v>
      </c>
      <c r="G5856" s="14">
        <v>16.2940574271766</v>
      </c>
      <c r="H5856" s="14">
        <v>212.54042472076901</v>
      </c>
      <c r="I5856" s="14">
        <v>190.43743141891301</v>
      </c>
      <c r="J5856" s="14">
        <v>140.23696009815399</v>
      </c>
      <c r="K5856" s="14">
        <v>252.58000764829401</v>
      </c>
      <c r="L5856" s="14">
        <v>62.142576229381</v>
      </c>
      <c r="M5856" s="14">
        <v>50.200471320759199</v>
      </c>
      <c r="O5856" s="14"/>
      <c r="P5856" s="14"/>
      <c r="Q5856" s="14"/>
      <c r="R5856" s="14"/>
      <c r="S5856" s="14"/>
      <c r="T5856" s="14"/>
      <c r="U5856" s="14"/>
      <c r="V5856" s="14"/>
      <c r="W5856" s="14"/>
      <c r="X5856" s="14"/>
      <c r="Y5856" s="14"/>
    </row>
    <row r="5857" spans="1:25">
      <c r="A5857" s="14" t="s">
        <v>5941</v>
      </c>
      <c r="B5857" s="14" t="s">
        <v>68</v>
      </c>
      <c r="C5857" s="14" t="s">
        <v>132</v>
      </c>
      <c r="D5857" s="14" t="s">
        <v>35</v>
      </c>
      <c r="E5857" s="14">
        <v>5</v>
      </c>
      <c r="F5857" s="14">
        <v>55.843930398640602</v>
      </c>
      <c r="G5857" s="14">
        <v>18.614643466213501</v>
      </c>
      <c r="H5857" s="14">
        <v>242.93700960821599</v>
      </c>
      <c r="I5857" s="14">
        <v>218.326521546176</v>
      </c>
      <c r="J5857" s="14">
        <v>164.27682040145899</v>
      </c>
      <c r="K5857" s="14">
        <v>284.31307453892998</v>
      </c>
      <c r="L5857" s="14">
        <v>65.986552992754198</v>
      </c>
      <c r="M5857" s="14">
        <v>54.049701144717503</v>
      </c>
      <c r="O5857" s="14"/>
      <c r="P5857" s="14"/>
      <c r="Q5857" s="14"/>
      <c r="R5857" s="14"/>
      <c r="S5857" s="14"/>
      <c r="T5857" s="14"/>
      <c r="U5857" s="14"/>
      <c r="V5857" s="14"/>
      <c r="W5857" s="14"/>
      <c r="X5857" s="14"/>
      <c r="Y5857" s="14"/>
    </row>
    <row r="5858" spans="1:25">
      <c r="A5858" s="14" t="s">
        <v>5942</v>
      </c>
      <c r="B5858" s="14" t="s">
        <v>68</v>
      </c>
      <c r="C5858" s="14" t="s">
        <v>38</v>
      </c>
      <c r="D5858" s="14" t="s">
        <v>33</v>
      </c>
      <c r="E5858" s="14">
        <v>0</v>
      </c>
      <c r="F5858" s="14">
        <v>128.117809969631</v>
      </c>
      <c r="G5858" s="14">
        <v>42.705936656543599</v>
      </c>
      <c r="H5858" s="14">
        <v>187.922157312883</v>
      </c>
      <c r="I5858" s="14">
        <v>168.477042291278</v>
      </c>
      <c r="J5858" s="14">
        <v>140.24858209944199</v>
      </c>
      <c r="K5858" s="14">
        <v>200.667731664218</v>
      </c>
      <c r="L5858" s="14">
        <v>32.190689372939303</v>
      </c>
      <c r="M5858" s="14">
        <v>28.2284601918367</v>
      </c>
      <c r="O5858" s="14"/>
      <c r="P5858" s="14"/>
      <c r="Q5858" s="14"/>
      <c r="R5858" s="14"/>
      <c r="S5858" s="14"/>
      <c r="T5858" s="14"/>
      <c r="U5858" s="14"/>
      <c r="V5858" s="14"/>
      <c r="W5858" s="14"/>
      <c r="X5858" s="14"/>
      <c r="Y5858" s="14"/>
    </row>
    <row r="5859" spans="1:25">
      <c r="A5859" s="14" t="s">
        <v>5943</v>
      </c>
      <c r="B5859" s="14" t="s">
        <v>68</v>
      </c>
      <c r="C5859" s="14" t="s">
        <v>36</v>
      </c>
      <c r="D5859" s="14" t="s">
        <v>33</v>
      </c>
      <c r="E5859" s="14">
        <v>0</v>
      </c>
      <c r="F5859" s="14">
        <v>142.88461575378901</v>
      </c>
      <c r="G5859" s="14">
        <v>47.628205251263097</v>
      </c>
      <c r="H5859" s="14">
        <v>208.493281611203</v>
      </c>
      <c r="I5859" s="14">
        <v>184.02591193829599</v>
      </c>
      <c r="J5859" s="14">
        <v>154.75231697345501</v>
      </c>
      <c r="K5859" s="14">
        <v>217.175142698522</v>
      </c>
      <c r="L5859" s="14">
        <v>33.149230760225102</v>
      </c>
      <c r="M5859" s="14">
        <v>29.273594964841902</v>
      </c>
      <c r="O5859" s="14"/>
      <c r="P5859" s="14"/>
      <c r="Q5859" s="14"/>
      <c r="R5859" s="14"/>
      <c r="S5859" s="14"/>
      <c r="T5859" s="14"/>
      <c r="U5859" s="14"/>
      <c r="V5859" s="14"/>
      <c r="W5859" s="14"/>
      <c r="X5859" s="14"/>
      <c r="Y5859" s="14"/>
    </row>
    <row r="5860" spans="1:25">
      <c r="A5860" s="14" t="s">
        <v>5944</v>
      </c>
      <c r="B5860" s="14" t="s">
        <v>68</v>
      </c>
      <c r="C5860" s="14" t="s">
        <v>34</v>
      </c>
      <c r="D5860" s="14" t="s">
        <v>33</v>
      </c>
      <c r="E5860" s="14">
        <v>0</v>
      </c>
      <c r="F5860" s="14">
        <v>143.966137587503</v>
      </c>
      <c r="G5860" s="14">
        <v>47.988712529167699</v>
      </c>
      <c r="H5860" s="14">
        <v>209.768381034085</v>
      </c>
      <c r="I5860" s="14">
        <v>185.09944036006601</v>
      </c>
      <c r="J5860" s="14">
        <v>155.754725213532</v>
      </c>
      <c r="K5860" s="14">
        <v>218.31357172083099</v>
      </c>
      <c r="L5860" s="14">
        <v>33.214131360765599</v>
      </c>
      <c r="M5860" s="14">
        <v>29.344715146533499</v>
      </c>
      <c r="O5860" s="14"/>
      <c r="P5860" s="14"/>
      <c r="Q5860" s="14"/>
      <c r="R5860" s="14"/>
      <c r="S5860" s="14"/>
      <c r="T5860" s="14"/>
      <c r="U5860" s="14"/>
      <c r="V5860" s="14"/>
      <c r="W5860" s="14"/>
      <c r="X5860" s="14"/>
      <c r="Y5860" s="14"/>
    </row>
    <row r="5861" spans="1:25">
      <c r="A5861" s="14" t="s">
        <v>5945</v>
      </c>
      <c r="B5861" s="14" t="s">
        <v>68</v>
      </c>
      <c r="C5861" s="14" t="s">
        <v>128</v>
      </c>
      <c r="D5861" s="14" t="s">
        <v>33</v>
      </c>
      <c r="E5861" s="14">
        <v>0</v>
      </c>
      <c r="F5861" s="14">
        <v>143.78240853275599</v>
      </c>
      <c r="G5861" s="14">
        <v>47.927469510918698</v>
      </c>
      <c r="H5861" s="14">
        <v>209.43354046109599</v>
      </c>
      <c r="I5861" s="14">
        <v>181.20410159051201</v>
      </c>
      <c r="J5861" s="14">
        <v>152.43597476128099</v>
      </c>
      <c r="K5861" s="14">
        <v>213.76820647455</v>
      </c>
      <c r="L5861" s="14">
        <v>32.564104884038201</v>
      </c>
      <c r="M5861" s="14">
        <v>28.7681268292311</v>
      </c>
      <c r="O5861" s="14"/>
      <c r="P5861" s="14"/>
      <c r="Q5861" s="14"/>
      <c r="R5861" s="14"/>
      <c r="S5861" s="14"/>
      <c r="T5861" s="14"/>
      <c r="U5861" s="14"/>
      <c r="V5861" s="14"/>
      <c r="W5861" s="14"/>
      <c r="X5861" s="14"/>
      <c r="Y5861" s="14"/>
    </row>
    <row r="5862" spans="1:25">
      <c r="A5862" s="14" t="s">
        <v>5946</v>
      </c>
      <c r="B5862" s="14" t="s">
        <v>68</v>
      </c>
      <c r="C5862" s="14" t="s">
        <v>129</v>
      </c>
      <c r="D5862" s="14" t="s">
        <v>33</v>
      </c>
      <c r="E5862" s="14">
        <v>0</v>
      </c>
      <c r="F5862" s="14">
        <v>129.455359150124</v>
      </c>
      <c r="G5862" s="14">
        <v>43.1517863833745</v>
      </c>
      <c r="H5862" s="14">
        <v>188.454950504598</v>
      </c>
      <c r="I5862" s="14">
        <v>162.870627354524</v>
      </c>
      <c r="J5862" s="14">
        <v>135.66814147982799</v>
      </c>
      <c r="K5862" s="14">
        <v>193.87010837260101</v>
      </c>
      <c r="L5862" s="14">
        <v>30.999481018077802</v>
      </c>
      <c r="M5862" s="14">
        <v>27.2024858746958</v>
      </c>
      <c r="O5862" s="14"/>
      <c r="P5862" s="14"/>
      <c r="Q5862" s="14"/>
      <c r="R5862" s="14"/>
      <c r="S5862" s="14"/>
      <c r="T5862" s="14"/>
      <c r="U5862" s="14"/>
      <c r="V5862" s="14"/>
      <c r="W5862" s="14"/>
      <c r="X5862" s="14"/>
      <c r="Y5862" s="14"/>
    </row>
    <row r="5863" spans="1:25">
      <c r="A5863" s="14" t="s">
        <v>5947</v>
      </c>
      <c r="B5863" s="14" t="s">
        <v>68</v>
      </c>
      <c r="C5863" s="14" t="s">
        <v>130</v>
      </c>
      <c r="D5863" s="14" t="s">
        <v>33</v>
      </c>
      <c r="E5863" s="14">
        <v>0</v>
      </c>
      <c r="F5863" s="14">
        <v>138.25650740384799</v>
      </c>
      <c r="G5863" s="14">
        <v>46.085502467949297</v>
      </c>
      <c r="H5863" s="14">
        <v>201.12670371953899</v>
      </c>
      <c r="I5863" s="14">
        <v>170.41875784691601</v>
      </c>
      <c r="J5863" s="14">
        <v>142.85010514371001</v>
      </c>
      <c r="K5863" s="14">
        <v>201.70220601169399</v>
      </c>
      <c r="L5863" s="14">
        <v>31.283448164778399</v>
      </c>
      <c r="M5863" s="14">
        <v>27.568652703205501</v>
      </c>
      <c r="O5863" s="14"/>
      <c r="P5863" s="14"/>
      <c r="Q5863" s="14"/>
      <c r="R5863" s="14"/>
      <c r="S5863" s="14"/>
      <c r="T5863" s="14"/>
      <c r="U5863" s="14"/>
      <c r="V5863" s="14"/>
      <c r="W5863" s="14"/>
      <c r="X5863" s="14"/>
      <c r="Y5863" s="14"/>
    </row>
    <row r="5864" spans="1:25">
      <c r="A5864" s="14" t="s">
        <v>5948</v>
      </c>
      <c r="B5864" s="14" t="s">
        <v>68</v>
      </c>
      <c r="C5864" s="14" t="s">
        <v>131</v>
      </c>
      <c r="D5864" s="14" t="s">
        <v>33</v>
      </c>
      <c r="E5864" s="14">
        <v>0</v>
      </c>
      <c r="F5864" s="14">
        <v>137.88048081794901</v>
      </c>
      <c r="G5864" s="14">
        <v>45.960160272649802</v>
      </c>
      <c r="H5864" s="14">
        <v>200.483439698068</v>
      </c>
      <c r="I5864" s="14">
        <v>171.550324689886</v>
      </c>
      <c r="J5864" s="14">
        <v>143.77160956276899</v>
      </c>
      <c r="K5864" s="14">
        <v>203.07760317965</v>
      </c>
      <c r="L5864" s="14">
        <v>31.5272784897648</v>
      </c>
      <c r="M5864" s="14">
        <v>27.7787151271163</v>
      </c>
      <c r="O5864" s="14"/>
      <c r="P5864" s="14"/>
      <c r="Q5864" s="14"/>
      <c r="R5864" s="14"/>
      <c r="S5864" s="14"/>
      <c r="T5864" s="14"/>
      <c r="U5864" s="14"/>
      <c r="V5864" s="14"/>
      <c r="W5864" s="14"/>
      <c r="X5864" s="14"/>
      <c r="Y5864" s="14"/>
    </row>
    <row r="5865" spans="1:25">
      <c r="A5865" s="14" t="s">
        <v>5949</v>
      </c>
      <c r="B5865" s="14" t="s">
        <v>68</v>
      </c>
      <c r="C5865" s="14" t="s">
        <v>132</v>
      </c>
      <c r="D5865" s="14" t="s">
        <v>33</v>
      </c>
      <c r="E5865" s="14">
        <v>0</v>
      </c>
      <c r="F5865" s="14">
        <v>143.270211366914</v>
      </c>
      <c r="G5865" s="14">
        <v>47.756737122304799</v>
      </c>
      <c r="H5865" s="14">
        <v>208.21132301542599</v>
      </c>
      <c r="I5865" s="14">
        <v>177.22504945198199</v>
      </c>
      <c r="J5865" s="14">
        <v>149.024338950475</v>
      </c>
      <c r="K5865" s="14">
        <v>209.15397515884101</v>
      </c>
      <c r="L5865" s="14">
        <v>31.928925706858099</v>
      </c>
      <c r="M5865" s="14">
        <v>28.200710501507501</v>
      </c>
      <c r="O5865" s="14"/>
      <c r="P5865" s="14"/>
      <c r="Q5865" s="14"/>
      <c r="R5865" s="14"/>
      <c r="S5865" s="14"/>
      <c r="T5865" s="14"/>
      <c r="U5865" s="14"/>
      <c r="V5865" s="14"/>
      <c r="W5865" s="14"/>
      <c r="X5865" s="14"/>
      <c r="Y5865" s="14"/>
    </row>
    <row r="5866" spans="1:25">
      <c r="A5866" s="14" t="s">
        <v>5950</v>
      </c>
      <c r="B5866" s="14" t="s">
        <v>68</v>
      </c>
      <c r="C5866" s="14" t="s">
        <v>38</v>
      </c>
      <c r="D5866" s="14" t="s">
        <v>33</v>
      </c>
      <c r="E5866" s="14">
        <v>1</v>
      </c>
      <c r="F5866" s="14">
        <v>22.905106594613098</v>
      </c>
      <c r="G5866" s="14">
        <v>7.6350355315377101</v>
      </c>
      <c r="H5866" s="14">
        <v>152.88417163671801</v>
      </c>
      <c r="I5866" s="14">
        <v>128.901985805577</v>
      </c>
      <c r="J5866" s="14">
        <v>80.698316095591494</v>
      </c>
      <c r="K5866" s="14">
        <v>194.81854051213301</v>
      </c>
      <c r="L5866" s="14">
        <v>65.916554706555701</v>
      </c>
      <c r="M5866" s="14">
        <v>48.203669709985697</v>
      </c>
      <c r="O5866" s="14"/>
      <c r="P5866" s="14"/>
      <c r="Q5866" s="14"/>
      <c r="R5866" s="14"/>
      <c r="S5866" s="14"/>
      <c r="T5866" s="14"/>
      <c r="U5866" s="14"/>
      <c r="V5866" s="14"/>
      <c r="W5866" s="14"/>
      <c r="X5866" s="14"/>
      <c r="Y5866" s="14"/>
    </row>
    <row r="5867" spans="1:25">
      <c r="A5867" s="14" t="s">
        <v>5951</v>
      </c>
      <c r="B5867" s="14" t="s">
        <v>68</v>
      </c>
      <c r="C5867" s="14" t="s">
        <v>36</v>
      </c>
      <c r="D5867" s="14" t="s">
        <v>33</v>
      </c>
      <c r="E5867" s="14">
        <v>1</v>
      </c>
      <c r="F5867" s="14">
        <v>25.821875265286799</v>
      </c>
      <c r="G5867" s="14">
        <v>8.6072917550956092</v>
      </c>
      <c r="H5867" s="14">
        <v>171.75652032251401</v>
      </c>
      <c r="I5867" s="14">
        <v>146.046791636949</v>
      </c>
      <c r="J5867" s="14">
        <v>94.206234831581497</v>
      </c>
      <c r="K5867" s="14">
        <v>215.64406937142101</v>
      </c>
      <c r="L5867" s="14">
        <v>69.5972777344722</v>
      </c>
      <c r="M5867" s="14">
        <v>51.840556805367797</v>
      </c>
      <c r="O5867" s="14"/>
      <c r="P5867" s="14"/>
      <c r="Q5867" s="14"/>
      <c r="R5867" s="14"/>
      <c r="S5867" s="14"/>
      <c r="T5867" s="14"/>
      <c r="U5867" s="14"/>
      <c r="V5867" s="14"/>
      <c r="W5867" s="14"/>
      <c r="X5867" s="14"/>
      <c r="Y5867" s="14"/>
    </row>
    <row r="5868" spans="1:25">
      <c r="A5868" s="14" t="s">
        <v>5952</v>
      </c>
      <c r="B5868" s="14" t="s">
        <v>68</v>
      </c>
      <c r="C5868" s="14" t="s">
        <v>34</v>
      </c>
      <c r="D5868" s="14" t="s">
        <v>33</v>
      </c>
      <c r="E5868" s="14">
        <v>1</v>
      </c>
      <c r="F5868" s="14">
        <v>26.492602435640201</v>
      </c>
      <c r="G5868" s="14">
        <v>8.8308674785467396</v>
      </c>
      <c r="H5868" s="14">
        <v>176.04227812904699</v>
      </c>
      <c r="I5868" s="14">
        <v>148.68984668759899</v>
      </c>
      <c r="J5868" s="14">
        <v>96.689817309973506</v>
      </c>
      <c r="K5868" s="14">
        <v>218.23690817600601</v>
      </c>
      <c r="L5868" s="14">
        <v>69.547061488407095</v>
      </c>
      <c r="M5868" s="14">
        <v>52.000029377625502</v>
      </c>
      <c r="O5868" s="14"/>
      <c r="P5868" s="14"/>
      <c r="Q5868" s="14"/>
      <c r="R5868" s="14"/>
      <c r="S5868" s="14"/>
      <c r="T5868" s="14"/>
      <c r="U5868" s="14"/>
      <c r="V5868" s="14"/>
      <c r="W5868" s="14"/>
      <c r="X5868" s="14"/>
      <c r="Y5868" s="14"/>
    </row>
    <row r="5869" spans="1:25">
      <c r="A5869" s="14" t="s">
        <v>5953</v>
      </c>
      <c r="B5869" s="14" t="s">
        <v>68</v>
      </c>
      <c r="C5869" s="14" t="s">
        <v>128</v>
      </c>
      <c r="D5869" s="14" t="s">
        <v>33</v>
      </c>
      <c r="E5869" s="14">
        <v>1</v>
      </c>
      <c r="F5869" s="14">
        <v>24.098859313394499</v>
      </c>
      <c r="G5869" s="14">
        <v>8.0329531044648395</v>
      </c>
      <c r="H5869" s="14">
        <v>159.98711620125101</v>
      </c>
      <c r="I5869" s="14">
        <v>126.845410046654</v>
      </c>
      <c r="J5869" s="14">
        <v>80.406049894925502</v>
      </c>
      <c r="K5869" s="14">
        <v>189.84730601357001</v>
      </c>
      <c r="L5869" s="14">
        <v>63.001895966916003</v>
      </c>
      <c r="M5869" s="14">
        <v>46.439360151728103</v>
      </c>
      <c r="O5869" s="14"/>
      <c r="P5869" s="14"/>
      <c r="Q5869" s="14"/>
      <c r="R5869" s="14"/>
      <c r="S5869" s="14"/>
      <c r="T5869" s="14"/>
      <c r="U5869" s="14"/>
      <c r="V5869" s="14"/>
      <c r="W5869" s="14"/>
      <c r="X5869" s="14"/>
      <c r="Y5869" s="14"/>
    </row>
    <row r="5870" spans="1:25">
      <c r="A5870" s="14" t="s">
        <v>5954</v>
      </c>
      <c r="B5870" s="14" t="s">
        <v>68</v>
      </c>
      <c r="C5870" s="14" t="s">
        <v>129</v>
      </c>
      <c r="D5870" s="14" t="s">
        <v>33</v>
      </c>
      <c r="E5870" s="14">
        <v>1</v>
      </c>
      <c r="F5870" s="14">
        <v>23.2538755895702</v>
      </c>
      <c r="G5870" s="14">
        <v>7.7512918631900698</v>
      </c>
      <c r="H5870" s="14">
        <v>153.94819986474801</v>
      </c>
      <c r="I5870" s="14">
        <v>124.52046639571201</v>
      </c>
      <c r="J5870" s="14">
        <v>78.215347584249301</v>
      </c>
      <c r="K5870" s="14">
        <v>187.690157513337</v>
      </c>
      <c r="L5870" s="14">
        <v>63.169691117624502</v>
      </c>
      <c r="M5870" s="14">
        <v>46.305118811462897</v>
      </c>
      <c r="O5870" s="14"/>
      <c r="P5870" s="14"/>
      <c r="Q5870" s="14"/>
      <c r="R5870" s="14"/>
      <c r="S5870" s="14"/>
      <c r="T5870" s="14"/>
      <c r="U5870" s="14"/>
      <c r="V5870" s="14"/>
      <c r="W5870" s="14"/>
      <c r="X5870" s="14"/>
      <c r="Y5870" s="14"/>
    </row>
    <row r="5871" spans="1:25">
      <c r="A5871" s="14" t="s">
        <v>5955</v>
      </c>
      <c r="B5871" s="14" t="s">
        <v>68</v>
      </c>
      <c r="C5871" s="14" t="s">
        <v>130</v>
      </c>
      <c r="D5871" s="14" t="s">
        <v>33</v>
      </c>
      <c r="E5871" s="14">
        <v>1</v>
      </c>
      <c r="F5871" s="14">
        <v>30.044260651099499</v>
      </c>
      <c r="G5871" s="14">
        <v>10.0147535503665</v>
      </c>
      <c r="H5871" s="14">
        <v>198.81061839001799</v>
      </c>
      <c r="I5871" s="14">
        <v>157.921195801414</v>
      </c>
      <c r="J5871" s="14">
        <v>105.21636333709699</v>
      </c>
      <c r="K5871" s="14">
        <v>227.159701610826</v>
      </c>
      <c r="L5871" s="14">
        <v>69.238505809412402</v>
      </c>
      <c r="M5871" s="14">
        <v>52.704832464316297</v>
      </c>
      <c r="O5871" s="14"/>
      <c r="P5871" s="14"/>
      <c r="Q5871" s="14"/>
      <c r="R5871" s="14"/>
      <c r="S5871" s="14"/>
      <c r="T5871" s="14"/>
      <c r="U5871" s="14"/>
      <c r="V5871" s="14"/>
      <c r="W5871" s="14"/>
      <c r="X5871" s="14"/>
      <c r="Y5871" s="14"/>
    </row>
    <row r="5872" spans="1:25">
      <c r="A5872" s="14" t="s">
        <v>5956</v>
      </c>
      <c r="B5872" s="14" t="s">
        <v>68</v>
      </c>
      <c r="C5872" s="14" t="s">
        <v>131</v>
      </c>
      <c r="D5872" s="14" t="s">
        <v>33</v>
      </c>
      <c r="E5872" s="14">
        <v>1</v>
      </c>
      <c r="F5872" s="14">
        <v>29.703067373236301</v>
      </c>
      <c r="G5872" s="14">
        <v>9.9010224577454409</v>
      </c>
      <c r="H5872" s="14">
        <v>196.61790807729099</v>
      </c>
      <c r="I5872" s="14">
        <v>158.96811314717399</v>
      </c>
      <c r="J5872" s="14">
        <v>105.572196220298</v>
      </c>
      <c r="K5872" s="14">
        <v>229.22534930932801</v>
      </c>
      <c r="L5872" s="14">
        <v>70.257236162154001</v>
      </c>
      <c r="M5872" s="14">
        <v>53.395916926876097</v>
      </c>
      <c r="O5872" s="14"/>
      <c r="P5872" s="14"/>
      <c r="Q5872" s="14"/>
      <c r="R5872" s="14"/>
      <c r="S5872" s="14"/>
      <c r="T5872" s="14"/>
      <c r="U5872" s="14"/>
      <c r="V5872" s="14"/>
      <c r="W5872" s="14"/>
      <c r="X5872" s="14"/>
      <c r="Y5872" s="14"/>
    </row>
    <row r="5873" spans="1:25">
      <c r="A5873" s="14" t="s">
        <v>5957</v>
      </c>
      <c r="B5873" s="14" t="s">
        <v>68</v>
      </c>
      <c r="C5873" s="14" t="s">
        <v>132</v>
      </c>
      <c r="D5873" s="14" t="s">
        <v>33</v>
      </c>
      <c r="E5873" s="14">
        <v>1</v>
      </c>
      <c r="F5873" s="14">
        <v>28.704457935257398</v>
      </c>
      <c r="G5873" s="14">
        <v>9.5681526450857906</v>
      </c>
      <c r="H5873" s="14">
        <v>189.20610332382401</v>
      </c>
      <c r="I5873" s="14">
        <v>151.11301461354901</v>
      </c>
      <c r="J5873" s="14">
        <v>99.557359397303699</v>
      </c>
      <c r="K5873" s="14">
        <v>219.27411939285</v>
      </c>
      <c r="L5873" s="14">
        <v>68.161104779301397</v>
      </c>
      <c r="M5873" s="14">
        <v>51.555655216245299</v>
      </c>
      <c r="O5873" s="14"/>
      <c r="P5873" s="14"/>
      <c r="Q5873" s="14"/>
      <c r="R5873" s="14"/>
      <c r="S5873" s="14"/>
      <c r="T5873" s="14"/>
      <c r="U5873" s="14"/>
      <c r="V5873" s="14"/>
      <c r="W5873" s="14"/>
      <c r="X5873" s="14"/>
      <c r="Y5873" s="14"/>
    </row>
    <row r="5874" spans="1:25">
      <c r="A5874" s="14" t="s">
        <v>5958</v>
      </c>
      <c r="B5874" s="14" t="s">
        <v>68</v>
      </c>
      <c r="C5874" s="14" t="s">
        <v>38</v>
      </c>
      <c r="D5874" s="14" t="s">
        <v>33</v>
      </c>
      <c r="E5874" s="14">
        <v>2</v>
      </c>
      <c r="F5874" s="14">
        <v>25.697578264031701</v>
      </c>
      <c r="G5874" s="14">
        <v>8.5658594213439105</v>
      </c>
      <c r="H5874" s="14">
        <v>184.715197412534</v>
      </c>
      <c r="I5874" s="14">
        <v>154.131922976916</v>
      </c>
      <c r="J5874" s="14">
        <v>99.740093332947097</v>
      </c>
      <c r="K5874" s="14">
        <v>227.20689511694201</v>
      </c>
      <c r="L5874" s="14">
        <v>73.074972140026105</v>
      </c>
      <c r="M5874" s="14">
        <v>54.391829643969103</v>
      </c>
      <c r="O5874" s="14"/>
      <c r="P5874" s="14"/>
      <c r="Q5874" s="14"/>
      <c r="R5874" s="14"/>
      <c r="S5874" s="14"/>
      <c r="T5874" s="14"/>
      <c r="U5874" s="14"/>
      <c r="V5874" s="14"/>
      <c r="W5874" s="14"/>
      <c r="X5874" s="14"/>
      <c r="Y5874" s="14"/>
    </row>
    <row r="5875" spans="1:25">
      <c r="A5875" s="14" t="s">
        <v>5959</v>
      </c>
      <c r="B5875" s="14" t="s">
        <v>68</v>
      </c>
      <c r="C5875" s="14" t="s">
        <v>36</v>
      </c>
      <c r="D5875" s="14" t="s">
        <v>33</v>
      </c>
      <c r="E5875" s="14">
        <v>2</v>
      </c>
      <c r="F5875" s="14">
        <v>27.029813903222198</v>
      </c>
      <c r="G5875" s="14">
        <v>9.0099379677407203</v>
      </c>
      <c r="H5875" s="14">
        <v>193.277182003734</v>
      </c>
      <c r="I5875" s="14">
        <v>157.05462368500099</v>
      </c>
      <c r="J5875" s="14">
        <v>103.042913241855</v>
      </c>
      <c r="K5875" s="14">
        <v>229.08047187634</v>
      </c>
      <c r="L5875" s="14">
        <v>72.025848191338696</v>
      </c>
      <c r="M5875" s="14">
        <v>54.011710443146598</v>
      </c>
      <c r="O5875" s="14"/>
      <c r="P5875" s="14"/>
      <c r="Q5875" s="14"/>
      <c r="R5875" s="14"/>
      <c r="S5875" s="14"/>
      <c r="T5875" s="14"/>
      <c r="U5875" s="14"/>
      <c r="V5875" s="14"/>
      <c r="W5875" s="14"/>
      <c r="X5875" s="14"/>
      <c r="Y5875" s="14"/>
    </row>
    <row r="5876" spans="1:25">
      <c r="A5876" s="14" t="s">
        <v>5960</v>
      </c>
      <c r="B5876" s="14" t="s">
        <v>68</v>
      </c>
      <c r="C5876" s="14" t="s">
        <v>34</v>
      </c>
      <c r="D5876" s="14" t="s">
        <v>33</v>
      </c>
      <c r="E5876" s="14">
        <v>2</v>
      </c>
      <c r="F5876" s="14">
        <v>27.459608219669299</v>
      </c>
      <c r="G5876" s="14">
        <v>9.1532027398897693</v>
      </c>
      <c r="H5876" s="14">
        <v>195.56732582913801</v>
      </c>
      <c r="I5876" s="14">
        <v>158.861854088646</v>
      </c>
      <c r="J5876" s="14">
        <v>104.45993931974201</v>
      </c>
      <c r="K5876" s="14">
        <v>231.242422124527</v>
      </c>
      <c r="L5876" s="14">
        <v>72.380568035880501</v>
      </c>
      <c r="M5876" s="14">
        <v>54.401914768904099</v>
      </c>
      <c r="O5876" s="14"/>
      <c r="P5876" s="14"/>
      <c r="Q5876" s="14"/>
      <c r="R5876" s="14"/>
      <c r="S5876" s="14"/>
      <c r="T5876" s="14"/>
      <c r="U5876" s="14"/>
      <c r="V5876" s="14"/>
      <c r="W5876" s="14"/>
      <c r="X5876" s="14"/>
      <c r="Y5876" s="14"/>
    </row>
    <row r="5877" spans="1:25">
      <c r="A5877" s="14" t="s">
        <v>5961</v>
      </c>
      <c r="B5877" s="14" t="s">
        <v>68</v>
      </c>
      <c r="C5877" s="14" t="s">
        <v>128</v>
      </c>
      <c r="D5877" s="14" t="s">
        <v>33</v>
      </c>
      <c r="E5877" s="14">
        <v>2</v>
      </c>
      <c r="F5877" s="14">
        <v>28.868655124841599</v>
      </c>
      <c r="G5877" s="14">
        <v>9.6228850416138592</v>
      </c>
      <c r="H5877" s="14">
        <v>204.82939637321999</v>
      </c>
      <c r="I5877" s="14">
        <v>166.78108323433099</v>
      </c>
      <c r="J5877" s="14">
        <v>110.800200747503</v>
      </c>
      <c r="K5877" s="14">
        <v>240.73327613356901</v>
      </c>
      <c r="L5877" s="14">
        <v>73.952192899238</v>
      </c>
      <c r="M5877" s="14">
        <v>55.980882486827603</v>
      </c>
      <c r="O5877" s="14"/>
      <c r="P5877" s="14"/>
      <c r="Q5877" s="14"/>
      <c r="R5877" s="14"/>
      <c r="S5877" s="14"/>
      <c r="T5877" s="14"/>
      <c r="U5877" s="14"/>
      <c r="V5877" s="14"/>
      <c r="W5877" s="14"/>
      <c r="X5877" s="14"/>
      <c r="Y5877" s="14"/>
    </row>
    <row r="5878" spans="1:25">
      <c r="A5878" s="14" t="s">
        <v>5962</v>
      </c>
      <c r="B5878" s="14" t="s">
        <v>68</v>
      </c>
      <c r="C5878" s="14" t="s">
        <v>129</v>
      </c>
      <c r="D5878" s="14" t="s">
        <v>33</v>
      </c>
      <c r="E5878" s="14">
        <v>2</v>
      </c>
      <c r="F5878" s="14">
        <v>24.813023378002502</v>
      </c>
      <c r="G5878" s="14">
        <v>8.2710077926674899</v>
      </c>
      <c r="H5878" s="14">
        <v>175.679859657338</v>
      </c>
      <c r="I5878" s="14">
        <v>145.52922356611199</v>
      </c>
      <c r="J5878" s="14">
        <v>93.007967927611801</v>
      </c>
      <c r="K5878" s="14">
        <v>216.464294995578</v>
      </c>
      <c r="L5878" s="14">
        <v>70.935071429466007</v>
      </c>
      <c r="M5878" s="14">
        <v>52.521255638500598</v>
      </c>
      <c r="O5878" s="14"/>
      <c r="P5878" s="14"/>
      <c r="Q5878" s="14"/>
      <c r="R5878" s="14"/>
      <c r="S5878" s="14"/>
      <c r="T5878" s="14"/>
      <c r="U5878" s="14"/>
      <c r="V5878" s="14"/>
      <c r="W5878" s="14"/>
      <c r="X5878" s="14"/>
      <c r="Y5878" s="14"/>
    </row>
    <row r="5879" spans="1:25">
      <c r="A5879" s="14" t="s">
        <v>5963</v>
      </c>
      <c r="B5879" s="14" t="s">
        <v>68</v>
      </c>
      <c r="C5879" s="14" t="s">
        <v>130</v>
      </c>
      <c r="D5879" s="14" t="s">
        <v>33</v>
      </c>
      <c r="E5879" s="14">
        <v>2</v>
      </c>
      <c r="F5879" s="14">
        <v>24.688115140045099</v>
      </c>
      <c r="G5879" s="14">
        <v>8.2293717133483693</v>
      </c>
      <c r="H5879" s="14">
        <v>174.86977716422399</v>
      </c>
      <c r="I5879" s="14">
        <v>139.37166435910601</v>
      </c>
      <c r="J5879" s="14">
        <v>88.970028526920103</v>
      </c>
      <c r="K5879" s="14">
        <v>207.496267569493</v>
      </c>
      <c r="L5879" s="14">
        <v>68.124603210386098</v>
      </c>
      <c r="M5879" s="14">
        <v>50.4016358321864</v>
      </c>
      <c r="O5879" s="14"/>
      <c r="P5879" s="14"/>
      <c r="Q5879" s="14"/>
      <c r="R5879" s="14"/>
      <c r="S5879" s="14"/>
      <c r="T5879" s="14"/>
      <c r="U5879" s="14"/>
      <c r="V5879" s="14"/>
      <c r="W5879" s="14"/>
      <c r="X5879" s="14"/>
      <c r="Y5879" s="14"/>
    </row>
    <row r="5880" spans="1:25">
      <c r="A5880" s="14" t="s">
        <v>5964</v>
      </c>
      <c r="B5880" s="14" t="s">
        <v>68</v>
      </c>
      <c r="C5880" s="14" t="s">
        <v>131</v>
      </c>
      <c r="D5880" s="14" t="s">
        <v>33</v>
      </c>
      <c r="E5880" s="14">
        <v>2</v>
      </c>
      <c r="F5880" s="14">
        <v>27.6026308049235</v>
      </c>
      <c r="G5880" s="14">
        <v>9.2008769349745005</v>
      </c>
      <c r="H5880" s="14">
        <v>196.013569130262</v>
      </c>
      <c r="I5880" s="14">
        <v>157.55930863986799</v>
      </c>
      <c r="J5880" s="14">
        <v>103.362142850686</v>
      </c>
      <c r="K5880" s="14">
        <v>229.61349785221901</v>
      </c>
      <c r="L5880" s="14">
        <v>72.054189212351503</v>
      </c>
      <c r="M5880" s="14">
        <v>54.197165789181803</v>
      </c>
      <c r="O5880" s="14"/>
      <c r="P5880" s="14"/>
      <c r="Q5880" s="14"/>
      <c r="R5880" s="14"/>
      <c r="S5880" s="14"/>
      <c r="T5880" s="14"/>
      <c r="U5880" s="14"/>
      <c r="V5880" s="14"/>
      <c r="W5880" s="14"/>
      <c r="X5880" s="14"/>
      <c r="Y5880" s="14"/>
    </row>
    <row r="5881" spans="1:25">
      <c r="A5881" s="14" t="s">
        <v>5965</v>
      </c>
      <c r="B5881" s="14" t="s">
        <v>68</v>
      </c>
      <c r="C5881" s="14" t="s">
        <v>132</v>
      </c>
      <c r="D5881" s="14" t="s">
        <v>33</v>
      </c>
      <c r="E5881" s="14">
        <v>2</v>
      </c>
      <c r="F5881" s="14">
        <v>29.540689942033602</v>
      </c>
      <c r="G5881" s="14">
        <v>9.8468966473445292</v>
      </c>
      <c r="H5881" s="14">
        <v>210.929596158755</v>
      </c>
      <c r="I5881" s="14">
        <v>163.271219781079</v>
      </c>
      <c r="J5881" s="14">
        <v>108.91562770906</v>
      </c>
      <c r="K5881" s="14">
        <v>234.84563249234699</v>
      </c>
      <c r="L5881" s="14">
        <v>71.574412711267598</v>
      </c>
      <c r="M5881" s="14">
        <v>54.355592072018901</v>
      </c>
      <c r="O5881" s="14"/>
      <c r="P5881" s="14"/>
      <c r="Q5881" s="14"/>
      <c r="R5881" s="14"/>
      <c r="S5881" s="14"/>
      <c r="T5881" s="14"/>
      <c r="U5881" s="14"/>
      <c r="V5881" s="14"/>
      <c r="W5881" s="14"/>
      <c r="X5881" s="14"/>
      <c r="Y5881" s="14"/>
    </row>
    <row r="5882" spans="1:25">
      <c r="A5882" s="14" t="s">
        <v>5966</v>
      </c>
      <c r="B5882" s="14" t="s">
        <v>68</v>
      </c>
      <c r="C5882" s="14" t="s">
        <v>38</v>
      </c>
      <c r="D5882" s="14" t="s">
        <v>33</v>
      </c>
      <c r="E5882" s="14">
        <v>3</v>
      </c>
      <c r="F5882" s="14">
        <v>23.963849752626</v>
      </c>
      <c r="G5882" s="14">
        <v>7.9879499175420001</v>
      </c>
      <c r="H5882" s="14">
        <v>184.25226628191601</v>
      </c>
      <c r="I5882" s="14">
        <v>163.616135203402</v>
      </c>
      <c r="J5882" s="14">
        <v>103.75888490159799</v>
      </c>
      <c r="K5882" s="14">
        <v>244.89188088113099</v>
      </c>
      <c r="L5882" s="14">
        <v>81.275745677729006</v>
      </c>
      <c r="M5882" s="14">
        <v>59.857250301804299</v>
      </c>
      <c r="O5882" s="14"/>
      <c r="P5882" s="14"/>
      <c r="Q5882" s="14"/>
      <c r="R5882" s="14"/>
      <c r="S5882" s="14"/>
      <c r="T5882" s="14"/>
      <c r="U5882" s="14"/>
      <c r="V5882" s="14"/>
      <c r="W5882" s="14"/>
      <c r="X5882" s="14"/>
      <c r="Y5882" s="14"/>
    </row>
    <row r="5883" spans="1:25">
      <c r="A5883" s="14" t="s">
        <v>5967</v>
      </c>
      <c r="B5883" s="14" t="s">
        <v>68</v>
      </c>
      <c r="C5883" s="14" t="s">
        <v>36</v>
      </c>
      <c r="D5883" s="14" t="s">
        <v>33</v>
      </c>
      <c r="E5883" s="14">
        <v>3</v>
      </c>
      <c r="F5883" s="14">
        <v>30.779150600224799</v>
      </c>
      <c r="G5883" s="14">
        <v>10.2597168667416</v>
      </c>
      <c r="H5883" s="14">
        <v>235.90979229113799</v>
      </c>
      <c r="I5883" s="14">
        <v>209.473725029088</v>
      </c>
      <c r="J5883" s="14">
        <v>141.17500978317901</v>
      </c>
      <c r="K5883" s="14">
        <v>298.90138612864098</v>
      </c>
      <c r="L5883" s="14">
        <v>89.427661099553802</v>
      </c>
      <c r="M5883" s="14">
        <v>68.298715245908298</v>
      </c>
      <c r="O5883" s="14"/>
      <c r="P5883" s="14"/>
      <c r="Q5883" s="14"/>
      <c r="R5883" s="14"/>
      <c r="S5883" s="14"/>
      <c r="T5883" s="14"/>
      <c r="U5883" s="14"/>
      <c r="V5883" s="14"/>
      <c r="W5883" s="14"/>
      <c r="X5883" s="14"/>
      <c r="Y5883" s="14"/>
    </row>
    <row r="5884" spans="1:25">
      <c r="A5884" s="14" t="s">
        <v>5968</v>
      </c>
      <c r="B5884" s="14" t="s">
        <v>68</v>
      </c>
      <c r="C5884" s="14" t="s">
        <v>34</v>
      </c>
      <c r="D5884" s="14" t="s">
        <v>33</v>
      </c>
      <c r="E5884" s="14">
        <v>3</v>
      </c>
      <c r="F5884" s="14">
        <v>34.164552418482103</v>
      </c>
      <c r="G5884" s="14">
        <v>11.388184139493999</v>
      </c>
      <c r="H5884" s="14">
        <v>262.19917435519602</v>
      </c>
      <c r="I5884" s="14">
        <v>228.67592992966601</v>
      </c>
      <c r="J5884" s="14">
        <v>157.50261510850601</v>
      </c>
      <c r="K5884" s="14">
        <v>320.58669171115298</v>
      </c>
      <c r="L5884" s="14">
        <v>91.9107617814864</v>
      </c>
      <c r="M5884" s="14">
        <v>71.173314821159707</v>
      </c>
      <c r="O5884" s="14"/>
      <c r="P5884" s="14"/>
      <c r="Q5884" s="14"/>
      <c r="R5884" s="14"/>
      <c r="S5884" s="14"/>
      <c r="T5884" s="14"/>
      <c r="U5884" s="14"/>
      <c r="V5884" s="14"/>
      <c r="W5884" s="14"/>
      <c r="X5884" s="14"/>
      <c r="Y5884" s="14"/>
    </row>
    <row r="5885" spans="1:25">
      <c r="A5885" s="14" t="s">
        <v>5969</v>
      </c>
      <c r="B5885" s="14" t="s">
        <v>68</v>
      </c>
      <c r="C5885" s="14" t="s">
        <v>128</v>
      </c>
      <c r="D5885" s="14" t="s">
        <v>33</v>
      </c>
      <c r="E5885" s="14">
        <v>3</v>
      </c>
      <c r="F5885" s="14">
        <v>35.066001054233801</v>
      </c>
      <c r="G5885" s="14">
        <v>11.688667018077901</v>
      </c>
      <c r="H5885" s="14">
        <v>270.48751198884497</v>
      </c>
      <c r="I5885" s="14">
        <v>232.30239303787599</v>
      </c>
      <c r="J5885" s="14">
        <v>160.620896953358</v>
      </c>
      <c r="K5885" s="14">
        <v>324.56066238994998</v>
      </c>
      <c r="L5885" s="14">
        <v>92.258269352074606</v>
      </c>
      <c r="M5885" s="14">
        <v>71.681496084517406</v>
      </c>
      <c r="O5885" s="14"/>
      <c r="P5885" s="14"/>
      <c r="Q5885" s="14"/>
      <c r="R5885" s="14"/>
      <c r="S5885" s="14"/>
      <c r="T5885" s="14"/>
      <c r="U5885" s="14"/>
      <c r="V5885" s="14"/>
      <c r="W5885" s="14"/>
      <c r="X5885" s="14"/>
      <c r="Y5885" s="14"/>
    </row>
    <row r="5886" spans="1:25">
      <c r="A5886" s="14" t="s">
        <v>5970</v>
      </c>
      <c r="B5886" s="14" t="s">
        <v>68</v>
      </c>
      <c r="C5886" s="14" t="s">
        <v>129</v>
      </c>
      <c r="D5886" s="14" t="s">
        <v>33</v>
      </c>
      <c r="E5886" s="14">
        <v>3</v>
      </c>
      <c r="F5886" s="14">
        <v>33.634918586523</v>
      </c>
      <c r="G5886" s="14">
        <v>11.211639528840999</v>
      </c>
      <c r="H5886" s="14">
        <v>259.52869279724598</v>
      </c>
      <c r="I5886" s="14">
        <v>216.915195981425</v>
      </c>
      <c r="J5886" s="14">
        <v>148.680084376575</v>
      </c>
      <c r="K5886" s="14">
        <v>305.21033139116099</v>
      </c>
      <c r="L5886" s="14">
        <v>88.295135409735394</v>
      </c>
      <c r="M5886" s="14">
        <v>68.235111604849905</v>
      </c>
      <c r="O5886" s="14"/>
      <c r="P5886" s="14"/>
      <c r="Q5886" s="14"/>
      <c r="R5886" s="14"/>
      <c r="S5886" s="14"/>
      <c r="T5886" s="14"/>
      <c r="U5886" s="14"/>
      <c r="V5886" s="14"/>
      <c r="W5886" s="14"/>
      <c r="X5886" s="14"/>
      <c r="Y5886" s="14"/>
    </row>
    <row r="5887" spans="1:25">
      <c r="A5887" s="14" t="s">
        <v>5971</v>
      </c>
      <c r="B5887" s="14" t="s">
        <v>68</v>
      </c>
      <c r="C5887" s="14" t="s">
        <v>130</v>
      </c>
      <c r="D5887" s="14" t="s">
        <v>33</v>
      </c>
      <c r="E5887" s="14">
        <v>3</v>
      </c>
      <c r="F5887" s="14">
        <v>32.001888927039801</v>
      </c>
      <c r="G5887" s="14">
        <v>10.667296309013301</v>
      </c>
      <c r="H5887" s="14">
        <v>246.566676377531</v>
      </c>
      <c r="I5887" s="14">
        <v>201.40499603153</v>
      </c>
      <c r="J5887" s="14">
        <v>136.891098484856</v>
      </c>
      <c r="K5887" s="14">
        <v>285.43443515794598</v>
      </c>
      <c r="L5887" s="14">
        <v>84.029439126416193</v>
      </c>
      <c r="M5887" s="14">
        <v>64.513897546674599</v>
      </c>
      <c r="O5887" s="14"/>
      <c r="P5887" s="14"/>
      <c r="Q5887" s="14"/>
      <c r="R5887" s="14"/>
      <c r="S5887" s="14"/>
      <c r="T5887" s="14"/>
      <c r="U5887" s="14"/>
      <c r="V5887" s="14"/>
      <c r="W5887" s="14"/>
      <c r="X5887" s="14"/>
      <c r="Y5887" s="14"/>
    </row>
    <row r="5888" spans="1:25">
      <c r="A5888" s="14" t="s">
        <v>5972</v>
      </c>
      <c r="B5888" s="14" t="s">
        <v>68</v>
      </c>
      <c r="C5888" s="14" t="s">
        <v>131</v>
      </c>
      <c r="D5888" s="14" t="s">
        <v>33</v>
      </c>
      <c r="E5888" s="14">
        <v>3</v>
      </c>
      <c r="F5888" s="14">
        <v>29.2956319787844</v>
      </c>
      <c r="G5888" s="14">
        <v>9.7652106595948105</v>
      </c>
      <c r="H5888" s="14">
        <v>225.02213671391399</v>
      </c>
      <c r="I5888" s="14">
        <v>188.45855319776101</v>
      </c>
      <c r="J5888" s="14">
        <v>125.74256406889501</v>
      </c>
      <c r="K5888" s="14">
        <v>271.13768819416299</v>
      </c>
      <c r="L5888" s="14">
        <v>82.679134996401601</v>
      </c>
      <c r="M5888" s="14">
        <v>62.7159891288658</v>
      </c>
      <c r="O5888" s="14"/>
      <c r="P5888" s="14"/>
      <c r="Q5888" s="14"/>
      <c r="R5888" s="14"/>
      <c r="S5888" s="14"/>
      <c r="T5888" s="14"/>
      <c r="U5888" s="14"/>
      <c r="V5888" s="14"/>
      <c r="W5888" s="14"/>
      <c r="X5888" s="14"/>
      <c r="Y5888" s="14"/>
    </row>
    <row r="5889" spans="1:25">
      <c r="A5889" s="14" t="s">
        <v>5973</v>
      </c>
      <c r="B5889" s="14" t="s">
        <v>68</v>
      </c>
      <c r="C5889" s="14" t="s">
        <v>132</v>
      </c>
      <c r="D5889" s="14" t="s">
        <v>33</v>
      </c>
      <c r="E5889" s="14">
        <v>3</v>
      </c>
      <c r="F5889" s="14">
        <v>23.886828124901001</v>
      </c>
      <c r="G5889" s="14">
        <v>7.9622760416336797</v>
      </c>
      <c r="H5889" s="14">
        <v>183.181197276848</v>
      </c>
      <c r="I5889" s="14">
        <v>156.33884180398701</v>
      </c>
      <c r="J5889" s="14">
        <v>99.228801225644006</v>
      </c>
      <c r="K5889" s="14">
        <v>233.923003612423</v>
      </c>
      <c r="L5889" s="14">
        <v>77.584161808435795</v>
      </c>
      <c r="M5889" s="14">
        <v>57.110040578343003</v>
      </c>
      <c r="O5889" s="14"/>
      <c r="P5889" s="14"/>
      <c r="Q5889" s="14"/>
      <c r="R5889" s="14"/>
      <c r="S5889" s="14"/>
      <c r="T5889" s="14"/>
      <c r="U5889" s="14"/>
      <c r="V5889" s="14"/>
      <c r="W5889" s="14"/>
      <c r="X5889" s="14"/>
      <c r="Y5889" s="14"/>
    </row>
    <row r="5890" spans="1:25">
      <c r="A5890" s="14" t="s">
        <v>5974</v>
      </c>
      <c r="B5890" s="14" t="s">
        <v>68</v>
      </c>
      <c r="C5890" s="14" t="s">
        <v>38</v>
      </c>
      <c r="D5890" s="14" t="s">
        <v>33</v>
      </c>
      <c r="E5890" s="14">
        <v>4</v>
      </c>
      <c r="F5890" s="14">
        <v>23.257842824427001</v>
      </c>
      <c r="G5890" s="14">
        <v>7.7526142748090097</v>
      </c>
      <c r="H5890" s="14">
        <v>173.38484288375599</v>
      </c>
      <c r="I5890" s="14">
        <v>168.98487016252901</v>
      </c>
      <c r="J5890" s="14">
        <v>106.983401047783</v>
      </c>
      <c r="K5890" s="14">
        <v>253.56534060100901</v>
      </c>
      <c r="L5890" s="14">
        <v>84.580470438479907</v>
      </c>
      <c r="M5890" s="14">
        <v>62.001469114746001</v>
      </c>
      <c r="O5890" s="14"/>
      <c r="P5890" s="14"/>
      <c r="Q5890" s="14"/>
      <c r="R5890" s="14"/>
      <c r="S5890" s="14"/>
      <c r="T5890" s="14"/>
      <c r="U5890" s="14"/>
      <c r="V5890" s="14"/>
      <c r="W5890" s="14"/>
      <c r="X5890" s="14"/>
      <c r="Y5890" s="14"/>
    </row>
    <row r="5891" spans="1:25">
      <c r="A5891" s="14" t="s">
        <v>5975</v>
      </c>
      <c r="B5891" s="14" t="s">
        <v>68</v>
      </c>
      <c r="C5891" s="14" t="s">
        <v>36</v>
      </c>
      <c r="D5891" s="14" t="s">
        <v>33</v>
      </c>
      <c r="E5891" s="14">
        <v>4</v>
      </c>
      <c r="F5891" s="14">
        <v>24.326629031109899</v>
      </c>
      <c r="G5891" s="14">
        <v>8.1088763437032991</v>
      </c>
      <c r="H5891" s="14">
        <v>179.24129849034699</v>
      </c>
      <c r="I5891" s="14">
        <v>167.26382891122</v>
      </c>
      <c r="J5891" s="14">
        <v>107.17496699212801</v>
      </c>
      <c r="K5891" s="14">
        <v>248.66540944854199</v>
      </c>
      <c r="L5891" s="14">
        <v>81.401580537322602</v>
      </c>
      <c r="M5891" s="14">
        <v>60.088861919091997</v>
      </c>
      <c r="O5891" s="14"/>
      <c r="P5891" s="14"/>
      <c r="Q5891" s="14"/>
      <c r="R5891" s="14"/>
      <c r="S5891" s="14"/>
      <c r="T5891" s="14"/>
      <c r="U5891" s="14"/>
      <c r="V5891" s="14"/>
      <c r="W5891" s="14"/>
      <c r="X5891" s="14"/>
      <c r="Y5891" s="14"/>
    </row>
    <row r="5892" spans="1:25">
      <c r="A5892" s="14" t="s">
        <v>5976</v>
      </c>
      <c r="B5892" s="14" t="s">
        <v>68</v>
      </c>
      <c r="C5892" s="14" t="s">
        <v>34</v>
      </c>
      <c r="D5892" s="14" t="s">
        <v>33</v>
      </c>
      <c r="E5892" s="14">
        <v>4</v>
      </c>
      <c r="F5892" s="14">
        <v>23.9166335869634</v>
      </c>
      <c r="G5892" s="14">
        <v>7.9722111956544701</v>
      </c>
      <c r="H5892" s="14">
        <v>175.74130051409699</v>
      </c>
      <c r="I5892" s="14">
        <v>164.285472185195</v>
      </c>
      <c r="J5892" s="14">
        <v>104.79447668551499</v>
      </c>
      <c r="K5892" s="14">
        <v>245.08856284279</v>
      </c>
      <c r="L5892" s="14">
        <v>80.803090657594495</v>
      </c>
      <c r="M5892" s="14">
        <v>59.490995499679798</v>
      </c>
      <c r="O5892" s="14"/>
      <c r="P5892" s="14"/>
      <c r="Q5892" s="14"/>
      <c r="R5892" s="14"/>
      <c r="S5892" s="14"/>
      <c r="T5892" s="14"/>
      <c r="U5892" s="14"/>
      <c r="V5892" s="14"/>
      <c r="W5892" s="14"/>
      <c r="X5892" s="14"/>
      <c r="Y5892" s="14"/>
    </row>
    <row r="5893" spans="1:25">
      <c r="A5893" s="14" t="s">
        <v>5977</v>
      </c>
      <c r="B5893" s="14" t="s">
        <v>68</v>
      </c>
      <c r="C5893" s="14" t="s">
        <v>128</v>
      </c>
      <c r="D5893" s="14" t="s">
        <v>33</v>
      </c>
      <c r="E5893" s="14">
        <v>4</v>
      </c>
      <c r="F5893" s="14">
        <v>26.407914365422499</v>
      </c>
      <c r="G5893" s="14">
        <v>8.8026381218075098</v>
      </c>
      <c r="H5893" s="14">
        <v>193.97615958147901</v>
      </c>
      <c r="I5893" s="14">
        <v>176.05920453263499</v>
      </c>
      <c r="J5893" s="14">
        <v>115.082390592946</v>
      </c>
      <c r="K5893" s="14">
        <v>257.65061529803103</v>
      </c>
      <c r="L5893" s="14">
        <v>81.591410765395693</v>
      </c>
      <c r="M5893" s="14">
        <v>60.976813939689798</v>
      </c>
      <c r="O5893" s="14"/>
      <c r="P5893" s="14"/>
      <c r="Q5893" s="14"/>
      <c r="R5893" s="14"/>
      <c r="S5893" s="14"/>
      <c r="T5893" s="14"/>
      <c r="U5893" s="14"/>
      <c r="V5893" s="14"/>
      <c r="W5893" s="14"/>
      <c r="X5893" s="14"/>
      <c r="Y5893" s="14"/>
    </row>
    <row r="5894" spans="1:25">
      <c r="A5894" s="14" t="s">
        <v>5978</v>
      </c>
      <c r="B5894" s="14" t="s">
        <v>68</v>
      </c>
      <c r="C5894" s="14" t="s">
        <v>129</v>
      </c>
      <c r="D5894" s="14" t="s">
        <v>33</v>
      </c>
      <c r="E5894" s="14">
        <v>4</v>
      </c>
      <c r="F5894" s="14">
        <v>22.117299904570299</v>
      </c>
      <c r="G5894" s="14">
        <v>7.37243330152344</v>
      </c>
      <c r="H5894" s="14">
        <v>162.950710267224</v>
      </c>
      <c r="I5894" s="14">
        <v>145.96153133935701</v>
      </c>
      <c r="J5894" s="14">
        <v>91.265212511202705</v>
      </c>
      <c r="K5894" s="14">
        <v>221.17568274433501</v>
      </c>
      <c r="L5894" s="14">
        <v>75.214151404978196</v>
      </c>
      <c r="M5894" s="14">
        <v>54.696318828154098</v>
      </c>
      <c r="O5894" s="14"/>
      <c r="P5894" s="14"/>
      <c r="Q5894" s="14"/>
      <c r="R5894" s="14"/>
      <c r="S5894" s="14"/>
      <c r="T5894" s="14"/>
      <c r="U5894" s="14"/>
      <c r="V5894" s="14"/>
      <c r="W5894" s="14"/>
      <c r="X5894" s="14"/>
      <c r="Y5894" s="14"/>
    </row>
    <row r="5895" spans="1:25">
      <c r="A5895" s="14" t="s">
        <v>5979</v>
      </c>
      <c r="B5895" s="14" t="s">
        <v>68</v>
      </c>
      <c r="C5895" s="14" t="s">
        <v>130</v>
      </c>
      <c r="D5895" s="14" t="s">
        <v>33</v>
      </c>
      <c r="E5895" s="14">
        <v>4</v>
      </c>
      <c r="F5895" s="14">
        <v>26.278822882922601</v>
      </c>
      <c r="G5895" s="14">
        <v>8.7596076276408805</v>
      </c>
      <c r="H5895" s="14">
        <v>193.51121415996101</v>
      </c>
      <c r="I5895" s="14">
        <v>169.489256772533</v>
      </c>
      <c r="J5895" s="14">
        <v>110.63747708134299</v>
      </c>
      <c r="K5895" s="14">
        <v>248.29411204405901</v>
      </c>
      <c r="L5895" s="14">
        <v>78.804855271525199</v>
      </c>
      <c r="M5895" s="14">
        <v>58.851779691190202</v>
      </c>
      <c r="O5895" s="14"/>
      <c r="P5895" s="14"/>
      <c r="Q5895" s="14"/>
      <c r="R5895" s="14"/>
      <c r="S5895" s="14"/>
      <c r="T5895" s="14"/>
      <c r="U5895" s="14"/>
      <c r="V5895" s="14"/>
      <c r="W5895" s="14"/>
      <c r="X5895" s="14"/>
      <c r="Y5895" s="14"/>
    </row>
    <row r="5896" spans="1:25">
      <c r="A5896" s="14" t="s">
        <v>5980</v>
      </c>
      <c r="B5896" s="14" t="s">
        <v>68</v>
      </c>
      <c r="C5896" s="14" t="s">
        <v>131</v>
      </c>
      <c r="D5896" s="14" t="s">
        <v>33</v>
      </c>
      <c r="E5896" s="14">
        <v>4</v>
      </c>
      <c r="F5896" s="14">
        <v>27.533337308607901</v>
      </c>
      <c r="G5896" s="14">
        <v>9.1777791028693105</v>
      </c>
      <c r="H5896" s="14">
        <v>202.86868043477699</v>
      </c>
      <c r="I5896" s="14">
        <v>181.271821052885</v>
      </c>
      <c r="J5896" s="14">
        <v>119.606328288957</v>
      </c>
      <c r="K5896" s="14">
        <v>263.28470364283203</v>
      </c>
      <c r="L5896" s="14">
        <v>82.012882589947594</v>
      </c>
      <c r="M5896" s="14">
        <v>61.665492763927098</v>
      </c>
      <c r="O5896" s="14"/>
      <c r="P5896" s="14"/>
      <c r="Q5896" s="14"/>
      <c r="R5896" s="14"/>
      <c r="S5896" s="14"/>
      <c r="T5896" s="14"/>
      <c r="U5896" s="14"/>
      <c r="V5896" s="14"/>
      <c r="W5896" s="14"/>
      <c r="X5896" s="14"/>
      <c r="Y5896" s="14"/>
    </row>
    <row r="5897" spans="1:25">
      <c r="A5897" s="14" t="s">
        <v>5981</v>
      </c>
      <c r="B5897" s="14" t="s">
        <v>68</v>
      </c>
      <c r="C5897" s="14" t="s">
        <v>132</v>
      </c>
      <c r="D5897" s="14" t="s">
        <v>33</v>
      </c>
      <c r="E5897" s="14">
        <v>4</v>
      </c>
      <c r="F5897" s="14">
        <v>33.663695743713099</v>
      </c>
      <c r="G5897" s="14">
        <v>11.221231914571</v>
      </c>
      <c r="H5897" s="14">
        <v>247.92823496621801</v>
      </c>
      <c r="I5897" s="14">
        <v>220.84362716523199</v>
      </c>
      <c r="J5897" s="14">
        <v>152.12681660407401</v>
      </c>
      <c r="K5897" s="14">
        <v>309.75217795319401</v>
      </c>
      <c r="L5897" s="14">
        <v>88.908550787962199</v>
      </c>
      <c r="M5897" s="14">
        <v>68.716810561158397</v>
      </c>
      <c r="O5897" s="14"/>
      <c r="P5897" s="14"/>
      <c r="Q5897" s="14"/>
      <c r="R5897" s="14"/>
      <c r="S5897" s="14"/>
      <c r="T5897" s="14"/>
      <c r="U5897" s="14"/>
      <c r="V5897" s="14"/>
      <c r="W5897" s="14"/>
      <c r="X5897" s="14"/>
      <c r="Y5897" s="14"/>
    </row>
    <row r="5898" spans="1:25">
      <c r="A5898" s="14" t="s">
        <v>5982</v>
      </c>
      <c r="B5898" s="14" t="s">
        <v>68</v>
      </c>
      <c r="C5898" s="14" t="s">
        <v>38</v>
      </c>
      <c r="D5898" s="14" t="s">
        <v>33</v>
      </c>
      <c r="E5898" s="14">
        <v>5</v>
      </c>
      <c r="F5898" s="14">
        <v>32.293432533933</v>
      </c>
      <c r="G5898" s="14">
        <v>10.764477511311</v>
      </c>
      <c r="H5898" s="14">
        <v>251.07629088736601</v>
      </c>
      <c r="I5898" s="14">
        <v>245.48619239241401</v>
      </c>
      <c r="J5898" s="14">
        <v>167.241163274634</v>
      </c>
      <c r="K5898" s="14">
        <v>347.277421808231</v>
      </c>
      <c r="L5898" s="14">
        <v>101.791229415817</v>
      </c>
      <c r="M5898" s="14">
        <v>78.245029117780007</v>
      </c>
      <c r="O5898" s="14"/>
      <c r="P5898" s="14"/>
      <c r="Q5898" s="14"/>
      <c r="R5898" s="14"/>
      <c r="S5898" s="14"/>
      <c r="T5898" s="14"/>
      <c r="U5898" s="14"/>
      <c r="V5898" s="14"/>
      <c r="W5898" s="14"/>
      <c r="X5898" s="14"/>
      <c r="Y5898" s="14"/>
    </row>
    <row r="5899" spans="1:25">
      <c r="A5899" s="14" t="s">
        <v>5983</v>
      </c>
      <c r="B5899" s="14" t="s">
        <v>68</v>
      </c>
      <c r="C5899" s="14" t="s">
        <v>36</v>
      </c>
      <c r="D5899" s="14" t="s">
        <v>33</v>
      </c>
      <c r="E5899" s="14">
        <v>5</v>
      </c>
      <c r="F5899" s="14">
        <v>34.927146953945702</v>
      </c>
      <c r="G5899" s="14">
        <v>11.6423823179819</v>
      </c>
      <c r="H5899" s="14">
        <v>270.879067426289</v>
      </c>
      <c r="I5899" s="14">
        <v>256.72890017875699</v>
      </c>
      <c r="J5899" s="14">
        <v>177.64238036618801</v>
      </c>
      <c r="K5899" s="14">
        <v>358.56939838044798</v>
      </c>
      <c r="L5899" s="14">
        <v>101.840498201692</v>
      </c>
      <c r="M5899" s="14">
        <v>79.086519812568795</v>
      </c>
      <c r="O5899" s="14"/>
      <c r="P5899" s="14"/>
      <c r="Q5899" s="14"/>
      <c r="R5899" s="14"/>
      <c r="S5899" s="14"/>
      <c r="T5899" s="14"/>
      <c r="U5899" s="14"/>
      <c r="V5899" s="14"/>
      <c r="W5899" s="14"/>
      <c r="X5899" s="14"/>
      <c r="Y5899" s="14"/>
    </row>
    <row r="5900" spans="1:25">
      <c r="A5900" s="14" t="s">
        <v>5984</v>
      </c>
      <c r="B5900" s="14" t="s">
        <v>68</v>
      </c>
      <c r="C5900" s="14" t="s">
        <v>34</v>
      </c>
      <c r="D5900" s="14" t="s">
        <v>33</v>
      </c>
      <c r="E5900" s="14">
        <v>5</v>
      </c>
      <c r="F5900" s="14">
        <v>31.932740926748099</v>
      </c>
      <c r="G5900" s="14">
        <v>10.6442469755827</v>
      </c>
      <c r="H5900" s="14">
        <v>247.50225489651299</v>
      </c>
      <c r="I5900" s="14">
        <v>238.62924605022801</v>
      </c>
      <c r="J5900" s="14">
        <v>162.25457552072501</v>
      </c>
      <c r="K5900" s="14">
        <v>338.13610392132603</v>
      </c>
      <c r="L5900" s="14">
        <v>99.506857871098603</v>
      </c>
      <c r="M5900" s="14">
        <v>76.374670529502794</v>
      </c>
      <c r="O5900" s="14"/>
      <c r="P5900" s="14"/>
      <c r="Q5900" s="14"/>
      <c r="R5900" s="14"/>
      <c r="S5900" s="14"/>
      <c r="T5900" s="14"/>
      <c r="U5900" s="14"/>
      <c r="V5900" s="14"/>
      <c r="W5900" s="14"/>
      <c r="X5900" s="14"/>
      <c r="Y5900" s="14"/>
    </row>
    <row r="5901" spans="1:25">
      <c r="A5901" s="14" t="s">
        <v>5985</v>
      </c>
      <c r="B5901" s="14" t="s">
        <v>68</v>
      </c>
      <c r="C5901" s="14" t="s">
        <v>128</v>
      </c>
      <c r="D5901" s="14" t="s">
        <v>33</v>
      </c>
      <c r="E5901" s="14">
        <v>5</v>
      </c>
      <c r="F5901" s="14">
        <v>29.3409786748635</v>
      </c>
      <c r="G5901" s="14">
        <v>9.7803262249545106</v>
      </c>
      <c r="H5901" s="14">
        <v>227.13251799708601</v>
      </c>
      <c r="I5901" s="14">
        <v>217.54122218168899</v>
      </c>
      <c r="J5901" s="14">
        <v>145.274854610924</v>
      </c>
      <c r="K5901" s="14">
        <v>312.79015461852299</v>
      </c>
      <c r="L5901" s="14">
        <v>95.248932436833897</v>
      </c>
      <c r="M5901" s="14">
        <v>72.266367570764899</v>
      </c>
      <c r="O5901" s="14"/>
      <c r="P5901" s="14"/>
      <c r="Q5901" s="14"/>
      <c r="R5901" s="14"/>
      <c r="S5901" s="14"/>
      <c r="T5901" s="14"/>
      <c r="U5901" s="14"/>
      <c r="V5901" s="14"/>
      <c r="W5901" s="14"/>
      <c r="X5901" s="14"/>
      <c r="Y5901" s="14"/>
    </row>
    <row r="5902" spans="1:25">
      <c r="A5902" s="14" t="s">
        <v>5986</v>
      </c>
      <c r="B5902" s="14" t="s">
        <v>68</v>
      </c>
      <c r="C5902" s="14" t="s">
        <v>129</v>
      </c>
      <c r="D5902" s="14" t="s">
        <v>33</v>
      </c>
      <c r="E5902" s="14">
        <v>5</v>
      </c>
      <c r="F5902" s="14">
        <v>25.636241691457599</v>
      </c>
      <c r="G5902" s="14">
        <v>8.5454138971525193</v>
      </c>
      <c r="H5902" s="14">
        <v>198.25413109162099</v>
      </c>
      <c r="I5902" s="14">
        <v>192.41377339826801</v>
      </c>
      <c r="J5902" s="14">
        <v>124.64132531302199</v>
      </c>
      <c r="K5902" s="14">
        <v>283.49799737324798</v>
      </c>
      <c r="L5902" s="14">
        <v>91.084223974979807</v>
      </c>
      <c r="M5902" s="14">
        <v>67.772448085245998</v>
      </c>
      <c r="O5902" s="14"/>
      <c r="P5902" s="14"/>
      <c r="Q5902" s="14"/>
      <c r="R5902" s="14"/>
      <c r="S5902" s="14"/>
      <c r="T5902" s="14"/>
      <c r="U5902" s="14"/>
      <c r="V5902" s="14"/>
      <c r="W5902" s="14"/>
      <c r="X5902" s="14"/>
      <c r="Y5902" s="14"/>
    </row>
    <row r="5903" spans="1:25">
      <c r="A5903" s="14" t="s">
        <v>5987</v>
      </c>
      <c r="B5903" s="14" t="s">
        <v>68</v>
      </c>
      <c r="C5903" s="14" t="s">
        <v>130</v>
      </c>
      <c r="D5903" s="14" t="s">
        <v>33</v>
      </c>
      <c r="E5903" s="14">
        <v>5</v>
      </c>
      <c r="F5903" s="14">
        <v>25.243419802740998</v>
      </c>
      <c r="G5903" s="14">
        <v>8.4144732675803198</v>
      </c>
      <c r="H5903" s="14">
        <v>194.89978229417</v>
      </c>
      <c r="I5903" s="14">
        <v>186.76137409326</v>
      </c>
      <c r="J5903" s="14">
        <v>120.604177942438</v>
      </c>
      <c r="K5903" s="14">
        <v>275.88096478078899</v>
      </c>
      <c r="L5903" s="14">
        <v>89.119590687528401</v>
      </c>
      <c r="M5903" s="14">
        <v>66.1571961508226</v>
      </c>
      <c r="O5903" s="14"/>
      <c r="P5903" s="14"/>
      <c r="Q5903" s="14"/>
      <c r="R5903" s="14"/>
      <c r="S5903" s="14"/>
      <c r="T5903" s="14"/>
      <c r="U5903" s="14"/>
      <c r="V5903" s="14"/>
      <c r="W5903" s="14"/>
      <c r="X5903" s="14"/>
      <c r="Y5903" s="14"/>
    </row>
    <row r="5904" spans="1:25">
      <c r="A5904" s="14" t="s">
        <v>5988</v>
      </c>
      <c r="B5904" s="14" t="s">
        <v>68</v>
      </c>
      <c r="C5904" s="14" t="s">
        <v>131</v>
      </c>
      <c r="D5904" s="14" t="s">
        <v>33</v>
      </c>
      <c r="E5904" s="14">
        <v>5</v>
      </c>
      <c r="F5904" s="14">
        <v>23.745813352397199</v>
      </c>
      <c r="G5904" s="14">
        <v>7.91527111746574</v>
      </c>
      <c r="H5904" s="14">
        <v>182.744446301349</v>
      </c>
      <c r="I5904" s="14">
        <v>174.698013825023</v>
      </c>
      <c r="J5904" s="14">
        <v>111.19090382645599</v>
      </c>
      <c r="K5904" s="14">
        <v>261.051901968126</v>
      </c>
      <c r="L5904" s="14">
        <v>86.353888143103404</v>
      </c>
      <c r="M5904" s="14">
        <v>63.507109998567003</v>
      </c>
      <c r="O5904" s="14"/>
      <c r="P5904" s="14"/>
      <c r="Q5904" s="14"/>
      <c r="R5904" s="14"/>
      <c r="S5904" s="14"/>
      <c r="T5904" s="14"/>
      <c r="U5904" s="14"/>
      <c r="V5904" s="14"/>
      <c r="W5904" s="14"/>
      <c r="X5904" s="14"/>
      <c r="Y5904" s="14"/>
    </row>
    <row r="5905" spans="1:25">
      <c r="A5905" s="14" t="s">
        <v>5989</v>
      </c>
      <c r="B5905" s="14" t="s">
        <v>68</v>
      </c>
      <c r="C5905" s="14" t="s">
        <v>132</v>
      </c>
      <c r="D5905" s="14" t="s">
        <v>33</v>
      </c>
      <c r="E5905" s="14">
        <v>5</v>
      </c>
      <c r="F5905" s="14">
        <v>27.474539621009299</v>
      </c>
      <c r="G5905" s="14">
        <v>9.1581798736697699</v>
      </c>
      <c r="H5905" s="14">
        <v>211.082818231479</v>
      </c>
      <c r="I5905" s="14">
        <v>200.228818530761</v>
      </c>
      <c r="J5905" s="14">
        <v>131.99232586132999</v>
      </c>
      <c r="K5905" s="14">
        <v>291.00887190799301</v>
      </c>
      <c r="L5905" s="14">
        <v>90.780053377231397</v>
      </c>
      <c r="M5905" s="14">
        <v>68.236492669431598</v>
      </c>
      <c r="O5905" s="14"/>
      <c r="P5905" s="14"/>
      <c r="Q5905" s="14"/>
      <c r="R5905" s="14"/>
      <c r="S5905" s="14"/>
      <c r="T5905" s="14"/>
      <c r="U5905" s="14"/>
      <c r="V5905" s="14"/>
      <c r="W5905" s="14"/>
      <c r="X5905" s="14"/>
      <c r="Y5905" s="14"/>
    </row>
    <row r="5906" spans="1:25">
      <c r="A5906" s="14" t="s">
        <v>5990</v>
      </c>
      <c r="B5906" s="14" t="s">
        <v>68</v>
      </c>
      <c r="C5906" s="14" t="s">
        <v>38</v>
      </c>
      <c r="D5906" s="14" t="s">
        <v>58</v>
      </c>
      <c r="E5906" s="14">
        <v>0</v>
      </c>
      <c r="F5906" s="14">
        <v>177.09435619056501</v>
      </c>
      <c r="G5906" s="14">
        <v>59.031452063521598</v>
      </c>
      <c r="H5906" s="14">
        <v>345.91443900024399</v>
      </c>
      <c r="I5906" s="14">
        <v>351.48517698625102</v>
      </c>
      <c r="J5906" s="14">
        <v>301.09851839641902</v>
      </c>
      <c r="K5906" s="14">
        <v>407.82152974168201</v>
      </c>
      <c r="L5906" s="14">
        <v>56.336352755431101</v>
      </c>
      <c r="M5906" s="14">
        <v>50.386658589831796</v>
      </c>
      <c r="O5906" s="14"/>
      <c r="P5906" s="14"/>
      <c r="Q5906" s="14"/>
      <c r="R5906" s="14"/>
      <c r="S5906" s="14"/>
      <c r="T5906" s="14"/>
      <c r="U5906" s="14"/>
      <c r="V5906" s="14"/>
      <c r="W5906" s="14"/>
      <c r="X5906" s="14"/>
      <c r="Y5906" s="14"/>
    </row>
    <row r="5907" spans="1:25">
      <c r="A5907" s="14" t="s">
        <v>5991</v>
      </c>
      <c r="B5907" s="14" t="s">
        <v>68</v>
      </c>
      <c r="C5907" s="14" t="s">
        <v>36</v>
      </c>
      <c r="D5907" s="14" t="s">
        <v>58</v>
      </c>
      <c r="E5907" s="14">
        <v>0</v>
      </c>
      <c r="F5907" s="14">
        <v>166.068454912211</v>
      </c>
      <c r="G5907" s="14">
        <v>55.356151637403499</v>
      </c>
      <c r="H5907" s="14">
        <v>322.73875721434001</v>
      </c>
      <c r="I5907" s="14">
        <v>326.71003031892297</v>
      </c>
      <c r="J5907" s="14">
        <v>278.421232152551</v>
      </c>
      <c r="K5907" s="14">
        <v>380.89909042411301</v>
      </c>
      <c r="L5907" s="14">
        <v>54.189060105189398</v>
      </c>
      <c r="M5907" s="14">
        <v>48.288798166372501</v>
      </c>
      <c r="O5907" s="14"/>
      <c r="P5907" s="14"/>
      <c r="Q5907" s="14"/>
      <c r="R5907" s="14"/>
      <c r="S5907" s="14"/>
      <c r="T5907" s="14"/>
      <c r="U5907" s="14"/>
      <c r="V5907" s="14"/>
      <c r="W5907" s="14"/>
      <c r="X5907" s="14"/>
      <c r="Y5907" s="14"/>
    </row>
    <row r="5908" spans="1:25">
      <c r="A5908" s="14" t="s">
        <v>5992</v>
      </c>
      <c r="B5908" s="14" t="s">
        <v>68</v>
      </c>
      <c r="C5908" s="14" t="s">
        <v>34</v>
      </c>
      <c r="D5908" s="14" t="s">
        <v>58</v>
      </c>
      <c r="E5908" s="14">
        <v>0</v>
      </c>
      <c r="F5908" s="14">
        <v>148.12470506216999</v>
      </c>
      <c r="G5908" s="14">
        <v>49.374901687389901</v>
      </c>
      <c r="H5908" s="14">
        <v>286.65229140799897</v>
      </c>
      <c r="I5908" s="14">
        <v>291.05283418383601</v>
      </c>
      <c r="J5908" s="14">
        <v>245.65428123798901</v>
      </c>
      <c r="K5908" s="14">
        <v>342.347254845208</v>
      </c>
      <c r="L5908" s="14">
        <v>51.294420661371397</v>
      </c>
      <c r="M5908" s="14">
        <v>45.3985529458473</v>
      </c>
      <c r="O5908" s="14"/>
      <c r="P5908" s="14"/>
      <c r="Q5908" s="14"/>
      <c r="R5908" s="14"/>
      <c r="S5908" s="14"/>
      <c r="T5908" s="14"/>
      <c r="U5908" s="14"/>
      <c r="V5908" s="14"/>
      <c r="W5908" s="14"/>
      <c r="X5908" s="14"/>
      <c r="Y5908" s="14"/>
    </row>
    <row r="5909" spans="1:25">
      <c r="A5909" s="14" t="s">
        <v>5993</v>
      </c>
      <c r="B5909" s="14" t="s">
        <v>68</v>
      </c>
      <c r="C5909" s="14" t="s">
        <v>128</v>
      </c>
      <c r="D5909" s="14" t="s">
        <v>58</v>
      </c>
      <c r="E5909" s="14">
        <v>0</v>
      </c>
      <c r="F5909" s="14">
        <v>140.384519194744</v>
      </c>
      <c r="G5909" s="14">
        <v>46.794839731581199</v>
      </c>
      <c r="H5909" s="14">
        <v>270.74602070306003</v>
      </c>
      <c r="I5909" s="14">
        <v>270.84076472714798</v>
      </c>
      <c r="J5909" s="14">
        <v>227.54334401742901</v>
      </c>
      <c r="K5909" s="14">
        <v>319.92487802128898</v>
      </c>
      <c r="L5909" s="14">
        <v>49.084113294140401</v>
      </c>
      <c r="M5909" s="14">
        <v>43.297420709719702</v>
      </c>
      <c r="O5909" s="14"/>
      <c r="P5909" s="14"/>
      <c r="Q5909" s="14"/>
      <c r="R5909" s="14"/>
      <c r="S5909" s="14"/>
      <c r="T5909" s="14"/>
      <c r="U5909" s="14"/>
      <c r="V5909" s="14"/>
      <c r="W5909" s="14"/>
      <c r="X5909" s="14"/>
      <c r="Y5909" s="14"/>
    </row>
    <row r="5910" spans="1:25">
      <c r="A5910" s="14" t="s">
        <v>5994</v>
      </c>
      <c r="B5910" s="14" t="s">
        <v>68</v>
      </c>
      <c r="C5910" s="14" t="s">
        <v>129</v>
      </c>
      <c r="D5910" s="14" t="s">
        <v>58</v>
      </c>
      <c r="E5910" s="14">
        <v>0</v>
      </c>
      <c r="F5910" s="14">
        <v>144.36800527543201</v>
      </c>
      <c r="G5910" s="14">
        <v>48.122668425143999</v>
      </c>
      <c r="H5910" s="14">
        <v>277.90333841927998</v>
      </c>
      <c r="I5910" s="14">
        <v>273.64642096769802</v>
      </c>
      <c r="J5910" s="14">
        <v>230.532382964455</v>
      </c>
      <c r="K5910" s="14">
        <v>322.43704142131497</v>
      </c>
      <c r="L5910" s="14">
        <v>48.790620453616597</v>
      </c>
      <c r="M5910" s="14">
        <v>43.114038003243401</v>
      </c>
      <c r="O5910" s="14"/>
      <c r="P5910" s="14"/>
      <c r="Q5910" s="14"/>
      <c r="R5910" s="14"/>
      <c r="S5910" s="14"/>
      <c r="T5910" s="14"/>
      <c r="U5910" s="14"/>
      <c r="V5910" s="14"/>
      <c r="W5910" s="14"/>
      <c r="X5910" s="14"/>
      <c r="Y5910" s="14"/>
    </row>
    <row r="5911" spans="1:25">
      <c r="A5911" s="14" t="s">
        <v>5995</v>
      </c>
      <c r="B5911" s="14" t="s">
        <v>68</v>
      </c>
      <c r="C5911" s="14" t="s">
        <v>130</v>
      </c>
      <c r="D5911" s="14" t="s">
        <v>58</v>
      </c>
      <c r="E5911" s="14">
        <v>0</v>
      </c>
      <c r="F5911" s="14">
        <v>156.518344867335</v>
      </c>
      <c r="G5911" s="14">
        <v>52.172781622445001</v>
      </c>
      <c r="H5911" s="14">
        <v>301.37933698027302</v>
      </c>
      <c r="I5911" s="14">
        <v>293.549956504303</v>
      </c>
      <c r="J5911" s="14">
        <v>249.10219553781999</v>
      </c>
      <c r="K5911" s="14">
        <v>343.60276048891598</v>
      </c>
      <c r="L5911" s="14">
        <v>50.052803984613398</v>
      </c>
      <c r="M5911" s="14">
        <v>44.447760966482697</v>
      </c>
      <c r="O5911" s="14"/>
      <c r="P5911" s="14"/>
      <c r="Q5911" s="14"/>
      <c r="R5911" s="14"/>
      <c r="S5911" s="14"/>
      <c r="T5911" s="14"/>
      <c r="U5911" s="14"/>
      <c r="V5911" s="14"/>
      <c r="W5911" s="14"/>
      <c r="X5911" s="14"/>
      <c r="Y5911" s="14"/>
    </row>
    <row r="5912" spans="1:25">
      <c r="A5912" s="14" t="s">
        <v>5996</v>
      </c>
      <c r="B5912" s="14" t="s">
        <v>68</v>
      </c>
      <c r="C5912" s="14" t="s">
        <v>131</v>
      </c>
      <c r="D5912" s="14" t="s">
        <v>58</v>
      </c>
      <c r="E5912" s="14">
        <v>0</v>
      </c>
      <c r="F5912" s="14">
        <v>161.58445792877001</v>
      </c>
      <c r="G5912" s="14">
        <v>53.861485976256603</v>
      </c>
      <c r="H5912" s="14">
        <v>311.38006653839602</v>
      </c>
      <c r="I5912" s="14">
        <v>301.090807805878</v>
      </c>
      <c r="J5912" s="14">
        <v>256.22743000976101</v>
      </c>
      <c r="K5912" s="14">
        <v>351.51639328266401</v>
      </c>
      <c r="L5912" s="14">
        <v>50.425585476786097</v>
      </c>
      <c r="M5912" s="14">
        <v>44.863377796116801</v>
      </c>
      <c r="O5912" s="14"/>
      <c r="P5912" s="14"/>
      <c r="Q5912" s="14"/>
      <c r="R5912" s="14"/>
      <c r="S5912" s="14"/>
      <c r="T5912" s="14"/>
      <c r="U5912" s="14"/>
      <c r="V5912" s="14"/>
      <c r="W5912" s="14"/>
      <c r="X5912" s="14"/>
      <c r="Y5912" s="14"/>
    </row>
    <row r="5913" spans="1:25">
      <c r="A5913" s="14" t="s">
        <v>5997</v>
      </c>
      <c r="B5913" s="14" t="s">
        <v>68</v>
      </c>
      <c r="C5913" s="14" t="s">
        <v>132</v>
      </c>
      <c r="D5913" s="14" t="s">
        <v>58</v>
      </c>
      <c r="E5913" s="14">
        <v>0</v>
      </c>
      <c r="F5913" s="14">
        <v>157.35669411554099</v>
      </c>
      <c r="G5913" s="14">
        <v>52.452231371847098</v>
      </c>
      <c r="H5913" s="14">
        <v>303.03444087958297</v>
      </c>
      <c r="I5913" s="14">
        <v>292.09534340496799</v>
      </c>
      <c r="J5913" s="14">
        <v>248.04236236858301</v>
      </c>
      <c r="K5913" s="14">
        <v>341.68778251808698</v>
      </c>
      <c r="L5913" s="14">
        <v>49.592439113118999</v>
      </c>
      <c r="M5913" s="14">
        <v>44.0529810363848</v>
      </c>
      <c r="O5913" s="14"/>
      <c r="P5913" s="14"/>
      <c r="Q5913" s="14"/>
      <c r="R5913" s="14"/>
      <c r="S5913" s="14"/>
      <c r="T5913" s="14"/>
      <c r="U5913" s="14"/>
      <c r="V5913" s="14"/>
      <c r="W5913" s="14"/>
      <c r="X5913" s="14"/>
      <c r="Y5913" s="14"/>
    </row>
    <row r="5914" spans="1:25">
      <c r="A5914" s="14" t="s">
        <v>5998</v>
      </c>
      <c r="B5914" s="14" t="s">
        <v>68</v>
      </c>
      <c r="C5914" s="14" t="s">
        <v>38</v>
      </c>
      <c r="D5914" s="14" t="s">
        <v>58</v>
      </c>
      <c r="E5914" s="14">
        <v>1</v>
      </c>
      <c r="F5914" s="14">
        <v>27.363212136586998</v>
      </c>
      <c r="G5914" s="14">
        <v>9.1210707121956496</v>
      </c>
      <c r="H5914" s="14">
        <v>213.94223718988999</v>
      </c>
      <c r="I5914" s="14">
        <v>221.786398905666</v>
      </c>
      <c r="J5914" s="14">
        <v>146.008441107491</v>
      </c>
      <c r="K5914" s="14">
        <v>322.65855090868899</v>
      </c>
      <c r="L5914" s="14">
        <v>100.872152003024</v>
      </c>
      <c r="M5914" s="14">
        <v>75.777957798174597</v>
      </c>
      <c r="O5914" s="14"/>
      <c r="P5914" s="14"/>
      <c r="Q5914" s="14"/>
      <c r="R5914" s="14"/>
      <c r="S5914" s="14"/>
      <c r="T5914" s="14"/>
      <c r="U5914" s="14"/>
      <c r="V5914" s="14"/>
      <c r="W5914" s="14"/>
      <c r="X5914" s="14"/>
      <c r="Y5914" s="14"/>
    </row>
    <row r="5915" spans="1:25">
      <c r="A5915" s="14" t="s">
        <v>5999</v>
      </c>
      <c r="B5915" s="14" t="s">
        <v>68</v>
      </c>
      <c r="C5915" s="14" t="s">
        <v>36</v>
      </c>
      <c r="D5915" s="14" t="s">
        <v>58</v>
      </c>
      <c r="E5915" s="14">
        <v>1</v>
      </c>
      <c r="F5915" s="14">
        <v>27.1373946067269</v>
      </c>
      <c r="G5915" s="14">
        <v>9.0457982022423096</v>
      </c>
      <c r="H5915" s="14">
        <v>210.563272864113</v>
      </c>
      <c r="I5915" s="14">
        <v>216.27385435492701</v>
      </c>
      <c r="J5915" s="14">
        <v>142.24644496464401</v>
      </c>
      <c r="K5915" s="14">
        <v>314.934126822297</v>
      </c>
      <c r="L5915" s="14">
        <v>98.660272467370106</v>
      </c>
      <c r="M5915" s="14">
        <v>74.027409390283196</v>
      </c>
      <c r="O5915" s="14"/>
      <c r="P5915" s="14"/>
      <c r="Q5915" s="14"/>
      <c r="R5915" s="14"/>
      <c r="S5915" s="14"/>
      <c r="T5915" s="14"/>
      <c r="U5915" s="14"/>
      <c r="V5915" s="14"/>
      <c r="W5915" s="14"/>
      <c r="X5915" s="14"/>
      <c r="Y5915" s="14"/>
    </row>
    <row r="5916" spans="1:25">
      <c r="A5916" s="14" t="s">
        <v>6000</v>
      </c>
      <c r="B5916" s="14" t="s">
        <v>68</v>
      </c>
      <c r="C5916" s="14" t="s">
        <v>34</v>
      </c>
      <c r="D5916" s="14" t="s">
        <v>58</v>
      </c>
      <c r="E5916" s="14">
        <v>1</v>
      </c>
      <c r="F5916" s="14">
        <v>25.0679710236776</v>
      </c>
      <c r="G5916" s="14">
        <v>8.3559903412258496</v>
      </c>
      <c r="H5916" s="14">
        <v>192.534339659582</v>
      </c>
      <c r="I5916" s="14">
        <v>197.895025646683</v>
      </c>
      <c r="J5916" s="14">
        <v>127.739562102439</v>
      </c>
      <c r="K5916" s="14">
        <v>292.50014115063999</v>
      </c>
      <c r="L5916" s="14">
        <v>94.605115503956398</v>
      </c>
      <c r="M5916" s="14">
        <v>70.155463544243901</v>
      </c>
      <c r="O5916" s="14"/>
      <c r="P5916" s="14"/>
      <c r="Q5916" s="14"/>
      <c r="R5916" s="14"/>
      <c r="S5916" s="14"/>
      <c r="T5916" s="14"/>
      <c r="U5916" s="14"/>
      <c r="V5916" s="14"/>
      <c r="W5916" s="14"/>
      <c r="X5916" s="14"/>
      <c r="Y5916" s="14"/>
    </row>
    <row r="5917" spans="1:25">
      <c r="A5917" s="14" t="s">
        <v>6001</v>
      </c>
      <c r="B5917" s="14" t="s">
        <v>68</v>
      </c>
      <c r="C5917" s="14" t="s">
        <v>128</v>
      </c>
      <c r="D5917" s="14" t="s">
        <v>58</v>
      </c>
      <c r="E5917" s="14">
        <v>1</v>
      </c>
      <c r="F5917" s="14">
        <v>25.323709993114701</v>
      </c>
      <c r="G5917" s="14">
        <v>8.4412366643715604</v>
      </c>
      <c r="H5917" s="14">
        <v>193.38457421240699</v>
      </c>
      <c r="I5917" s="14">
        <v>199.60401698261199</v>
      </c>
      <c r="J5917" s="14">
        <v>129.24105007109199</v>
      </c>
      <c r="K5917" s="14">
        <v>294.34386459813697</v>
      </c>
      <c r="L5917" s="14">
        <v>94.739847615525406</v>
      </c>
      <c r="M5917" s="14">
        <v>70.362966911519493</v>
      </c>
      <c r="O5917" s="14"/>
      <c r="P5917" s="14"/>
      <c r="Q5917" s="14"/>
      <c r="R5917" s="14"/>
      <c r="S5917" s="14"/>
      <c r="T5917" s="14"/>
      <c r="U5917" s="14"/>
      <c r="V5917" s="14"/>
      <c r="W5917" s="14"/>
      <c r="X5917" s="14"/>
      <c r="Y5917" s="14"/>
    </row>
    <row r="5918" spans="1:25">
      <c r="A5918" s="14" t="s">
        <v>6002</v>
      </c>
      <c r="B5918" s="14" t="s">
        <v>68</v>
      </c>
      <c r="C5918" s="14" t="s">
        <v>129</v>
      </c>
      <c r="D5918" s="14" t="s">
        <v>58</v>
      </c>
      <c r="E5918" s="14">
        <v>1</v>
      </c>
      <c r="F5918" s="14">
        <v>23.8659409461027</v>
      </c>
      <c r="G5918" s="14">
        <v>7.9553136487008898</v>
      </c>
      <c r="H5918" s="14">
        <v>181.06320420379799</v>
      </c>
      <c r="I5918" s="14">
        <v>181.88673075791201</v>
      </c>
      <c r="J5918" s="14">
        <v>116.053243689062</v>
      </c>
      <c r="K5918" s="14">
        <v>271.33384428498101</v>
      </c>
      <c r="L5918" s="14">
        <v>89.447113527068893</v>
      </c>
      <c r="M5918" s="14">
        <v>65.833487068849806</v>
      </c>
      <c r="O5918" s="14"/>
      <c r="P5918" s="14"/>
      <c r="Q5918" s="14"/>
      <c r="R5918" s="14"/>
      <c r="S5918" s="14"/>
      <c r="T5918" s="14"/>
      <c r="U5918" s="14"/>
      <c r="V5918" s="14"/>
      <c r="W5918" s="14"/>
      <c r="X5918" s="14"/>
      <c r="Y5918" s="14"/>
    </row>
    <row r="5919" spans="1:25">
      <c r="A5919" s="14" t="s">
        <v>6003</v>
      </c>
      <c r="B5919" s="14" t="s">
        <v>68</v>
      </c>
      <c r="C5919" s="14" t="s">
        <v>130</v>
      </c>
      <c r="D5919" s="14" t="s">
        <v>58</v>
      </c>
      <c r="E5919" s="14">
        <v>1</v>
      </c>
      <c r="F5919" s="14">
        <v>24.734660136039601</v>
      </c>
      <c r="G5919" s="14">
        <v>8.2448867120132103</v>
      </c>
      <c r="H5919" s="14">
        <v>186.620342055528</v>
      </c>
      <c r="I5919" s="14">
        <v>180.202254000925</v>
      </c>
      <c r="J5919" s="14">
        <v>116.00150383782901</v>
      </c>
      <c r="K5919" s="14">
        <v>266.95333737921101</v>
      </c>
      <c r="L5919" s="14">
        <v>86.751083378285003</v>
      </c>
      <c r="M5919" s="14">
        <v>64.2007501630967</v>
      </c>
      <c r="O5919" s="14"/>
      <c r="P5919" s="14"/>
      <c r="Q5919" s="14"/>
      <c r="R5919" s="14"/>
      <c r="S5919" s="14"/>
      <c r="T5919" s="14"/>
      <c r="U5919" s="14"/>
      <c r="V5919" s="14"/>
      <c r="W5919" s="14"/>
      <c r="X5919" s="14"/>
      <c r="Y5919" s="14"/>
    </row>
    <row r="5920" spans="1:25">
      <c r="A5920" s="14" t="s">
        <v>6004</v>
      </c>
      <c r="B5920" s="14" t="s">
        <v>68</v>
      </c>
      <c r="C5920" s="14" t="s">
        <v>131</v>
      </c>
      <c r="D5920" s="14" t="s">
        <v>58</v>
      </c>
      <c r="E5920" s="14">
        <v>1</v>
      </c>
      <c r="F5920" s="14">
        <v>24.318508232856399</v>
      </c>
      <c r="G5920" s="14">
        <v>8.1061694109521305</v>
      </c>
      <c r="H5920" s="14">
        <v>182.18840450147101</v>
      </c>
      <c r="I5920" s="14">
        <v>172.95399475722499</v>
      </c>
      <c r="J5920" s="14">
        <v>110.896957074127</v>
      </c>
      <c r="K5920" s="14">
        <v>257.02614517383699</v>
      </c>
      <c r="L5920" s="14">
        <v>84.072150416611805</v>
      </c>
      <c r="M5920" s="14">
        <v>62.057037683097903</v>
      </c>
      <c r="O5920" s="14"/>
      <c r="P5920" s="14"/>
      <c r="Q5920" s="14"/>
      <c r="R5920" s="14"/>
      <c r="S5920" s="14"/>
      <c r="T5920" s="14"/>
      <c r="U5920" s="14"/>
      <c r="V5920" s="14"/>
      <c r="W5920" s="14"/>
      <c r="X5920" s="14"/>
      <c r="Y5920" s="14"/>
    </row>
    <row r="5921" spans="1:25">
      <c r="A5921" s="14" t="s">
        <v>6005</v>
      </c>
      <c r="B5921" s="14" t="s">
        <v>68</v>
      </c>
      <c r="C5921" s="14" t="s">
        <v>132</v>
      </c>
      <c r="D5921" s="14" t="s">
        <v>58</v>
      </c>
      <c r="E5921" s="14">
        <v>1</v>
      </c>
      <c r="F5921" s="14">
        <v>28.536154366462</v>
      </c>
      <c r="G5921" s="14">
        <v>9.5120514554873203</v>
      </c>
      <c r="H5921" s="14">
        <v>212.16471647927099</v>
      </c>
      <c r="I5921" s="14">
        <v>201.63819223667599</v>
      </c>
      <c r="J5921" s="14">
        <v>134.18853709748399</v>
      </c>
      <c r="K5921" s="14">
        <v>290.88668810333297</v>
      </c>
      <c r="L5921" s="14">
        <v>89.248495866657606</v>
      </c>
      <c r="M5921" s="14">
        <v>67.449655139192302</v>
      </c>
      <c r="O5921" s="14"/>
      <c r="P5921" s="14"/>
      <c r="Q5921" s="14"/>
      <c r="R5921" s="14"/>
      <c r="S5921" s="14"/>
      <c r="T5921" s="14"/>
      <c r="U5921" s="14"/>
      <c r="V5921" s="14"/>
      <c r="W5921" s="14"/>
      <c r="X5921" s="14"/>
      <c r="Y5921" s="14"/>
    </row>
    <row r="5922" spans="1:25">
      <c r="A5922" s="14" t="s">
        <v>6006</v>
      </c>
      <c r="B5922" s="14" t="s">
        <v>68</v>
      </c>
      <c r="C5922" s="14" t="s">
        <v>38</v>
      </c>
      <c r="D5922" s="14" t="s">
        <v>58</v>
      </c>
      <c r="E5922" s="14">
        <v>2</v>
      </c>
      <c r="F5922" s="14">
        <v>27.130609531736798</v>
      </c>
      <c r="G5922" s="14">
        <v>9.0435365105789405</v>
      </c>
      <c r="H5922" s="14">
        <v>262.435766412622</v>
      </c>
      <c r="I5922" s="14">
        <v>316.93485007849802</v>
      </c>
      <c r="J5922" s="14">
        <v>207.54153340340301</v>
      </c>
      <c r="K5922" s="14">
        <v>462.73444441569399</v>
      </c>
      <c r="L5922" s="14">
        <v>145.799594337196</v>
      </c>
      <c r="M5922" s="14">
        <v>109.393316675094</v>
      </c>
      <c r="O5922" s="14"/>
      <c r="P5922" s="14"/>
      <c r="Q5922" s="14"/>
      <c r="R5922" s="14"/>
      <c r="S5922" s="14"/>
      <c r="T5922" s="14"/>
      <c r="U5922" s="14"/>
      <c r="V5922" s="14"/>
      <c r="W5922" s="14"/>
      <c r="X5922" s="14"/>
      <c r="Y5922" s="14"/>
    </row>
    <row r="5923" spans="1:25">
      <c r="A5923" s="14" t="s">
        <v>6007</v>
      </c>
      <c r="B5923" s="14" t="s">
        <v>68</v>
      </c>
      <c r="C5923" s="14" t="s">
        <v>36</v>
      </c>
      <c r="D5923" s="14" t="s">
        <v>58</v>
      </c>
      <c r="E5923" s="14">
        <v>2</v>
      </c>
      <c r="F5923" s="14">
        <v>26.060224477402599</v>
      </c>
      <c r="G5923" s="14">
        <v>8.6867414924675401</v>
      </c>
      <c r="H5923" s="14">
        <v>248.31085733589899</v>
      </c>
      <c r="I5923" s="14">
        <v>292.86543624210799</v>
      </c>
      <c r="J5923" s="14">
        <v>190.22846464634901</v>
      </c>
      <c r="K5923" s="14">
        <v>430.47026767286502</v>
      </c>
      <c r="L5923" s="14">
        <v>137.604831430757</v>
      </c>
      <c r="M5923" s="14">
        <v>102.63697159575899</v>
      </c>
      <c r="O5923" s="14"/>
      <c r="P5923" s="14"/>
      <c r="Q5923" s="14"/>
      <c r="R5923" s="14"/>
      <c r="S5923" s="14"/>
      <c r="T5923" s="14"/>
      <c r="U5923" s="14"/>
      <c r="V5923" s="14"/>
      <c r="W5923" s="14"/>
      <c r="X5923" s="14"/>
      <c r="Y5923" s="14"/>
    </row>
    <row r="5924" spans="1:25">
      <c r="A5924" s="14" t="s">
        <v>6008</v>
      </c>
      <c r="B5924" s="14" t="s">
        <v>68</v>
      </c>
      <c r="C5924" s="14" t="s">
        <v>34</v>
      </c>
      <c r="D5924" s="14" t="s">
        <v>58</v>
      </c>
      <c r="E5924" s="14">
        <v>2</v>
      </c>
      <c r="F5924" s="14">
        <v>22.831449576371199</v>
      </c>
      <c r="G5924" s="14">
        <v>7.6104831921237297</v>
      </c>
      <c r="H5924" s="14">
        <v>214.80336415816299</v>
      </c>
      <c r="I5924" s="14">
        <v>241.64435770024301</v>
      </c>
      <c r="J5924" s="14">
        <v>152.04741818393001</v>
      </c>
      <c r="K5924" s="14">
        <v>364.22704177658301</v>
      </c>
      <c r="L5924" s="14">
        <v>122.58268407634</v>
      </c>
      <c r="M5924" s="14">
        <v>89.596939516313398</v>
      </c>
      <c r="O5924" s="14"/>
      <c r="P5924" s="14"/>
      <c r="Q5924" s="14"/>
      <c r="R5924" s="14"/>
      <c r="S5924" s="14"/>
      <c r="T5924" s="14"/>
      <c r="U5924" s="14"/>
      <c r="V5924" s="14"/>
      <c r="W5924" s="14"/>
      <c r="X5924" s="14"/>
      <c r="Y5924" s="14"/>
    </row>
    <row r="5925" spans="1:25">
      <c r="A5925" s="14" t="s">
        <v>6009</v>
      </c>
      <c r="B5925" s="14" t="s">
        <v>68</v>
      </c>
      <c r="C5925" s="14" t="s">
        <v>128</v>
      </c>
      <c r="D5925" s="14" t="s">
        <v>58</v>
      </c>
      <c r="E5925" s="14">
        <v>2</v>
      </c>
      <c r="F5925" s="14">
        <v>19.141458614577299</v>
      </c>
      <c r="G5925" s="14">
        <v>6.3804862048591104</v>
      </c>
      <c r="H5925" s="14">
        <v>179.09298853459299</v>
      </c>
      <c r="I5925" s="14">
        <v>196.51163726946899</v>
      </c>
      <c r="J5925" s="14">
        <v>117.873592389564</v>
      </c>
      <c r="K5925" s="14">
        <v>307.29269578580801</v>
      </c>
      <c r="L5925" s="14">
        <v>110.781058516339</v>
      </c>
      <c r="M5925" s="14">
        <v>78.638044879905394</v>
      </c>
      <c r="O5925" s="14"/>
      <c r="P5925" s="14"/>
      <c r="Q5925" s="14"/>
      <c r="R5925" s="14"/>
      <c r="S5925" s="14"/>
      <c r="T5925" s="14"/>
      <c r="U5925" s="14"/>
      <c r="V5925" s="14"/>
      <c r="W5925" s="14"/>
      <c r="X5925" s="14"/>
      <c r="Y5925" s="14"/>
    </row>
    <row r="5926" spans="1:25">
      <c r="A5926" s="14" t="s">
        <v>6010</v>
      </c>
      <c r="B5926" s="14" t="s">
        <v>68</v>
      </c>
      <c r="C5926" s="14" t="s">
        <v>129</v>
      </c>
      <c r="D5926" s="14" t="s">
        <v>58</v>
      </c>
      <c r="E5926" s="14">
        <v>2</v>
      </c>
      <c r="F5926" s="14">
        <v>18.078893677382101</v>
      </c>
      <c r="G5926" s="14">
        <v>6.0262978924606898</v>
      </c>
      <c r="H5926" s="14">
        <v>168.74084074465301</v>
      </c>
      <c r="I5926" s="14">
        <v>179.19444465171401</v>
      </c>
      <c r="J5926" s="14">
        <v>105.700143189112</v>
      </c>
      <c r="K5926" s="14">
        <v>283.774892613654</v>
      </c>
      <c r="L5926" s="14">
        <v>104.580447961939</v>
      </c>
      <c r="M5926" s="14">
        <v>73.494301462601797</v>
      </c>
      <c r="O5926" s="14"/>
      <c r="P5926" s="14"/>
      <c r="Q5926" s="14"/>
      <c r="R5926" s="14"/>
      <c r="S5926" s="14"/>
      <c r="T5926" s="14"/>
      <c r="U5926" s="14"/>
      <c r="V5926" s="14"/>
      <c r="W5926" s="14"/>
      <c r="X5926" s="14"/>
      <c r="Y5926" s="14"/>
    </row>
    <row r="5927" spans="1:25">
      <c r="A5927" s="14" t="s">
        <v>6011</v>
      </c>
      <c r="B5927" s="14" t="s">
        <v>68</v>
      </c>
      <c r="C5927" s="14" t="s">
        <v>130</v>
      </c>
      <c r="D5927" s="14" t="s">
        <v>58</v>
      </c>
      <c r="E5927" s="14">
        <v>2</v>
      </c>
      <c r="F5927" s="14">
        <v>21.9184533514644</v>
      </c>
      <c r="G5927" s="14">
        <v>7.3061511171547897</v>
      </c>
      <c r="H5927" s="14">
        <v>204.730556243829</v>
      </c>
      <c r="I5927" s="14">
        <v>222.69007371337099</v>
      </c>
      <c r="J5927" s="14">
        <v>138.76025604013299</v>
      </c>
      <c r="K5927" s="14">
        <v>338.27230153606001</v>
      </c>
      <c r="L5927" s="14">
        <v>115.58222782269</v>
      </c>
      <c r="M5927" s="14">
        <v>83.929817673237807</v>
      </c>
      <c r="O5927" s="14"/>
      <c r="P5927" s="14"/>
      <c r="Q5927" s="14"/>
      <c r="R5927" s="14"/>
      <c r="S5927" s="14"/>
      <c r="T5927" s="14"/>
      <c r="U5927" s="14"/>
      <c r="V5927" s="14"/>
      <c r="W5927" s="14"/>
      <c r="X5927" s="14"/>
      <c r="Y5927" s="14"/>
    </row>
    <row r="5928" spans="1:25">
      <c r="A5928" s="14" t="s">
        <v>6012</v>
      </c>
      <c r="B5928" s="14" t="s">
        <v>68</v>
      </c>
      <c r="C5928" s="14" t="s">
        <v>131</v>
      </c>
      <c r="D5928" s="14" t="s">
        <v>58</v>
      </c>
      <c r="E5928" s="14">
        <v>2</v>
      </c>
      <c r="F5928" s="14">
        <v>26.017587667183001</v>
      </c>
      <c r="G5928" s="14">
        <v>8.6725292223943402</v>
      </c>
      <c r="H5928" s="14">
        <v>244.021643849025</v>
      </c>
      <c r="I5928" s="14">
        <v>261.10294366969401</v>
      </c>
      <c r="J5928" s="14">
        <v>169.808455639725</v>
      </c>
      <c r="K5928" s="14">
        <v>383.53068598522202</v>
      </c>
      <c r="L5928" s="14">
        <v>122.42774231552799</v>
      </c>
      <c r="M5928" s="14">
        <v>91.294488029969202</v>
      </c>
      <c r="O5928" s="14"/>
      <c r="P5928" s="14"/>
      <c r="Q5928" s="14"/>
      <c r="R5928" s="14"/>
      <c r="S5928" s="14"/>
      <c r="T5928" s="14"/>
      <c r="U5928" s="14"/>
      <c r="V5928" s="14"/>
      <c r="W5928" s="14"/>
      <c r="X5928" s="14"/>
      <c r="Y5928" s="14"/>
    </row>
    <row r="5929" spans="1:25">
      <c r="A5929" s="14" t="s">
        <v>6013</v>
      </c>
      <c r="B5929" s="14" t="s">
        <v>68</v>
      </c>
      <c r="C5929" s="14" t="s">
        <v>132</v>
      </c>
      <c r="D5929" s="14" t="s">
        <v>58</v>
      </c>
      <c r="E5929" s="14">
        <v>2</v>
      </c>
      <c r="F5929" s="14">
        <v>26.0383132980024</v>
      </c>
      <c r="G5929" s="14">
        <v>8.67943776600079</v>
      </c>
      <c r="H5929" s="14">
        <v>245.50549969830601</v>
      </c>
      <c r="I5929" s="14">
        <v>259.129139519219</v>
      </c>
      <c r="J5929" s="14">
        <v>168.61312666980999</v>
      </c>
      <c r="K5929" s="14">
        <v>380.49859876787599</v>
      </c>
      <c r="L5929" s="14">
        <v>121.36945924865699</v>
      </c>
      <c r="M5929" s="14">
        <v>90.516012849408796</v>
      </c>
      <c r="O5929" s="14"/>
      <c r="P5929" s="14"/>
      <c r="Q5929" s="14"/>
      <c r="R5929" s="14"/>
      <c r="S5929" s="14"/>
      <c r="T5929" s="14"/>
      <c r="U5929" s="14"/>
      <c r="V5929" s="14"/>
      <c r="W5929" s="14"/>
      <c r="X5929" s="14"/>
      <c r="Y5929" s="14"/>
    </row>
    <row r="5930" spans="1:25">
      <c r="A5930" s="14" t="s">
        <v>6014</v>
      </c>
      <c r="B5930" s="14" t="s">
        <v>68</v>
      </c>
      <c r="C5930" s="14" t="s">
        <v>38</v>
      </c>
      <c r="D5930" s="14" t="s">
        <v>58</v>
      </c>
      <c r="E5930" s="14">
        <v>3</v>
      </c>
      <c r="F5930" s="14">
        <v>37.9360892708401</v>
      </c>
      <c r="G5930" s="14">
        <v>12.64536309028</v>
      </c>
      <c r="H5930" s="14">
        <v>418.58202880768101</v>
      </c>
      <c r="I5930" s="14">
        <v>387.67078670209497</v>
      </c>
      <c r="J5930" s="14">
        <v>272.45636453779798</v>
      </c>
      <c r="K5930" s="14">
        <v>534.50829396006895</v>
      </c>
      <c r="L5930" s="14">
        <v>146.83750725797401</v>
      </c>
      <c r="M5930" s="14">
        <v>115.214422164298</v>
      </c>
      <c r="O5930" s="14"/>
      <c r="P5930" s="14"/>
      <c r="Q5930" s="14"/>
      <c r="R5930" s="14"/>
      <c r="S5930" s="14"/>
      <c r="T5930" s="14"/>
      <c r="U5930" s="14"/>
      <c r="V5930" s="14"/>
      <c r="W5930" s="14"/>
      <c r="X5930" s="14"/>
      <c r="Y5930" s="14"/>
    </row>
    <row r="5931" spans="1:25">
      <c r="A5931" s="14" t="s">
        <v>6015</v>
      </c>
      <c r="B5931" s="14" t="s">
        <v>68</v>
      </c>
      <c r="C5931" s="14" t="s">
        <v>36</v>
      </c>
      <c r="D5931" s="14" t="s">
        <v>58</v>
      </c>
      <c r="E5931" s="14">
        <v>3</v>
      </c>
      <c r="F5931" s="14">
        <v>30.4514261237527</v>
      </c>
      <c r="G5931" s="14">
        <v>10.1504753745842</v>
      </c>
      <c r="H5931" s="14">
        <v>332.14906330445802</v>
      </c>
      <c r="I5931" s="14">
        <v>299.97115243247799</v>
      </c>
      <c r="J5931" s="14">
        <v>201.36222426366299</v>
      </c>
      <c r="K5931" s="14">
        <v>429.27467171246798</v>
      </c>
      <c r="L5931" s="14">
        <v>129.30351927999001</v>
      </c>
      <c r="M5931" s="14">
        <v>98.608928168814799</v>
      </c>
      <c r="O5931" s="14"/>
      <c r="P5931" s="14"/>
      <c r="Q5931" s="14"/>
      <c r="R5931" s="14"/>
      <c r="S5931" s="14"/>
      <c r="T5931" s="14"/>
      <c r="U5931" s="14"/>
      <c r="V5931" s="14"/>
      <c r="W5931" s="14"/>
      <c r="X5931" s="14"/>
      <c r="Y5931" s="14"/>
    </row>
    <row r="5932" spans="1:25">
      <c r="A5932" s="14" t="s">
        <v>6016</v>
      </c>
      <c r="B5932" s="14" t="s">
        <v>68</v>
      </c>
      <c r="C5932" s="14" t="s">
        <v>34</v>
      </c>
      <c r="D5932" s="14" t="s">
        <v>58</v>
      </c>
      <c r="E5932" s="14">
        <v>3</v>
      </c>
      <c r="F5932" s="14">
        <v>32.4912956137645</v>
      </c>
      <c r="G5932" s="14">
        <v>10.830431871254801</v>
      </c>
      <c r="H5932" s="14">
        <v>350.23494247886703</v>
      </c>
      <c r="I5932" s="14">
        <v>321.04143809150702</v>
      </c>
      <c r="J5932" s="14">
        <v>218.83943918951601</v>
      </c>
      <c r="K5932" s="14">
        <v>453.89127479166302</v>
      </c>
      <c r="L5932" s="14">
        <v>132.849836700157</v>
      </c>
      <c r="M5932" s="14">
        <v>102.20199890199</v>
      </c>
      <c r="O5932" s="14"/>
      <c r="P5932" s="14"/>
      <c r="Q5932" s="14"/>
      <c r="R5932" s="14"/>
      <c r="S5932" s="14"/>
      <c r="T5932" s="14"/>
      <c r="U5932" s="14"/>
      <c r="V5932" s="14"/>
      <c r="W5932" s="14"/>
      <c r="X5932" s="14"/>
      <c r="Y5932" s="14"/>
    </row>
    <row r="5933" spans="1:25">
      <c r="A5933" s="14" t="s">
        <v>6017</v>
      </c>
      <c r="B5933" s="14" t="s">
        <v>68</v>
      </c>
      <c r="C5933" s="14" t="s">
        <v>128</v>
      </c>
      <c r="D5933" s="14" t="s">
        <v>58</v>
      </c>
      <c r="E5933" s="14">
        <v>3</v>
      </c>
      <c r="F5933" s="14">
        <v>30.3940256783427</v>
      </c>
      <c r="G5933" s="14">
        <v>10.131341892780901</v>
      </c>
      <c r="H5933" s="14">
        <v>324.20294056898803</v>
      </c>
      <c r="I5933" s="14">
        <v>279.25666431727302</v>
      </c>
      <c r="J5933" s="14">
        <v>187.37010366191399</v>
      </c>
      <c r="K5933" s="14">
        <v>399.77644792472802</v>
      </c>
      <c r="L5933" s="14">
        <v>120.519783607455</v>
      </c>
      <c r="M5933" s="14">
        <v>91.886560655359702</v>
      </c>
      <c r="O5933" s="14"/>
      <c r="P5933" s="14"/>
      <c r="Q5933" s="14"/>
      <c r="R5933" s="14"/>
      <c r="S5933" s="14"/>
      <c r="T5933" s="14"/>
      <c r="U5933" s="14"/>
      <c r="V5933" s="14"/>
      <c r="W5933" s="14"/>
      <c r="X5933" s="14"/>
      <c r="Y5933" s="14"/>
    </row>
    <row r="5934" spans="1:25">
      <c r="A5934" s="14" t="s">
        <v>6018</v>
      </c>
      <c r="B5934" s="14" t="s">
        <v>68</v>
      </c>
      <c r="C5934" s="14" t="s">
        <v>129</v>
      </c>
      <c r="D5934" s="14" t="s">
        <v>58</v>
      </c>
      <c r="E5934" s="14">
        <v>3</v>
      </c>
      <c r="F5934" s="14">
        <v>36.387610726910303</v>
      </c>
      <c r="G5934" s="14">
        <v>12.129203575636801</v>
      </c>
      <c r="H5934" s="14">
        <v>387.10224177564203</v>
      </c>
      <c r="I5934" s="14">
        <v>334.58487608803802</v>
      </c>
      <c r="J5934" s="14">
        <v>233.24427476892799</v>
      </c>
      <c r="K5934" s="14">
        <v>464.40837775390099</v>
      </c>
      <c r="L5934" s="14">
        <v>129.82350166586301</v>
      </c>
      <c r="M5934" s="14">
        <v>101.340601319111</v>
      </c>
      <c r="O5934" s="14"/>
      <c r="P5934" s="14"/>
      <c r="Q5934" s="14"/>
      <c r="R5934" s="14"/>
      <c r="S5934" s="14"/>
      <c r="T5934" s="14"/>
      <c r="U5934" s="14"/>
      <c r="V5934" s="14"/>
      <c r="W5934" s="14"/>
      <c r="X5934" s="14"/>
      <c r="Y5934" s="14"/>
    </row>
    <row r="5935" spans="1:25">
      <c r="A5935" s="14" t="s">
        <v>6019</v>
      </c>
      <c r="B5935" s="14" t="s">
        <v>68</v>
      </c>
      <c r="C5935" s="14" t="s">
        <v>130</v>
      </c>
      <c r="D5935" s="14" t="s">
        <v>58</v>
      </c>
      <c r="E5935" s="14">
        <v>3</v>
      </c>
      <c r="F5935" s="14">
        <v>33.803753041219998</v>
      </c>
      <c r="G5935" s="14">
        <v>11.2679176804067</v>
      </c>
      <c r="H5935" s="14">
        <v>359.57614127454502</v>
      </c>
      <c r="I5935" s="14">
        <v>311.51403663088303</v>
      </c>
      <c r="J5935" s="14">
        <v>214.18319430983499</v>
      </c>
      <c r="K5935" s="14">
        <v>437.37662822363598</v>
      </c>
      <c r="L5935" s="14">
        <v>125.86259159275301</v>
      </c>
      <c r="M5935" s="14">
        <v>97.330842321047697</v>
      </c>
      <c r="O5935" s="14"/>
      <c r="P5935" s="14"/>
      <c r="Q5935" s="14"/>
      <c r="R5935" s="14"/>
      <c r="S5935" s="14"/>
      <c r="T5935" s="14"/>
      <c r="U5935" s="14"/>
      <c r="V5935" s="14"/>
      <c r="W5935" s="14"/>
      <c r="X5935" s="14"/>
      <c r="Y5935" s="14"/>
    </row>
    <row r="5936" spans="1:25">
      <c r="A5936" s="14" t="s">
        <v>6020</v>
      </c>
      <c r="B5936" s="14" t="s">
        <v>68</v>
      </c>
      <c r="C5936" s="14" t="s">
        <v>131</v>
      </c>
      <c r="D5936" s="14" t="s">
        <v>58</v>
      </c>
      <c r="E5936" s="14">
        <v>3</v>
      </c>
      <c r="F5936" s="14">
        <v>36.352006740878601</v>
      </c>
      <c r="G5936" s="14">
        <v>12.117335580292901</v>
      </c>
      <c r="H5936" s="14">
        <v>385.28888967544799</v>
      </c>
      <c r="I5936" s="14">
        <v>341.31848306186799</v>
      </c>
      <c r="J5936" s="14">
        <v>238.23336620658</v>
      </c>
      <c r="K5936" s="14">
        <v>473.392988318091</v>
      </c>
      <c r="L5936" s="14">
        <v>132.074505256224</v>
      </c>
      <c r="M5936" s="14">
        <v>103.08511685528801</v>
      </c>
      <c r="O5936" s="14"/>
      <c r="P5936" s="14"/>
      <c r="Q5936" s="14"/>
      <c r="R5936" s="14"/>
      <c r="S5936" s="14"/>
      <c r="T5936" s="14"/>
      <c r="U5936" s="14"/>
      <c r="V5936" s="14"/>
      <c r="W5936" s="14"/>
      <c r="X5936" s="14"/>
      <c r="Y5936" s="14"/>
    </row>
    <row r="5937" spans="1:25">
      <c r="A5937" s="14" t="s">
        <v>6021</v>
      </c>
      <c r="B5937" s="14" t="s">
        <v>68</v>
      </c>
      <c r="C5937" s="14" t="s">
        <v>132</v>
      </c>
      <c r="D5937" s="14" t="s">
        <v>58</v>
      </c>
      <c r="E5937" s="14">
        <v>3</v>
      </c>
      <c r="F5937" s="14">
        <v>31.912220533457202</v>
      </c>
      <c r="G5937" s="14">
        <v>10.6374068444857</v>
      </c>
      <c r="H5937" s="14">
        <v>337.26717959688398</v>
      </c>
      <c r="I5937" s="14">
        <v>291.06087329711698</v>
      </c>
      <c r="J5937" s="14">
        <v>197.77223921685001</v>
      </c>
      <c r="K5937" s="14">
        <v>412.61500157166398</v>
      </c>
      <c r="L5937" s="14">
        <v>121.554128274547</v>
      </c>
      <c r="M5937" s="14">
        <v>93.288634080267599</v>
      </c>
      <c r="O5937" s="14"/>
      <c r="P5937" s="14"/>
      <c r="Q5937" s="14"/>
      <c r="R5937" s="14"/>
      <c r="S5937" s="14"/>
      <c r="T5937" s="14"/>
      <c r="U5937" s="14"/>
      <c r="V5937" s="14"/>
      <c r="W5937" s="14"/>
      <c r="X5937" s="14"/>
      <c r="Y5937" s="14"/>
    </row>
    <row r="5938" spans="1:25">
      <c r="A5938" s="14" t="s">
        <v>6022</v>
      </c>
      <c r="B5938" s="14" t="s">
        <v>68</v>
      </c>
      <c r="C5938" s="14" t="s">
        <v>38</v>
      </c>
      <c r="D5938" s="14" t="s">
        <v>58</v>
      </c>
      <c r="E5938" s="14">
        <v>4</v>
      </c>
      <c r="F5938" s="14">
        <v>47.639969126068301</v>
      </c>
      <c r="G5938" s="14">
        <v>15.879989708689401</v>
      </c>
      <c r="H5938" s="14">
        <v>480.96889577050302</v>
      </c>
      <c r="I5938" s="14">
        <v>457.57235974266399</v>
      </c>
      <c r="J5938" s="14">
        <v>333.81696648275999</v>
      </c>
      <c r="K5938" s="14">
        <v>611.19559971997398</v>
      </c>
      <c r="L5938" s="14">
        <v>153.62323997730999</v>
      </c>
      <c r="M5938" s="14">
        <v>123.755393259904</v>
      </c>
      <c r="O5938" s="14"/>
      <c r="P5938" s="14"/>
      <c r="Q5938" s="14"/>
      <c r="R5938" s="14"/>
      <c r="S5938" s="14"/>
      <c r="T5938" s="14"/>
      <c r="U5938" s="14"/>
      <c r="V5938" s="14"/>
      <c r="W5938" s="14"/>
      <c r="X5938" s="14"/>
      <c r="Y5938" s="14"/>
    </row>
    <row r="5939" spans="1:25">
      <c r="A5939" s="14" t="s">
        <v>6023</v>
      </c>
      <c r="B5939" s="14" t="s">
        <v>68</v>
      </c>
      <c r="C5939" s="14" t="s">
        <v>36</v>
      </c>
      <c r="D5939" s="14" t="s">
        <v>58</v>
      </c>
      <c r="E5939" s="14">
        <v>4</v>
      </c>
      <c r="F5939" s="14">
        <v>46.794038138332901</v>
      </c>
      <c r="G5939" s="14">
        <v>15.598012712777599</v>
      </c>
      <c r="H5939" s="14">
        <v>475.30764995767299</v>
      </c>
      <c r="I5939" s="14">
        <v>438.85976773446498</v>
      </c>
      <c r="J5939" s="14">
        <v>318.75558298962397</v>
      </c>
      <c r="K5939" s="14">
        <v>588.24354503234804</v>
      </c>
      <c r="L5939" s="14">
        <v>149.383777297884</v>
      </c>
      <c r="M5939" s="14">
        <v>120.10418474484101</v>
      </c>
      <c r="O5939" s="14"/>
      <c r="P5939" s="14"/>
      <c r="Q5939" s="14"/>
      <c r="R5939" s="14"/>
      <c r="S5939" s="14"/>
      <c r="T5939" s="14"/>
      <c r="U5939" s="14"/>
      <c r="V5939" s="14"/>
      <c r="W5939" s="14"/>
      <c r="X5939" s="14"/>
      <c r="Y5939" s="14"/>
    </row>
    <row r="5940" spans="1:25">
      <c r="A5940" s="14" t="s">
        <v>6024</v>
      </c>
      <c r="B5940" s="14" t="s">
        <v>68</v>
      </c>
      <c r="C5940" s="14" t="s">
        <v>34</v>
      </c>
      <c r="D5940" s="14" t="s">
        <v>58</v>
      </c>
      <c r="E5940" s="14">
        <v>4</v>
      </c>
      <c r="F5940" s="14">
        <v>39.314780411803802</v>
      </c>
      <c r="G5940" s="14">
        <v>13.1049268039346</v>
      </c>
      <c r="H5940" s="14">
        <v>403.06315779991598</v>
      </c>
      <c r="I5940" s="14">
        <v>360.586363593339</v>
      </c>
      <c r="J5940" s="14">
        <v>253.68854936312999</v>
      </c>
      <c r="K5940" s="14">
        <v>496.23575740804603</v>
      </c>
      <c r="L5940" s="14">
        <v>135.649393814707</v>
      </c>
      <c r="M5940" s="14">
        <v>106.89781423020899</v>
      </c>
      <c r="O5940" s="14"/>
      <c r="P5940" s="14"/>
      <c r="Q5940" s="14"/>
      <c r="R5940" s="14"/>
      <c r="S5940" s="14"/>
      <c r="T5940" s="14"/>
      <c r="U5940" s="14"/>
      <c r="V5940" s="14"/>
      <c r="W5940" s="14"/>
      <c r="X5940" s="14"/>
      <c r="Y5940" s="14"/>
    </row>
    <row r="5941" spans="1:25">
      <c r="A5941" s="14" t="s">
        <v>6025</v>
      </c>
      <c r="B5941" s="14" t="s">
        <v>68</v>
      </c>
      <c r="C5941" s="14" t="s">
        <v>128</v>
      </c>
      <c r="D5941" s="14" t="s">
        <v>58</v>
      </c>
      <c r="E5941" s="14">
        <v>4</v>
      </c>
      <c r="F5941" s="14">
        <v>35.785256600696201</v>
      </c>
      <c r="G5941" s="14">
        <v>11.928418866898699</v>
      </c>
      <c r="H5941" s="14">
        <v>366.80254818261801</v>
      </c>
      <c r="I5941" s="14">
        <v>335.970824624241</v>
      </c>
      <c r="J5941" s="14">
        <v>232.288160652747</v>
      </c>
      <c r="K5941" s="14">
        <v>469.07340140768702</v>
      </c>
      <c r="L5941" s="14">
        <v>133.10257678344701</v>
      </c>
      <c r="M5941" s="14">
        <v>103.68266397149399</v>
      </c>
      <c r="O5941" s="14"/>
      <c r="P5941" s="14"/>
      <c r="Q5941" s="14"/>
      <c r="R5941" s="14"/>
      <c r="S5941" s="14"/>
      <c r="T5941" s="14"/>
      <c r="U5941" s="14"/>
      <c r="V5941" s="14"/>
      <c r="W5941" s="14"/>
      <c r="X5941" s="14"/>
      <c r="Y5941" s="14"/>
    </row>
    <row r="5942" spans="1:25">
      <c r="A5942" s="14" t="s">
        <v>6026</v>
      </c>
      <c r="B5942" s="14" t="s">
        <v>68</v>
      </c>
      <c r="C5942" s="14" t="s">
        <v>129</v>
      </c>
      <c r="D5942" s="14" t="s">
        <v>58</v>
      </c>
      <c r="E5942" s="14">
        <v>4</v>
      </c>
      <c r="F5942" s="14">
        <v>33.543898050971798</v>
      </c>
      <c r="G5942" s="14">
        <v>11.181299350323901</v>
      </c>
      <c r="H5942" s="14">
        <v>343.19519184542401</v>
      </c>
      <c r="I5942" s="14">
        <v>322.23163716786399</v>
      </c>
      <c r="J5942" s="14">
        <v>220.556275657111</v>
      </c>
      <c r="K5942" s="14">
        <v>453.84436269684602</v>
      </c>
      <c r="L5942" s="14">
        <v>131.612725528981</v>
      </c>
      <c r="M5942" s="14">
        <v>101.67536151075301</v>
      </c>
      <c r="O5942" s="14"/>
      <c r="P5942" s="14"/>
      <c r="Q5942" s="14"/>
      <c r="R5942" s="14"/>
      <c r="S5942" s="14"/>
      <c r="T5942" s="14"/>
      <c r="U5942" s="14"/>
      <c r="V5942" s="14"/>
      <c r="W5942" s="14"/>
      <c r="X5942" s="14"/>
      <c r="Y5942" s="14"/>
    </row>
    <row r="5943" spans="1:25">
      <c r="A5943" s="14" t="s">
        <v>6027</v>
      </c>
      <c r="B5943" s="14" t="s">
        <v>68</v>
      </c>
      <c r="C5943" s="14" t="s">
        <v>130</v>
      </c>
      <c r="D5943" s="14" t="s">
        <v>58</v>
      </c>
      <c r="E5943" s="14">
        <v>4</v>
      </c>
      <c r="F5943" s="14">
        <v>34.9783497667379</v>
      </c>
      <c r="G5943" s="14">
        <v>11.659449922246001</v>
      </c>
      <c r="H5943" s="14">
        <v>357.10413238119298</v>
      </c>
      <c r="I5943" s="14">
        <v>341.68403584069898</v>
      </c>
      <c r="J5943" s="14">
        <v>236.10773007082901</v>
      </c>
      <c r="K5943" s="14">
        <v>477.61027595043299</v>
      </c>
      <c r="L5943" s="14">
        <v>135.92624010973299</v>
      </c>
      <c r="M5943" s="14">
        <v>105.57630576987</v>
      </c>
      <c r="O5943" s="14"/>
      <c r="P5943" s="14"/>
      <c r="Q5943" s="14"/>
      <c r="R5943" s="14"/>
      <c r="S5943" s="14"/>
      <c r="T5943" s="14"/>
      <c r="U5943" s="14"/>
      <c r="V5943" s="14"/>
      <c r="W5943" s="14"/>
      <c r="X5943" s="14"/>
      <c r="Y5943" s="14"/>
    </row>
    <row r="5944" spans="1:25">
      <c r="A5944" s="14" t="s">
        <v>6028</v>
      </c>
      <c r="B5944" s="14" t="s">
        <v>68</v>
      </c>
      <c r="C5944" s="14" t="s">
        <v>131</v>
      </c>
      <c r="D5944" s="14" t="s">
        <v>58</v>
      </c>
      <c r="E5944" s="14">
        <v>4</v>
      </c>
      <c r="F5944" s="14">
        <v>34.40513227844</v>
      </c>
      <c r="G5944" s="14">
        <v>11.4683774261467</v>
      </c>
      <c r="H5944" s="14">
        <v>353.344277276779</v>
      </c>
      <c r="I5944" s="14">
        <v>330.78226946667297</v>
      </c>
      <c r="J5944" s="14">
        <v>228.32569601079399</v>
      </c>
      <c r="K5944" s="14">
        <v>462.97152903331101</v>
      </c>
      <c r="L5944" s="14">
        <v>132.18925956663799</v>
      </c>
      <c r="M5944" s="14">
        <v>102.456573455879</v>
      </c>
      <c r="O5944" s="14"/>
      <c r="P5944" s="14"/>
      <c r="Q5944" s="14"/>
      <c r="R5944" s="14"/>
      <c r="S5944" s="14"/>
      <c r="T5944" s="14"/>
      <c r="U5944" s="14"/>
      <c r="V5944" s="14"/>
      <c r="W5944" s="14"/>
      <c r="X5944" s="14"/>
      <c r="Y5944" s="14"/>
    </row>
    <row r="5945" spans="1:25">
      <c r="A5945" s="14" t="s">
        <v>6029</v>
      </c>
      <c r="B5945" s="14" t="s">
        <v>68</v>
      </c>
      <c r="C5945" s="14" t="s">
        <v>132</v>
      </c>
      <c r="D5945" s="14" t="s">
        <v>58</v>
      </c>
      <c r="E5945" s="14">
        <v>4</v>
      </c>
      <c r="F5945" s="14">
        <v>30.6865457603168</v>
      </c>
      <c r="G5945" s="14">
        <v>10.228848586772299</v>
      </c>
      <c r="H5945" s="14">
        <v>316.97702469080502</v>
      </c>
      <c r="I5945" s="14">
        <v>300.90049354540099</v>
      </c>
      <c r="J5945" s="14">
        <v>202.91473730675401</v>
      </c>
      <c r="K5945" s="14">
        <v>429.251895286685</v>
      </c>
      <c r="L5945" s="14">
        <v>128.35140174128401</v>
      </c>
      <c r="M5945" s="14">
        <v>97.985756238647298</v>
      </c>
      <c r="O5945" s="14"/>
      <c r="P5945" s="14"/>
      <c r="Q5945" s="14"/>
      <c r="R5945" s="14"/>
      <c r="S5945" s="14"/>
      <c r="T5945" s="14"/>
      <c r="U5945" s="14"/>
      <c r="V5945" s="14"/>
      <c r="W5945" s="14"/>
      <c r="X5945" s="14"/>
      <c r="Y5945" s="14"/>
    </row>
    <row r="5946" spans="1:25">
      <c r="A5946" s="14" t="s">
        <v>6030</v>
      </c>
      <c r="B5946" s="14" t="s">
        <v>68</v>
      </c>
      <c r="C5946" s="14" t="s">
        <v>38</v>
      </c>
      <c r="D5946" s="14" t="s">
        <v>58</v>
      </c>
      <c r="E5946" s="14">
        <v>5</v>
      </c>
      <c r="F5946" s="14">
        <v>37.024476125332797</v>
      </c>
      <c r="G5946" s="14">
        <v>12.341492041777601</v>
      </c>
      <c r="H5946" s="14">
        <v>406.86237500365701</v>
      </c>
      <c r="I5946" s="14">
        <v>438.93800059883898</v>
      </c>
      <c r="J5946" s="14">
        <v>302.98442527897902</v>
      </c>
      <c r="K5946" s="14">
        <v>612.726980772606</v>
      </c>
      <c r="L5946" s="14">
        <v>173.78898017376699</v>
      </c>
      <c r="M5946" s="14">
        <v>135.95357531985999</v>
      </c>
      <c r="O5946" s="14"/>
      <c r="P5946" s="14"/>
      <c r="Q5946" s="14"/>
      <c r="R5946" s="14"/>
      <c r="S5946" s="14"/>
      <c r="T5946" s="14"/>
      <c r="U5946" s="14"/>
      <c r="V5946" s="14"/>
      <c r="W5946" s="14"/>
      <c r="X5946" s="14"/>
      <c r="Y5946" s="14"/>
    </row>
    <row r="5947" spans="1:25">
      <c r="A5947" s="14" t="s">
        <v>6031</v>
      </c>
      <c r="B5947" s="14" t="s">
        <v>68</v>
      </c>
      <c r="C5947" s="14" t="s">
        <v>36</v>
      </c>
      <c r="D5947" s="14" t="s">
        <v>58</v>
      </c>
      <c r="E5947" s="14">
        <v>5</v>
      </c>
      <c r="F5947" s="14">
        <v>35.625371565995501</v>
      </c>
      <c r="G5947" s="14">
        <v>11.8751238553318</v>
      </c>
      <c r="H5947" s="14">
        <v>393.21602169972999</v>
      </c>
      <c r="I5947" s="14">
        <v>425.15842934500199</v>
      </c>
      <c r="J5947" s="14">
        <v>290.85329242591001</v>
      </c>
      <c r="K5947" s="14">
        <v>597.67010806448502</v>
      </c>
      <c r="L5947" s="14">
        <v>172.511678719483</v>
      </c>
      <c r="M5947" s="14">
        <v>134.30513691909201</v>
      </c>
      <c r="O5947" s="14"/>
      <c r="P5947" s="14"/>
      <c r="Q5947" s="14"/>
      <c r="R5947" s="14"/>
      <c r="S5947" s="14"/>
      <c r="T5947" s="14"/>
      <c r="U5947" s="14"/>
      <c r="V5947" s="14"/>
      <c r="W5947" s="14"/>
      <c r="X5947" s="14"/>
      <c r="Y5947" s="14"/>
    </row>
    <row r="5948" spans="1:25">
      <c r="A5948" s="14" t="s">
        <v>6032</v>
      </c>
      <c r="B5948" s="14" t="s">
        <v>68</v>
      </c>
      <c r="C5948" s="14" t="s">
        <v>34</v>
      </c>
      <c r="D5948" s="14" t="s">
        <v>58</v>
      </c>
      <c r="E5948" s="14">
        <v>5</v>
      </c>
      <c r="F5948" s="14">
        <v>28.419208436552601</v>
      </c>
      <c r="G5948" s="14">
        <v>9.47306947885086</v>
      </c>
      <c r="H5948" s="14">
        <v>315.979635718841</v>
      </c>
      <c r="I5948" s="14">
        <v>356.018918610546</v>
      </c>
      <c r="J5948" s="14">
        <v>230.78491857151599</v>
      </c>
      <c r="K5948" s="14">
        <v>521.82332410628601</v>
      </c>
      <c r="L5948" s="14">
        <v>165.80440549574101</v>
      </c>
      <c r="M5948" s="14">
        <v>125.234000039029</v>
      </c>
      <c r="O5948" s="14"/>
      <c r="P5948" s="14"/>
      <c r="Q5948" s="14"/>
      <c r="R5948" s="14"/>
      <c r="S5948" s="14"/>
      <c r="T5948" s="14"/>
      <c r="U5948" s="14"/>
      <c r="V5948" s="14"/>
      <c r="W5948" s="14"/>
      <c r="X5948" s="14"/>
      <c r="Y5948" s="14"/>
    </row>
    <row r="5949" spans="1:25">
      <c r="A5949" s="14" t="s">
        <v>6033</v>
      </c>
      <c r="B5949" s="14" t="s">
        <v>68</v>
      </c>
      <c r="C5949" s="14" t="s">
        <v>128</v>
      </c>
      <c r="D5949" s="14" t="s">
        <v>58</v>
      </c>
      <c r="E5949" s="14">
        <v>5</v>
      </c>
      <c r="F5949" s="14">
        <v>29.740068308012699</v>
      </c>
      <c r="G5949" s="14">
        <v>9.9133561026708907</v>
      </c>
      <c r="H5949" s="14">
        <v>332.77462580298402</v>
      </c>
      <c r="I5949" s="14">
        <v>380.11875879845701</v>
      </c>
      <c r="J5949" s="14">
        <v>247.82807327678799</v>
      </c>
      <c r="K5949" s="14">
        <v>554.15405554118001</v>
      </c>
      <c r="L5949" s="14">
        <v>174.035296742724</v>
      </c>
      <c r="M5949" s="14">
        <v>132.290685521668</v>
      </c>
      <c r="O5949" s="14"/>
      <c r="P5949" s="14"/>
      <c r="Q5949" s="14"/>
      <c r="R5949" s="14"/>
      <c r="S5949" s="14"/>
      <c r="T5949" s="14"/>
      <c r="U5949" s="14"/>
      <c r="V5949" s="14"/>
      <c r="W5949" s="14"/>
      <c r="X5949" s="14"/>
      <c r="Y5949" s="14"/>
    </row>
    <row r="5950" spans="1:25">
      <c r="A5950" s="14" t="s">
        <v>6034</v>
      </c>
      <c r="B5950" s="14" t="s">
        <v>68</v>
      </c>
      <c r="C5950" s="14" t="s">
        <v>129</v>
      </c>
      <c r="D5950" s="14" t="s">
        <v>58</v>
      </c>
      <c r="E5950" s="14">
        <v>5</v>
      </c>
      <c r="F5950" s="14">
        <v>32.491661874065102</v>
      </c>
      <c r="G5950" s="14">
        <v>10.830553958021699</v>
      </c>
      <c r="H5950" s="14">
        <v>365.89709317640802</v>
      </c>
      <c r="I5950" s="14">
        <v>407.63940291393601</v>
      </c>
      <c r="J5950" s="14">
        <v>272.59269534626299</v>
      </c>
      <c r="K5950" s="14">
        <v>583.18299745459205</v>
      </c>
      <c r="L5950" s="14">
        <v>175.54359454065599</v>
      </c>
      <c r="M5950" s="14">
        <v>135.046707567673</v>
      </c>
      <c r="O5950" s="14"/>
      <c r="P5950" s="14"/>
      <c r="Q5950" s="14"/>
      <c r="R5950" s="14"/>
      <c r="S5950" s="14"/>
      <c r="T5950" s="14"/>
      <c r="U5950" s="14"/>
      <c r="V5950" s="14"/>
      <c r="W5950" s="14"/>
      <c r="X5950" s="14"/>
      <c r="Y5950" s="14"/>
    </row>
    <row r="5951" spans="1:25">
      <c r="A5951" s="14" t="s">
        <v>6035</v>
      </c>
      <c r="B5951" s="14" t="s">
        <v>68</v>
      </c>
      <c r="C5951" s="14" t="s">
        <v>130</v>
      </c>
      <c r="D5951" s="14" t="s">
        <v>58</v>
      </c>
      <c r="E5951" s="14">
        <v>5</v>
      </c>
      <c r="F5951" s="14">
        <v>41.083128571873203</v>
      </c>
      <c r="G5951" s="14">
        <v>13.6943761906244</v>
      </c>
      <c r="H5951" s="14">
        <v>468.023793254422</v>
      </c>
      <c r="I5951" s="14">
        <v>488.622240679546</v>
      </c>
      <c r="J5951" s="14">
        <v>345.75582372738398</v>
      </c>
      <c r="K5951" s="14">
        <v>668.96850877248505</v>
      </c>
      <c r="L5951" s="14">
        <v>180.346268092939</v>
      </c>
      <c r="M5951" s="14">
        <v>142.86641695216301</v>
      </c>
      <c r="O5951" s="14"/>
      <c r="P5951" s="14"/>
      <c r="Q5951" s="14"/>
      <c r="R5951" s="14"/>
      <c r="S5951" s="14"/>
      <c r="T5951" s="14"/>
      <c r="U5951" s="14"/>
      <c r="V5951" s="14"/>
      <c r="W5951" s="14"/>
      <c r="X5951" s="14"/>
      <c r="Y5951" s="14"/>
    </row>
    <row r="5952" spans="1:25">
      <c r="A5952" s="14" t="s">
        <v>6036</v>
      </c>
      <c r="B5952" s="14" t="s">
        <v>68</v>
      </c>
      <c r="C5952" s="14" t="s">
        <v>131</v>
      </c>
      <c r="D5952" s="14" t="s">
        <v>58</v>
      </c>
      <c r="E5952" s="14">
        <v>5</v>
      </c>
      <c r="F5952" s="14">
        <v>40.491223009411897</v>
      </c>
      <c r="G5952" s="14">
        <v>13.4970743364706</v>
      </c>
      <c r="H5952" s="14">
        <v>464.82864205500999</v>
      </c>
      <c r="I5952" s="14">
        <v>462.22980601331102</v>
      </c>
      <c r="J5952" s="14">
        <v>328.05951017959501</v>
      </c>
      <c r="K5952" s="14">
        <v>631.88892276373497</v>
      </c>
      <c r="L5952" s="14">
        <v>169.659116750424</v>
      </c>
      <c r="M5952" s="14">
        <v>134.17029583371499</v>
      </c>
      <c r="O5952" s="14"/>
      <c r="P5952" s="14"/>
      <c r="Q5952" s="14"/>
      <c r="R5952" s="14"/>
      <c r="S5952" s="14"/>
      <c r="T5952" s="14"/>
      <c r="U5952" s="14"/>
      <c r="V5952" s="14"/>
      <c r="W5952" s="14"/>
      <c r="X5952" s="14"/>
      <c r="Y5952" s="14"/>
    </row>
    <row r="5953" spans="1:25">
      <c r="A5953" s="14" t="s">
        <v>6037</v>
      </c>
      <c r="B5953" s="14" t="s">
        <v>68</v>
      </c>
      <c r="C5953" s="14" t="s">
        <v>132</v>
      </c>
      <c r="D5953" s="14" t="s">
        <v>58</v>
      </c>
      <c r="E5953" s="14">
        <v>5</v>
      </c>
      <c r="F5953" s="14">
        <v>40.183460157302797</v>
      </c>
      <c r="G5953" s="14">
        <v>13.3944867191009</v>
      </c>
      <c r="H5953" s="14">
        <v>460.397114542883</v>
      </c>
      <c r="I5953" s="14">
        <v>467.508403423674</v>
      </c>
      <c r="J5953" s="14">
        <v>332.91268944779</v>
      </c>
      <c r="K5953" s="14">
        <v>637.85965053368898</v>
      </c>
      <c r="L5953" s="14">
        <v>170.351247110016</v>
      </c>
      <c r="M5953" s="14">
        <v>134.595713975884</v>
      </c>
      <c r="O5953" s="14"/>
      <c r="P5953" s="14"/>
      <c r="Q5953" s="14"/>
      <c r="R5953" s="14"/>
      <c r="S5953" s="14"/>
      <c r="T5953" s="14"/>
      <c r="U5953" s="14"/>
      <c r="V5953" s="14"/>
      <c r="W5953" s="14"/>
      <c r="X5953" s="14"/>
      <c r="Y5953" s="14"/>
    </row>
    <row r="5954" spans="1:25">
      <c r="A5954" s="14" t="s">
        <v>6038</v>
      </c>
      <c r="B5954" s="14" t="s">
        <v>68</v>
      </c>
      <c r="C5954" s="14" t="s">
        <v>38</v>
      </c>
      <c r="D5954" s="14" t="s">
        <v>71</v>
      </c>
      <c r="E5954" s="14">
        <v>0</v>
      </c>
      <c r="F5954" s="14">
        <v>133.01114720562299</v>
      </c>
      <c r="G5954" s="14">
        <v>44.337049068540999</v>
      </c>
      <c r="H5954" s="14">
        <v>149.61715526892101</v>
      </c>
      <c r="I5954" s="14">
        <v>143.00664339784001</v>
      </c>
      <c r="J5954" s="14">
        <v>119.474253882695</v>
      </c>
      <c r="K5954" s="14">
        <v>169.77635023580001</v>
      </c>
      <c r="L5954" s="14">
        <v>26.769706837960001</v>
      </c>
      <c r="M5954" s="14">
        <v>23.532389515145301</v>
      </c>
      <c r="O5954" s="14"/>
      <c r="P5954" s="14"/>
      <c r="Q5954" s="14"/>
      <c r="R5954" s="14"/>
      <c r="S5954" s="14"/>
      <c r="T5954" s="14"/>
      <c r="U5954" s="14"/>
      <c r="V5954" s="14"/>
      <c r="W5954" s="14"/>
      <c r="X5954" s="14"/>
      <c r="Y5954" s="14"/>
    </row>
    <row r="5955" spans="1:25">
      <c r="A5955" s="14" t="s">
        <v>6039</v>
      </c>
      <c r="B5955" s="14" t="s">
        <v>68</v>
      </c>
      <c r="C5955" s="14" t="s">
        <v>36</v>
      </c>
      <c r="D5955" s="14" t="s">
        <v>71</v>
      </c>
      <c r="E5955" s="14">
        <v>0</v>
      </c>
      <c r="F5955" s="14">
        <v>136.94955159262099</v>
      </c>
      <c r="G5955" s="14">
        <v>45.649850530873699</v>
      </c>
      <c r="H5955" s="14">
        <v>152.784095221363</v>
      </c>
      <c r="I5955" s="14">
        <v>144.13100357744599</v>
      </c>
      <c r="J5955" s="14">
        <v>120.736662774181</v>
      </c>
      <c r="K5955" s="14">
        <v>170.69373838881</v>
      </c>
      <c r="L5955" s="14">
        <v>26.5627348113638</v>
      </c>
      <c r="M5955" s="14">
        <v>23.3943408032649</v>
      </c>
      <c r="O5955" s="14"/>
      <c r="P5955" s="14"/>
      <c r="Q5955" s="14"/>
      <c r="R5955" s="14"/>
      <c r="S5955" s="14"/>
      <c r="T5955" s="14"/>
      <c r="U5955" s="14"/>
      <c r="V5955" s="14"/>
      <c r="W5955" s="14"/>
      <c r="X5955" s="14"/>
      <c r="Y5955" s="14"/>
    </row>
    <row r="5956" spans="1:25">
      <c r="A5956" s="14" t="s">
        <v>6040</v>
      </c>
      <c r="B5956" s="14" t="s">
        <v>68</v>
      </c>
      <c r="C5956" s="14" t="s">
        <v>34</v>
      </c>
      <c r="D5956" s="14" t="s">
        <v>71</v>
      </c>
      <c r="E5956" s="14">
        <v>0</v>
      </c>
      <c r="F5956" s="14">
        <v>141.72917207802999</v>
      </c>
      <c r="G5956" s="14">
        <v>47.243057359343503</v>
      </c>
      <c r="H5956" s="14">
        <v>157.03541386771701</v>
      </c>
      <c r="I5956" s="14">
        <v>144.99097795584399</v>
      </c>
      <c r="J5956" s="14">
        <v>121.828142443144</v>
      </c>
      <c r="K5956" s="14">
        <v>171.233772014615</v>
      </c>
      <c r="L5956" s="14">
        <v>26.2427940587717</v>
      </c>
      <c r="M5956" s="14">
        <v>23.162835512699399</v>
      </c>
      <c r="O5956" s="14"/>
      <c r="P5956" s="14"/>
      <c r="Q5956" s="14"/>
      <c r="R5956" s="14"/>
      <c r="S5956" s="14"/>
      <c r="T5956" s="14"/>
      <c r="U5956" s="14"/>
      <c r="V5956" s="14"/>
      <c r="W5956" s="14"/>
      <c r="X5956" s="14"/>
      <c r="Y5956" s="14"/>
    </row>
    <row r="5957" spans="1:25">
      <c r="A5957" s="14" t="s">
        <v>6041</v>
      </c>
      <c r="B5957" s="14" t="s">
        <v>68</v>
      </c>
      <c r="C5957" s="14" t="s">
        <v>128</v>
      </c>
      <c r="D5957" s="14" t="s">
        <v>71</v>
      </c>
      <c r="E5957" s="14">
        <v>0</v>
      </c>
      <c r="F5957" s="14">
        <v>137.39468379009799</v>
      </c>
      <c r="G5957" s="14">
        <v>45.798227930032702</v>
      </c>
      <c r="H5957" s="14">
        <v>151.254096667765</v>
      </c>
      <c r="I5957" s="14">
        <v>138.60947274007901</v>
      </c>
      <c r="J5957" s="14">
        <v>116.137376243616</v>
      </c>
      <c r="K5957" s="14">
        <v>164.119774872861</v>
      </c>
      <c r="L5957" s="14">
        <v>25.5103021327823</v>
      </c>
      <c r="M5957" s="14">
        <v>22.4720964964635</v>
      </c>
      <c r="O5957" s="14"/>
      <c r="P5957" s="14"/>
      <c r="Q5957" s="14"/>
      <c r="R5957" s="14"/>
      <c r="S5957" s="14"/>
      <c r="T5957" s="14"/>
      <c r="U5957" s="14"/>
      <c r="V5957" s="14"/>
      <c r="W5957" s="14"/>
      <c r="X5957" s="14"/>
      <c r="Y5957" s="14"/>
    </row>
    <row r="5958" spans="1:25">
      <c r="A5958" s="14" t="s">
        <v>6042</v>
      </c>
      <c r="B5958" s="14" t="s">
        <v>68</v>
      </c>
      <c r="C5958" s="14" t="s">
        <v>129</v>
      </c>
      <c r="D5958" s="14" t="s">
        <v>71</v>
      </c>
      <c r="E5958" s="14">
        <v>0</v>
      </c>
      <c r="F5958" s="14">
        <v>129.148690070941</v>
      </c>
      <c r="G5958" s="14">
        <v>43.049563356980499</v>
      </c>
      <c r="H5958" s="14">
        <v>141.260352712512</v>
      </c>
      <c r="I5958" s="14">
        <v>128.02474386716</v>
      </c>
      <c r="J5958" s="14">
        <v>106.630232367358</v>
      </c>
      <c r="K5958" s="14">
        <v>152.40936145757999</v>
      </c>
      <c r="L5958" s="14">
        <v>24.38461759042</v>
      </c>
      <c r="M5958" s="14">
        <v>21.394511499801901</v>
      </c>
      <c r="O5958" s="14"/>
      <c r="P5958" s="14"/>
      <c r="Q5958" s="14"/>
      <c r="R5958" s="14"/>
      <c r="S5958" s="14"/>
      <c r="T5958" s="14"/>
      <c r="U5958" s="14"/>
      <c r="V5958" s="14"/>
      <c r="W5958" s="14"/>
      <c r="X5958" s="14"/>
      <c r="Y5958" s="14"/>
    </row>
    <row r="5959" spans="1:25">
      <c r="A5959" s="14" t="s">
        <v>6043</v>
      </c>
      <c r="B5959" s="14" t="s">
        <v>68</v>
      </c>
      <c r="C5959" s="14" t="s">
        <v>130</v>
      </c>
      <c r="D5959" s="14" t="s">
        <v>71</v>
      </c>
      <c r="E5959" s="14">
        <v>0</v>
      </c>
      <c r="F5959" s="14">
        <v>127.484077021223</v>
      </c>
      <c r="G5959" s="14">
        <v>42.494692340407603</v>
      </c>
      <c r="H5959" s="14">
        <v>138.53200436970701</v>
      </c>
      <c r="I5959" s="14">
        <v>123.203439248382</v>
      </c>
      <c r="J5959" s="14">
        <v>102.45759798228499</v>
      </c>
      <c r="K5959" s="14">
        <v>146.868990083244</v>
      </c>
      <c r="L5959" s="14">
        <v>23.6655508348619</v>
      </c>
      <c r="M5959" s="14">
        <v>20.745841266097599</v>
      </c>
      <c r="O5959" s="14"/>
      <c r="P5959" s="14"/>
      <c r="Q5959" s="14"/>
      <c r="R5959" s="14"/>
      <c r="S5959" s="14"/>
      <c r="T5959" s="14"/>
      <c r="U5959" s="14"/>
      <c r="V5959" s="14"/>
      <c r="W5959" s="14"/>
      <c r="X5959" s="14"/>
      <c r="Y5959" s="14"/>
    </row>
    <row r="5960" spans="1:25">
      <c r="A5960" s="14" t="s">
        <v>6044</v>
      </c>
      <c r="B5960" s="14" t="s">
        <v>68</v>
      </c>
      <c r="C5960" s="14" t="s">
        <v>131</v>
      </c>
      <c r="D5960" s="14" t="s">
        <v>71</v>
      </c>
      <c r="E5960" s="14">
        <v>0</v>
      </c>
      <c r="F5960" s="14">
        <v>138.15139427117899</v>
      </c>
      <c r="G5960" s="14">
        <v>46.0504647570597</v>
      </c>
      <c r="H5960" s="14">
        <v>149.169017935927</v>
      </c>
      <c r="I5960" s="14">
        <v>129.460166709394</v>
      </c>
      <c r="J5960" s="14">
        <v>108.482104934864</v>
      </c>
      <c r="K5960" s="14">
        <v>153.26611245018401</v>
      </c>
      <c r="L5960" s="14">
        <v>23.8059457407903</v>
      </c>
      <c r="M5960" s="14">
        <v>20.978061774529799</v>
      </c>
      <c r="O5960" s="14"/>
      <c r="P5960" s="14"/>
      <c r="Q5960" s="14"/>
      <c r="R5960" s="14"/>
      <c r="S5960" s="14"/>
      <c r="T5960" s="14"/>
      <c r="U5960" s="14"/>
      <c r="V5960" s="14"/>
      <c r="W5960" s="14"/>
      <c r="X5960" s="14"/>
      <c r="Y5960" s="14"/>
    </row>
    <row r="5961" spans="1:25">
      <c r="A5961" s="14" t="s">
        <v>6045</v>
      </c>
      <c r="B5961" s="14" t="s">
        <v>68</v>
      </c>
      <c r="C5961" s="14" t="s">
        <v>132</v>
      </c>
      <c r="D5961" s="14" t="s">
        <v>71</v>
      </c>
      <c r="E5961" s="14">
        <v>0</v>
      </c>
      <c r="F5961" s="14">
        <v>154.94860788743301</v>
      </c>
      <c r="G5961" s="14">
        <v>51.6495359624777</v>
      </c>
      <c r="H5961" s="14">
        <v>166.20037314966501</v>
      </c>
      <c r="I5961" s="14">
        <v>142.230972209143</v>
      </c>
      <c r="J5961" s="14">
        <v>120.4313568346</v>
      </c>
      <c r="K5961" s="14">
        <v>166.794426440595</v>
      </c>
      <c r="L5961" s="14">
        <v>24.563454231452202</v>
      </c>
      <c r="M5961" s="14">
        <v>21.7996153745435</v>
      </c>
      <c r="O5961" s="14"/>
      <c r="P5961" s="14"/>
      <c r="Q5961" s="14"/>
      <c r="R5961" s="14"/>
      <c r="S5961" s="14"/>
      <c r="T5961" s="14"/>
      <c r="U5961" s="14"/>
      <c r="V5961" s="14"/>
      <c r="W5961" s="14"/>
      <c r="X5961" s="14"/>
      <c r="Y5961" s="14"/>
    </row>
    <row r="5962" spans="1:25">
      <c r="A5962" s="14" t="s">
        <v>6046</v>
      </c>
      <c r="B5962" s="14" t="s">
        <v>68</v>
      </c>
      <c r="C5962" s="14" t="s">
        <v>38</v>
      </c>
      <c r="D5962" s="14" t="s">
        <v>71</v>
      </c>
      <c r="E5962" s="14">
        <v>1</v>
      </c>
      <c r="F5962" s="14">
        <v>21.821602721244499</v>
      </c>
      <c r="G5962" s="14">
        <v>7.2738675737481699</v>
      </c>
      <c r="H5962" s="14">
        <v>114.368987008619</v>
      </c>
      <c r="I5962" s="14">
        <v>115.849690033328</v>
      </c>
      <c r="J5962" s="14">
        <v>72.095738143991994</v>
      </c>
      <c r="K5962" s="14">
        <v>176.14779755137701</v>
      </c>
      <c r="L5962" s="14">
        <v>60.298107518049299</v>
      </c>
      <c r="M5962" s="14">
        <v>43.753951889335802</v>
      </c>
      <c r="O5962" s="14"/>
      <c r="P5962" s="14"/>
      <c r="Q5962" s="14"/>
      <c r="R5962" s="14"/>
      <c r="S5962" s="14"/>
      <c r="T5962" s="14"/>
      <c r="U5962" s="14"/>
      <c r="V5962" s="14"/>
      <c r="W5962" s="14"/>
      <c r="X5962" s="14"/>
      <c r="Y5962" s="14"/>
    </row>
    <row r="5963" spans="1:25">
      <c r="A5963" s="14" t="s">
        <v>6047</v>
      </c>
      <c r="B5963" s="14" t="s">
        <v>68</v>
      </c>
      <c r="C5963" s="14" t="s">
        <v>36</v>
      </c>
      <c r="D5963" s="14" t="s">
        <v>71</v>
      </c>
      <c r="E5963" s="14">
        <v>1</v>
      </c>
      <c r="F5963" s="14">
        <v>20.337828811393099</v>
      </c>
      <c r="G5963" s="14">
        <v>6.7792762704643703</v>
      </c>
      <c r="H5963" s="14">
        <v>105.437445235072</v>
      </c>
      <c r="I5963" s="14">
        <v>105.572555125471</v>
      </c>
      <c r="J5963" s="14">
        <v>64.488620053264199</v>
      </c>
      <c r="K5963" s="14">
        <v>162.85335260626499</v>
      </c>
      <c r="L5963" s="14">
        <v>57.280797480793801</v>
      </c>
      <c r="M5963" s="14">
        <v>41.083935072206899</v>
      </c>
      <c r="O5963" s="14"/>
      <c r="P5963" s="14"/>
      <c r="Q5963" s="14"/>
      <c r="R5963" s="14"/>
      <c r="S5963" s="14"/>
      <c r="T5963" s="14"/>
      <c r="U5963" s="14"/>
      <c r="V5963" s="14"/>
      <c r="W5963" s="14"/>
      <c r="X5963" s="14"/>
      <c r="Y5963" s="14"/>
    </row>
    <row r="5964" spans="1:25">
      <c r="A5964" s="14" t="s">
        <v>6048</v>
      </c>
      <c r="B5964" s="14" t="s">
        <v>68</v>
      </c>
      <c r="C5964" s="14" t="s">
        <v>34</v>
      </c>
      <c r="D5964" s="14" t="s">
        <v>71</v>
      </c>
      <c r="E5964" s="14">
        <v>1</v>
      </c>
      <c r="F5964" s="14">
        <v>22.0351651753687</v>
      </c>
      <c r="G5964" s="14">
        <v>7.3450550584562304</v>
      </c>
      <c r="H5964" s="14">
        <v>113.17496237991099</v>
      </c>
      <c r="I5964" s="14">
        <v>110.907073763778</v>
      </c>
      <c r="J5964" s="14">
        <v>69.206836763546093</v>
      </c>
      <c r="K5964" s="14">
        <v>168.28443029556399</v>
      </c>
      <c r="L5964" s="14">
        <v>57.3773565317859</v>
      </c>
      <c r="M5964" s="14">
        <v>41.700237000232001</v>
      </c>
      <c r="O5964" s="14"/>
      <c r="P5964" s="14"/>
      <c r="Q5964" s="14"/>
      <c r="R5964" s="14"/>
      <c r="S5964" s="14"/>
      <c r="T5964" s="14"/>
      <c r="U5964" s="14"/>
      <c r="V5964" s="14"/>
      <c r="W5964" s="14"/>
      <c r="X5964" s="14"/>
      <c r="Y5964" s="14"/>
    </row>
    <row r="5965" spans="1:25">
      <c r="A5965" s="14" t="s">
        <v>6049</v>
      </c>
      <c r="B5965" s="14" t="s">
        <v>68</v>
      </c>
      <c r="C5965" s="14" t="s">
        <v>128</v>
      </c>
      <c r="D5965" s="14" t="s">
        <v>71</v>
      </c>
      <c r="E5965" s="14">
        <v>1</v>
      </c>
      <c r="F5965" s="14">
        <v>20.765910320699302</v>
      </c>
      <c r="G5965" s="14">
        <v>6.9219701068997797</v>
      </c>
      <c r="H5965" s="14">
        <v>105.544652201776</v>
      </c>
      <c r="I5965" s="14">
        <v>103.282810015904</v>
      </c>
      <c r="J5965" s="14">
        <v>63.439245195082002</v>
      </c>
      <c r="K5965" s="14">
        <v>158.64105255270999</v>
      </c>
      <c r="L5965" s="14">
        <v>55.358242536806202</v>
      </c>
      <c r="M5965" s="14">
        <v>39.843564820821797</v>
      </c>
      <c r="O5965" s="14"/>
      <c r="P5965" s="14"/>
      <c r="Q5965" s="14"/>
      <c r="R5965" s="14"/>
      <c r="S5965" s="14"/>
      <c r="T5965" s="14"/>
      <c r="U5965" s="14"/>
      <c r="V5965" s="14"/>
      <c r="W5965" s="14"/>
      <c r="X5965" s="14"/>
      <c r="Y5965" s="14"/>
    </row>
    <row r="5966" spans="1:25">
      <c r="A5966" s="14" t="s">
        <v>6050</v>
      </c>
      <c r="B5966" s="14" t="s">
        <v>68</v>
      </c>
      <c r="C5966" s="14" t="s">
        <v>129</v>
      </c>
      <c r="D5966" s="14" t="s">
        <v>71</v>
      </c>
      <c r="E5966" s="14">
        <v>1</v>
      </c>
      <c r="F5966" s="14">
        <v>21.280054848808401</v>
      </c>
      <c r="G5966" s="14">
        <v>7.0933516162694596</v>
      </c>
      <c r="H5966" s="14">
        <v>107.242124924701</v>
      </c>
      <c r="I5966" s="14">
        <v>103.622120120625</v>
      </c>
      <c r="J5966" s="14">
        <v>64.100699711004097</v>
      </c>
      <c r="K5966" s="14">
        <v>158.31120149310399</v>
      </c>
      <c r="L5966" s="14">
        <v>54.689081372479201</v>
      </c>
      <c r="M5966" s="14">
        <v>39.521420409620902</v>
      </c>
      <c r="O5966" s="14"/>
      <c r="P5966" s="14"/>
      <c r="Q5966" s="14"/>
      <c r="R5966" s="14"/>
      <c r="S5966" s="14"/>
      <c r="T5966" s="14"/>
      <c r="U5966" s="14"/>
      <c r="V5966" s="14"/>
      <c r="W5966" s="14"/>
      <c r="X5966" s="14"/>
      <c r="Y5966" s="14"/>
    </row>
    <row r="5967" spans="1:25">
      <c r="A5967" s="14" t="s">
        <v>6051</v>
      </c>
      <c r="B5967" s="14" t="s">
        <v>68</v>
      </c>
      <c r="C5967" s="14" t="s">
        <v>130</v>
      </c>
      <c r="D5967" s="14" t="s">
        <v>71</v>
      </c>
      <c r="E5967" s="14">
        <v>1</v>
      </c>
      <c r="F5967" s="14">
        <v>16.6922847850784</v>
      </c>
      <c r="G5967" s="14">
        <v>5.5640949283594603</v>
      </c>
      <c r="H5967" s="14">
        <v>83.403041796134502</v>
      </c>
      <c r="I5967" s="14">
        <v>77.761924974072997</v>
      </c>
      <c r="J5967" s="14">
        <v>44.8095792893617</v>
      </c>
      <c r="K5967" s="14">
        <v>125.33895846340199</v>
      </c>
      <c r="L5967" s="14">
        <v>47.5770334893285</v>
      </c>
      <c r="M5967" s="14">
        <v>32.952345684711297</v>
      </c>
      <c r="O5967" s="14"/>
      <c r="P5967" s="14"/>
      <c r="Q5967" s="14"/>
      <c r="R5967" s="14"/>
      <c r="S5967" s="14"/>
      <c r="T5967" s="14"/>
      <c r="U5967" s="14"/>
      <c r="V5967" s="14"/>
      <c r="W5967" s="14"/>
      <c r="X5967" s="14"/>
      <c r="Y5967" s="14"/>
    </row>
    <row r="5968" spans="1:25">
      <c r="A5968" s="14" t="s">
        <v>6052</v>
      </c>
      <c r="B5968" s="14" t="s">
        <v>68</v>
      </c>
      <c r="C5968" s="14" t="s">
        <v>131</v>
      </c>
      <c r="D5968" s="14" t="s">
        <v>71</v>
      </c>
      <c r="E5968" s="14">
        <v>1</v>
      </c>
      <c r="F5968" s="14">
        <v>21.4902633468399</v>
      </c>
      <c r="G5968" s="14">
        <v>7.1634211156132901</v>
      </c>
      <c r="H5968" s="14">
        <v>106.477051711043</v>
      </c>
      <c r="I5968" s="14">
        <v>97.681305226591206</v>
      </c>
      <c r="J5968" s="14">
        <v>60.6387633810632</v>
      </c>
      <c r="K5968" s="14">
        <v>148.857646984474</v>
      </c>
      <c r="L5968" s="14">
        <v>51.176341757882803</v>
      </c>
      <c r="M5968" s="14">
        <v>37.042541845528</v>
      </c>
      <c r="O5968" s="14"/>
      <c r="P5968" s="14"/>
      <c r="Q5968" s="14"/>
      <c r="R5968" s="14"/>
      <c r="S5968" s="14"/>
      <c r="T5968" s="14"/>
      <c r="U5968" s="14"/>
      <c r="V5968" s="14"/>
      <c r="W5968" s="14"/>
      <c r="X5968" s="14"/>
      <c r="Y5968" s="14"/>
    </row>
    <row r="5969" spans="1:25">
      <c r="A5969" s="14" t="s">
        <v>6053</v>
      </c>
      <c r="B5969" s="14" t="s">
        <v>68</v>
      </c>
      <c r="C5969" s="14" t="s">
        <v>132</v>
      </c>
      <c r="D5969" s="14" t="s">
        <v>71</v>
      </c>
      <c r="E5969" s="14">
        <v>1</v>
      </c>
      <c r="F5969" s="14">
        <v>25.278072567260399</v>
      </c>
      <c r="G5969" s="14">
        <v>8.4260241890867995</v>
      </c>
      <c r="H5969" s="14">
        <v>124.42445642478999</v>
      </c>
      <c r="I5969" s="14">
        <v>112.59899121014401</v>
      </c>
      <c r="J5969" s="14">
        <v>72.854267806548904</v>
      </c>
      <c r="K5969" s="14">
        <v>166.127589399756</v>
      </c>
      <c r="L5969" s="14">
        <v>53.5285981896115</v>
      </c>
      <c r="M5969" s="14">
        <v>39.744723403595401</v>
      </c>
      <c r="O5969" s="14"/>
      <c r="P5969" s="14"/>
      <c r="Q5969" s="14"/>
      <c r="R5969" s="14"/>
      <c r="S5969" s="14"/>
      <c r="T5969" s="14"/>
      <c r="U5969" s="14"/>
      <c r="V5969" s="14"/>
      <c r="W5969" s="14"/>
      <c r="X5969" s="14"/>
      <c r="Y5969" s="14"/>
    </row>
    <row r="5970" spans="1:25">
      <c r="A5970" s="14" t="s">
        <v>6054</v>
      </c>
      <c r="B5970" s="14" t="s">
        <v>68</v>
      </c>
      <c r="C5970" s="14" t="s">
        <v>38</v>
      </c>
      <c r="D5970" s="14" t="s">
        <v>71</v>
      </c>
      <c r="E5970" s="14">
        <v>2</v>
      </c>
      <c r="F5970" s="14">
        <v>18.456703653969999</v>
      </c>
      <c r="G5970" s="14">
        <v>6.1522345513233301</v>
      </c>
      <c r="H5970" s="14">
        <v>106.612197631527</v>
      </c>
      <c r="I5970" s="14">
        <v>97.405768315297095</v>
      </c>
      <c r="J5970" s="14">
        <v>57.391518297466703</v>
      </c>
      <c r="K5970" s="14">
        <v>154.136244748514</v>
      </c>
      <c r="L5970" s="14">
        <v>56.730476433217099</v>
      </c>
      <c r="M5970" s="14">
        <v>40.014250017830399</v>
      </c>
      <c r="O5970" s="14"/>
      <c r="P5970" s="14"/>
      <c r="Q5970" s="14"/>
      <c r="R5970" s="14"/>
      <c r="S5970" s="14"/>
      <c r="T5970" s="14"/>
      <c r="U5970" s="14"/>
      <c r="V5970" s="14"/>
      <c r="W5970" s="14"/>
      <c r="X5970" s="14"/>
      <c r="Y5970" s="14"/>
    </row>
    <row r="5971" spans="1:25">
      <c r="A5971" s="14" t="s">
        <v>6055</v>
      </c>
      <c r="B5971" s="14" t="s">
        <v>68</v>
      </c>
      <c r="C5971" s="14" t="s">
        <v>36</v>
      </c>
      <c r="D5971" s="14" t="s">
        <v>71</v>
      </c>
      <c r="E5971" s="14">
        <v>2</v>
      </c>
      <c r="F5971" s="14">
        <v>21.070952161135001</v>
      </c>
      <c r="G5971" s="14">
        <v>7.0236507203783196</v>
      </c>
      <c r="H5971" s="14">
        <v>120.923685286284</v>
      </c>
      <c r="I5971" s="14">
        <v>110.601564792678</v>
      </c>
      <c r="J5971" s="14">
        <v>67.839196641585502</v>
      </c>
      <c r="K5971" s="14">
        <v>169.871738756985</v>
      </c>
      <c r="L5971" s="14">
        <v>59.2701739643068</v>
      </c>
      <c r="M5971" s="14">
        <v>42.762368151092701</v>
      </c>
      <c r="O5971" s="14"/>
      <c r="P5971" s="14"/>
      <c r="Q5971" s="14"/>
      <c r="R5971" s="14"/>
      <c r="S5971" s="14"/>
      <c r="T5971" s="14"/>
      <c r="U5971" s="14"/>
      <c r="V5971" s="14"/>
      <c r="W5971" s="14"/>
      <c r="X5971" s="14"/>
      <c r="Y5971" s="14"/>
    </row>
    <row r="5972" spans="1:25">
      <c r="A5972" s="14" t="s">
        <v>6056</v>
      </c>
      <c r="B5972" s="14" t="s">
        <v>68</v>
      </c>
      <c r="C5972" s="14" t="s">
        <v>34</v>
      </c>
      <c r="D5972" s="14" t="s">
        <v>71</v>
      </c>
      <c r="E5972" s="14">
        <v>2</v>
      </c>
      <c r="F5972" s="14">
        <v>23.951763834826401</v>
      </c>
      <c r="G5972" s="14">
        <v>7.9839212782754503</v>
      </c>
      <c r="H5972" s="14">
        <v>136.71878437597101</v>
      </c>
      <c r="I5972" s="14">
        <v>121.572999407979</v>
      </c>
      <c r="J5972" s="14">
        <v>77.251706133747106</v>
      </c>
      <c r="K5972" s="14">
        <v>181.75831085882101</v>
      </c>
      <c r="L5972" s="14">
        <v>60.1853114508422</v>
      </c>
      <c r="M5972" s="14">
        <v>44.321293274231799</v>
      </c>
      <c r="O5972" s="14"/>
      <c r="P5972" s="14"/>
      <c r="Q5972" s="14"/>
      <c r="R5972" s="14"/>
      <c r="S5972" s="14"/>
      <c r="T5972" s="14"/>
      <c r="U5972" s="14"/>
      <c r="V5972" s="14"/>
      <c r="W5972" s="14"/>
      <c r="X5972" s="14"/>
      <c r="Y5972" s="14"/>
    </row>
    <row r="5973" spans="1:25">
      <c r="A5973" s="14" t="s">
        <v>6057</v>
      </c>
      <c r="B5973" s="14" t="s">
        <v>68</v>
      </c>
      <c r="C5973" s="14" t="s">
        <v>128</v>
      </c>
      <c r="D5973" s="14" t="s">
        <v>71</v>
      </c>
      <c r="E5973" s="14">
        <v>2</v>
      </c>
      <c r="F5973" s="14">
        <v>23.591222239294702</v>
      </c>
      <c r="G5973" s="14">
        <v>7.8637407464315601</v>
      </c>
      <c r="H5973" s="14">
        <v>134.08674684150699</v>
      </c>
      <c r="I5973" s="14">
        <v>115.94109102504601</v>
      </c>
      <c r="J5973" s="14">
        <v>73.444932680929298</v>
      </c>
      <c r="K5973" s="14">
        <v>173.784076245118</v>
      </c>
      <c r="L5973" s="14">
        <v>57.8429852200723</v>
      </c>
      <c r="M5973" s="14">
        <v>42.496158344116402</v>
      </c>
      <c r="O5973" s="14"/>
      <c r="P5973" s="14"/>
      <c r="Q5973" s="14"/>
      <c r="R5973" s="14"/>
      <c r="S5973" s="14"/>
      <c r="T5973" s="14"/>
      <c r="U5973" s="14"/>
      <c r="V5973" s="14"/>
      <c r="W5973" s="14"/>
      <c r="X5973" s="14"/>
      <c r="Y5973" s="14"/>
    </row>
    <row r="5974" spans="1:25">
      <c r="A5974" s="14" t="s">
        <v>6058</v>
      </c>
      <c r="B5974" s="14" t="s">
        <v>68</v>
      </c>
      <c r="C5974" s="14" t="s">
        <v>129</v>
      </c>
      <c r="D5974" s="14" t="s">
        <v>71</v>
      </c>
      <c r="E5974" s="14">
        <v>2</v>
      </c>
      <c r="F5974" s="14">
        <v>26.434923126560602</v>
      </c>
      <c r="G5974" s="14">
        <v>8.8116410421868796</v>
      </c>
      <c r="H5974" s="14">
        <v>149.45962077548799</v>
      </c>
      <c r="I5974" s="14">
        <v>127.29947357315</v>
      </c>
      <c r="J5974" s="14">
        <v>82.703490841088396</v>
      </c>
      <c r="K5974" s="14">
        <v>186.96316503122199</v>
      </c>
      <c r="L5974" s="14">
        <v>59.663691458072002</v>
      </c>
      <c r="M5974" s="14">
        <v>44.595982732061202</v>
      </c>
      <c r="O5974" s="14"/>
      <c r="P5974" s="14"/>
      <c r="Q5974" s="14"/>
      <c r="R5974" s="14"/>
      <c r="S5974" s="14"/>
      <c r="T5974" s="14"/>
      <c r="U5974" s="14"/>
      <c r="V5974" s="14"/>
      <c r="W5974" s="14"/>
      <c r="X5974" s="14"/>
      <c r="Y5974" s="14"/>
    </row>
    <row r="5975" spans="1:25">
      <c r="A5975" s="14" t="s">
        <v>6059</v>
      </c>
      <c r="B5975" s="14" t="s">
        <v>68</v>
      </c>
      <c r="C5975" s="14" t="s">
        <v>130</v>
      </c>
      <c r="D5975" s="14" t="s">
        <v>71</v>
      </c>
      <c r="E5975" s="14">
        <v>2</v>
      </c>
      <c r="F5975" s="14">
        <v>25.212916555971098</v>
      </c>
      <c r="G5975" s="14">
        <v>8.4043055186570292</v>
      </c>
      <c r="H5975" s="14">
        <v>141.53427953278899</v>
      </c>
      <c r="I5975" s="14">
        <v>121.593238744392</v>
      </c>
      <c r="J5975" s="14">
        <v>78.058074049254998</v>
      </c>
      <c r="K5975" s="14">
        <v>180.249637780504</v>
      </c>
      <c r="L5975" s="14">
        <v>58.656399036111502</v>
      </c>
      <c r="M5975" s="14">
        <v>43.535164695137397</v>
      </c>
      <c r="O5975" s="14"/>
      <c r="P5975" s="14"/>
      <c r="Q5975" s="14"/>
      <c r="R5975" s="14"/>
      <c r="S5975" s="14"/>
      <c r="T5975" s="14"/>
      <c r="U5975" s="14"/>
      <c r="V5975" s="14"/>
      <c r="W5975" s="14"/>
      <c r="X5975" s="14"/>
      <c r="Y5975" s="14"/>
    </row>
    <row r="5976" spans="1:25">
      <c r="A5976" s="14" t="s">
        <v>6060</v>
      </c>
      <c r="B5976" s="14" t="s">
        <v>68</v>
      </c>
      <c r="C5976" s="14" t="s">
        <v>131</v>
      </c>
      <c r="D5976" s="14" t="s">
        <v>71</v>
      </c>
      <c r="E5976" s="14">
        <v>2</v>
      </c>
      <c r="F5976" s="14">
        <v>23.111417674171001</v>
      </c>
      <c r="G5976" s="14">
        <v>7.7038058913903402</v>
      </c>
      <c r="H5976" s="14">
        <v>128.775938453062</v>
      </c>
      <c r="I5976" s="14">
        <v>110.228995294809</v>
      </c>
      <c r="J5976" s="14">
        <v>69.117840171159898</v>
      </c>
      <c r="K5976" s="14">
        <v>166.36728717861499</v>
      </c>
      <c r="L5976" s="14">
        <v>56.138291883805998</v>
      </c>
      <c r="M5976" s="14">
        <v>41.111155123649098</v>
      </c>
      <c r="O5976" s="14"/>
      <c r="P5976" s="14"/>
      <c r="Q5976" s="14"/>
      <c r="R5976" s="14"/>
      <c r="S5976" s="14"/>
      <c r="T5976" s="14"/>
      <c r="U5976" s="14"/>
      <c r="V5976" s="14"/>
      <c r="W5976" s="14"/>
      <c r="X5976" s="14"/>
      <c r="Y5976" s="14"/>
    </row>
    <row r="5977" spans="1:25">
      <c r="A5977" s="14" t="s">
        <v>6061</v>
      </c>
      <c r="B5977" s="14" t="s">
        <v>68</v>
      </c>
      <c r="C5977" s="14" t="s">
        <v>132</v>
      </c>
      <c r="D5977" s="14" t="s">
        <v>71</v>
      </c>
      <c r="E5977" s="14">
        <v>2</v>
      </c>
      <c r="F5977" s="14">
        <v>20.925402274929802</v>
      </c>
      <c r="G5977" s="14">
        <v>6.9751340916432598</v>
      </c>
      <c r="H5977" s="14">
        <v>115.355029078995</v>
      </c>
      <c r="I5977" s="14">
        <v>98.987891511149101</v>
      </c>
      <c r="J5977" s="14">
        <v>60.844960610407099</v>
      </c>
      <c r="K5977" s="14">
        <v>151.91601210446899</v>
      </c>
      <c r="L5977" s="14">
        <v>52.928120593319498</v>
      </c>
      <c r="M5977" s="14">
        <v>38.142930900742101</v>
      </c>
      <c r="O5977" s="14"/>
      <c r="P5977" s="14"/>
      <c r="Q5977" s="14"/>
      <c r="R5977" s="14"/>
      <c r="S5977" s="14"/>
      <c r="T5977" s="14"/>
      <c r="U5977" s="14"/>
      <c r="V5977" s="14"/>
      <c r="W5977" s="14"/>
      <c r="X5977" s="14"/>
      <c r="Y5977" s="14"/>
    </row>
    <row r="5978" spans="1:25">
      <c r="A5978" s="14" t="s">
        <v>6062</v>
      </c>
      <c r="B5978" s="14" t="s">
        <v>68</v>
      </c>
      <c r="C5978" s="14" t="s">
        <v>38</v>
      </c>
      <c r="D5978" s="14" t="s">
        <v>71</v>
      </c>
      <c r="E5978" s="14">
        <v>3</v>
      </c>
      <c r="F5978" s="14">
        <v>28.8088410875019</v>
      </c>
      <c r="G5978" s="14">
        <v>9.6029470291673107</v>
      </c>
      <c r="H5978" s="14">
        <v>167.240456794972</v>
      </c>
      <c r="I5978" s="14">
        <v>157.04024384285</v>
      </c>
      <c r="J5978" s="14">
        <v>104.379949285908</v>
      </c>
      <c r="K5978" s="14">
        <v>226.626165680105</v>
      </c>
      <c r="L5978" s="14">
        <v>69.585921837254304</v>
      </c>
      <c r="M5978" s="14">
        <v>52.660294556941899</v>
      </c>
      <c r="O5978" s="14"/>
      <c r="P5978" s="14"/>
      <c r="Q5978" s="14"/>
      <c r="R5978" s="14"/>
      <c r="S5978" s="14"/>
      <c r="T5978" s="14"/>
      <c r="U5978" s="14"/>
      <c r="V5978" s="14"/>
      <c r="W5978" s="14"/>
      <c r="X5978" s="14"/>
      <c r="Y5978" s="14"/>
    </row>
    <row r="5979" spans="1:25">
      <c r="A5979" s="14" t="s">
        <v>6063</v>
      </c>
      <c r="B5979" s="14" t="s">
        <v>68</v>
      </c>
      <c r="C5979" s="14" t="s">
        <v>36</v>
      </c>
      <c r="D5979" s="14" t="s">
        <v>71</v>
      </c>
      <c r="E5979" s="14">
        <v>3</v>
      </c>
      <c r="F5979" s="14">
        <v>30.526900686379001</v>
      </c>
      <c r="G5979" s="14">
        <v>10.175633562126301</v>
      </c>
      <c r="H5979" s="14">
        <v>175.38148159473201</v>
      </c>
      <c r="I5979" s="14">
        <v>165.04439481860501</v>
      </c>
      <c r="J5979" s="14">
        <v>111.09033460190901</v>
      </c>
      <c r="K5979" s="14">
        <v>235.76909940881399</v>
      </c>
      <c r="L5979" s="14">
        <v>70.7247045902091</v>
      </c>
      <c r="M5979" s="14">
        <v>53.954060216695702</v>
      </c>
      <c r="O5979" s="14"/>
      <c r="P5979" s="14"/>
      <c r="Q5979" s="14"/>
      <c r="R5979" s="14"/>
      <c r="S5979" s="14"/>
      <c r="T5979" s="14"/>
      <c r="U5979" s="14"/>
      <c r="V5979" s="14"/>
      <c r="W5979" s="14"/>
      <c r="X5979" s="14"/>
      <c r="Y5979" s="14"/>
    </row>
    <row r="5980" spans="1:25">
      <c r="A5980" s="14" t="s">
        <v>6064</v>
      </c>
      <c r="B5980" s="14" t="s">
        <v>68</v>
      </c>
      <c r="C5980" s="14" t="s">
        <v>34</v>
      </c>
      <c r="D5980" s="14" t="s">
        <v>71</v>
      </c>
      <c r="E5980" s="14">
        <v>3</v>
      </c>
      <c r="F5980" s="14">
        <v>27.665369240098801</v>
      </c>
      <c r="G5980" s="14">
        <v>9.2217897466995993</v>
      </c>
      <c r="H5980" s="14">
        <v>157.53868936904999</v>
      </c>
      <c r="I5980" s="14">
        <v>147.24843407313799</v>
      </c>
      <c r="J5980" s="14">
        <v>96.918893319714897</v>
      </c>
      <c r="K5980" s="14">
        <v>214.13883532319301</v>
      </c>
      <c r="L5980" s="14">
        <v>66.890401250054495</v>
      </c>
      <c r="M5980" s="14">
        <v>50.329540753423501</v>
      </c>
      <c r="O5980" s="14"/>
      <c r="P5980" s="14"/>
      <c r="Q5980" s="14"/>
      <c r="R5980" s="14"/>
      <c r="S5980" s="14"/>
      <c r="T5980" s="14"/>
      <c r="U5980" s="14"/>
      <c r="V5980" s="14"/>
      <c r="W5980" s="14"/>
      <c r="X5980" s="14"/>
      <c r="Y5980" s="14"/>
    </row>
    <row r="5981" spans="1:25">
      <c r="A5981" s="14" t="s">
        <v>6065</v>
      </c>
      <c r="B5981" s="14" t="s">
        <v>68</v>
      </c>
      <c r="C5981" s="14" t="s">
        <v>128</v>
      </c>
      <c r="D5981" s="14" t="s">
        <v>71</v>
      </c>
      <c r="E5981" s="14">
        <v>3</v>
      </c>
      <c r="F5981" s="14">
        <v>25.268226438200799</v>
      </c>
      <c r="G5981" s="14">
        <v>8.4227421460669394</v>
      </c>
      <c r="H5981" s="14">
        <v>143.25203491241501</v>
      </c>
      <c r="I5981" s="14">
        <v>133.810185561526</v>
      </c>
      <c r="J5981" s="14">
        <v>86.2168952286017</v>
      </c>
      <c r="K5981" s="14">
        <v>197.91307271342299</v>
      </c>
      <c r="L5981" s="14">
        <v>64.102887151896098</v>
      </c>
      <c r="M5981" s="14">
        <v>47.593290332924703</v>
      </c>
      <c r="O5981" s="14"/>
      <c r="P5981" s="14"/>
      <c r="Q5981" s="14"/>
      <c r="R5981" s="14"/>
      <c r="S5981" s="14"/>
      <c r="T5981" s="14"/>
      <c r="U5981" s="14"/>
      <c r="V5981" s="14"/>
      <c r="W5981" s="14"/>
      <c r="X5981" s="14"/>
      <c r="Y5981" s="14"/>
    </row>
    <row r="5982" spans="1:25">
      <c r="A5982" s="14" t="s">
        <v>6066</v>
      </c>
      <c r="B5982" s="14" t="s">
        <v>68</v>
      </c>
      <c r="C5982" s="14" t="s">
        <v>129</v>
      </c>
      <c r="D5982" s="14" t="s">
        <v>71</v>
      </c>
      <c r="E5982" s="14">
        <v>3</v>
      </c>
      <c r="F5982" s="14">
        <v>20.301741604732801</v>
      </c>
      <c r="G5982" s="14">
        <v>6.7672472015775904</v>
      </c>
      <c r="H5982" s="14">
        <v>114.318044961613</v>
      </c>
      <c r="I5982" s="14">
        <v>106.154648444595</v>
      </c>
      <c r="J5982" s="14">
        <v>64.585214166669701</v>
      </c>
      <c r="K5982" s="14">
        <v>164.129663519096</v>
      </c>
      <c r="L5982" s="14">
        <v>57.9750150745013</v>
      </c>
      <c r="M5982" s="14">
        <v>41.569434277925097</v>
      </c>
      <c r="O5982" s="14"/>
      <c r="P5982" s="14"/>
      <c r="Q5982" s="14"/>
      <c r="R5982" s="14"/>
      <c r="S5982" s="14"/>
      <c r="T5982" s="14"/>
      <c r="U5982" s="14"/>
      <c r="V5982" s="14"/>
      <c r="W5982" s="14"/>
      <c r="X5982" s="14"/>
      <c r="Y5982" s="14"/>
    </row>
    <row r="5983" spans="1:25">
      <c r="A5983" s="14" t="s">
        <v>6067</v>
      </c>
      <c r="B5983" s="14" t="s">
        <v>68</v>
      </c>
      <c r="C5983" s="14" t="s">
        <v>130</v>
      </c>
      <c r="D5983" s="14" t="s">
        <v>71</v>
      </c>
      <c r="E5983" s="14">
        <v>3</v>
      </c>
      <c r="F5983" s="14">
        <v>21.920353164654902</v>
      </c>
      <c r="G5983" s="14">
        <v>7.3067843882182801</v>
      </c>
      <c r="H5983" s="14">
        <v>122.885711204478</v>
      </c>
      <c r="I5983" s="14">
        <v>112.140750145925</v>
      </c>
      <c r="J5983" s="14">
        <v>69.537846764087007</v>
      </c>
      <c r="K5983" s="14">
        <v>170.809642213747</v>
      </c>
      <c r="L5983" s="14">
        <v>58.668892067822298</v>
      </c>
      <c r="M5983" s="14">
        <v>42.602903381837898</v>
      </c>
      <c r="O5983" s="14"/>
      <c r="P5983" s="14"/>
      <c r="Q5983" s="14"/>
      <c r="R5983" s="14"/>
      <c r="S5983" s="14"/>
      <c r="T5983" s="14"/>
      <c r="U5983" s="14"/>
      <c r="V5983" s="14"/>
      <c r="W5983" s="14"/>
      <c r="X5983" s="14"/>
      <c r="Y5983" s="14"/>
    </row>
    <row r="5984" spans="1:25">
      <c r="A5984" s="14" t="s">
        <v>6068</v>
      </c>
      <c r="B5984" s="14" t="s">
        <v>68</v>
      </c>
      <c r="C5984" s="14" t="s">
        <v>131</v>
      </c>
      <c r="D5984" s="14" t="s">
        <v>71</v>
      </c>
      <c r="E5984" s="14">
        <v>3</v>
      </c>
      <c r="F5984" s="14">
        <v>24.3998644121626</v>
      </c>
      <c r="G5984" s="14">
        <v>8.1332881373875505</v>
      </c>
      <c r="H5984" s="14">
        <v>135.74333469909701</v>
      </c>
      <c r="I5984" s="14">
        <v>118.005797216465</v>
      </c>
      <c r="J5984" s="14">
        <v>75.124981505730503</v>
      </c>
      <c r="K5984" s="14">
        <v>176.069093403311</v>
      </c>
      <c r="L5984" s="14">
        <v>58.063296186846202</v>
      </c>
      <c r="M5984" s="14">
        <v>42.880815710734701</v>
      </c>
      <c r="O5984" s="14"/>
      <c r="P5984" s="14"/>
      <c r="Q5984" s="14"/>
      <c r="R5984" s="14"/>
      <c r="S5984" s="14"/>
      <c r="T5984" s="14"/>
      <c r="U5984" s="14"/>
      <c r="V5984" s="14"/>
      <c r="W5984" s="14"/>
      <c r="X5984" s="14"/>
      <c r="Y5984" s="14"/>
    </row>
    <row r="5985" spans="1:25">
      <c r="A5985" s="14" t="s">
        <v>6069</v>
      </c>
      <c r="B5985" s="14" t="s">
        <v>68</v>
      </c>
      <c r="C5985" s="14" t="s">
        <v>132</v>
      </c>
      <c r="D5985" s="14" t="s">
        <v>71</v>
      </c>
      <c r="E5985" s="14">
        <v>3</v>
      </c>
      <c r="F5985" s="14">
        <v>30.5162264572505</v>
      </c>
      <c r="G5985" s="14">
        <v>10.1720754857502</v>
      </c>
      <c r="H5985" s="14">
        <v>168.46762977393499</v>
      </c>
      <c r="I5985" s="14">
        <v>143.70216987337801</v>
      </c>
      <c r="J5985" s="14">
        <v>96.431468614811493</v>
      </c>
      <c r="K5985" s="14">
        <v>205.66907770827399</v>
      </c>
      <c r="L5985" s="14">
        <v>61.966907834896297</v>
      </c>
      <c r="M5985" s="14">
        <v>47.270701258566</v>
      </c>
      <c r="O5985" s="14"/>
      <c r="P5985" s="14"/>
      <c r="Q5985" s="14"/>
      <c r="R5985" s="14"/>
      <c r="S5985" s="14"/>
      <c r="T5985" s="14"/>
      <c r="U5985" s="14"/>
      <c r="V5985" s="14"/>
      <c r="W5985" s="14"/>
      <c r="X5985" s="14"/>
      <c r="Y5985" s="14"/>
    </row>
    <row r="5986" spans="1:25">
      <c r="A5986" s="14" t="s">
        <v>6070</v>
      </c>
      <c r="B5986" s="14" t="s">
        <v>68</v>
      </c>
      <c r="C5986" s="14" t="s">
        <v>38</v>
      </c>
      <c r="D5986" s="14" t="s">
        <v>71</v>
      </c>
      <c r="E5986" s="14">
        <v>4</v>
      </c>
      <c r="F5986" s="14">
        <v>32.202081264201603</v>
      </c>
      <c r="G5986" s="14">
        <v>10.734027088067201</v>
      </c>
      <c r="H5986" s="14">
        <v>168.951108416588</v>
      </c>
      <c r="I5986" s="14">
        <v>163.62531530778</v>
      </c>
      <c r="J5986" s="14">
        <v>111.65978530548099</v>
      </c>
      <c r="K5986" s="14">
        <v>231.25425273289201</v>
      </c>
      <c r="L5986" s="14">
        <v>67.628937425111602</v>
      </c>
      <c r="M5986" s="14">
        <v>51.965530002299403</v>
      </c>
      <c r="O5986" s="14"/>
      <c r="P5986" s="14"/>
      <c r="Q5986" s="14"/>
      <c r="R5986" s="14"/>
      <c r="S5986" s="14"/>
      <c r="T5986" s="14"/>
      <c r="U5986" s="14"/>
      <c r="V5986" s="14"/>
      <c r="W5986" s="14"/>
      <c r="X5986" s="14"/>
      <c r="Y5986" s="14"/>
    </row>
    <row r="5987" spans="1:25">
      <c r="A5987" s="14" t="s">
        <v>6071</v>
      </c>
      <c r="B5987" s="14" t="s">
        <v>68</v>
      </c>
      <c r="C5987" s="14" t="s">
        <v>36</v>
      </c>
      <c r="D5987" s="14" t="s">
        <v>71</v>
      </c>
      <c r="E5987" s="14">
        <v>4</v>
      </c>
      <c r="F5987" s="14">
        <v>35.361143520522099</v>
      </c>
      <c r="G5987" s="14">
        <v>11.787047840174001</v>
      </c>
      <c r="H5987" s="14">
        <v>184.81755877552899</v>
      </c>
      <c r="I5987" s="14">
        <v>172.23983782878801</v>
      </c>
      <c r="J5987" s="14">
        <v>119.60580353442499</v>
      </c>
      <c r="K5987" s="14">
        <v>239.91074818238101</v>
      </c>
      <c r="L5987" s="14">
        <v>67.6709103535932</v>
      </c>
      <c r="M5987" s="14">
        <v>52.6340342943625</v>
      </c>
      <c r="O5987" s="14"/>
      <c r="P5987" s="14"/>
      <c r="Q5987" s="14"/>
      <c r="R5987" s="14"/>
      <c r="S5987" s="14"/>
      <c r="T5987" s="14"/>
      <c r="U5987" s="14"/>
      <c r="V5987" s="14"/>
      <c r="W5987" s="14"/>
      <c r="X5987" s="14"/>
      <c r="Y5987" s="14"/>
    </row>
    <row r="5988" spans="1:25">
      <c r="A5988" s="14" t="s">
        <v>6072</v>
      </c>
      <c r="B5988" s="14" t="s">
        <v>68</v>
      </c>
      <c r="C5988" s="14" t="s">
        <v>34</v>
      </c>
      <c r="D5988" s="14" t="s">
        <v>71</v>
      </c>
      <c r="E5988" s="14">
        <v>4</v>
      </c>
      <c r="F5988" s="14">
        <v>34.033607547031401</v>
      </c>
      <c r="G5988" s="14">
        <v>11.3445358490105</v>
      </c>
      <c r="H5988" s="14">
        <v>177.43395832871801</v>
      </c>
      <c r="I5988" s="14">
        <v>157.50792039645199</v>
      </c>
      <c r="J5988" s="14">
        <v>108.41076315083301</v>
      </c>
      <c r="K5988" s="14">
        <v>220.94177324751701</v>
      </c>
      <c r="L5988" s="14">
        <v>63.433852851064998</v>
      </c>
      <c r="M5988" s="14">
        <v>49.097157245618902</v>
      </c>
      <c r="O5988" s="14"/>
      <c r="P5988" s="14"/>
      <c r="Q5988" s="14"/>
      <c r="R5988" s="14"/>
      <c r="S5988" s="14"/>
      <c r="T5988" s="14"/>
      <c r="U5988" s="14"/>
      <c r="V5988" s="14"/>
      <c r="W5988" s="14"/>
      <c r="X5988" s="14"/>
      <c r="Y5988" s="14"/>
    </row>
    <row r="5989" spans="1:25">
      <c r="A5989" s="14" t="s">
        <v>6073</v>
      </c>
      <c r="B5989" s="14" t="s">
        <v>68</v>
      </c>
      <c r="C5989" s="14" t="s">
        <v>128</v>
      </c>
      <c r="D5989" s="14" t="s">
        <v>71</v>
      </c>
      <c r="E5989" s="14">
        <v>4</v>
      </c>
      <c r="F5989" s="14">
        <v>35.817982263855797</v>
      </c>
      <c r="G5989" s="14">
        <v>11.9393274212853</v>
      </c>
      <c r="H5989" s="14">
        <v>185.41247677738801</v>
      </c>
      <c r="I5989" s="14">
        <v>164.25869315212501</v>
      </c>
      <c r="J5989" s="14">
        <v>114.24197818258401</v>
      </c>
      <c r="K5989" s="14">
        <v>228.46022970428299</v>
      </c>
      <c r="L5989" s="14">
        <v>64.201536552158004</v>
      </c>
      <c r="M5989" s="14">
        <v>50.016714969540601</v>
      </c>
      <c r="O5989" s="14"/>
      <c r="P5989" s="14"/>
      <c r="Q5989" s="14"/>
      <c r="R5989" s="14"/>
      <c r="S5989" s="14"/>
      <c r="T5989" s="14"/>
      <c r="U5989" s="14"/>
      <c r="V5989" s="14"/>
      <c r="W5989" s="14"/>
      <c r="X5989" s="14"/>
      <c r="Y5989" s="14"/>
    </row>
    <row r="5990" spans="1:25">
      <c r="A5990" s="14" t="s">
        <v>6074</v>
      </c>
      <c r="B5990" s="14" t="s">
        <v>68</v>
      </c>
      <c r="C5990" s="14" t="s">
        <v>129</v>
      </c>
      <c r="D5990" s="14" t="s">
        <v>71</v>
      </c>
      <c r="E5990" s="14">
        <v>4</v>
      </c>
      <c r="F5990" s="14">
        <v>30.901686758109399</v>
      </c>
      <c r="G5990" s="14">
        <v>10.3005622527031</v>
      </c>
      <c r="H5990" s="14">
        <v>158.95111752538099</v>
      </c>
      <c r="I5990" s="14">
        <v>138.520289044962</v>
      </c>
      <c r="J5990" s="14">
        <v>93.374163397001695</v>
      </c>
      <c r="K5990" s="14">
        <v>197.60091610692899</v>
      </c>
      <c r="L5990" s="14">
        <v>59.080627061967697</v>
      </c>
      <c r="M5990" s="14">
        <v>45.146125647959899</v>
      </c>
      <c r="O5990" s="14"/>
      <c r="P5990" s="14"/>
      <c r="Q5990" s="14"/>
      <c r="R5990" s="14"/>
      <c r="S5990" s="14"/>
      <c r="T5990" s="14"/>
      <c r="U5990" s="14"/>
      <c r="V5990" s="14"/>
      <c r="W5990" s="14"/>
      <c r="X5990" s="14"/>
      <c r="Y5990" s="14"/>
    </row>
    <row r="5991" spans="1:25">
      <c r="A5991" s="14" t="s">
        <v>6075</v>
      </c>
      <c r="B5991" s="14" t="s">
        <v>68</v>
      </c>
      <c r="C5991" s="14" t="s">
        <v>130</v>
      </c>
      <c r="D5991" s="14" t="s">
        <v>71</v>
      </c>
      <c r="E5991" s="14">
        <v>4</v>
      </c>
      <c r="F5991" s="14">
        <v>33.256095168317898</v>
      </c>
      <c r="G5991" s="14">
        <v>11.085365056105999</v>
      </c>
      <c r="H5991" s="14">
        <v>169.250827870721</v>
      </c>
      <c r="I5991" s="14">
        <v>144.498775562963</v>
      </c>
      <c r="J5991" s="14">
        <v>98.822321150615593</v>
      </c>
      <c r="K5991" s="14">
        <v>203.69082622236601</v>
      </c>
      <c r="L5991" s="14">
        <v>59.1920506594033</v>
      </c>
      <c r="M5991" s="14">
        <v>45.676454412347397</v>
      </c>
      <c r="O5991" s="14"/>
      <c r="P5991" s="14"/>
      <c r="Q5991" s="14"/>
      <c r="R5991" s="14"/>
      <c r="S5991" s="14"/>
      <c r="T5991" s="14"/>
      <c r="U5991" s="14"/>
      <c r="V5991" s="14"/>
      <c r="W5991" s="14"/>
      <c r="X5991" s="14"/>
      <c r="Y5991" s="14"/>
    </row>
    <row r="5992" spans="1:25">
      <c r="A5992" s="14" t="s">
        <v>6076</v>
      </c>
      <c r="B5992" s="14" t="s">
        <v>68</v>
      </c>
      <c r="C5992" s="14" t="s">
        <v>131</v>
      </c>
      <c r="D5992" s="14" t="s">
        <v>71</v>
      </c>
      <c r="E5992" s="14">
        <v>4</v>
      </c>
      <c r="F5992" s="14">
        <v>35.0869799312336</v>
      </c>
      <c r="G5992" s="14">
        <v>11.6956599770779</v>
      </c>
      <c r="H5992" s="14">
        <v>177.332355863912</v>
      </c>
      <c r="I5992" s="14">
        <v>144.45388349908399</v>
      </c>
      <c r="J5992" s="14">
        <v>99.763157374421993</v>
      </c>
      <c r="K5992" s="14">
        <v>201.96907337124199</v>
      </c>
      <c r="L5992" s="14">
        <v>57.515189872157599</v>
      </c>
      <c r="M5992" s="14">
        <v>44.690726124662099</v>
      </c>
      <c r="O5992" s="14"/>
      <c r="P5992" s="14"/>
      <c r="Q5992" s="14"/>
      <c r="R5992" s="14"/>
      <c r="S5992" s="14"/>
      <c r="T5992" s="14"/>
      <c r="U5992" s="14"/>
      <c r="V5992" s="14"/>
      <c r="W5992" s="14"/>
      <c r="X5992" s="14"/>
      <c r="Y5992" s="14"/>
    </row>
    <row r="5993" spans="1:25">
      <c r="A5993" s="14" t="s">
        <v>6077</v>
      </c>
      <c r="B5993" s="14" t="s">
        <v>68</v>
      </c>
      <c r="C5993" s="14" t="s">
        <v>132</v>
      </c>
      <c r="D5993" s="14" t="s">
        <v>71</v>
      </c>
      <c r="E5993" s="14">
        <v>4</v>
      </c>
      <c r="F5993" s="14">
        <v>40.3638420985883</v>
      </c>
      <c r="G5993" s="14">
        <v>13.4546140328628</v>
      </c>
      <c r="H5993" s="14">
        <v>201.708270943922</v>
      </c>
      <c r="I5993" s="14">
        <v>165.05553547280101</v>
      </c>
      <c r="J5993" s="14">
        <v>117.264572645721</v>
      </c>
      <c r="K5993" s="14">
        <v>225.51006206216999</v>
      </c>
      <c r="L5993" s="14">
        <v>60.454526589369102</v>
      </c>
      <c r="M5993" s="14">
        <v>47.7909628270802</v>
      </c>
      <c r="O5993" s="14"/>
      <c r="P5993" s="14"/>
      <c r="Q5993" s="14"/>
      <c r="R5993" s="14"/>
      <c r="S5993" s="14"/>
      <c r="T5993" s="14"/>
      <c r="U5993" s="14"/>
      <c r="V5993" s="14"/>
      <c r="W5993" s="14"/>
      <c r="X5993" s="14"/>
      <c r="Y5993" s="14"/>
    </row>
    <row r="5994" spans="1:25">
      <c r="A5994" s="14" t="s">
        <v>6078</v>
      </c>
      <c r="B5994" s="14" t="s">
        <v>68</v>
      </c>
      <c r="C5994" s="14" t="s">
        <v>38</v>
      </c>
      <c r="D5994" s="14" t="s">
        <v>71</v>
      </c>
      <c r="E5994" s="14">
        <v>5</v>
      </c>
      <c r="F5994" s="14">
        <v>31.721918478705</v>
      </c>
      <c r="G5994" s="14">
        <v>10.573972826235</v>
      </c>
      <c r="H5994" s="14">
        <v>195.536697766782</v>
      </c>
      <c r="I5994" s="14">
        <v>185.35469525821699</v>
      </c>
      <c r="J5994" s="14">
        <v>125.50253274588199</v>
      </c>
      <c r="K5994" s="14">
        <v>263.40392448842999</v>
      </c>
      <c r="L5994" s="14">
        <v>78.049229230213001</v>
      </c>
      <c r="M5994" s="14">
        <v>59.852162512334999</v>
      </c>
      <c r="O5994" s="14"/>
      <c r="P5994" s="14"/>
      <c r="Q5994" s="14"/>
      <c r="R5994" s="14"/>
      <c r="S5994" s="14"/>
      <c r="T5994" s="14"/>
      <c r="U5994" s="14"/>
      <c r="V5994" s="14"/>
      <c r="W5994" s="14"/>
      <c r="X5994" s="14"/>
      <c r="Y5994" s="14"/>
    </row>
    <row r="5995" spans="1:25">
      <c r="A5995" s="14" t="s">
        <v>6079</v>
      </c>
      <c r="B5995" s="14" t="s">
        <v>68</v>
      </c>
      <c r="C5995" s="14" t="s">
        <v>36</v>
      </c>
      <c r="D5995" s="14" t="s">
        <v>71</v>
      </c>
      <c r="E5995" s="14">
        <v>5</v>
      </c>
      <c r="F5995" s="14">
        <v>29.6527264131918</v>
      </c>
      <c r="G5995" s="14">
        <v>9.8842421377306007</v>
      </c>
      <c r="H5995" s="14">
        <v>180.99692616243499</v>
      </c>
      <c r="I5995" s="14">
        <v>169.31372731808</v>
      </c>
      <c r="J5995" s="14">
        <v>112.945581426077</v>
      </c>
      <c r="K5995" s="14">
        <v>243.49921376837099</v>
      </c>
      <c r="L5995" s="14">
        <v>74.185486450291194</v>
      </c>
      <c r="M5995" s="14">
        <v>56.368145892002801</v>
      </c>
      <c r="O5995" s="14"/>
      <c r="P5995" s="14"/>
      <c r="Q5995" s="14"/>
      <c r="R5995" s="14"/>
      <c r="S5995" s="14"/>
      <c r="T5995" s="14"/>
      <c r="U5995" s="14"/>
      <c r="V5995" s="14"/>
      <c r="W5995" s="14"/>
      <c r="X5995" s="14"/>
      <c r="Y5995" s="14"/>
    </row>
    <row r="5996" spans="1:25">
      <c r="A5996" s="14" t="s">
        <v>6080</v>
      </c>
      <c r="B5996" s="14" t="s">
        <v>68</v>
      </c>
      <c r="C5996" s="14" t="s">
        <v>34</v>
      </c>
      <c r="D5996" s="14" t="s">
        <v>71</v>
      </c>
      <c r="E5996" s="14">
        <v>5</v>
      </c>
      <c r="F5996" s="14">
        <v>34.043266280705197</v>
      </c>
      <c r="G5996" s="14">
        <v>11.347755426901699</v>
      </c>
      <c r="H5996" s="14">
        <v>206.048095150134</v>
      </c>
      <c r="I5996" s="14">
        <v>189.85886291979401</v>
      </c>
      <c r="J5996" s="14">
        <v>130.25313321763201</v>
      </c>
      <c r="K5996" s="14">
        <v>266.867033954384</v>
      </c>
      <c r="L5996" s="14">
        <v>77.008171034590504</v>
      </c>
      <c r="M5996" s="14">
        <v>59.605729702161703</v>
      </c>
      <c r="O5996" s="14"/>
      <c r="P5996" s="14"/>
      <c r="Q5996" s="14"/>
      <c r="R5996" s="14"/>
      <c r="S5996" s="14"/>
      <c r="T5996" s="14"/>
      <c r="U5996" s="14"/>
      <c r="V5996" s="14"/>
      <c r="W5996" s="14"/>
      <c r="X5996" s="14"/>
      <c r="Y5996" s="14"/>
    </row>
    <row r="5997" spans="1:25">
      <c r="A5997" s="14" t="s">
        <v>6081</v>
      </c>
      <c r="B5997" s="14" t="s">
        <v>68</v>
      </c>
      <c r="C5997" s="14" t="s">
        <v>128</v>
      </c>
      <c r="D5997" s="14" t="s">
        <v>71</v>
      </c>
      <c r="E5997" s="14">
        <v>5</v>
      </c>
      <c r="F5997" s="14">
        <v>31.951342528047299</v>
      </c>
      <c r="G5997" s="14">
        <v>10.6504475093491</v>
      </c>
      <c r="H5997" s="14">
        <v>192.35050585784899</v>
      </c>
      <c r="I5997" s="14">
        <v>176.977909891792</v>
      </c>
      <c r="J5997" s="14">
        <v>119.788275712442</v>
      </c>
      <c r="K5997" s="14">
        <v>251.48321303967501</v>
      </c>
      <c r="L5997" s="14">
        <v>74.505303147883396</v>
      </c>
      <c r="M5997" s="14">
        <v>57.189634179349703</v>
      </c>
      <c r="O5997" s="14"/>
      <c r="P5997" s="14"/>
      <c r="Q5997" s="14"/>
      <c r="R5997" s="14"/>
      <c r="S5997" s="14"/>
      <c r="T5997" s="14"/>
      <c r="U5997" s="14"/>
      <c r="V5997" s="14"/>
      <c r="W5997" s="14"/>
      <c r="X5997" s="14"/>
      <c r="Y5997" s="14"/>
    </row>
    <row r="5998" spans="1:25">
      <c r="A5998" s="14" t="s">
        <v>6082</v>
      </c>
      <c r="B5998" s="14" t="s">
        <v>68</v>
      </c>
      <c r="C5998" s="14" t="s">
        <v>129</v>
      </c>
      <c r="D5998" s="14" t="s">
        <v>71</v>
      </c>
      <c r="E5998" s="14">
        <v>5</v>
      </c>
      <c r="F5998" s="14">
        <v>30.230283732730101</v>
      </c>
      <c r="G5998" s="14">
        <v>10.0767612442434</v>
      </c>
      <c r="H5998" s="14">
        <v>181.06303146100899</v>
      </c>
      <c r="I5998" s="14">
        <v>170.08735765933099</v>
      </c>
      <c r="J5998" s="14">
        <v>113.76887273843801</v>
      </c>
      <c r="K5998" s="14">
        <v>244.010301552778</v>
      </c>
      <c r="L5998" s="14">
        <v>73.922943893446501</v>
      </c>
      <c r="M5998" s="14">
        <v>56.318484920893098</v>
      </c>
      <c r="O5998" s="14"/>
      <c r="P5998" s="14"/>
      <c r="Q5998" s="14"/>
      <c r="R5998" s="14"/>
      <c r="S5998" s="14"/>
      <c r="T5998" s="14"/>
      <c r="U5998" s="14"/>
      <c r="V5998" s="14"/>
      <c r="W5998" s="14"/>
      <c r="X5998" s="14"/>
      <c r="Y5998" s="14"/>
    </row>
    <row r="5999" spans="1:25">
      <c r="A5999" s="14" t="s">
        <v>6083</v>
      </c>
      <c r="B5999" s="14" t="s">
        <v>68</v>
      </c>
      <c r="C5999" s="14" t="s">
        <v>130</v>
      </c>
      <c r="D5999" s="14" t="s">
        <v>71</v>
      </c>
      <c r="E5999" s="14">
        <v>5</v>
      </c>
      <c r="F5999" s="14">
        <v>30.402427347200799</v>
      </c>
      <c r="G5999" s="14">
        <v>10.1341424490669</v>
      </c>
      <c r="H5999" s="14">
        <v>181.941516141237</v>
      </c>
      <c r="I5999" s="14">
        <v>169.416006362438</v>
      </c>
      <c r="J5999" s="14">
        <v>113.51605877997299</v>
      </c>
      <c r="K5999" s="14">
        <v>242.732434616896</v>
      </c>
      <c r="L5999" s="14">
        <v>73.316428254458899</v>
      </c>
      <c r="M5999" s="14">
        <v>55.899947582465003</v>
      </c>
      <c r="O5999" s="14"/>
      <c r="P5999" s="14"/>
      <c r="Q5999" s="14"/>
      <c r="R5999" s="14"/>
      <c r="S5999" s="14"/>
      <c r="T5999" s="14"/>
      <c r="U5999" s="14"/>
      <c r="V5999" s="14"/>
      <c r="W5999" s="14"/>
      <c r="X5999" s="14"/>
      <c r="Y5999" s="14"/>
    </row>
    <row r="6000" spans="1:25">
      <c r="A6000" s="14" t="s">
        <v>6084</v>
      </c>
      <c r="B6000" s="14" t="s">
        <v>68</v>
      </c>
      <c r="C6000" s="14" t="s">
        <v>131</v>
      </c>
      <c r="D6000" s="14" t="s">
        <v>71</v>
      </c>
      <c r="E6000" s="14">
        <v>5</v>
      </c>
      <c r="F6000" s="14">
        <v>34.062868906772003</v>
      </c>
      <c r="G6000" s="14">
        <v>11.3542896355907</v>
      </c>
      <c r="H6000" s="14">
        <v>203.68874548090699</v>
      </c>
      <c r="I6000" s="14">
        <v>186.91018431751499</v>
      </c>
      <c r="J6000" s="14">
        <v>128.34816480995801</v>
      </c>
      <c r="K6000" s="14">
        <v>262.56429104959602</v>
      </c>
      <c r="L6000" s="14">
        <v>75.654106732080706</v>
      </c>
      <c r="M6000" s="14">
        <v>58.562019507556798</v>
      </c>
      <c r="O6000" s="14"/>
      <c r="P6000" s="14"/>
      <c r="Q6000" s="14"/>
      <c r="R6000" s="14"/>
      <c r="S6000" s="14"/>
      <c r="T6000" s="14"/>
      <c r="U6000" s="14"/>
      <c r="V6000" s="14"/>
      <c r="W6000" s="14"/>
      <c r="X6000" s="14"/>
      <c r="Y6000" s="14"/>
    </row>
    <row r="6001" spans="1:25">
      <c r="A6001" s="14" t="s">
        <v>6085</v>
      </c>
      <c r="B6001" s="14" t="s">
        <v>68</v>
      </c>
      <c r="C6001" s="14" t="s">
        <v>132</v>
      </c>
      <c r="D6001" s="14" t="s">
        <v>71</v>
      </c>
      <c r="E6001" s="14">
        <v>5</v>
      </c>
      <c r="F6001" s="14">
        <v>37.865064489404197</v>
      </c>
      <c r="G6001" s="14">
        <v>12.621688163134699</v>
      </c>
      <c r="H6001" s="14">
        <v>227.43146428857099</v>
      </c>
      <c r="I6001" s="14">
        <v>198.88164944868601</v>
      </c>
      <c r="J6001" s="14">
        <v>139.382833886398</v>
      </c>
      <c r="K6001" s="14">
        <v>274.72860869061998</v>
      </c>
      <c r="L6001" s="14">
        <v>75.846959241934101</v>
      </c>
      <c r="M6001" s="14">
        <v>59.498815562287803</v>
      </c>
      <c r="O6001" s="14"/>
      <c r="P6001" s="14"/>
      <c r="Q6001" s="14"/>
      <c r="R6001" s="14"/>
      <c r="S6001" s="14"/>
      <c r="T6001" s="14"/>
      <c r="U6001" s="14"/>
      <c r="V6001" s="14"/>
      <c r="W6001" s="14"/>
      <c r="X6001" s="14"/>
      <c r="Y6001" s="14"/>
    </row>
    <row r="6002" spans="1:25">
      <c r="A6002" s="14" t="s">
        <v>6086</v>
      </c>
      <c r="B6002" s="14" t="s">
        <v>68</v>
      </c>
      <c r="C6002" s="14" t="s">
        <v>38</v>
      </c>
      <c r="D6002" s="14" t="s">
        <v>54</v>
      </c>
      <c r="E6002" s="14">
        <v>0</v>
      </c>
      <c r="F6002" s="14">
        <v>343.619875934248</v>
      </c>
      <c r="G6002" s="14">
        <v>114.53995864474901</v>
      </c>
      <c r="H6002" s="14">
        <v>263.122737002939</v>
      </c>
      <c r="I6002" s="14">
        <v>245.51301887419001</v>
      </c>
      <c r="J6002" s="14">
        <v>219.914411405202</v>
      </c>
      <c r="K6002" s="14">
        <v>273.24375110189402</v>
      </c>
      <c r="L6002" s="14">
        <v>27.7307322277032</v>
      </c>
      <c r="M6002" s="14">
        <v>25.598607468988199</v>
      </c>
      <c r="O6002" s="14"/>
      <c r="P6002" s="14"/>
      <c r="Q6002" s="14"/>
      <c r="R6002" s="14"/>
      <c r="S6002" s="14"/>
      <c r="T6002" s="14"/>
      <c r="U6002" s="14"/>
      <c r="V6002" s="14"/>
      <c r="W6002" s="14"/>
      <c r="X6002" s="14"/>
      <c r="Y6002" s="14"/>
    </row>
    <row r="6003" spans="1:25">
      <c r="A6003" s="14" t="s">
        <v>6087</v>
      </c>
      <c r="B6003" s="14" t="s">
        <v>68</v>
      </c>
      <c r="C6003" s="14" t="s">
        <v>36</v>
      </c>
      <c r="D6003" s="14" t="s">
        <v>54</v>
      </c>
      <c r="E6003" s="14">
        <v>0</v>
      </c>
      <c r="F6003" s="14">
        <v>329.95140438945202</v>
      </c>
      <c r="G6003" s="14">
        <v>109.983801463151</v>
      </c>
      <c r="H6003" s="14">
        <v>252.05216291801099</v>
      </c>
      <c r="I6003" s="14">
        <v>237.15021043188099</v>
      </c>
      <c r="J6003" s="14">
        <v>211.96126844585399</v>
      </c>
      <c r="K6003" s="14">
        <v>264.48213493531699</v>
      </c>
      <c r="L6003" s="14">
        <v>27.3319245034352</v>
      </c>
      <c r="M6003" s="14">
        <v>25.188941986027199</v>
      </c>
      <c r="O6003" s="14"/>
      <c r="P6003" s="14"/>
      <c r="Q6003" s="14"/>
      <c r="R6003" s="14"/>
      <c r="S6003" s="14"/>
      <c r="T6003" s="14"/>
      <c r="U6003" s="14"/>
      <c r="V6003" s="14"/>
      <c r="W6003" s="14"/>
      <c r="X6003" s="14"/>
      <c r="Y6003" s="14"/>
    </row>
    <row r="6004" spans="1:25">
      <c r="A6004" s="14" t="s">
        <v>6088</v>
      </c>
      <c r="B6004" s="14" t="s">
        <v>68</v>
      </c>
      <c r="C6004" s="14" t="s">
        <v>34</v>
      </c>
      <c r="D6004" s="14" t="s">
        <v>54</v>
      </c>
      <c r="E6004" s="14">
        <v>0</v>
      </c>
      <c r="F6004" s="14">
        <v>336.88435349001298</v>
      </c>
      <c r="G6004" s="14">
        <v>112.294784496671</v>
      </c>
      <c r="H6004" s="14">
        <v>257.05178165989901</v>
      </c>
      <c r="I6004" s="14">
        <v>240.51713824263101</v>
      </c>
      <c r="J6004" s="14">
        <v>215.23213188524699</v>
      </c>
      <c r="K6004" s="14">
        <v>267.93004493770098</v>
      </c>
      <c r="L6004" s="14">
        <v>27.412906695070301</v>
      </c>
      <c r="M6004" s="14">
        <v>25.285006357383999</v>
      </c>
      <c r="O6004" s="14"/>
      <c r="P6004" s="14"/>
      <c r="Q6004" s="14"/>
      <c r="R6004" s="14"/>
      <c r="S6004" s="14"/>
      <c r="T6004" s="14"/>
      <c r="U6004" s="14"/>
      <c r="V6004" s="14"/>
      <c r="W6004" s="14"/>
      <c r="X6004" s="14"/>
      <c r="Y6004" s="14"/>
    </row>
    <row r="6005" spans="1:25">
      <c r="A6005" s="14" t="s">
        <v>6089</v>
      </c>
      <c r="B6005" s="14" t="s">
        <v>68</v>
      </c>
      <c r="C6005" s="14" t="s">
        <v>128</v>
      </c>
      <c r="D6005" s="14" t="s">
        <v>54</v>
      </c>
      <c r="E6005" s="14">
        <v>0</v>
      </c>
      <c r="F6005" s="14">
        <v>341.59557019627601</v>
      </c>
      <c r="G6005" s="14">
        <v>113.865190065425</v>
      </c>
      <c r="H6005" s="14">
        <v>260.35255531136499</v>
      </c>
      <c r="I6005" s="14">
        <v>245.221417150479</v>
      </c>
      <c r="J6005" s="14">
        <v>219.62191103504</v>
      </c>
      <c r="K6005" s="14">
        <v>272.95971428578099</v>
      </c>
      <c r="L6005" s="14">
        <v>27.7382971353023</v>
      </c>
      <c r="M6005" s="14">
        <v>25.599506115439102</v>
      </c>
      <c r="O6005" s="14"/>
      <c r="P6005" s="14"/>
      <c r="Q6005" s="14"/>
      <c r="R6005" s="14"/>
      <c r="S6005" s="14"/>
      <c r="T6005" s="14"/>
      <c r="U6005" s="14"/>
      <c r="V6005" s="14"/>
      <c r="W6005" s="14"/>
      <c r="X6005" s="14"/>
      <c r="Y6005" s="14"/>
    </row>
    <row r="6006" spans="1:25">
      <c r="A6006" s="14" t="s">
        <v>6090</v>
      </c>
      <c r="B6006" s="14" t="s">
        <v>68</v>
      </c>
      <c r="C6006" s="14" t="s">
        <v>129</v>
      </c>
      <c r="D6006" s="14" t="s">
        <v>54</v>
      </c>
      <c r="E6006" s="14">
        <v>0</v>
      </c>
      <c r="F6006" s="14">
        <v>333.56847373831101</v>
      </c>
      <c r="G6006" s="14">
        <v>111.189491246104</v>
      </c>
      <c r="H6006" s="14">
        <v>253.791616886279</v>
      </c>
      <c r="I6006" s="14">
        <v>236.223110325623</v>
      </c>
      <c r="J6006" s="14">
        <v>211.279901949486</v>
      </c>
      <c r="K6006" s="14">
        <v>263.27633459402398</v>
      </c>
      <c r="L6006" s="14">
        <v>27.053224268401699</v>
      </c>
      <c r="M6006" s="14">
        <v>24.943208376136202</v>
      </c>
      <c r="O6006" s="14"/>
      <c r="P6006" s="14"/>
      <c r="Q6006" s="14"/>
      <c r="R6006" s="14"/>
      <c r="S6006" s="14"/>
      <c r="T6006" s="14"/>
      <c r="U6006" s="14"/>
      <c r="V6006" s="14"/>
      <c r="W6006" s="14"/>
      <c r="X6006" s="14"/>
      <c r="Y6006" s="14"/>
    </row>
    <row r="6007" spans="1:25">
      <c r="A6007" s="14" t="s">
        <v>6091</v>
      </c>
      <c r="B6007" s="14" t="s">
        <v>68</v>
      </c>
      <c r="C6007" s="14" t="s">
        <v>130</v>
      </c>
      <c r="D6007" s="14" t="s">
        <v>54</v>
      </c>
      <c r="E6007" s="14">
        <v>0</v>
      </c>
      <c r="F6007" s="14">
        <v>322.63596961720901</v>
      </c>
      <c r="G6007" s="14">
        <v>107.545323205736</v>
      </c>
      <c r="H6007" s="14">
        <v>245.30764171833701</v>
      </c>
      <c r="I6007" s="14">
        <v>228.68088681614199</v>
      </c>
      <c r="J6007" s="14">
        <v>204.152879830915</v>
      </c>
      <c r="K6007" s="14">
        <v>255.320257640759</v>
      </c>
      <c r="L6007" s="14">
        <v>26.639370824617199</v>
      </c>
      <c r="M6007" s="14">
        <v>24.528006985226298</v>
      </c>
      <c r="O6007" s="14"/>
      <c r="P6007" s="14"/>
      <c r="Q6007" s="14"/>
      <c r="R6007" s="14"/>
      <c r="S6007" s="14"/>
      <c r="T6007" s="14"/>
      <c r="U6007" s="14"/>
      <c r="V6007" s="14"/>
      <c r="W6007" s="14"/>
      <c r="X6007" s="14"/>
      <c r="Y6007" s="14"/>
    </row>
    <row r="6008" spans="1:25">
      <c r="A6008" s="14" t="s">
        <v>6092</v>
      </c>
      <c r="B6008" s="14" t="s">
        <v>68</v>
      </c>
      <c r="C6008" s="14" t="s">
        <v>131</v>
      </c>
      <c r="D6008" s="14" t="s">
        <v>54</v>
      </c>
      <c r="E6008" s="14">
        <v>0</v>
      </c>
      <c r="F6008" s="14">
        <v>318.37294878384603</v>
      </c>
      <c r="G6008" s="14">
        <v>106.124316261282</v>
      </c>
      <c r="H6008" s="14">
        <v>241.82734064840599</v>
      </c>
      <c r="I6008" s="14">
        <v>223.04653562884201</v>
      </c>
      <c r="J6008" s="14">
        <v>199.00299285176999</v>
      </c>
      <c r="K6008" s="14">
        <v>249.17419203191</v>
      </c>
      <c r="L6008" s="14">
        <v>26.1276564030677</v>
      </c>
      <c r="M6008" s="14">
        <v>24.043542777071501</v>
      </c>
      <c r="O6008" s="14"/>
      <c r="P6008" s="14"/>
      <c r="Q6008" s="14"/>
      <c r="R6008" s="14"/>
      <c r="S6008" s="14"/>
      <c r="T6008" s="14"/>
      <c r="U6008" s="14"/>
      <c r="V6008" s="14"/>
      <c r="W6008" s="14"/>
      <c r="X6008" s="14"/>
      <c r="Y6008" s="14"/>
    </row>
    <row r="6009" spans="1:25">
      <c r="A6009" s="14" t="s">
        <v>6093</v>
      </c>
      <c r="B6009" s="14" t="s">
        <v>68</v>
      </c>
      <c r="C6009" s="14" t="s">
        <v>132</v>
      </c>
      <c r="D6009" s="14" t="s">
        <v>54</v>
      </c>
      <c r="E6009" s="14">
        <v>0</v>
      </c>
      <c r="F6009" s="14">
        <v>334.51369941918801</v>
      </c>
      <c r="G6009" s="14">
        <v>111.50456647306299</v>
      </c>
      <c r="H6009" s="14">
        <v>253.70777354507999</v>
      </c>
      <c r="I6009" s="14">
        <v>233.21987387925299</v>
      </c>
      <c r="J6009" s="14">
        <v>208.70991932962099</v>
      </c>
      <c r="K6009" s="14">
        <v>259.80012987538299</v>
      </c>
      <c r="L6009" s="14">
        <v>26.5802559961299</v>
      </c>
      <c r="M6009" s="14">
        <v>24.509954549632099</v>
      </c>
      <c r="O6009" s="14"/>
      <c r="P6009" s="14"/>
      <c r="Q6009" s="14"/>
      <c r="R6009" s="14"/>
      <c r="S6009" s="14"/>
      <c r="T6009" s="14"/>
      <c r="U6009" s="14"/>
      <c r="V6009" s="14"/>
      <c r="W6009" s="14"/>
      <c r="X6009" s="14"/>
      <c r="Y6009" s="14"/>
    </row>
    <row r="6010" spans="1:25">
      <c r="A6010" s="14" t="s">
        <v>6094</v>
      </c>
      <c r="B6010" s="14" t="s">
        <v>68</v>
      </c>
      <c r="C6010" s="14" t="s">
        <v>38</v>
      </c>
      <c r="D6010" s="14" t="s">
        <v>54</v>
      </c>
      <c r="E6010" s="14">
        <v>1</v>
      </c>
      <c r="F6010" s="14">
        <v>39.208141350707102</v>
      </c>
      <c r="G6010" s="14">
        <v>13.0693804502357</v>
      </c>
      <c r="H6010" s="14">
        <v>137.44221737549401</v>
      </c>
      <c r="I6010" s="14">
        <v>142.865883600724</v>
      </c>
      <c r="J6010" s="14">
        <v>101.345103511349</v>
      </c>
      <c r="K6010" s="14">
        <v>195.571448167521</v>
      </c>
      <c r="L6010" s="14">
        <v>52.705564566797001</v>
      </c>
      <c r="M6010" s="14">
        <v>41.520780089375201</v>
      </c>
      <c r="O6010" s="14"/>
      <c r="P6010" s="14"/>
      <c r="Q6010" s="14"/>
      <c r="R6010" s="14"/>
      <c r="S6010" s="14"/>
      <c r="T6010" s="14"/>
      <c r="U6010" s="14"/>
      <c r="V6010" s="14"/>
      <c r="W6010" s="14"/>
      <c r="X6010" s="14"/>
      <c r="Y6010" s="14"/>
    </row>
    <row r="6011" spans="1:25">
      <c r="A6011" s="14" t="s">
        <v>6095</v>
      </c>
      <c r="B6011" s="14" t="s">
        <v>68</v>
      </c>
      <c r="C6011" s="14" t="s">
        <v>36</v>
      </c>
      <c r="D6011" s="14" t="s">
        <v>54</v>
      </c>
      <c r="E6011" s="14">
        <v>1</v>
      </c>
      <c r="F6011" s="14">
        <v>39.556246556818699</v>
      </c>
      <c r="G6011" s="14">
        <v>13.1854155189396</v>
      </c>
      <c r="H6011" s="14">
        <v>137.49129842481301</v>
      </c>
      <c r="I6011" s="14">
        <v>141.17276657909099</v>
      </c>
      <c r="J6011" s="14">
        <v>100.376508452048</v>
      </c>
      <c r="K6011" s="14">
        <v>192.90367616328601</v>
      </c>
      <c r="L6011" s="14">
        <v>51.730909584194499</v>
      </c>
      <c r="M6011" s="14">
        <v>40.796258127042798</v>
      </c>
      <c r="O6011" s="14"/>
      <c r="P6011" s="14"/>
      <c r="Q6011" s="14"/>
      <c r="R6011" s="14"/>
      <c r="S6011" s="14"/>
      <c r="T6011" s="14"/>
      <c r="U6011" s="14"/>
      <c r="V6011" s="14"/>
      <c r="W6011" s="14"/>
      <c r="X6011" s="14"/>
      <c r="Y6011" s="14"/>
    </row>
    <row r="6012" spans="1:25">
      <c r="A6012" s="14" t="s">
        <v>6096</v>
      </c>
      <c r="B6012" s="14" t="s">
        <v>68</v>
      </c>
      <c r="C6012" s="14" t="s">
        <v>34</v>
      </c>
      <c r="D6012" s="14" t="s">
        <v>54</v>
      </c>
      <c r="E6012" s="14">
        <v>1</v>
      </c>
      <c r="F6012" s="14">
        <v>43.120587791377197</v>
      </c>
      <c r="G6012" s="14">
        <v>14.373529263792401</v>
      </c>
      <c r="H6012" s="14">
        <v>149.319855223274</v>
      </c>
      <c r="I6012" s="14">
        <v>151.38356343531899</v>
      </c>
      <c r="J6012" s="14">
        <v>109.390051582469</v>
      </c>
      <c r="K6012" s="14">
        <v>204.09654811369799</v>
      </c>
      <c r="L6012" s="14">
        <v>52.712984678378902</v>
      </c>
      <c r="M6012" s="14">
        <v>41.993511852849899</v>
      </c>
      <c r="O6012" s="14"/>
      <c r="P6012" s="14"/>
      <c r="Q6012" s="14"/>
      <c r="R6012" s="14"/>
      <c r="S6012" s="14"/>
      <c r="T6012" s="14"/>
      <c r="U6012" s="14"/>
      <c r="V6012" s="14"/>
      <c r="W6012" s="14"/>
      <c r="X6012" s="14"/>
      <c r="Y6012" s="14"/>
    </row>
    <row r="6013" spans="1:25">
      <c r="A6013" s="14" t="s">
        <v>6097</v>
      </c>
      <c r="B6013" s="14" t="s">
        <v>68</v>
      </c>
      <c r="C6013" s="14" t="s">
        <v>128</v>
      </c>
      <c r="D6013" s="14" t="s">
        <v>54</v>
      </c>
      <c r="E6013" s="14">
        <v>1</v>
      </c>
      <c r="F6013" s="14">
        <v>46.451550656152499</v>
      </c>
      <c r="G6013" s="14">
        <v>15.4838502187175</v>
      </c>
      <c r="H6013" s="14">
        <v>160.117026838621</v>
      </c>
      <c r="I6013" s="14">
        <v>159.36323321700499</v>
      </c>
      <c r="J6013" s="14">
        <v>116.59332183723799</v>
      </c>
      <c r="K6013" s="14">
        <v>212.60291338248601</v>
      </c>
      <c r="L6013" s="14">
        <v>53.239680165481303</v>
      </c>
      <c r="M6013" s="14">
        <v>42.769911379767002</v>
      </c>
      <c r="O6013" s="14"/>
      <c r="P6013" s="14"/>
      <c r="Q6013" s="14"/>
      <c r="R6013" s="14"/>
      <c r="S6013" s="14"/>
      <c r="T6013" s="14"/>
      <c r="U6013" s="14"/>
      <c r="V6013" s="14"/>
      <c r="W6013" s="14"/>
      <c r="X6013" s="14"/>
      <c r="Y6013" s="14"/>
    </row>
    <row r="6014" spans="1:25">
      <c r="A6014" s="14" t="s">
        <v>6098</v>
      </c>
      <c r="B6014" s="14" t="s">
        <v>68</v>
      </c>
      <c r="C6014" s="14" t="s">
        <v>129</v>
      </c>
      <c r="D6014" s="14" t="s">
        <v>54</v>
      </c>
      <c r="E6014" s="14">
        <v>1</v>
      </c>
      <c r="F6014" s="14">
        <v>48.692802862268501</v>
      </c>
      <c r="G6014" s="14">
        <v>16.230934287422802</v>
      </c>
      <c r="H6014" s="14">
        <v>166.996374450471</v>
      </c>
      <c r="I6014" s="14">
        <v>163.242489467827</v>
      </c>
      <c r="J6014" s="14">
        <v>120.34046467773901</v>
      </c>
      <c r="K6014" s="14">
        <v>216.37262170549101</v>
      </c>
      <c r="L6014" s="14">
        <v>53.1301322376641</v>
      </c>
      <c r="M6014" s="14">
        <v>42.902024790087303</v>
      </c>
      <c r="O6014" s="14"/>
      <c r="P6014" s="14"/>
      <c r="Q6014" s="14"/>
      <c r="R6014" s="14"/>
      <c r="S6014" s="14"/>
      <c r="T6014" s="14"/>
      <c r="U6014" s="14"/>
      <c r="V6014" s="14"/>
      <c r="W6014" s="14"/>
      <c r="X6014" s="14"/>
      <c r="Y6014" s="14"/>
    </row>
    <row r="6015" spans="1:25">
      <c r="A6015" s="14" t="s">
        <v>6099</v>
      </c>
      <c r="B6015" s="14" t="s">
        <v>68</v>
      </c>
      <c r="C6015" s="14" t="s">
        <v>130</v>
      </c>
      <c r="D6015" s="14" t="s">
        <v>54</v>
      </c>
      <c r="E6015" s="14">
        <v>1</v>
      </c>
      <c r="F6015" s="14">
        <v>51.8621428730603</v>
      </c>
      <c r="G6015" s="14">
        <v>17.2873809576868</v>
      </c>
      <c r="H6015" s="14">
        <v>176.65420966367</v>
      </c>
      <c r="I6015" s="14">
        <v>172.27352346139199</v>
      </c>
      <c r="J6015" s="14">
        <v>128.31492464306399</v>
      </c>
      <c r="K6015" s="14">
        <v>226.34893220214801</v>
      </c>
      <c r="L6015" s="14">
        <v>54.075408740756799</v>
      </c>
      <c r="M6015" s="14">
        <v>43.958598818327502</v>
      </c>
      <c r="O6015" s="14"/>
      <c r="P6015" s="14"/>
      <c r="Q6015" s="14"/>
      <c r="R6015" s="14"/>
      <c r="S6015" s="14"/>
      <c r="T6015" s="14"/>
      <c r="U6015" s="14"/>
      <c r="V6015" s="14"/>
      <c r="W6015" s="14"/>
      <c r="X6015" s="14"/>
      <c r="Y6015" s="14"/>
    </row>
    <row r="6016" spans="1:25">
      <c r="A6016" s="14" t="s">
        <v>6100</v>
      </c>
      <c r="B6016" s="14" t="s">
        <v>68</v>
      </c>
      <c r="C6016" s="14" t="s">
        <v>131</v>
      </c>
      <c r="D6016" s="14" t="s">
        <v>54</v>
      </c>
      <c r="E6016" s="14">
        <v>1</v>
      </c>
      <c r="F6016" s="14">
        <v>50.423169049453499</v>
      </c>
      <c r="G6016" s="14">
        <v>16.807723016484498</v>
      </c>
      <c r="H6016" s="14">
        <v>170.51560329192</v>
      </c>
      <c r="I6016" s="14">
        <v>161.339766352841</v>
      </c>
      <c r="J6016" s="14">
        <v>119.66560579847901</v>
      </c>
      <c r="K6016" s="14">
        <v>212.75698679649699</v>
      </c>
      <c r="L6016" s="14">
        <v>51.4172204436559</v>
      </c>
      <c r="M6016" s="14">
        <v>41.674160554361997</v>
      </c>
      <c r="O6016" s="14"/>
      <c r="P6016" s="14"/>
      <c r="Q6016" s="14"/>
      <c r="R6016" s="14"/>
      <c r="S6016" s="14"/>
      <c r="T6016" s="14"/>
      <c r="U6016" s="14"/>
      <c r="V6016" s="14"/>
      <c r="W6016" s="14"/>
      <c r="X6016" s="14"/>
      <c r="Y6016" s="14"/>
    </row>
    <row r="6017" spans="1:25">
      <c r="A6017" s="14" t="s">
        <v>6101</v>
      </c>
      <c r="B6017" s="14" t="s">
        <v>68</v>
      </c>
      <c r="C6017" s="14" t="s">
        <v>132</v>
      </c>
      <c r="D6017" s="14" t="s">
        <v>54</v>
      </c>
      <c r="E6017" s="14">
        <v>1</v>
      </c>
      <c r="F6017" s="14">
        <v>51.942362588399497</v>
      </c>
      <c r="G6017" s="14">
        <v>17.3141208627998</v>
      </c>
      <c r="H6017" s="14">
        <v>174.60204574405699</v>
      </c>
      <c r="I6017" s="14">
        <v>162.22101484586901</v>
      </c>
      <c r="J6017" s="14">
        <v>120.895072698289</v>
      </c>
      <c r="K6017" s="14">
        <v>213.049672320322</v>
      </c>
      <c r="L6017" s="14">
        <v>50.828657474453799</v>
      </c>
      <c r="M6017" s="14">
        <v>41.325942147579902</v>
      </c>
      <c r="O6017" s="14"/>
      <c r="P6017" s="14"/>
      <c r="Q6017" s="14"/>
      <c r="R6017" s="14"/>
      <c r="S6017" s="14"/>
      <c r="T6017" s="14"/>
      <c r="U6017" s="14"/>
      <c r="V6017" s="14"/>
      <c r="W6017" s="14"/>
      <c r="X6017" s="14"/>
      <c r="Y6017" s="14"/>
    </row>
    <row r="6018" spans="1:25">
      <c r="A6018" s="14" t="s">
        <v>6102</v>
      </c>
      <c r="B6018" s="14" t="s">
        <v>68</v>
      </c>
      <c r="C6018" s="14" t="s">
        <v>38</v>
      </c>
      <c r="D6018" s="14" t="s">
        <v>54</v>
      </c>
      <c r="E6018" s="14">
        <v>2</v>
      </c>
      <c r="F6018" s="14">
        <v>59.6820659559029</v>
      </c>
      <c r="G6018" s="14">
        <v>19.894021985300999</v>
      </c>
      <c r="H6018" s="14">
        <v>224.057010759105</v>
      </c>
      <c r="I6018" s="14">
        <v>209.48839987994199</v>
      </c>
      <c r="J6018" s="14">
        <v>158.935959883138</v>
      </c>
      <c r="K6018" s="14">
        <v>270.80076366996701</v>
      </c>
      <c r="L6018" s="14">
        <v>61.312363790024797</v>
      </c>
      <c r="M6018" s="14">
        <v>50.552439996804097</v>
      </c>
      <c r="O6018" s="14"/>
      <c r="P6018" s="14"/>
      <c r="Q6018" s="14"/>
      <c r="R6018" s="14"/>
      <c r="S6018" s="14"/>
      <c r="T6018" s="14"/>
      <c r="U6018" s="14"/>
      <c r="V6018" s="14"/>
      <c r="W6018" s="14"/>
      <c r="X6018" s="14"/>
      <c r="Y6018" s="14"/>
    </row>
    <row r="6019" spans="1:25">
      <c r="A6019" s="14" t="s">
        <v>6103</v>
      </c>
      <c r="B6019" s="14" t="s">
        <v>68</v>
      </c>
      <c r="C6019" s="14" t="s">
        <v>36</v>
      </c>
      <c r="D6019" s="14" t="s">
        <v>54</v>
      </c>
      <c r="E6019" s="14">
        <v>2</v>
      </c>
      <c r="F6019" s="14">
        <v>56.718972439834502</v>
      </c>
      <c r="G6019" s="14">
        <v>18.9063241466115</v>
      </c>
      <c r="H6019" s="14">
        <v>211.92262905333499</v>
      </c>
      <c r="I6019" s="14">
        <v>201.68820098490201</v>
      </c>
      <c r="J6019" s="14">
        <v>151.98726032164899</v>
      </c>
      <c r="K6019" s="14">
        <v>262.27109494581703</v>
      </c>
      <c r="L6019" s="14">
        <v>60.582893960915499</v>
      </c>
      <c r="M6019" s="14">
        <v>49.700940663253199</v>
      </c>
      <c r="O6019" s="14"/>
      <c r="P6019" s="14"/>
      <c r="Q6019" s="14"/>
      <c r="R6019" s="14"/>
      <c r="S6019" s="14"/>
      <c r="T6019" s="14"/>
      <c r="U6019" s="14"/>
      <c r="V6019" s="14"/>
      <c r="W6019" s="14"/>
      <c r="X6019" s="14"/>
      <c r="Y6019" s="14"/>
    </row>
    <row r="6020" spans="1:25">
      <c r="A6020" s="14" t="s">
        <v>6104</v>
      </c>
      <c r="B6020" s="14" t="s">
        <v>68</v>
      </c>
      <c r="C6020" s="14" t="s">
        <v>34</v>
      </c>
      <c r="D6020" s="14" t="s">
        <v>54</v>
      </c>
      <c r="E6020" s="14">
        <v>2</v>
      </c>
      <c r="F6020" s="14">
        <v>60.353406756672797</v>
      </c>
      <c r="G6020" s="14">
        <v>20.117802252224301</v>
      </c>
      <c r="H6020" s="14">
        <v>225.11528070374001</v>
      </c>
      <c r="I6020" s="14">
        <v>212.04508124461299</v>
      </c>
      <c r="J6020" s="14">
        <v>161.293815714235</v>
      </c>
      <c r="K6020" s="14">
        <v>273.531834329937</v>
      </c>
      <c r="L6020" s="14">
        <v>61.486753085323897</v>
      </c>
      <c r="M6020" s="14">
        <v>50.7512655303779</v>
      </c>
      <c r="O6020" s="14"/>
      <c r="P6020" s="14"/>
      <c r="Q6020" s="14"/>
      <c r="R6020" s="14"/>
      <c r="S6020" s="14"/>
      <c r="T6020" s="14"/>
      <c r="U6020" s="14"/>
      <c r="V6020" s="14"/>
      <c r="W6020" s="14"/>
      <c r="X6020" s="14"/>
      <c r="Y6020" s="14"/>
    </row>
    <row r="6021" spans="1:25">
      <c r="A6021" s="14" t="s">
        <v>6105</v>
      </c>
      <c r="B6021" s="14" t="s">
        <v>68</v>
      </c>
      <c r="C6021" s="14" t="s">
        <v>128</v>
      </c>
      <c r="D6021" s="14" t="s">
        <v>54</v>
      </c>
      <c r="E6021" s="14">
        <v>2</v>
      </c>
      <c r="F6021" s="14">
        <v>54.4665032560006</v>
      </c>
      <c r="G6021" s="14">
        <v>18.155501085333501</v>
      </c>
      <c r="H6021" s="14">
        <v>203.35462685185399</v>
      </c>
      <c r="I6021" s="14">
        <v>191.22060893691301</v>
      </c>
      <c r="J6021" s="14">
        <v>143.305210815923</v>
      </c>
      <c r="K6021" s="14">
        <v>249.86622335926</v>
      </c>
      <c r="L6021" s="14">
        <v>58.645614422347798</v>
      </c>
      <c r="M6021" s="14">
        <v>47.915398120989401</v>
      </c>
      <c r="O6021" s="14"/>
      <c r="P6021" s="14"/>
      <c r="Q6021" s="14"/>
      <c r="R6021" s="14"/>
      <c r="S6021" s="14"/>
      <c r="T6021" s="14"/>
      <c r="U6021" s="14"/>
      <c r="V6021" s="14"/>
      <c r="W6021" s="14"/>
      <c r="X6021" s="14"/>
      <c r="Y6021" s="14"/>
    </row>
    <row r="6022" spans="1:25">
      <c r="A6022" s="14" t="s">
        <v>6106</v>
      </c>
      <c r="B6022" s="14" t="s">
        <v>68</v>
      </c>
      <c r="C6022" s="14" t="s">
        <v>129</v>
      </c>
      <c r="D6022" s="14" t="s">
        <v>54</v>
      </c>
      <c r="E6022" s="14">
        <v>2</v>
      </c>
      <c r="F6022" s="14">
        <v>56.898754966649001</v>
      </c>
      <c r="G6022" s="14">
        <v>18.966251655549701</v>
      </c>
      <c r="H6022" s="14">
        <v>212.15837639975001</v>
      </c>
      <c r="I6022" s="14">
        <v>198.12686803365801</v>
      </c>
      <c r="J6022" s="14">
        <v>149.49350408592599</v>
      </c>
      <c r="K6022" s="14">
        <v>257.38973032944199</v>
      </c>
      <c r="L6022" s="14">
        <v>59.262862295784103</v>
      </c>
      <c r="M6022" s="14">
        <v>48.633363947731901</v>
      </c>
      <c r="O6022" s="14"/>
      <c r="P6022" s="14"/>
      <c r="Q6022" s="14"/>
      <c r="R6022" s="14"/>
      <c r="S6022" s="14"/>
      <c r="T6022" s="14"/>
      <c r="U6022" s="14"/>
      <c r="V6022" s="14"/>
      <c r="W6022" s="14"/>
      <c r="X6022" s="14"/>
      <c r="Y6022" s="14"/>
    </row>
    <row r="6023" spans="1:25">
      <c r="A6023" s="14" t="s">
        <v>6107</v>
      </c>
      <c r="B6023" s="14" t="s">
        <v>68</v>
      </c>
      <c r="C6023" s="14" t="s">
        <v>130</v>
      </c>
      <c r="D6023" s="14" t="s">
        <v>54</v>
      </c>
      <c r="E6023" s="14">
        <v>2</v>
      </c>
      <c r="F6023" s="14">
        <v>54.824634214667498</v>
      </c>
      <c r="G6023" s="14">
        <v>18.274878071555801</v>
      </c>
      <c r="H6023" s="14">
        <v>204.638252452941</v>
      </c>
      <c r="I6023" s="14">
        <v>189.17482024593301</v>
      </c>
      <c r="J6023" s="14">
        <v>141.91871513617099</v>
      </c>
      <c r="K6023" s="14">
        <v>246.97494952499</v>
      </c>
      <c r="L6023" s="14">
        <v>57.800129279057202</v>
      </c>
      <c r="M6023" s="14">
        <v>47.256105109761698</v>
      </c>
      <c r="O6023" s="14"/>
      <c r="P6023" s="14"/>
      <c r="Q6023" s="14"/>
      <c r="R6023" s="14"/>
      <c r="S6023" s="14"/>
      <c r="T6023" s="14"/>
      <c r="U6023" s="14"/>
      <c r="V6023" s="14"/>
      <c r="W6023" s="14"/>
      <c r="X6023" s="14"/>
      <c r="Y6023" s="14"/>
    </row>
    <row r="6024" spans="1:25">
      <c r="A6024" s="14" t="s">
        <v>6108</v>
      </c>
      <c r="B6024" s="14" t="s">
        <v>68</v>
      </c>
      <c r="C6024" s="14" t="s">
        <v>131</v>
      </c>
      <c r="D6024" s="14" t="s">
        <v>54</v>
      </c>
      <c r="E6024" s="14">
        <v>2</v>
      </c>
      <c r="F6024" s="14">
        <v>59.636009242436899</v>
      </c>
      <c r="G6024" s="14">
        <v>19.878669747479002</v>
      </c>
      <c r="H6024" s="14">
        <v>223.155250869768</v>
      </c>
      <c r="I6024" s="14">
        <v>204.78164039596399</v>
      </c>
      <c r="J6024" s="14">
        <v>155.71041891371399</v>
      </c>
      <c r="K6024" s="14">
        <v>264.30198388267797</v>
      </c>
      <c r="L6024" s="14">
        <v>59.520343486714303</v>
      </c>
      <c r="M6024" s="14">
        <v>49.071221482249904</v>
      </c>
      <c r="O6024" s="14"/>
      <c r="P6024" s="14"/>
      <c r="Q6024" s="14"/>
      <c r="R6024" s="14"/>
      <c r="S6024" s="14"/>
      <c r="T6024" s="14"/>
      <c r="U6024" s="14"/>
      <c r="V6024" s="14"/>
      <c r="W6024" s="14"/>
      <c r="X6024" s="14"/>
      <c r="Y6024" s="14"/>
    </row>
    <row r="6025" spans="1:25">
      <c r="A6025" s="14" t="s">
        <v>6109</v>
      </c>
      <c r="B6025" s="14" t="s">
        <v>68</v>
      </c>
      <c r="C6025" s="14" t="s">
        <v>132</v>
      </c>
      <c r="D6025" s="14" t="s">
        <v>54</v>
      </c>
      <c r="E6025" s="14">
        <v>2</v>
      </c>
      <c r="F6025" s="14">
        <v>66.066669667485201</v>
      </c>
      <c r="G6025" s="14">
        <v>22.0222232224951</v>
      </c>
      <c r="H6025" s="14">
        <v>248.305595021931</v>
      </c>
      <c r="I6025" s="14">
        <v>225.77623287460301</v>
      </c>
      <c r="J6025" s="14">
        <v>174.235072334606</v>
      </c>
      <c r="K6025" s="14">
        <v>287.68825589214902</v>
      </c>
      <c r="L6025" s="14">
        <v>61.912023017545501</v>
      </c>
      <c r="M6025" s="14">
        <v>51.541160539997399</v>
      </c>
      <c r="O6025" s="14"/>
      <c r="P6025" s="14"/>
      <c r="Q6025" s="14"/>
      <c r="R6025" s="14"/>
      <c r="S6025" s="14"/>
      <c r="T6025" s="14"/>
      <c r="U6025" s="14"/>
      <c r="V6025" s="14"/>
      <c r="W6025" s="14"/>
      <c r="X6025" s="14"/>
      <c r="Y6025" s="14"/>
    </row>
    <row r="6026" spans="1:25">
      <c r="A6026" s="14" t="s">
        <v>6110</v>
      </c>
      <c r="B6026" s="14" t="s">
        <v>68</v>
      </c>
      <c r="C6026" s="14" t="s">
        <v>38</v>
      </c>
      <c r="D6026" s="14" t="s">
        <v>54</v>
      </c>
      <c r="E6026" s="14">
        <v>3</v>
      </c>
      <c r="F6026" s="14">
        <v>75.963569281418501</v>
      </c>
      <c r="G6026" s="14">
        <v>25.321189760472802</v>
      </c>
      <c r="H6026" s="14">
        <v>297.79124733003499</v>
      </c>
      <c r="I6026" s="14">
        <v>276.18888336699501</v>
      </c>
      <c r="J6026" s="14">
        <v>216.26519265980701</v>
      </c>
      <c r="K6026" s="14">
        <v>347.27938410968602</v>
      </c>
      <c r="L6026" s="14">
        <v>71.090500742690097</v>
      </c>
      <c r="M6026" s="14">
        <v>59.923690707188499</v>
      </c>
      <c r="O6026" s="14"/>
      <c r="P6026" s="14"/>
      <c r="Q6026" s="14"/>
      <c r="R6026" s="14"/>
      <c r="S6026" s="14"/>
      <c r="T6026" s="14"/>
      <c r="U6026" s="14"/>
      <c r="V6026" s="14"/>
      <c r="W6026" s="14"/>
      <c r="X6026" s="14"/>
      <c r="Y6026" s="14"/>
    </row>
    <row r="6027" spans="1:25">
      <c r="A6027" s="14" t="s">
        <v>6111</v>
      </c>
      <c r="B6027" s="14" t="s">
        <v>68</v>
      </c>
      <c r="C6027" s="14" t="s">
        <v>36</v>
      </c>
      <c r="D6027" s="14" t="s">
        <v>54</v>
      </c>
      <c r="E6027" s="14">
        <v>3</v>
      </c>
      <c r="F6027" s="14">
        <v>70.888060552986204</v>
      </c>
      <c r="G6027" s="14">
        <v>23.6293535176621</v>
      </c>
      <c r="H6027" s="14">
        <v>277.50268370712899</v>
      </c>
      <c r="I6027" s="14">
        <v>256.63260222216502</v>
      </c>
      <c r="J6027" s="14">
        <v>199.132383509243</v>
      </c>
      <c r="K6027" s="14">
        <v>325.26255444489402</v>
      </c>
      <c r="L6027" s="14">
        <v>68.629952222729401</v>
      </c>
      <c r="M6027" s="14">
        <v>57.500218712922198</v>
      </c>
      <c r="O6027" s="14"/>
      <c r="P6027" s="14"/>
      <c r="Q6027" s="14"/>
      <c r="R6027" s="14"/>
      <c r="S6027" s="14"/>
      <c r="T6027" s="14"/>
      <c r="U6027" s="14"/>
      <c r="V6027" s="14"/>
      <c r="W6027" s="14"/>
      <c r="X6027" s="14"/>
      <c r="Y6027" s="14"/>
    </row>
    <row r="6028" spans="1:25">
      <c r="A6028" s="14" t="s">
        <v>6112</v>
      </c>
      <c r="B6028" s="14" t="s">
        <v>68</v>
      </c>
      <c r="C6028" s="14" t="s">
        <v>34</v>
      </c>
      <c r="D6028" s="14" t="s">
        <v>54</v>
      </c>
      <c r="E6028" s="14">
        <v>3</v>
      </c>
      <c r="F6028" s="14">
        <v>65.333927946601094</v>
      </c>
      <c r="G6028" s="14">
        <v>21.777975982200399</v>
      </c>
      <c r="H6028" s="14">
        <v>255.13092762652701</v>
      </c>
      <c r="I6028" s="14">
        <v>236.90697539953001</v>
      </c>
      <c r="J6028" s="14">
        <v>181.919913089895</v>
      </c>
      <c r="K6028" s="14">
        <v>303.02656086150898</v>
      </c>
      <c r="L6028" s="14">
        <v>66.119585461979696</v>
      </c>
      <c r="M6028" s="14">
        <v>54.987062309634503</v>
      </c>
      <c r="O6028" s="14"/>
      <c r="P6028" s="14"/>
      <c r="Q6028" s="14"/>
      <c r="R6028" s="14"/>
      <c r="S6028" s="14"/>
      <c r="T6028" s="14"/>
      <c r="U6028" s="14"/>
      <c r="V6028" s="14"/>
      <c r="W6028" s="14"/>
      <c r="X6028" s="14"/>
      <c r="Y6028" s="14"/>
    </row>
    <row r="6029" spans="1:25">
      <c r="A6029" s="14" t="s">
        <v>6113</v>
      </c>
      <c r="B6029" s="14" t="s">
        <v>68</v>
      </c>
      <c r="C6029" s="14" t="s">
        <v>128</v>
      </c>
      <c r="D6029" s="14" t="s">
        <v>54</v>
      </c>
      <c r="E6029" s="14">
        <v>3</v>
      </c>
      <c r="F6029" s="14">
        <v>62.932200076694002</v>
      </c>
      <c r="G6029" s="14">
        <v>20.977400025564702</v>
      </c>
      <c r="H6029" s="14">
        <v>245.85771800091399</v>
      </c>
      <c r="I6029" s="14">
        <v>234.03803470732601</v>
      </c>
      <c r="J6029" s="14">
        <v>178.85802804143199</v>
      </c>
      <c r="K6029" s="14">
        <v>300.62315951520497</v>
      </c>
      <c r="L6029" s="14">
        <v>66.585124807879097</v>
      </c>
      <c r="M6029" s="14">
        <v>55.1800066658936</v>
      </c>
      <c r="O6029" s="14"/>
      <c r="P6029" s="14"/>
      <c r="Q6029" s="14"/>
      <c r="R6029" s="14"/>
      <c r="S6029" s="14"/>
      <c r="T6029" s="14"/>
      <c r="U6029" s="14"/>
      <c r="V6029" s="14"/>
      <c r="W6029" s="14"/>
      <c r="X6029" s="14"/>
      <c r="Y6029" s="14"/>
    </row>
    <row r="6030" spans="1:25">
      <c r="A6030" s="14" t="s">
        <v>6114</v>
      </c>
      <c r="B6030" s="14" t="s">
        <v>68</v>
      </c>
      <c r="C6030" s="14" t="s">
        <v>129</v>
      </c>
      <c r="D6030" s="14" t="s">
        <v>54</v>
      </c>
      <c r="E6030" s="14">
        <v>3</v>
      </c>
      <c r="F6030" s="14">
        <v>62.719101057280902</v>
      </c>
      <c r="G6030" s="14">
        <v>20.906367019093601</v>
      </c>
      <c r="H6030" s="14">
        <v>245.475933687988</v>
      </c>
      <c r="I6030" s="14">
        <v>224.34243365980501</v>
      </c>
      <c r="J6030" s="14">
        <v>171.296556099962</v>
      </c>
      <c r="K6030" s="14">
        <v>288.372909852063</v>
      </c>
      <c r="L6030" s="14">
        <v>64.030476192257893</v>
      </c>
      <c r="M6030" s="14">
        <v>53.045877559843397</v>
      </c>
      <c r="O6030" s="14"/>
      <c r="P6030" s="14"/>
      <c r="Q6030" s="14"/>
      <c r="R6030" s="14"/>
      <c r="S6030" s="14"/>
      <c r="T6030" s="14"/>
      <c r="U6030" s="14"/>
      <c r="V6030" s="14"/>
      <c r="W6030" s="14"/>
      <c r="X6030" s="14"/>
      <c r="Y6030" s="14"/>
    </row>
    <row r="6031" spans="1:25">
      <c r="A6031" s="14" t="s">
        <v>6115</v>
      </c>
      <c r="B6031" s="14" t="s">
        <v>68</v>
      </c>
      <c r="C6031" s="14" t="s">
        <v>130</v>
      </c>
      <c r="D6031" s="14" t="s">
        <v>54</v>
      </c>
      <c r="E6031" s="14">
        <v>3</v>
      </c>
      <c r="F6031" s="14">
        <v>61.275096561197401</v>
      </c>
      <c r="G6031" s="14">
        <v>20.425032187065799</v>
      </c>
      <c r="H6031" s="14">
        <v>240.64366555864299</v>
      </c>
      <c r="I6031" s="14">
        <v>222.03149214593199</v>
      </c>
      <c r="J6031" s="14">
        <v>169.01634281047399</v>
      </c>
      <c r="K6031" s="14">
        <v>286.16727532915502</v>
      </c>
      <c r="L6031" s="14">
        <v>64.135783183222699</v>
      </c>
      <c r="M6031" s="14">
        <v>53.015149335458297</v>
      </c>
      <c r="O6031" s="14"/>
      <c r="P6031" s="14"/>
      <c r="Q6031" s="14"/>
      <c r="R6031" s="14"/>
      <c r="S6031" s="14"/>
      <c r="T6031" s="14"/>
      <c r="U6031" s="14"/>
      <c r="V6031" s="14"/>
      <c r="W6031" s="14"/>
      <c r="X6031" s="14"/>
      <c r="Y6031" s="14"/>
    </row>
    <row r="6032" spans="1:25">
      <c r="A6032" s="14" t="s">
        <v>6116</v>
      </c>
      <c r="B6032" s="14" t="s">
        <v>68</v>
      </c>
      <c r="C6032" s="14" t="s">
        <v>131</v>
      </c>
      <c r="D6032" s="14" t="s">
        <v>54</v>
      </c>
      <c r="E6032" s="14">
        <v>3</v>
      </c>
      <c r="F6032" s="14">
        <v>61.970607390427197</v>
      </c>
      <c r="G6032" s="14">
        <v>20.6568691301424</v>
      </c>
      <c r="H6032" s="14">
        <v>243.22229047618501</v>
      </c>
      <c r="I6032" s="14">
        <v>227.46051278964001</v>
      </c>
      <c r="J6032" s="14">
        <v>173.689644044267</v>
      </c>
      <c r="K6032" s="14">
        <v>292.44029996544799</v>
      </c>
      <c r="L6032" s="14">
        <v>64.979787175807999</v>
      </c>
      <c r="M6032" s="14">
        <v>53.770868745372802</v>
      </c>
      <c r="O6032" s="14"/>
      <c r="P6032" s="14"/>
      <c r="Q6032" s="14"/>
      <c r="R6032" s="14"/>
      <c r="S6032" s="14"/>
      <c r="T6032" s="14"/>
      <c r="U6032" s="14"/>
      <c r="V6032" s="14"/>
      <c r="W6032" s="14"/>
      <c r="X6032" s="14"/>
      <c r="Y6032" s="14"/>
    </row>
    <row r="6033" spans="1:25">
      <c r="A6033" s="14" t="s">
        <v>6117</v>
      </c>
      <c r="B6033" s="14" t="s">
        <v>68</v>
      </c>
      <c r="C6033" s="14" t="s">
        <v>132</v>
      </c>
      <c r="D6033" s="14" t="s">
        <v>54</v>
      </c>
      <c r="E6033" s="14">
        <v>3</v>
      </c>
      <c r="F6033" s="14">
        <v>60.123887859558302</v>
      </c>
      <c r="G6033" s="14">
        <v>20.041295953186101</v>
      </c>
      <c r="H6033" s="14">
        <v>234.712241800274</v>
      </c>
      <c r="I6033" s="14">
        <v>224.46770502229799</v>
      </c>
      <c r="J6033" s="14">
        <v>170.861790121474</v>
      </c>
      <c r="K6033" s="14">
        <v>289.43691963133801</v>
      </c>
      <c r="L6033" s="14">
        <v>64.969214609039398</v>
      </c>
      <c r="M6033" s="14">
        <v>53.605914900824096</v>
      </c>
      <c r="O6033" s="14"/>
      <c r="P6033" s="14"/>
      <c r="Q6033" s="14"/>
      <c r="R6033" s="14"/>
      <c r="S6033" s="14"/>
      <c r="T6033" s="14"/>
      <c r="U6033" s="14"/>
      <c r="V6033" s="14"/>
      <c r="W6033" s="14"/>
      <c r="X6033" s="14"/>
      <c r="Y6033" s="14"/>
    </row>
    <row r="6034" spans="1:25">
      <c r="A6034" s="14" t="s">
        <v>6118</v>
      </c>
      <c r="B6034" s="14" t="s">
        <v>68</v>
      </c>
      <c r="C6034" s="14" t="s">
        <v>38</v>
      </c>
      <c r="D6034" s="14" t="s">
        <v>54</v>
      </c>
      <c r="E6034" s="14">
        <v>4</v>
      </c>
      <c r="F6034" s="14">
        <v>73.481449041763796</v>
      </c>
      <c r="G6034" s="14">
        <v>24.493816347254601</v>
      </c>
      <c r="H6034" s="14">
        <v>295.84285788615801</v>
      </c>
      <c r="I6034" s="14">
        <v>280.32127461885699</v>
      </c>
      <c r="J6034" s="14">
        <v>219.084483608901</v>
      </c>
      <c r="K6034" s="14">
        <v>353.17939654816797</v>
      </c>
      <c r="L6034" s="14">
        <v>72.858121929310997</v>
      </c>
      <c r="M6034" s="14">
        <v>61.236791009955702</v>
      </c>
      <c r="O6034" s="14"/>
      <c r="P6034" s="14"/>
      <c r="Q6034" s="14"/>
      <c r="R6034" s="14"/>
      <c r="S6034" s="14"/>
      <c r="T6034" s="14"/>
      <c r="U6034" s="14"/>
      <c r="V6034" s="14"/>
      <c r="W6034" s="14"/>
      <c r="X6034" s="14"/>
      <c r="Y6034" s="14"/>
    </row>
    <row r="6035" spans="1:25">
      <c r="A6035" s="14" t="s">
        <v>6119</v>
      </c>
      <c r="B6035" s="14" t="s">
        <v>68</v>
      </c>
      <c r="C6035" s="14" t="s">
        <v>36</v>
      </c>
      <c r="D6035" s="14" t="s">
        <v>54</v>
      </c>
      <c r="E6035" s="14">
        <v>4</v>
      </c>
      <c r="F6035" s="14">
        <v>72.196996766916598</v>
      </c>
      <c r="G6035" s="14">
        <v>24.065665588972202</v>
      </c>
      <c r="H6035" s="14">
        <v>291.05824135019799</v>
      </c>
      <c r="I6035" s="14">
        <v>278.43470234464098</v>
      </c>
      <c r="J6035" s="14">
        <v>217.18736007722899</v>
      </c>
      <c r="K6035" s="14">
        <v>351.41847130489901</v>
      </c>
      <c r="L6035" s="14">
        <v>72.983768960258004</v>
      </c>
      <c r="M6035" s="14">
        <v>61.2473422674123</v>
      </c>
      <c r="O6035" s="14"/>
      <c r="P6035" s="14"/>
      <c r="Q6035" s="14"/>
      <c r="R6035" s="14"/>
      <c r="S6035" s="14"/>
      <c r="T6035" s="14"/>
      <c r="U6035" s="14"/>
      <c r="V6035" s="14"/>
      <c r="W6035" s="14"/>
      <c r="X6035" s="14"/>
      <c r="Y6035" s="14"/>
    </row>
    <row r="6036" spans="1:25">
      <c r="A6036" s="14" t="s">
        <v>6120</v>
      </c>
      <c r="B6036" s="14" t="s">
        <v>68</v>
      </c>
      <c r="C6036" s="14" t="s">
        <v>34</v>
      </c>
      <c r="D6036" s="14" t="s">
        <v>54</v>
      </c>
      <c r="E6036" s="14">
        <v>4</v>
      </c>
      <c r="F6036" s="14">
        <v>69.272853770220905</v>
      </c>
      <c r="G6036" s="14">
        <v>23.090951256740301</v>
      </c>
      <c r="H6036" s="14">
        <v>278.88745026056102</v>
      </c>
      <c r="I6036" s="14">
        <v>265.03932849790601</v>
      </c>
      <c r="J6036" s="14">
        <v>205.61354384932801</v>
      </c>
      <c r="K6036" s="14">
        <v>336.11431860251702</v>
      </c>
      <c r="L6036" s="14">
        <v>71.074990104611601</v>
      </c>
      <c r="M6036" s="14">
        <v>59.425784648577498</v>
      </c>
      <c r="O6036" s="14"/>
      <c r="P6036" s="14"/>
      <c r="Q6036" s="14"/>
      <c r="R6036" s="14"/>
      <c r="S6036" s="14"/>
      <c r="T6036" s="14"/>
      <c r="U6036" s="14"/>
      <c r="V6036" s="14"/>
      <c r="W6036" s="14"/>
      <c r="X6036" s="14"/>
      <c r="Y6036" s="14"/>
    </row>
    <row r="6037" spans="1:25">
      <c r="A6037" s="14" t="s">
        <v>6121</v>
      </c>
      <c r="B6037" s="14" t="s">
        <v>68</v>
      </c>
      <c r="C6037" s="14" t="s">
        <v>128</v>
      </c>
      <c r="D6037" s="14" t="s">
        <v>54</v>
      </c>
      <c r="E6037" s="14">
        <v>4</v>
      </c>
      <c r="F6037" s="14">
        <v>68.205365764960803</v>
      </c>
      <c r="G6037" s="14">
        <v>22.735121921653601</v>
      </c>
      <c r="H6037" s="14">
        <v>272.98525421237099</v>
      </c>
      <c r="I6037" s="14">
        <v>260.38852570156598</v>
      </c>
      <c r="J6037" s="14">
        <v>201.653896520491</v>
      </c>
      <c r="K6037" s="14">
        <v>330.73573839272001</v>
      </c>
      <c r="L6037" s="14">
        <v>70.3472126911537</v>
      </c>
      <c r="M6037" s="14">
        <v>58.734629181075199</v>
      </c>
      <c r="O6037" s="14"/>
      <c r="P6037" s="14"/>
      <c r="Q6037" s="14"/>
      <c r="R6037" s="14"/>
      <c r="S6037" s="14"/>
      <c r="T6037" s="14"/>
      <c r="U6037" s="14"/>
      <c r="V6037" s="14"/>
      <c r="W6037" s="14"/>
      <c r="X6037" s="14"/>
      <c r="Y6037" s="14"/>
    </row>
    <row r="6038" spans="1:25">
      <c r="A6038" s="14" t="s">
        <v>6122</v>
      </c>
      <c r="B6038" s="14" t="s">
        <v>68</v>
      </c>
      <c r="C6038" s="14" t="s">
        <v>129</v>
      </c>
      <c r="D6038" s="14" t="s">
        <v>54</v>
      </c>
      <c r="E6038" s="14">
        <v>4</v>
      </c>
      <c r="F6038" s="14">
        <v>63.265085469620203</v>
      </c>
      <c r="G6038" s="14">
        <v>21.0883618232067</v>
      </c>
      <c r="H6038" s="14">
        <v>251.36114056823899</v>
      </c>
      <c r="I6038" s="14">
        <v>239.544430804418</v>
      </c>
      <c r="J6038" s="14">
        <v>183.680068109529</v>
      </c>
      <c r="K6038" s="14">
        <v>306.92173487790501</v>
      </c>
      <c r="L6038" s="14">
        <v>67.377304073487295</v>
      </c>
      <c r="M6038" s="14">
        <v>55.864362694888797</v>
      </c>
      <c r="O6038" s="14"/>
      <c r="P6038" s="14"/>
      <c r="Q6038" s="14"/>
      <c r="R6038" s="14"/>
      <c r="S6038" s="14"/>
      <c r="T6038" s="14"/>
      <c r="U6038" s="14"/>
      <c r="V6038" s="14"/>
      <c r="W6038" s="14"/>
      <c r="X6038" s="14"/>
      <c r="Y6038" s="14"/>
    </row>
    <row r="6039" spans="1:25">
      <c r="A6039" s="14" t="s">
        <v>6123</v>
      </c>
      <c r="B6039" s="14" t="s">
        <v>68</v>
      </c>
      <c r="C6039" s="14" t="s">
        <v>130</v>
      </c>
      <c r="D6039" s="14" t="s">
        <v>54</v>
      </c>
      <c r="E6039" s="14">
        <v>4</v>
      </c>
      <c r="F6039" s="14">
        <v>63.1270128912454</v>
      </c>
      <c r="G6039" s="14">
        <v>21.042337630415101</v>
      </c>
      <c r="H6039" s="14">
        <v>250.067393801479</v>
      </c>
      <c r="I6039" s="14">
        <v>237.69985750949601</v>
      </c>
      <c r="J6039" s="14">
        <v>182.142015963566</v>
      </c>
      <c r="K6039" s="14">
        <v>304.72130664450202</v>
      </c>
      <c r="L6039" s="14">
        <v>67.021449135006506</v>
      </c>
      <c r="M6039" s="14">
        <v>55.557841545929797</v>
      </c>
      <c r="O6039" s="14"/>
      <c r="P6039" s="14"/>
      <c r="Q6039" s="14"/>
      <c r="R6039" s="14"/>
      <c r="S6039" s="14"/>
      <c r="T6039" s="14"/>
      <c r="U6039" s="14"/>
      <c r="V6039" s="14"/>
      <c r="W6039" s="14"/>
      <c r="X6039" s="14"/>
      <c r="Y6039" s="14"/>
    </row>
    <row r="6040" spans="1:25">
      <c r="A6040" s="14" t="s">
        <v>6124</v>
      </c>
      <c r="B6040" s="14" t="s">
        <v>68</v>
      </c>
      <c r="C6040" s="14" t="s">
        <v>131</v>
      </c>
      <c r="D6040" s="14" t="s">
        <v>54</v>
      </c>
      <c r="E6040" s="14">
        <v>4</v>
      </c>
      <c r="F6040" s="14">
        <v>66.569913431733895</v>
      </c>
      <c r="G6040" s="14">
        <v>22.189971143911301</v>
      </c>
      <c r="H6040" s="14">
        <v>263.33035376477</v>
      </c>
      <c r="I6040" s="14">
        <v>248.37462566654801</v>
      </c>
      <c r="J6040" s="14">
        <v>191.74294142577301</v>
      </c>
      <c r="K6040" s="14">
        <v>316.35387518746597</v>
      </c>
      <c r="L6040" s="14">
        <v>67.979249520918202</v>
      </c>
      <c r="M6040" s="14">
        <v>56.631684240774199</v>
      </c>
      <c r="O6040" s="14"/>
      <c r="P6040" s="14"/>
      <c r="Q6040" s="14"/>
      <c r="R6040" s="14"/>
      <c r="S6040" s="14"/>
      <c r="T6040" s="14"/>
      <c r="U6040" s="14"/>
      <c r="V6040" s="14"/>
      <c r="W6040" s="14"/>
      <c r="X6040" s="14"/>
      <c r="Y6040" s="14"/>
    </row>
    <row r="6041" spans="1:25">
      <c r="A6041" s="14" t="s">
        <v>6125</v>
      </c>
      <c r="B6041" s="14" t="s">
        <v>68</v>
      </c>
      <c r="C6041" s="14" t="s">
        <v>132</v>
      </c>
      <c r="D6041" s="14" t="s">
        <v>54</v>
      </c>
      <c r="E6041" s="14">
        <v>4</v>
      </c>
      <c r="F6041" s="14">
        <v>70.493902264747902</v>
      </c>
      <c r="G6041" s="14">
        <v>23.497967421582601</v>
      </c>
      <c r="H6041" s="14">
        <v>278.07148540392097</v>
      </c>
      <c r="I6041" s="14">
        <v>259.00091567013197</v>
      </c>
      <c r="J6041" s="14">
        <v>201.54511196679999</v>
      </c>
      <c r="K6041" s="14">
        <v>327.61200327795399</v>
      </c>
      <c r="L6041" s="14">
        <v>68.6110876078221</v>
      </c>
      <c r="M6041" s="14">
        <v>57.4558037033323</v>
      </c>
      <c r="O6041" s="14"/>
      <c r="P6041" s="14"/>
      <c r="Q6041" s="14"/>
      <c r="R6041" s="14"/>
      <c r="S6041" s="14"/>
      <c r="T6041" s="14"/>
      <c r="U6041" s="14"/>
      <c r="V6041" s="14"/>
      <c r="W6041" s="14"/>
      <c r="X6041" s="14"/>
      <c r="Y6041" s="14"/>
    </row>
    <row r="6042" spans="1:25">
      <c r="A6042" s="14" t="s">
        <v>6126</v>
      </c>
      <c r="B6042" s="14" t="s">
        <v>68</v>
      </c>
      <c r="C6042" s="14" t="s">
        <v>38</v>
      </c>
      <c r="D6042" s="14" t="s">
        <v>54</v>
      </c>
      <c r="E6042" s="14">
        <v>5</v>
      </c>
      <c r="F6042" s="14">
        <v>95.284650304455994</v>
      </c>
      <c r="G6042" s="14">
        <v>31.761550101485302</v>
      </c>
      <c r="H6042" s="14">
        <v>379.89255364187898</v>
      </c>
      <c r="I6042" s="14">
        <v>330.08534191587199</v>
      </c>
      <c r="J6042" s="14">
        <v>265.695556772842</v>
      </c>
      <c r="K6042" s="14">
        <v>405.079210796616</v>
      </c>
      <c r="L6042" s="14">
        <v>74.993868880744103</v>
      </c>
      <c r="M6042" s="14">
        <v>64.389785143029499</v>
      </c>
      <c r="O6042" s="14"/>
      <c r="P6042" s="14"/>
      <c r="Q6042" s="14"/>
      <c r="R6042" s="14"/>
      <c r="S6042" s="14"/>
      <c r="T6042" s="14"/>
      <c r="U6042" s="14"/>
      <c r="V6042" s="14"/>
      <c r="W6042" s="14"/>
      <c r="X6042" s="14"/>
      <c r="Y6042" s="14"/>
    </row>
    <row r="6043" spans="1:25">
      <c r="A6043" s="14" t="s">
        <v>6127</v>
      </c>
      <c r="B6043" s="14" t="s">
        <v>68</v>
      </c>
      <c r="C6043" s="14" t="s">
        <v>36</v>
      </c>
      <c r="D6043" s="14" t="s">
        <v>54</v>
      </c>
      <c r="E6043" s="14">
        <v>5</v>
      </c>
      <c r="F6043" s="14">
        <v>90.5911280728957</v>
      </c>
      <c r="G6043" s="14">
        <v>30.197042690965201</v>
      </c>
      <c r="H6043" s="14">
        <v>362.04591188912002</v>
      </c>
      <c r="I6043" s="14">
        <v>319.75709622371102</v>
      </c>
      <c r="J6043" s="14">
        <v>255.92902541266901</v>
      </c>
      <c r="K6043" s="14">
        <v>394.38924697822398</v>
      </c>
      <c r="L6043" s="14">
        <v>74.632150754513006</v>
      </c>
      <c r="M6043" s="14">
        <v>63.828070811041897</v>
      </c>
      <c r="O6043" s="14"/>
      <c r="P6043" s="14"/>
      <c r="Q6043" s="14"/>
      <c r="R6043" s="14"/>
      <c r="S6043" s="14"/>
      <c r="T6043" s="14"/>
      <c r="U6043" s="14"/>
      <c r="V6043" s="14"/>
      <c r="W6043" s="14"/>
      <c r="X6043" s="14"/>
      <c r="Y6043" s="14"/>
    </row>
    <row r="6044" spans="1:25">
      <c r="A6044" s="14" t="s">
        <v>6128</v>
      </c>
      <c r="B6044" s="14" t="s">
        <v>68</v>
      </c>
      <c r="C6044" s="14" t="s">
        <v>34</v>
      </c>
      <c r="D6044" s="14" t="s">
        <v>54</v>
      </c>
      <c r="E6044" s="14">
        <v>5</v>
      </c>
      <c r="F6044" s="14">
        <v>98.803577225141396</v>
      </c>
      <c r="G6044" s="14">
        <v>32.934525741713799</v>
      </c>
      <c r="H6044" s="14">
        <v>396.45123675925402</v>
      </c>
      <c r="I6044" s="14">
        <v>350.51353477560099</v>
      </c>
      <c r="J6044" s="14">
        <v>283.28334044604202</v>
      </c>
      <c r="K6044" s="14">
        <v>428.59992421573997</v>
      </c>
      <c r="L6044" s="14">
        <v>78.086389440138703</v>
      </c>
      <c r="M6044" s="14">
        <v>67.230194329558699</v>
      </c>
      <c r="O6044" s="14"/>
      <c r="P6044" s="14"/>
      <c r="Q6044" s="14"/>
      <c r="R6044" s="14"/>
      <c r="S6044" s="14"/>
      <c r="T6044" s="14"/>
      <c r="U6044" s="14"/>
      <c r="V6044" s="14"/>
      <c r="W6044" s="14"/>
      <c r="X6044" s="14"/>
      <c r="Y6044" s="14"/>
    </row>
    <row r="6045" spans="1:25">
      <c r="A6045" s="14" t="s">
        <v>6129</v>
      </c>
      <c r="B6045" s="14" t="s">
        <v>68</v>
      </c>
      <c r="C6045" s="14" t="s">
        <v>128</v>
      </c>
      <c r="D6045" s="14" t="s">
        <v>54</v>
      </c>
      <c r="E6045" s="14">
        <v>5</v>
      </c>
      <c r="F6045" s="14">
        <v>109.53995044246901</v>
      </c>
      <c r="G6045" s="14">
        <v>36.513316814156198</v>
      </c>
      <c r="H6045" s="14">
        <v>441.19522491730601</v>
      </c>
      <c r="I6045" s="14">
        <v>397.78302515917397</v>
      </c>
      <c r="J6045" s="14">
        <v>325.16014603042402</v>
      </c>
      <c r="K6045" s="14">
        <v>481.49644049485801</v>
      </c>
      <c r="L6045" s="14">
        <v>83.713415335684303</v>
      </c>
      <c r="M6045" s="14">
        <v>72.622879128749503</v>
      </c>
      <c r="O6045" s="14"/>
      <c r="P6045" s="14"/>
      <c r="Q6045" s="14"/>
      <c r="R6045" s="14"/>
      <c r="S6045" s="14"/>
      <c r="T6045" s="14"/>
      <c r="U6045" s="14"/>
      <c r="V6045" s="14"/>
      <c r="W6045" s="14"/>
      <c r="X6045" s="14"/>
      <c r="Y6045" s="14"/>
    </row>
    <row r="6046" spans="1:25">
      <c r="A6046" s="14" t="s">
        <v>6130</v>
      </c>
      <c r="B6046" s="14" t="s">
        <v>68</v>
      </c>
      <c r="C6046" s="14" t="s">
        <v>129</v>
      </c>
      <c r="D6046" s="14" t="s">
        <v>54</v>
      </c>
      <c r="E6046" s="14">
        <v>5</v>
      </c>
      <c r="F6046" s="14">
        <v>101.992729382493</v>
      </c>
      <c r="G6046" s="14">
        <v>33.997576460830899</v>
      </c>
      <c r="H6046" s="14">
        <v>412.29173491184798</v>
      </c>
      <c r="I6046" s="14">
        <v>372.21301160317699</v>
      </c>
      <c r="J6046" s="14">
        <v>301.98147326616601</v>
      </c>
      <c r="K6046" s="14">
        <v>453.59190990309401</v>
      </c>
      <c r="L6046" s="14">
        <v>81.378898299917196</v>
      </c>
      <c r="M6046" s="14">
        <v>70.231538337010505</v>
      </c>
      <c r="O6046" s="14"/>
      <c r="P6046" s="14"/>
      <c r="Q6046" s="14"/>
      <c r="R6046" s="14"/>
      <c r="S6046" s="14"/>
      <c r="T6046" s="14"/>
      <c r="U6046" s="14"/>
      <c r="V6046" s="14"/>
      <c r="W6046" s="14"/>
      <c r="X6046" s="14"/>
      <c r="Y6046" s="14"/>
    </row>
    <row r="6047" spans="1:25">
      <c r="A6047" s="14" t="s">
        <v>6131</v>
      </c>
      <c r="B6047" s="14" t="s">
        <v>68</v>
      </c>
      <c r="C6047" s="14" t="s">
        <v>130</v>
      </c>
      <c r="D6047" s="14" t="s">
        <v>54</v>
      </c>
      <c r="E6047" s="14">
        <v>5</v>
      </c>
      <c r="F6047" s="14">
        <v>91.547083077038195</v>
      </c>
      <c r="G6047" s="14">
        <v>30.515694359012699</v>
      </c>
      <c r="H6047" s="14">
        <v>371.13180799058802</v>
      </c>
      <c r="I6047" s="14">
        <v>339.93116603382902</v>
      </c>
      <c r="J6047" s="14">
        <v>272.53082652171702</v>
      </c>
      <c r="K6047" s="14">
        <v>418.675317865122</v>
      </c>
      <c r="L6047" s="14">
        <v>78.744151831292598</v>
      </c>
      <c r="M6047" s="14">
        <v>67.400339512111898</v>
      </c>
      <c r="O6047" s="14"/>
      <c r="P6047" s="14"/>
      <c r="Q6047" s="14"/>
      <c r="R6047" s="14"/>
      <c r="S6047" s="14"/>
      <c r="T6047" s="14"/>
      <c r="U6047" s="14"/>
      <c r="V6047" s="14"/>
      <c r="W6047" s="14"/>
      <c r="X6047" s="14"/>
      <c r="Y6047" s="14"/>
    </row>
    <row r="6048" spans="1:25">
      <c r="A6048" s="14" t="s">
        <v>6132</v>
      </c>
      <c r="B6048" s="14" t="s">
        <v>68</v>
      </c>
      <c r="C6048" s="14" t="s">
        <v>131</v>
      </c>
      <c r="D6048" s="14" t="s">
        <v>54</v>
      </c>
      <c r="E6048" s="14">
        <v>5</v>
      </c>
      <c r="F6048" s="14">
        <v>79.773249669794595</v>
      </c>
      <c r="G6048" s="14">
        <v>26.591083223264899</v>
      </c>
      <c r="H6048" s="14">
        <v>324.29468543353198</v>
      </c>
      <c r="I6048" s="14">
        <v>291.66037009707497</v>
      </c>
      <c r="J6048" s="14">
        <v>230.07084964031199</v>
      </c>
      <c r="K6048" s="14">
        <v>364.423746331605</v>
      </c>
      <c r="L6048" s="14">
        <v>72.76337623453</v>
      </c>
      <c r="M6048" s="14">
        <v>61.589520456763303</v>
      </c>
      <c r="O6048" s="14"/>
      <c r="P6048" s="14"/>
      <c r="Q6048" s="14"/>
      <c r="R6048" s="14"/>
      <c r="S6048" s="14"/>
      <c r="T6048" s="14"/>
      <c r="U6048" s="14"/>
      <c r="V6048" s="14"/>
      <c r="W6048" s="14"/>
      <c r="X6048" s="14"/>
      <c r="Y6048" s="14"/>
    </row>
    <row r="6049" spans="1:25">
      <c r="A6049" s="14" t="s">
        <v>6133</v>
      </c>
      <c r="B6049" s="14" t="s">
        <v>68</v>
      </c>
      <c r="C6049" s="14" t="s">
        <v>132</v>
      </c>
      <c r="D6049" s="14" t="s">
        <v>54</v>
      </c>
      <c r="E6049" s="14">
        <v>5</v>
      </c>
      <c r="F6049" s="14">
        <v>85.886877038997</v>
      </c>
      <c r="G6049" s="14">
        <v>28.628959012999001</v>
      </c>
      <c r="H6049" s="14">
        <v>350.17277709869501</v>
      </c>
      <c r="I6049" s="14">
        <v>317.645788342201</v>
      </c>
      <c r="J6049" s="14">
        <v>253.02601170283501</v>
      </c>
      <c r="K6049" s="14">
        <v>393.525919541478</v>
      </c>
      <c r="L6049" s="14">
        <v>75.880131199277599</v>
      </c>
      <c r="M6049" s="14">
        <v>64.619776639365398</v>
      </c>
      <c r="O6049" s="14"/>
      <c r="P6049" s="14"/>
      <c r="Q6049" s="14"/>
      <c r="R6049" s="14"/>
      <c r="S6049" s="14"/>
      <c r="T6049" s="14"/>
      <c r="U6049" s="14"/>
      <c r="V6049" s="14"/>
      <c r="W6049" s="14"/>
      <c r="X6049" s="14"/>
      <c r="Y6049" s="14"/>
    </row>
    <row r="6050" spans="1:25">
      <c r="A6050" s="14" t="s">
        <v>6134</v>
      </c>
      <c r="B6050" s="14" t="s">
        <v>68</v>
      </c>
      <c r="C6050" s="14" t="s">
        <v>38</v>
      </c>
      <c r="D6050" s="14" t="s">
        <v>72</v>
      </c>
      <c r="E6050" s="14">
        <v>0</v>
      </c>
      <c r="F6050" s="14">
        <v>261.78909645858698</v>
      </c>
      <c r="G6050" s="14">
        <v>87.263032152862195</v>
      </c>
      <c r="H6050" s="14">
        <v>211.981842698214</v>
      </c>
      <c r="I6050" s="14">
        <v>214.37562683974701</v>
      </c>
      <c r="J6050" s="14">
        <v>188.903112613682</v>
      </c>
      <c r="K6050" s="14">
        <v>242.29474104728399</v>
      </c>
      <c r="L6050" s="14">
        <v>27.919114207537199</v>
      </c>
      <c r="M6050" s="14">
        <v>25.472514226064899</v>
      </c>
      <c r="O6050" s="14"/>
      <c r="P6050" s="14"/>
      <c r="Q6050" s="14"/>
      <c r="R6050" s="14"/>
      <c r="S6050" s="14"/>
      <c r="T6050" s="14"/>
      <c r="U6050" s="14"/>
      <c r="V6050" s="14"/>
      <c r="W6050" s="14"/>
      <c r="X6050" s="14"/>
      <c r="Y6050" s="14"/>
    </row>
    <row r="6051" spans="1:25">
      <c r="A6051" s="14" t="s">
        <v>6135</v>
      </c>
      <c r="B6051" s="14" t="s">
        <v>68</v>
      </c>
      <c r="C6051" s="14" t="s">
        <v>36</v>
      </c>
      <c r="D6051" s="14" t="s">
        <v>72</v>
      </c>
      <c r="E6051" s="14">
        <v>0</v>
      </c>
      <c r="F6051" s="14">
        <v>265.75352257457502</v>
      </c>
      <c r="G6051" s="14">
        <v>88.584507524858196</v>
      </c>
      <c r="H6051" s="14">
        <v>214.660120656027</v>
      </c>
      <c r="I6051" s="14">
        <v>216.797787516087</v>
      </c>
      <c r="J6051" s="14">
        <v>191.22639183499601</v>
      </c>
      <c r="K6051" s="14">
        <v>244.80595595112499</v>
      </c>
      <c r="L6051" s="14">
        <v>28.008168435037799</v>
      </c>
      <c r="M6051" s="14">
        <v>25.5713956810906</v>
      </c>
      <c r="O6051" s="14"/>
      <c r="P6051" s="14"/>
      <c r="Q6051" s="14"/>
      <c r="R6051" s="14"/>
      <c r="S6051" s="14"/>
      <c r="T6051" s="14"/>
      <c r="U6051" s="14"/>
      <c r="V6051" s="14"/>
      <c r="W6051" s="14"/>
      <c r="X6051" s="14"/>
      <c r="Y6051" s="14"/>
    </row>
    <row r="6052" spans="1:25">
      <c r="A6052" s="14" t="s">
        <v>6136</v>
      </c>
      <c r="B6052" s="14" t="s">
        <v>68</v>
      </c>
      <c r="C6052" s="14" t="s">
        <v>34</v>
      </c>
      <c r="D6052" s="14" t="s">
        <v>72</v>
      </c>
      <c r="E6052" s="14">
        <v>0</v>
      </c>
      <c r="F6052" s="14">
        <v>263.00133339694298</v>
      </c>
      <c r="G6052" s="14">
        <v>87.667111132314503</v>
      </c>
      <c r="H6052" s="14">
        <v>211.91498738745099</v>
      </c>
      <c r="I6052" s="14">
        <v>210.97742335578801</v>
      </c>
      <c r="J6052" s="14">
        <v>186.00352414281701</v>
      </c>
      <c r="K6052" s="14">
        <v>238.344213479465</v>
      </c>
      <c r="L6052" s="14">
        <v>27.3667901236776</v>
      </c>
      <c r="M6052" s="14">
        <v>24.973899212970402</v>
      </c>
      <c r="O6052" s="14"/>
      <c r="P6052" s="14"/>
      <c r="Q6052" s="14"/>
      <c r="R6052" s="14"/>
      <c r="S6052" s="14"/>
      <c r="T6052" s="14"/>
      <c r="U6052" s="14"/>
      <c r="V6052" s="14"/>
      <c r="W6052" s="14"/>
      <c r="X6052" s="14"/>
      <c r="Y6052" s="14"/>
    </row>
    <row r="6053" spans="1:25">
      <c r="A6053" s="14" t="s">
        <v>6137</v>
      </c>
      <c r="B6053" s="14" t="s">
        <v>68</v>
      </c>
      <c r="C6053" s="14" t="s">
        <v>128</v>
      </c>
      <c r="D6053" s="14" t="s">
        <v>72</v>
      </c>
      <c r="E6053" s="14">
        <v>0</v>
      </c>
      <c r="F6053" s="14">
        <v>254.977286543617</v>
      </c>
      <c r="G6053" s="14">
        <v>84.992428847872304</v>
      </c>
      <c r="H6053" s="14">
        <v>205.07281661930801</v>
      </c>
      <c r="I6053" s="14">
        <v>201.45449905505501</v>
      </c>
      <c r="J6053" s="14">
        <v>177.26502137071799</v>
      </c>
      <c r="K6053" s="14">
        <v>227.999776506205</v>
      </c>
      <c r="L6053" s="14">
        <v>26.545277451149701</v>
      </c>
      <c r="M6053" s="14">
        <v>24.189477684337099</v>
      </c>
      <c r="O6053" s="14"/>
      <c r="P6053" s="14"/>
      <c r="Q6053" s="14"/>
      <c r="R6053" s="14"/>
      <c r="S6053" s="14"/>
      <c r="T6053" s="14"/>
      <c r="U6053" s="14"/>
      <c r="V6053" s="14"/>
      <c r="W6053" s="14"/>
      <c r="X6053" s="14"/>
      <c r="Y6053" s="14"/>
    </row>
    <row r="6054" spans="1:25">
      <c r="A6054" s="14" t="s">
        <v>6138</v>
      </c>
      <c r="B6054" s="14" t="s">
        <v>68</v>
      </c>
      <c r="C6054" s="14" t="s">
        <v>129</v>
      </c>
      <c r="D6054" s="14" t="s">
        <v>72</v>
      </c>
      <c r="E6054" s="14">
        <v>0</v>
      </c>
      <c r="F6054" s="14">
        <v>265.26979831317101</v>
      </c>
      <c r="G6054" s="14">
        <v>88.423266104390194</v>
      </c>
      <c r="H6054" s="14">
        <v>213.107480348314</v>
      </c>
      <c r="I6054" s="14">
        <v>206.383423089003</v>
      </c>
      <c r="J6054" s="14">
        <v>182.08112223036099</v>
      </c>
      <c r="K6054" s="14">
        <v>233.00377905115701</v>
      </c>
      <c r="L6054" s="14">
        <v>26.620355962153901</v>
      </c>
      <c r="M6054" s="14">
        <v>24.302300858642599</v>
      </c>
      <c r="O6054" s="14"/>
      <c r="P6054" s="14"/>
      <c r="Q6054" s="14"/>
      <c r="R6054" s="14"/>
      <c r="S6054" s="14"/>
      <c r="T6054" s="14"/>
      <c r="U6054" s="14"/>
      <c r="V6054" s="14"/>
      <c r="W6054" s="14"/>
      <c r="X6054" s="14"/>
      <c r="Y6054" s="14"/>
    </row>
    <row r="6055" spans="1:25">
      <c r="A6055" s="14" t="s">
        <v>6139</v>
      </c>
      <c r="B6055" s="14" t="s">
        <v>68</v>
      </c>
      <c r="C6055" s="14" t="s">
        <v>130</v>
      </c>
      <c r="D6055" s="14" t="s">
        <v>72</v>
      </c>
      <c r="E6055" s="14">
        <v>0</v>
      </c>
      <c r="F6055" s="14">
        <v>269.14449068478001</v>
      </c>
      <c r="G6055" s="14">
        <v>89.714830228260098</v>
      </c>
      <c r="H6055" s="14">
        <v>215.93576005068999</v>
      </c>
      <c r="I6055" s="14">
        <v>206.425969244138</v>
      </c>
      <c r="J6055" s="14">
        <v>182.30464289824201</v>
      </c>
      <c r="K6055" s="14">
        <v>232.830626235289</v>
      </c>
      <c r="L6055" s="14">
        <v>26.4046569911505</v>
      </c>
      <c r="M6055" s="14">
        <v>24.121326345896001</v>
      </c>
      <c r="O6055" s="14"/>
      <c r="P6055" s="14"/>
      <c r="Q6055" s="14"/>
      <c r="R6055" s="14"/>
      <c r="S6055" s="14"/>
      <c r="T6055" s="14"/>
      <c r="U6055" s="14"/>
      <c r="V6055" s="14"/>
      <c r="W6055" s="14"/>
      <c r="X6055" s="14"/>
      <c r="Y6055" s="14"/>
    </row>
    <row r="6056" spans="1:25">
      <c r="A6056" s="14" t="s">
        <v>6140</v>
      </c>
      <c r="B6056" s="14" t="s">
        <v>68</v>
      </c>
      <c r="C6056" s="14" t="s">
        <v>131</v>
      </c>
      <c r="D6056" s="14" t="s">
        <v>72</v>
      </c>
      <c r="E6056" s="14">
        <v>0</v>
      </c>
      <c r="F6056" s="14">
        <v>274.55439025933401</v>
      </c>
      <c r="G6056" s="14">
        <v>91.518130086444799</v>
      </c>
      <c r="H6056" s="14">
        <v>219.63296982491599</v>
      </c>
      <c r="I6056" s="14">
        <v>209.039266630691</v>
      </c>
      <c r="J6056" s="14">
        <v>184.86287290066701</v>
      </c>
      <c r="K6056" s="14">
        <v>235.480409725844</v>
      </c>
      <c r="L6056" s="14">
        <v>26.441143095152199</v>
      </c>
      <c r="M6056" s="14">
        <v>24.1763937300245</v>
      </c>
      <c r="O6056" s="14"/>
      <c r="P6056" s="14"/>
      <c r="Q6056" s="14"/>
      <c r="R6056" s="14"/>
      <c r="S6056" s="14"/>
      <c r="T6056" s="14"/>
      <c r="U6056" s="14"/>
      <c r="V6056" s="14"/>
      <c r="W6056" s="14"/>
      <c r="X6056" s="14"/>
      <c r="Y6056" s="14"/>
    </row>
    <row r="6057" spans="1:25">
      <c r="A6057" s="14" t="s">
        <v>6141</v>
      </c>
      <c r="B6057" s="14" t="s">
        <v>68</v>
      </c>
      <c r="C6057" s="14" t="s">
        <v>132</v>
      </c>
      <c r="D6057" s="14" t="s">
        <v>72</v>
      </c>
      <c r="E6057" s="14">
        <v>0</v>
      </c>
      <c r="F6057" s="14">
        <v>273.29947879855899</v>
      </c>
      <c r="G6057" s="14">
        <v>91.099826266186298</v>
      </c>
      <c r="H6057" s="14">
        <v>217.358040034802</v>
      </c>
      <c r="I6057" s="14">
        <v>207.09628015244701</v>
      </c>
      <c r="J6057" s="14">
        <v>183.10953411465201</v>
      </c>
      <c r="K6057" s="14">
        <v>233.335421651741</v>
      </c>
      <c r="L6057" s="14">
        <v>26.239141499294298</v>
      </c>
      <c r="M6057" s="14">
        <v>23.986746037794401</v>
      </c>
      <c r="O6057" s="14"/>
      <c r="P6057" s="14"/>
      <c r="Q6057" s="14"/>
      <c r="R6057" s="14"/>
      <c r="S6057" s="14"/>
      <c r="T6057" s="14"/>
      <c r="U6057" s="14"/>
      <c r="V6057" s="14"/>
      <c r="W6057" s="14"/>
      <c r="X6057" s="14"/>
      <c r="Y6057" s="14"/>
    </row>
    <row r="6058" spans="1:25">
      <c r="A6058" s="14" t="s">
        <v>6142</v>
      </c>
      <c r="B6058" s="14" t="s">
        <v>68</v>
      </c>
      <c r="C6058" s="14" t="s">
        <v>38</v>
      </c>
      <c r="D6058" s="14" t="s">
        <v>72</v>
      </c>
      <c r="E6058" s="14">
        <v>1</v>
      </c>
      <c r="F6058" s="14">
        <v>44.839967251734997</v>
      </c>
      <c r="G6058" s="14">
        <v>14.9466557505783</v>
      </c>
      <c r="H6058" s="14">
        <v>157.079686301881</v>
      </c>
      <c r="I6058" s="14">
        <v>168.32711634965</v>
      </c>
      <c r="J6058" s="14">
        <v>122.174598829126</v>
      </c>
      <c r="K6058" s="14">
        <v>226.00401134551299</v>
      </c>
      <c r="L6058" s="14">
        <v>57.676894995862902</v>
      </c>
      <c r="M6058" s="14">
        <v>46.152517520524498</v>
      </c>
      <c r="O6058" s="14"/>
      <c r="P6058" s="14"/>
      <c r="Q6058" s="14"/>
      <c r="R6058" s="14"/>
      <c r="S6058" s="14"/>
      <c r="T6058" s="14"/>
      <c r="U6058" s="14"/>
      <c r="V6058" s="14"/>
      <c r="W6058" s="14"/>
      <c r="X6058" s="14"/>
      <c r="Y6058" s="14"/>
    </row>
    <row r="6059" spans="1:25">
      <c r="A6059" s="14" t="s">
        <v>6143</v>
      </c>
      <c r="B6059" s="14" t="s">
        <v>68</v>
      </c>
      <c r="C6059" s="14" t="s">
        <v>36</v>
      </c>
      <c r="D6059" s="14" t="s">
        <v>72</v>
      </c>
      <c r="E6059" s="14">
        <v>1</v>
      </c>
      <c r="F6059" s="14">
        <v>46.8494394096981</v>
      </c>
      <c r="G6059" s="14">
        <v>15.6164798032327</v>
      </c>
      <c r="H6059" s="14">
        <v>162.96024004208201</v>
      </c>
      <c r="I6059" s="14">
        <v>175.45150776538199</v>
      </c>
      <c r="J6059" s="14">
        <v>128.16489656723101</v>
      </c>
      <c r="K6059" s="14">
        <v>234.258226423515</v>
      </c>
      <c r="L6059" s="14">
        <v>58.806718658133498</v>
      </c>
      <c r="M6059" s="14">
        <v>47.286611198151398</v>
      </c>
      <c r="O6059" s="14"/>
      <c r="P6059" s="14"/>
      <c r="Q6059" s="14"/>
      <c r="R6059" s="14"/>
      <c r="S6059" s="14"/>
      <c r="T6059" s="14"/>
      <c r="U6059" s="14"/>
      <c r="V6059" s="14"/>
      <c r="W6059" s="14"/>
      <c r="X6059" s="14"/>
      <c r="Y6059" s="14"/>
    </row>
    <row r="6060" spans="1:25">
      <c r="A6060" s="14" t="s">
        <v>6144</v>
      </c>
      <c r="B6060" s="14" t="s">
        <v>68</v>
      </c>
      <c r="C6060" s="14" t="s">
        <v>34</v>
      </c>
      <c r="D6060" s="14" t="s">
        <v>72</v>
      </c>
      <c r="E6060" s="14">
        <v>1</v>
      </c>
      <c r="F6060" s="14">
        <v>45.794971225028803</v>
      </c>
      <c r="G6060" s="14">
        <v>15.2649904083429</v>
      </c>
      <c r="H6060" s="14">
        <v>158.323150302606</v>
      </c>
      <c r="I6060" s="14">
        <v>166.405440413203</v>
      </c>
      <c r="J6060" s="14">
        <v>121.25732444963199</v>
      </c>
      <c r="K6060" s="14">
        <v>222.694266507495</v>
      </c>
      <c r="L6060" s="14">
        <v>56.288826094292098</v>
      </c>
      <c r="M6060" s="14">
        <v>45.148115963570604</v>
      </c>
      <c r="O6060" s="14"/>
      <c r="P6060" s="14"/>
      <c r="Q6060" s="14"/>
      <c r="R6060" s="14"/>
      <c r="S6060" s="14"/>
      <c r="T6060" s="14"/>
      <c r="U6060" s="14"/>
      <c r="V6060" s="14"/>
      <c r="W6060" s="14"/>
      <c r="X6060" s="14"/>
      <c r="Y6060" s="14"/>
    </row>
    <row r="6061" spans="1:25">
      <c r="A6061" s="14" t="s">
        <v>6145</v>
      </c>
      <c r="B6061" s="14" t="s">
        <v>68</v>
      </c>
      <c r="C6061" s="14" t="s">
        <v>128</v>
      </c>
      <c r="D6061" s="14" t="s">
        <v>72</v>
      </c>
      <c r="E6061" s="14">
        <v>1</v>
      </c>
      <c r="F6061" s="14">
        <v>39.4609188592271</v>
      </c>
      <c r="G6061" s="14">
        <v>13.1536396197424</v>
      </c>
      <c r="H6061" s="14">
        <v>136.02991781594301</v>
      </c>
      <c r="I6061" s="14">
        <v>138.48448527554601</v>
      </c>
      <c r="J6061" s="14">
        <v>98.374259282583196</v>
      </c>
      <c r="K6061" s="14">
        <v>189.36020613470001</v>
      </c>
      <c r="L6061" s="14">
        <v>50.8757208591541</v>
      </c>
      <c r="M6061" s="14">
        <v>40.110225992963002</v>
      </c>
      <c r="O6061" s="14"/>
      <c r="P6061" s="14"/>
      <c r="Q6061" s="14"/>
      <c r="R6061" s="14"/>
      <c r="S6061" s="14"/>
      <c r="T6061" s="14"/>
      <c r="U6061" s="14"/>
      <c r="V6061" s="14"/>
      <c r="W6061" s="14"/>
      <c r="X6061" s="14"/>
      <c r="Y6061" s="14"/>
    </row>
    <row r="6062" spans="1:25">
      <c r="A6062" s="14" t="s">
        <v>6146</v>
      </c>
      <c r="B6062" s="14" t="s">
        <v>68</v>
      </c>
      <c r="C6062" s="14" t="s">
        <v>129</v>
      </c>
      <c r="D6062" s="14" t="s">
        <v>72</v>
      </c>
      <c r="E6062" s="14">
        <v>1</v>
      </c>
      <c r="F6062" s="14">
        <v>34.009684582315899</v>
      </c>
      <c r="G6062" s="14">
        <v>11.336561527438599</v>
      </c>
      <c r="H6062" s="14">
        <v>117.274774421779</v>
      </c>
      <c r="I6062" s="14">
        <v>112.62501670133101</v>
      </c>
      <c r="J6062" s="14">
        <v>77.813225204905194</v>
      </c>
      <c r="K6062" s="14">
        <v>157.60617514399399</v>
      </c>
      <c r="L6062" s="14">
        <v>44.981158442662903</v>
      </c>
      <c r="M6062" s="14">
        <v>34.811791496426203</v>
      </c>
      <c r="O6062" s="14"/>
      <c r="P6062" s="14"/>
      <c r="Q6062" s="14"/>
      <c r="R6062" s="14"/>
      <c r="S6062" s="14"/>
      <c r="T6062" s="14"/>
      <c r="U6062" s="14"/>
      <c r="V6062" s="14"/>
      <c r="W6062" s="14"/>
      <c r="X6062" s="14"/>
      <c r="Y6062" s="14"/>
    </row>
    <row r="6063" spans="1:25">
      <c r="A6063" s="14" t="s">
        <v>6147</v>
      </c>
      <c r="B6063" s="14" t="s">
        <v>68</v>
      </c>
      <c r="C6063" s="14" t="s">
        <v>130</v>
      </c>
      <c r="D6063" s="14" t="s">
        <v>72</v>
      </c>
      <c r="E6063" s="14">
        <v>1</v>
      </c>
      <c r="F6063" s="14">
        <v>38.746448903349901</v>
      </c>
      <c r="G6063" s="14">
        <v>12.9154829677833</v>
      </c>
      <c r="H6063" s="14">
        <v>133.56238849827599</v>
      </c>
      <c r="I6063" s="14">
        <v>124.174383280656</v>
      </c>
      <c r="J6063" s="14">
        <v>87.964339162022299</v>
      </c>
      <c r="K6063" s="14">
        <v>170.204417566123</v>
      </c>
      <c r="L6063" s="14">
        <v>46.030034285467103</v>
      </c>
      <c r="M6063" s="14">
        <v>36.210044118633299</v>
      </c>
      <c r="O6063" s="14"/>
      <c r="P6063" s="14"/>
      <c r="Q6063" s="14"/>
      <c r="R6063" s="14"/>
      <c r="S6063" s="14"/>
      <c r="T6063" s="14"/>
      <c r="U6063" s="14"/>
      <c r="V6063" s="14"/>
      <c r="W6063" s="14"/>
      <c r="X6063" s="14"/>
      <c r="Y6063" s="14"/>
    </row>
    <row r="6064" spans="1:25">
      <c r="A6064" s="14" t="s">
        <v>6148</v>
      </c>
      <c r="B6064" s="14" t="s">
        <v>68</v>
      </c>
      <c r="C6064" s="14" t="s">
        <v>131</v>
      </c>
      <c r="D6064" s="14" t="s">
        <v>72</v>
      </c>
      <c r="E6064" s="14">
        <v>1</v>
      </c>
      <c r="F6064" s="14">
        <v>41.801240155086298</v>
      </c>
      <c r="G6064" s="14">
        <v>13.9337467183621</v>
      </c>
      <c r="H6064" s="14">
        <v>143.973411018414</v>
      </c>
      <c r="I6064" s="14">
        <v>131.67803056586899</v>
      </c>
      <c r="J6064" s="14">
        <v>94.589585735387601</v>
      </c>
      <c r="K6064" s="14">
        <v>178.401450579548</v>
      </c>
      <c r="L6064" s="14">
        <v>46.723420013678599</v>
      </c>
      <c r="M6064" s="14">
        <v>37.088444830481599</v>
      </c>
      <c r="O6064" s="14"/>
      <c r="P6064" s="14"/>
      <c r="Q6064" s="14"/>
      <c r="R6064" s="14"/>
      <c r="S6064" s="14"/>
      <c r="T6064" s="14"/>
      <c r="U6064" s="14"/>
      <c r="V6064" s="14"/>
      <c r="W6064" s="14"/>
      <c r="X6064" s="14"/>
      <c r="Y6064" s="14"/>
    </row>
    <row r="6065" spans="1:25">
      <c r="A6065" s="14" t="s">
        <v>6149</v>
      </c>
      <c r="B6065" s="14" t="s">
        <v>68</v>
      </c>
      <c r="C6065" s="14" t="s">
        <v>132</v>
      </c>
      <c r="D6065" s="14" t="s">
        <v>72</v>
      </c>
      <c r="E6065" s="14">
        <v>1</v>
      </c>
      <c r="F6065" s="14">
        <v>44.179328869304001</v>
      </c>
      <c r="G6065" s="14">
        <v>14.726442956434701</v>
      </c>
      <c r="H6065" s="14">
        <v>151.25245256360699</v>
      </c>
      <c r="I6065" s="14">
        <v>139.34101688622701</v>
      </c>
      <c r="J6065" s="14">
        <v>101.102766010116</v>
      </c>
      <c r="K6065" s="14">
        <v>187.207580514287</v>
      </c>
      <c r="L6065" s="14">
        <v>47.866563628059303</v>
      </c>
      <c r="M6065" s="14">
        <v>38.238250876110897</v>
      </c>
      <c r="O6065" s="14"/>
      <c r="P6065" s="14"/>
      <c r="Q6065" s="14"/>
      <c r="R6065" s="14"/>
      <c r="S6065" s="14"/>
      <c r="T6065" s="14"/>
      <c r="U6065" s="14"/>
      <c r="V6065" s="14"/>
      <c r="W6065" s="14"/>
      <c r="X6065" s="14"/>
      <c r="Y6065" s="14"/>
    </row>
    <row r="6066" spans="1:25">
      <c r="A6066" s="14" t="s">
        <v>6150</v>
      </c>
      <c r="B6066" s="14" t="s">
        <v>68</v>
      </c>
      <c r="C6066" s="14" t="s">
        <v>38</v>
      </c>
      <c r="D6066" s="14" t="s">
        <v>72</v>
      </c>
      <c r="E6066" s="14">
        <v>2</v>
      </c>
      <c r="F6066" s="14">
        <v>45.050657005336603</v>
      </c>
      <c r="G6066" s="14">
        <v>15.0168856684455</v>
      </c>
      <c r="H6066" s="14">
        <v>177.53953499640099</v>
      </c>
      <c r="I6066" s="14">
        <v>170.809796635721</v>
      </c>
      <c r="J6066" s="14">
        <v>123.568165008018</v>
      </c>
      <c r="K6066" s="14">
        <v>229.81667794130499</v>
      </c>
      <c r="L6066" s="14">
        <v>59.006881305583903</v>
      </c>
      <c r="M6066" s="14">
        <v>47.241631627703597</v>
      </c>
      <c r="O6066" s="14"/>
      <c r="P6066" s="14"/>
      <c r="Q6066" s="14"/>
      <c r="R6066" s="14"/>
      <c r="S6066" s="14"/>
      <c r="T6066" s="14"/>
      <c r="U6066" s="14"/>
      <c r="V6066" s="14"/>
      <c r="W6066" s="14"/>
      <c r="X6066" s="14"/>
      <c r="Y6066" s="14"/>
    </row>
    <row r="6067" spans="1:25">
      <c r="A6067" s="14" t="s">
        <v>6151</v>
      </c>
      <c r="B6067" s="14" t="s">
        <v>68</v>
      </c>
      <c r="C6067" s="14" t="s">
        <v>36</v>
      </c>
      <c r="D6067" s="14" t="s">
        <v>72</v>
      </c>
      <c r="E6067" s="14">
        <v>2</v>
      </c>
      <c r="F6067" s="14">
        <v>42.020446136196</v>
      </c>
      <c r="G6067" s="14">
        <v>14.006815378732</v>
      </c>
      <c r="H6067" s="14">
        <v>164.392809890834</v>
      </c>
      <c r="I6067" s="14">
        <v>156.14786097129499</v>
      </c>
      <c r="J6067" s="14">
        <v>111.575061576846</v>
      </c>
      <c r="K6067" s="14">
        <v>212.26577443299101</v>
      </c>
      <c r="L6067" s="14">
        <v>56.1179134616957</v>
      </c>
      <c r="M6067" s="14">
        <v>44.572799394449</v>
      </c>
      <c r="O6067" s="14"/>
      <c r="P6067" s="14"/>
      <c r="Q6067" s="14"/>
      <c r="R6067" s="14"/>
      <c r="S6067" s="14"/>
      <c r="T6067" s="14"/>
      <c r="U6067" s="14"/>
      <c r="V6067" s="14"/>
      <c r="W6067" s="14"/>
      <c r="X6067" s="14"/>
      <c r="Y6067" s="14"/>
    </row>
    <row r="6068" spans="1:25">
      <c r="A6068" s="14" t="s">
        <v>6152</v>
      </c>
      <c r="B6068" s="14" t="s">
        <v>68</v>
      </c>
      <c r="C6068" s="14" t="s">
        <v>34</v>
      </c>
      <c r="D6068" s="14" t="s">
        <v>72</v>
      </c>
      <c r="E6068" s="14">
        <v>2</v>
      </c>
      <c r="F6068" s="14">
        <v>36.436061724728603</v>
      </c>
      <c r="G6068" s="14">
        <v>12.1453539082429</v>
      </c>
      <c r="H6068" s="14">
        <v>141.67533138163401</v>
      </c>
      <c r="I6068" s="14">
        <v>134.05202478586401</v>
      </c>
      <c r="J6068" s="14">
        <v>93.370420941352805</v>
      </c>
      <c r="K6068" s="14">
        <v>186.15897577867</v>
      </c>
      <c r="L6068" s="14">
        <v>52.106950992806702</v>
      </c>
      <c r="M6068" s="14">
        <v>40.681603844510803</v>
      </c>
      <c r="O6068" s="14"/>
      <c r="P6068" s="14"/>
      <c r="Q6068" s="14"/>
      <c r="R6068" s="14"/>
      <c r="S6068" s="14"/>
      <c r="T6068" s="14"/>
      <c r="U6068" s="14"/>
      <c r="V6068" s="14"/>
      <c r="W6068" s="14"/>
      <c r="X6068" s="14"/>
      <c r="Y6068" s="14"/>
    </row>
    <row r="6069" spans="1:25">
      <c r="A6069" s="14" t="s">
        <v>6153</v>
      </c>
      <c r="B6069" s="14" t="s">
        <v>68</v>
      </c>
      <c r="C6069" s="14" t="s">
        <v>128</v>
      </c>
      <c r="D6069" s="14" t="s">
        <v>72</v>
      </c>
      <c r="E6069" s="14">
        <v>2</v>
      </c>
      <c r="F6069" s="14">
        <v>40.2802107400911</v>
      </c>
      <c r="G6069" s="14">
        <v>13.426736913363699</v>
      </c>
      <c r="H6069" s="14">
        <v>155.87110417185599</v>
      </c>
      <c r="I6069" s="14">
        <v>147.76850649287601</v>
      </c>
      <c r="J6069" s="14">
        <v>105.004436655099</v>
      </c>
      <c r="K6069" s="14">
        <v>201.87744321449799</v>
      </c>
      <c r="L6069" s="14">
        <v>54.108936721621198</v>
      </c>
      <c r="M6069" s="14">
        <v>42.764069837777797</v>
      </c>
      <c r="O6069" s="14"/>
      <c r="P6069" s="14"/>
      <c r="Q6069" s="14"/>
      <c r="R6069" s="14"/>
      <c r="S6069" s="14"/>
      <c r="T6069" s="14"/>
      <c r="U6069" s="14"/>
      <c r="V6069" s="14"/>
      <c r="W6069" s="14"/>
      <c r="X6069" s="14"/>
      <c r="Y6069" s="14"/>
    </row>
    <row r="6070" spans="1:25">
      <c r="A6070" s="14" t="s">
        <v>6154</v>
      </c>
      <c r="B6070" s="14" t="s">
        <v>68</v>
      </c>
      <c r="C6070" s="14" t="s">
        <v>129</v>
      </c>
      <c r="D6070" s="14" t="s">
        <v>72</v>
      </c>
      <c r="E6070" s="14">
        <v>2</v>
      </c>
      <c r="F6070" s="14">
        <v>48.909537609437798</v>
      </c>
      <c r="G6070" s="14">
        <v>16.303179203145898</v>
      </c>
      <c r="H6070" s="14">
        <v>188.67236666063999</v>
      </c>
      <c r="I6070" s="14">
        <v>175.169200205214</v>
      </c>
      <c r="J6070" s="14">
        <v>128.782096557339</v>
      </c>
      <c r="K6070" s="14">
        <v>232.58779420559401</v>
      </c>
      <c r="L6070" s="14">
        <v>57.418594000379898</v>
      </c>
      <c r="M6070" s="14">
        <v>46.387103647875399</v>
      </c>
      <c r="O6070" s="14"/>
      <c r="P6070" s="14"/>
      <c r="Q6070" s="14"/>
      <c r="R6070" s="14"/>
      <c r="S6070" s="14"/>
      <c r="T6070" s="14"/>
      <c r="U6070" s="14"/>
      <c r="V6070" s="14"/>
      <c r="W6070" s="14"/>
      <c r="X6070" s="14"/>
      <c r="Y6070" s="14"/>
    </row>
    <row r="6071" spans="1:25">
      <c r="A6071" s="14" t="s">
        <v>6155</v>
      </c>
      <c r="B6071" s="14" t="s">
        <v>68</v>
      </c>
      <c r="C6071" s="14" t="s">
        <v>130</v>
      </c>
      <c r="D6071" s="14" t="s">
        <v>72</v>
      </c>
      <c r="E6071" s="14">
        <v>2</v>
      </c>
      <c r="F6071" s="14">
        <v>49.714313198415503</v>
      </c>
      <c r="G6071" s="14">
        <v>16.571437732805201</v>
      </c>
      <c r="H6071" s="14">
        <v>191.319273420879</v>
      </c>
      <c r="I6071" s="14">
        <v>176.337785600817</v>
      </c>
      <c r="J6071" s="14">
        <v>130.054722631689</v>
      </c>
      <c r="K6071" s="14">
        <v>233.52747532626199</v>
      </c>
      <c r="L6071" s="14">
        <v>57.189689725445199</v>
      </c>
      <c r="M6071" s="14">
        <v>46.283062969128302</v>
      </c>
      <c r="O6071" s="14"/>
      <c r="P6071" s="14"/>
      <c r="Q6071" s="14"/>
      <c r="R6071" s="14"/>
      <c r="S6071" s="14"/>
      <c r="T6071" s="14"/>
      <c r="U6071" s="14"/>
      <c r="V6071" s="14"/>
      <c r="W6071" s="14"/>
      <c r="X6071" s="14"/>
      <c r="Y6071" s="14"/>
    </row>
    <row r="6072" spans="1:25">
      <c r="A6072" s="14" t="s">
        <v>6156</v>
      </c>
      <c r="B6072" s="14" t="s">
        <v>68</v>
      </c>
      <c r="C6072" s="14" t="s">
        <v>131</v>
      </c>
      <c r="D6072" s="14" t="s">
        <v>72</v>
      </c>
      <c r="E6072" s="14">
        <v>2</v>
      </c>
      <c r="F6072" s="14">
        <v>46.511636575789403</v>
      </c>
      <c r="G6072" s="14">
        <v>15.503878858596501</v>
      </c>
      <c r="H6072" s="14">
        <v>178.58182597730601</v>
      </c>
      <c r="I6072" s="14">
        <v>160.76820432209499</v>
      </c>
      <c r="J6072" s="14">
        <v>117.341026149326</v>
      </c>
      <c r="K6072" s="14">
        <v>214.81832868864001</v>
      </c>
      <c r="L6072" s="14">
        <v>54.050124366545603</v>
      </c>
      <c r="M6072" s="14">
        <v>43.427178172769104</v>
      </c>
      <c r="O6072" s="14"/>
      <c r="P6072" s="14"/>
      <c r="Q6072" s="14"/>
      <c r="R6072" s="14"/>
      <c r="S6072" s="14"/>
      <c r="T6072" s="14"/>
      <c r="U6072" s="14"/>
      <c r="V6072" s="14"/>
      <c r="W6072" s="14"/>
      <c r="X6072" s="14"/>
      <c r="Y6072" s="14"/>
    </row>
    <row r="6073" spans="1:25">
      <c r="A6073" s="14" t="s">
        <v>6157</v>
      </c>
      <c r="B6073" s="14" t="s">
        <v>68</v>
      </c>
      <c r="C6073" s="14" t="s">
        <v>132</v>
      </c>
      <c r="D6073" s="14" t="s">
        <v>72</v>
      </c>
      <c r="E6073" s="14">
        <v>2</v>
      </c>
      <c r="F6073" s="14">
        <v>41.870795271004901</v>
      </c>
      <c r="G6073" s="14">
        <v>13.9569317570016</v>
      </c>
      <c r="H6073" s="14">
        <v>160.572155510833</v>
      </c>
      <c r="I6073" s="14">
        <v>144.59903411945299</v>
      </c>
      <c r="J6073" s="14">
        <v>103.693142344675</v>
      </c>
      <c r="K6073" s="14">
        <v>196.12163113867001</v>
      </c>
      <c r="L6073" s="14">
        <v>51.522597019217798</v>
      </c>
      <c r="M6073" s="14">
        <v>40.905891774777999</v>
      </c>
      <c r="O6073" s="14"/>
      <c r="P6073" s="14"/>
      <c r="Q6073" s="14"/>
      <c r="R6073" s="14"/>
      <c r="S6073" s="14"/>
      <c r="T6073" s="14"/>
      <c r="U6073" s="14"/>
      <c r="V6073" s="14"/>
      <c r="W6073" s="14"/>
      <c r="X6073" s="14"/>
      <c r="Y6073" s="14"/>
    </row>
    <row r="6074" spans="1:25">
      <c r="A6074" s="14" t="s">
        <v>6158</v>
      </c>
      <c r="B6074" s="14" t="s">
        <v>68</v>
      </c>
      <c r="C6074" s="14" t="s">
        <v>38</v>
      </c>
      <c r="D6074" s="14" t="s">
        <v>72</v>
      </c>
      <c r="E6074" s="14">
        <v>3</v>
      </c>
      <c r="F6074" s="14">
        <v>53.5470628404846</v>
      </c>
      <c r="G6074" s="14">
        <v>17.849020946828201</v>
      </c>
      <c r="H6074" s="14">
        <v>214.72075884387101</v>
      </c>
      <c r="I6074" s="14">
        <v>207.78034993789399</v>
      </c>
      <c r="J6074" s="14">
        <v>154.90977602198399</v>
      </c>
      <c r="K6074" s="14">
        <v>272.60365454987698</v>
      </c>
      <c r="L6074" s="14">
        <v>64.823304611982607</v>
      </c>
      <c r="M6074" s="14">
        <v>52.870573915910299</v>
      </c>
      <c r="O6074" s="14"/>
      <c r="P6074" s="14"/>
      <c r="Q6074" s="14"/>
      <c r="R6074" s="14"/>
      <c r="S6074" s="14"/>
      <c r="T6074" s="14"/>
      <c r="U6074" s="14"/>
      <c r="V6074" s="14"/>
      <c r="W6074" s="14"/>
      <c r="X6074" s="14"/>
      <c r="Y6074" s="14"/>
    </row>
    <row r="6075" spans="1:25">
      <c r="A6075" s="14" t="s">
        <v>6159</v>
      </c>
      <c r="B6075" s="14" t="s">
        <v>68</v>
      </c>
      <c r="C6075" s="14" t="s">
        <v>36</v>
      </c>
      <c r="D6075" s="14" t="s">
        <v>72</v>
      </c>
      <c r="E6075" s="14">
        <v>3</v>
      </c>
      <c r="F6075" s="14">
        <v>53.396220518488398</v>
      </c>
      <c r="G6075" s="14">
        <v>17.7987401728295</v>
      </c>
      <c r="H6075" s="14">
        <v>214.25335253385899</v>
      </c>
      <c r="I6075" s="14">
        <v>204.393568650887</v>
      </c>
      <c r="J6075" s="14">
        <v>152.30963997738201</v>
      </c>
      <c r="K6075" s="14">
        <v>268.27091904200603</v>
      </c>
      <c r="L6075" s="14">
        <v>63.877350391118703</v>
      </c>
      <c r="M6075" s="14">
        <v>52.083928673505802</v>
      </c>
      <c r="O6075" s="14"/>
      <c r="P6075" s="14"/>
      <c r="Q6075" s="14"/>
      <c r="R6075" s="14"/>
      <c r="S6075" s="14"/>
      <c r="T6075" s="14"/>
      <c r="U6075" s="14"/>
      <c r="V6075" s="14"/>
      <c r="W6075" s="14"/>
      <c r="X6075" s="14"/>
      <c r="Y6075" s="14"/>
    </row>
    <row r="6076" spans="1:25">
      <c r="A6076" s="14" t="s">
        <v>6160</v>
      </c>
      <c r="B6076" s="14" t="s">
        <v>68</v>
      </c>
      <c r="C6076" s="14" t="s">
        <v>34</v>
      </c>
      <c r="D6076" s="14" t="s">
        <v>72</v>
      </c>
      <c r="E6076" s="14">
        <v>3</v>
      </c>
      <c r="F6076" s="14">
        <v>50.350406484843603</v>
      </c>
      <c r="G6076" s="14">
        <v>16.783468828281201</v>
      </c>
      <c r="H6076" s="14">
        <v>201.79714835014099</v>
      </c>
      <c r="I6076" s="14">
        <v>193.16451938457601</v>
      </c>
      <c r="J6076" s="14">
        <v>142.59610801758001</v>
      </c>
      <c r="K6076" s="14">
        <v>255.56494159773899</v>
      </c>
      <c r="L6076" s="14">
        <v>62.400422213162898</v>
      </c>
      <c r="M6076" s="14">
        <v>50.568411366995399</v>
      </c>
      <c r="O6076" s="14"/>
      <c r="P6076" s="14"/>
      <c r="Q6076" s="14"/>
      <c r="R6076" s="14"/>
      <c r="S6076" s="14"/>
      <c r="T6076" s="14"/>
      <c r="U6076" s="14"/>
      <c r="V6076" s="14"/>
      <c r="W6076" s="14"/>
      <c r="X6076" s="14"/>
      <c r="Y6076" s="14"/>
    </row>
    <row r="6077" spans="1:25">
      <c r="A6077" s="14" t="s">
        <v>6161</v>
      </c>
      <c r="B6077" s="14" t="s">
        <v>68</v>
      </c>
      <c r="C6077" s="14" t="s">
        <v>128</v>
      </c>
      <c r="D6077" s="14" t="s">
        <v>72</v>
      </c>
      <c r="E6077" s="14">
        <v>3</v>
      </c>
      <c r="F6077" s="14">
        <v>51.482253445226704</v>
      </c>
      <c r="G6077" s="14">
        <v>17.160751148408899</v>
      </c>
      <c r="H6077" s="14">
        <v>205.97844860857299</v>
      </c>
      <c r="I6077" s="14">
        <v>196.35850284914201</v>
      </c>
      <c r="J6077" s="14">
        <v>145.58691636543401</v>
      </c>
      <c r="K6077" s="14">
        <v>258.86294412798901</v>
      </c>
      <c r="L6077" s="14">
        <v>62.5044412788477</v>
      </c>
      <c r="M6077" s="14">
        <v>50.771586483707701</v>
      </c>
      <c r="O6077" s="14"/>
      <c r="P6077" s="14"/>
      <c r="Q6077" s="14"/>
      <c r="R6077" s="14"/>
      <c r="S6077" s="14"/>
      <c r="T6077" s="14"/>
      <c r="U6077" s="14"/>
      <c r="V6077" s="14"/>
      <c r="W6077" s="14"/>
      <c r="X6077" s="14"/>
      <c r="Y6077" s="14"/>
    </row>
    <row r="6078" spans="1:25">
      <c r="A6078" s="14" t="s">
        <v>6162</v>
      </c>
      <c r="B6078" s="14" t="s">
        <v>68</v>
      </c>
      <c r="C6078" s="14" t="s">
        <v>129</v>
      </c>
      <c r="D6078" s="14" t="s">
        <v>72</v>
      </c>
      <c r="E6078" s="14">
        <v>3</v>
      </c>
      <c r="F6078" s="14">
        <v>53.814496728685498</v>
      </c>
      <c r="G6078" s="14">
        <v>17.938165576228499</v>
      </c>
      <c r="H6078" s="14">
        <v>214.26380286942799</v>
      </c>
      <c r="I6078" s="14">
        <v>204.166864772178</v>
      </c>
      <c r="J6078" s="14">
        <v>152.505612834126</v>
      </c>
      <c r="K6078" s="14">
        <v>267.47506411021601</v>
      </c>
      <c r="L6078" s="14">
        <v>63.308199338037397</v>
      </c>
      <c r="M6078" s="14">
        <v>51.661251938052601</v>
      </c>
      <c r="O6078" s="14"/>
      <c r="P6078" s="14"/>
      <c r="Q6078" s="14"/>
      <c r="R6078" s="14"/>
      <c r="S6078" s="14"/>
      <c r="T6078" s="14"/>
      <c r="U6078" s="14"/>
      <c r="V6078" s="14"/>
      <c r="W6078" s="14"/>
      <c r="X6078" s="14"/>
      <c r="Y6078" s="14"/>
    </row>
    <row r="6079" spans="1:25">
      <c r="A6079" s="14" t="s">
        <v>6163</v>
      </c>
      <c r="B6079" s="14" t="s">
        <v>68</v>
      </c>
      <c r="C6079" s="14" t="s">
        <v>130</v>
      </c>
      <c r="D6079" s="14" t="s">
        <v>72</v>
      </c>
      <c r="E6079" s="14">
        <v>3</v>
      </c>
      <c r="F6079" s="14">
        <v>58.928717701129202</v>
      </c>
      <c r="G6079" s="14">
        <v>19.642905900376402</v>
      </c>
      <c r="H6079" s="14">
        <v>233.89980829216901</v>
      </c>
      <c r="I6079" s="14">
        <v>219.329664068933</v>
      </c>
      <c r="J6079" s="14">
        <v>166.12543403229799</v>
      </c>
      <c r="K6079" s="14">
        <v>283.93829303152199</v>
      </c>
      <c r="L6079" s="14">
        <v>64.608628962589407</v>
      </c>
      <c r="M6079" s="14">
        <v>53.204230036634897</v>
      </c>
      <c r="O6079" s="14"/>
      <c r="P6079" s="14"/>
      <c r="Q6079" s="14"/>
      <c r="R6079" s="14"/>
      <c r="S6079" s="14"/>
      <c r="T6079" s="14"/>
      <c r="U6079" s="14"/>
      <c r="V6079" s="14"/>
      <c r="W6079" s="14"/>
      <c r="X6079" s="14"/>
      <c r="Y6079" s="14"/>
    </row>
    <row r="6080" spans="1:25">
      <c r="A6080" s="14" t="s">
        <v>6164</v>
      </c>
      <c r="B6080" s="14" t="s">
        <v>68</v>
      </c>
      <c r="C6080" s="14" t="s">
        <v>131</v>
      </c>
      <c r="D6080" s="14" t="s">
        <v>72</v>
      </c>
      <c r="E6080" s="14">
        <v>3</v>
      </c>
      <c r="F6080" s="14">
        <v>62.078228125090199</v>
      </c>
      <c r="G6080" s="14">
        <v>20.692742708363401</v>
      </c>
      <c r="H6080" s="14">
        <v>245.06820940780099</v>
      </c>
      <c r="I6080" s="14">
        <v>232.85777717928701</v>
      </c>
      <c r="J6080" s="14">
        <v>177.69878653256001</v>
      </c>
      <c r="K6080" s="14">
        <v>299.50401691518198</v>
      </c>
      <c r="L6080" s="14">
        <v>66.646239735895406</v>
      </c>
      <c r="M6080" s="14">
        <v>55.158990646726799</v>
      </c>
      <c r="O6080" s="14"/>
      <c r="P6080" s="14"/>
      <c r="Q6080" s="14"/>
      <c r="R6080" s="14"/>
      <c r="S6080" s="14"/>
      <c r="T6080" s="14"/>
      <c r="U6080" s="14"/>
      <c r="V6080" s="14"/>
      <c r="W6080" s="14"/>
      <c r="X6080" s="14"/>
      <c r="Y6080" s="14"/>
    </row>
    <row r="6081" spans="1:25">
      <c r="A6081" s="14" t="s">
        <v>6165</v>
      </c>
      <c r="B6081" s="14" t="s">
        <v>68</v>
      </c>
      <c r="C6081" s="14" t="s">
        <v>132</v>
      </c>
      <c r="D6081" s="14" t="s">
        <v>72</v>
      </c>
      <c r="E6081" s="14">
        <v>3</v>
      </c>
      <c r="F6081" s="14">
        <v>67.446878226837697</v>
      </c>
      <c r="G6081" s="14">
        <v>22.482292742279199</v>
      </c>
      <c r="H6081" s="14">
        <v>264.16605916825</v>
      </c>
      <c r="I6081" s="14">
        <v>252.16726575015801</v>
      </c>
      <c r="J6081" s="14">
        <v>194.63483908236699</v>
      </c>
      <c r="K6081" s="14">
        <v>321.14487867493199</v>
      </c>
      <c r="L6081" s="14">
        <v>68.977612924774704</v>
      </c>
      <c r="M6081" s="14">
        <v>57.5324266677911</v>
      </c>
      <c r="O6081" s="14"/>
      <c r="P6081" s="14"/>
      <c r="Q6081" s="14"/>
      <c r="R6081" s="14"/>
      <c r="S6081" s="14"/>
      <c r="T6081" s="14"/>
      <c r="U6081" s="14"/>
      <c r="V6081" s="14"/>
      <c r="W6081" s="14"/>
      <c r="X6081" s="14"/>
      <c r="Y6081" s="14"/>
    </row>
    <row r="6082" spans="1:25">
      <c r="A6082" s="14" t="s">
        <v>6166</v>
      </c>
      <c r="B6082" s="14" t="s">
        <v>68</v>
      </c>
      <c r="C6082" s="14" t="s">
        <v>38</v>
      </c>
      <c r="D6082" s="14" t="s">
        <v>72</v>
      </c>
      <c r="E6082" s="14">
        <v>4</v>
      </c>
      <c r="F6082" s="14">
        <v>54.7752636823068</v>
      </c>
      <c r="G6082" s="14">
        <v>18.258421227435601</v>
      </c>
      <c r="H6082" s="14">
        <v>235.19800627895901</v>
      </c>
      <c r="I6082" s="14">
        <v>245.447236438734</v>
      </c>
      <c r="J6082" s="14">
        <v>184.069995479179</v>
      </c>
      <c r="K6082" s="14">
        <v>320.52615270214</v>
      </c>
      <c r="L6082" s="14">
        <v>75.078916263406398</v>
      </c>
      <c r="M6082" s="14">
        <v>61.377240959554797</v>
      </c>
      <c r="O6082" s="14"/>
      <c r="P6082" s="14"/>
      <c r="Q6082" s="14"/>
      <c r="R6082" s="14"/>
      <c r="S6082" s="14"/>
      <c r="T6082" s="14"/>
      <c r="U6082" s="14"/>
      <c r="V6082" s="14"/>
      <c r="W6082" s="14"/>
      <c r="X6082" s="14"/>
      <c r="Y6082" s="14"/>
    </row>
    <row r="6083" spans="1:25">
      <c r="A6083" s="14" t="s">
        <v>6167</v>
      </c>
      <c r="B6083" s="14" t="s">
        <v>68</v>
      </c>
      <c r="C6083" s="14" t="s">
        <v>36</v>
      </c>
      <c r="D6083" s="14" t="s">
        <v>72</v>
      </c>
      <c r="E6083" s="14">
        <v>4</v>
      </c>
      <c r="F6083" s="14">
        <v>59.135727659596597</v>
      </c>
      <c r="G6083" s="14">
        <v>19.7119092198655</v>
      </c>
      <c r="H6083" s="14">
        <v>253.74695412828399</v>
      </c>
      <c r="I6083" s="14">
        <v>262.85924594611402</v>
      </c>
      <c r="J6083" s="14">
        <v>199.41996306832499</v>
      </c>
      <c r="K6083" s="14">
        <v>339.870402576186</v>
      </c>
      <c r="L6083" s="14">
        <v>77.011156630072193</v>
      </c>
      <c r="M6083" s="14">
        <v>63.4392828777885</v>
      </c>
      <c r="O6083" s="14"/>
      <c r="P6083" s="14"/>
      <c r="Q6083" s="14"/>
      <c r="R6083" s="14"/>
      <c r="S6083" s="14"/>
      <c r="T6083" s="14"/>
      <c r="U6083" s="14"/>
      <c r="V6083" s="14"/>
      <c r="W6083" s="14"/>
      <c r="X6083" s="14"/>
      <c r="Y6083" s="14"/>
    </row>
    <row r="6084" spans="1:25">
      <c r="A6084" s="14" t="s">
        <v>6168</v>
      </c>
      <c r="B6084" s="14" t="s">
        <v>68</v>
      </c>
      <c r="C6084" s="14" t="s">
        <v>34</v>
      </c>
      <c r="D6084" s="14" t="s">
        <v>72</v>
      </c>
      <c r="E6084" s="14">
        <v>4</v>
      </c>
      <c r="F6084" s="14">
        <v>59.109229433589903</v>
      </c>
      <c r="G6084" s="14">
        <v>19.703076477863299</v>
      </c>
      <c r="H6084" s="14">
        <v>253.883813390559</v>
      </c>
      <c r="I6084" s="14">
        <v>258.54453388316301</v>
      </c>
      <c r="J6084" s="14">
        <v>196.17890953606599</v>
      </c>
      <c r="K6084" s="14">
        <v>334.25565582955602</v>
      </c>
      <c r="L6084" s="14">
        <v>75.711121946393305</v>
      </c>
      <c r="M6084" s="14">
        <v>62.365624347096102</v>
      </c>
      <c r="O6084" s="14"/>
      <c r="P6084" s="14"/>
      <c r="Q6084" s="14"/>
      <c r="R6084" s="14"/>
      <c r="S6084" s="14"/>
      <c r="T6084" s="14"/>
      <c r="U6084" s="14"/>
      <c r="V6084" s="14"/>
      <c r="W6084" s="14"/>
      <c r="X6084" s="14"/>
      <c r="Y6084" s="14"/>
    </row>
    <row r="6085" spans="1:25">
      <c r="A6085" s="14" t="s">
        <v>6169</v>
      </c>
      <c r="B6085" s="14" t="s">
        <v>68</v>
      </c>
      <c r="C6085" s="14" t="s">
        <v>128</v>
      </c>
      <c r="D6085" s="14" t="s">
        <v>72</v>
      </c>
      <c r="E6085" s="14">
        <v>4</v>
      </c>
      <c r="F6085" s="14">
        <v>56.564003626696099</v>
      </c>
      <c r="G6085" s="14">
        <v>18.854667875565401</v>
      </c>
      <c r="H6085" s="14">
        <v>243.19189830472499</v>
      </c>
      <c r="I6085" s="14">
        <v>241.34689154214499</v>
      </c>
      <c r="J6085" s="14">
        <v>181.83525801541799</v>
      </c>
      <c r="K6085" s="14">
        <v>313.90834556497299</v>
      </c>
      <c r="L6085" s="14">
        <v>72.5614540228284</v>
      </c>
      <c r="M6085" s="14">
        <v>59.511633526727103</v>
      </c>
      <c r="O6085" s="14"/>
      <c r="P6085" s="14"/>
      <c r="Q6085" s="14"/>
      <c r="R6085" s="14"/>
      <c r="S6085" s="14"/>
      <c r="T6085" s="14"/>
      <c r="U6085" s="14"/>
      <c r="V6085" s="14"/>
      <c r="W6085" s="14"/>
      <c r="X6085" s="14"/>
      <c r="Y6085" s="14"/>
    </row>
    <row r="6086" spans="1:25">
      <c r="A6086" s="14" t="s">
        <v>6170</v>
      </c>
      <c r="B6086" s="14" t="s">
        <v>68</v>
      </c>
      <c r="C6086" s="14" t="s">
        <v>129</v>
      </c>
      <c r="D6086" s="14" t="s">
        <v>72</v>
      </c>
      <c r="E6086" s="14">
        <v>4</v>
      </c>
      <c r="F6086" s="14">
        <v>56.394005099017697</v>
      </c>
      <c r="G6086" s="14">
        <v>18.7980016996726</v>
      </c>
      <c r="H6086" s="14">
        <v>243.68682524854299</v>
      </c>
      <c r="I6086" s="14">
        <v>241.56467692768601</v>
      </c>
      <c r="J6086" s="14">
        <v>182.06831919836401</v>
      </c>
      <c r="K6086" s="14">
        <v>314.12935302123998</v>
      </c>
      <c r="L6086" s="14">
        <v>72.564676093554297</v>
      </c>
      <c r="M6086" s="14">
        <v>59.496357729322298</v>
      </c>
      <c r="O6086" s="14"/>
      <c r="P6086" s="14"/>
      <c r="Q6086" s="14"/>
      <c r="R6086" s="14"/>
      <c r="S6086" s="14"/>
      <c r="T6086" s="14"/>
      <c r="U6086" s="14"/>
      <c r="V6086" s="14"/>
      <c r="W6086" s="14"/>
      <c r="X6086" s="14"/>
      <c r="Y6086" s="14"/>
    </row>
    <row r="6087" spans="1:25">
      <c r="A6087" s="14" t="s">
        <v>6171</v>
      </c>
      <c r="B6087" s="14" t="s">
        <v>68</v>
      </c>
      <c r="C6087" s="14" t="s">
        <v>130</v>
      </c>
      <c r="D6087" s="14" t="s">
        <v>72</v>
      </c>
      <c r="E6087" s="14">
        <v>4</v>
      </c>
      <c r="F6087" s="14">
        <v>54.451251824690502</v>
      </c>
      <c r="G6087" s="14">
        <v>18.1504172748968</v>
      </c>
      <c r="H6087" s="14">
        <v>236.067163030827</v>
      </c>
      <c r="I6087" s="14">
        <v>234.48176664873</v>
      </c>
      <c r="J6087" s="14">
        <v>175.80908906420001</v>
      </c>
      <c r="K6087" s="14">
        <v>306.295704663707</v>
      </c>
      <c r="L6087" s="14">
        <v>71.8139380149766</v>
      </c>
      <c r="M6087" s="14">
        <v>58.672677584530597</v>
      </c>
      <c r="O6087" s="14"/>
      <c r="P6087" s="14"/>
      <c r="Q6087" s="14"/>
      <c r="R6087" s="14"/>
      <c r="S6087" s="14"/>
      <c r="T6087" s="14"/>
      <c r="U6087" s="14"/>
      <c r="V6087" s="14"/>
      <c r="W6087" s="14"/>
      <c r="X6087" s="14"/>
      <c r="Y6087" s="14"/>
    </row>
    <row r="6088" spans="1:25">
      <c r="A6088" s="14" t="s">
        <v>6172</v>
      </c>
      <c r="B6088" s="14" t="s">
        <v>68</v>
      </c>
      <c r="C6088" s="14" t="s">
        <v>131</v>
      </c>
      <c r="D6088" s="14" t="s">
        <v>72</v>
      </c>
      <c r="E6088" s="14">
        <v>4</v>
      </c>
      <c r="F6088" s="14">
        <v>54.095721232891698</v>
      </c>
      <c r="G6088" s="14">
        <v>18.031907077630599</v>
      </c>
      <c r="H6088" s="14">
        <v>233.83643655611499</v>
      </c>
      <c r="I6088" s="14">
        <v>235.755671812461</v>
      </c>
      <c r="J6088" s="14">
        <v>176.66497923809101</v>
      </c>
      <c r="K6088" s="14">
        <v>308.12963272032403</v>
      </c>
      <c r="L6088" s="14">
        <v>72.373960907863093</v>
      </c>
      <c r="M6088" s="14">
        <v>59.0906925743692</v>
      </c>
      <c r="O6088" s="14"/>
      <c r="P6088" s="14"/>
      <c r="Q6088" s="14"/>
      <c r="R6088" s="14"/>
      <c r="S6088" s="14"/>
      <c r="T6088" s="14"/>
      <c r="U6088" s="14"/>
      <c r="V6088" s="14"/>
      <c r="W6088" s="14"/>
      <c r="X6088" s="14"/>
      <c r="Y6088" s="14"/>
    </row>
    <row r="6089" spans="1:25">
      <c r="A6089" s="14" t="s">
        <v>6173</v>
      </c>
      <c r="B6089" s="14" t="s">
        <v>68</v>
      </c>
      <c r="C6089" s="14" t="s">
        <v>132</v>
      </c>
      <c r="D6089" s="14" t="s">
        <v>72</v>
      </c>
      <c r="E6089" s="14">
        <v>4</v>
      </c>
      <c r="F6089" s="14">
        <v>52.109864959107298</v>
      </c>
      <c r="G6089" s="14">
        <v>17.369954986369098</v>
      </c>
      <c r="H6089" s="14">
        <v>223.71469951962999</v>
      </c>
      <c r="I6089" s="14">
        <v>224.01743750980901</v>
      </c>
      <c r="J6089" s="14">
        <v>166.92392089174601</v>
      </c>
      <c r="K6089" s="14">
        <v>294.21577610491602</v>
      </c>
      <c r="L6089" s="14">
        <v>70.198338595106705</v>
      </c>
      <c r="M6089" s="14">
        <v>57.093516618062601</v>
      </c>
      <c r="O6089" s="14"/>
      <c r="P6089" s="14"/>
      <c r="Q6089" s="14"/>
      <c r="R6089" s="14"/>
      <c r="S6089" s="14"/>
      <c r="T6089" s="14"/>
      <c r="U6089" s="14"/>
      <c r="V6089" s="14"/>
      <c r="W6089" s="14"/>
      <c r="X6089" s="14"/>
      <c r="Y6089" s="14"/>
    </row>
    <row r="6090" spans="1:25">
      <c r="A6090" s="14" t="s">
        <v>6174</v>
      </c>
      <c r="B6090" s="14" t="s">
        <v>68</v>
      </c>
      <c r="C6090" s="14" t="s">
        <v>38</v>
      </c>
      <c r="D6090" s="14" t="s">
        <v>72</v>
      </c>
      <c r="E6090" s="14">
        <v>5</v>
      </c>
      <c r="F6090" s="14">
        <v>63.576145678723599</v>
      </c>
      <c r="G6090" s="14">
        <v>21.192048559574499</v>
      </c>
      <c r="H6090" s="14">
        <v>297.80843956681503</v>
      </c>
      <c r="I6090" s="14">
        <v>314.04254939410799</v>
      </c>
      <c r="J6090" s="14">
        <v>240.854342721564</v>
      </c>
      <c r="K6090" s="14">
        <v>402.27309254278799</v>
      </c>
      <c r="L6090" s="14">
        <v>88.230543148680596</v>
      </c>
      <c r="M6090" s="14">
        <v>73.188206672543103</v>
      </c>
      <c r="O6090" s="14"/>
      <c r="P6090" s="14"/>
      <c r="Q6090" s="14"/>
      <c r="R6090" s="14"/>
      <c r="S6090" s="14"/>
      <c r="T6090" s="14"/>
      <c r="U6090" s="14"/>
      <c r="V6090" s="14"/>
      <c r="W6090" s="14"/>
      <c r="X6090" s="14"/>
      <c r="Y6090" s="14"/>
    </row>
    <row r="6091" spans="1:25">
      <c r="A6091" s="14" t="s">
        <v>6175</v>
      </c>
      <c r="B6091" s="14" t="s">
        <v>68</v>
      </c>
      <c r="C6091" s="14" t="s">
        <v>36</v>
      </c>
      <c r="D6091" s="14" t="s">
        <v>72</v>
      </c>
      <c r="E6091" s="14">
        <v>5</v>
      </c>
      <c r="F6091" s="14">
        <v>64.351688850595593</v>
      </c>
      <c r="G6091" s="14">
        <v>21.450562950198499</v>
      </c>
      <c r="H6091" s="14">
        <v>302.61786433386101</v>
      </c>
      <c r="I6091" s="14">
        <v>319.65187865363498</v>
      </c>
      <c r="J6091" s="14">
        <v>245.700583976513</v>
      </c>
      <c r="K6091" s="14">
        <v>408.70087799907901</v>
      </c>
      <c r="L6091" s="14">
        <v>89.048999345444699</v>
      </c>
      <c r="M6091" s="14">
        <v>73.951294677121993</v>
      </c>
      <c r="O6091" s="14"/>
      <c r="P6091" s="14"/>
      <c r="Q6091" s="14"/>
      <c r="R6091" s="14"/>
      <c r="S6091" s="14"/>
      <c r="T6091" s="14"/>
      <c r="U6091" s="14"/>
      <c r="V6091" s="14"/>
      <c r="W6091" s="14"/>
      <c r="X6091" s="14"/>
      <c r="Y6091" s="14"/>
    </row>
    <row r="6092" spans="1:25">
      <c r="A6092" s="14" t="s">
        <v>6176</v>
      </c>
      <c r="B6092" s="14" t="s">
        <v>68</v>
      </c>
      <c r="C6092" s="14" t="s">
        <v>34</v>
      </c>
      <c r="D6092" s="14" t="s">
        <v>72</v>
      </c>
      <c r="E6092" s="14">
        <v>5</v>
      </c>
      <c r="F6092" s="14">
        <v>71.310664528752596</v>
      </c>
      <c r="G6092" s="14">
        <v>23.7702215095842</v>
      </c>
      <c r="H6092" s="14">
        <v>335.87991394071202</v>
      </c>
      <c r="I6092" s="14">
        <v>346.185674985763</v>
      </c>
      <c r="J6092" s="14">
        <v>269.806759299681</v>
      </c>
      <c r="K6092" s="14">
        <v>437.30025740846798</v>
      </c>
      <c r="L6092" s="14">
        <v>91.114582422705794</v>
      </c>
      <c r="M6092" s="14">
        <v>76.378915686081697</v>
      </c>
      <c r="O6092" s="14"/>
      <c r="P6092" s="14"/>
      <c r="Q6092" s="14"/>
      <c r="R6092" s="14"/>
      <c r="S6092" s="14"/>
      <c r="T6092" s="14"/>
      <c r="U6092" s="14"/>
      <c r="V6092" s="14"/>
      <c r="W6092" s="14"/>
      <c r="X6092" s="14"/>
      <c r="Y6092" s="14"/>
    </row>
    <row r="6093" spans="1:25">
      <c r="A6093" s="14" t="s">
        <v>6177</v>
      </c>
      <c r="B6093" s="14" t="s">
        <v>68</v>
      </c>
      <c r="C6093" s="14" t="s">
        <v>128</v>
      </c>
      <c r="D6093" s="14" t="s">
        <v>72</v>
      </c>
      <c r="E6093" s="14">
        <v>5</v>
      </c>
      <c r="F6093" s="14">
        <v>67.189899872376003</v>
      </c>
      <c r="G6093" s="14">
        <v>22.396633290792</v>
      </c>
      <c r="H6093" s="14">
        <v>316.47072616634199</v>
      </c>
      <c r="I6093" s="14">
        <v>323.52259515045</v>
      </c>
      <c r="J6093" s="14">
        <v>250.313930726839</v>
      </c>
      <c r="K6093" s="14">
        <v>411.32566125829698</v>
      </c>
      <c r="L6093" s="14">
        <v>87.803066107846902</v>
      </c>
      <c r="M6093" s="14">
        <v>73.2086644236105</v>
      </c>
      <c r="O6093" s="14"/>
      <c r="P6093" s="14"/>
      <c r="Q6093" s="14"/>
      <c r="R6093" s="14"/>
      <c r="S6093" s="14"/>
      <c r="T6093" s="14"/>
      <c r="U6093" s="14"/>
      <c r="V6093" s="14"/>
      <c r="W6093" s="14"/>
      <c r="X6093" s="14"/>
      <c r="Y6093" s="14"/>
    </row>
    <row r="6094" spans="1:25">
      <c r="A6094" s="14" t="s">
        <v>6178</v>
      </c>
      <c r="B6094" s="14" t="s">
        <v>68</v>
      </c>
      <c r="C6094" s="14" t="s">
        <v>129</v>
      </c>
      <c r="D6094" s="14" t="s">
        <v>72</v>
      </c>
      <c r="E6094" s="14">
        <v>5</v>
      </c>
      <c r="F6094" s="14">
        <v>72.142074293713705</v>
      </c>
      <c r="G6094" s="14">
        <v>24.047358097904599</v>
      </c>
      <c r="H6094" s="14">
        <v>338.75880115380198</v>
      </c>
      <c r="I6094" s="14">
        <v>343.721339938227</v>
      </c>
      <c r="J6094" s="14">
        <v>268.58329150540499</v>
      </c>
      <c r="K6094" s="14">
        <v>433.26362029861599</v>
      </c>
      <c r="L6094" s="14">
        <v>89.542280360388801</v>
      </c>
      <c r="M6094" s="14">
        <v>75.138048432821606</v>
      </c>
      <c r="O6094" s="14"/>
      <c r="P6094" s="14"/>
      <c r="Q6094" s="14"/>
      <c r="R6094" s="14"/>
      <c r="S6094" s="14"/>
      <c r="T6094" s="14"/>
      <c r="U6094" s="14"/>
      <c r="V6094" s="14"/>
      <c r="W6094" s="14"/>
      <c r="X6094" s="14"/>
      <c r="Y6094" s="14"/>
    </row>
    <row r="6095" spans="1:25">
      <c r="A6095" s="14" t="s">
        <v>6179</v>
      </c>
      <c r="B6095" s="14" t="s">
        <v>68</v>
      </c>
      <c r="C6095" s="14" t="s">
        <v>130</v>
      </c>
      <c r="D6095" s="14" t="s">
        <v>72</v>
      </c>
      <c r="E6095" s="14">
        <v>5</v>
      </c>
      <c r="F6095" s="14">
        <v>67.303759057195293</v>
      </c>
      <c r="G6095" s="14">
        <v>22.434586352398401</v>
      </c>
      <c r="H6095" s="14">
        <v>314.70943167116502</v>
      </c>
      <c r="I6095" s="14">
        <v>318.43315354307202</v>
      </c>
      <c r="J6095" s="14">
        <v>246.500427941406</v>
      </c>
      <c r="K6095" s="14">
        <v>404.69254301597198</v>
      </c>
      <c r="L6095" s="14">
        <v>86.259389472900196</v>
      </c>
      <c r="M6095" s="14">
        <v>71.932725601666704</v>
      </c>
      <c r="O6095" s="14"/>
      <c r="P6095" s="14"/>
      <c r="Q6095" s="14"/>
      <c r="R6095" s="14"/>
      <c r="S6095" s="14"/>
      <c r="T6095" s="14"/>
      <c r="U6095" s="14"/>
      <c r="V6095" s="14"/>
      <c r="W6095" s="14"/>
      <c r="X6095" s="14"/>
      <c r="Y6095" s="14"/>
    </row>
    <row r="6096" spans="1:25">
      <c r="A6096" s="14" t="s">
        <v>6180</v>
      </c>
      <c r="B6096" s="14" t="s">
        <v>68</v>
      </c>
      <c r="C6096" s="14" t="s">
        <v>131</v>
      </c>
      <c r="D6096" s="14" t="s">
        <v>72</v>
      </c>
      <c r="E6096" s="14">
        <v>5</v>
      </c>
      <c r="F6096" s="14">
        <v>70.0675641704767</v>
      </c>
      <c r="G6096" s="14">
        <v>23.3558547234922</v>
      </c>
      <c r="H6096" s="14">
        <v>326.47266876561702</v>
      </c>
      <c r="I6096" s="14">
        <v>326.74165060830001</v>
      </c>
      <c r="J6096" s="14">
        <v>254.21650677638999</v>
      </c>
      <c r="K6096" s="14">
        <v>413.39491125106701</v>
      </c>
      <c r="L6096" s="14">
        <v>86.653260642766497</v>
      </c>
      <c r="M6096" s="14">
        <v>72.525143831910498</v>
      </c>
      <c r="O6096" s="14"/>
      <c r="P6096" s="14"/>
      <c r="Q6096" s="14"/>
      <c r="R6096" s="14"/>
      <c r="S6096" s="14"/>
      <c r="T6096" s="14"/>
      <c r="U6096" s="14"/>
      <c r="V6096" s="14"/>
      <c r="W6096" s="14"/>
      <c r="X6096" s="14"/>
      <c r="Y6096" s="14"/>
    </row>
    <row r="6097" spans="1:25">
      <c r="A6097" s="14" t="s">
        <v>6181</v>
      </c>
      <c r="B6097" s="14" t="s">
        <v>68</v>
      </c>
      <c r="C6097" s="14" t="s">
        <v>132</v>
      </c>
      <c r="D6097" s="14" t="s">
        <v>72</v>
      </c>
      <c r="E6097" s="14">
        <v>5</v>
      </c>
      <c r="F6097" s="14">
        <v>67.692611472304804</v>
      </c>
      <c r="G6097" s="14">
        <v>22.5642038241016</v>
      </c>
      <c r="H6097" s="14">
        <v>313.00046919269801</v>
      </c>
      <c r="I6097" s="14">
        <v>316.62657263796501</v>
      </c>
      <c r="J6097" s="14">
        <v>245.27797302111199</v>
      </c>
      <c r="K6097" s="14">
        <v>402.14045898130598</v>
      </c>
      <c r="L6097" s="14">
        <v>85.513886343340701</v>
      </c>
      <c r="M6097" s="14">
        <v>71.348599616853207</v>
      </c>
      <c r="O6097" s="14"/>
      <c r="P6097" s="14"/>
      <c r="Q6097" s="14"/>
      <c r="R6097" s="14"/>
      <c r="S6097" s="14"/>
      <c r="T6097" s="14"/>
      <c r="U6097" s="14"/>
      <c r="V6097" s="14"/>
      <c r="W6097" s="14"/>
      <c r="X6097" s="14"/>
      <c r="Y6097" s="14"/>
    </row>
    <row r="6098" spans="1:25">
      <c r="A6098" s="14" t="s">
        <v>6182</v>
      </c>
      <c r="B6098" s="14" t="s">
        <v>68</v>
      </c>
      <c r="C6098" s="14" t="s">
        <v>38</v>
      </c>
      <c r="D6098" s="14" t="s">
        <v>44</v>
      </c>
      <c r="E6098" s="14">
        <v>0</v>
      </c>
      <c r="F6098" s="14">
        <v>230.865895189773</v>
      </c>
      <c r="G6098" s="14">
        <v>76.955298396591104</v>
      </c>
      <c r="H6098" s="14">
        <v>197.329710833603</v>
      </c>
      <c r="I6098" s="14">
        <v>182.86092356768501</v>
      </c>
      <c r="J6098" s="14">
        <v>159.83814005245799</v>
      </c>
      <c r="K6098" s="14">
        <v>208.24631016989099</v>
      </c>
      <c r="L6098" s="14">
        <v>25.3853866022062</v>
      </c>
      <c r="M6098" s="14">
        <v>23.0227835152265</v>
      </c>
      <c r="O6098" s="14"/>
      <c r="P6098" s="14"/>
      <c r="Q6098" s="14"/>
      <c r="R6098" s="14"/>
      <c r="S6098" s="14"/>
      <c r="T6098" s="14"/>
      <c r="U6098" s="14"/>
      <c r="V6098" s="14"/>
      <c r="W6098" s="14"/>
      <c r="X6098" s="14"/>
      <c r="Y6098" s="14"/>
    </row>
    <row r="6099" spans="1:25">
      <c r="A6099" s="14" t="s">
        <v>6183</v>
      </c>
      <c r="B6099" s="14" t="s">
        <v>68</v>
      </c>
      <c r="C6099" s="14" t="s">
        <v>36</v>
      </c>
      <c r="D6099" s="14" t="s">
        <v>44</v>
      </c>
      <c r="E6099" s="14">
        <v>0</v>
      </c>
      <c r="F6099" s="14">
        <v>232.79012120416201</v>
      </c>
      <c r="G6099" s="14">
        <v>77.596707068053902</v>
      </c>
      <c r="H6099" s="14">
        <v>196.97261998592199</v>
      </c>
      <c r="I6099" s="14">
        <v>180.96621619075199</v>
      </c>
      <c r="J6099" s="14">
        <v>158.24566634859499</v>
      </c>
      <c r="K6099" s="14">
        <v>206.00817180367599</v>
      </c>
      <c r="L6099" s="14">
        <v>25.0419556129238</v>
      </c>
      <c r="M6099" s="14">
        <v>22.720549842156601</v>
      </c>
      <c r="O6099" s="14"/>
      <c r="P6099" s="14"/>
      <c r="Q6099" s="14"/>
      <c r="R6099" s="14"/>
      <c r="S6099" s="14"/>
      <c r="T6099" s="14"/>
      <c r="U6099" s="14"/>
      <c r="V6099" s="14"/>
      <c r="W6099" s="14"/>
      <c r="X6099" s="14"/>
      <c r="Y6099" s="14"/>
    </row>
    <row r="6100" spans="1:25">
      <c r="A6100" s="14" t="s">
        <v>6184</v>
      </c>
      <c r="B6100" s="14" t="s">
        <v>68</v>
      </c>
      <c r="C6100" s="14" t="s">
        <v>34</v>
      </c>
      <c r="D6100" s="14" t="s">
        <v>44</v>
      </c>
      <c r="E6100" s="14">
        <v>0</v>
      </c>
      <c r="F6100" s="14">
        <v>232.73874221813901</v>
      </c>
      <c r="G6100" s="14">
        <v>77.579580739379495</v>
      </c>
      <c r="H6100" s="14">
        <v>195.54919610322699</v>
      </c>
      <c r="I6100" s="14">
        <v>176.25670554217999</v>
      </c>
      <c r="J6100" s="14">
        <v>154.113968221601</v>
      </c>
      <c r="K6100" s="14">
        <v>200.66207562859699</v>
      </c>
      <c r="L6100" s="14">
        <v>24.4053700864172</v>
      </c>
      <c r="M6100" s="14">
        <v>22.142737320578998</v>
      </c>
      <c r="O6100" s="14"/>
      <c r="P6100" s="14"/>
      <c r="Q6100" s="14"/>
      <c r="R6100" s="14"/>
      <c r="S6100" s="14"/>
      <c r="T6100" s="14"/>
      <c r="U6100" s="14"/>
      <c r="V6100" s="14"/>
      <c r="W6100" s="14"/>
      <c r="X6100" s="14"/>
      <c r="Y6100" s="14"/>
    </row>
    <row r="6101" spans="1:25">
      <c r="A6101" s="14" t="s">
        <v>6185</v>
      </c>
      <c r="B6101" s="14" t="s">
        <v>68</v>
      </c>
      <c r="C6101" s="14" t="s">
        <v>128</v>
      </c>
      <c r="D6101" s="14" t="s">
        <v>44</v>
      </c>
      <c r="E6101" s="14">
        <v>0</v>
      </c>
      <c r="F6101" s="14">
        <v>221.16487213649799</v>
      </c>
      <c r="G6101" s="14">
        <v>73.721624045499397</v>
      </c>
      <c r="H6101" s="14">
        <v>185.09844092270799</v>
      </c>
      <c r="I6101" s="14">
        <v>165.24459443521999</v>
      </c>
      <c r="J6101" s="14">
        <v>143.955971148137</v>
      </c>
      <c r="K6101" s="14">
        <v>188.76790900606201</v>
      </c>
      <c r="L6101" s="14">
        <v>23.523314570842</v>
      </c>
      <c r="M6101" s="14">
        <v>21.288623287083102</v>
      </c>
      <c r="O6101" s="14"/>
      <c r="P6101" s="14"/>
      <c r="Q6101" s="14"/>
      <c r="R6101" s="14"/>
      <c r="S6101" s="14"/>
      <c r="T6101" s="14"/>
      <c r="U6101" s="14"/>
      <c r="V6101" s="14"/>
      <c r="W6101" s="14"/>
      <c r="X6101" s="14"/>
      <c r="Y6101" s="14"/>
    </row>
    <row r="6102" spans="1:25">
      <c r="A6102" s="14" t="s">
        <v>6186</v>
      </c>
      <c r="B6102" s="14" t="s">
        <v>68</v>
      </c>
      <c r="C6102" s="14" t="s">
        <v>129</v>
      </c>
      <c r="D6102" s="14" t="s">
        <v>44</v>
      </c>
      <c r="E6102" s="14">
        <v>0</v>
      </c>
      <c r="F6102" s="14">
        <v>225.19819968787701</v>
      </c>
      <c r="G6102" s="14">
        <v>75.066066562625807</v>
      </c>
      <c r="H6102" s="14">
        <v>187.77313595974101</v>
      </c>
      <c r="I6102" s="14">
        <v>165.41618014459101</v>
      </c>
      <c r="J6102" s="14">
        <v>144.28218124815601</v>
      </c>
      <c r="K6102" s="14">
        <v>188.74757841733901</v>
      </c>
      <c r="L6102" s="14">
        <v>23.3313982727487</v>
      </c>
      <c r="M6102" s="14">
        <v>21.133998896434701</v>
      </c>
      <c r="O6102" s="14"/>
      <c r="P6102" s="14"/>
      <c r="Q6102" s="14"/>
      <c r="R6102" s="14"/>
      <c r="S6102" s="14"/>
      <c r="T6102" s="14"/>
      <c r="U6102" s="14"/>
      <c r="V6102" s="14"/>
      <c r="W6102" s="14"/>
      <c r="X6102" s="14"/>
      <c r="Y6102" s="14"/>
    </row>
    <row r="6103" spans="1:25">
      <c r="A6103" s="14" t="s">
        <v>6187</v>
      </c>
      <c r="B6103" s="14" t="s">
        <v>68</v>
      </c>
      <c r="C6103" s="14" t="s">
        <v>130</v>
      </c>
      <c r="D6103" s="14" t="s">
        <v>44</v>
      </c>
      <c r="E6103" s="14">
        <v>0</v>
      </c>
      <c r="F6103" s="14">
        <v>237.15717405525299</v>
      </c>
      <c r="G6103" s="14">
        <v>79.052391351751098</v>
      </c>
      <c r="H6103" s="14">
        <v>197.193865311271</v>
      </c>
      <c r="I6103" s="14">
        <v>170.65750957135799</v>
      </c>
      <c r="J6103" s="14">
        <v>149.38779635999799</v>
      </c>
      <c r="K6103" s="14">
        <v>194.07920809722299</v>
      </c>
      <c r="L6103" s="14">
        <v>23.421698525864901</v>
      </c>
      <c r="M6103" s="14">
        <v>21.269713211360699</v>
      </c>
      <c r="O6103" s="14"/>
      <c r="P6103" s="14"/>
      <c r="Q6103" s="14"/>
      <c r="R6103" s="14"/>
      <c r="S6103" s="14"/>
      <c r="T6103" s="14"/>
      <c r="U6103" s="14"/>
      <c r="V6103" s="14"/>
      <c r="W6103" s="14"/>
      <c r="X6103" s="14"/>
      <c r="Y6103" s="14"/>
    </row>
    <row r="6104" spans="1:25">
      <c r="A6104" s="14" t="s">
        <v>6188</v>
      </c>
      <c r="B6104" s="14" t="s">
        <v>68</v>
      </c>
      <c r="C6104" s="14" t="s">
        <v>131</v>
      </c>
      <c r="D6104" s="14" t="s">
        <v>44</v>
      </c>
      <c r="E6104" s="14">
        <v>0</v>
      </c>
      <c r="F6104" s="14">
        <v>235.95617864931199</v>
      </c>
      <c r="G6104" s="14">
        <v>78.652059549770598</v>
      </c>
      <c r="H6104" s="14">
        <v>195.44283365994201</v>
      </c>
      <c r="I6104" s="14">
        <v>167.29734766877701</v>
      </c>
      <c r="J6104" s="14">
        <v>146.41186052388699</v>
      </c>
      <c r="K6104" s="14">
        <v>190.30160703563101</v>
      </c>
      <c r="L6104" s="14">
        <v>23.004259366853699</v>
      </c>
      <c r="M6104" s="14">
        <v>20.885487144889801</v>
      </c>
      <c r="O6104" s="14"/>
      <c r="P6104" s="14"/>
      <c r="Q6104" s="14"/>
      <c r="R6104" s="14"/>
      <c r="S6104" s="14"/>
      <c r="T6104" s="14"/>
      <c r="U6104" s="14"/>
      <c r="V6104" s="14"/>
      <c r="W6104" s="14"/>
      <c r="X6104" s="14"/>
      <c r="Y6104" s="14"/>
    </row>
    <row r="6105" spans="1:25">
      <c r="A6105" s="14" t="s">
        <v>6189</v>
      </c>
      <c r="B6105" s="14" t="s">
        <v>68</v>
      </c>
      <c r="C6105" s="14" t="s">
        <v>132</v>
      </c>
      <c r="D6105" s="14" t="s">
        <v>44</v>
      </c>
      <c r="E6105" s="14">
        <v>0</v>
      </c>
      <c r="F6105" s="14">
        <v>234.604266134689</v>
      </c>
      <c r="G6105" s="14">
        <v>78.201422044896404</v>
      </c>
      <c r="H6105" s="14">
        <v>193.84777205923501</v>
      </c>
      <c r="I6105" s="14">
        <v>163.0803690967</v>
      </c>
      <c r="J6105" s="14">
        <v>142.667431788653</v>
      </c>
      <c r="K6105" s="14">
        <v>185.57042097540699</v>
      </c>
      <c r="L6105" s="14">
        <v>22.490051878707099</v>
      </c>
      <c r="M6105" s="14">
        <v>20.412937308047098</v>
      </c>
      <c r="O6105" s="14"/>
      <c r="P6105" s="14"/>
      <c r="Q6105" s="14"/>
      <c r="R6105" s="14"/>
      <c r="S6105" s="14"/>
      <c r="T6105" s="14"/>
      <c r="U6105" s="14"/>
      <c r="V6105" s="14"/>
      <c r="W6105" s="14"/>
      <c r="X6105" s="14"/>
      <c r="Y6105" s="14"/>
    </row>
    <row r="6106" spans="1:25">
      <c r="A6106" s="14" t="s">
        <v>6190</v>
      </c>
      <c r="B6106" s="14" t="s">
        <v>68</v>
      </c>
      <c r="C6106" s="14" t="s">
        <v>38</v>
      </c>
      <c r="D6106" s="14" t="s">
        <v>44</v>
      </c>
      <c r="E6106" s="14">
        <v>1</v>
      </c>
      <c r="F6106" s="14">
        <v>46.337591512697898</v>
      </c>
      <c r="G6106" s="14">
        <v>15.445863837566</v>
      </c>
      <c r="H6106" s="14">
        <v>182.69039391538399</v>
      </c>
      <c r="I6106" s="14">
        <v>161.211339214048</v>
      </c>
      <c r="J6106" s="14">
        <v>117.762845068345</v>
      </c>
      <c r="K6106" s="14">
        <v>215.31040174575699</v>
      </c>
      <c r="L6106" s="14">
        <v>54.099062531708803</v>
      </c>
      <c r="M6106" s="14">
        <v>43.448494145703499</v>
      </c>
      <c r="O6106" s="14"/>
      <c r="P6106" s="14"/>
      <c r="Q6106" s="14"/>
      <c r="R6106" s="14"/>
      <c r="S6106" s="14"/>
      <c r="T6106" s="14"/>
      <c r="U6106" s="14"/>
      <c r="V6106" s="14"/>
      <c r="W6106" s="14"/>
      <c r="X6106" s="14"/>
      <c r="Y6106" s="14"/>
    </row>
    <row r="6107" spans="1:25">
      <c r="A6107" s="14" t="s">
        <v>6191</v>
      </c>
      <c r="B6107" s="14" t="s">
        <v>68</v>
      </c>
      <c r="C6107" s="14" t="s">
        <v>36</v>
      </c>
      <c r="D6107" s="14" t="s">
        <v>44</v>
      </c>
      <c r="E6107" s="14">
        <v>1</v>
      </c>
      <c r="F6107" s="14">
        <v>41.145644887592503</v>
      </c>
      <c r="G6107" s="14">
        <v>13.7152149625308</v>
      </c>
      <c r="H6107" s="14">
        <v>160.35560578195799</v>
      </c>
      <c r="I6107" s="14">
        <v>140.424142355594</v>
      </c>
      <c r="J6107" s="14">
        <v>100.342948737252</v>
      </c>
      <c r="K6107" s="14">
        <v>191.011271749787</v>
      </c>
      <c r="L6107" s="14">
        <v>50.587129394194001</v>
      </c>
      <c r="M6107" s="14">
        <v>40.081193618341601</v>
      </c>
      <c r="O6107" s="14"/>
      <c r="P6107" s="14"/>
      <c r="Q6107" s="14"/>
      <c r="R6107" s="14"/>
      <c r="S6107" s="14"/>
      <c r="T6107" s="14"/>
      <c r="U6107" s="14"/>
      <c r="V6107" s="14"/>
      <c r="W6107" s="14"/>
      <c r="X6107" s="14"/>
      <c r="Y6107" s="14"/>
    </row>
    <row r="6108" spans="1:25">
      <c r="A6108" s="14" t="s">
        <v>6192</v>
      </c>
      <c r="B6108" s="14" t="s">
        <v>68</v>
      </c>
      <c r="C6108" s="14" t="s">
        <v>34</v>
      </c>
      <c r="D6108" s="14" t="s">
        <v>44</v>
      </c>
      <c r="E6108" s="14">
        <v>1</v>
      </c>
      <c r="F6108" s="14">
        <v>37.065037465927198</v>
      </c>
      <c r="G6108" s="14">
        <v>12.3550124886424</v>
      </c>
      <c r="H6108" s="14">
        <v>143.16352825773299</v>
      </c>
      <c r="I6108" s="14">
        <v>119.52990965753899</v>
      </c>
      <c r="J6108" s="14">
        <v>83.660133543185694</v>
      </c>
      <c r="K6108" s="14">
        <v>165.375897692161</v>
      </c>
      <c r="L6108" s="14">
        <v>45.845988034621598</v>
      </c>
      <c r="M6108" s="14">
        <v>35.869776114353499</v>
      </c>
      <c r="O6108" s="14"/>
      <c r="P6108" s="14"/>
      <c r="Q6108" s="14"/>
      <c r="R6108" s="14"/>
      <c r="S6108" s="14"/>
      <c r="T6108" s="14"/>
      <c r="U6108" s="14"/>
      <c r="V6108" s="14"/>
      <c r="W6108" s="14"/>
      <c r="X6108" s="14"/>
      <c r="Y6108" s="14"/>
    </row>
    <row r="6109" spans="1:25">
      <c r="A6109" s="14" t="s">
        <v>6193</v>
      </c>
      <c r="B6109" s="14" t="s">
        <v>68</v>
      </c>
      <c r="C6109" s="14" t="s">
        <v>128</v>
      </c>
      <c r="D6109" s="14" t="s">
        <v>44</v>
      </c>
      <c r="E6109" s="14">
        <v>1</v>
      </c>
      <c r="F6109" s="14">
        <v>36.370560277376399</v>
      </c>
      <c r="G6109" s="14">
        <v>12.123520092458801</v>
      </c>
      <c r="H6109" s="14">
        <v>139.978294567126</v>
      </c>
      <c r="I6109" s="14">
        <v>116.99248071820401</v>
      </c>
      <c r="J6109" s="14">
        <v>81.552211203242095</v>
      </c>
      <c r="K6109" s="14">
        <v>162.39629274709401</v>
      </c>
      <c r="L6109" s="14">
        <v>45.403812028889298</v>
      </c>
      <c r="M6109" s="14">
        <v>35.440269514962097</v>
      </c>
      <c r="O6109" s="14"/>
      <c r="P6109" s="14"/>
      <c r="Q6109" s="14"/>
      <c r="R6109" s="14"/>
      <c r="S6109" s="14"/>
      <c r="T6109" s="14"/>
      <c r="U6109" s="14"/>
      <c r="V6109" s="14"/>
      <c r="W6109" s="14"/>
      <c r="X6109" s="14"/>
      <c r="Y6109" s="14"/>
    </row>
    <row r="6110" spans="1:25">
      <c r="A6110" s="14" t="s">
        <v>6194</v>
      </c>
      <c r="B6110" s="14" t="s">
        <v>68</v>
      </c>
      <c r="C6110" s="14" t="s">
        <v>129</v>
      </c>
      <c r="D6110" s="14" t="s">
        <v>44</v>
      </c>
      <c r="E6110" s="14">
        <v>1</v>
      </c>
      <c r="F6110" s="14">
        <v>39.924384347172001</v>
      </c>
      <c r="G6110" s="14">
        <v>13.308128115723999</v>
      </c>
      <c r="H6110" s="14">
        <v>153.14889081733901</v>
      </c>
      <c r="I6110" s="14">
        <v>126.42980855978399</v>
      </c>
      <c r="J6110" s="14">
        <v>89.741745566276606</v>
      </c>
      <c r="K6110" s="14">
        <v>172.899892528816</v>
      </c>
      <c r="L6110" s="14">
        <v>46.470083969032103</v>
      </c>
      <c r="M6110" s="14">
        <v>36.688062993507103</v>
      </c>
      <c r="O6110" s="14"/>
      <c r="P6110" s="14"/>
      <c r="Q6110" s="14"/>
      <c r="R6110" s="14"/>
      <c r="S6110" s="14"/>
      <c r="T6110" s="14"/>
      <c r="U6110" s="14"/>
      <c r="V6110" s="14"/>
      <c r="W6110" s="14"/>
      <c r="X6110" s="14"/>
      <c r="Y6110" s="14"/>
    </row>
    <row r="6111" spans="1:25">
      <c r="A6111" s="14" t="s">
        <v>6195</v>
      </c>
      <c r="B6111" s="14" t="s">
        <v>68</v>
      </c>
      <c r="C6111" s="14" t="s">
        <v>130</v>
      </c>
      <c r="D6111" s="14" t="s">
        <v>44</v>
      </c>
      <c r="E6111" s="14">
        <v>1</v>
      </c>
      <c r="F6111" s="14">
        <v>45.542915182167903</v>
      </c>
      <c r="G6111" s="14">
        <v>15.1809717273893</v>
      </c>
      <c r="H6111" s="14">
        <v>174.460506348086</v>
      </c>
      <c r="I6111" s="14">
        <v>143.52857942740201</v>
      </c>
      <c r="J6111" s="14">
        <v>104.314368316849</v>
      </c>
      <c r="K6111" s="14">
        <v>192.44933313994699</v>
      </c>
      <c r="L6111" s="14">
        <v>48.920753712544901</v>
      </c>
      <c r="M6111" s="14">
        <v>39.214211110552803</v>
      </c>
      <c r="O6111" s="14"/>
      <c r="P6111" s="14"/>
      <c r="Q6111" s="14"/>
      <c r="R6111" s="14"/>
      <c r="S6111" s="14"/>
      <c r="T6111" s="14"/>
      <c r="U6111" s="14"/>
      <c r="V6111" s="14"/>
      <c r="W6111" s="14"/>
      <c r="X6111" s="14"/>
      <c r="Y6111" s="14"/>
    </row>
    <row r="6112" spans="1:25">
      <c r="A6112" s="14" t="s">
        <v>6196</v>
      </c>
      <c r="B6112" s="14" t="s">
        <v>68</v>
      </c>
      <c r="C6112" s="14" t="s">
        <v>131</v>
      </c>
      <c r="D6112" s="14" t="s">
        <v>44</v>
      </c>
      <c r="E6112" s="14">
        <v>1</v>
      </c>
      <c r="F6112" s="14">
        <v>50.608149469168097</v>
      </c>
      <c r="G6112" s="14">
        <v>16.8693831563894</v>
      </c>
      <c r="H6112" s="14">
        <v>193.13139012810299</v>
      </c>
      <c r="I6112" s="14">
        <v>156.70827072517099</v>
      </c>
      <c r="J6112" s="14">
        <v>115.93429502272301</v>
      </c>
      <c r="K6112" s="14">
        <v>206.99535180366101</v>
      </c>
      <c r="L6112" s="14">
        <v>50.287081078490402</v>
      </c>
      <c r="M6112" s="14">
        <v>40.773975702448197</v>
      </c>
      <c r="O6112" s="14"/>
      <c r="P6112" s="14"/>
      <c r="Q6112" s="14"/>
      <c r="R6112" s="14"/>
      <c r="S6112" s="14"/>
      <c r="T6112" s="14"/>
      <c r="U6112" s="14"/>
      <c r="V6112" s="14"/>
      <c r="W6112" s="14"/>
      <c r="X6112" s="14"/>
      <c r="Y6112" s="14"/>
    </row>
    <row r="6113" spans="1:25">
      <c r="A6113" s="14" t="s">
        <v>6197</v>
      </c>
      <c r="B6113" s="14" t="s">
        <v>68</v>
      </c>
      <c r="C6113" s="14" t="s">
        <v>132</v>
      </c>
      <c r="D6113" s="14" t="s">
        <v>44</v>
      </c>
      <c r="E6113" s="14">
        <v>1</v>
      </c>
      <c r="F6113" s="14">
        <v>53.847279430019</v>
      </c>
      <c r="G6113" s="14">
        <v>17.949093143339699</v>
      </c>
      <c r="H6113" s="14">
        <v>204.960716466272</v>
      </c>
      <c r="I6113" s="14">
        <v>163.56112942442201</v>
      </c>
      <c r="J6113" s="14">
        <v>122.213940240418</v>
      </c>
      <c r="K6113" s="14">
        <v>214.22681385724499</v>
      </c>
      <c r="L6113" s="14">
        <v>50.665684432822303</v>
      </c>
      <c r="M6113" s="14">
        <v>41.347189184004897</v>
      </c>
      <c r="O6113" s="14"/>
      <c r="P6113" s="14"/>
      <c r="Q6113" s="14"/>
      <c r="R6113" s="14"/>
      <c r="S6113" s="14"/>
      <c r="T6113" s="14"/>
      <c r="U6113" s="14"/>
      <c r="V6113" s="14"/>
      <c r="W6113" s="14"/>
      <c r="X6113" s="14"/>
      <c r="Y6113" s="14"/>
    </row>
    <row r="6114" spans="1:25">
      <c r="A6114" s="14" t="s">
        <v>6198</v>
      </c>
      <c r="B6114" s="14" t="s">
        <v>68</v>
      </c>
      <c r="C6114" s="14" t="s">
        <v>38</v>
      </c>
      <c r="D6114" s="14" t="s">
        <v>44</v>
      </c>
      <c r="E6114" s="14">
        <v>2</v>
      </c>
      <c r="F6114" s="14">
        <v>33.377024094271903</v>
      </c>
      <c r="G6114" s="14">
        <v>11.125674698090601</v>
      </c>
      <c r="H6114" s="14">
        <v>157.223722710782</v>
      </c>
      <c r="I6114" s="14">
        <v>142.355132038612</v>
      </c>
      <c r="J6114" s="14">
        <v>97.733824984074204</v>
      </c>
      <c r="K6114" s="14">
        <v>200.15237366346699</v>
      </c>
      <c r="L6114" s="14">
        <v>57.797241624855403</v>
      </c>
      <c r="M6114" s="14">
        <v>44.621307054537802</v>
      </c>
      <c r="O6114" s="14"/>
      <c r="P6114" s="14"/>
      <c r="Q6114" s="14"/>
      <c r="R6114" s="14"/>
      <c r="S6114" s="14"/>
      <c r="T6114" s="14"/>
      <c r="U6114" s="14"/>
      <c r="V6114" s="14"/>
      <c r="W6114" s="14"/>
      <c r="X6114" s="14"/>
      <c r="Y6114" s="14"/>
    </row>
    <row r="6115" spans="1:25">
      <c r="A6115" s="14" t="s">
        <v>6199</v>
      </c>
      <c r="B6115" s="14" t="s">
        <v>68</v>
      </c>
      <c r="C6115" s="14" t="s">
        <v>36</v>
      </c>
      <c r="D6115" s="14" t="s">
        <v>44</v>
      </c>
      <c r="E6115" s="14">
        <v>2</v>
      </c>
      <c r="F6115" s="14">
        <v>30.384204539815599</v>
      </c>
      <c r="G6115" s="14">
        <v>10.1280681799385</v>
      </c>
      <c r="H6115" s="14">
        <v>141.62489297946999</v>
      </c>
      <c r="I6115" s="14">
        <v>126.77960269554799</v>
      </c>
      <c r="J6115" s="14">
        <v>85.227316779797903</v>
      </c>
      <c r="K6115" s="14">
        <v>181.28261477328201</v>
      </c>
      <c r="L6115" s="14">
        <v>54.503012077734198</v>
      </c>
      <c r="M6115" s="14">
        <v>41.552285915750097</v>
      </c>
      <c r="O6115" s="14"/>
      <c r="P6115" s="14"/>
      <c r="Q6115" s="14"/>
      <c r="R6115" s="14"/>
      <c r="S6115" s="14"/>
      <c r="T6115" s="14"/>
      <c r="U6115" s="14"/>
      <c r="V6115" s="14"/>
      <c r="W6115" s="14"/>
      <c r="X6115" s="14"/>
      <c r="Y6115" s="14"/>
    </row>
    <row r="6116" spans="1:25">
      <c r="A6116" s="14" t="s">
        <v>6200</v>
      </c>
      <c r="B6116" s="14" t="s">
        <v>68</v>
      </c>
      <c r="C6116" s="14" t="s">
        <v>34</v>
      </c>
      <c r="D6116" s="14" t="s">
        <v>44</v>
      </c>
      <c r="E6116" s="14">
        <v>2</v>
      </c>
      <c r="F6116" s="14">
        <v>35.086085253353602</v>
      </c>
      <c r="G6116" s="14">
        <v>11.6953617511179</v>
      </c>
      <c r="H6116" s="14">
        <v>161.783950077713</v>
      </c>
      <c r="I6116" s="14">
        <v>142.99170308843799</v>
      </c>
      <c r="J6116" s="14">
        <v>99.115168129473304</v>
      </c>
      <c r="K6116" s="14">
        <v>199.45924469658399</v>
      </c>
      <c r="L6116" s="14">
        <v>56.467541608146497</v>
      </c>
      <c r="M6116" s="14">
        <v>43.876534958964598</v>
      </c>
      <c r="O6116" s="14"/>
      <c r="P6116" s="14"/>
      <c r="Q6116" s="14"/>
      <c r="R6116" s="14"/>
      <c r="S6116" s="14"/>
      <c r="T6116" s="14"/>
      <c r="U6116" s="14"/>
      <c r="V6116" s="14"/>
      <c r="W6116" s="14"/>
      <c r="X6116" s="14"/>
      <c r="Y6116" s="14"/>
    </row>
    <row r="6117" spans="1:25">
      <c r="A6117" s="14" t="s">
        <v>6201</v>
      </c>
      <c r="B6117" s="14" t="s">
        <v>68</v>
      </c>
      <c r="C6117" s="14" t="s">
        <v>128</v>
      </c>
      <c r="D6117" s="14" t="s">
        <v>44</v>
      </c>
      <c r="E6117" s="14">
        <v>2</v>
      </c>
      <c r="F6117" s="14">
        <v>36.632569444212102</v>
      </c>
      <c r="G6117" s="14">
        <v>12.210856481404001</v>
      </c>
      <c r="H6117" s="14">
        <v>167.68547763532001</v>
      </c>
      <c r="I6117" s="14">
        <v>145.332877984395</v>
      </c>
      <c r="J6117" s="14">
        <v>101.63719626734201</v>
      </c>
      <c r="K6117" s="14">
        <v>201.26284637573599</v>
      </c>
      <c r="L6117" s="14">
        <v>55.929968391340601</v>
      </c>
      <c r="M6117" s="14">
        <v>43.695681717053297</v>
      </c>
      <c r="O6117" s="14"/>
      <c r="P6117" s="14"/>
      <c r="Q6117" s="14"/>
      <c r="R6117" s="14"/>
      <c r="S6117" s="14"/>
      <c r="T6117" s="14"/>
      <c r="U6117" s="14"/>
      <c r="V6117" s="14"/>
      <c r="W6117" s="14"/>
      <c r="X6117" s="14"/>
      <c r="Y6117" s="14"/>
    </row>
    <row r="6118" spans="1:25">
      <c r="A6118" s="14" t="s">
        <v>6202</v>
      </c>
      <c r="B6118" s="14" t="s">
        <v>68</v>
      </c>
      <c r="C6118" s="14" t="s">
        <v>129</v>
      </c>
      <c r="D6118" s="14" t="s">
        <v>44</v>
      </c>
      <c r="E6118" s="14">
        <v>2</v>
      </c>
      <c r="F6118" s="14">
        <v>42.618787562947901</v>
      </c>
      <c r="G6118" s="14">
        <v>14.2062625209826</v>
      </c>
      <c r="H6118" s="14">
        <v>193.91567732709001</v>
      </c>
      <c r="I6118" s="14">
        <v>167.15625970325399</v>
      </c>
      <c r="J6118" s="14">
        <v>120.397843246614</v>
      </c>
      <c r="K6118" s="14">
        <v>225.92957252862499</v>
      </c>
      <c r="L6118" s="14">
        <v>58.773312825371299</v>
      </c>
      <c r="M6118" s="14">
        <v>46.7584164566399</v>
      </c>
      <c r="O6118" s="14"/>
      <c r="P6118" s="14"/>
      <c r="Q6118" s="14"/>
      <c r="R6118" s="14"/>
      <c r="S6118" s="14"/>
      <c r="T6118" s="14"/>
      <c r="U6118" s="14"/>
      <c r="V6118" s="14"/>
      <c r="W6118" s="14"/>
      <c r="X6118" s="14"/>
      <c r="Y6118" s="14"/>
    </row>
    <row r="6119" spans="1:25">
      <c r="A6119" s="14" t="s">
        <v>6203</v>
      </c>
      <c r="B6119" s="14" t="s">
        <v>68</v>
      </c>
      <c r="C6119" s="14" t="s">
        <v>130</v>
      </c>
      <c r="D6119" s="14" t="s">
        <v>44</v>
      </c>
      <c r="E6119" s="14">
        <v>2</v>
      </c>
      <c r="F6119" s="14">
        <v>43.557658554308702</v>
      </c>
      <c r="G6119" s="14">
        <v>14.519219518102901</v>
      </c>
      <c r="H6119" s="14">
        <v>197.343505592192</v>
      </c>
      <c r="I6119" s="14">
        <v>169.44432517270499</v>
      </c>
      <c r="J6119" s="14">
        <v>122.53178756296199</v>
      </c>
      <c r="K6119" s="14">
        <v>228.264069330311</v>
      </c>
      <c r="L6119" s="14">
        <v>58.819744157605797</v>
      </c>
      <c r="M6119" s="14">
        <v>46.912537609743303</v>
      </c>
      <c r="O6119" s="14"/>
      <c r="P6119" s="14"/>
      <c r="Q6119" s="14"/>
      <c r="R6119" s="14"/>
      <c r="S6119" s="14"/>
      <c r="T6119" s="14"/>
      <c r="U6119" s="14"/>
      <c r="V6119" s="14"/>
      <c r="W6119" s="14"/>
      <c r="X6119" s="14"/>
      <c r="Y6119" s="14"/>
    </row>
    <row r="6120" spans="1:25">
      <c r="A6120" s="14" t="s">
        <v>6204</v>
      </c>
      <c r="B6120" s="14" t="s">
        <v>68</v>
      </c>
      <c r="C6120" s="14" t="s">
        <v>131</v>
      </c>
      <c r="D6120" s="14" t="s">
        <v>44</v>
      </c>
      <c r="E6120" s="14">
        <v>2</v>
      </c>
      <c r="F6120" s="14">
        <v>40.026421065852603</v>
      </c>
      <c r="G6120" s="14">
        <v>13.342140355284201</v>
      </c>
      <c r="H6120" s="14">
        <v>180.51874381388399</v>
      </c>
      <c r="I6120" s="14">
        <v>153.96732076624701</v>
      </c>
      <c r="J6120" s="14">
        <v>109.597973463714</v>
      </c>
      <c r="K6120" s="14">
        <v>210.14962504935201</v>
      </c>
      <c r="L6120" s="14">
        <v>56.182304283105701</v>
      </c>
      <c r="M6120" s="14">
        <v>44.3693473025331</v>
      </c>
      <c r="O6120" s="14"/>
      <c r="P6120" s="14"/>
      <c r="Q6120" s="14"/>
      <c r="R6120" s="14"/>
      <c r="S6120" s="14"/>
      <c r="T6120" s="14"/>
      <c r="U6120" s="14"/>
      <c r="V6120" s="14"/>
      <c r="W6120" s="14"/>
      <c r="X6120" s="14"/>
      <c r="Y6120" s="14"/>
    </row>
    <row r="6121" spans="1:25">
      <c r="A6121" s="14" t="s">
        <v>6205</v>
      </c>
      <c r="B6121" s="14" t="s">
        <v>68</v>
      </c>
      <c r="C6121" s="14" t="s">
        <v>132</v>
      </c>
      <c r="D6121" s="14" t="s">
        <v>44</v>
      </c>
      <c r="E6121" s="14">
        <v>2</v>
      </c>
      <c r="F6121" s="14">
        <v>33.921368932561002</v>
      </c>
      <c r="G6121" s="14">
        <v>11.307122977520301</v>
      </c>
      <c r="H6121" s="14">
        <v>152.633949480566</v>
      </c>
      <c r="I6121" s="14">
        <v>128.17099495373901</v>
      </c>
      <c r="J6121" s="14">
        <v>88.207146386721206</v>
      </c>
      <c r="K6121" s="14">
        <v>179.82664385589101</v>
      </c>
      <c r="L6121" s="14">
        <v>51.6556489021525</v>
      </c>
      <c r="M6121" s="14">
        <v>39.963848567017799</v>
      </c>
      <c r="O6121" s="14"/>
      <c r="P6121" s="14"/>
      <c r="Q6121" s="14"/>
      <c r="R6121" s="14"/>
      <c r="S6121" s="14"/>
      <c r="T6121" s="14"/>
      <c r="U6121" s="14"/>
      <c r="V6121" s="14"/>
      <c r="W6121" s="14"/>
      <c r="X6121" s="14"/>
      <c r="Y6121" s="14"/>
    </row>
    <row r="6122" spans="1:25">
      <c r="A6122" s="14" t="s">
        <v>6206</v>
      </c>
      <c r="B6122" s="14" t="s">
        <v>68</v>
      </c>
      <c r="C6122" s="14" t="s">
        <v>38</v>
      </c>
      <c r="D6122" s="14" t="s">
        <v>44</v>
      </c>
      <c r="E6122" s="14">
        <v>3</v>
      </c>
      <c r="F6122" s="14">
        <v>41.8089776913572</v>
      </c>
      <c r="G6122" s="14">
        <v>13.936325897119101</v>
      </c>
      <c r="H6122" s="14">
        <v>155.78276209612201</v>
      </c>
      <c r="I6122" s="14">
        <v>143.335048027531</v>
      </c>
      <c r="J6122" s="14">
        <v>102.743134074183</v>
      </c>
      <c r="K6122" s="14">
        <v>194.47097842525099</v>
      </c>
      <c r="L6122" s="14">
        <v>51.1359303977205</v>
      </c>
      <c r="M6122" s="14">
        <v>40.5919139533475</v>
      </c>
      <c r="O6122" s="14"/>
      <c r="P6122" s="14"/>
      <c r="Q6122" s="14"/>
      <c r="R6122" s="14"/>
      <c r="S6122" s="14"/>
      <c r="T6122" s="14"/>
      <c r="U6122" s="14"/>
      <c r="V6122" s="14"/>
      <c r="W6122" s="14"/>
      <c r="X6122" s="14"/>
      <c r="Y6122" s="14"/>
    </row>
    <row r="6123" spans="1:25">
      <c r="A6123" s="14" t="s">
        <v>6207</v>
      </c>
      <c r="B6123" s="14" t="s">
        <v>68</v>
      </c>
      <c r="C6123" s="14" t="s">
        <v>36</v>
      </c>
      <c r="D6123" s="14" t="s">
        <v>44</v>
      </c>
      <c r="E6123" s="14">
        <v>3</v>
      </c>
      <c r="F6123" s="14">
        <v>44.845113514894202</v>
      </c>
      <c r="G6123" s="14">
        <v>14.948371171631401</v>
      </c>
      <c r="H6123" s="14">
        <v>165.32760742818101</v>
      </c>
      <c r="I6123" s="14">
        <v>151.28962083020599</v>
      </c>
      <c r="J6123" s="14">
        <v>109.80092884151</v>
      </c>
      <c r="K6123" s="14">
        <v>203.13745435549899</v>
      </c>
      <c r="L6123" s="14">
        <v>51.847833525293296</v>
      </c>
      <c r="M6123" s="14">
        <v>41.488691988695898</v>
      </c>
      <c r="O6123" s="14"/>
      <c r="P6123" s="14"/>
      <c r="Q6123" s="14"/>
      <c r="R6123" s="14"/>
      <c r="S6123" s="14"/>
      <c r="T6123" s="14"/>
      <c r="U6123" s="14"/>
      <c r="V6123" s="14"/>
      <c r="W6123" s="14"/>
      <c r="X6123" s="14"/>
      <c r="Y6123" s="14"/>
    </row>
    <row r="6124" spans="1:25">
      <c r="A6124" s="14" t="s">
        <v>6208</v>
      </c>
      <c r="B6124" s="14" t="s">
        <v>68</v>
      </c>
      <c r="C6124" s="14" t="s">
        <v>34</v>
      </c>
      <c r="D6124" s="14" t="s">
        <v>44</v>
      </c>
      <c r="E6124" s="14">
        <v>3</v>
      </c>
      <c r="F6124" s="14">
        <v>46.012854142013602</v>
      </c>
      <c r="G6124" s="14">
        <v>15.3376180473379</v>
      </c>
      <c r="H6124" s="14">
        <v>168.56377675940101</v>
      </c>
      <c r="I6124" s="14">
        <v>149.555619755762</v>
      </c>
      <c r="J6124" s="14">
        <v>108.903622598727</v>
      </c>
      <c r="K6124" s="14">
        <v>200.21213855994699</v>
      </c>
      <c r="L6124" s="14">
        <v>50.656518804185197</v>
      </c>
      <c r="M6124" s="14">
        <v>40.6519971570346</v>
      </c>
      <c r="O6124" s="14"/>
      <c r="P6124" s="14"/>
      <c r="Q6124" s="14"/>
      <c r="R6124" s="14"/>
      <c r="S6124" s="14"/>
      <c r="T6124" s="14"/>
      <c r="U6124" s="14"/>
      <c r="V6124" s="14"/>
      <c r="W6124" s="14"/>
      <c r="X6124" s="14"/>
      <c r="Y6124" s="14"/>
    </row>
    <row r="6125" spans="1:25">
      <c r="A6125" s="14" t="s">
        <v>6209</v>
      </c>
      <c r="B6125" s="14" t="s">
        <v>68</v>
      </c>
      <c r="C6125" s="14" t="s">
        <v>128</v>
      </c>
      <c r="D6125" s="14" t="s">
        <v>44</v>
      </c>
      <c r="E6125" s="14">
        <v>3</v>
      </c>
      <c r="F6125" s="14">
        <v>44.168482718698101</v>
      </c>
      <c r="G6125" s="14">
        <v>14.7228275728994</v>
      </c>
      <c r="H6125" s="14">
        <v>160.96972454789901</v>
      </c>
      <c r="I6125" s="14">
        <v>141.33654290977199</v>
      </c>
      <c r="J6125" s="14">
        <v>101.987641399278</v>
      </c>
      <c r="K6125" s="14">
        <v>190.59478736998901</v>
      </c>
      <c r="L6125" s="14">
        <v>49.258244460217298</v>
      </c>
      <c r="M6125" s="14">
        <v>39.348901510493597</v>
      </c>
      <c r="O6125" s="14"/>
      <c r="P6125" s="14"/>
      <c r="Q6125" s="14"/>
      <c r="R6125" s="14"/>
      <c r="S6125" s="14"/>
      <c r="T6125" s="14"/>
      <c r="U6125" s="14"/>
      <c r="V6125" s="14"/>
      <c r="W6125" s="14"/>
      <c r="X6125" s="14"/>
      <c r="Y6125" s="14"/>
    </row>
    <row r="6126" spans="1:25">
      <c r="A6126" s="14" t="s">
        <v>6210</v>
      </c>
      <c r="B6126" s="14" t="s">
        <v>68</v>
      </c>
      <c r="C6126" s="14" t="s">
        <v>129</v>
      </c>
      <c r="D6126" s="14" t="s">
        <v>44</v>
      </c>
      <c r="E6126" s="14">
        <v>3</v>
      </c>
      <c r="F6126" s="14">
        <v>44.035839091769503</v>
      </c>
      <c r="G6126" s="14">
        <v>14.678613030589799</v>
      </c>
      <c r="H6126" s="14">
        <v>159.874524730502</v>
      </c>
      <c r="I6126" s="14">
        <v>136.83935473254101</v>
      </c>
      <c r="J6126" s="14">
        <v>98.527640983694297</v>
      </c>
      <c r="K6126" s="14">
        <v>184.815577345912</v>
      </c>
      <c r="L6126" s="14">
        <v>47.976222613370801</v>
      </c>
      <c r="M6126" s="14">
        <v>38.311713748846401</v>
      </c>
      <c r="O6126" s="14"/>
      <c r="P6126" s="14"/>
      <c r="Q6126" s="14"/>
      <c r="R6126" s="14"/>
      <c r="S6126" s="14"/>
      <c r="T6126" s="14"/>
      <c r="U6126" s="14"/>
      <c r="V6126" s="14"/>
      <c r="W6126" s="14"/>
      <c r="X6126" s="14"/>
      <c r="Y6126" s="14"/>
    </row>
    <row r="6127" spans="1:25">
      <c r="A6127" s="14" t="s">
        <v>6211</v>
      </c>
      <c r="B6127" s="14" t="s">
        <v>68</v>
      </c>
      <c r="C6127" s="14" t="s">
        <v>130</v>
      </c>
      <c r="D6127" s="14" t="s">
        <v>44</v>
      </c>
      <c r="E6127" s="14">
        <v>3</v>
      </c>
      <c r="F6127" s="14">
        <v>43.4431621206977</v>
      </c>
      <c r="G6127" s="14">
        <v>14.4810540402326</v>
      </c>
      <c r="H6127" s="14">
        <v>157.39135613614101</v>
      </c>
      <c r="I6127" s="14">
        <v>132.93539249543301</v>
      </c>
      <c r="J6127" s="14">
        <v>95.403260848564898</v>
      </c>
      <c r="K6127" s="14">
        <v>180.00797212871601</v>
      </c>
      <c r="L6127" s="14">
        <v>47.0725796332827</v>
      </c>
      <c r="M6127" s="14">
        <v>37.5321316468685</v>
      </c>
      <c r="O6127" s="14"/>
      <c r="P6127" s="14"/>
      <c r="Q6127" s="14"/>
      <c r="R6127" s="14"/>
      <c r="S6127" s="14"/>
      <c r="T6127" s="14"/>
      <c r="U6127" s="14"/>
      <c r="V6127" s="14"/>
      <c r="W6127" s="14"/>
      <c r="X6127" s="14"/>
      <c r="Y6127" s="14"/>
    </row>
    <row r="6128" spans="1:25">
      <c r="A6128" s="14" t="s">
        <v>6212</v>
      </c>
      <c r="B6128" s="14" t="s">
        <v>68</v>
      </c>
      <c r="C6128" s="14" t="s">
        <v>131</v>
      </c>
      <c r="D6128" s="14" t="s">
        <v>44</v>
      </c>
      <c r="E6128" s="14">
        <v>3</v>
      </c>
      <c r="F6128" s="14">
        <v>43.818516260305103</v>
      </c>
      <c r="G6128" s="14">
        <v>14.6061720867684</v>
      </c>
      <c r="H6128" s="14">
        <v>158.418352351067</v>
      </c>
      <c r="I6128" s="14">
        <v>131.65383912599901</v>
      </c>
      <c r="J6128" s="14">
        <v>94.925886242929707</v>
      </c>
      <c r="K6128" s="14">
        <v>177.67264985204</v>
      </c>
      <c r="L6128" s="14">
        <v>46.018810726041501</v>
      </c>
      <c r="M6128" s="14">
        <v>36.7279528830693</v>
      </c>
      <c r="O6128" s="14"/>
      <c r="P6128" s="14"/>
      <c r="Q6128" s="14"/>
      <c r="R6128" s="14"/>
      <c r="S6128" s="14"/>
      <c r="T6128" s="14"/>
      <c r="U6128" s="14"/>
      <c r="V6128" s="14"/>
      <c r="W6128" s="14"/>
      <c r="X6128" s="14"/>
      <c r="Y6128" s="14"/>
    </row>
    <row r="6129" spans="1:25">
      <c r="A6129" s="14" t="s">
        <v>6213</v>
      </c>
      <c r="B6129" s="14" t="s">
        <v>68</v>
      </c>
      <c r="C6129" s="14" t="s">
        <v>132</v>
      </c>
      <c r="D6129" s="14" t="s">
        <v>44</v>
      </c>
      <c r="E6129" s="14">
        <v>3</v>
      </c>
      <c r="F6129" s="14">
        <v>46.4917807918862</v>
      </c>
      <c r="G6129" s="14">
        <v>15.497260263962101</v>
      </c>
      <c r="H6129" s="14">
        <v>168.07700658648</v>
      </c>
      <c r="I6129" s="14">
        <v>137.274896046983</v>
      </c>
      <c r="J6129" s="14">
        <v>100.08223552716299</v>
      </c>
      <c r="K6129" s="14">
        <v>183.56762766514601</v>
      </c>
      <c r="L6129" s="14">
        <v>46.2927316181623</v>
      </c>
      <c r="M6129" s="14">
        <v>37.192660519820599</v>
      </c>
      <c r="O6129" s="14"/>
      <c r="P6129" s="14"/>
      <c r="Q6129" s="14"/>
      <c r="R6129" s="14"/>
      <c r="S6129" s="14"/>
      <c r="T6129" s="14"/>
      <c r="U6129" s="14"/>
      <c r="V6129" s="14"/>
      <c r="W6129" s="14"/>
      <c r="X6129" s="14"/>
      <c r="Y6129" s="14"/>
    </row>
    <row r="6130" spans="1:25">
      <c r="A6130" s="14" t="s">
        <v>6214</v>
      </c>
      <c r="B6130" s="14" t="s">
        <v>68</v>
      </c>
      <c r="C6130" s="14" t="s">
        <v>38</v>
      </c>
      <c r="D6130" s="14" t="s">
        <v>44</v>
      </c>
      <c r="E6130" s="14">
        <v>4</v>
      </c>
      <c r="F6130" s="14">
        <v>51.954769846639103</v>
      </c>
      <c r="G6130" s="14">
        <v>17.3182566155464</v>
      </c>
      <c r="H6130" s="14">
        <v>219.746943478573</v>
      </c>
      <c r="I6130" s="14">
        <v>200.621003372921</v>
      </c>
      <c r="J6130" s="14">
        <v>149.47742432281899</v>
      </c>
      <c r="K6130" s="14">
        <v>263.52325126089403</v>
      </c>
      <c r="L6130" s="14">
        <v>62.902247887972898</v>
      </c>
      <c r="M6130" s="14">
        <v>51.143579050102502</v>
      </c>
      <c r="O6130" s="14"/>
      <c r="P6130" s="14"/>
      <c r="Q6130" s="14"/>
      <c r="R6130" s="14"/>
      <c r="S6130" s="14"/>
      <c r="T6130" s="14"/>
      <c r="U6130" s="14"/>
      <c r="V6130" s="14"/>
      <c r="W6130" s="14"/>
      <c r="X6130" s="14"/>
      <c r="Y6130" s="14"/>
    </row>
    <row r="6131" spans="1:25">
      <c r="A6131" s="14" t="s">
        <v>6215</v>
      </c>
      <c r="B6131" s="14" t="s">
        <v>68</v>
      </c>
      <c r="C6131" s="14" t="s">
        <v>36</v>
      </c>
      <c r="D6131" s="14" t="s">
        <v>44</v>
      </c>
      <c r="E6131" s="14">
        <v>4</v>
      </c>
      <c r="F6131" s="14">
        <v>53.212770980691701</v>
      </c>
      <c r="G6131" s="14">
        <v>17.737590326897202</v>
      </c>
      <c r="H6131" s="14">
        <v>222.498624271164</v>
      </c>
      <c r="I6131" s="14">
        <v>203.92078588582899</v>
      </c>
      <c r="J6131" s="14">
        <v>152.47197407457401</v>
      </c>
      <c r="K6131" s="14">
        <v>267.04158501910598</v>
      </c>
      <c r="L6131" s="14">
        <v>63.1207991332776</v>
      </c>
      <c r="M6131" s="14">
        <v>51.448811811254203</v>
      </c>
      <c r="O6131" s="14"/>
      <c r="P6131" s="14"/>
      <c r="Q6131" s="14"/>
      <c r="R6131" s="14"/>
      <c r="S6131" s="14"/>
      <c r="T6131" s="14"/>
      <c r="U6131" s="14"/>
      <c r="V6131" s="14"/>
      <c r="W6131" s="14"/>
      <c r="X6131" s="14"/>
      <c r="Y6131" s="14"/>
    </row>
    <row r="6132" spans="1:25">
      <c r="A6132" s="14" t="s">
        <v>6216</v>
      </c>
      <c r="B6132" s="14" t="s">
        <v>68</v>
      </c>
      <c r="C6132" s="14" t="s">
        <v>34</v>
      </c>
      <c r="D6132" s="14" t="s">
        <v>44</v>
      </c>
      <c r="E6132" s="14">
        <v>4</v>
      </c>
      <c r="F6132" s="14">
        <v>53.459875395648197</v>
      </c>
      <c r="G6132" s="14">
        <v>17.8199584652161</v>
      </c>
      <c r="H6132" s="14">
        <v>222.14783044109001</v>
      </c>
      <c r="I6132" s="14">
        <v>200.55229797439199</v>
      </c>
      <c r="J6132" s="14">
        <v>150.058728504962</v>
      </c>
      <c r="K6132" s="14">
        <v>262.47159073760099</v>
      </c>
      <c r="L6132" s="14">
        <v>61.919292763208901</v>
      </c>
      <c r="M6132" s="14">
        <v>50.493569469430597</v>
      </c>
      <c r="O6132" s="14"/>
      <c r="P6132" s="14"/>
      <c r="Q6132" s="14"/>
      <c r="R6132" s="14"/>
      <c r="S6132" s="14"/>
      <c r="T6132" s="14"/>
      <c r="U6132" s="14"/>
      <c r="V6132" s="14"/>
      <c r="W6132" s="14"/>
      <c r="X6132" s="14"/>
      <c r="Y6132" s="14"/>
    </row>
    <row r="6133" spans="1:25">
      <c r="A6133" s="14" t="s">
        <v>6217</v>
      </c>
      <c r="B6133" s="14" t="s">
        <v>68</v>
      </c>
      <c r="C6133" s="14" t="s">
        <v>128</v>
      </c>
      <c r="D6133" s="14" t="s">
        <v>44</v>
      </c>
      <c r="E6133" s="14">
        <v>4</v>
      </c>
      <c r="F6133" s="14">
        <v>47.800257519532799</v>
      </c>
      <c r="G6133" s="14">
        <v>15.933419173177599</v>
      </c>
      <c r="H6133" s="14">
        <v>197.75870886406301</v>
      </c>
      <c r="I6133" s="14">
        <v>176.239961874762</v>
      </c>
      <c r="J6133" s="14">
        <v>129.47455196298799</v>
      </c>
      <c r="K6133" s="14">
        <v>234.27076276042001</v>
      </c>
      <c r="L6133" s="14">
        <v>58.030800885657897</v>
      </c>
      <c r="M6133" s="14">
        <v>46.765409911774199</v>
      </c>
      <c r="O6133" s="14"/>
      <c r="P6133" s="14"/>
      <c r="Q6133" s="14"/>
      <c r="R6133" s="14"/>
      <c r="S6133" s="14"/>
      <c r="T6133" s="14"/>
      <c r="U6133" s="14"/>
      <c r="V6133" s="14"/>
      <c r="W6133" s="14"/>
      <c r="X6133" s="14"/>
      <c r="Y6133" s="14"/>
    </row>
    <row r="6134" spans="1:25">
      <c r="A6134" s="14" t="s">
        <v>6218</v>
      </c>
      <c r="B6134" s="14" t="s">
        <v>68</v>
      </c>
      <c r="C6134" s="14" t="s">
        <v>129</v>
      </c>
      <c r="D6134" s="14" t="s">
        <v>44</v>
      </c>
      <c r="E6134" s="14">
        <v>4</v>
      </c>
      <c r="F6134" s="14">
        <v>47.579708658216497</v>
      </c>
      <c r="G6134" s="14">
        <v>15.8599028860722</v>
      </c>
      <c r="H6134" s="14">
        <v>195.83350616651501</v>
      </c>
      <c r="I6134" s="14">
        <v>168.01774332906899</v>
      </c>
      <c r="J6134" s="14">
        <v>123.38045212806399</v>
      </c>
      <c r="K6134" s="14">
        <v>223.43571034240199</v>
      </c>
      <c r="L6134" s="14">
        <v>55.417967013332699</v>
      </c>
      <c r="M6134" s="14">
        <v>44.637291201004899</v>
      </c>
      <c r="O6134" s="14"/>
      <c r="P6134" s="14"/>
      <c r="Q6134" s="14"/>
      <c r="R6134" s="14"/>
      <c r="S6134" s="14"/>
      <c r="T6134" s="14"/>
      <c r="U6134" s="14"/>
      <c r="V6134" s="14"/>
      <c r="W6134" s="14"/>
      <c r="X6134" s="14"/>
      <c r="Y6134" s="14"/>
    </row>
    <row r="6135" spans="1:25">
      <c r="A6135" s="14" t="s">
        <v>6219</v>
      </c>
      <c r="B6135" s="14" t="s">
        <v>68</v>
      </c>
      <c r="C6135" s="14" t="s">
        <v>130</v>
      </c>
      <c r="D6135" s="14" t="s">
        <v>44</v>
      </c>
      <c r="E6135" s="14">
        <v>4</v>
      </c>
      <c r="F6135" s="14">
        <v>50.9699997589859</v>
      </c>
      <c r="G6135" s="14">
        <v>16.989999919662001</v>
      </c>
      <c r="H6135" s="14">
        <v>208.54302098517201</v>
      </c>
      <c r="I6135" s="14">
        <v>175.60012155884399</v>
      </c>
      <c r="J6135" s="14">
        <v>130.474019672108</v>
      </c>
      <c r="K6135" s="14">
        <v>231.212888421781</v>
      </c>
      <c r="L6135" s="14">
        <v>55.612766862936297</v>
      </c>
      <c r="M6135" s="14">
        <v>45.126101886736102</v>
      </c>
      <c r="O6135" s="14"/>
      <c r="P6135" s="14"/>
      <c r="Q6135" s="14"/>
      <c r="R6135" s="14"/>
      <c r="S6135" s="14"/>
      <c r="T6135" s="14"/>
      <c r="U6135" s="14"/>
      <c r="V6135" s="14"/>
      <c r="W6135" s="14"/>
      <c r="X6135" s="14"/>
      <c r="Y6135" s="14"/>
    </row>
    <row r="6136" spans="1:25">
      <c r="A6136" s="14" t="s">
        <v>6220</v>
      </c>
      <c r="B6136" s="14" t="s">
        <v>68</v>
      </c>
      <c r="C6136" s="14" t="s">
        <v>131</v>
      </c>
      <c r="D6136" s="14" t="s">
        <v>44</v>
      </c>
      <c r="E6136" s="14">
        <v>4</v>
      </c>
      <c r="F6136" s="14">
        <v>49.748693718466001</v>
      </c>
      <c r="G6136" s="14">
        <v>16.582897906155299</v>
      </c>
      <c r="H6136" s="14">
        <v>202.60932523607499</v>
      </c>
      <c r="I6136" s="14">
        <v>170.382051951802</v>
      </c>
      <c r="J6136" s="14">
        <v>126.142558457864</v>
      </c>
      <c r="K6136" s="14">
        <v>225.04257138741499</v>
      </c>
      <c r="L6136" s="14">
        <v>54.660519435613303</v>
      </c>
      <c r="M6136" s="14">
        <v>44.239493493937601</v>
      </c>
      <c r="O6136" s="14"/>
      <c r="P6136" s="14"/>
      <c r="Q6136" s="14"/>
      <c r="R6136" s="14"/>
      <c r="S6136" s="14"/>
      <c r="T6136" s="14"/>
      <c r="U6136" s="14"/>
      <c r="V6136" s="14"/>
      <c r="W6136" s="14"/>
      <c r="X6136" s="14"/>
      <c r="Y6136" s="14"/>
    </row>
    <row r="6137" spans="1:25">
      <c r="A6137" s="14" t="s">
        <v>6221</v>
      </c>
      <c r="B6137" s="14" t="s">
        <v>68</v>
      </c>
      <c r="C6137" s="14" t="s">
        <v>132</v>
      </c>
      <c r="D6137" s="14" t="s">
        <v>44</v>
      </c>
      <c r="E6137" s="14">
        <v>4</v>
      </c>
      <c r="F6137" s="14">
        <v>49.460157444836803</v>
      </c>
      <c r="G6137" s="14">
        <v>16.486719148278901</v>
      </c>
      <c r="H6137" s="14">
        <v>200.755601107427</v>
      </c>
      <c r="I6137" s="14">
        <v>167.745555233853</v>
      </c>
      <c r="J6137" s="14">
        <v>123.990292447683</v>
      </c>
      <c r="K6137" s="14">
        <v>221.841390975412</v>
      </c>
      <c r="L6137" s="14">
        <v>54.0958357415591</v>
      </c>
      <c r="M6137" s="14">
        <v>43.755262786170697</v>
      </c>
      <c r="O6137" s="14"/>
      <c r="P6137" s="14"/>
      <c r="Q6137" s="14"/>
      <c r="R6137" s="14"/>
      <c r="S6137" s="14"/>
      <c r="T6137" s="14"/>
      <c r="U6137" s="14"/>
      <c r="V6137" s="14"/>
      <c r="W6137" s="14"/>
      <c r="X6137" s="14"/>
      <c r="Y6137" s="14"/>
    </row>
    <row r="6138" spans="1:25">
      <c r="A6138" s="14" t="s">
        <v>6222</v>
      </c>
      <c r="B6138" s="14" t="s">
        <v>68</v>
      </c>
      <c r="C6138" s="14" t="s">
        <v>38</v>
      </c>
      <c r="D6138" s="14" t="s">
        <v>44</v>
      </c>
      <c r="E6138" s="14">
        <v>5</v>
      </c>
      <c r="F6138" s="14">
        <v>57.387532044807301</v>
      </c>
      <c r="G6138" s="14">
        <v>19.129177348269099</v>
      </c>
      <c r="H6138" s="14">
        <v>288.07555868082602</v>
      </c>
      <c r="I6138" s="14">
        <v>299.12805146278902</v>
      </c>
      <c r="J6138" s="14">
        <v>226.40103372851999</v>
      </c>
      <c r="K6138" s="14">
        <v>387.67521436615698</v>
      </c>
      <c r="L6138" s="14">
        <v>88.547162903368303</v>
      </c>
      <c r="M6138" s="14">
        <v>72.727017734269197</v>
      </c>
      <c r="O6138" s="14"/>
      <c r="P6138" s="14"/>
      <c r="Q6138" s="14"/>
      <c r="R6138" s="14"/>
      <c r="S6138" s="14"/>
      <c r="T6138" s="14"/>
      <c r="U6138" s="14"/>
      <c r="V6138" s="14"/>
      <c r="W6138" s="14"/>
      <c r="X6138" s="14"/>
      <c r="Y6138" s="14"/>
    </row>
    <row r="6139" spans="1:25">
      <c r="A6139" s="14" t="s">
        <v>6223</v>
      </c>
      <c r="B6139" s="14" t="s">
        <v>68</v>
      </c>
      <c r="C6139" s="14" t="s">
        <v>36</v>
      </c>
      <c r="D6139" s="14" t="s">
        <v>44</v>
      </c>
      <c r="E6139" s="14">
        <v>5</v>
      </c>
      <c r="F6139" s="14">
        <v>63.202387281167901</v>
      </c>
      <c r="G6139" s="14">
        <v>21.067462427056</v>
      </c>
      <c r="H6139" s="14">
        <v>315.53862846314502</v>
      </c>
      <c r="I6139" s="14">
        <v>325.94816822870399</v>
      </c>
      <c r="J6139" s="14">
        <v>250.12983555492099</v>
      </c>
      <c r="K6139" s="14">
        <v>417.400270218321</v>
      </c>
      <c r="L6139" s="14">
        <v>91.452101989616594</v>
      </c>
      <c r="M6139" s="14">
        <v>75.818332673783203</v>
      </c>
      <c r="O6139" s="14"/>
      <c r="P6139" s="14"/>
      <c r="Q6139" s="14"/>
      <c r="R6139" s="14"/>
      <c r="S6139" s="14"/>
      <c r="T6139" s="14"/>
      <c r="U6139" s="14"/>
      <c r="V6139" s="14"/>
      <c r="W6139" s="14"/>
      <c r="X6139" s="14"/>
      <c r="Y6139" s="14"/>
    </row>
    <row r="6140" spans="1:25">
      <c r="A6140" s="14" t="s">
        <v>6224</v>
      </c>
      <c r="B6140" s="14" t="s">
        <v>68</v>
      </c>
      <c r="C6140" s="14" t="s">
        <v>34</v>
      </c>
      <c r="D6140" s="14" t="s">
        <v>44</v>
      </c>
      <c r="E6140" s="14">
        <v>5</v>
      </c>
      <c r="F6140" s="14">
        <v>61.114889961195999</v>
      </c>
      <c r="G6140" s="14">
        <v>20.371629987065301</v>
      </c>
      <c r="H6140" s="14">
        <v>304.37217969618001</v>
      </c>
      <c r="I6140" s="14">
        <v>314.14907803327799</v>
      </c>
      <c r="J6140" s="14">
        <v>239.89705219495701</v>
      </c>
      <c r="K6140" s="14">
        <v>403.99904718129</v>
      </c>
      <c r="L6140" s="14">
        <v>89.849969148012306</v>
      </c>
      <c r="M6140" s="14">
        <v>74.252025838320705</v>
      </c>
      <c r="O6140" s="14"/>
      <c r="P6140" s="14"/>
      <c r="Q6140" s="14"/>
      <c r="R6140" s="14"/>
      <c r="S6140" s="14"/>
      <c r="T6140" s="14"/>
      <c r="U6140" s="14"/>
      <c r="V6140" s="14"/>
      <c r="W6140" s="14"/>
      <c r="X6140" s="14"/>
      <c r="Y6140" s="14"/>
    </row>
    <row r="6141" spans="1:25">
      <c r="A6141" s="14" t="s">
        <v>6225</v>
      </c>
      <c r="B6141" s="14" t="s">
        <v>68</v>
      </c>
      <c r="C6141" s="14" t="s">
        <v>128</v>
      </c>
      <c r="D6141" s="14" t="s">
        <v>44</v>
      </c>
      <c r="E6141" s="14">
        <v>5</v>
      </c>
      <c r="F6141" s="14">
        <v>56.193002176678803</v>
      </c>
      <c r="G6141" s="14">
        <v>18.7310007255596</v>
      </c>
      <c r="H6141" s="14">
        <v>280.32027425261299</v>
      </c>
      <c r="I6141" s="14">
        <v>284.91031908581999</v>
      </c>
      <c r="J6141" s="14">
        <v>214.884568664553</v>
      </c>
      <c r="K6141" s="14">
        <v>370.347723974046</v>
      </c>
      <c r="L6141" s="14">
        <v>85.437404888226695</v>
      </c>
      <c r="M6141" s="14">
        <v>70.025750421266807</v>
      </c>
      <c r="O6141" s="14"/>
      <c r="P6141" s="14"/>
      <c r="Q6141" s="14"/>
      <c r="R6141" s="14"/>
      <c r="S6141" s="14"/>
      <c r="T6141" s="14"/>
      <c r="U6141" s="14"/>
      <c r="V6141" s="14"/>
      <c r="W6141" s="14"/>
      <c r="X6141" s="14"/>
      <c r="Y6141" s="14"/>
    </row>
    <row r="6142" spans="1:25">
      <c r="A6142" s="14" t="s">
        <v>6226</v>
      </c>
      <c r="B6142" s="14" t="s">
        <v>68</v>
      </c>
      <c r="C6142" s="14" t="s">
        <v>129</v>
      </c>
      <c r="D6142" s="14" t="s">
        <v>44</v>
      </c>
      <c r="E6142" s="14">
        <v>5</v>
      </c>
      <c r="F6142" s="14">
        <v>51.039480027771397</v>
      </c>
      <c r="G6142" s="14">
        <v>17.013160009257099</v>
      </c>
      <c r="H6142" s="14">
        <v>254.637198302591</v>
      </c>
      <c r="I6142" s="14">
        <v>261.60440836562901</v>
      </c>
      <c r="J6142" s="14">
        <v>194.30624405448501</v>
      </c>
      <c r="K6142" s="14">
        <v>344.529808006569</v>
      </c>
      <c r="L6142" s="14">
        <v>82.925399640939901</v>
      </c>
      <c r="M6142" s="14">
        <v>67.298164311143694</v>
      </c>
      <c r="O6142" s="14"/>
      <c r="P6142" s="14"/>
      <c r="Q6142" s="14"/>
      <c r="R6142" s="14"/>
      <c r="S6142" s="14"/>
      <c r="T6142" s="14"/>
      <c r="U6142" s="14"/>
      <c r="V6142" s="14"/>
      <c r="W6142" s="14"/>
      <c r="X6142" s="14"/>
      <c r="Y6142" s="14"/>
    </row>
    <row r="6143" spans="1:25">
      <c r="A6143" s="14" t="s">
        <v>6227</v>
      </c>
      <c r="B6143" s="14" t="s">
        <v>68</v>
      </c>
      <c r="C6143" s="14" t="s">
        <v>130</v>
      </c>
      <c r="D6143" s="14" t="s">
        <v>44</v>
      </c>
      <c r="E6143" s="14">
        <v>5</v>
      </c>
      <c r="F6143" s="14">
        <v>53.643438439093103</v>
      </c>
      <c r="G6143" s="14">
        <v>17.881146146364401</v>
      </c>
      <c r="H6143" s="14">
        <v>267.60170826645299</v>
      </c>
      <c r="I6143" s="14">
        <v>267.88692373004602</v>
      </c>
      <c r="J6143" s="14">
        <v>200.57363888619699</v>
      </c>
      <c r="K6143" s="14">
        <v>350.402833637507</v>
      </c>
      <c r="L6143" s="14">
        <v>82.515909907461307</v>
      </c>
      <c r="M6143" s="14">
        <v>67.313284843849402</v>
      </c>
      <c r="O6143" s="14"/>
      <c r="P6143" s="14"/>
      <c r="Q6143" s="14"/>
      <c r="R6143" s="14"/>
      <c r="S6143" s="14"/>
      <c r="T6143" s="14"/>
      <c r="U6143" s="14"/>
      <c r="V6143" s="14"/>
      <c r="W6143" s="14"/>
      <c r="X6143" s="14"/>
      <c r="Y6143" s="14"/>
    </row>
    <row r="6144" spans="1:25">
      <c r="A6144" s="14" t="s">
        <v>6228</v>
      </c>
      <c r="B6144" s="14" t="s">
        <v>68</v>
      </c>
      <c r="C6144" s="14" t="s">
        <v>131</v>
      </c>
      <c r="D6144" s="14" t="s">
        <v>44</v>
      </c>
      <c r="E6144" s="14">
        <v>5</v>
      </c>
      <c r="F6144" s="14">
        <v>51.754398135520198</v>
      </c>
      <c r="G6144" s="14">
        <v>17.251466045173402</v>
      </c>
      <c r="H6144" s="14">
        <v>256.99869965001602</v>
      </c>
      <c r="I6144" s="14">
        <v>256.37806637849701</v>
      </c>
      <c r="J6144" s="14">
        <v>190.912065650226</v>
      </c>
      <c r="K6144" s="14">
        <v>336.92818492239297</v>
      </c>
      <c r="L6144" s="14">
        <v>80.550118543896403</v>
      </c>
      <c r="M6144" s="14">
        <v>65.466000728271197</v>
      </c>
      <c r="O6144" s="14"/>
      <c r="P6144" s="14"/>
      <c r="Q6144" s="14"/>
      <c r="R6144" s="14"/>
      <c r="S6144" s="14"/>
      <c r="T6144" s="14"/>
      <c r="U6144" s="14"/>
      <c r="V6144" s="14"/>
      <c r="W6144" s="14"/>
      <c r="X6144" s="14"/>
      <c r="Y6144" s="14"/>
    </row>
    <row r="6145" spans="1:25">
      <c r="A6145" s="14" t="s">
        <v>6229</v>
      </c>
      <c r="B6145" s="14" t="s">
        <v>68</v>
      </c>
      <c r="C6145" s="14" t="s">
        <v>132</v>
      </c>
      <c r="D6145" s="14" t="s">
        <v>44</v>
      </c>
      <c r="E6145" s="14">
        <v>5</v>
      </c>
      <c r="F6145" s="14">
        <v>50.883679535386101</v>
      </c>
      <c r="G6145" s="14">
        <v>16.961226511795399</v>
      </c>
      <c r="H6145" s="14">
        <v>251.513417702467</v>
      </c>
      <c r="I6145" s="14">
        <v>245.62893656379401</v>
      </c>
      <c r="J6145" s="14">
        <v>182.392358444493</v>
      </c>
      <c r="K6145" s="14">
        <v>323.57472557289498</v>
      </c>
      <c r="L6145" s="14">
        <v>77.945789009101603</v>
      </c>
      <c r="M6145" s="14">
        <v>63.236578119300098</v>
      </c>
      <c r="O6145" s="14"/>
      <c r="P6145" s="14"/>
      <c r="Q6145" s="14"/>
      <c r="R6145" s="14"/>
      <c r="S6145" s="14"/>
      <c r="T6145" s="14"/>
      <c r="U6145" s="14"/>
      <c r="V6145" s="14"/>
      <c r="W6145" s="14"/>
      <c r="X6145" s="14"/>
      <c r="Y6145" s="14"/>
    </row>
    <row r="6146" spans="1:25">
      <c r="A6146" s="14" t="s">
        <v>6230</v>
      </c>
      <c r="B6146" s="14" t="s">
        <v>68</v>
      </c>
      <c r="C6146" s="14" t="s">
        <v>38</v>
      </c>
      <c r="D6146" s="14" t="s">
        <v>42</v>
      </c>
      <c r="E6146" s="14">
        <v>0</v>
      </c>
      <c r="F6146" s="14">
        <v>212.80465429160799</v>
      </c>
      <c r="G6146" s="14">
        <v>70.934884763869405</v>
      </c>
      <c r="H6146" s="14">
        <v>161.998640620277</v>
      </c>
      <c r="I6146" s="14">
        <v>146.460421412421</v>
      </c>
      <c r="J6146" s="14">
        <v>127.201077291497</v>
      </c>
      <c r="K6146" s="14">
        <v>167.78301169027</v>
      </c>
      <c r="L6146" s="14">
        <v>21.322590277848899</v>
      </c>
      <c r="M6146" s="14">
        <v>19.259344120923799</v>
      </c>
      <c r="O6146" s="14"/>
      <c r="P6146" s="14"/>
      <c r="Q6146" s="14"/>
      <c r="R6146" s="14"/>
      <c r="S6146" s="14"/>
      <c r="T6146" s="14"/>
      <c r="U6146" s="14"/>
      <c r="V6146" s="14"/>
      <c r="W6146" s="14"/>
      <c r="X6146" s="14"/>
      <c r="Y6146" s="14"/>
    </row>
    <row r="6147" spans="1:25">
      <c r="A6147" s="14" t="s">
        <v>6231</v>
      </c>
      <c r="B6147" s="14" t="s">
        <v>68</v>
      </c>
      <c r="C6147" s="14" t="s">
        <v>36</v>
      </c>
      <c r="D6147" s="14" t="s">
        <v>42</v>
      </c>
      <c r="E6147" s="14">
        <v>0</v>
      </c>
      <c r="F6147" s="14">
        <v>217.96293941554401</v>
      </c>
      <c r="G6147" s="14">
        <v>72.654313138514794</v>
      </c>
      <c r="H6147" s="14">
        <v>164.57982679599499</v>
      </c>
      <c r="I6147" s="14">
        <v>146.997834130976</v>
      </c>
      <c r="J6147" s="14">
        <v>127.89432504099599</v>
      </c>
      <c r="K6147" s="14">
        <v>168.122162307895</v>
      </c>
      <c r="L6147" s="14">
        <v>21.1243281769184</v>
      </c>
      <c r="M6147" s="14">
        <v>19.1035090899808</v>
      </c>
      <c r="O6147" s="14"/>
      <c r="P6147" s="14"/>
      <c r="Q6147" s="14"/>
      <c r="R6147" s="14"/>
      <c r="S6147" s="14"/>
      <c r="T6147" s="14"/>
      <c r="U6147" s="14"/>
      <c r="V6147" s="14"/>
      <c r="W6147" s="14"/>
      <c r="X6147" s="14"/>
      <c r="Y6147" s="14"/>
    </row>
    <row r="6148" spans="1:25">
      <c r="A6148" s="14" t="s">
        <v>6232</v>
      </c>
      <c r="B6148" s="14" t="s">
        <v>68</v>
      </c>
      <c r="C6148" s="14" t="s">
        <v>34</v>
      </c>
      <c r="D6148" s="14" t="s">
        <v>42</v>
      </c>
      <c r="E6148" s="14">
        <v>0</v>
      </c>
      <c r="F6148" s="14">
        <v>216.55047392845799</v>
      </c>
      <c r="G6148" s="14">
        <v>72.183491309485902</v>
      </c>
      <c r="H6148" s="14">
        <v>162.82725079962799</v>
      </c>
      <c r="I6148" s="14">
        <v>144.39609139236501</v>
      </c>
      <c r="J6148" s="14">
        <v>125.575846340467</v>
      </c>
      <c r="K6148" s="14">
        <v>165.21403938355101</v>
      </c>
      <c r="L6148" s="14">
        <v>20.8179479911859</v>
      </c>
      <c r="M6148" s="14">
        <v>18.820245051897899</v>
      </c>
      <c r="O6148" s="14"/>
      <c r="P6148" s="14"/>
      <c r="Q6148" s="14"/>
      <c r="R6148" s="14"/>
      <c r="S6148" s="14"/>
      <c r="T6148" s="14"/>
      <c r="U6148" s="14"/>
      <c r="V6148" s="14"/>
      <c r="W6148" s="14"/>
      <c r="X6148" s="14"/>
      <c r="Y6148" s="14"/>
    </row>
    <row r="6149" spans="1:25">
      <c r="A6149" s="14" t="s">
        <v>6233</v>
      </c>
      <c r="B6149" s="14" t="s">
        <v>68</v>
      </c>
      <c r="C6149" s="14" t="s">
        <v>128</v>
      </c>
      <c r="D6149" s="14" t="s">
        <v>42</v>
      </c>
      <c r="E6149" s="14">
        <v>0</v>
      </c>
      <c r="F6149" s="14">
        <v>219.883437793301</v>
      </c>
      <c r="G6149" s="14">
        <v>73.294479264433804</v>
      </c>
      <c r="H6149" s="14">
        <v>165.04296228518101</v>
      </c>
      <c r="I6149" s="14">
        <v>143.58086065497901</v>
      </c>
      <c r="J6149" s="14">
        <v>124.99715503169</v>
      </c>
      <c r="K6149" s="14">
        <v>164.12131334956001</v>
      </c>
      <c r="L6149" s="14">
        <v>20.540452694581699</v>
      </c>
      <c r="M6149" s="14">
        <v>18.583705623288299</v>
      </c>
      <c r="O6149" s="14"/>
      <c r="P6149" s="14"/>
      <c r="Q6149" s="14"/>
      <c r="R6149" s="14"/>
      <c r="S6149" s="14"/>
      <c r="T6149" s="14"/>
      <c r="U6149" s="14"/>
      <c r="V6149" s="14"/>
      <c r="W6149" s="14"/>
      <c r="X6149" s="14"/>
      <c r="Y6149" s="14"/>
    </row>
    <row r="6150" spans="1:25">
      <c r="A6150" s="14" t="s">
        <v>6234</v>
      </c>
      <c r="B6150" s="14" t="s">
        <v>68</v>
      </c>
      <c r="C6150" s="14" t="s">
        <v>129</v>
      </c>
      <c r="D6150" s="14" t="s">
        <v>42</v>
      </c>
      <c r="E6150" s="14">
        <v>0</v>
      </c>
      <c r="F6150" s="14">
        <v>223.90252259399799</v>
      </c>
      <c r="G6150" s="14">
        <v>74.634174197999499</v>
      </c>
      <c r="H6150" s="14">
        <v>167.71850170712801</v>
      </c>
      <c r="I6150" s="14">
        <v>143.280588813039</v>
      </c>
      <c r="J6150" s="14">
        <v>124.896229155966</v>
      </c>
      <c r="K6150" s="14">
        <v>163.58228460112201</v>
      </c>
      <c r="L6150" s="14">
        <v>20.301695788082601</v>
      </c>
      <c r="M6150" s="14">
        <v>18.3843596570734</v>
      </c>
      <c r="O6150" s="14"/>
      <c r="P6150" s="14"/>
      <c r="Q6150" s="14"/>
      <c r="R6150" s="14"/>
      <c r="S6150" s="14"/>
      <c r="T6150" s="14"/>
      <c r="U6150" s="14"/>
      <c r="V6150" s="14"/>
      <c r="W6150" s="14"/>
      <c r="X6150" s="14"/>
      <c r="Y6150" s="14"/>
    </row>
    <row r="6151" spans="1:25">
      <c r="A6151" s="14" t="s">
        <v>6235</v>
      </c>
      <c r="B6151" s="14" t="s">
        <v>68</v>
      </c>
      <c r="C6151" s="14" t="s">
        <v>130</v>
      </c>
      <c r="D6151" s="14" t="s">
        <v>42</v>
      </c>
      <c r="E6151" s="14">
        <v>0</v>
      </c>
      <c r="F6151" s="14">
        <v>218.71715068577799</v>
      </c>
      <c r="G6151" s="14">
        <v>72.905716895259403</v>
      </c>
      <c r="H6151" s="14">
        <v>163.688388305302</v>
      </c>
      <c r="I6151" s="14">
        <v>138.291569870421</v>
      </c>
      <c r="J6151" s="14">
        <v>120.352684298705</v>
      </c>
      <c r="K6151" s="14">
        <v>158.12461898071001</v>
      </c>
      <c r="L6151" s="14">
        <v>19.833049110289</v>
      </c>
      <c r="M6151" s="14">
        <v>17.938885571715598</v>
      </c>
      <c r="O6151" s="14"/>
      <c r="P6151" s="14"/>
      <c r="Q6151" s="14"/>
      <c r="R6151" s="14"/>
      <c r="S6151" s="14"/>
      <c r="T6151" s="14"/>
      <c r="U6151" s="14"/>
      <c r="V6151" s="14"/>
      <c r="W6151" s="14"/>
      <c r="X6151" s="14"/>
      <c r="Y6151" s="14"/>
    </row>
    <row r="6152" spans="1:25">
      <c r="A6152" s="14" t="s">
        <v>6236</v>
      </c>
      <c r="B6152" s="14" t="s">
        <v>68</v>
      </c>
      <c r="C6152" s="14" t="s">
        <v>131</v>
      </c>
      <c r="D6152" s="14" t="s">
        <v>42</v>
      </c>
      <c r="E6152" s="14">
        <v>0</v>
      </c>
      <c r="F6152" s="14">
        <v>230.33048820010001</v>
      </c>
      <c r="G6152" s="14">
        <v>76.776829400033293</v>
      </c>
      <c r="H6152" s="14">
        <v>172.138924703935</v>
      </c>
      <c r="I6152" s="14">
        <v>143.210599532326</v>
      </c>
      <c r="J6152" s="14">
        <v>125.078106448151</v>
      </c>
      <c r="K6152" s="14">
        <v>163.20613276678401</v>
      </c>
      <c r="L6152" s="14">
        <v>19.995533234458101</v>
      </c>
      <c r="M6152" s="14">
        <v>18.1324930841743</v>
      </c>
      <c r="O6152" s="14"/>
      <c r="P6152" s="14"/>
      <c r="Q6152" s="14"/>
      <c r="R6152" s="14"/>
      <c r="S6152" s="14"/>
      <c r="T6152" s="14"/>
      <c r="U6152" s="14"/>
      <c r="V6152" s="14"/>
      <c r="W6152" s="14"/>
      <c r="X6152" s="14"/>
      <c r="Y6152" s="14"/>
    </row>
    <row r="6153" spans="1:25">
      <c r="A6153" s="14" t="s">
        <v>6237</v>
      </c>
      <c r="B6153" s="14" t="s">
        <v>68</v>
      </c>
      <c r="C6153" s="14" t="s">
        <v>132</v>
      </c>
      <c r="D6153" s="14" t="s">
        <v>42</v>
      </c>
      <c r="E6153" s="14">
        <v>0</v>
      </c>
      <c r="F6153" s="14">
        <v>226.69830452295</v>
      </c>
      <c r="G6153" s="14">
        <v>75.566101507650004</v>
      </c>
      <c r="H6153" s="14">
        <v>169.21319717773099</v>
      </c>
      <c r="I6153" s="14">
        <v>138.974733162413</v>
      </c>
      <c r="J6153" s="14">
        <v>121.224826725553</v>
      </c>
      <c r="K6153" s="14">
        <v>158.56372554153401</v>
      </c>
      <c r="L6153" s="14">
        <v>19.588992379120899</v>
      </c>
      <c r="M6153" s="14">
        <v>17.749906436860801</v>
      </c>
      <c r="O6153" s="14"/>
      <c r="P6153" s="14"/>
      <c r="Q6153" s="14"/>
      <c r="R6153" s="14"/>
      <c r="S6153" s="14"/>
      <c r="T6153" s="14"/>
      <c r="U6153" s="14"/>
      <c r="V6153" s="14"/>
      <c r="W6153" s="14"/>
      <c r="X6153" s="14"/>
      <c r="Y6153" s="14"/>
    </row>
    <row r="6154" spans="1:25">
      <c r="A6154" s="14" t="s">
        <v>6238</v>
      </c>
      <c r="B6154" s="14" t="s">
        <v>68</v>
      </c>
      <c r="C6154" s="14" t="s">
        <v>38</v>
      </c>
      <c r="D6154" s="14" t="s">
        <v>42</v>
      </c>
      <c r="E6154" s="14">
        <v>1</v>
      </c>
      <c r="F6154" s="14">
        <v>34.919000200590403</v>
      </c>
      <c r="G6154" s="14">
        <v>11.639666733530101</v>
      </c>
      <c r="H6154" s="14">
        <v>133.72778875838799</v>
      </c>
      <c r="I6154" s="14">
        <v>115.63360416262501</v>
      </c>
      <c r="J6154" s="14">
        <v>79.779361669886896</v>
      </c>
      <c r="K6154" s="14">
        <v>161.80484423661801</v>
      </c>
      <c r="L6154" s="14">
        <v>46.171240073992699</v>
      </c>
      <c r="M6154" s="14">
        <v>35.854242492738301</v>
      </c>
      <c r="O6154" s="14"/>
      <c r="P6154" s="14"/>
      <c r="Q6154" s="14"/>
      <c r="R6154" s="14"/>
      <c r="S6154" s="14"/>
      <c r="T6154" s="14"/>
      <c r="U6154" s="14"/>
      <c r="V6154" s="14"/>
      <c r="W6154" s="14"/>
      <c r="X6154" s="14"/>
      <c r="Y6154" s="14"/>
    </row>
    <row r="6155" spans="1:25">
      <c r="A6155" s="14" t="s">
        <v>6239</v>
      </c>
      <c r="B6155" s="14" t="s">
        <v>68</v>
      </c>
      <c r="C6155" s="14" t="s">
        <v>36</v>
      </c>
      <c r="D6155" s="14" t="s">
        <v>42</v>
      </c>
      <c r="E6155" s="14">
        <v>1</v>
      </c>
      <c r="F6155" s="14">
        <v>36.074869628509497</v>
      </c>
      <c r="G6155" s="14">
        <v>12.024956542836501</v>
      </c>
      <c r="H6155" s="14">
        <v>136.574807407093</v>
      </c>
      <c r="I6155" s="14">
        <v>118.944815678095</v>
      </c>
      <c r="J6155" s="14">
        <v>82.630760831902506</v>
      </c>
      <c r="K6155" s="14">
        <v>165.51569541132301</v>
      </c>
      <c r="L6155" s="14">
        <v>46.570879733228097</v>
      </c>
      <c r="M6155" s="14">
        <v>36.314054846192498</v>
      </c>
      <c r="O6155" s="14"/>
      <c r="P6155" s="14"/>
      <c r="Q6155" s="14"/>
      <c r="R6155" s="14"/>
      <c r="S6155" s="14"/>
      <c r="T6155" s="14"/>
      <c r="U6155" s="14"/>
      <c r="V6155" s="14"/>
      <c r="W6155" s="14"/>
      <c r="X6155" s="14"/>
      <c r="Y6155" s="14"/>
    </row>
    <row r="6156" spans="1:25">
      <c r="A6156" s="14" t="s">
        <v>6240</v>
      </c>
      <c r="B6156" s="14" t="s">
        <v>68</v>
      </c>
      <c r="C6156" s="14" t="s">
        <v>34</v>
      </c>
      <c r="D6156" s="14" t="s">
        <v>42</v>
      </c>
      <c r="E6156" s="14">
        <v>1</v>
      </c>
      <c r="F6156" s="14">
        <v>34.196285889825802</v>
      </c>
      <c r="G6156" s="14">
        <v>11.3987619632753</v>
      </c>
      <c r="H6156" s="14">
        <v>128.72684317645701</v>
      </c>
      <c r="I6156" s="14">
        <v>111.172489171696</v>
      </c>
      <c r="J6156" s="14">
        <v>76.543775997287597</v>
      </c>
      <c r="K6156" s="14">
        <v>155.88545433960201</v>
      </c>
      <c r="L6156" s="14">
        <v>44.712965167906297</v>
      </c>
      <c r="M6156" s="14">
        <v>34.628713174408396</v>
      </c>
      <c r="O6156" s="14"/>
      <c r="P6156" s="14"/>
      <c r="Q6156" s="14"/>
      <c r="R6156" s="14"/>
      <c r="S6156" s="14"/>
      <c r="T6156" s="14"/>
      <c r="U6156" s="14"/>
      <c r="V6156" s="14"/>
      <c r="W6156" s="14"/>
      <c r="X6156" s="14"/>
      <c r="Y6156" s="14"/>
    </row>
    <row r="6157" spans="1:25">
      <c r="A6157" s="14" t="s">
        <v>6241</v>
      </c>
      <c r="B6157" s="14" t="s">
        <v>68</v>
      </c>
      <c r="C6157" s="14" t="s">
        <v>128</v>
      </c>
      <c r="D6157" s="14" t="s">
        <v>42</v>
      </c>
      <c r="E6157" s="14">
        <v>1</v>
      </c>
      <c r="F6157" s="14">
        <v>36.526662130588598</v>
      </c>
      <c r="G6157" s="14">
        <v>12.1755540435295</v>
      </c>
      <c r="H6157" s="14">
        <v>137.02465442693699</v>
      </c>
      <c r="I6157" s="14">
        <v>116.042294353782</v>
      </c>
      <c r="J6157" s="14">
        <v>80.973041537268998</v>
      </c>
      <c r="K6157" s="14">
        <v>160.946746128065</v>
      </c>
      <c r="L6157" s="14">
        <v>44.904451774283601</v>
      </c>
      <c r="M6157" s="14">
        <v>35.069252816512702</v>
      </c>
      <c r="O6157" s="14"/>
      <c r="P6157" s="14"/>
      <c r="Q6157" s="14"/>
      <c r="R6157" s="14"/>
      <c r="S6157" s="14"/>
      <c r="T6157" s="14"/>
      <c r="U6157" s="14"/>
      <c r="V6157" s="14"/>
      <c r="W6157" s="14"/>
      <c r="X6157" s="14"/>
      <c r="Y6157" s="14"/>
    </row>
    <row r="6158" spans="1:25">
      <c r="A6158" s="14" t="s">
        <v>6242</v>
      </c>
      <c r="B6158" s="14" t="s">
        <v>68</v>
      </c>
      <c r="C6158" s="14" t="s">
        <v>129</v>
      </c>
      <c r="D6158" s="14" t="s">
        <v>42</v>
      </c>
      <c r="E6158" s="14">
        <v>1</v>
      </c>
      <c r="F6158" s="14">
        <v>36.578284476958501</v>
      </c>
      <c r="G6158" s="14">
        <v>12.1927614923195</v>
      </c>
      <c r="H6158" s="14">
        <v>136.85892347423399</v>
      </c>
      <c r="I6158" s="14">
        <v>111.982091175318</v>
      </c>
      <c r="J6158" s="14">
        <v>78.223302119673903</v>
      </c>
      <c r="K6158" s="14">
        <v>155.20094209087799</v>
      </c>
      <c r="L6158" s="14">
        <v>43.218850915559301</v>
      </c>
      <c r="M6158" s="14">
        <v>33.758789055644499</v>
      </c>
      <c r="O6158" s="14"/>
      <c r="P6158" s="14"/>
      <c r="Q6158" s="14"/>
      <c r="R6158" s="14"/>
      <c r="S6158" s="14"/>
      <c r="T6158" s="14"/>
      <c r="U6158" s="14"/>
      <c r="V6158" s="14"/>
      <c r="W6158" s="14"/>
      <c r="X6158" s="14"/>
      <c r="Y6158" s="14"/>
    </row>
    <row r="6159" spans="1:25">
      <c r="A6159" s="14" t="s">
        <v>6243</v>
      </c>
      <c r="B6159" s="14" t="s">
        <v>68</v>
      </c>
      <c r="C6159" s="14" t="s">
        <v>130</v>
      </c>
      <c r="D6159" s="14" t="s">
        <v>42</v>
      </c>
      <c r="E6159" s="14">
        <v>1</v>
      </c>
      <c r="F6159" s="14">
        <v>33.795813515894402</v>
      </c>
      <c r="G6159" s="14">
        <v>11.2652711719648</v>
      </c>
      <c r="H6159" s="14">
        <v>126.24981701182099</v>
      </c>
      <c r="I6159" s="14">
        <v>103.148721604402</v>
      </c>
      <c r="J6159" s="14">
        <v>70.890823676571401</v>
      </c>
      <c r="K6159" s="14">
        <v>144.86403368298599</v>
      </c>
      <c r="L6159" s="14">
        <v>41.715312078584198</v>
      </c>
      <c r="M6159" s="14">
        <v>32.257897927830797</v>
      </c>
      <c r="O6159" s="14"/>
      <c r="P6159" s="14"/>
      <c r="Q6159" s="14"/>
      <c r="R6159" s="14"/>
      <c r="S6159" s="14"/>
      <c r="T6159" s="14"/>
      <c r="U6159" s="14"/>
      <c r="V6159" s="14"/>
      <c r="W6159" s="14"/>
      <c r="X6159" s="14"/>
      <c r="Y6159" s="14"/>
    </row>
    <row r="6160" spans="1:25">
      <c r="A6160" s="14" t="s">
        <v>6244</v>
      </c>
      <c r="B6160" s="14" t="s">
        <v>68</v>
      </c>
      <c r="C6160" s="14" t="s">
        <v>131</v>
      </c>
      <c r="D6160" s="14" t="s">
        <v>42</v>
      </c>
      <c r="E6160" s="14">
        <v>1</v>
      </c>
      <c r="F6160" s="14">
        <v>37.5393490504309</v>
      </c>
      <c r="G6160" s="14">
        <v>12.5131163501436</v>
      </c>
      <c r="H6160" s="14">
        <v>140.223932802028</v>
      </c>
      <c r="I6160" s="14">
        <v>111.84928278285101</v>
      </c>
      <c r="J6160" s="14">
        <v>78.455341172745506</v>
      </c>
      <c r="K6160" s="14">
        <v>154.46387909075199</v>
      </c>
      <c r="L6160" s="14">
        <v>42.6145963079003</v>
      </c>
      <c r="M6160" s="14">
        <v>33.393941610105699</v>
      </c>
      <c r="O6160" s="14"/>
      <c r="P6160" s="14"/>
      <c r="Q6160" s="14"/>
      <c r="R6160" s="14"/>
      <c r="S6160" s="14"/>
      <c r="T6160" s="14"/>
      <c r="U6160" s="14"/>
      <c r="V6160" s="14"/>
      <c r="W6160" s="14"/>
      <c r="X6160" s="14"/>
      <c r="Y6160" s="14"/>
    </row>
    <row r="6161" spans="1:25">
      <c r="A6161" s="14" t="s">
        <v>6245</v>
      </c>
      <c r="B6161" s="14" t="s">
        <v>68</v>
      </c>
      <c r="C6161" s="14" t="s">
        <v>132</v>
      </c>
      <c r="D6161" s="14" t="s">
        <v>42</v>
      </c>
      <c r="E6161" s="14">
        <v>1</v>
      </c>
      <c r="F6161" s="14">
        <v>38.829937002169302</v>
      </c>
      <c r="G6161" s="14">
        <v>12.943312334056399</v>
      </c>
      <c r="H6161" s="14">
        <v>145.37058516030601</v>
      </c>
      <c r="I6161" s="14">
        <v>115.76954235319801</v>
      </c>
      <c r="J6161" s="14">
        <v>81.498813084256895</v>
      </c>
      <c r="K6161" s="14">
        <v>159.32297804130201</v>
      </c>
      <c r="L6161" s="14">
        <v>43.553435688104202</v>
      </c>
      <c r="M6161" s="14">
        <v>34.270729268940897</v>
      </c>
      <c r="O6161" s="14"/>
      <c r="P6161" s="14"/>
      <c r="Q6161" s="14"/>
      <c r="R6161" s="14"/>
      <c r="S6161" s="14"/>
      <c r="T6161" s="14"/>
      <c r="U6161" s="14"/>
      <c r="V6161" s="14"/>
      <c r="W6161" s="14"/>
      <c r="X6161" s="14"/>
      <c r="Y6161" s="14"/>
    </row>
    <row r="6162" spans="1:25">
      <c r="A6162" s="14" t="s">
        <v>6246</v>
      </c>
      <c r="B6162" s="14" t="s">
        <v>68</v>
      </c>
      <c r="C6162" s="14" t="s">
        <v>38</v>
      </c>
      <c r="D6162" s="14" t="s">
        <v>42</v>
      </c>
      <c r="E6162" s="14">
        <v>2</v>
      </c>
      <c r="F6162" s="14">
        <v>34.878776303075199</v>
      </c>
      <c r="G6162" s="14">
        <v>11.6262587676917</v>
      </c>
      <c r="H6162" s="14">
        <v>125.53095664234399</v>
      </c>
      <c r="I6162" s="14">
        <v>120.086898085774</v>
      </c>
      <c r="J6162" s="14">
        <v>83.207047925249199</v>
      </c>
      <c r="K6162" s="14">
        <v>167.585855741122</v>
      </c>
      <c r="L6162" s="14">
        <v>47.498957655347802</v>
      </c>
      <c r="M6162" s="14">
        <v>36.879850160525301</v>
      </c>
      <c r="O6162" s="14"/>
      <c r="P6162" s="14"/>
      <c r="Q6162" s="14"/>
      <c r="R6162" s="14"/>
      <c r="S6162" s="14"/>
      <c r="T6162" s="14"/>
      <c r="U6162" s="14"/>
      <c r="V6162" s="14"/>
      <c r="W6162" s="14"/>
      <c r="X6162" s="14"/>
      <c r="Y6162" s="14"/>
    </row>
    <row r="6163" spans="1:25">
      <c r="A6163" s="14" t="s">
        <v>6247</v>
      </c>
      <c r="B6163" s="14" t="s">
        <v>68</v>
      </c>
      <c r="C6163" s="14" t="s">
        <v>36</v>
      </c>
      <c r="D6163" s="14" t="s">
        <v>42</v>
      </c>
      <c r="E6163" s="14">
        <v>2</v>
      </c>
      <c r="F6163" s="14">
        <v>35.8425781468491</v>
      </c>
      <c r="G6163" s="14">
        <v>11.947526048949699</v>
      </c>
      <c r="H6163" s="14">
        <v>127.963506415027</v>
      </c>
      <c r="I6163" s="14">
        <v>120.894219453692</v>
      </c>
      <c r="J6163" s="14">
        <v>84.235715658725098</v>
      </c>
      <c r="K6163" s="14">
        <v>167.94506321011099</v>
      </c>
      <c r="L6163" s="14">
        <v>47.050843756419503</v>
      </c>
      <c r="M6163" s="14">
        <v>36.658503794966599</v>
      </c>
      <c r="O6163" s="14"/>
      <c r="P6163" s="14"/>
      <c r="Q6163" s="14"/>
      <c r="R6163" s="14"/>
      <c r="S6163" s="14"/>
      <c r="T6163" s="14"/>
      <c r="U6163" s="14"/>
      <c r="V6163" s="14"/>
      <c r="W6163" s="14"/>
      <c r="X6163" s="14"/>
      <c r="Y6163" s="14"/>
    </row>
    <row r="6164" spans="1:25">
      <c r="A6164" s="14" t="s">
        <v>6248</v>
      </c>
      <c r="B6164" s="14" t="s">
        <v>68</v>
      </c>
      <c r="C6164" s="14" t="s">
        <v>34</v>
      </c>
      <c r="D6164" s="14" t="s">
        <v>42</v>
      </c>
      <c r="E6164" s="14">
        <v>2</v>
      </c>
      <c r="F6164" s="14">
        <v>35.997188025687997</v>
      </c>
      <c r="G6164" s="14">
        <v>11.9990626752293</v>
      </c>
      <c r="H6164" s="14">
        <v>127.649602927971</v>
      </c>
      <c r="I6164" s="14">
        <v>117.891699257906</v>
      </c>
      <c r="J6164" s="14">
        <v>82.230353136133203</v>
      </c>
      <c r="K6164" s="14">
        <v>163.637906155314</v>
      </c>
      <c r="L6164" s="14">
        <v>45.746206897408101</v>
      </c>
      <c r="M6164" s="14">
        <v>35.661346121773001</v>
      </c>
      <c r="O6164" s="14"/>
      <c r="P6164" s="14"/>
      <c r="Q6164" s="14"/>
      <c r="R6164" s="14"/>
      <c r="S6164" s="14"/>
      <c r="T6164" s="14"/>
      <c r="U6164" s="14"/>
      <c r="V6164" s="14"/>
      <c r="W6164" s="14"/>
      <c r="X6164" s="14"/>
      <c r="Y6164" s="14"/>
    </row>
    <row r="6165" spans="1:25">
      <c r="A6165" s="14" t="s">
        <v>6249</v>
      </c>
      <c r="B6165" s="14" t="s">
        <v>68</v>
      </c>
      <c r="C6165" s="14" t="s">
        <v>128</v>
      </c>
      <c r="D6165" s="14" t="s">
        <v>42</v>
      </c>
      <c r="E6165" s="14">
        <v>2</v>
      </c>
      <c r="F6165" s="14">
        <v>36.869293401074501</v>
      </c>
      <c r="G6165" s="14">
        <v>12.289764467024799</v>
      </c>
      <c r="H6165" s="14">
        <v>130.376934831764</v>
      </c>
      <c r="I6165" s="14">
        <v>119.603989553834</v>
      </c>
      <c r="J6165" s="14">
        <v>83.850207079284502</v>
      </c>
      <c r="K6165" s="14">
        <v>165.331752837978</v>
      </c>
      <c r="L6165" s="14">
        <v>45.7277632841434</v>
      </c>
      <c r="M6165" s="14">
        <v>35.753782474549901</v>
      </c>
      <c r="O6165" s="14"/>
      <c r="P6165" s="14"/>
      <c r="Q6165" s="14"/>
      <c r="R6165" s="14"/>
      <c r="S6165" s="14"/>
      <c r="T6165" s="14"/>
      <c r="U6165" s="14"/>
      <c r="V6165" s="14"/>
      <c r="W6165" s="14"/>
      <c r="X6165" s="14"/>
      <c r="Y6165" s="14"/>
    </row>
    <row r="6166" spans="1:25">
      <c r="A6166" s="14" t="s">
        <v>6250</v>
      </c>
      <c r="B6166" s="14" t="s">
        <v>68</v>
      </c>
      <c r="C6166" s="14" t="s">
        <v>129</v>
      </c>
      <c r="D6166" s="14" t="s">
        <v>42</v>
      </c>
      <c r="E6166" s="14">
        <v>2</v>
      </c>
      <c r="F6166" s="14">
        <v>38.241949036942202</v>
      </c>
      <c r="G6166" s="14">
        <v>12.7473163456474</v>
      </c>
      <c r="H6166" s="14">
        <v>134.87796366149001</v>
      </c>
      <c r="I6166" s="14">
        <v>119.99268978596</v>
      </c>
      <c r="J6166" s="14">
        <v>84.743680853723205</v>
      </c>
      <c r="K6166" s="14">
        <v>164.872491638322</v>
      </c>
      <c r="L6166" s="14">
        <v>44.879801852361503</v>
      </c>
      <c r="M6166" s="14">
        <v>35.249008932237203</v>
      </c>
      <c r="O6166" s="14"/>
      <c r="P6166" s="14"/>
      <c r="Q6166" s="14"/>
      <c r="R6166" s="14"/>
      <c r="S6166" s="14"/>
      <c r="T6166" s="14"/>
      <c r="U6166" s="14"/>
      <c r="V6166" s="14"/>
      <c r="W6166" s="14"/>
      <c r="X6166" s="14"/>
      <c r="Y6166" s="14"/>
    </row>
    <row r="6167" spans="1:25">
      <c r="A6167" s="14" t="s">
        <v>6251</v>
      </c>
      <c r="B6167" s="14" t="s">
        <v>68</v>
      </c>
      <c r="C6167" s="14" t="s">
        <v>130</v>
      </c>
      <c r="D6167" s="14" t="s">
        <v>42</v>
      </c>
      <c r="E6167" s="14">
        <v>2</v>
      </c>
      <c r="F6167" s="14">
        <v>37.630509733857998</v>
      </c>
      <c r="G6167" s="14">
        <v>12.5435032446193</v>
      </c>
      <c r="H6167" s="14">
        <v>132.79637835288801</v>
      </c>
      <c r="I6167" s="14">
        <v>115.867662221643</v>
      </c>
      <c r="J6167" s="14">
        <v>81.607267865137203</v>
      </c>
      <c r="K6167" s="14">
        <v>159.57491073542499</v>
      </c>
      <c r="L6167" s="14">
        <v>43.7072485137817</v>
      </c>
      <c r="M6167" s="14">
        <v>34.260394356506197</v>
      </c>
      <c r="O6167" s="14"/>
      <c r="P6167" s="14"/>
      <c r="Q6167" s="14"/>
      <c r="R6167" s="14"/>
      <c r="S6167" s="14"/>
      <c r="T6167" s="14"/>
      <c r="U6167" s="14"/>
      <c r="V6167" s="14"/>
      <c r="W6167" s="14"/>
      <c r="X6167" s="14"/>
      <c r="Y6167" s="14"/>
    </row>
    <row r="6168" spans="1:25">
      <c r="A6168" s="14" t="s">
        <v>6252</v>
      </c>
      <c r="B6168" s="14" t="s">
        <v>68</v>
      </c>
      <c r="C6168" s="14" t="s">
        <v>131</v>
      </c>
      <c r="D6168" s="14" t="s">
        <v>42</v>
      </c>
      <c r="E6168" s="14">
        <v>2</v>
      </c>
      <c r="F6168" s="14">
        <v>37.610764333167303</v>
      </c>
      <c r="G6168" s="14">
        <v>12.536921444389099</v>
      </c>
      <c r="H6168" s="14">
        <v>132.94720513668199</v>
      </c>
      <c r="I6168" s="14">
        <v>114.24408168678001</v>
      </c>
      <c r="J6168" s="14">
        <v>80.422936211778904</v>
      </c>
      <c r="K6168" s="14">
        <v>157.39374886005399</v>
      </c>
      <c r="L6168" s="14">
        <v>43.1496671732735</v>
      </c>
      <c r="M6168" s="14">
        <v>33.821145475001103</v>
      </c>
      <c r="O6168" s="14"/>
      <c r="P6168" s="14"/>
      <c r="Q6168" s="14"/>
      <c r="R6168" s="14"/>
      <c r="S6168" s="14"/>
      <c r="T6168" s="14"/>
      <c r="U6168" s="14"/>
      <c r="V6168" s="14"/>
      <c r="W6168" s="14"/>
      <c r="X6168" s="14"/>
      <c r="Y6168" s="14"/>
    </row>
    <row r="6169" spans="1:25">
      <c r="A6169" s="14" t="s">
        <v>6253</v>
      </c>
      <c r="B6169" s="14" t="s">
        <v>68</v>
      </c>
      <c r="C6169" s="14" t="s">
        <v>132</v>
      </c>
      <c r="D6169" s="14" t="s">
        <v>42</v>
      </c>
      <c r="E6169" s="14">
        <v>2</v>
      </c>
      <c r="F6169" s="14">
        <v>33.921049596541202</v>
      </c>
      <c r="G6169" s="14">
        <v>11.3070165321804</v>
      </c>
      <c r="H6169" s="14">
        <v>119.921691283819</v>
      </c>
      <c r="I6169" s="14">
        <v>101.55143813711</v>
      </c>
      <c r="J6169" s="14">
        <v>70.050913915784193</v>
      </c>
      <c r="K6169" s="14">
        <v>142.26778711387999</v>
      </c>
      <c r="L6169" s="14">
        <v>40.716348976769503</v>
      </c>
      <c r="M6169" s="14">
        <v>31.500524221326199</v>
      </c>
      <c r="O6169" s="14"/>
      <c r="P6169" s="14"/>
      <c r="Q6169" s="14"/>
      <c r="R6169" s="14"/>
      <c r="S6169" s="14"/>
      <c r="T6169" s="14"/>
      <c r="U6169" s="14"/>
      <c r="V6169" s="14"/>
      <c r="W6169" s="14"/>
      <c r="X6169" s="14"/>
      <c r="Y6169" s="14"/>
    </row>
    <row r="6170" spans="1:25">
      <c r="A6170" s="14" t="s">
        <v>6254</v>
      </c>
      <c r="B6170" s="14" t="s">
        <v>68</v>
      </c>
      <c r="C6170" s="14" t="s">
        <v>38</v>
      </c>
      <c r="D6170" s="14" t="s">
        <v>42</v>
      </c>
      <c r="E6170" s="14">
        <v>3</v>
      </c>
      <c r="F6170" s="14">
        <v>36.799808842252503</v>
      </c>
      <c r="G6170" s="14">
        <v>12.2666029474175</v>
      </c>
      <c r="H6170" s="14">
        <v>152.91838288906101</v>
      </c>
      <c r="I6170" s="14">
        <v>143.764468118358</v>
      </c>
      <c r="J6170" s="14">
        <v>100.810635954956</v>
      </c>
      <c r="K6170" s="14">
        <v>198.71370989067</v>
      </c>
      <c r="L6170" s="14">
        <v>54.949241772312298</v>
      </c>
      <c r="M6170" s="14">
        <v>42.9538321634016</v>
      </c>
      <c r="O6170" s="14"/>
      <c r="P6170" s="14"/>
      <c r="Q6170" s="14"/>
      <c r="R6170" s="14"/>
      <c r="S6170" s="14"/>
      <c r="T6170" s="14"/>
      <c r="U6170" s="14"/>
      <c r="V6170" s="14"/>
      <c r="W6170" s="14"/>
      <c r="X6170" s="14"/>
      <c r="Y6170" s="14"/>
    </row>
    <row r="6171" spans="1:25">
      <c r="A6171" s="14" t="s">
        <v>6255</v>
      </c>
      <c r="B6171" s="14" t="s">
        <v>68</v>
      </c>
      <c r="C6171" s="14" t="s">
        <v>36</v>
      </c>
      <c r="D6171" s="14" t="s">
        <v>42</v>
      </c>
      <c r="E6171" s="14">
        <v>3</v>
      </c>
      <c r="F6171" s="14">
        <v>43.738579636700301</v>
      </c>
      <c r="G6171" s="14">
        <v>14.5795265455668</v>
      </c>
      <c r="H6171" s="14">
        <v>179.920113684493</v>
      </c>
      <c r="I6171" s="14">
        <v>166.28641265352601</v>
      </c>
      <c r="J6171" s="14">
        <v>120.345130148783</v>
      </c>
      <c r="K6171" s="14">
        <v>223.86116312939799</v>
      </c>
      <c r="L6171" s="14">
        <v>57.574750475871802</v>
      </c>
      <c r="M6171" s="14">
        <v>45.941282504743398</v>
      </c>
      <c r="O6171" s="14"/>
      <c r="P6171" s="14"/>
      <c r="Q6171" s="14"/>
      <c r="R6171" s="14"/>
      <c r="S6171" s="14"/>
      <c r="T6171" s="14"/>
      <c r="U6171" s="14"/>
      <c r="V6171" s="14"/>
      <c r="W6171" s="14"/>
      <c r="X6171" s="14"/>
      <c r="Y6171" s="14"/>
    </row>
    <row r="6172" spans="1:25">
      <c r="A6172" s="14" t="s">
        <v>6256</v>
      </c>
      <c r="B6172" s="14" t="s">
        <v>68</v>
      </c>
      <c r="C6172" s="14" t="s">
        <v>34</v>
      </c>
      <c r="D6172" s="14" t="s">
        <v>42</v>
      </c>
      <c r="E6172" s="14">
        <v>3</v>
      </c>
      <c r="F6172" s="14">
        <v>40.311035257335398</v>
      </c>
      <c r="G6172" s="14">
        <v>13.4370117524451</v>
      </c>
      <c r="H6172" s="14">
        <v>165.07385445264299</v>
      </c>
      <c r="I6172" s="14">
        <v>151.90022062865901</v>
      </c>
      <c r="J6172" s="14">
        <v>108.27581815662001</v>
      </c>
      <c r="K6172" s="14">
        <v>207.09271374104401</v>
      </c>
      <c r="L6172" s="14">
        <v>55.192493112385598</v>
      </c>
      <c r="M6172" s="14">
        <v>43.624402472038703</v>
      </c>
      <c r="O6172" s="14"/>
      <c r="P6172" s="14"/>
      <c r="Q6172" s="14"/>
      <c r="R6172" s="14"/>
      <c r="S6172" s="14"/>
      <c r="T6172" s="14"/>
      <c r="U6172" s="14"/>
      <c r="V6172" s="14"/>
      <c r="W6172" s="14"/>
      <c r="X6172" s="14"/>
      <c r="Y6172" s="14"/>
    </row>
    <row r="6173" spans="1:25">
      <c r="A6173" s="14" t="s">
        <v>6257</v>
      </c>
      <c r="B6173" s="14" t="s">
        <v>68</v>
      </c>
      <c r="C6173" s="14" t="s">
        <v>128</v>
      </c>
      <c r="D6173" s="14" t="s">
        <v>42</v>
      </c>
      <c r="E6173" s="14">
        <v>3</v>
      </c>
      <c r="F6173" s="14">
        <v>34.191909275473897</v>
      </c>
      <c r="G6173" s="14">
        <v>11.3973030918246</v>
      </c>
      <c r="H6173" s="14">
        <v>139.615799409857</v>
      </c>
      <c r="I6173" s="14">
        <v>125.295284385684</v>
      </c>
      <c r="J6173" s="14">
        <v>86.521853681723698</v>
      </c>
      <c r="K6173" s="14">
        <v>175.36078031571</v>
      </c>
      <c r="L6173" s="14">
        <v>50.065495930025897</v>
      </c>
      <c r="M6173" s="14">
        <v>38.7734307039604</v>
      </c>
      <c r="O6173" s="14"/>
      <c r="P6173" s="14"/>
      <c r="Q6173" s="14"/>
      <c r="R6173" s="14"/>
      <c r="S6173" s="14"/>
      <c r="T6173" s="14"/>
      <c r="U6173" s="14"/>
      <c r="V6173" s="14"/>
      <c r="W6173" s="14"/>
      <c r="X6173" s="14"/>
      <c r="Y6173" s="14"/>
    </row>
    <row r="6174" spans="1:25">
      <c r="A6174" s="14" t="s">
        <v>6258</v>
      </c>
      <c r="B6174" s="14" t="s">
        <v>68</v>
      </c>
      <c r="C6174" s="14" t="s">
        <v>129</v>
      </c>
      <c r="D6174" s="14" t="s">
        <v>42</v>
      </c>
      <c r="E6174" s="14">
        <v>3</v>
      </c>
      <c r="F6174" s="14">
        <v>31.9037275417672</v>
      </c>
      <c r="G6174" s="14">
        <v>10.6345758472557</v>
      </c>
      <c r="H6174" s="14">
        <v>129.82188216385401</v>
      </c>
      <c r="I6174" s="14">
        <v>115.666815947185</v>
      </c>
      <c r="J6174" s="14">
        <v>78.830419652172296</v>
      </c>
      <c r="K6174" s="14">
        <v>163.66596856732801</v>
      </c>
      <c r="L6174" s="14">
        <v>47.999152620142802</v>
      </c>
      <c r="M6174" s="14">
        <v>36.836396295013103</v>
      </c>
      <c r="O6174" s="14"/>
      <c r="P6174" s="14"/>
      <c r="Q6174" s="14"/>
      <c r="R6174" s="14"/>
      <c r="S6174" s="14"/>
      <c r="T6174" s="14"/>
      <c r="U6174" s="14"/>
      <c r="V6174" s="14"/>
      <c r="W6174" s="14"/>
      <c r="X6174" s="14"/>
      <c r="Y6174" s="14"/>
    </row>
    <row r="6175" spans="1:25">
      <c r="A6175" s="14" t="s">
        <v>6259</v>
      </c>
      <c r="B6175" s="14" t="s">
        <v>68</v>
      </c>
      <c r="C6175" s="14" t="s">
        <v>130</v>
      </c>
      <c r="D6175" s="14" t="s">
        <v>42</v>
      </c>
      <c r="E6175" s="14">
        <v>3</v>
      </c>
      <c r="F6175" s="14">
        <v>32.597146063431303</v>
      </c>
      <c r="G6175" s="14">
        <v>10.8657153544771</v>
      </c>
      <c r="H6175" s="14">
        <v>132.009662914313</v>
      </c>
      <c r="I6175" s="14">
        <v>115.152962959376</v>
      </c>
      <c r="J6175" s="14">
        <v>78.852304924934003</v>
      </c>
      <c r="K6175" s="14">
        <v>162.318975844108</v>
      </c>
      <c r="L6175" s="14">
        <v>47.166012884731501</v>
      </c>
      <c r="M6175" s="14">
        <v>36.300658034442499</v>
      </c>
      <c r="O6175" s="14"/>
      <c r="P6175" s="14"/>
      <c r="Q6175" s="14"/>
      <c r="R6175" s="14"/>
      <c r="S6175" s="14"/>
      <c r="T6175" s="14"/>
      <c r="U6175" s="14"/>
      <c r="V6175" s="14"/>
      <c r="W6175" s="14"/>
      <c r="X6175" s="14"/>
      <c r="Y6175" s="14"/>
    </row>
    <row r="6176" spans="1:25">
      <c r="A6176" s="14" t="s">
        <v>6260</v>
      </c>
      <c r="B6176" s="14" t="s">
        <v>68</v>
      </c>
      <c r="C6176" s="14" t="s">
        <v>131</v>
      </c>
      <c r="D6176" s="14" t="s">
        <v>42</v>
      </c>
      <c r="E6176" s="14">
        <v>3</v>
      </c>
      <c r="F6176" s="14">
        <v>34.814821167591298</v>
      </c>
      <c r="G6176" s="14">
        <v>11.6049403891971</v>
      </c>
      <c r="H6176" s="14">
        <v>140.32576044978299</v>
      </c>
      <c r="I6176" s="14">
        <v>120.456723089023</v>
      </c>
      <c r="J6176" s="14">
        <v>83.562382312134005</v>
      </c>
      <c r="K6176" s="14">
        <v>167.985494135919</v>
      </c>
      <c r="L6176" s="14">
        <v>47.528771046896601</v>
      </c>
      <c r="M6176" s="14">
        <v>36.894340776888598</v>
      </c>
      <c r="O6176" s="14"/>
      <c r="P6176" s="14"/>
      <c r="Q6176" s="14"/>
      <c r="R6176" s="14"/>
      <c r="S6176" s="14"/>
      <c r="T6176" s="14"/>
      <c r="U6176" s="14"/>
      <c r="V6176" s="14"/>
      <c r="W6176" s="14"/>
      <c r="X6176" s="14"/>
      <c r="Y6176" s="14"/>
    </row>
    <row r="6177" spans="1:25">
      <c r="A6177" s="14" t="s">
        <v>6261</v>
      </c>
      <c r="B6177" s="14" t="s">
        <v>68</v>
      </c>
      <c r="C6177" s="14" t="s">
        <v>132</v>
      </c>
      <c r="D6177" s="14" t="s">
        <v>42</v>
      </c>
      <c r="E6177" s="14">
        <v>3</v>
      </c>
      <c r="F6177" s="14">
        <v>35.9993908663794</v>
      </c>
      <c r="G6177" s="14">
        <v>11.9997969554598</v>
      </c>
      <c r="H6177" s="14">
        <v>144.42506164799599</v>
      </c>
      <c r="I6177" s="14">
        <v>118.86146122528</v>
      </c>
      <c r="J6177" s="14">
        <v>82.947142631728696</v>
      </c>
      <c r="K6177" s="14">
        <v>164.931825514938</v>
      </c>
      <c r="L6177" s="14">
        <v>46.070364289658002</v>
      </c>
      <c r="M6177" s="14">
        <v>35.914318593551201</v>
      </c>
      <c r="O6177" s="14"/>
      <c r="P6177" s="14"/>
      <c r="Q6177" s="14"/>
      <c r="R6177" s="14"/>
      <c r="S6177" s="14"/>
      <c r="T6177" s="14"/>
      <c r="U6177" s="14"/>
      <c r="V6177" s="14"/>
      <c r="W6177" s="14"/>
      <c r="X6177" s="14"/>
      <c r="Y6177" s="14"/>
    </row>
    <row r="6178" spans="1:25">
      <c r="A6178" s="14" t="s">
        <v>6262</v>
      </c>
      <c r="B6178" s="14" t="s">
        <v>68</v>
      </c>
      <c r="C6178" s="14" t="s">
        <v>38</v>
      </c>
      <c r="D6178" s="14" t="s">
        <v>42</v>
      </c>
      <c r="E6178" s="14">
        <v>4</v>
      </c>
      <c r="F6178" s="14">
        <v>53.055542233868103</v>
      </c>
      <c r="G6178" s="14">
        <v>17.685180744622699</v>
      </c>
      <c r="H6178" s="14">
        <v>174.582238347707</v>
      </c>
      <c r="I6178" s="14">
        <v>157.25355472087099</v>
      </c>
      <c r="J6178" s="14">
        <v>117.01502688346901</v>
      </c>
      <c r="K6178" s="14">
        <v>206.63591380042899</v>
      </c>
      <c r="L6178" s="14">
        <v>49.382359079558597</v>
      </c>
      <c r="M6178" s="14">
        <v>40.238527837401797</v>
      </c>
      <c r="O6178" s="14"/>
      <c r="P6178" s="14"/>
      <c r="Q6178" s="14"/>
      <c r="R6178" s="14"/>
      <c r="S6178" s="14"/>
      <c r="T6178" s="14"/>
      <c r="U6178" s="14"/>
      <c r="V6178" s="14"/>
      <c r="W6178" s="14"/>
      <c r="X6178" s="14"/>
      <c r="Y6178" s="14"/>
    </row>
    <row r="6179" spans="1:25">
      <c r="A6179" s="14" t="s">
        <v>6263</v>
      </c>
      <c r="B6179" s="14" t="s">
        <v>68</v>
      </c>
      <c r="C6179" s="14" t="s">
        <v>36</v>
      </c>
      <c r="D6179" s="14" t="s">
        <v>42</v>
      </c>
      <c r="E6179" s="14">
        <v>4</v>
      </c>
      <c r="F6179" s="14">
        <v>51.618064804070301</v>
      </c>
      <c r="G6179" s="14">
        <v>17.206021601356799</v>
      </c>
      <c r="H6179" s="14">
        <v>168.48276529709301</v>
      </c>
      <c r="I6179" s="14">
        <v>145.143193883246</v>
      </c>
      <c r="J6179" s="14">
        <v>107.480661183602</v>
      </c>
      <c r="K6179" s="14">
        <v>191.49639926671</v>
      </c>
      <c r="L6179" s="14">
        <v>46.353205383464399</v>
      </c>
      <c r="M6179" s="14">
        <v>37.6625326996433</v>
      </c>
      <c r="O6179" s="14"/>
      <c r="P6179" s="14"/>
      <c r="Q6179" s="14"/>
      <c r="R6179" s="14"/>
      <c r="S6179" s="14"/>
      <c r="T6179" s="14"/>
      <c r="U6179" s="14"/>
      <c r="V6179" s="14"/>
      <c r="W6179" s="14"/>
      <c r="X6179" s="14"/>
      <c r="Y6179" s="14"/>
    </row>
    <row r="6180" spans="1:25">
      <c r="A6180" s="14" t="s">
        <v>6264</v>
      </c>
      <c r="B6180" s="14" t="s">
        <v>68</v>
      </c>
      <c r="C6180" s="14" t="s">
        <v>34</v>
      </c>
      <c r="D6180" s="14" t="s">
        <v>42</v>
      </c>
      <c r="E6180" s="14">
        <v>4</v>
      </c>
      <c r="F6180" s="14">
        <v>57.699613666791699</v>
      </c>
      <c r="G6180" s="14">
        <v>19.233204555597201</v>
      </c>
      <c r="H6180" s="14">
        <v>187.89154211075501</v>
      </c>
      <c r="I6180" s="14">
        <v>158.84488369892799</v>
      </c>
      <c r="J6180" s="14">
        <v>119.659385100311</v>
      </c>
      <c r="K6180" s="14">
        <v>206.52868106376701</v>
      </c>
      <c r="L6180" s="14">
        <v>47.6837973648393</v>
      </c>
      <c r="M6180" s="14">
        <v>39.185498598617301</v>
      </c>
      <c r="O6180" s="14"/>
      <c r="P6180" s="14"/>
      <c r="Q6180" s="14"/>
      <c r="R6180" s="14"/>
      <c r="S6180" s="14"/>
      <c r="T6180" s="14"/>
      <c r="U6180" s="14"/>
      <c r="V6180" s="14"/>
      <c r="W6180" s="14"/>
      <c r="X6180" s="14"/>
      <c r="Y6180" s="14"/>
    </row>
    <row r="6181" spans="1:25">
      <c r="A6181" s="14" t="s">
        <v>6265</v>
      </c>
      <c r="B6181" s="14" t="s">
        <v>68</v>
      </c>
      <c r="C6181" s="14" t="s">
        <v>128</v>
      </c>
      <c r="D6181" s="14" t="s">
        <v>42</v>
      </c>
      <c r="E6181" s="14">
        <v>4</v>
      </c>
      <c r="F6181" s="14">
        <v>63.8926850065709</v>
      </c>
      <c r="G6181" s="14">
        <v>21.297561668857</v>
      </c>
      <c r="H6181" s="14">
        <v>208.16695991454401</v>
      </c>
      <c r="I6181" s="14">
        <v>174.570629793969</v>
      </c>
      <c r="J6181" s="14">
        <v>133.467797809937</v>
      </c>
      <c r="K6181" s="14">
        <v>224.09815577500001</v>
      </c>
      <c r="L6181" s="14">
        <v>49.527525981031097</v>
      </c>
      <c r="M6181" s="14">
        <v>41.102831984032498</v>
      </c>
      <c r="O6181" s="14"/>
      <c r="P6181" s="14"/>
      <c r="Q6181" s="14"/>
      <c r="R6181" s="14"/>
      <c r="S6181" s="14"/>
      <c r="T6181" s="14"/>
      <c r="U6181" s="14"/>
      <c r="V6181" s="14"/>
      <c r="W6181" s="14"/>
      <c r="X6181" s="14"/>
      <c r="Y6181" s="14"/>
    </row>
    <row r="6182" spans="1:25">
      <c r="A6182" s="14" t="s">
        <v>6266</v>
      </c>
      <c r="B6182" s="14" t="s">
        <v>68</v>
      </c>
      <c r="C6182" s="14" t="s">
        <v>129</v>
      </c>
      <c r="D6182" s="14" t="s">
        <v>42</v>
      </c>
      <c r="E6182" s="14">
        <v>4</v>
      </c>
      <c r="F6182" s="14">
        <v>63.952437822422198</v>
      </c>
      <c r="G6182" s="14">
        <v>21.317479274140702</v>
      </c>
      <c r="H6182" s="14">
        <v>208.17850853653101</v>
      </c>
      <c r="I6182" s="14">
        <v>174.31097043938499</v>
      </c>
      <c r="J6182" s="14">
        <v>133.27257337681399</v>
      </c>
      <c r="K6182" s="14">
        <v>223.75651172649299</v>
      </c>
      <c r="L6182" s="14">
        <v>49.445541287107503</v>
      </c>
      <c r="M6182" s="14">
        <v>41.038397062570702</v>
      </c>
      <c r="O6182" s="14"/>
      <c r="P6182" s="14"/>
      <c r="Q6182" s="14"/>
      <c r="R6182" s="14"/>
      <c r="S6182" s="14"/>
      <c r="T6182" s="14"/>
      <c r="U6182" s="14"/>
      <c r="V6182" s="14"/>
      <c r="W6182" s="14"/>
      <c r="X6182" s="14"/>
      <c r="Y6182" s="14"/>
    </row>
    <row r="6183" spans="1:25">
      <c r="A6183" s="14" t="s">
        <v>6267</v>
      </c>
      <c r="B6183" s="14" t="s">
        <v>68</v>
      </c>
      <c r="C6183" s="14" t="s">
        <v>130</v>
      </c>
      <c r="D6183" s="14" t="s">
        <v>42</v>
      </c>
      <c r="E6183" s="14">
        <v>4</v>
      </c>
      <c r="F6183" s="14">
        <v>60.774622788614003</v>
      </c>
      <c r="G6183" s="14">
        <v>20.258207596204699</v>
      </c>
      <c r="H6183" s="14">
        <v>197.64104971907</v>
      </c>
      <c r="I6183" s="14">
        <v>163.584308157658</v>
      </c>
      <c r="J6183" s="14">
        <v>124.187292061875</v>
      </c>
      <c r="K6183" s="14">
        <v>211.282987084506</v>
      </c>
      <c r="L6183" s="14">
        <v>47.698678926847201</v>
      </c>
      <c r="M6183" s="14">
        <v>39.3970160957834</v>
      </c>
      <c r="O6183" s="14"/>
      <c r="P6183" s="14"/>
      <c r="Q6183" s="14"/>
      <c r="R6183" s="14"/>
      <c r="S6183" s="14"/>
      <c r="T6183" s="14"/>
      <c r="U6183" s="14"/>
      <c r="V6183" s="14"/>
      <c r="W6183" s="14"/>
      <c r="X6183" s="14"/>
      <c r="Y6183" s="14"/>
    </row>
    <row r="6184" spans="1:25">
      <c r="A6184" s="14" t="s">
        <v>6268</v>
      </c>
      <c r="B6184" s="14" t="s">
        <v>68</v>
      </c>
      <c r="C6184" s="14" t="s">
        <v>131</v>
      </c>
      <c r="D6184" s="14" t="s">
        <v>42</v>
      </c>
      <c r="E6184" s="14">
        <v>4</v>
      </c>
      <c r="F6184" s="14">
        <v>56.162817153643999</v>
      </c>
      <c r="G6184" s="14">
        <v>18.7209390512147</v>
      </c>
      <c r="H6184" s="14">
        <v>181.980484588309</v>
      </c>
      <c r="I6184" s="14">
        <v>147.302760109762</v>
      </c>
      <c r="J6184" s="14">
        <v>110.42993550912099</v>
      </c>
      <c r="K6184" s="14">
        <v>192.29318480794001</v>
      </c>
      <c r="L6184" s="14">
        <v>44.990424698178401</v>
      </c>
      <c r="M6184" s="14">
        <v>36.872824600640897</v>
      </c>
      <c r="O6184" s="14"/>
      <c r="P6184" s="14"/>
      <c r="Q6184" s="14"/>
      <c r="R6184" s="14"/>
      <c r="S6184" s="14"/>
      <c r="T6184" s="14"/>
      <c r="U6184" s="14"/>
      <c r="V6184" s="14"/>
      <c r="W6184" s="14"/>
      <c r="X6184" s="14"/>
      <c r="Y6184" s="14"/>
    </row>
    <row r="6185" spans="1:25">
      <c r="A6185" s="14" t="s">
        <v>6269</v>
      </c>
      <c r="B6185" s="14" t="s">
        <v>68</v>
      </c>
      <c r="C6185" s="14" t="s">
        <v>132</v>
      </c>
      <c r="D6185" s="14" t="s">
        <v>42</v>
      </c>
      <c r="E6185" s="14">
        <v>4</v>
      </c>
      <c r="F6185" s="14">
        <v>51.113815810819403</v>
      </c>
      <c r="G6185" s="14">
        <v>17.037938603606499</v>
      </c>
      <c r="H6185" s="14">
        <v>165.15498339467999</v>
      </c>
      <c r="I6185" s="14">
        <v>132.78856081419801</v>
      </c>
      <c r="J6185" s="14">
        <v>98.102180089649394</v>
      </c>
      <c r="K6185" s="14">
        <v>175.52288097512201</v>
      </c>
      <c r="L6185" s="14">
        <v>42.734320160923701</v>
      </c>
      <c r="M6185" s="14">
        <v>34.686380724548698</v>
      </c>
      <c r="O6185" s="14"/>
      <c r="P6185" s="14"/>
      <c r="Q6185" s="14"/>
      <c r="R6185" s="14"/>
      <c r="S6185" s="14"/>
      <c r="T6185" s="14"/>
      <c r="U6185" s="14"/>
      <c r="V6185" s="14"/>
      <c r="W6185" s="14"/>
      <c r="X6185" s="14"/>
      <c r="Y6185" s="14"/>
    </row>
    <row r="6186" spans="1:25">
      <c r="A6186" s="14" t="s">
        <v>6270</v>
      </c>
      <c r="B6186" s="14" t="s">
        <v>68</v>
      </c>
      <c r="C6186" s="14" t="s">
        <v>38</v>
      </c>
      <c r="D6186" s="14" t="s">
        <v>42</v>
      </c>
      <c r="E6186" s="14">
        <v>5</v>
      </c>
      <c r="F6186" s="14">
        <v>53.151526711822001</v>
      </c>
      <c r="G6186" s="14">
        <v>17.717175570607299</v>
      </c>
      <c r="H6186" s="14">
        <v>230.99316258940399</v>
      </c>
      <c r="I6186" s="14">
        <v>212.96536970332301</v>
      </c>
      <c r="J6186" s="14">
        <v>158.636360606056</v>
      </c>
      <c r="K6186" s="14">
        <v>279.62770257195098</v>
      </c>
      <c r="L6186" s="14">
        <v>66.6623328686278</v>
      </c>
      <c r="M6186" s="14">
        <v>54.329009097267203</v>
      </c>
      <c r="O6186" s="14"/>
      <c r="P6186" s="14"/>
      <c r="Q6186" s="14"/>
      <c r="R6186" s="14"/>
      <c r="S6186" s="14"/>
      <c r="T6186" s="14"/>
      <c r="U6186" s="14"/>
      <c r="V6186" s="14"/>
      <c r="W6186" s="14"/>
      <c r="X6186" s="14"/>
      <c r="Y6186" s="14"/>
    </row>
    <row r="6187" spans="1:25">
      <c r="A6187" s="14" t="s">
        <v>6271</v>
      </c>
      <c r="B6187" s="14" t="s">
        <v>68</v>
      </c>
      <c r="C6187" s="14" t="s">
        <v>36</v>
      </c>
      <c r="D6187" s="14" t="s">
        <v>42</v>
      </c>
      <c r="E6187" s="14">
        <v>5</v>
      </c>
      <c r="F6187" s="14">
        <v>50.6888471994151</v>
      </c>
      <c r="G6187" s="14">
        <v>16.896282399804999</v>
      </c>
      <c r="H6187" s="14">
        <v>219.765216559355</v>
      </c>
      <c r="I6187" s="14">
        <v>204.033630483351</v>
      </c>
      <c r="J6187" s="14">
        <v>150.96576097119501</v>
      </c>
      <c r="K6187" s="14">
        <v>269.47190822012402</v>
      </c>
      <c r="L6187" s="14">
        <v>65.438277736772903</v>
      </c>
      <c r="M6187" s="14">
        <v>53.067869512155603</v>
      </c>
      <c r="O6187" s="14"/>
      <c r="P6187" s="14"/>
      <c r="Q6187" s="14"/>
      <c r="R6187" s="14"/>
      <c r="S6187" s="14"/>
      <c r="T6187" s="14"/>
      <c r="U6187" s="14"/>
      <c r="V6187" s="14"/>
      <c r="W6187" s="14"/>
      <c r="X6187" s="14"/>
      <c r="Y6187" s="14"/>
    </row>
    <row r="6188" spans="1:25">
      <c r="A6188" s="14" t="s">
        <v>6272</v>
      </c>
      <c r="B6188" s="14" t="s">
        <v>68</v>
      </c>
      <c r="C6188" s="14" t="s">
        <v>34</v>
      </c>
      <c r="D6188" s="14" t="s">
        <v>42</v>
      </c>
      <c r="E6188" s="14">
        <v>5</v>
      </c>
      <c r="F6188" s="14">
        <v>48.346351088816697</v>
      </c>
      <c r="G6188" s="14">
        <v>16.115450362938901</v>
      </c>
      <c r="H6188" s="14">
        <v>209.29156315505099</v>
      </c>
      <c r="I6188" s="14">
        <v>192.31329277058401</v>
      </c>
      <c r="J6188" s="14">
        <v>141.111788313023</v>
      </c>
      <c r="K6188" s="14">
        <v>255.77049601775201</v>
      </c>
      <c r="L6188" s="14">
        <v>63.457203247167399</v>
      </c>
      <c r="M6188" s="14">
        <v>51.201504457561697</v>
      </c>
      <c r="O6188" s="14"/>
      <c r="P6188" s="14"/>
      <c r="Q6188" s="14"/>
      <c r="R6188" s="14"/>
      <c r="S6188" s="14"/>
      <c r="T6188" s="14"/>
      <c r="U6188" s="14"/>
      <c r="V6188" s="14"/>
      <c r="W6188" s="14"/>
      <c r="X6188" s="14"/>
      <c r="Y6188" s="14"/>
    </row>
    <row r="6189" spans="1:25">
      <c r="A6189" s="14" t="s">
        <v>6273</v>
      </c>
      <c r="B6189" s="14" t="s">
        <v>68</v>
      </c>
      <c r="C6189" s="14" t="s">
        <v>128</v>
      </c>
      <c r="D6189" s="14" t="s">
        <v>42</v>
      </c>
      <c r="E6189" s="14">
        <v>5</v>
      </c>
      <c r="F6189" s="14">
        <v>48.402887979593601</v>
      </c>
      <c r="G6189" s="14">
        <v>16.134295993197899</v>
      </c>
      <c r="H6189" s="14">
        <v>209.454705870412</v>
      </c>
      <c r="I6189" s="14">
        <v>184.14218149413301</v>
      </c>
      <c r="J6189" s="14">
        <v>135.02838410481999</v>
      </c>
      <c r="K6189" s="14">
        <v>245.004261250371</v>
      </c>
      <c r="L6189" s="14">
        <v>60.8620797562386</v>
      </c>
      <c r="M6189" s="14">
        <v>49.1137973893129</v>
      </c>
      <c r="O6189" s="14"/>
      <c r="P6189" s="14"/>
      <c r="Q6189" s="14"/>
      <c r="R6189" s="14"/>
      <c r="S6189" s="14"/>
      <c r="T6189" s="14"/>
      <c r="U6189" s="14"/>
      <c r="V6189" s="14"/>
      <c r="W6189" s="14"/>
      <c r="X6189" s="14"/>
      <c r="Y6189" s="14"/>
    </row>
    <row r="6190" spans="1:25">
      <c r="A6190" s="14" t="s">
        <v>6274</v>
      </c>
      <c r="B6190" s="14" t="s">
        <v>68</v>
      </c>
      <c r="C6190" s="14" t="s">
        <v>129</v>
      </c>
      <c r="D6190" s="14" t="s">
        <v>42</v>
      </c>
      <c r="E6190" s="14">
        <v>5</v>
      </c>
      <c r="F6190" s="14">
        <v>53.226123715908301</v>
      </c>
      <c r="G6190" s="14">
        <v>17.742041238636101</v>
      </c>
      <c r="H6190" s="14">
        <v>230.17697507311999</v>
      </c>
      <c r="I6190" s="14">
        <v>199.94970778811199</v>
      </c>
      <c r="J6190" s="14">
        <v>148.867665817123</v>
      </c>
      <c r="K6190" s="14">
        <v>262.61890824830999</v>
      </c>
      <c r="L6190" s="14">
        <v>62.669200460197501</v>
      </c>
      <c r="M6190" s="14">
        <v>51.082041970989302</v>
      </c>
      <c r="O6190" s="14"/>
      <c r="P6190" s="14"/>
      <c r="Q6190" s="14"/>
      <c r="R6190" s="14"/>
      <c r="S6190" s="14"/>
      <c r="T6190" s="14"/>
      <c r="U6190" s="14"/>
      <c r="V6190" s="14"/>
      <c r="W6190" s="14"/>
      <c r="X6190" s="14"/>
      <c r="Y6190" s="14"/>
    </row>
    <row r="6191" spans="1:25">
      <c r="A6191" s="14" t="s">
        <v>6275</v>
      </c>
      <c r="B6191" s="14" t="s">
        <v>68</v>
      </c>
      <c r="C6191" s="14" t="s">
        <v>130</v>
      </c>
      <c r="D6191" s="14" t="s">
        <v>42</v>
      </c>
      <c r="E6191" s="14">
        <v>5</v>
      </c>
      <c r="F6191" s="14">
        <v>53.919058583980402</v>
      </c>
      <c r="G6191" s="14">
        <v>17.9730195279935</v>
      </c>
      <c r="H6191" s="14">
        <v>233.72950099258901</v>
      </c>
      <c r="I6191" s="14">
        <v>204.242500990091</v>
      </c>
      <c r="J6191" s="14">
        <v>152.442865676244</v>
      </c>
      <c r="K6191" s="14">
        <v>267.70765650982997</v>
      </c>
      <c r="L6191" s="14">
        <v>63.465155519739298</v>
      </c>
      <c r="M6191" s="14">
        <v>51.799635313847098</v>
      </c>
      <c r="O6191" s="14"/>
      <c r="P6191" s="14"/>
      <c r="Q6191" s="14"/>
      <c r="R6191" s="14"/>
      <c r="S6191" s="14"/>
      <c r="T6191" s="14"/>
      <c r="U6191" s="14"/>
      <c r="V6191" s="14"/>
      <c r="W6191" s="14"/>
      <c r="X6191" s="14"/>
      <c r="Y6191" s="14"/>
    </row>
    <row r="6192" spans="1:25">
      <c r="A6192" s="14" t="s">
        <v>6276</v>
      </c>
      <c r="B6192" s="14" t="s">
        <v>68</v>
      </c>
      <c r="C6192" s="14" t="s">
        <v>131</v>
      </c>
      <c r="D6192" s="14" t="s">
        <v>42</v>
      </c>
      <c r="E6192" s="14">
        <v>5</v>
      </c>
      <c r="F6192" s="14">
        <v>64.202736495266393</v>
      </c>
      <c r="G6192" s="14">
        <v>21.400912165088801</v>
      </c>
      <c r="H6192" s="14">
        <v>278.27122267365797</v>
      </c>
      <c r="I6192" s="14">
        <v>239.59357263359399</v>
      </c>
      <c r="J6192" s="14">
        <v>183.632192291064</v>
      </c>
      <c r="K6192" s="14">
        <v>306.994515548626</v>
      </c>
      <c r="L6192" s="14">
        <v>67.400942915032701</v>
      </c>
      <c r="M6192" s="14">
        <v>55.961380342529701</v>
      </c>
      <c r="O6192" s="14"/>
      <c r="P6192" s="14"/>
      <c r="Q6192" s="14"/>
      <c r="R6192" s="14"/>
      <c r="S6192" s="14"/>
      <c r="T6192" s="14"/>
      <c r="U6192" s="14"/>
      <c r="V6192" s="14"/>
      <c r="W6192" s="14"/>
      <c r="X6192" s="14"/>
      <c r="Y6192" s="14"/>
    </row>
    <row r="6193" spans="1:25">
      <c r="A6193" s="14" t="s">
        <v>6277</v>
      </c>
      <c r="B6193" s="14" t="s">
        <v>68</v>
      </c>
      <c r="C6193" s="14" t="s">
        <v>132</v>
      </c>
      <c r="D6193" s="14" t="s">
        <v>42</v>
      </c>
      <c r="E6193" s="14">
        <v>5</v>
      </c>
      <c r="F6193" s="14">
        <v>66.834111247040795</v>
      </c>
      <c r="G6193" s="14">
        <v>22.278037082346899</v>
      </c>
      <c r="H6193" s="14">
        <v>289.32515691359703</v>
      </c>
      <c r="I6193" s="14">
        <v>249.66741429806001</v>
      </c>
      <c r="J6193" s="14">
        <v>192.48726708823901</v>
      </c>
      <c r="K6193" s="14">
        <v>318.280031783629</v>
      </c>
      <c r="L6193" s="14">
        <v>68.612617485569203</v>
      </c>
      <c r="M6193" s="14">
        <v>57.180147209820198</v>
      </c>
      <c r="O6193" s="14"/>
      <c r="P6193" s="14"/>
      <c r="Q6193" s="14"/>
      <c r="R6193" s="14"/>
      <c r="S6193" s="14"/>
      <c r="T6193" s="14"/>
      <c r="U6193" s="14"/>
      <c r="V6193" s="14"/>
      <c r="W6193" s="14"/>
      <c r="X6193" s="14"/>
      <c r="Y6193" s="14"/>
    </row>
    <row r="6194" spans="1:25">
      <c r="A6194" s="14" t="s">
        <v>6278</v>
      </c>
      <c r="B6194" s="14" t="s">
        <v>68</v>
      </c>
      <c r="C6194" s="14" t="s">
        <v>38</v>
      </c>
      <c r="D6194" s="14" t="s">
        <v>57</v>
      </c>
      <c r="E6194" s="14">
        <v>0</v>
      </c>
      <c r="F6194" s="14">
        <v>646.36935346906</v>
      </c>
      <c r="G6194" s="14">
        <v>215.45645115635301</v>
      </c>
      <c r="H6194" s="14">
        <v>311.455271220371</v>
      </c>
      <c r="I6194" s="14">
        <v>305.056746526018</v>
      </c>
      <c r="J6194" s="14">
        <v>281.73220940619098</v>
      </c>
      <c r="K6194" s="14">
        <v>329.78071863436401</v>
      </c>
      <c r="L6194" s="14">
        <v>24.7239721083461</v>
      </c>
      <c r="M6194" s="14">
        <v>23.324537119827099</v>
      </c>
      <c r="O6194" s="14"/>
      <c r="P6194" s="14"/>
      <c r="Q6194" s="14"/>
      <c r="R6194" s="14"/>
      <c r="S6194" s="14"/>
      <c r="T6194" s="14"/>
      <c r="U6194" s="14"/>
      <c r="V6194" s="14"/>
      <c r="W6194" s="14"/>
      <c r="X6194" s="14"/>
      <c r="Y6194" s="14"/>
    </row>
    <row r="6195" spans="1:25">
      <c r="A6195" s="14" t="s">
        <v>6279</v>
      </c>
      <c r="B6195" s="14" t="s">
        <v>68</v>
      </c>
      <c r="C6195" s="14" t="s">
        <v>36</v>
      </c>
      <c r="D6195" s="14" t="s">
        <v>57</v>
      </c>
      <c r="E6195" s="14">
        <v>0</v>
      </c>
      <c r="F6195" s="14">
        <v>633.84026916909204</v>
      </c>
      <c r="G6195" s="14">
        <v>211.28008972303101</v>
      </c>
      <c r="H6195" s="14">
        <v>304.80270312193301</v>
      </c>
      <c r="I6195" s="14">
        <v>299.39506433219202</v>
      </c>
      <c r="J6195" s="14">
        <v>276.31062906017399</v>
      </c>
      <c r="K6195" s="14">
        <v>323.87859837775898</v>
      </c>
      <c r="L6195" s="14">
        <v>24.483534045567101</v>
      </c>
      <c r="M6195" s="14">
        <v>23.0844352720177</v>
      </c>
      <c r="O6195" s="14"/>
      <c r="P6195" s="14"/>
      <c r="Q6195" s="14"/>
      <c r="R6195" s="14"/>
      <c r="S6195" s="14"/>
      <c r="T6195" s="14"/>
      <c r="U6195" s="14"/>
      <c r="V6195" s="14"/>
      <c r="W6195" s="14"/>
      <c r="X6195" s="14"/>
      <c r="Y6195" s="14"/>
    </row>
    <row r="6196" spans="1:25">
      <c r="A6196" s="14" t="s">
        <v>6280</v>
      </c>
      <c r="B6196" s="14" t="s">
        <v>68</v>
      </c>
      <c r="C6196" s="14" t="s">
        <v>34</v>
      </c>
      <c r="D6196" s="14" t="s">
        <v>57</v>
      </c>
      <c r="E6196" s="14">
        <v>0</v>
      </c>
      <c r="F6196" s="14">
        <v>600.25126337685003</v>
      </c>
      <c r="G6196" s="14">
        <v>200.08375445895001</v>
      </c>
      <c r="H6196" s="14">
        <v>288.30096750616002</v>
      </c>
      <c r="I6196" s="14">
        <v>281.96816329549301</v>
      </c>
      <c r="J6196" s="14">
        <v>259.67178363538898</v>
      </c>
      <c r="K6196" s="14">
        <v>305.65443372129897</v>
      </c>
      <c r="L6196" s="14">
        <v>23.686270425805901</v>
      </c>
      <c r="M6196" s="14">
        <v>22.296379660104702</v>
      </c>
      <c r="O6196" s="14"/>
      <c r="P6196" s="14"/>
      <c r="Q6196" s="14"/>
      <c r="R6196" s="14"/>
      <c r="S6196" s="14"/>
      <c r="T6196" s="14"/>
      <c r="U6196" s="14"/>
      <c r="V6196" s="14"/>
      <c r="W6196" s="14"/>
      <c r="X6196" s="14"/>
      <c r="Y6196" s="14"/>
    </row>
    <row r="6197" spans="1:25">
      <c r="A6197" s="14" t="s">
        <v>6281</v>
      </c>
      <c r="B6197" s="14" t="s">
        <v>68</v>
      </c>
      <c r="C6197" s="14" t="s">
        <v>128</v>
      </c>
      <c r="D6197" s="14" t="s">
        <v>57</v>
      </c>
      <c r="E6197" s="14">
        <v>0</v>
      </c>
      <c r="F6197" s="14">
        <v>559.65872483638998</v>
      </c>
      <c r="G6197" s="14">
        <v>186.55290827879699</v>
      </c>
      <c r="H6197" s="14">
        <v>268.75400967931</v>
      </c>
      <c r="I6197" s="14">
        <v>261.438632854677</v>
      </c>
      <c r="J6197" s="14">
        <v>240.06778015952</v>
      </c>
      <c r="K6197" s="14">
        <v>284.19080987150801</v>
      </c>
      <c r="L6197" s="14">
        <v>22.752177016830899</v>
      </c>
      <c r="M6197" s="14">
        <v>21.3708526951573</v>
      </c>
      <c r="O6197" s="14"/>
      <c r="P6197" s="14"/>
      <c r="Q6197" s="14"/>
      <c r="R6197" s="14"/>
      <c r="S6197" s="14"/>
      <c r="T6197" s="14"/>
      <c r="U6197" s="14"/>
      <c r="V6197" s="14"/>
      <c r="W6197" s="14"/>
      <c r="X6197" s="14"/>
      <c r="Y6197" s="14"/>
    </row>
    <row r="6198" spans="1:25">
      <c r="A6198" s="14" t="s">
        <v>6282</v>
      </c>
      <c r="B6198" s="14" t="s">
        <v>68</v>
      </c>
      <c r="C6198" s="14" t="s">
        <v>129</v>
      </c>
      <c r="D6198" s="14" t="s">
        <v>57</v>
      </c>
      <c r="E6198" s="14">
        <v>0</v>
      </c>
      <c r="F6198" s="14">
        <v>565.72437817450998</v>
      </c>
      <c r="G6198" s="14">
        <v>188.57479272483701</v>
      </c>
      <c r="H6198" s="14">
        <v>271.69941847904403</v>
      </c>
      <c r="I6198" s="14">
        <v>262.61493773396103</v>
      </c>
      <c r="J6198" s="14">
        <v>241.28103456808901</v>
      </c>
      <c r="K6198" s="14">
        <v>285.32010675659097</v>
      </c>
      <c r="L6198" s="14">
        <v>22.705169022629899</v>
      </c>
      <c r="M6198" s="14">
        <v>21.3339031658716</v>
      </c>
      <c r="O6198" s="14"/>
      <c r="P6198" s="14"/>
      <c r="Q6198" s="14"/>
      <c r="R6198" s="14"/>
      <c r="S6198" s="14"/>
      <c r="T6198" s="14"/>
      <c r="U6198" s="14"/>
      <c r="V6198" s="14"/>
      <c r="W6198" s="14"/>
      <c r="X6198" s="14"/>
      <c r="Y6198" s="14"/>
    </row>
    <row r="6199" spans="1:25">
      <c r="A6199" s="14" t="s">
        <v>6283</v>
      </c>
      <c r="B6199" s="14" t="s">
        <v>68</v>
      </c>
      <c r="C6199" s="14" t="s">
        <v>130</v>
      </c>
      <c r="D6199" s="14" t="s">
        <v>57</v>
      </c>
      <c r="E6199" s="14">
        <v>0</v>
      </c>
      <c r="F6199" s="14">
        <v>577.43415181783598</v>
      </c>
      <c r="G6199" s="14">
        <v>192.47805060594499</v>
      </c>
      <c r="H6199" s="14">
        <v>277.367209688466</v>
      </c>
      <c r="I6199" s="14">
        <v>266.00492795733902</v>
      </c>
      <c r="J6199" s="14">
        <v>244.627295227963</v>
      </c>
      <c r="K6199" s="14">
        <v>288.742151408371</v>
      </c>
      <c r="L6199" s="14">
        <v>22.737223451031799</v>
      </c>
      <c r="M6199" s="14">
        <v>21.377632729376</v>
      </c>
      <c r="O6199" s="14"/>
      <c r="P6199" s="14"/>
      <c r="Q6199" s="14"/>
      <c r="R6199" s="14"/>
      <c r="S6199" s="14"/>
      <c r="T6199" s="14"/>
      <c r="U6199" s="14"/>
      <c r="V6199" s="14"/>
      <c r="W6199" s="14"/>
      <c r="X6199" s="14"/>
      <c r="Y6199" s="14"/>
    </row>
    <row r="6200" spans="1:25">
      <c r="A6200" s="14" t="s">
        <v>6284</v>
      </c>
      <c r="B6200" s="14" t="s">
        <v>68</v>
      </c>
      <c r="C6200" s="14" t="s">
        <v>131</v>
      </c>
      <c r="D6200" s="14" t="s">
        <v>57</v>
      </c>
      <c r="E6200" s="14">
        <v>0</v>
      </c>
      <c r="F6200" s="14">
        <v>570.69088122377002</v>
      </c>
      <c r="G6200" s="14">
        <v>190.23029374125699</v>
      </c>
      <c r="H6200" s="14">
        <v>273.85056322069602</v>
      </c>
      <c r="I6200" s="14">
        <v>260.18340395102803</v>
      </c>
      <c r="J6200" s="14">
        <v>239.172777085381</v>
      </c>
      <c r="K6200" s="14">
        <v>282.538424449871</v>
      </c>
      <c r="L6200" s="14">
        <v>22.355020498843299</v>
      </c>
      <c r="M6200" s="14">
        <v>21.010626865646898</v>
      </c>
      <c r="O6200" s="14"/>
      <c r="P6200" s="14"/>
      <c r="Q6200" s="14"/>
      <c r="R6200" s="14"/>
      <c r="S6200" s="14"/>
      <c r="T6200" s="14"/>
      <c r="U6200" s="14"/>
      <c r="V6200" s="14"/>
      <c r="W6200" s="14"/>
      <c r="X6200" s="14"/>
      <c r="Y6200" s="14"/>
    </row>
    <row r="6201" spans="1:25">
      <c r="A6201" s="14" t="s">
        <v>6285</v>
      </c>
      <c r="B6201" s="14" t="s">
        <v>68</v>
      </c>
      <c r="C6201" s="14" t="s">
        <v>132</v>
      </c>
      <c r="D6201" s="14" t="s">
        <v>57</v>
      </c>
      <c r="E6201" s="14">
        <v>0</v>
      </c>
      <c r="F6201" s="14">
        <v>593.05212589042401</v>
      </c>
      <c r="G6201" s="14">
        <v>197.68404196347501</v>
      </c>
      <c r="H6201" s="14">
        <v>283.91321822554198</v>
      </c>
      <c r="I6201" s="14">
        <v>268.05926198460401</v>
      </c>
      <c r="J6201" s="14">
        <v>246.82481340015099</v>
      </c>
      <c r="K6201" s="14">
        <v>290.62568582788901</v>
      </c>
      <c r="L6201" s="14">
        <v>22.566423843284401</v>
      </c>
      <c r="M6201" s="14">
        <v>21.234448584452998</v>
      </c>
      <c r="O6201" s="14"/>
      <c r="P6201" s="14"/>
      <c r="Q6201" s="14"/>
      <c r="R6201" s="14"/>
      <c r="S6201" s="14"/>
      <c r="T6201" s="14"/>
      <c r="U6201" s="14"/>
      <c r="V6201" s="14"/>
      <c r="W6201" s="14"/>
      <c r="X6201" s="14"/>
      <c r="Y6201" s="14"/>
    </row>
    <row r="6202" spans="1:25">
      <c r="A6202" s="14" t="s">
        <v>6286</v>
      </c>
      <c r="B6202" s="14" t="s">
        <v>68</v>
      </c>
      <c r="C6202" s="14" t="s">
        <v>38</v>
      </c>
      <c r="D6202" s="14" t="s">
        <v>57</v>
      </c>
      <c r="E6202" s="14">
        <v>1</v>
      </c>
      <c r="F6202" s="14">
        <v>76.065211645530098</v>
      </c>
      <c r="G6202" s="14">
        <v>25.35507054851</v>
      </c>
      <c r="H6202" s="14">
        <v>183.66584968134799</v>
      </c>
      <c r="I6202" s="14">
        <v>238.57567302429999</v>
      </c>
      <c r="J6202" s="14">
        <v>187.008362675726</v>
      </c>
      <c r="K6202" s="14">
        <v>299.74553845805002</v>
      </c>
      <c r="L6202" s="14">
        <v>61.169865433749997</v>
      </c>
      <c r="M6202" s="14">
        <v>51.5673103485734</v>
      </c>
      <c r="O6202" s="14"/>
      <c r="P6202" s="14"/>
      <c r="Q6202" s="14"/>
      <c r="R6202" s="14"/>
      <c r="S6202" s="14"/>
      <c r="T6202" s="14"/>
      <c r="U6202" s="14"/>
      <c r="V6202" s="14"/>
      <c r="W6202" s="14"/>
      <c r="X6202" s="14"/>
      <c r="Y6202" s="14"/>
    </row>
    <row r="6203" spans="1:25">
      <c r="A6203" s="14" t="s">
        <v>6287</v>
      </c>
      <c r="B6203" s="14" t="s">
        <v>68</v>
      </c>
      <c r="C6203" s="14" t="s">
        <v>36</v>
      </c>
      <c r="D6203" s="14" t="s">
        <v>57</v>
      </c>
      <c r="E6203" s="14">
        <v>1</v>
      </c>
      <c r="F6203" s="14">
        <v>71.244114634267405</v>
      </c>
      <c r="G6203" s="14">
        <v>23.7480382114225</v>
      </c>
      <c r="H6203" s="14">
        <v>168.72096488956399</v>
      </c>
      <c r="I6203" s="14">
        <v>216.75074202671701</v>
      </c>
      <c r="J6203" s="14">
        <v>168.52862641116201</v>
      </c>
      <c r="K6203" s="14">
        <v>274.28105173837997</v>
      </c>
      <c r="L6203" s="14">
        <v>57.530309711662802</v>
      </c>
      <c r="M6203" s="14">
        <v>48.222115615554898</v>
      </c>
      <c r="O6203" s="14"/>
      <c r="P6203" s="14"/>
      <c r="Q6203" s="14"/>
      <c r="R6203" s="14"/>
      <c r="S6203" s="14"/>
      <c r="T6203" s="14"/>
      <c r="U6203" s="14"/>
      <c r="V6203" s="14"/>
      <c r="W6203" s="14"/>
      <c r="X6203" s="14"/>
      <c r="Y6203" s="14"/>
    </row>
    <row r="6204" spans="1:25">
      <c r="A6204" s="14" t="s">
        <v>6288</v>
      </c>
      <c r="B6204" s="14" t="s">
        <v>68</v>
      </c>
      <c r="C6204" s="14" t="s">
        <v>34</v>
      </c>
      <c r="D6204" s="14" t="s">
        <v>57</v>
      </c>
      <c r="E6204" s="14">
        <v>1</v>
      </c>
      <c r="F6204" s="14">
        <v>75.213659808695397</v>
      </c>
      <c r="G6204" s="14">
        <v>25.071219936231799</v>
      </c>
      <c r="H6204" s="14">
        <v>175.535987230899</v>
      </c>
      <c r="I6204" s="14">
        <v>220.429118355447</v>
      </c>
      <c r="J6204" s="14">
        <v>172.72488785021099</v>
      </c>
      <c r="K6204" s="14">
        <v>277.07153330984198</v>
      </c>
      <c r="L6204" s="14">
        <v>56.642414954394702</v>
      </c>
      <c r="M6204" s="14">
        <v>47.704230505235898</v>
      </c>
      <c r="O6204" s="14"/>
      <c r="P6204" s="14"/>
      <c r="Q6204" s="14"/>
      <c r="R6204" s="14"/>
      <c r="S6204" s="14"/>
      <c r="T6204" s="14"/>
      <c r="U6204" s="14"/>
      <c r="V6204" s="14"/>
      <c r="W6204" s="14"/>
      <c r="X6204" s="14"/>
      <c r="Y6204" s="14"/>
    </row>
    <row r="6205" spans="1:25">
      <c r="A6205" s="14" t="s">
        <v>6289</v>
      </c>
      <c r="B6205" s="14" t="s">
        <v>68</v>
      </c>
      <c r="C6205" s="14" t="s">
        <v>128</v>
      </c>
      <c r="D6205" s="14" t="s">
        <v>57</v>
      </c>
      <c r="E6205" s="14">
        <v>1</v>
      </c>
      <c r="F6205" s="14">
        <v>79.125782092657104</v>
      </c>
      <c r="G6205" s="14">
        <v>26.375260697552399</v>
      </c>
      <c r="H6205" s="14">
        <v>182.275471303057</v>
      </c>
      <c r="I6205" s="14">
        <v>222.382480731811</v>
      </c>
      <c r="J6205" s="14">
        <v>175.53416641287001</v>
      </c>
      <c r="K6205" s="14">
        <v>277.76820302771802</v>
      </c>
      <c r="L6205" s="14">
        <v>55.385722295906398</v>
      </c>
      <c r="M6205" s="14">
        <v>46.848314318940801</v>
      </c>
      <c r="O6205" s="14"/>
      <c r="P6205" s="14"/>
      <c r="Q6205" s="14"/>
      <c r="R6205" s="14"/>
      <c r="S6205" s="14"/>
      <c r="T6205" s="14"/>
      <c r="U6205" s="14"/>
      <c r="V6205" s="14"/>
      <c r="W6205" s="14"/>
      <c r="X6205" s="14"/>
      <c r="Y6205" s="14"/>
    </row>
    <row r="6206" spans="1:25">
      <c r="A6206" s="14" t="s">
        <v>6290</v>
      </c>
      <c r="B6206" s="14" t="s">
        <v>68</v>
      </c>
      <c r="C6206" s="14" t="s">
        <v>129</v>
      </c>
      <c r="D6206" s="14" t="s">
        <v>57</v>
      </c>
      <c r="E6206" s="14">
        <v>1</v>
      </c>
      <c r="F6206" s="14">
        <v>76.966068030993696</v>
      </c>
      <c r="G6206" s="14">
        <v>25.6553560103312</v>
      </c>
      <c r="H6206" s="14">
        <v>175.43323311222099</v>
      </c>
      <c r="I6206" s="14">
        <v>210.706251224422</v>
      </c>
      <c r="J6206" s="14">
        <v>165.84064875038001</v>
      </c>
      <c r="K6206" s="14">
        <v>263.87274008184801</v>
      </c>
      <c r="L6206" s="14">
        <v>53.166488857425698</v>
      </c>
      <c r="M6206" s="14">
        <v>44.865602474042099</v>
      </c>
      <c r="O6206" s="14"/>
      <c r="P6206" s="14"/>
      <c r="Q6206" s="14"/>
      <c r="R6206" s="14"/>
      <c r="S6206" s="14"/>
      <c r="T6206" s="14"/>
      <c r="U6206" s="14"/>
      <c r="V6206" s="14"/>
      <c r="W6206" s="14"/>
      <c r="X6206" s="14"/>
      <c r="Y6206" s="14"/>
    </row>
    <row r="6207" spans="1:25">
      <c r="A6207" s="14" t="s">
        <v>6291</v>
      </c>
      <c r="B6207" s="14" t="s">
        <v>68</v>
      </c>
      <c r="C6207" s="14" t="s">
        <v>130</v>
      </c>
      <c r="D6207" s="14" t="s">
        <v>57</v>
      </c>
      <c r="E6207" s="14">
        <v>1</v>
      </c>
      <c r="F6207" s="14">
        <v>67.512113860171695</v>
      </c>
      <c r="G6207" s="14">
        <v>22.504037953390601</v>
      </c>
      <c r="H6207" s="14">
        <v>152.697428041915</v>
      </c>
      <c r="I6207" s="14">
        <v>177.958874528959</v>
      </c>
      <c r="J6207" s="14">
        <v>137.71871990941199</v>
      </c>
      <c r="K6207" s="14">
        <v>226.19992210070501</v>
      </c>
      <c r="L6207" s="14">
        <v>48.2410475717464</v>
      </c>
      <c r="M6207" s="14">
        <v>40.2401546195469</v>
      </c>
      <c r="O6207" s="14"/>
      <c r="P6207" s="14"/>
      <c r="Q6207" s="14"/>
      <c r="R6207" s="14"/>
      <c r="S6207" s="14"/>
      <c r="T6207" s="14"/>
      <c r="U6207" s="14"/>
      <c r="V6207" s="14"/>
      <c r="W6207" s="14"/>
      <c r="X6207" s="14"/>
      <c r="Y6207" s="14"/>
    </row>
    <row r="6208" spans="1:25">
      <c r="A6208" s="14" t="s">
        <v>6292</v>
      </c>
      <c r="B6208" s="14" t="s">
        <v>68</v>
      </c>
      <c r="C6208" s="14" t="s">
        <v>131</v>
      </c>
      <c r="D6208" s="14" t="s">
        <v>57</v>
      </c>
      <c r="E6208" s="14">
        <v>1</v>
      </c>
      <c r="F6208" s="14">
        <v>65.9962499601601</v>
      </c>
      <c r="G6208" s="14">
        <v>21.99874998672</v>
      </c>
      <c r="H6208" s="14">
        <v>148.05996760479201</v>
      </c>
      <c r="I6208" s="14">
        <v>168.81074912858199</v>
      </c>
      <c r="J6208" s="14">
        <v>130.25356030833899</v>
      </c>
      <c r="K6208" s="14">
        <v>215.13079380596801</v>
      </c>
      <c r="L6208" s="14">
        <v>46.320044677386498</v>
      </c>
      <c r="M6208" s="14">
        <v>38.5571888202428</v>
      </c>
      <c r="O6208" s="14"/>
      <c r="P6208" s="14"/>
      <c r="Q6208" s="14"/>
      <c r="R6208" s="14"/>
      <c r="S6208" s="14"/>
      <c r="T6208" s="14"/>
      <c r="U6208" s="14"/>
      <c r="V6208" s="14"/>
      <c r="W6208" s="14"/>
      <c r="X6208" s="14"/>
      <c r="Y6208" s="14"/>
    </row>
    <row r="6209" spans="1:25">
      <c r="A6209" s="14" t="s">
        <v>6293</v>
      </c>
      <c r="B6209" s="14" t="s">
        <v>68</v>
      </c>
      <c r="C6209" s="14" t="s">
        <v>132</v>
      </c>
      <c r="D6209" s="14" t="s">
        <v>57</v>
      </c>
      <c r="E6209" s="14">
        <v>1</v>
      </c>
      <c r="F6209" s="14">
        <v>71.586202053209306</v>
      </c>
      <c r="G6209" s="14">
        <v>23.8620673510698</v>
      </c>
      <c r="H6209" s="14">
        <v>159.37085812638401</v>
      </c>
      <c r="I6209" s="14">
        <v>174.70901588112301</v>
      </c>
      <c r="J6209" s="14">
        <v>136.32437185341001</v>
      </c>
      <c r="K6209" s="14">
        <v>220.48347180079699</v>
      </c>
      <c r="L6209" s="14">
        <v>45.774455919673898</v>
      </c>
      <c r="M6209" s="14">
        <v>38.384644027713698</v>
      </c>
      <c r="O6209" s="14"/>
      <c r="P6209" s="14"/>
      <c r="Q6209" s="14"/>
      <c r="R6209" s="14"/>
      <c r="S6209" s="14"/>
      <c r="T6209" s="14"/>
      <c r="U6209" s="14"/>
      <c r="V6209" s="14"/>
      <c r="W6209" s="14"/>
      <c r="X6209" s="14"/>
      <c r="Y6209" s="14"/>
    </row>
    <row r="6210" spans="1:25">
      <c r="A6210" s="14" t="s">
        <v>6294</v>
      </c>
      <c r="B6210" s="14" t="s">
        <v>68</v>
      </c>
      <c r="C6210" s="14" t="s">
        <v>38</v>
      </c>
      <c r="D6210" s="14" t="s">
        <v>57</v>
      </c>
      <c r="E6210" s="14">
        <v>2</v>
      </c>
      <c r="F6210" s="14">
        <v>125.956527380268</v>
      </c>
      <c r="G6210" s="14">
        <v>41.985509126756099</v>
      </c>
      <c r="H6210" s="14">
        <v>285.52506546735401</v>
      </c>
      <c r="I6210" s="14">
        <v>256.953455201986</v>
      </c>
      <c r="J6210" s="14">
        <v>212.955072678459</v>
      </c>
      <c r="K6210" s="14">
        <v>307.18425963381497</v>
      </c>
      <c r="L6210" s="14">
        <v>50.230804431828297</v>
      </c>
      <c r="M6210" s="14">
        <v>43.998382523526899</v>
      </c>
      <c r="O6210" s="14"/>
      <c r="P6210" s="14"/>
      <c r="Q6210" s="14"/>
      <c r="R6210" s="14"/>
      <c r="S6210" s="14"/>
      <c r="T6210" s="14"/>
      <c r="U6210" s="14"/>
      <c r="V6210" s="14"/>
      <c r="W6210" s="14"/>
      <c r="X6210" s="14"/>
      <c r="Y6210" s="14"/>
    </row>
    <row r="6211" spans="1:25">
      <c r="A6211" s="14" t="s">
        <v>6295</v>
      </c>
      <c r="B6211" s="14" t="s">
        <v>68</v>
      </c>
      <c r="C6211" s="14" t="s">
        <v>36</v>
      </c>
      <c r="D6211" s="14" t="s">
        <v>57</v>
      </c>
      <c r="E6211" s="14">
        <v>2</v>
      </c>
      <c r="F6211" s="14">
        <v>134.47542493818901</v>
      </c>
      <c r="G6211" s="14">
        <v>44.825141646063003</v>
      </c>
      <c r="H6211" s="14">
        <v>304.13982797283501</v>
      </c>
      <c r="I6211" s="14">
        <v>276.00394709384102</v>
      </c>
      <c r="J6211" s="14">
        <v>230.284443186743</v>
      </c>
      <c r="K6211" s="14">
        <v>327.97621382045901</v>
      </c>
      <c r="L6211" s="14">
        <v>51.972266726618201</v>
      </c>
      <c r="M6211" s="14">
        <v>45.719503907098101</v>
      </c>
      <c r="O6211" s="14"/>
      <c r="P6211" s="14"/>
      <c r="Q6211" s="14"/>
      <c r="R6211" s="14"/>
      <c r="S6211" s="14"/>
      <c r="T6211" s="14"/>
      <c r="U6211" s="14"/>
      <c r="V6211" s="14"/>
      <c r="W6211" s="14"/>
      <c r="X6211" s="14"/>
      <c r="Y6211" s="14"/>
    </row>
    <row r="6212" spans="1:25">
      <c r="A6212" s="14" t="s">
        <v>6296</v>
      </c>
      <c r="B6212" s="14" t="s">
        <v>68</v>
      </c>
      <c r="C6212" s="14" t="s">
        <v>34</v>
      </c>
      <c r="D6212" s="14" t="s">
        <v>57</v>
      </c>
      <c r="E6212" s="14">
        <v>2</v>
      </c>
      <c r="F6212" s="14">
        <v>134.82000598426799</v>
      </c>
      <c r="G6212" s="14">
        <v>44.940001994756003</v>
      </c>
      <c r="H6212" s="14">
        <v>304.07326894372301</v>
      </c>
      <c r="I6212" s="14">
        <v>279.565981335819</v>
      </c>
      <c r="J6212" s="14">
        <v>233.43421999779599</v>
      </c>
      <c r="K6212" s="14">
        <v>331.99824039115703</v>
      </c>
      <c r="L6212" s="14">
        <v>52.432259055338001</v>
      </c>
      <c r="M6212" s="14">
        <v>46.131761338022599</v>
      </c>
      <c r="O6212" s="14"/>
      <c r="P6212" s="14"/>
      <c r="Q6212" s="14"/>
      <c r="R6212" s="14"/>
      <c r="S6212" s="14"/>
      <c r="T6212" s="14"/>
      <c r="U6212" s="14"/>
      <c r="V6212" s="14"/>
      <c r="W6212" s="14"/>
      <c r="X6212" s="14"/>
      <c r="Y6212" s="14"/>
    </row>
    <row r="6213" spans="1:25">
      <c r="A6213" s="14" t="s">
        <v>6297</v>
      </c>
      <c r="B6213" s="14" t="s">
        <v>68</v>
      </c>
      <c r="C6213" s="14" t="s">
        <v>128</v>
      </c>
      <c r="D6213" s="14" t="s">
        <v>57</v>
      </c>
      <c r="E6213" s="14">
        <v>2</v>
      </c>
      <c r="F6213" s="14">
        <v>119.333787690111</v>
      </c>
      <c r="G6213" s="14">
        <v>39.777929230037103</v>
      </c>
      <c r="H6213" s="14">
        <v>269.267087165737</v>
      </c>
      <c r="I6213" s="14">
        <v>244.64886444812399</v>
      </c>
      <c r="J6213" s="14">
        <v>201.893215560958</v>
      </c>
      <c r="K6213" s="14">
        <v>293.63935980536502</v>
      </c>
      <c r="L6213" s="14">
        <v>48.990495357240697</v>
      </c>
      <c r="M6213" s="14">
        <v>42.755648887166203</v>
      </c>
      <c r="O6213" s="14"/>
      <c r="P6213" s="14"/>
      <c r="Q6213" s="14"/>
      <c r="R6213" s="14"/>
      <c r="S6213" s="14"/>
      <c r="T6213" s="14"/>
      <c r="U6213" s="14"/>
      <c r="V6213" s="14"/>
      <c r="W6213" s="14"/>
      <c r="X6213" s="14"/>
      <c r="Y6213" s="14"/>
    </row>
    <row r="6214" spans="1:25">
      <c r="A6214" s="14" t="s">
        <v>6298</v>
      </c>
      <c r="B6214" s="14" t="s">
        <v>68</v>
      </c>
      <c r="C6214" s="14" t="s">
        <v>129</v>
      </c>
      <c r="D6214" s="14" t="s">
        <v>57</v>
      </c>
      <c r="E6214" s="14">
        <v>2</v>
      </c>
      <c r="F6214" s="14">
        <v>113.318688220227</v>
      </c>
      <c r="G6214" s="14">
        <v>37.772896073408802</v>
      </c>
      <c r="H6214" s="14">
        <v>255.78684533480799</v>
      </c>
      <c r="I6214" s="14">
        <v>229.91562248566899</v>
      </c>
      <c r="J6214" s="14">
        <v>188.812639105031</v>
      </c>
      <c r="K6214" s="14">
        <v>277.18179603994702</v>
      </c>
      <c r="L6214" s="14">
        <v>47.266173554277799</v>
      </c>
      <c r="M6214" s="14">
        <v>41.102983380637497</v>
      </c>
      <c r="O6214" s="14"/>
      <c r="P6214" s="14"/>
      <c r="Q6214" s="14"/>
      <c r="R6214" s="14"/>
      <c r="S6214" s="14"/>
      <c r="T6214" s="14"/>
      <c r="U6214" s="14"/>
      <c r="V6214" s="14"/>
      <c r="W6214" s="14"/>
      <c r="X6214" s="14"/>
      <c r="Y6214" s="14"/>
    </row>
    <row r="6215" spans="1:25">
      <c r="A6215" s="14" t="s">
        <v>6299</v>
      </c>
      <c r="B6215" s="14" t="s">
        <v>68</v>
      </c>
      <c r="C6215" s="14" t="s">
        <v>130</v>
      </c>
      <c r="D6215" s="14" t="s">
        <v>57</v>
      </c>
      <c r="E6215" s="14">
        <v>2</v>
      </c>
      <c r="F6215" s="14">
        <v>113.738324832022</v>
      </c>
      <c r="G6215" s="14">
        <v>37.912774944007403</v>
      </c>
      <c r="H6215" s="14">
        <v>256.65874947991</v>
      </c>
      <c r="I6215" s="14">
        <v>227.15896512299801</v>
      </c>
      <c r="J6215" s="14">
        <v>186.62920255330801</v>
      </c>
      <c r="K6215" s="14">
        <v>273.75386688178202</v>
      </c>
      <c r="L6215" s="14">
        <v>46.5949017587848</v>
      </c>
      <c r="M6215" s="14">
        <v>40.529762569689602</v>
      </c>
      <c r="O6215" s="14"/>
      <c r="P6215" s="14"/>
      <c r="Q6215" s="14"/>
      <c r="R6215" s="14"/>
      <c r="S6215" s="14"/>
      <c r="T6215" s="14"/>
      <c r="U6215" s="14"/>
      <c r="V6215" s="14"/>
      <c r="W6215" s="14"/>
      <c r="X6215" s="14"/>
      <c r="Y6215" s="14"/>
    </row>
    <row r="6216" spans="1:25">
      <c r="A6216" s="14" t="s">
        <v>6300</v>
      </c>
      <c r="B6216" s="14" t="s">
        <v>68</v>
      </c>
      <c r="C6216" s="14" t="s">
        <v>131</v>
      </c>
      <c r="D6216" s="14" t="s">
        <v>57</v>
      </c>
      <c r="E6216" s="14">
        <v>2</v>
      </c>
      <c r="F6216" s="14">
        <v>114.009676226875</v>
      </c>
      <c r="G6216" s="14">
        <v>38.0032254089584</v>
      </c>
      <c r="H6216" s="14">
        <v>256.87690383001399</v>
      </c>
      <c r="I6216" s="14">
        <v>230.379057486157</v>
      </c>
      <c r="J6216" s="14">
        <v>189.39148120982699</v>
      </c>
      <c r="K6216" s="14">
        <v>277.49240877840498</v>
      </c>
      <c r="L6216" s="14">
        <v>47.113351292248502</v>
      </c>
      <c r="M6216" s="14">
        <v>40.987576276330302</v>
      </c>
      <c r="O6216" s="14"/>
      <c r="P6216" s="14"/>
      <c r="Q6216" s="14"/>
      <c r="R6216" s="14"/>
      <c r="S6216" s="14"/>
      <c r="T6216" s="14"/>
      <c r="U6216" s="14"/>
      <c r="V6216" s="14"/>
      <c r="W6216" s="14"/>
      <c r="X6216" s="14"/>
      <c r="Y6216" s="14"/>
    </row>
    <row r="6217" spans="1:25">
      <c r="A6217" s="14" t="s">
        <v>6301</v>
      </c>
      <c r="B6217" s="14" t="s">
        <v>68</v>
      </c>
      <c r="C6217" s="14" t="s">
        <v>132</v>
      </c>
      <c r="D6217" s="14" t="s">
        <v>57</v>
      </c>
      <c r="E6217" s="14">
        <v>2</v>
      </c>
      <c r="F6217" s="14">
        <v>130.22318138416</v>
      </c>
      <c r="G6217" s="14">
        <v>43.407727128053402</v>
      </c>
      <c r="H6217" s="14">
        <v>292.735037392739</v>
      </c>
      <c r="I6217" s="14">
        <v>264.303830597451</v>
      </c>
      <c r="J6217" s="14">
        <v>220.169240917868</v>
      </c>
      <c r="K6217" s="14">
        <v>314.579326333609</v>
      </c>
      <c r="L6217" s="14">
        <v>50.275495736158099</v>
      </c>
      <c r="M6217" s="14">
        <v>44.134589679583598</v>
      </c>
      <c r="O6217" s="14"/>
      <c r="P6217" s="14"/>
      <c r="Q6217" s="14"/>
      <c r="R6217" s="14"/>
      <c r="S6217" s="14"/>
      <c r="T6217" s="14"/>
      <c r="U6217" s="14"/>
      <c r="V6217" s="14"/>
      <c r="W6217" s="14"/>
      <c r="X6217" s="14"/>
      <c r="Y6217" s="14"/>
    </row>
    <row r="6218" spans="1:25">
      <c r="A6218" s="14" t="s">
        <v>6302</v>
      </c>
      <c r="B6218" s="14" t="s">
        <v>68</v>
      </c>
      <c r="C6218" s="14" t="s">
        <v>38</v>
      </c>
      <c r="D6218" s="14" t="s">
        <v>57</v>
      </c>
      <c r="E6218" s="14">
        <v>3</v>
      </c>
      <c r="F6218" s="14">
        <v>146.116932449763</v>
      </c>
      <c r="G6218" s="14">
        <v>48.705644149921</v>
      </c>
      <c r="H6218" s="14">
        <v>352.44568587428898</v>
      </c>
      <c r="I6218" s="14">
        <v>327.67322999946401</v>
      </c>
      <c r="J6218" s="14">
        <v>275.92265205268001</v>
      </c>
      <c r="K6218" s="14">
        <v>386.19379622221498</v>
      </c>
      <c r="L6218" s="14">
        <v>58.520566222751299</v>
      </c>
      <c r="M6218" s="14">
        <v>51.750577946783501</v>
      </c>
      <c r="O6218" s="14"/>
      <c r="P6218" s="14"/>
      <c r="Q6218" s="14"/>
      <c r="R6218" s="14"/>
      <c r="S6218" s="14"/>
      <c r="T6218" s="14"/>
      <c r="U6218" s="14"/>
      <c r="V6218" s="14"/>
      <c r="W6218" s="14"/>
      <c r="X6218" s="14"/>
      <c r="Y6218" s="14"/>
    </row>
    <row r="6219" spans="1:25">
      <c r="A6219" s="14" t="s">
        <v>6303</v>
      </c>
      <c r="B6219" s="14" t="s">
        <v>68</v>
      </c>
      <c r="C6219" s="14" t="s">
        <v>36</v>
      </c>
      <c r="D6219" s="14" t="s">
        <v>57</v>
      </c>
      <c r="E6219" s="14">
        <v>3</v>
      </c>
      <c r="F6219" s="14">
        <v>139.69253202000101</v>
      </c>
      <c r="G6219" s="14">
        <v>46.564177340000398</v>
      </c>
      <c r="H6219" s="14">
        <v>337.71524035393401</v>
      </c>
      <c r="I6219" s="14">
        <v>311.67277960868103</v>
      </c>
      <c r="J6219" s="14">
        <v>261.47714825474702</v>
      </c>
      <c r="K6219" s="14">
        <v>368.59481383679099</v>
      </c>
      <c r="L6219" s="14">
        <v>56.922034228109503</v>
      </c>
      <c r="M6219" s="14">
        <v>50.195631353933997</v>
      </c>
      <c r="O6219" s="14"/>
      <c r="P6219" s="14"/>
      <c r="Q6219" s="14"/>
      <c r="R6219" s="14"/>
      <c r="S6219" s="14"/>
      <c r="T6219" s="14"/>
      <c r="U6219" s="14"/>
      <c r="V6219" s="14"/>
      <c r="W6219" s="14"/>
      <c r="X6219" s="14"/>
      <c r="Y6219" s="14"/>
    </row>
    <row r="6220" spans="1:25">
      <c r="A6220" s="14" t="s">
        <v>6304</v>
      </c>
      <c r="B6220" s="14" t="s">
        <v>68</v>
      </c>
      <c r="C6220" s="14" t="s">
        <v>34</v>
      </c>
      <c r="D6220" s="14" t="s">
        <v>57</v>
      </c>
      <c r="E6220" s="14">
        <v>3</v>
      </c>
      <c r="F6220" s="14">
        <v>123.416946930953</v>
      </c>
      <c r="G6220" s="14">
        <v>41.138982310317601</v>
      </c>
      <c r="H6220" s="14">
        <v>298.62069474449601</v>
      </c>
      <c r="I6220" s="14">
        <v>272.86686863846302</v>
      </c>
      <c r="J6220" s="14">
        <v>226.309903532303</v>
      </c>
      <c r="K6220" s="14">
        <v>326.09125767576597</v>
      </c>
      <c r="L6220" s="14">
        <v>53.224389037303602</v>
      </c>
      <c r="M6220" s="14">
        <v>46.556965106160199</v>
      </c>
      <c r="O6220" s="14"/>
      <c r="P6220" s="14"/>
      <c r="Q6220" s="14"/>
      <c r="R6220" s="14"/>
      <c r="S6220" s="14"/>
      <c r="T6220" s="14"/>
      <c r="U6220" s="14"/>
      <c r="V6220" s="14"/>
      <c r="W6220" s="14"/>
      <c r="X6220" s="14"/>
      <c r="Y6220" s="14"/>
    </row>
    <row r="6221" spans="1:25">
      <c r="A6221" s="14" t="s">
        <v>6305</v>
      </c>
      <c r="B6221" s="14" t="s">
        <v>68</v>
      </c>
      <c r="C6221" s="14" t="s">
        <v>128</v>
      </c>
      <c r="D6221" s="14" t="s">
        <v>57</v>
      </c>
      <c r="E6221" s="14">
        <v>3</v>
      </c>
      <c r="F6221" s="14">
        <v>101.388026818989</v>
      </c>
      <c r="G6221" s="14">
        <v>33.796008939663103</v>
      </c>
      <c r="H6221" s="14">
        <v>245.73554089771699</v>
      </c>
      <c r="I6221" s="14">
        <v>219.991527860399</v>
      </c>
      <c r="J6221" s="14">
        <v>178.77850993168099</v>
      </c>
      <c r="K6221" s="14">
        <v>267.76709375099801</v>
      </c>
      <c r="L6221" s="14">
        <v>47.775565890599097</v>
      </c>
      <c r="M6221" s="14">
        <v>41.213017928717797</v>
      </c>
      <c r="O6221" s="14"/>
      <c r="P6221" s="14"/>
      <c r="Q6221" s="14"/>
      <c r="R6221" s="14"/>
      <c r="S6221" s="14"/>
      <c r="T6221" s="14"/>
      <c r="U6221" s="14"/>
      <c r="V6221" s="14"/>
      <c r="W6221" s="14"/>
      <c r="X6221" s="14"/>
      <c r="Y6221" s="14"/>
    </row>
    <row r="6222" spans="1:25">
      <c r="A6222" s="14" t="s">
        <v>6306</v>
      </c>
      <c r="B6222" s="14" t="s">
        <v>68</v>
      </c>
      <c r="C6222" s="14" t="s">
        <v>129</v>
      </c>
      <c r="D6222" s="14" t="s">
        <v>57</v>
      </c>
      <c r="E6222" s="14">
        <v>3</v>
      </c>
      <c r="F6222" s="14">
        <v>111.104991805734</v>
      </c>
      <c r="G6222" s="14">
        <v>37.034997268577897</v>
      </c>
      <c r="H6222" s="14">
        <v>269.862261800135</v>
      </c>
      <c r="I6222" s="14">
        <v>241.77463028891901</v>
      </c>
      <c r="J6222" s="14">
        <v>198.402063109827</v>
      </c>
      <c r="K6222" s="14">
        <v>291.72027684155597</v>
      </c>
      <c r="L6222" s="14">
        <v>49.9456465526372</v>
      </c>
      <c r="M6222" s="14">
        <v>43.372567179092201</v>
      </c>
      <c r="O6222" s="14"/>
      <c r="P6222" s="14"/>
      <c r="Q6222" s="14"/>
      <c r="R6222" s="14"/>
      <c r="S6222" s="14"/>
      <c r="T6222" s="14"/>
      <c r="U6222" s="14"/>
      <c r="V6222" s="14"/>
      <c r="W6222" s="14"/>
      <c r="X6222" s="14"/>
      <c r="Y6222" s="14"/>
    </row>
    <row r="6223" spans="1:25">
      <c r="A6223" s="14" t="s">
        <v>6307</v>
      </c>
      <c r="B6223" s="14" t="s">
        <v>68</v>
      </c>
      <c r="C6223" s="14" t="s">
        <v>130</v>
      </c>
      <c r="D6223" s="14" t="s">
        <v>57</v>
      </c>
      <c r="E6223" s="14">
        <v>3</v>
      </c>
      <c r="F6223" s="14">
        <v>115.519140092906</v>
      </c>
      <c r="G6223" s="14">
        <v>38.5063800309687</v>
      </c>
      <c r="H6223" s="14">
        <v>281.44509707127798</v>
      </c>
      <c r="I6223" s="14">
        <v>252.806359455549</v>
      </c>
      <c r="J6223" s="14">
        <v>208.30157033640299</v>
      </c>
      <c r="K6223" s="14">
        <v>303.91560312244599</v>
      </c>
      <c r="L6223" s="14">
        <v>51.109243666896397</v>
      </c>
      <c r="M6223" s="14">
        <v>44.504789119146402</v>
      </c>
      <c r="O6223" s="14"/>
      <c r="P6223" s="14"/>
      <c r="Q6223" s="14"/>
      <c r="R6223" s="14"/>
      <c r="S6223" s="14"/>
      <c r="T6223" s="14"/>
      <c r="U6223" s="14"/>
      <c r="V6223" s="14"/>
      <c r="W6223" s="14"/>
      <c r="X6223" s="14"/>
      <c r="Y6223" s="14"/>
    </row>
    <row r="6224" spans="1:25">
      <c r="A6224" s="14" t="s">
        <v>6308</v>
      </c>
      <c r="B6224" s="14" t="s">
        <v>68</v>
      </c>
      <c r="C6224" s="14" t="s">
        <v>131</v>
      </c>
      <c r="D6224" s="14" t="s">
        <v>57</v>
      </c>
      <c r="E6224" s="14">
        <v>3</v>
      </c>
      <c r="F6224" s="14">
        <v>128.16645282024101</v>
      </c>
      <c r="G6224" s="14">
        <v>42.722150940080297</v>
      </c>
      <c r="H6224" s="14">
        <v>313.265839269281</v>
      </c>
      <c r="I6224" s="14">
        <v>277.50744730087303</v>
      </c>
      <c r="J6224" s="14">
        <v>231.059596594309</v>
      </c>
      <c r="K6224" s="14">
        <v>330.47352567337902</v>
      </c>
      <c r="L6224" s="14">
        <v>52.966078372505699</v>
      </c>
      <c r="M6224" s="14">
        <v>46.447850706564502</v>
      </c>
      <c r="O6224" s="14"/>
      <c r="P6224" s="14"/>
      <c r="Q6224" s="14"/>
      <c r="R6224" s="14"/>
      <c r="S6224" s="14"/>
      <c r="T6224" s="14"/>
      <c r="U6224" s="14"/>
      <c r="V6224" s="14"/>
      <c r="W6224" s="14"/>
      <c r="X6224" s="14"/>
      <c r="Y6224" s="14"/>
    </row>
    <row r="6225" spans="1:25">
      <c r="A6225" s="14" t="s">
        <v>6309</v>
      </c>
      <c r="B6225" s="14" t="s">
        <v>68</v>
      </c>
      <c r="C6225" s="14" t="s">
        <v>132</v>
      </c>
      <c r="D6225" s="14" t="s">
        <v>57</v>
      </c>
      <c r="E6225" s="14">
        <v>3</v>
      </c>
      <c r="F6225" s="14">
        <v>125.631446529229</v>
      </c>
      <c r="G6225" s="14">
        <v>41.877148843076398</v>
      </c>
      <c r="H6225" s="14">
        <v>307.08476089371902</v>
      </c>
      <c r="I6225" s="14">
        <v>267.16993351100899</v>
      </c>
      <c r="J6225" s="14">
        <v>222.073606951025</v>
      </c>
      <c r="K6225" s="14">
        <v>318.66308083685101</v>
      </c>
      <c r="L6225" s="14">
        <v>51.493147325842301</v>
      </c>
      <c r="M6225" s="14">
        <v>45.0963265599839</v>
      </c>
      <c r="O6225" s="14"/>
      <c r="P6225" s="14"/>
      <c r="Q6225" s="14"/>
      <c r="R6225" s="14"/>
      <c r="S6225" s="14"/>
      <c r="T6225" s="14"/>
      <c r="U6225" s="14"/>
      <c r="V6225" s="14"/>
      <c r="W6225" s="14"/>
      <c r="X6225" s="14"/>
      <c r="Y6225" s="14"/>
    </row>
    <row r="6226" spans="1:25">
      <c r="A6226" s="14" t="s">
        <v>6310</v>
      </c>
      <c r="B6226" s="14" t="s">
        <v>68</v>
      </c>
      <c r="C6226" s="14" t="s">
        <v>38</v>
      </c>
      <c r="D6226" s="14" t="s">
        <v>57</v>
      </c>
      <c r="E6226" s="14">
        <v>4</v>
      </c>
      <c r="F6226" s="14">
        <v>143.52356953540101</v>
      </c>
      <c r="G6226" s="14">
        <v>47.841189845133499</v>
      </c>
      <c r="H6226" s="14">
        <v>345.17452990716799</v>
      </c>
      <c r="I6226" s="14">
        <v>317.21787063720802</v>
      </c>
      <c r="J6226" s="14">
        <v>266.76961831210002</v>
      </c>
      <c r="K6226" s="14">
        <v>374.32922852606799</v>
      </c>
      <c r="L6226" s="14">
        <v>57.111357888860297</v>
      </c>
      <c r="M6226" s="14">
        <v>50.448252325107902</v>
      </c>
      <c r="O6226" s="14"/>
      <c r="P6226" s="14"/>
      <c r="Q6226" s="14"/>
      <c r="R6226" s="14"/>
      <c r="S6226" s="14"/>
      <c r="T6226" s="14"/>
      <c r="U6226" s="14"/>
      <c r="V6226" s="14"/>
      <c r="W6226" s="14"/>
      <c r="X6226" s="14"/>
      <c r="Y6226" s="14"/>
    </row>
    <row r="6227" spans="1:25">
      <c r="A6227" s="14" t="s">
        <v>6311</v>
      </c>
      <c r="B6227" s="14" t="s">
        <v>68</v>
      </c>
      <c r="C6227" s="14" t="s">
        <v>36</v>
      </c>
      <c r="D6227" s="14" t="s">
        <v>57</v>
      </c>
      <c r="E6227" s="14">
        <v>4</v>
      </c>
      <c r="F6227" s="14">
        <v>143.09934835459799</v>
      </c>
      <c r="G6227" s="14">
        <v>47.699782784865903</v>
      </c>
      <c r="H6227" s="14">
        <v>345.61720692348001</v>
      </c>
      <c r="I6227" s="14">
        <v>318.35415558460801</v>
      </c>
      <c r="J6227" s="14">
        <v>267.71704483495802</v>
      </c>
      <c r="K6227" s="14">
        <v>375.68991198484099</v>
      </c>
      <c r="L6227" s="14">
        <v>57.335756400232803</v>
      </c>
      <c r="M6227" s="14">
        <v>50.637110749649999</v>
      </c>
      <c r="O6227" s="14"/>
      <c r="P6227" s="14"/>
      <c r="Q6227" s="14"/>
      <c r="R6227" s="14"/>
      <c r="S6227" s="14"/>
      <c r="T6227" s="14"/>
      <c r="U6227" s="14"/>
      <c r="V6227" s="14"/>
      <c r="W6227" s="14"/>
      <c r="X6227" s="14"/>
      <c r="Y6227" s="14"/>
    </row>
    <row r="6228" spans="1:25">
      <c r="A6228" s="14" t="s">
        <v>6312</v>
      </c>
      <c r="B6228" s="14" t="s">
        <v>68</v>
      </c>
      <c r="C6228" s="14" t="s">
        <v>34</v>
      </c>
      <c r="D6228" s="14" t="s">
        <v>57</v>
      </c>
      <c r="E6228" s="14">
        <v>4</v>
      </c>
      <c r="F6228" s="14">
        <v>134.28728218545399</v>
      </c>
      <c r="G6228" s="14">
        <v>44.762427395151398</v>
      </c>
      <c r="H6228" s="14">
        <v>326.10622449659797</v>
      </c>
      <c r="I6228" s="14">
        <v>300.02459379330497</v>
      </c>
      <c r="J6228" s="14">
        <v>250.91022177284799</v>
      </c>
      <c r="K6228" s="14">
        <v>355.86106507557503</v>
      </c>
      <c r="L6228" s="14">
        <v>55.836471282270097</v>
      </c>
      <c r="M6228" s="14">
        <v>49.114372020456997</v>
      </c>
      <c r="O6228" s="14"/>
      <c r="P6228" s="14"/>
      <c r="Q6228" s="14"/>
      <c r="R6228" s="14"/>
      <c r="S6228" s="14"/>
      <c r="T6228" s="14"/>
      <c r="U6228" s="14"/>
      <c r="V6228" s="14"/>
      <c r="W6228" s="14"/>
      <c r="X6228" s="14"/>
      <c r="Y6228" s="14"/>
    </row>
    <row r="6229" spans="1:25">
      <c r="A6229" s="14" t="s">
        <v>6313</v>
      </c>
      <c r="B6229" s="14" t="s">
        <v>68</v>
      </c>
      <c r="C6229" s="14" t="s">
        <v>128</v>
      </c>
      <c r="D6229" s="14" t="s">
        <v>57</v>
      </c>
      <c r="E6229" s="14">
        <v>4</v>
      </c>
      <c r="F6229" s="14">
        <v>126.981615628925</v>
      </c>
      <c r="G6229" s="14">
        <v>42.327205209641797</v>
      </c>
      <c r="H6229" s="14">
        <v>309.97587118009397</v>
      </c>
      <c r="I6229" s="14">
        <v>287.23863725642701</v>
      </c>
      <c r="J6229" s="14">
        <v>239.05972147398501</v>
      </c>
      <c r="K6229" s="14">
        <v>342.21250771731098</v>
      </c>
      <c r="L6229" s="14">
        <v>54.973870460883603</v>
      </c>
      <c r="M6229" s="14">
        <v>48.178915782442203</v>
      </c>
      <c r="O6229" s="14"/>
      <c r="P6229" s="14"/>
      <c r="Q6229" s="14"/>
      <c r="R6229" s="14"/>
      <c r="S6229" s="14"/>
      <c r="T6229" s="14"/>
      <c r="U6229" s="14"/>
      <c r="V6229" s="14"/>
      <c r="W6229" s="14"/>
      <c r="X6229" s="14"/>
      <c r="Y6229" s="14"/>
    </row>
    <row r="6230" spans="1:25">
      <c r="A6230" s="14" t="s">
        <v>6314</v>
      </c>
      <c r="B6230" s="14" t="s">
        <v>68</v>
      </c>
      <c r="C6230" s="14" t="s">
        <v>129</v>
      </c>
      <c r="D6230" s="14" t="s">
        <v>57</v>
      </c>
      <c r="E6230" s="14">
        <v>4</v>
      </c>
      <c r="F6230" s="14">
        <v>123.00909586433001</v>
      </c>
      <c r="G6230" s="14">
        <v>41.003031954776503</v>
      </c>
      <c r="H6230" s="14">
        <v>301.648142093552</v>
      </c>
      <c r="I6230" s="14">
        <v>278.49615534137502</v>
      </c>
      <c r="J6230" s="14">
        <v>231.125455253686</v>
      </c>
      <c r="K6230" s="14">
        <v>332.66289663126599</v>
      </c>
      <c r="L6230" s="14">
        <v>54.166741289890901</v>
      </c>
      <c r="M6230" s="14">
        <v>47.370700087689599</v>
      </c>
      <c r="O6230" s="14"/>
      <c r="P6230" s="14"/>
      <c r="Q6230" s="14"/>
      <c r="R6230" s="14"/>
      <c r="S6230" s="14"/>
      <c r="T6230" s="14"/>
      <c r="U6230" s="14"/>
      <c r="V6230" s="14"/>
      <c r="W6230" s="14"/>
      <c r="X6230" s="14"/>
      <c r="Y6230" s="14"/>
    </row>
    <row r="6231" spans="1:25">
      <c r="A6231" s="14" t="s">
        <v>6315</v>
      </c>
      <c r="B6231" s="14" t="s">
        <v>68</v>
      </c>
      <c r="C6231" s="14" t="s">
        <v>130</v>
      </c>
      <c r="D6231" s="14" t="s">
        <v>57</v>
      </c>
      <c r="E6231" s="14">
        <v>4</v>
      </c>
      <c r="F6231" s="14">
        <v>125.529720744895</v>
      </c>
      <c r="G6231" s="14">
        <v>41.843240248298301</v>
      </c>
      <c r="H6231" s="14">
        <v>308.56329763751802</v>
      </c>
      <c r="I6231" s="14">
        <v>285.18528631267901</v>
      </c>
      <c r="J6231" s="14">
        <v>237.19163057395301</v>
      </c>
      <c r="K6231" s="14">
        <v>339.989706111489</v>
      </c>
      <c r="L6231" s="14">
        <v>54.804419798810599</v>
      </c>
      <c r="M6231" s="14">
        <v>47.9936557387256</v>
      </c>
      <c r="O6231" s="14"/>
      <c r="P6231" s="14"/>
      <c r="Q6231" s="14"/>
      <c r="R6231" s="14"/>
      <c r="S6231" s="14"/>
      <c r="T6231" s="14"/>
      <c r="U6231" s="14"/>
      <c r="V6231" s="14"/>
      <c r="W6231" s="14"/>
      <c r="X6231" s="14"/>
      <c r="Y6231" s="14"/>
    </row>
    <row r="6232" spans="1:25">
      <c r="A6232" s="14" t="s">
        <v>6316</v>
      </c>
      <c r="B6232" s="14" t="s">
        <v>68</v>
      </c>
      <c r="C6232" s="14" t="s">
        <v>131</v>
      </c>
      <c r="D6232" s="14" t="s">
        <v>57</v>
      </c>
      <c r="E6232" s="14">
        <v>4</v>
      </c>
      <c r="F6232" s="14">
        <v>126.35589569160599</v>
      </c>
      <c r="G6232" s="14">
        <v>42.1186318972021</v>
      </c>
      <c r="H6232" s="14">
        <v>310.43386406802</v>
      </c>
      <c r="I6232" s="14">
        <v>284.90794787483799</v>
      </c>
      <c r="J6232" s="14">
        <v>237.14344652903799</v>
      </c>
      <c r="K6232" s="14">
        <v>339.42685163978501</v>
      </c>
      <c r="L6232" s="14">
        <v>54.518903764947702</v>
      </c>
      <c r="M6232" s="14">
        <v>47.764501345799999</v>
      </c>
      <c r="O6232" s="14"/>
      <c r="P6232" s="14"/>
      <c r="Q6232" s="14"/>
      <c r="R6232" s="14"/>
      <c r="S6232" s="14"/>
      <c r="T6232" s="14"/>
      <c r="U6232" s="14"/>
      <c r="V6232" s="14"/>
      <c r="W6232" s="14"/>
      <c r="X6232" s="14"/>
      <c r="Y6232" s="14"/>
    </row>
    <row r="6233" spans="1:25">
      <c r="A6233" s="14" t="s">
        <v>6317</v>
      </c>
      <c r="B6233" s="14" t="s">
        <v>68</v>
      </c>
      <c r="C6233" s="14" t="s">
        <v>132</v>
      </c>
      <c r="D6233" s="14" t="s">
        <v>57</v>
      </c>
      <c r="E6233" s="14">
        <v>4</v>
      </c>
      <c r="F6233" s="14">
        <v>126.338554854393</v>
      </c>
      <c r="G6233" s="14">
        <v>42.112851618131103</v>
      </c>
      <c r="H6233" s="14">
        <v>309.71404896644799</v>
      </c>
      <c r="I6233" s="14">
        <v>281.75881201222097</v>
      </c>
      <c r="J6233" s="14">
        <v>234.53431471909801</v>
      </c>
      <c r="K6233" s="14">
        <v>335.66184176367102</v>
      </c>
      <c r="L6233" s="14">
        <v>53.903029751450198</v>
      </c>
      <c r="M6233" s="14">
        <v>47.2244972931231</v>
      </c>
      <c r="O6233" s="14"/>
      <c r="P6233" s="14"/>
      <c r="Q6233" s="14"/>
      <c r="R6233" s="14"/>
      <c r="S6233" s="14"/>
      <c r="T6233" s="14"/>
      <c r="U6233" s="14"/>
      <c r="V6233" s="14"/>
      <c r="W6233" s="14"/>
      <c r="X6233" s="14"/>
      <c r="Y6233" s="14"/>
    </row>
    <row r="6234" spans="1:25">
      <c r="A6234" s="14" t="s">
        <v>6318</v>
      </c>
      <c r="B6234" s="14" t="s">
        <v>68</v>
      </c>
      <c r="C6234" s="14" t="s">
        <v>38</v>
      </c>
      <c r="D6234" s="14" t="s">
        <v>57</v>
      </c>
      <c r="E6234" s="14">
        <v>5</v>
      </c>
      <c r="F6234" s="14">
        <v>154.70711245809801</v>
      </c>
      <c r="G6234" s="14">
        <v>51.569037486032599</v>
      </c>
      <c r="H6234" s="14">
        <v>397.04122278480202</v>
      </c>
      <c r="I6234" s="14">
        <v>390.148882561807</v>
      </c>
      <c r="J6234" s="14">
        <v>330.56937960198201</v>
      </c>
      <c r="K6234" s="14">
        <v>457.288391306905</v>
      </c>
      <c r="L6234" s="14">
        <v>67.1395087450977</v>
      </c>
      <c r="M6234" s="14">
        <v>59.579502959825298</v>
      </c>
      <c r="O6234" s="14"/>
      <c r="P6234" s="14"/>
      <c r="Q6234" s="14"/>
      <c r="R6234" s="14"/>
      <c r="S6234" s="14"/>
      <c r="T6234" s="14"/>
      <c r="U6234" s="14"/>
      <c r="V6234" s="14"/>
      <c r="W6234" s="14"/>
      <c r="X6234" s="14"/>
      <c r="Y6234" s="14"/>
    </row>
    <row r="6235" spans="1:25">
      <c r="A6235" s="14" t="s">
        <v>6319</v>
      </c>
      <c r="B6235" s="14" t="s">
        <v>68</v>
      </c>
      <c r="C6235" s="14" t="s">
        <v>36</v>
      </c>
      <c r="D6235" s="14" t="s">
        <v>57</v>
      </c>
      <c r="E6235" s="14">
        <v>5</v>
      </c>
      <c r="F6235" s="14">
        <v>145.32884922203701</v>
      </c>
      <c r="G6235" s="14">
        <v>48.442949740678998</v>
      </c>
      <c r="H6235" s="14">
        <v>375.11963559454102</v>
      </c>
      <c r="I6235" s="14">
        <v>371.83128645059799</v>
      </c>
      <c r="J6235" s="14">
        <v>313.47265000404099</v>
      </c>
      <c r="K6235" s="14">
        <v>437.84647500715801</v>
      </c>
      <c r="L6235" s="14">
        <v>66.015188556560503</v>
      </c>
      <c r="M6235" s="14">
        <v>58.358636446556702</v>
      </c>
      <c r="O6235" s="14"/>
      <c r="P6235" s="14"/>
      <c r="Q6235" s="14"/>
      <c r="R6235" s="14"/>
      <c r="S6235" s="14"/>
      <c r="T6235" s="14"/>
      <c r="U6235" s="14"/>
      <c r="V6235" s="14"/>
      <c r="W6235" s="14"/>
      <c r="X6235" s="14"/>
      <c r="Y6235" s="14"/>
    </row>
    <row r="6236" spans="1:25">
      <c r="A6236" s="14" t="s">
        <v>6320</v>
      </c>
      <c r="B6236" s="14" t="s">
        <v>68</v>
      </c>
      <c r="C6236" s="14" t="s">
        <v>34</v>
      </c>
      <c r="D6236" s="14" t="s">
        <v>57</v>
      </c>
      <c r="E6236" s="14">
        <v>5</v>
      </c>
      <c r="F6236" s="14">
        <v>132.51336846748001</v>
      </c>
      <c r="G6236" s="14">
        <v>44.171122822493302</v>
      </c>
      <c r="H6236" s="14">
        <v>344.11012611981602</v>
      </c>
      <c r="I6236" s="14">
        <v>340.53665669111399</v>
      </c>
      <c r="J6236" s="14">
        <v>284.745693835174</v>
      </c>
      <c r="K6236" s="14">
        <v>404.018147810551</v>
      </c>
      <c r="L6236" s="14">
        <v>63.481491119437102</v>
      </c>
      <c r="M6236" s="14">
        <v>55.790962855940101</v>
      </c>
      <c r="O6236" s="14"/>
      <c r="P6236" s="14"/>
      <c r="Q6236" s="14"/>
      <c r="R6236" s="14"/>
      <c r="S6236" s="14"/>
      <c r="T6236" s="14"/>
      <c r="U6236" s="14"/>
      <c r="V6236" s="14"/>
      <c r="W6236" s="14"/>
      <c r="X6236" s="14"/>
      <c r="Y6236" s="14"/>
    </row>
    <row r="6237" spans="1:25">
      <c r="A6237" s="14" t="s">
        <v>6321</v>
      </c>
      <c r="B6237" s="14" t="s">
        <v>68</v>
      </c>
      <c r="C6237" s="14" t="s">
        <v>128</v>
      </c>
      <c r="D6237" s="14" t="s">
        <v>57</v>
      </c>
      <c r="E6237" s="14">
        <v>5</v>
      </c>
      <c r="F6237" s="14">
        <v>132.82951260570701</v>
      </c>
      <c r="G6237" s="14">
        <v>44.276504201902199</v>
      </c>
      <c r="H6237" s="14">
        <v>346.90392427711299</v>
      </c>
      <c r="I6237" s="14">
        <v>342.74312902834498</v>
      </c>
      <c r="J6237" s="14">
        <v>286.70923674759399</v>
      </c>
      <c r="K6237" s="14">
        <v>406.49117376106</v>
      </c>
      <c r="L6237" s="14">
        <v>63.748044732714803</v>
      </c>
      <c r="M6237" s="14">
        <v>56.033892280750898</v>
      </c>
      <c r="O6237" s="14"/>
      <c r="P6237" s="14"/>
      <c r="Q6237" s="14"/>
      <c r="R6237" s="14"/>
      <c r="S6237" s="14"/>
      <c r="T6237" s="14"/>
      <c r="U6237" s="14"/>
      <c r="V6237" s="14"/>
      <c r="W6237" s="14"/>
      <c r="X6237" s="14"/>
      <c r="Y6237" s="14"/>
    </row>
    <row r="6238" spans="1:25">
      <c r="A6238" s="14" t="s">
        <v>6322</v>
      </c>
      <c r="B6238" s="14" t="s">
        <v>68</v>
      </c>
      <c r="C6238" s="14" t="s">
        <v>129</v>
      </c>
      <c r="D6238" s="14" t="s">
        <v>57</v>
      </c>
      <c r="E6238" s="14">
        <v>5</v>
      </c>
      <c r="F6238" s="14">
        <v>141.325534253227</v>
      </c>
      <c r="G6238" s="14">
        <v>47.108511417742299</v>
      </c>
      <c r="H6238" s="14">
        <v>371.00132374249102</v>
      </c>
      <c r="I6238" s="14">
        <v>363.23279569413398</v>
      </c>
      <c r="J6238" s="14">
        <v>305.61895375310797</v>
      </c>
      <c r="K6238" s="14">
        <v>428.51923955343898</v>
      </c>
      <c r="L6238" s="14">
        <v>65.286443859305294</v>
      </c>
      <c r="M6238" s="14">
        <v>57.6138419410265</v>
      </c>
      <c r="O6238" s="14"/>
      <c r="P6238" s="14"/>
      <c r="Q6238" s="14"/>
      <c r="R6238" s="14"/>
      <c r="S6238" s="14"/>
      <c r="T6238" s="14"/>
      <c r="U6238" s="14"/>
      <c r="V6238" s="14"/>
      <c r="W6238" s="14"/>
      <c r="X6238" s="14"/>
      <c r="Y6238" s="14"/>
    </row>
    <row r="6239" spans="1:25">
      <c r="A6239" s="14" t="s">
        <v>6323</v>
      </c>
      <c r="B6239" s="14" t="s">
        <v>68</v>
      </c>
      <c r="C6239" s="14" t="s">
        <v>130</v>
      </c>
      <c r="D6239" s="14" t="s">
        <v>57</v>
      </c>
      <c r="E6239" s="14">
        <v>5</v>
      </c>
      <c r="F6239" s="14">
        <v>155.134852287841</v>
      </c>
      <c r="G6239" s="14">
        <v>51.711617429280302</v>
      </c>
      <c r="H6239" s="14">
        <v>409.01382131835999</v>
      </c>
      <c r="I6239" s="14">
        <v>395.91392903138598</v>
      </c>
      <c r="J6239" s="14">
        <v>335.90517026445502</v>
      </c>
      <c r="K6239" s="14">
        <v>463.52595474161802</v>
      </c>
      <c r="L6239" s="14">
        <v>67.612025710232501</v>
      </c>
      <c r="M6239" s="14">
        <v>60.008758766930001</v>
      </c>
      <c r="O6239" s="14"/>
      <c r="P6239" s="14"/>
      <c r="Q6239" s="14"/>
      <c r="R6239" s="14"/>
      <c r="S6239" s="14"/>
      <c r="T6239" s="14"/>
      <c r="U6239" s="14"/>
      <c r="V6239" s="14"/>
      <c r="W6239" s="14"/>
      <c r="X6239" s="14"/>
      <c r="Y6239" s="14"/>
    </row>
    <row r="6240" spans="1:25">
      <c r="A6240" s="14" t="s">
        <v>6324</v>
      </c>
      <c r="B6240" s="14" t="s">
        <v>68</v>
      </c>
      <c r="C6240" s="14" t="s">
        <v>131</v>
      </c>
      <c r="D6240" s="14" t="s">
        <v>57</v>
      </c>
      <c r="E6240" s="14">
        <v>5</v>
      </c>
      <c r="F6240" s="14">
        <v>136.162606524887</v>
      </c>
      <c r="G6240" s="14">
        <v>45.387535508295798</v>
      </c>
      <c r="H6240" s="14">
        <v>360.00900672859001</v>
      </c>
      <c r="I6240" s="14">
        <v>345.33370335873099</v>
      </c>
      <c r="J6240" s="14">
        <v>289.64544575350402</v>
      </c>
      <c r="K6240" s="14">
        <v>408.58737368272398</v>
      </c>
      <c r="L6240" s="14">
        <v>63.253670323992502</v>
      </c>
      <c r="M6240" s="14">
        <v>55.6882576052273</v>
      </c>
      <c r="O6240" s="14"/>
      <c r="P6240" s="14"/>
      <c r="Q6240" s="14"/>
      <c r="R6240" s="14"/>
      <c r="S6240" s="14"/>
      <c r="T6240" s="14"/>
      <c r="U6240" s="14"/>
      <c r="V6240" s="14"/>
      <c r="W6240" s="14"/>
      <c r="X6240" s="14"/>
      <c r="Y6240" s="14"/>
    </row>
    <row r="6241" spans="1:25">
      <c r="A6241" s="14" t="s">
        <v>6325</v>
      </c>
      <c r="B6241" s="14" t="s">
        <v>68</v>
      </c>
      <c r="C6241" s="14" t="s">
        <v>132</v>
      </c>
      <c r="D6241" s="14" t="s">
        <v>57</v>
      </c>
      <c r="E6241" s="14">
        <v>5</v>
      </c>
      <c r="F6241" s="14">
        <v>139.27274106943199</v>
      </c>
      <c r="G6241" s="14">
        <v>46.424247023143899</v>
      </c>
      <c r="H6241" s="14">
        <v>368.65121117401702</v>
      </c>
      <c r="I6241" s="14">
        <v>356.92500832414299</v>
      </c>
      <c r="J6241" s="14">
        <v>299.94135648389403</v>
      </c>
      <c r="K6241" s="14">
        <v>421.55699469628598</v>
      </c>
      <c r="L6241" s="14">
        <v>64.631986372142904</v>
      </c>
      <c r="M6241" s="14">
        <v>56.983651840249401</v>
      </c>
      <c r="O6241" s="14"/>
      <c r="P6241" s="14"/>
      <c r="Q6241" s="14"/>
      <c r="R6241" s="14"/>
      <c r="S6241" s="14"/>
      <c r="T6241" s="14"/>
      <c r="U6241" s="14"/>
      <c r="V6241" s="14"/>
      <c r="W6241" s="14"/>
      <c r="X6241" s="14"/>
      <c r="Y6241" s="14"/>
    </row>
    <row r="6242" spans="1:25">
      <c r="A6242" s="14" t="s">
        <v>6326</v>
      </c>
      <c r="B6242" s="14" t="s">
        <v>68</v>
      </c>
      <c r="C6242" s="14" t="s">
        <v>38</v>
      </c>
      <c r="D6242" s="14" t="s">
        <v>50</v>
      </c>
      <c r="E6242" s="14">
        <v>0</v>
      </c>
      <c r="F6242" s="14">
        <v>478.556066075074</v>
      </c>
      <c r="G6242" s="14">
        <v>159.51868869169101</v>
      </c>
      <c r="H6242" s="14">
        <v>230.462829797772</v>
      </c>
      <c r="I6242" s="14">
        <v>215.08835088460299</v>
      </c>
      <c r="J6242" s="14">
        <v>196.06172883940101</v>
      </c>
      <c r="K6242" s="14">
        <v>235.44870307885901</v>
      </c>
      <c r="L6242" s="14">
        <v>20.360352194256301</v>
      </c>
      <c r="M6242" s="14">
        <v>19.026622045201801</v>
      </c>
      <c r="O6242" s="14"/>
      <c r="P6242" s="14"/>
      <c r="Q6242" s="14"/>
      <c r="R6242" s="14"/>
      <c r="S6242" s="14"/>
      <c r="T6242" s="14"/>
      <c r="U6242" s="14"/>
      <c r="V6242" s="14"/>
      <c r="W6242" s="14"/>
      <c r="X6242" s="14"/>
      <c r="Y6242" s="14"/>
    </row>
    <row r="6243" spans="1:25">
      <c r="A6243" s="14" t="s">
        <v>6327</v>
      </c>
      <c r="B6243" s="14" t="s">
        <v>68</v>
      </c>
      <c r="C6243" s="14" t="s">
        <v>36</v>
      </c>
      <c r="D6243" s="14" t="s">
        <v>50</v>
      </c>
      <c r="E6243" s="14">
        <v>0</v>
      </c>
      <c r="F6243" s="14">
        <v>477.72672610835002</v>
      </c>
      <c r="G6243" s="14">
        <v>159.24224203611701</v>
      </c>
      <c r="H6243" s="14">
        <v>228.90047009336101</v>
      </c>
      <c r="I6243" s="14">
        <v>213.465712015896</v>
      </c>
      <c r="J6243" s="14">
        <v>194.572257974785</v>
      </c>
      <c r="K6243" s="14">
        <v>233.68475399625399</v>
      </c>
      <c r="L6243" s="14">
        <v>20.219041980358501</v>
      </c>
      <c r="M6243" s="14">
        <v>18.8934540411109</v>
      </c>
      <c r="O6243" s="14"/>
      <c r="P6243" s="14"/>
      <c r="Q6243" s="14"/>
      <c r="R6243" s="14"/>
      <c r="S6243" s="14"/>
      <c r="T6243" s="14"/>
      <c r="U6243" s="14"/>
      <c r="V6243" s="14"/>
      <c r="W6243" s="14"/>
      <c r="X6243" s="14"/>
      <c r="Y6243" s="14"/>
    </row>
    <row r="6244" spans="1:25">
      <c r="A6244" s="14" t="s">
        <v>6328</v>
      </c>
      <c r="B6244" s="14" t="s">
        <v>68</v>
      </c>
      <c r="C6244" s="14" t="s">
        <v>34</v>
      </c>
      <c r="D6244" s="14" t="s">
        <v>50</v>
      </c>
      <c r="E6244" s="14">
        <v>0</v>
      </c>
      <c r="F6244" s="14">
        <v>458.93050285751502</v>
      </c>
      <c r="G6244" s="14">
        <v>152.97683428583801</v>
      </c>
      <c r="H6244" s="14">
        <v>218.76543404940099</v>
      </c>
      <c r="I6244" s="14">
        <v>203.23934024361799</v>
      </c>
      <c r="J6244" s="14">
        <v>184.89434395597499</v>
      </c>
      <c r="K6244" s="14">
        <v>222.898546217807</v>
      </c>
      <c r="L6244" s="14">
        <v>19.6592059741896</v>
      </c>
      <c r="M6244" s="14">
        <v>18.3449962876428</v>
      </c>
      <c r="O6244" s="14"/>
      <c r="P6244" s="14"/>
      <c r="Q6244" s="14"/>
      <c r="R6244" s="14"/>
      <c r="S6244" s="14"/>
      <c r="T6244" s="14"/>
      <c r="U6244" s="14"/>
      <c r="V6244" s="14"/>
      <c r="W6244" s="14"/>
      <c r="X6244" s="14"/>
      <c r="Y6244" s="14"/>
    </row>
    <row r="6245" spans="1:25">
      <c r="A6245" s="14" t="s">
        <v>6329</v>
      </c>
      <c r="B6245" s="14" t="s">
        <v>68</v>
      </c>
      <c r="C6245" s="14" t="s">
        <v>128</v>
      </c>
      <c r="D6245" s="14" t="s">
        <v>50</v>
      </c>
      <c r="E6245" s="14">
        <v>0</v>
      </c>
      <c r="F6245" s="14">
        <v>453.26861734973397</v>
      </c>
      <c r="G6245" s="14">
        <v>151.08953911657801</v>
      </c>
      <c r="H6245" s="14">
        <v>215.16392009462299</v>
      </c>
      <c r="I6245" s="14">
        <v>198.90471153743201</v>
      </c>
      <c r="J6245" s="14">
        <v>180.84482204038801</v>
      </c>
      <c r="K6245" s="14">
        <v>218.266754848956</v>
      </c>
      <c r="L6245" s="14">
        <v>19.3620433115235</v>
      </c>
      <c r="M6245" s="14">
        <v>18.059889497043699</v>
      </c>
      <c r="O6245" s="14"/>
      <c r="P6245" s="14"/>
      <c r="Q6245" s="14"/>
      <c r="R6245" s="14"/>
      <c r="S6245" s="14"/>
      <c r="T6245" s="14"/>
      <c r="U6245" s="14"/>
      <c r="V6245" s="14"/>
      <c r="W6245" s="14"/>
      <c r="X6245" s="14"/>
      <c r="Y6245" s="14"/>
    </row>
    <row r="6246" spans="1:25">
      <c r="A6246" s="14" t="s">
        <v>6330</v>
      </c>
      <c r="B6246" s="14" t="s">
        <v>68</v>
      </c>
      <c r="C6246" s="14" t="s">
        <v>129</v>
      </c>
      <c r="D6246" s="14" t="s">
        <v>50</v>
      </c>
      <c r="E6246" s="14">
        <v>0</v>
      </c>
      <c r="F6246" s="14">
        <v>454.44766738842901</v>
      </c>
      <c r="G6246" s="14">
        <v>151.482555796143</v>
      </c>
      <c r="H6246" s="14">
        <v>215.152691914359</v>
      </c>
      <c r="I6246" s="14">
        <v>197.18979163424399</v>
      </c>
      <c r="J6246" s="14">
        <v>179.309347169451</v>
      </c>
      <c r="K6246" s="14">
        <v>216.35771306194999</v>
      </c>
      <c r="L6246" s="14">
        <v>19.1679214277057</v>
      </c>
      <c r="M6246" s="14">
        <v>17.880444464792902</v>
      </c>
      <c r="O6246" s="14"/>
      <c r="P6246" s="14"/>
      <c r="Q6246" s="14"/>
      <c r="R6246" s="14"/>
      <c r="S6246" s="14"/>
      <c r="T6246" s="14"/>
      <c r="U6246" s="14"/>
      <c r="V6246" s="14"/>
      <c r="W6246" s="14"/>
      <c r="X6246" s="14"/>
      <c r="Y6246" s="14"/>
    </row>
    <row r="6247" spans="1:25">
      <c r="A6247" s="14" t="s">
        <v>6331</v>
      </c>
      <c r="B6247" s="14" t="s">
        <v>68</v>
      </c>
      <c r="C6247" s="14" t="s">
        <v>130</v>
      </c>
      <c r="D6247" s="14" t="s">
        <v>50</v>
      </c>
      <c r="E6247" s="14">
        <v>0</v>
      </c>
      <c r="F6247" s="14">
        <v>465.88423901270602</v>
      </c>
      <c r="G6247" s="14">
        <v>155.29474633756899</v>
      </c>
      <c r="H6247" s="14">
        <v>220.10036378152</v>
      </c>
      <c r="I6247" s="14">
        <v>199.61754221474999</v>
      </c>
      <c r="J6247" s="14">
        <v>181.732853175141</v>
      </c>
      <c r="K6247" s="14">
        <v>218.77349929442201</v>
      </c>
      <c r="L6247" s="14">
        <v>19.155957079672099</v>
      </c>
      <c r="M6247" s="14">
        <v>17.884689039609199</v>
      </c>
      <c r="O6247" s="14"/>
      <c r="P6247" s="14"/>
      <c r="Q6247" s="14"/>
      <c r="R6247" s="14"/>
      <c r="S6247" s="14"/>
      <c r="T6247" s="14"/>
      <c r="U6247" s="14"/>
      <c r="V6247" s="14"/>
      <c r="W6247" s="14"/>
      <c r="X6247" s="14"/>
      <c r="Y6247" s="14"/>
    </row>
    <row r="6248" spans="1:25">
      <c r="A6248" s="14" t="s">
        <v>6332</v>
      </c>
      <c r="B6248" s="14" t="s">
        <v>68</v>
      </c>
      <c r="C6248" s="14" t="s">
        <v>131</v>
      </c>
      <c r="D6248" s="14" t="s">
        <v>50</v>
      </c>
      <c r="E6248" s="14">
        <v>0</v>
      </c>
      <c r="F6248" s="14">
        <v>456.05105406000501</v>
      </c>
      <c r="G6248" s="14">
        <v>152.01701802000201</v>
      </c>
      <c r="H6248" s="14">
        <v>214.95213799702299</v>
      </c>
      <c r="I6248" s="14">
        <v>193.77162886091099</v>
      </c>
      <c r="J6248" s="14">
        <v>176.22379886175699</v>
      </c>
      <c r="K6248" s="14">
        <v>212.580676682335</v>
      </c>
      <c r="L6248" s="14">
        <v>18.809047821423999</v>
      </c>
      <c r="M6248" s="14">
        <v>17.5478299991541</v>
      </c>
      <c r="O6248" s="14"/>
      <c r="P6248" s="14"/>
      <c r="Q6248" s="14"/>
      <c r="R6248" s="14"/>
      <c r="S6248" s="14"/>
      <c r="T6248" s="14"/>
      <c r="U6248" s="14"/>
      <c r="V6248" s="14"/>
      <c r="W6248" s="14"/>
      <c r="X6248" s="14"/>
      <c r="Y6248" s="14"/>
    </row>
    <row r="6249" spans="1:25">
      <c r="A6249" s="14" t="s">
        <v>6333</v>
      </c>
      <c r="B6249" s="14" t="s">
        <v>68</v>
      </c>
      <c r="C6249" s="14" t="s">
        <v>132</v>
      </c>
      <c r="D6249" s="14" t="s">
        <v>50</v>
      </c>
      <c r="E6249" s="14">
        <v>0</v>
      </c>
      <c r="F6249" s="14">
        <v>468.28339350179601</v>
      </c>
      <c r="G6249" s="14">
        <v>156.094464500599</v>
      </c>
      <c r="H6249" s="14">
        <v>220.11384162418801</v>
      </c>
      <c r="I6249" s="14">
        <v>195.972124090958</v>
      </c>
      <c r="J6249" s="14">
        <v>178.451953795506</v>
      </c>
      <c r="K6249" s="14">
        <v>214.73433545248</v>
      </c>
      <c r="L6249" s="14">
        <v>18.762211361521999</v>
      </c>
      <c r="M6249" s="14">
        <v>17.520170295452299</v>
      </c>
      <c r="O6249" s="14"/>
      <c r="P6249" s="14"/>
      <c r="Q6249" s="14"/>
      <c r="R6249" s="14"/>
      <c r="S6249" s="14"/>
      <c r="T6249" s="14"/>
      <c r="U6249" s="14"/>
      <c r="V6249" s="14"/>
      <c r="W6249" s="14"/>
      <c r="X6249" s="14"/>
      <c r="Y6249" s="14"/>
    </row>
    <row r="6250" spans="1:25">
      <c r="A6250" s="14" t="s">
        <v>6334</v>
      </c>
      <c r="B6250" s="14" t="s">
        <v>68</v>
      </c>
      <c r="C6250" s="14" t="s">
        <v>38</v>
      </c>
      <c r="D6250" s="14" t="s">
        <v>50</v>
      </c>
      <c r="E6250" s="14">
        <v>1</v>
      </c>
      <c r="F6250" s="14">
        <v>64.728788717426497</v>
      </c>
      <c r="G6250" s="14">
        <v>21.5762629058088</v>
      </c>
      <c r="H6250" s="14">
        <v>138.638198970692</v>
      </c>
      <c r="I6250" s="14">
        <v>119.890737944875</v>
      </c>
      <c r="J6250" s="14">
        <v>92.062344757512506</v>
      </c>
      <c r="K6250" s="14">
        <v>153.38220247800101</v>
      </c>
      <c r="L6250" s="14">
        <v>33.491464533126504</v>
      </c>
      <c r="M6250" s="14">
        <v>27.828393187362401</v>
      </c>
      <c r="O6250" s="14"/>
      <c r="P6250" s="14"/>
      <c r="Q6250" s="14"/>
      <c r="R6250" s="14"/>
      <c r="S6250" s="14"/>
      <c r="T6250" s="14"/>
      <c r="U6250" s="14"/>
      <c r="V6250" s="14"/>
      <c r="W6250" s="14"/>
      <c r="X6250" s="14"/>
      <c r="Y6250" s="14"/>
    </row>
    <row r="6251" spans="1:25">
      <c r="A6251" s="14" t="s">
        <v>6335</v>
      </c>
      <c r="B6251" s="14" t="s">
        <v>68</v>
      </c>
      <c r="C6251" s="14" t="s">
        <v>36</v>
      </c>
      <c r="D6251" s="14" t="s">
        <v>50</v>
      </c>
      <c r="E6251" s="14">
        <v>1</v>
      </c>
      <c r="F6251" s="14">
        <v>73.082381736406006</v>
      </c>
      <c r="G6251" s="14">
        <v>24.3607939121353</v>
      </c>
      <c r="H6251" s="14">
        <v>155.55400309992299</v>
      </c>
      <c r="I6251" s="14">
        <v>133.043240040271</v>
      </c>
      <c r="J6251" s="14">
        <v>103.85417617599499</v>
      </c>
      <c r="K6251" s="14">
        <v>167.78829886129199</v>
      </c>
      <c r="L6251" s="14">
        <v>34.745058821020201</v>
      </c>
      <c r="M6251" s="14">
        <v>29.189063864276601</v>
      </c>
      <c r="O6251" s="14"/>
      <c r="P6251" s="14"/>
      <c r="Q6251" s="14"/>
      <c r="R6251" s="14"/>
      <c r="S6251" s="14"/>
      <c r="T6251" s="14"/>
      <c r="U6251" s="14"/>
      <c r="V6251" s="14"/>
      <c r="W6251" s="14"/>
      <c r="X6251" s="14"/>
      <c r="Y6251" s="14"/>
    </row>
    <row r="6252" spans="1:25">
      <c r="A6252" s="14" t="s">
        <v>6336</v>
      </c>
      <c r="B6252" s="14" t="s">
        <v>68</v>
      </c>
      <c r="C6252" s="14" t="s">
        <v>34</v>
      </c>
      <c r="D6252" s="14" t="s">
        <v>50</v>
      </c>
      <c r="E6252" s="14">
        <v>1</v>
      </c>
      <c r="F6252" s="14">
        <v>66.5227027695327</v>
      </c>
      <c r="G6252" s="14">
        <v>22.1742342565109</v>
      </c>
      <c r="H6252" s="14">
        <v>140.92001603510701</v>
      </c>
      <c r="I6252" s="14">
        <v>118.817402515171</v>
      </c>
      <c r="J6252" s="14">
        <v>91.604350897520007</v>
      </c>
      <c r="K6252" s="14">
        <v>151.48539875890799</v>
      </c>
      <c r="L6252" s="14">
        <v>32.667996243736901</v>
      </c>
      <c r="M6252" s="14">
        <v>27.213051617650901</v>
      </c>
      <c r="O6252" s="14"/>
      <c r="P6252" s="14"/>
      <c r="Q6252" s="14"/>
      <c r="R6252" s="14"/>
      <c r="S6252" s="14"/>
      <c r="T6252" s="14"/>
      <c r="U6252" s="14"/>
      <c r="V6252" s="14"/>
      <c r="W6252" s="14"/>
      <c r="X6252" s="14"/>
      <c r="Y6252" s="14"/>
    </row>
    <row r="6253" spans="1:25">
      <c r="A6253" s="14" t="s">
        <v>6337</v>
      </c>
      <c r="B6253" s="14" t="s">
        <v>68</v>
      </c>
      <c r="C6253" s="14" t="s">
        <v>128</v>
      </c>
      <c r="D6253" s="14" t="s">
        <v>50</v>
      </c>
      <c r="E6253" s="14">
        <v>1</v>
      </c>
      <c r="F6253" s="14">
        <v>68.131664830873106</v>
      </c>
      <c r="G6253" s="14">
        <v>22.710554943624398</v>
      </c>
      <c r="H6253" s="14">
        <v>143.95027430989501</v>
      </c>
      <c r="I6253" s="14">
        <v>119.59585907281</v>
      </c>
      <c r="J6253" s="14">
        <v>92.573305809062902</v>
      </c>
      <c r="K6253" s="14">
        <v>151.96429730433701</v>
      </c>
      <c r="L6253" s="14">
        <v>32.368438231527698</v>
      </c>
      <c r="M6253" s="14">
        <v>27.022553263746602</v>
      </c>
      <c r="O6253" s="14"/>
      <c r="P6253" s="14"/>
      <c r="Q6253" s="14"/>
      <c r="R6253" s="14"/>
      <c r="S6253" s="14"/>
      <c r="T6253" s="14"/>
      <c r="U6253" s="14"/>
      <c r="V6253" s="14"/>
      <c r="W6253" s="14"/>
      <c r="X6253" s="14"/>
      <c r="Y6253" s="14"/>
    </row>
    <row r="6254" spans="1:25">
      <c r="A6254" s="14" t="s">
        <v>6338</v>
      </c>
      <c r="B6254" s="14" t="s">
        <v>68</v>
      </c>
      <c r="C6254" s="14" t="s">
        <v>129</v>
      </c>
      <c r="D6254" s="14" t="s">
        <v>50</v>
      </c>
      <c r="E6254" s="14">
        <v>1</v>
      </c>
      <c r="F6254" s="14">
        <v>58.274527849423201</v>
      </c>
      <c r="G6254" s="14">
        <v>19.4248426164744</v>
      </c>
      <c r="H6254" s="14">
        <v>122.84355969776</v>
      </c>
      <c r="I6254" s="14">
        <v>99.885624599775895</v>
      </c>
      <c r="J6254" s="14">
        <v>75.638125562543905</v>
      </c>
      <c r="K6254" s="14">
        <v>129.36290106910101</v>
      </c>
      <c r="L6254" s="14">
        <v>29.477276469324799</v>
      </c>
      <c r="M6254" s="14">
        <v>24.247499037232</v>
      </c>
      <c r="O6254" s="14"/>
      <c r="P6254" s="14"/>
      <c r="Q6254" s="14"/>
      <c r="R6254" s="14"/>
      <c r="S6254" s="14"/>
      <c r="T6254" s="14"/>
      <c r="U6254" s="14"/>
      <c r="V6254" s="14"/>
      <c r="W6254" s="14"/>
      <c r="X6254" s="14"/>
      <c r="Y6254" s="14"/>
    </row>
    <row r="6255" spans="1:25">
      <c r="A6255" s="14" t="s">
        <v>6339</v>
      </c>
      <c r="B6255" s="14" t="s">
        <v>68</v>
      </c>
      <c r="C6255" s="14" t="s">
        <v>130</v>
      </c>
      <c r="D6255" s="14" t="s">
        <v>50</v>
      </c>
      <c r="E6255" s="14">
        <v>1</v>
      </c>
      <c r="F6255" s="14">
        <v>61.516015358204001</v>
      </c>
      <c r="G6255" s="14">
        <v>20.505338452734701</v>
      </c>
      <c r="H6255" s="14">
        <v>129.48286715823099</v>
      </c>
      <c r="I6255" s="14">
        <v>106.19912147813</v>
      </c>
      <c r="J6255" s="14">
        <v>81.016635368147803</v>
      </c>
      <c r="K6255" s="14">
        <v>136.65250775492899</v>
      </c>
      <c r="L6255" s="14">
        <v>30.453386276798899</v>
      </c>
      <c r="M6255" s="14">
        <v>25.182486109982399</v>
      </c>
      <c r="O6255" s="14"/>
      <c r="P6255" s="14"/>
      <c r="Q6255" s="14"/>
      <c r="R6255" s="14"/>
      <c r="S6255" s="14"/>
      <c r="T6255" s="14"/>
      <c r="U6255" s="14"/>
      <c r="V6255" s="14"/>
      <c r="W6255" s="14"/>
      <c r="X6255" s="14"/>
      <c r="Y6255" s="14"/>
    </row>
    <row r="6256" spans="1:25">
      <c r="A6256" s="14" t="s">
        <v>6340</v>
      </c>
      <c r="B6256" s="14" t="s">
        <v>68</v>
      </c>
      <c r="C6256" s="14" t="s">
        <v>131</v>
      </c>
      <c r="D6256" s="14" t="s">
        <v>50</v>
      </c>
      <c r="E6256" s="14">
        <v>1</v>
      </c>
      <c r="F6256" s="14">
        <v>58.864859972663503</v>
      </c>
      <c r="G6256" s="14">
        <v>19.621619990887801</v>
      </c>
      <c r="H6256" s="14">
        <v>123.722855043641</v>
      </c>
      <c r="I6256" s="14">
        <v>100.738527749825</v>
      </c>
      <c r="J6256" s="14">
        <v>76.291069867213395</v>
      </c>
      <c r="K6256" s="14">
        <v>130.429484051907</v>
      </c>
      <c r="L6256" s="14">
        <v>29.6909563020827</v>
      </c>
      <c r="M6256" s="14">
        <v>24.4474578826113</v>
      </c>
      <c r="O6256" s="14"/>
      <c r="P6256" s="14"/>
      <c r="Q6256" s="14"/>
      <c r="R6256" s="14"/>
      <c r="S6256" s="14"/>
      <c r="T6256" s="14"/>
      <c r="U6256" s="14"/>
      <c r="V6256" s="14"/>
      <c r="W6256" s="14"/>
      <c r="X6256" s="14"/>
      <c r="Y6256" s="14"/>
    </row>
    <row r="6257" spans="1:25">
      <c r="A6257" s="14" t="s">
        <v>6341</v>
      </c>
      <c r="B6257" s="14" t="s">
        <v>68</v>
      </c>
      <c r="C6257" s="14" t="s">
        <v>132</v>
      </c>
      <c r="D6257" s="14" t="s">
        <v>50</v>
      </c>
      <c r="E6257" s="14">
        <v>1</v>
      </c>
      <c r="F6257" s="14">
        <v>69.670416224549896</v>
      </c>
      <c r="G6257" s="14">
        <v>23.223472074850001</v>
      </c>
      <c r="H6257" s="14">
        <v>146.22204173305701</v>
      </c>
      <c r="I6257" s="14">
        <v>118.825213897567</v>
      </c>
      <c r="J6257" s="14">
        <v>92.141101456470906</v>
      </c>
      <c r="K6257" s="14">
        <v>150.72375239177401</v>
      </c>
      <c r="L6257" s="14">
        <v>31.898538494206498</v>
      </c>
      <c r="M6257" s="14">
        <v>26.684112441096399</v>
      </c>
      <c r="O6257" s="14"/>
      <c r="P6257" s="14"/>
      <c r="Q6257" s="14"/>
      <c r="R6257" s="14"/>
      <c r="S6257" s="14"/>
      <c r="T6257" s="14"/>
      <c r="U6257" s="14"/>
      <c r="V6257" s="14"/>
      <c r="W6257" s="14"/>
      <c r="X6257" s="14"/>
      <c r="Y6257" s="14"/>
    </row>
    <row r="6258" spans="1:25">
      <c r="A6258" s="14" t="s">
        <v>6342</v>
      </c>
      <c r="B6258" s="14" t="s">
        <v>68</v>
      </c>
      <c r="C6258" s="14" t="s">
        <v>38</v>
      </c>
      <c r="D6258" s="14" t="s">
        <v>50</v>
      </c>
      <c r="E6258" s="14">
        <v>2</v>
      </c>
      <c r="F6258" s="14">
        <v>77.209992185533494</v>
      </c>
      <c r="G6258" s="14">
        <v>25.7366640618445</v>
      </c>
      <c r="H6258" s="14">
        <v>178.95881741501401</v>
      </c>
      <c r="I6258" s="14">
        <v>171.45876240621101</v>
      </c>
      <c r="J6258" s="14">
        <v>135.07529660294799</v>
      </c>
      <c r="K6258" s="14">
        <v>214.56212185963199</v>
      </c>
      <c r="L6258" s="14">
        <v>43.103359453420602</v>
      </c>
      <c r="M6258" s="14">
        <v>36.383465803263398</v>
      </c>
      <c r="O6258" s="14"/>
      <c r="P6258" s="14"/>
      <c r="Q6258" s="14"/>
      <c r="R6258" s="14"/>
      <c r="S6258" s="14"/>
      <c r="T6258" s="14"/>
      <c r="U6258" s="14"/>
      <c r="V6258" s="14"/>
      <c r="W6258" s="14"/>
      <c r="X6258" s="14"/>
      <c r="Y6258" s="14"/>
    </row>
    <row r="6259" spans="1:25">
      <c r="A6259" s="14" t="s">
        <v>6343</v>
      </c>
      <c r="B6259" s="14" t="s">
        <v>68</v>
      </c>
      <c r="C6259" s="14" t="s">
        <v>36</v>
      </c>
      <c r="D6259" s="14" t="s">
        <v>50</v>
      </c>
      <c r="E6259" s="14">
        <v>2</v>
      </c>
      <c r="F6259" s="14">
        <v>72.720196072252904</v>
      </c>
      <c r="G6259" s="14">
        <v>24.240065357417599</v>
      </c>
      <c r="H6259" s="14">
        <v>167.265148753917</v>
      </c>
      <c r="I6259" s="14">
        <v>159.99198992389401</v>
      </c>
      <c r="J6259" s="14">
        <v>125.088320512729</v>
      </c>
      <c r="K6259" s="14">
        <v>201.55754914327699</v>
      </c>
      <c r="L6259" s="14">
        <v>41.565559219383701</v>
      </c>
      <c r="M6259" s="14">
        <v>34.903669411164898</v>
      </c>
      <c r="O6259" s="14"/>
      <c r="P6259" s="14"/>
      <c r="Q6259" s="14"/>
      <c r="R6259" s="14"/>
      <c r="S6259" s="14"/>
      <c r="T6259" s="14"/>
      <c r="U6259" s="14"/>
      <c r="V6259" s="14"/>
      <c r="W6259" s="14"/>
      <c r="X6259" s="14"/>
      <c r="Y6259" s="14"/>
    </row>
    <row r="6260" spans="1:25">
      <c r="A6260" s="14" t="s">
        <v>6344</v>
      </c>
      <c r="B6260" s="14" t="s">
        <v>68</v>
      </c>
      <c r="C6260" s="14" t="s">
        <v>34</v>
      </c>
      <c r="D6260" s="14" t="s">
        <v>50</v>
      </c>
      <c r="E6260" s="14">
        <v>2</v>
      </c>
      <c r="F6260" s="14">
        <v>72.386904599679497</v>
      </c>
      <c r="G6260" s="14">
        <v>24.128968199893201</v>
      </c>
      <c r="H6260" s="14">
        <v>165.535238856776</v>
      </c>
      <c r="I6260" s="14">
        <v>157.02836628370301</v>
      </c>
      <c r="J6260" s="14">
        <v>122.702942868202</v>
      </c>
      <c r="K6260" s="14">
        <v>197.921861571687</v>
      </c>
      <c r="L6260" s="14">
        <v>40.893495287983498</v>
      </c>
      <c r="M6260" s="14">
        <v>34.325423415501703</v>
      </c>
      <c r="O6260" s="14"/>
      <c r="P6260" s="14"/>
      <c r="Q6260" s="14"/>
      <c r="R6260" s="14"/>
      <c r="S6260" s="14"/>
      <c r="T6260" s="14"/>
      <c r="U6260" s="14"/>
      <c r="V6260" s="14"/>
      <c r="W6260" s="14"/>
      <c r="X6260" s="14"/>
      <c r="Y6260" s="14"/>
    </row>
    <row r="6261" spans="1:25">
      <c r="A6261" s="14" t="s">
        <v>6345</v>
      </c>
      <c r="B6261" s="14" t="s">
        <v>68</v>
      </c>
      <c r="C6261" s="14" t="s">
        <v>128</v>
      </c>
      <c r="D6261" s="14" t="s">
        <v>50</v>
      </c>
      <c r="E6261" s="14">
        <v>2</v>
      </c>
      <c r="F6261" s="14">
        <v>68.743104220735702</v>
      </c>
      <c r="G6261" s="14">
        <v>22.914368073578601</v>
      </c>
      <c r="H6261" s="14">
        <v>156.259187190543</v>
      </c>
      <c r="I6261" s="14">
        <v>147.22004508787199</v>
      </c>
      <c r="J6261" s="14">
        <v>114.28510153789399</v>
      </c>
      <c r="K6261" s="14">
        <v>186.638547875965</v>
      </c>
      <c r="L6261" s="14">
        <v>39.418502788092397</v>
      </c>
      <c r="M6261" s="14">
        <v>32.9349435499782</v>
      </c>
      <c r="O6261" s="14"/>
      <c r="P6261" s="14"/>
      <c r="Q6261" s="14"/>
      <c r="R6261" s="14"/>
      <c r="S6261" s="14"/>
      <c r="T6261" s="14"/>
      <c r="U6261" s="14"/>
      <c r="V6261" s="14"/>
      <c r="W6261" s="14"/>
      <c r="X6261" s="14"/>
      <c r="Y6261" s="14"/>
    </row>
    <row r="6262" spans="1:25">
      <c r="A6262" s="14" t="s">
        <v>6346</v>
      </c>
      <c r="B6262" s="14" t="s">
        <v>68</v>
      </c>
      <c r="C6262" s="14" t="s">
        <v>129</v>
      </c>
      <c r="D6262" s="14" t="s">
        <v>50</v>
      </c>
      <c r="E6262" s="14">
        <v>2</v>
      </c>
      <c r="F6262" s="14">
        <v>73.596887638426395</v>
      </c>
      <c r="G6262" s="14">
        <v>24.532295879475502</v>
      </c>
      <c r="H6262" s="14">
        <v>166.704918996164</v>
      </c>
      <c r="I6262" s="14">
        <v>151.90692306269199</v>
      </c>
      <c r="J6262" s="14">
        <v>119.007735250484</v>
      </c>
      <c r="K6262" s="14">
        <v>191.04424134033201</v>
      </c>
      <c r="L6262" s="14">
        <v>39.137318277640397</v>
      </c>
      <c r="M6262" s="14">
        <v>32.899187812208403</v>
      </c>
      <c r="O6262" s="14"/>
      <c r="P6262" s="14"/>
      <c r="Q6262" s="14"/>
      <c r="R6262" s="14"/>
      <c r="S6262" s="14"/>
      <c r="T6262" s="14"/>
      <c r="U6262" s="14"/>
      <c r="V6262" s="14"/>
      <c r="W6262" s="14"/>
      <c r="X6262" s="14"/>
      <c r="Y6262" s="14"/>
    </row>
    <row r="6263" spans="1:25">
      <c r="A6263" s="14" t="s">
        <v>6347</v>
      </c>
      <c r="B6263" s="14" t="s">
        <v>68</v>
      </c>
      <c r="C6263" s="14" t="s">
        <v>130</v>
      </c>
      <c r="D6263" s="14" t="s">
        <v>50</v>
      </c>
      <c r="E6263" s="14">
        <v>2</v>
      </c>
      <c r="F6263" s="14">
        <v>72.355121689406502</v>
      </c>
      <c r="G6263" s="14">
        <v>24.1183738964688</v>
      </c>
      <c r="H6263" s="14">
        <v>163.333532787211</v>
      </c>
      <c r="I6263" s="14">
        <v>145.284155468373</v>
      </c>
      <c r="J6263" s="14">
        <v>113.57600915954001</v>
      </c>
      <c r="K6263" s="14">
        <v>183.061028797505</v>
      </c>
      <c r="L6263" s="14">
        <v>37.776873329132201</v>
      </c>
      <c r="M6263" s="14">
        <v>31.708146308833399</v>
      </c>
      <c r="O6263" s="14"/>
      <c r="P6263" s="14"/>
      <c r="Q6263" s="14"/>
      <c r="R6263" s="14"/>
      <c r="S6263" s="14"/>
      <c r="T6263" s="14"/>
      <c r="U6263" s="14"/>
      <c r="V6263" s="14"/>
      <c r="W6263" s="14"/>
      <c r="X6263" s="14"/>
      <c r="Y6263" s="14"/>
    </row>
    <row r="6264" spans="1:25">
      <c r="A6264" s="14" t="s">
        <v>6348</v>
      </c>
      <c r="B6264" s="14" t="s">
        <v>68</v>
      </c>
      <c r="C6264" s="14" t="s">
        <v>131</v>
      </c>
      <c r="D6264" s="14" t="s">
        <v>50</v>
      </c>
      <c r="E6264" s="14">
        <v>2</v>
      </c>
      <c r="F6264" s="14">
        <v>73.736202316696506</v>
      </c>
      <c r="G6264" s="14">
        <v>24.578734105565498</v>
      </c>
      <c r="H6264" s="14">
        <v>166.342271965116</v>
      </c>
      <c r="I6264" s="14">
        <v>146.25576332051901</v>
      </c>
      <c r="J6264" s="14">
        <v>114.61627006446599</v>
      </c>
      <c r="K6264" s="14">
        <v>183.88830872382499</v>
      </c>
      <c r="L6264" s="14">
        <v>37.6325454033067</v>
      </c>
      <c r="M6264" s="14">
        <v>31.6394932560532</v>
      </c>
      <c r="O6264" s="14"/>
      <c r="P6264" s="14"/>
      <c r="Q6264" s="14"/>
      <c r="R6264" s="14"/>
      <c r="S6264" s="14"/>
      <c r="T6264" s="14"/>
      <c r="U6264" s="14"/>
      <c r="V6264" s="14"/>
      <c r="W6264" s="14"/>
      <c r="X6264" s="14"/>
      <c r="Y6264" s="14"/>
    </row>
    <row r="6265" spans="1:25">
      <c r="A6265" s="14" t="s">
        <v>6349</v>
      </c>
      <c r="B6265" s="14" t="s">
        <v>68</v>
      </c>
      <c r="C6265" s="14" t="s">
        <v>132</v>
      </c>
      <c r="D6265" s="14" t="s">
        <v>50</v>
      </c>
      <c r="E6265" s="14">
        <v>2</v>
      </c>
      <c r="F6265" s="14">
        <v>78.656694823192097</v>
      </c>
      <c r="G6265" s="14">
        <v>26.2188982743974</v>
      </c>
      <c r="H6265" s="14">
        <v>177.15072818898699</v>
      </c>
      <c r="I6265" s="14">
        <v>155.43813963783899</v>
      </c>
      <c r="J6265" s="14">
        <v>122.81690979975799</v>
      </c>
      <c r="K6265" s="14">
        <v>194.02347408617999</v>
      </c>
      <c r="L6265" s="14">
        <v>38.585334448340298</v>
      </c>
      <c r="M6265" s="14">
        <v>32.621229838081298</v>
      </c>
      <c r="O6265" s="14"/>
      <c r="P6265" s="14"/>
      <c r="Q6265" s="14"/>
      <c r="R6265" s="14"/>
      <c r="S6265" s="14"/>
      <c r="T6265" s="14"/>
      <c r="U6265" s="14"/>
      <c r="V6265" s="14"/>
      <c r="W6265" s="14"/>
      <c r="X6265" s="14"/>
      <c r="Y6265" s="14"/>
    </row>
    <row r="6266" spans="1:25">
      <c r="A6266" s="14" t="s">
        <v>6350</v>
      </c>
      <c r="B6266" s="14" t="s">
        <v>68</v>
      </c>
      <c r="C6266" s="14" t="s">
        <v>38</v>
      </c>
      <c r="D6266" s="14" t="s">
        <v>50</v>
      </c>
      <c r="E6266" s="14">
        <v>3</v>
      </c>
      <c r="F6266" s="14">
        <v>97.857444353002094</v>
      </c>
      <c r="G6266" s="14">
        <v>32.6191481176674</v>
      </c>
      <c r="H6266" s="14">
        <v>242.58768029203</v>
      </c>
      <c r="I6266" s="14">
        <v>216.83549321186501</v>
      </c>
      <c r="J6266" s="14">
        <v>175.436765809847</v>
      </c>
      <c r="K6266" s="14">
        <v>264.954165518585</v>
      </c>
      <c r="L6266" s="14">
        <v>48.118672306719802</v>
      </c>
      <c r="M6266" s="14">
        <v>41.398727402018302</v>
      </c>
      <c r="O6266" s="14"/>
      <c r="P6266" s="14"/>
      <c r="Q6266" s="14"/>
      <c r="R6266" s="14"/>
      <c r="S6266" s="14"/>
      <c r="T6266" s="14"/>
      <c r="U6266" s="14"/>
      <c r="V6266" s="14"/>
      <c r="W6266" s="14"/>
      <c r="X6266" s="14"/>
      <c r="Y6266" s="14"/>
    </row>
    <row r="6267" spans="1:25">
      <c r="A6267" s="14" t="s">
        <v>6351</v>
      </c>
      <c r="B6267" s="14" t="s">
        <v>68</v>
      </c>
      <c r="C6267" s="14" t="s">
        <v>36</v>
      </c>
      <c r="D6267" s="14" t="s">
        <v>50</v>
      </c>
      <c r="E6267" s="14">
        <v>3</v>
      </c>
      <c r="F6267" s="14">
        <v>102.63712329108</v>
      </c>
      <c r="G6267" s="14">
        <v>34.212374430360001</v>
      </c>
      <c r="H6267" s="14">
        <v>253.26865710321999</v>
      </c>
      <c r="I6267" s="14">
        <v>226.533562306227</v>
      </c>
      <c r="J6267" s="14">
        <v>184.296179405326</v>
      </c>
      <c r="K6267" s="14">
        <v>275.45217311476898</v>
      </c>
      <c r="L6267" s="14">
        <v>48.918610808542297</v>
      </c>
      <c r="M6267" s="14">
        <v>42.237382900900798</v>
      </c>
      <c r="O6267" s="14"/>
      <c r="P6267" s="14"/>
      <c r="Q6267" s="14"/>
      <c r="R6267" s="14"/>
      <c r="S6267" s="14"/>
      <c r="T6267" s="14"/>
      <c r="U6267" s="14"/>
      <c r="V6267" s="14"/>
      <c r="W6267" s="14"/>
      <c r="X6267" s="14"/>
      <c r="Y6267" s="14"/>
    </row>
    <row r="6268" spans="1:25">
      <c r="A6268" s="14" t="s">
        <v>6352</v>
      </c>
      <c r="B6268" s="14" t="s">
        <v>68</v>
      </c>
      <c r="C6268" s="14" t="s">
        <v>34</v>
      </c>
      <c r="D6268" s="14" t="s">
        <v>50</v>
      </c>
      <c r="E6268" s="14">
        <v>3</v>
      </c>
      <c r="F6268" s="14">
        <v>95.592223312866906</v>
      </c>
      <c r="G6268" s="14">
        <v>31.8640744376223</v>
      </c>
      <c r="H6268" s="14">
        <v>234.530344986057</v>
      </c>
      <c r="I6268" s="14">
        <v>207.02271729048999</v>
      </c>
      <c r="J6268" s="14">
        <v>167.10033822548101</v>
      </c>
      <c r="K6268" s="14">
        <v>253.508255143301</v>
      </c>
      <c r="L6268" s="14">
        <v>46.485537852810999</v>
      </c>
      <c r="M6268" s="14">
        <v>39.922379065008997</v>
      </c>
      <c r="O6268" s="14"/>
      <c r="P6268" s="14"/>
      <c r="Q6268" s="14"/>
      <c r="R6268" s="14"/>
      <c r="S6268" s="14"/>
      <c r="T6268" s="14"/>
      <c r="U6268" s="14"/>
      <c r="V6268" s="14"/>
      <c r="W6268" s="14"/>
      <c r="X6268" s="14"/>
      <c r="Y6268" s="14"/>
    </row>
    <row r="6269" spans="1:25">
      <c r="A6269" s="14" t="s">
        <v>6353</v>
      </c>
      <c r="B6269" s="14" t="s">
        <v>68</v>
      </c>
      <c r="C6269" s="14" t="s">
        <v>128</v>
      </c>
      <c r="D6269" s="14" t="s">
        <v>50</v>
      </c>
      <c r="E6269" s="14">
        <v>3</v>
      </c>
      <c r="F6269" s="14">
        <v>96.408939051945595</v>
      </c>
      <c r="G6269" s="14">
        <v>32.136313017315203</v>
      </c>
      <c r="H6269" s="14">
        <v>235.206858064226</v>
      </c>
      <c r="I6269" s="14">
        <v>208.43515627660699</v>
      </c>
      <c r="J6269" s="14">
        <v>168.40909910272799</v>
      </c>
      <c r="K6269" s="14">
        <v>255.01110899199401</v>
      </c>
      <c r="L6269" s="14">
        <v>46.575952715387302</v>
      </c>
      <c r="M6269" s="14">
        <v>40.026057173878598</v>
      </c>
      <c r="O6269" s="14"/>
      <c r="P6269" s="14"/>
      <c r="Q6269" s="14"/>
      <c r="R6269" s="14"/>
      <c r="S6269" s="14"/>
      <c r="T6269" s="14"/>
      <c r="U6269" s="14"/>
      <c r="V6269" s="14"/>
      <c r="W6269" s="14"/>
      <c r="X6269" s="14"/>
      <c r="Y6269" s="14"/>
    </row>
    <row r="6270" spans="1:25">
      <c r="A6270" s="14" t="s">
        <v>6354</v>
      </c>
      <c r="B6270" s="14" t="s">
        <v>68</v>
      </c>
      <c r="C6270" s="14" t="s">
        <v>129</v>
      </c>
      <c r="D6270" s="14" t="s">
        <v>50</v>
      </c>
      <c r="E6270" s="14">
        <v>3</v>
      </c>
      <c r="F6270" s="14">
        <v>93.059362423955804</v>
      </c>
      <c r="G6270" s="14">
        <v>31.019787474651899</v>
      </c>
      <c r="H6270" s="14">
        <v>226.642382912703</v>
      </c>
      <c r="I6270" s="14">
        <v>199.94625096687099</v>
      </c>
      <c r="J6270" s="14">
        <v>160.84161344575099</v>
      </c>
      <c r="K6270" s="14">
        <v>245.57404588116799</v>
      </c>
      <c r="L6270" s="14">
        <v>45.627794914297297</v>
      </c>
      <c r="M6270" s="14">
        <v>39.104637521119898</v>
      </c>
      <c r="O6270" s="14"/>
      <c r="P6270" s="14"/>
      <c r="Q6270" s="14"/>
      <c r="R6270" s="14"/>
      <c r="S6270" s="14"/>
      <c r="T6270" s="14"/>
      <c r="U6270" s="14"/>
      <c r="V6270" s="14"/>
      <c r="W6270" s="14"/>
      <c r="X6270" s="14"/>
      <c r="Y6270" s="14"/>
    </row>
    <row r="6271" spans="1:25">
      <c r="A6271" s="14" t="s">
        <v>6355</v>
      </c>
      <c r="B6271" s="14" t="s">
        <v>68</v>
      </c>
      <c r="C6271" s="14" t="s">
        <v>130</v>
      </c>
      <c r="D6271" s="14" t="s">
        <v>50</v>
      </c>
      <c r="E6271" s="14">
        <v>3</v>
      </c>
      <c r="F6271" s="14">
        <v>97.421228623401703</v>
      </c>
      <c r="G6271" s="14">
        <v>32.473742874467199</v>
      </c>
      <c r="H6271" s="14">
        <v>236.74660661823</v>
      </c>
      <c r="I6271" s="14">
        <v>204.50644581310701</v>
      </c>
      <c r="J6271" s="14">
        <v>165.30089168636499</v>
      </c>
      <c r="K6271" s="14">
        <v>250.091380137681</v>
      </c>
      <c r="L6271" s="14">
        <v>45.584934324574299</v>
      </c>
      <c r="M6271" s="14">
        <v>39.205554126742001</v>
      </c>
      <c r="O6271" s="14"/>
      <c r="P6271" s="14"/>
      <c r="Q6271" s="14"/>
      <c r="R6271" s="14"/>
      <c r="S6271" s="14"/>
      <c r="T6271" s="14"/>
      <c r="U6271" s="14"/>
      <c r="V6271" s="14"/>
      <c r="W6271" s="14"/>
      <c r="X6271" s="14"/>
      <c r="Y6271" s="14"/>
    </row>
    <row r="6272" spans="1:25">
      <c r="A6272" s="14" t="s">
        <v>6356</v>
      </c>
      <c r="B6272" s="14" t="s">
        <v>68</v>
      </c>
      <c r="C6272" s="14" t="s">
        <v>131</v>
      </c>
      <c r="D6272" s="14" t="s">
        <v>50</v>
      </c>
      <c r="E6272" s="14">
        <v>3</v>
      </c>
      <c r="F6272" s="14">
        <v>96.744572135331595</v>
      </c>
      <c r="G6272" s="14">
        <v>32.248190711777198</v>
      </c>
      <c r="H6272" s="14">
        <v>234.55504081688301</v>
      </c>
      <c r="I6272" s="14">
        <v>198.968630295575</v>
      </c>
      <c r="J6272" s="14">
        <v>160.61878798644</v>
      </c>
      <c r="K6272" s="14">
        <v>243.58225011581399</v>
      </c>
      <c r="L6272" s="14">
        <v>44.6136198202393</v>
      </c>
      <c r="M6272" s="14">
        <v>38.349842309135198</v>
      </c>
      <c r="O6272" s="14"/>
      <c r="P6272" s="14"/>
      <c r="Q6272" s="14"/>
      <c r="R6272" s="14"/>
      <c r="S6272" s="14"/>
      <c r="T6272" s="14"/>
      <c r="U6272" s="14"/>
      <c r="V6272" s="14"/>
      <c r="W6272" s="14"/>
      <c r="X6272" s="14"/>
      <c r="Y6272" s="14"/>
    </row>
    <row r="6273" spans="1:25">
      <c r="A6273" s="14" t="s">
        <v>6357</v>
      </c>
      <c r="B6273" s="14" t="s">
        <v>68</v>
      </c>
      <c r="C6273" s="14" t="s">
        <v>132</v>
      </c>
      <c r="D6273" s="14" t="s">
        <v>50</v>
      </c>
      <c r="E6273" s="14">
        <v>3</v>
      </c>
      <c r="F6273" s="14">
        <v>99.039501842805294</v>
      </c>
      <c r="G6273" s="14">
        <v>33.0131672809351</v>
      </c>
      <c r="H6273" s="14">
        <v>239.549878683256</v>
      </c>
      <c r="I6273" s="14">
        <v>197.78500076047101</v>
      </c>
      <c r="J6273" s="14">
        <v>160.00346242021899</v>
      </c>
      <c r="K6273" s="14">
        <v>241.65954386764199</v>
      </c>
      <c r="L6273" s="14">
        <v>43.874543107171299</v>
      </c>
      <c r="M6273" s="14">
        <v>37.781538340251998</v>
      </c>
      <c r="O6273" s="14"/>
      <c r="P6273" s="14"/>
      <c r="Q6273" s="14"/>
      <c r="R6273" s="14"/>
      <c r="S6273" s="14"/>
      <c r="T6273" s="14"/>
      <c r="U6273" s="14"/>
      <c r="V6273" s="14"/>
      <c r="W6273" s="14"/>
      <c r="X6273" s="14"/>
      <c r="Y6273" s="14"/>
    </row>
    <row r="6274" spans="1:25">
      <c r="A6274" s="14" t="s">
        <v>6358</v>
      </c>
      <c r="B6274" s="14" t="s">
        <v>68</v>
      </c>
      <c r="C6274" s="14" t="s">
        <v>38</v>
      </c>
      <c r="D6274" s="14" t="s">
        <v>50</v>
      </c>
      <c r="E6274" s="14">
        <v>4</v>
      </c>
      <c r="F6274" s="14">
        <v>111.591317147993</v>
      </c>
      <c r="G6274" s="14">
        <v>37.197105715997701</v>
      </c>
      <c r="H6274" s="14">
        <v>285.057136301615</v>
      </c>
      <c r="I6274" s="14">
        <v>267.61744743736699</v>
      </c>
      <c r="J6274" s="14">
        <v>219.6428033899</v>
      </c>
      <c r="K6274" s="14">
        <v>322.84549894256003</v>
      </c>
      <c r="L6274" s="14">
        <v>55.228051505192902</v>
      </c>
      <c r="M6274" s="14">
        <v>47.974644047467301</v>
      </c>
      <c r="O6274" s="14"/>
      <c r="P6274" s="14"/>
      <c r="Q6274" s="14"/>
      <c r="R6274" s="14"/>
      <c r="S6274" s="14"/>
      <c r="T6274" s="14"/>
      <c r="U6274" s="14"/>
      <c r="V6274" s="14"/>
      <c r="W6274" s="14"/>
      <c r="X6274" s="14"/>
      <c r="Y6274" s="14"/>
    </row>
    <row r="6275" spans="1:25">
      <c r="A6275" s="14" t="s">
        <v>6359</v>
      </c>
      <c r="B6275" s="14" t="s">
        <v>68</v>
      </c>
      <c r="C6275" s="14" t="s">
        <v>36</v>
      </c>
      <c r="D6275" s="14" t="s">
        <v>50</v>
      </c>
      <c r="E6275" s="14">
        <v>4</v>
      </c>
      <c r="F6275" s="14">
        <v>105.79722925287901</v>
      </c>
      <c r="G6275" s="14">
        <v>35.2657430842929</v>
      </c>
      <c r="H6275" s="14">
        <v>269.224697185227</v>
      </c>
      <c r="I6275" s="14">
        <v>252.95253607301501</v>
      </c>
      <c r="J6275" s="14">
        <v>206.535032835675</v>
      </c>
      <c r="K6275" s="14">
        <v>306.59303646093599</v>
      </c>
      <c r="L6275" s="14">
        <v>53.640500387921399</v>
      </c>
      <c r="M6275" s="14">
        <v>46.417503237339901</v>
      </c>
      <c r="O6275" s="14"/>
      <c r="P6275" s="14"/>
      <c r="Q6275" s="14"/>
      <c r="R6275" s="14"/>
      <c r="S6275" s="14"/>
      <c r="T6275" s="14"/>
      <c r="U6275" s="14"/>
      <c r="V6275" s="14"/>
      <c r="W6275" s="14"/>
      <c r="X6275" s="14"/>
      <c r="Y6275" s="14"/>
    </row>
    <row r="6276" spans="1:25">
      <c r="A6276" s="14" t="s">
        <v>6360</v>
      </c>
      <c r="B6276" s="14" t="s">
        <v>68</v>
      </c>
      <c r="C6276" s="14" t="s">
        <v>34</v>
      </c>
      <c r="D6276" s="14" t="s">
        <v>50</v>
      </c>
      <c r="E6276" s="14">
        <v>4</v>
      </c>
      <c r="F6276" s="14">
        <v>102.260678253751</v>
      </c>
      <c r="G6276" s="14">
        <v>34.086892751250403</v>
      </c>
      <c r="H6276" s="14">
        <v>258.78951854675802</v>
      </c>
      <c r="I6276" s="14">
        <v>243.820572671745</v>
      </c>
      <c r="J6276" s="14">
        <v>198.35946215569501</v>
      </c>
      <c r="K6276" s="14">
        <v>296.48716570405401</v>
      </c>
      <c r="L6276" s="14">
        <v>52.666593032309102</v>
      </c>
      <c r="M6276" s="14">
        <v>45.461110516050397</v>
      </c>
      <c r="O6276" s="14"/>
      <c r="P6276" s="14"/>
      <c r="Q6276" s="14"/>
      <c r="R6276" s="14"/>
      <c r="S6276" s="14"/>
      <c r="T6276" s="14"/>
      <c r="U6276" s="14"/>
      <c r="V6276" s="14"/>
      <c r="W6276" s="14"/>
      <c r="X6276" s="14"/>
      <c r="Y6276" s="14"/>
    </row>
    <row r="6277" spans="1:25">
      <c r="A6277" s="14" t="s">
        <v>6361</v>
      </c>
      <c r="B6277" s="14" t="s">
        <v>68</v>
      </c>
      <c r="C6277" s="14" t="s">
        <v>128</v>
      </c>
      <c r="D6277" s="14" t="s">
        <v>50</v>
      </c>
      <c r="E6277" s="14">
        <v>4</v>
      </c>
      <c r="F6277" s="14">
        <v>93.770430334798903</v>
      </c>
      <c r="G6277" s="14">
        <v>31.256810111599599</v>
      </c>
      <c r="H6277" s="14">
        <v>235.675154154014</v>
      </c>
      <c r="I6277" s="14">
        <v>221.76699509213401</v>
      </c>
      <c r="J6277" s="14">
        <v>178.66486365948001</v>
      </c>
      <c r="K6277" s="14">
        <v>272.02944717184198</v>
      </c>
      <c r="L6277" s="14">
        <v>50.262452079707401</v>
      </c>
      <c r="M6277" s="14">
        <v>43.102131432654097</v>
      </c>
      <c r="O6277" s="14"/>
      <c r="P6277" s="14"/>
      <c r="Q6277" s="14"/>
      <c r="R6277" s="14"/>
      <c r="S6277" s="14"/>
      <c r="T6277" s="14"/>
      <c r="U6277" s="14"/>
      <c r="V6277" s="14"/>
      <c r="W6277" s="14"/>
      <c r="X6277" s="14"/>
      <c r="Y6277" s="14"/>
    </row>
    <row r="6278" spans="1:25">
      <c r="A6278" s="14" t="s">
        <v>6362</v>
      </c>
      <c r="B6278" s="14" t="s">
        <v>68</v>
      </c>
      <c r="C6278" s="14" t="s">
        <v>129</v>
      </c>
      <c r="D6278" s="14" t="s">
        <v>50</v>
      </c>
      <c r="E6278" s="14">
        <v>4</v>
      </c>
      <c r="F6278" s="14">
        <v>101.570506014513</v>
      </c>
      <c r="G6278" s="14">
        <v>33.856835338171102</v>
      </c>
      <c r="H6278" s="14">
        <v>254.02152310744799</v>
      </c>
      <c r="I6278" s="14">
        <v>241.30668221016401</v>
      </c>
      <c r="J6278" s="14">
        <v>196.15264108005599</v>
      </c>
      <c r="K6278" s="14">
        <v>293.64382225519302</v>
      </c>
      <c r="L6278" s="14">
        <v>52.337140045028697</v>
      </c>
      <c r="M6278" s="14">
        <v>45.154041130108098</v>
      </c>
      <c r="O6278" s="14"/>
      <c r="P6278" s="14"/>
      <c r="Q6278" s="14"/>
      <c r="R6278" s="14"/>
      <c r="S6278" s="14"/>
      <c r="T6278" s="14"/>
      <c r="U6278" s="14"/>
      <c r="V6278" s="14"/>
      <c r="W6278" s="14"/>
      <c r="X6278" s="14"/>
      <c r="Y6278" s="14"/>
    </row>
    <row r="6279" spans="1:25">
      <c r="A6279" s="14" t="s">
        <v>6363</v>
      </c>
      <c r="B6279" s="14" t="s">
        <v>68</v>
      </c>
      <c r="C6279" s="14" t="s">
        <v>130</v>
      </c>
      <c r="D6279" s="14" t="s">
        <v>50</v>
      </c>
      <c r="E6279" s="14">
        <v>4</v>
      </c>
      <c r="F6279" s="14">
        <v>102.83468129321901</v>
      </c>
      <c r="G6279" s="14">
        <v>34.278227097739702</v>
      </c>
      <c r="H6279" s="14">
        <v>256.190038099699</v>
      </c>
      <c r="I6279" s="14">
        <v>244.754965300181</v>
      </c>
      <c r="J6279" s="14">
        <v>199.225154481766</v>
      </c>
      <c r="K6279" s="14">
        <v>297.47931817907102</v>
      </c>
      <c r="L6279" s="14">
        <v>52.724352878889398</v>
      </c>
      <c r="M6279" s="14">
        <v>45.529810818415697</v>
      </c>
      <c r="O6279" s="14"/>
      <c r="P6279" s="14"/>
      <c r="Q6279" s="14"/>
      <c r="R6279" s="14"/>
      <c r="S6279" s="14"/>
      <c r="T6279" s="14"/>
      <c r="U6279" s="14"/>
      <c r="V6279" s="14"/>
      <c r="W6279" s="14"/>
      <c r="X6279" s="14"/>
      <c r="Y6279" s="14"/>
    </row>
    <row r="6280" spans="1:25">
      <c r="A6280" s="14" t="s">
        <v>6364</v>
      </c>
      <c r="B6280" s="14" t="s">
        <v>68</v>
      </c>
      <c r="C6280" s="14" t="s">
        <v>131</v>
      </c>
      <c r="D6280" s="14" t="s">
        <v>50</v>
      </c>
      <c r="E6280" s="14">
        <v>4</v>
      </c>
      <c r="F6280" s="14">
        <v>96.092731649643596</v>
      </c>
      <c r="G6280" s="14">
        <v>32.030910549881199</v>
      </c>
      <c r="H6280" s="14">
        <v>238.15393603222799</v>
      </c>
      <c r="I6280" s="14">
        <v>226.33759754437099</v>
      </c>
      <c r="J6280" s="14">
        <v>182.902443496752</v>
      </c>
      <c r="K6280" s="14">
        <v>276.89319559332199</v>
      </c>
      <c r="L6280" s="14">
        <v>50.555598048951097</v>
      </c>
      <c r="M6280" s="14">
        <v>43.435154047619498</v>
      </c>
      <c r="O6280" s="14"/>
      <c r="P6280" s="14"/>
      <c r="Q6280" s="14"/>
      <c r="R6280" s="14"/>
      <c r="S6280" s="14"/>
      <c r="T6280" s="14"/>
      <c r="U6280" s="14"/>
      <c r="V6280" s="14"/>
      <c r="W6280" s="14"/>
      <c r="X6280" s="14"/>
      <c r="Y6280" s="14"/>
    </row>
    <row r="6281" spans="1:25">
      <c r="A6281" s="14" t="s">
        <v>6365</v>
      </c>
      <c r="B6281" s="14" t="s">
        <v>68</v>
      </c>
      <c r="C6281" s="14" t="s">
        <v>132</v>
      </c>
      <c r="D6281" s="14" t="s">
        <v>50</v>
      </c>
      <c r="E6281" s="14">
        <v>4</v>
      </c>
      <c r="F6281" s="14">
        <v>90.187121951628697</v>
      </c>
      <c r="G6281" s="14">
        <v>30.062373983876199</v>
      </c>
      <c r="H6281" s="14">
        <v>222.43709939975</v>
      </c>
      <c r="I6281" s="14">
        <v>210.09529773449299</v>
      </c>
      <c r="J6281" s="14">
        <v>168.58546808945499</v>
      </c>
      <c r="K6281" s="14">
        <v>258.648537027928</v>
      </c>
      <c r="L6281" s="14">
        <v>48.5532392934347</v>
      </c>
      <c r="M6281" s="14">
        <v>41.509829645038003</v>
      </c>
      <c r="O6281" s="14"/>
      <c r="P6281" s="14"/>
      <c r="Q6281" s="14"/>
      <c r="R6281" s="14"/>
      <c r="S6281" s="14"/>
      <c r="T6281" s="14"/>
      <c r="U6281" s="14"/>
      <c r="V6281" s="14"/>
      <c r="W6281" s="14"/>
      <c r="X6281" s="14"/>
      <c r="Y6281" s="14"/>
    </row>
    <row r="6282" spans="1:25">
      <c r="A6282" s="14" t="s">
        <v>6366</v>
      </c>
      <c r="B6282" s="14" t="s">
        <v>68</v>
      </c>
      <c r="C6282" s="14" t="s">
        <v>38</v>
      </c>
      <c r="D6282" s="14" t="s">
        <v>50</v>
      </c>
      <c r="E6282" s="14">
        <v>5</v>
      </c>
      <c r="F6282" s="14">
        <v>127.168523671119</v>
      </c>
      <c r="G6282" s="14">
        <v>42.389507890372997</v>
      </c>
      <c r="H6282" s="14">
        <v>331.76416913495302</v>
      </c>
      <c r="I6282" s="14">
        <v>335.90852929787297</v>
      </c>
      <c r="J6282" s="14">
        <v>279.64842247871701</v>
      </c>
      <c r="K6282" s="14">
        <v>400.09706397868302</v>
      </c>
      <c r="L6282" s="14">
        <v>64.188534680810605</v>
      </c>
      <c r="M6282" s="14">
        <v>56.2601068191561</v>
      </c>
      <c r="O6282" s="14"/>
      <c r="P6282" s="14"/>
      <c r="Q6282" s="14"/>
      <c r="R6282" s="14"/>
      <c r="S6282" s="14"/>
      <c r="T6282" s="14"/>
      <c r="U6282" s="14"/>
      <c r="V6282" s="14"/>
      <c r="W6282" s="14"/>
      <c r="X6282" s="14"/>
      <c r="Y6282" s="14"/>
    </row>
    <row r="6283" spans="1:25">
      <c r="A6283" s="14" t="s">
        <v>6367</v>
      </c>
      <c r="B6283" s="14" t="s">
        <v>68</v>
      </c>
      <c r="C6283" s="14" t="s">
        <v>36</v>
      </c>
      <c r="D6283" s="14" t="s">
        <v>50</v>
      </c>
      <c r="E6283" s="14">
        <v>5</v>
      </c>
      <c r="F6283" s="14">
        <v>123.489795755732</v>
      </c>
      <c r="G6283" s="14">
        <v>41.163265251910801</v>
      </c>
      <c r="H6283" s="14">
        <v>321.37877880476799</v>
      </c>
      <c r="I6283" s="14">
        <v>328.69282673725502</v>
      </c>
      <c r="J6283" s="14">
        <v>272.86468132344697</v>
      </c>
      <c r="K6283" s="14">
        <v>392.51358640508403</v>
      </c>
      <c r="L6283" s="14">
        <v>63.820759667828803</v>
      </c>
      <c r="M6283" s="14">
        <v>55.828145413808301</v>
      </c>
      <c r="O6283" s="14"/>
      <c r="P6283" s="14"/>
      <c r="Q6283" s="14"/>
      <c r="R6283" s="14"/>
      <c r="S6283" s="14"/>
      <c r="T6283" s="14"/>
      <c r="U6283" s="14"/>
      <c r="V6283" s="14"/>
      <c r="W6283" s="14"/>
      <c r="X6283" s="14"/>
      <c r="Y6283" s="14"/>
    </row>
    <row r="6284" spans="1:25">
      <c r="A6284" s="14" t="s">
        <v>6368</v>
      </c>
      <c r="B6284" s="14" t="s">
        <v>68</v>
      </c>
      <c r="C6284" s="14" t="s">
        <v>34</v>
      </c>
      <c r="D6284" s="14" t="s">
        <v>50</v>
      </c>
      <c r="E6284" s="14">
        <v>5</v>
      </c>
      <c r="F6284" s="14">
        <v>122.167993921685</v>
      </c>
      <c r="G6284" s="14">
        <v>40.722664640561597</v>
      </c>
      <c r="H6284" s="14">
        <v>316.71893272933102</v>
      </c>
      <c r="I6284" s="14">
        <v>328.06825487936101</v>
      </c>
      <c r="J6284" s="14">
        <v>272.04450081703999</v>
      </c>
      <c r="K6284" s="14">
        <v>392.15916637766998</v>
      </c>
      <c r="L6284" s="14">
        <v>64.090911498309595</v>
      </c>
      <c r="M6284" s="14">
        <v>56.0237540623204</v>
      </c>
      <c r="O6284" s="14"/>
      <c r="P6284" s="14"/>
      <c r="Q6284" s="14"/>
      <c r="R6284" s="14"/>
      <c r="S6284" s="14"/>
      <c r="T6284" s="14"/>
      <c r="U6284" s="14"/>
      <c r="V6284" s="14"/>
      <c r="W6284" s="14"/>
      <c r="X6284" s="14"/>
      <c r="Y6284" s="14"/>
    </row>
    <row r="6285" spans="1:25">
      <c r="A6285" s="14" t="s">
        <v>6369</v>
      </c>
      <c r="B6285" s="14" t="s">
        <v>68</v>
      </c>
      <c r="C6285" s="14" t="s">
        <v>128</v>
      </c>
      <c r="D6285" s="14" t="s">
        <v>50</v>
      </c>
      <c r="E6285" s="14">
        <v>5</v>
      </c>
      <c r="F6285" s="14">
        <v>126.21447891138099</v>
      </c>
      <c r="G6285" s="14">
        <v>42.071492970460199</v>
      </c>
      <c r="H6285" s="14">
        <v>327.30273043768602</v>
      </c>
      <c r="I6285" s="14">
        <v>340.11597490631999</v>
      </c>
      <c r="J6285" s="14">
        <v>282.88977179223298</v>
      </c>
      <c r="K6285" s="14">
        <v>405.43943318669602</v>
      </c>
      <c r="L6285" s="14">
        <v>65.323458280375704</v>
      </c>
      <c r="M6285" s="14">
        <v>57.226203114087397</v>
      </c>
      <c r="O6285" s="14"/>
      <c r="P6285" s="14"/>
      <c r="Q6285" s="14"/>
      <c r="R6285" s="14"/>
      <c r="S6285" s="14"/>
      <c r="T6285" s="14"/>
      <c r="U6285" s="14"/>
      <c r="V6285" s="14"/>
      <c r="W6285" s="14"/>
      <c r="X6285" s="14"/>
      <c r="Y6285" s="14"/>
    </row>
    <row r="6286" spans="1:25">
      <c r="A6286" s="14" t="s">
        <v>6370</v>
      </c>
      <c r="B6286" s="14" t="s">
        <v>68</v>
      </c>
      <c r="C6286" s="14" t="s">
        <v>129</v>
      </c>
      <c r="D6286" s="14" t="s">
        <v>50</v>
      </c>
      <c r="E6286" s="14">
        <v>5</v>
      </c>
      <c r="F6286" s="14">
        <v>127.94638346211001</v>
      </c>
      <c r="G6286" s="14">
        <v>42.648794487369997</v>
      </c>
      <c r="H6286" s="14">
        <v>331.55320928248301</v>
      </c>
      <c r="I6286" s="14">
        <v>345.02069334344799</v>
      </c>
      <c r="J6286" s="14">
        <v>287.36533987767098</v>
      </c>
      <c r="K6286" s="14">
        <v>410.77453983330298</v>
      </c>
      <c r="L6286" s="14">
        <v>65.753846489855405</v>
      </c>
      <c r="M6286" s="14">
        <v>57.655353465777097</v>
      </c>
      <c r="O6286" s="14"/>
      <c r="P6286" s="14"/>
      <c r="Q6286" s="14"/>
      <c r="R6286" s="14"/>
      <c r="S6286" s="14"/>
      <c r="T6286" s="14"/>
      <c r="U6286" s="14"/>
      <c r="V6286" s="14"/>
      <c r="W6286" s="14"/>
      <c r="X6286" s="14"/>
      <c r="Y6286" s="14"/>
    </row>
    <row r="6287" spans="1:25">
      <c r="A6287" s="14" t="s">
        <v>6371</v>
      </c>
      <c r="B6287" s="14" t="s">
        <v>68</v>
      </c>
      <c r="C6287" s="14" t="s">
        <v>130</v>
      </c>
      <c r="D6287" s="14" t="s">
        <v>50</v>
      </c>
      <c r="E6287" s="14">
        <v>5</v>
      </c>
      <c r="F6287" s="14">
        <v>131.757192048474</v>
      </c>
      <c r="G6287" s="14">
        <v>43.919064016158103</v>
      </c>
      <c r="H6287" s="14">
        <v>341.59651564251499</v>
      </c>
      <c r="I6287" s="14">
        <v>354.20666072210099</v>
      </c>
      <c r="J6287" s="14">
        <v>295.85285954149202</v>
      </c>
      <c r="K6287" s="14">
        <v>420.62898906588998</v>
      </c>
      <c r="L6287" s="14">
        <v>66.422328343789303</v>
      </c>
      <c r="M6287" s="14">
        <v>58.353801180608798</v>
      </c>
      <c r="O6287" s="14"/>
      <c r="P6287" s="14"/>
      <c r="Q6287" s="14"/>
      <c r="R6287" s="14"/>
      <c r="S6287" s="14"/>
      <c r="T6287" s="14"/>
      <c r="U6287" s="14"/>
      <c r="V6287" s="14"/>
      <c r="W6287" s="14"/>
      <c r="X6287" s="14"/>
      <c r="Y6287" s="14"/>
    </row>
    <row r="6288" spans="1:25">
      <c r="A6288" s="14" t="s">
        <v>6372</v>
      </c>
      <c r="B6288" s="14" t="s">
        <v>68</v>
      </c>
      <c r="C6288" s="14" t="s">
        <v>131</v>
      </c>
      <c r="D6288" s="14" t="s">
        <v>50</v>
      </c>
      <c r="E6288" s="14">
        <v>5</v>
      </c>
      <c r="F6288" s="14">
        <v>130.612687985669</v>
      </c>
      <c r="G6288" s="14">
        <v>43.537562661889801</v>
      </c>
      <c r="H6288" s="14">
        <v>337.82346942986698</v>
      </c>
      <c r="I6288" s="14">
        <v>352.68708612207598</v>
      </c>
      <c r="J6288" s="14">
        <v>294.36228428653101</v>
      </c>
      <c r="K6288" s="14">
        <v>419.11423341002302</v>
      </c>
      <c r="L6288" s="14">
        <v>66.427147287946596</v>
      </c>
      <c r="M6288" s="14">
        <v>58.324801835545301</v>
      </c>
      <c r="O6288" s="14"/>
      <c r="P6288" s="14"/>
      <c r="Q6288" s="14"/>
      <c r="R6288" s="14"/>
      <c r="S6288" s="14"/>
      <c r="T6288" s="14"/>
      <c r="U6288" s="14"/>
      <c r="V6288" s="14"/>
      <c r="W6288" s="14"/>
      <c r="X6288" s="14"/>
      <c r="Y6288" s="14"/>
    </row>
    <row r="6289" spans="1:25">
      <c r="A6289" s="14" t="s">
        <v>6373</v>
      </c>
      <c r="B6289" s="14" t="s">
        <v>68</v>
      </c>
      <c r="C6289" s="14" t="s">
        <v>132</v>
      </c>
      <c r="D6289" s="14" t="s">
        <v>50</v>
      </c>
      <c r="E6289" s="14">
        <v>5</v>
      </c>
      <c r="F6289" s="14">
        <v>130.72965865961999</v>
      </c>
      <c r="G6289" s="14">
        <v>43.576552886539901</v>
      </c>
      <c r="H6289" s="14">
        <v>336.85397371645701</v>
      </c>
      <c r="I6289" s="14">
        <v>351.42750224120601</v>
      </c>
      <c r="J6289" s="14">
        <v>293.32318929929897</v>
      </c>
      <c r="K6289" s="14">
        <v>417.59965558305498</v>
      </c>
      <c r="L6289" s="14">
        <v>66.172153341849196</v>
      </c>
      <c r="M6289" s="14">
        <v>58.104312941907203</v>
      </c>
      <c r="O6289" s="14"/>
      <c r="P6289" s="14"/>
      <c r="Q6289" s="14"/>
      <c r="R6289" s="14"/>
      <c r="S6289" s="14"/>
      <c r="T6289" s="14"/>
      <c r="U6289" s="14"/>
      <c r="V6289" s="14"/>
      <c r="W6289" s="14"/>
      <c r="X6289" s="14"/>
      <c r="Y6289" s="14"/>
    </row>
    <row r="6290" spans="1:25">
      <c r="A6290" s="14" t="s">
        <v>6374</v>
      </c>
      <c r="B6290" s="14" t="s">
        <v>68</v>
      </c>
      <c r="C6290" s="14" t="s">
        <v>38</v>
      </c>
      <c r="D6290" s="14" t="s">
        <v>135</v>
      </c>
      <c r="E6290" s="14">
        <v>0</v>
      </c>
      <c r="F6290" s="14">
        <v>235.425529858011</v>
      </c>
      <c r="G6290" s="14">
        <v>78.475176619337006</v>
      </c>
      <c r="H6290" s="14">
        <v>201.38708478726701</v>
      </c>
      <c r="I6290" s="14">
        <v>194.583492862421</v>
      </c>
      <c r="J6290" s="14">
        <v>170.24003293536001</v>
      </c>
      <c r="K6290" s="14">
        <v>221.39945856654799</v>
      </c>
      <c r="L6290" s="14">
        <v>26.815965704126398</v>
      </c>
      <c r="M6290" s="14">
        <v>24.3434599270612</v>
      </c>
      <c r="O6290" s="14"/>
      <c r="P6290" s="14"/>
      <c r="Q6290" s="14"/>
      <c r="R6290" s="14"/>
      <c r="S6290" s="14"/>
      <c r="T6290" s="14"/>
      <c r="U6290" s="14"/>
      <c r="V6290" s="14"/>
      <c r="W6290" s="14"/>
      <c r="X6290" s="14"/>
      <c r="Y6290" s="14"/>
    </row>
    <row r="6291" spans="1:25">
      <c r="A6291" s="14" t="s">
        <v>6375</v>
      </c>
      <c r="B6291" s="14" t="s">
        <v>68</v>
      </c>
      <c r="C6291" s="14" t="s">
        <v>36</v>
      </c>
      <c r="D6291" s="14" t="s">
        <v>135</v>
      </c>
      <c r="E6291" s="14">
        <v>0</v>
      </c>
      <c r="F6291" s="14">
        <v>230.32191920191701</v>
      </c>
      <c r="G6291" s="14">
        <v>76.773973067305704</v>
      </c>
      <c r="H6291" s="14">
        <v>195.34533667097801</v>
      </c>
      <c r="I6291" s="14">
        <v>187.474192184537</v>
      </c>
      <c r="J6291" s="14">
        <v>163.78685075053801</v>
      </c>
      <c r="K6291" s="14">
        <v>213.59535966723999</v>
      </c>
      <c r="L6291" s="14">
        <v>26.121167482703001</v>
      </c>
      <c r="M6291" s="14">
        <v>23.6873414339993</v>
      </c>
      <c r="O6291" s="14"/>
      <c r="P6291" s="14"/>
      <c r="Q6291" s="14"/>
      <c r="R6291" s="14"/>
      <c r="S6291" s="14"/>
      <c r="T6291" s="14"/>
      <c r="U6291" s="14"/>
      <c r="V6291" s="14"/>
      <c r="W6291" s="14"/>
      <c r="X6291" s="14"/>
      <c r="Y6291" s="14"/>
    </row>
    <row r="6292" spans="1:25">
      <c r="A6292" s="14" t="s">
        <v>6376</v>
      </c>
      <c r="B6292" s="14" t="s">
        <v>68</v>
      </c>
      <c r="C6292" s="14" t="s">
        <v>34</v>
      </c>
      <c r="D6292" s="14" t="s">
        <v>135</v>
      </c>
      <c r="E6292" s="14">
        <v>0</v>
      </c>
      <c r="F6292" s="14">
        <v>235.11621868167401</v>
      </c>
      <c r="G6292" s="14">
        <v>78.3720728938913</v>
      </c>
      <c r="H6292" s="14">
        <v>198.28146999980899</v>
      </c>
      <c r="I6292" s="14">
        <v>189.46970181207399</v>
      </c>
      <c r="J6292" s="14">
        <v>165.77867497871799</v>
      </c>
      <c r="K6292" s="14">
        <v>215.56863636297101</v>
      </c>
      <c r="L6292" s="14">
        <v>26.098934550897201</v>
      </c>
      <c r="M6292" s="14">
        <v>23.691026833355998</v>
      </c>
      <c r="O6292" s="14"/>
      <c r="P6292" s="14"/>
      <c r="Q6292" s="14"/>
      <c r="R6292" s="14"/>
      <c r="S6292" s="14"/>
      <c r="T6292" s="14"/>
      <c r="U6292" s="14"/>
      <c r="V6292" s="14"/>
      <c r="W6292" s="14"/>
      <c r="X6292" s="14"/>
      <c r="Y6292" s="14"/>
    </row>
    <row r="6293" spans="1:25">
      <c r="A6293" s="14" t="s">
        <v>6377</v>
      </c>
      <c r="B6293" s="14" t="s">
        <v>68</v>
      </c>
      <c r="C6293" s="14" t="s">
        <v>128</v>
      </c>
      <c r="D6293" s="14" t="s">
        <v>135</v>
      </c>
      <c r="E6293" s="14">
        <v>0</v>
      </c>
      <c r="F6293" s="14">
        <v>228.91067556772501</v>
      </c>
      <c r="G6293" s="14">
        <v>76.303558522574903</v>
      </c>
      <c r="H6293" s="14">
        <v>192.05043548507501</v>
      </c>
      <c r="I6293" s="14">
        <v>183.968959043637</v>
      </c>
      <c r="J6293" s="14">
        <v>160.66555105173799</v>
      </c>
      <c r="K6293" s="14">
        <v>209.67451873893199</v>
      </c>
      <c r="L6293" s="14">
        <v>25.705559695295399</v>
      </c>
      <c r="M6293" s="14">
        <v>23.303407991898201</v>
      </c>
      <c r="O6293" s="14"/>
      <c r="P6293" s="14"/>
      <c r="Q6293" s="14"/>
      <c r="R6293" s="14"/>
      <c r="S6293" s="14"/>
      <c r="T6293" s="14"/>
      <c r="U6293" s="14"/>
      <c r="V6293" s="14"/>
      <c r="W6293" s="14"/>
      <c r="X6293" s="14"/>
      <c r="Y6293" s="14"/>
    </row>
    <row r="6294" spans="1:25">
      <c r="A6294" s="14" t="s">
        <v>6378</v>
      </c>
      <c r="B6294" s="14" t="s">
        <v>68</v>
      </c>
      <c r="C6294" s="14" t="s">
        <v>129</v>
      </c>
      <c r="D6294" s="14" t="s">
        <v>135</v>
      </c>
      <c r="E6294" s="14">
        <v>0</v>
      </c>
      <c r="F6294" s="14">
        <v>230.86363827265501</v>
      </c>
      <c r="G6294" s="14">
        <v>76.954546090884904</v>
      </c>
      <c r="H6294" s="14">
        <v>192.73167614697499</v>
      </c>
      <c r="I6294" s="14">
        <v>182.96247914563801</v>
      </c>
      <c r="J6294" s="14">
        <v>159.86469600764599</v>
      </c>
      <c r="K6294" s="14">
        <v>208.43057406771399</v>
      </c>
      <c r="L6294" s="14">
        <v>25.4680949220757</v>
      </c>
      <c r="M6294" s="14">
        <v>23.097783137992199</v>
      </c>
      <c r="O6294" s="14"/>
      <c r="P6294" s="14"/>
      <c r="Q6294" s="14"/>
      <c r="R6294" s="14"/>
      <c r="S6294" s="14"/>
      <c r="T6294" s="14"/>
      <c r="U6294" s="14"/>
      <c r="V6294" s="14"/>
      <c r="W6294" s="14"/>
      <c r="X6294" s="14"/>
      <c r="Y6294" s="14"/>
    </row>
    <row r="6295" spans="1:25">
      <c r="A6295" s="14" t="s">
        <v>6379</v>
      </c>
      <c r="B6295" s="14" t="s">
        <v>68</v>
      </c>
      <c r="C6295" s="14" t="s">
        <v>130</v>
      </c>
      <c r="D6295" s="14" t="s">
        <v>135</v>
      </c>
      <c r="E6295" s="14">
        <v>0</v>
      </c>
      <c r="F6295" s="14">
        <v>225.27933781194301</v>
      </c>
      <c r="G6295" s="14">
        <v>75.093112603980899</v>
      </c>
      <c r="H6295" s="14">
        <v>186.92123182843099</v>
      </c>
      <c r="I6295" s="14">
        <v>174.45662785700199</v>
      </c>
      <c r="J6295" s="14">
        <v>152.17616735535401</v>
      </c>
      <c r="K6295" s="14">
        <v>199.05325032469099</v>
      </c>
      <c r="L6295" s="14">
        <v>24.596622467688501</v>
      </c>
      <c r="M6295" s="14">
        <v>22.280460501648299</v>
      </c>
      <c r="O6295" s="14"/>
      <c r="P6295" s="14"/>
      <c r="Q6295" s="14"/>
      <c r="R6295" s="14"/>
      <c r="S6295" s="14"/>
      <c r="T6295" s="14"/>
      <c r="U6295" s="14"/>
      <c r="V6295" s="14"/>
      <c r="W6295" s="14"/>
      <c r="X6295" s="14"/>
      <c r="Y6295" s="14"/>
    </row>
    <row r="6296" spans="1:25">
      <c r="A6296" s="14" t="s">
        <v>6380</v>
      </c>
      <c r="B6296" s="14" t="s">
        <v>68</v>
      </c>
      <c r="C6296" s="14" t="s">
        <v>131</v>
      </c>
      <c r="D6296" s="14" t="s">
        <v>135</v>
      </c>
      <c r="E6296" s="14">
        <v>0</v>
      </c>
      <c r="F6296" s="14">
        <v>225.22617328535901</v>
      </c>
      <c r="G6296" s="14">
        <v>75.075391095119599</v>
      </c>
      <c r="H6296" s="14">
        <v>185.64789792642401</v>
      </c>
      <c r="I6296" s="14">
        <v>171.04590365747299</v>
      </c>
      <c r="J6296" s="14">
        <v>149.221526790989</v>
      </c>
      <c r="K6296" s="14">
        <v>195.13931295875901</v>
      </c>
      <c r="L6296" s="14">
        <v>24.093409301286702</v>
      </c>
      <c r="M6296" s="14">
        <v>21.824376866483799</v>
      </c>
      <c r="O6296" s="14"/>
      <c r="P6296" s="14"/>
      <c r="Q6296" s="14"/>
      <c r="R6296" s="14"/>
      <c r="S6296" s="14"/>
      <c r="T6296" s="14"/>
      <c r="U6296" s="14"/>
      <c r="V6296" s="14"/>
      <c r="W6296" s="14"/>
      <c r="X6296" s="14"/>
      <c r="Y6296" s="14"/>
    </row>
    <row r="6297" spans="1:25">
      <c r="A6297" s="14" t="s">
        <v>6381</v>
      </c>
      <c r="B6297" s="14" t="s">
        <v>68</v>
      </c>
      <c r="C6297" s="14" t="s">
        <v>132</v>
      </c>
      <c r="D6297" s="14" t="s">
        <v>135</v>
      </c>
      <c r="E6297" s="14">
        <v>0</v>
      </c>
      <c r="F6297" s="14">
        <v>232.01581156723901</v>
      </c>
      <c r="G6297" s="14">
        <v>77.3386038557462</v>
      </c>
      <c r="H6297" s="14">
        <v>189.94646786458901</v>
      </c>
      <c r="I6297" s="14">
        <v>172.582079905244</v>
      </c>
      <c r="J6297" s="14">
        <v>150.90235759955701</v>
      </c>
      <c r="K6297" s="14">
        <v>196.48075897833701</v>
      </c>
      <c r="L6297" s="14">
        <v>23.898679073092801</v>
      </c>
      <c r="M6297" s="14">
        <v>21.679722305687399</v>
      </c>
      <c r="O6297" s="14"/>
      <c r="P6297" s="14"/>
      <c r="Q6297" s="14"/>
      <c r="R6297" s="14"/>
      <c r="S6297" s="14"/>
      <c r="T6297" s="14"/>
      <c r="U6297" s="14"/>
      <c r="V6297" s="14"/>
      <c r="W6297" s="14"/>
      <c r="X6297" s="14"/>
      <c r="Y6297" s="14"/>
    </row>
    <row r="6298" spans="1:25">
      <c r="A6298" s="14" t="s">
        <v>6382</v>
      </c>
      <c r="B6298" s="14" t="s">
        <v>68</v>
      </c>
      <c r="C6298" s="14" t="s">
        <v>38</v>
      </c>
      <c r="D6298" s="14" t="s">
        <v>135</v>
      </c>
      <c r="E6298" s="14">
        <v>1</v>
      </c>
      <c r="F6298" s="14">
        <v>33.696864775639497</v>
      </c>
      <c r="G6298" s="14">
        <v>11.2322882585465</v>
      </c>
      <c r="H6298" s="14">
        <v>136.92902911796301</v>
      </c>
      <c r="I6298" s="14">
        <v>117.120660477882</v>
      </c>
      <c r="J6298" s="14">
        <v>80.378166346766704</v>
      </c>
      <c r="K6298" s="14">
        <v>164.65347586094001</v>
      </c>
      <c r="L6298" s="14">
        <v>47.532815383057397</v>
      </c>
      <c r="M6298" s="14">
        <v>36.742494131115699</v>
      </c>
      <c r="O6298" s="14"/>
      <c r="P6298" s="14"/>
      <c r="Q6298" s="14"/>
      <c r="R6298" s="14"/>
      <c r="S6298" s="14"/>
      <c r="T6298" s="14"/>
      <c r="U6298" s="14"/>
      <c r="V6298" s="14"/>
      <c r="W6298" s="14"/>
      <c r="X6298" s="14"/>
      <c r="Y6298" s="14"/>
    </row>
    <row r="6299" spans="1:25">
      <c r="A6299" s="14" t="s">
        <v>6383</v>
      </c>
      <c r="B6299" s="14" t="s">
        <v>68</v>
      </c>
      <c r="C6299" s="14" t="s">
        <v>36</v>
      </c>
      <c r="D6299" s="14" t="s">
        <v>135</v>
      </c>
      <c r="E6299" s="14">
        <v>1</v>
      </c>
      <c r="F6299" s="14">
        <v>34.158575335499002</v>
      </c>
      <c r="G6299" s="14">
        <v>11.3861917784997</v>
      </c>
      <c r="H6299" s="14">
        <v>137.80286967685601</v>
      </c>
      <c r="I6299" s="14">
        <v>117.05826877116201</v>
      </c>
      <c r="J6299" s="14">
        <v>80.554250284435597</v>
      </c>
      <c r="K6299" s="14">
        <v>164.19936321380499</v>
      </c>
      <c r="L6299" s="14">
        <v>47.141094442643301</v>
      </c>
      <c r="M6299" s="14">
        <v>36.504018486726501</v>
      </c>
      <c r="O6299" s="14"/>
      <c r="P6299" s="14"/>
      <c r="Q6299" s="14"/>
      <c r="R6299" s="14"/>
      <c r="S6299" s="14"/>
      <c r="T6299" s="14"/>
      <c r="U6299" s="14"/>
      <c r="V6299" s="14"/>
      <c r="W6299" s="14"/>
      <c r="X6299" s="14"/>
      <c r="Y6299" s="14"/>
    </row>
    <row r="6300" spans="1:25">
      <c r="A6300" s="14" t="s">
        <v>6384</v>
      </c>
      <c r="B6300" s="14" t="s">
        <v>68</v>
      </c>
      <c r="C6300" s="14" t="s">
        <v>34</v>
      </c>
      <c r="D6300" s="14" t="s">
        <v>135</v>
      </c>
      <c r="E6300" s="14">
        <v>1</v>
      </c>
      <c r="F6300" s="14">
        <v>34.911854312228002</v>
      </c>
      <c r="G6300" s="14">
        <v>11.637284770742699</v>
      </c>
      <c r="H6300" s="14">
        <v>140.08448082909899</v>
      </c>
      <c r="I6300" s="14">
        <v>117.801563172255</v>
      </c>
      <c r="J6300" s="14">
        <v>81.368382965982605</v>
      </c>
      <c r="K6300" s="14">
        <v>164.719555642866</v>
      </c>
      <c r="L6300" s="14">
        <v>46.917992470611097</v>
      </c>
      <c r="M6300" s="14">
        <v>36.433180206272603</v>
      </c>
      <c r="O6300" s="14"/>
      <c r="P6300" s="14"/>
      <c r="Q6300" s="14"/>
      <c r="R6300" s="14"/>
      <c r="S6300" s="14"/>
      <c r="T6300" s="14"/>
      <c r="U6300" s="14"/>
      <c r="V6300" s="14"/>
      <c r="W6300" s="14"/>
      <c r="X6300" s="14"/>
      <c r="Y6300" s="14"/>
    </row>
    <row r="6301" spans="1:25">
      <c r="A6301" s="14" t="s">
        <v>6385</v>
      </c>
      <c r="B6301" s="14" t="s">
        <v>68</v>
      </c>
      <c r="C6301" s="14" t="s">
        <v>128</v>
      </c>
      <c r="D6301" s="14" t="s">
        <v>135</v>
      </c>
      <c r="E6301" s="14">
        <v>1</v>
      </c>
      <c r="F6301" s="14">
        <v>36.7986848738676</v>
      </c>
      <c r="G6301" s="14">
        <v>12.266228291289201</v>
      </c>
      <c r="H6301" s="14">
        <v>146.90680216323</v>
      </c>
      <c r="I6301" s="14">
        <v>123.38883420724601</v>
      </c>
      <c r="J6301" s="14">
        <v>86.1139582427151</v>
      </c>
      <c r="K6301" s="14">
        <v>171.073379390311</v>
      </c>
      <c r="L6301" s="14">
        <v>47.684545183064898</v>
      </c>
      <c r="M6301" s="14">
        <v>37.274875964530899</v>
      </c>
      <c r="O6301" s="14"/>
      <c r="P6301" s="14"/>
      <c r="Q6301" s="14"/>
      <c r="R6301" s="14"/>
      <c r="S6301" s="14"/>
      <c r="T6301" s="14"/>
      <c r="U6301" s="14"/>
      <c r="V6301" s="14"/>
      <c r="W6301" s="14"/>
      <c r="X6301" s="14"/>
      <c r="Y6301" s="14"/>
    </row>
    <row r="6302" spans="1:25">
      <c r="A6302" s="14" t="s">
        <v>6386</v>
      </c>
      <c r="B6302" s="14" t="s">
        <v>68</v>
      </c>
      <c r="C6302" s="14" t="s">
        <v>129</v>
      </c>
      <c r="D6302" s="14" t="s">
        <v>135</v>
      </c>
      <c r="E6302" s="14">
        <v>1</v>
      </c>
      <c r="F6302" s="14">
        <v>34.781958053313097</v>
      </c>
      <c r="G6302" s="14">
        <v>11.593986017771</v>
      </c>
      <c r="H6302" s="14">
        <v>138.40811004103901</v>
      </c>
      <c r="I6302" s="14">
        <v>112.44188502429699</v>
      </c>
      <c r="J6302" s="14">
        <v>77.544855861671195</v>
      </c>
      <c r="K6302" s="14">
        <v>157.40307080251301</v>
      </c>
      <c r="L6302" s="14">
        <v>44.961185778216603</v>
      </c>
      <c r="M6302" s="14">
        <v>34.8970291626256</v>
      </c>
      <c r="O6302" s="14"/>
      <c r="P6302" s="14"/>
      <c r="Q6302" s="14"/>
      <c r="R6302" s="14"/>
      <c r="S6302" s="14"/>
      <c r="T6302" s="14"/>
      <c r="U6302" s="14"/>
      <c r="V6302" s="14"/>
      <c r="W6302" s="14"/>
      <c r="X6302" s="14"/>
      <c r="Y6302" s="14"/>
    </row>
    <row r="6303" spans="1:25">
      <c r="A6303" s="14" t="s">
        <v>6387</v>
      </c>
      <c r="B6303" s="14" t="s">
        <v>68</v>
      </c>
      <c r="C6303" s="14" t="s">
        <v>130</v>
      </c>
      <c r="D6303" s="14" t="s">
        <v>135</v>
      </c>
      <c r="E6303" s="14">
        <v>1</v>
      </c>
      <c r="F6303" s="14">
        <v>33.430526160444103</v>
      </c>
      <c r="G6303" s="14">
        <v>11.143508720148001</v>
      </c>
      <c r="H6303" s="14">
        <v>132.23577453599199</v>
      </c>
      <c r="I6303" s="14">
        <v>105.34202690825801</v>
      </c>
      <c r="J6303" s="14">
        <v>72.116030885171796</v>
      </c>
      <c r="K6303" s="14">
        <v>148.37010763548599</v>
      </c>
      <c r="L6303" s="14">
        <v>43.028080727228001</v>
      </c>
      <c r="M6303" s="14">
        <v>33.225996023085798</v>
      </c>
      <c r="O6303" s="14"/>
      <c r="P6303" s="14"/>
      <c r="Q6303" s="14"/>
      <c r="R6303" s="14"/>
      <c r="S6303" s="14"/>
      <c r="T6303" s="14"/>
      <c r="U6303" s="14"/>
      <c r="V6303" s="14"/>
      <c r="W6303" s="14"/>
      <c r="X6303" s="14"/>
      <c r="Y6303" s="14"/>
    </row>
    <row r="6304" spans="1:25">
      <c r="A6304" s="14" t="s">
        <v>6388</v>
      </c>
      <c r="B6304" s="14" t="s">
        <v>68</v>
      </c>
      <c r="C6304" s="14" t="s">
        <v>131</v>
      </c>
      <c r="D6304" s="14" t="s">
        <v>135</v>
      </c>
      <c r="E6304" s="14">
        <v>1</v>
      </c>
      <c r="F6304" s="14">
        <v>32.785341064591698</v>
      </c>
      <c r="G6304" s="14">
        <v>10.9284470215306</v>
      </c>
      <c r="H6304" s="14">
        <v>128.96951758228099</v>
      </c>
      <c r="I6304" s="14">
        <v>100.21599045108999</v>
      </c>
      <c r="J6304" s="14">
        <v>68.350921954055096</v>
      </c>
      <c r="K6304" s="14">
        <v>141.58730873176299</v>
      </c>
      <c r="L6304" s="14">
        <v>41.371318280673201</v>
      </c>
      <c r="M6304" s="14">
        <v>31.865068497034802</v>
      </c>
      <c r="O6304" s="14"/>
      <c r="P6304" s="14"/>
      <c r="Q6304" s="14"/>
      <c r="R6304" s="14"/>
      <c r="S6304" s="14"/>
      <c r="T6304" s="14"/>
      <c r="U6304" s="14"/>
      <c r="V6304" s="14"/>
      <c r="W6304" s="14"/>
      <c r="X6304" s="14"/>
      <c r="Y6304" s="14"/>
    </row>
    <row r="6305" spans="1:25">
      <c r="A6305" s="14" t="s">
        <v>6389</v>
      </c>
      <c r="B6305" s="14" t="s">
        <v>68</v>
      </c>
      <c r="C6305" s="14" t="s">
        <v>132</v>
      </c>
      <c r="D6305" s="14" t="s">
        <v>135</v>
      </c>
      <c r="E6305" s="14">
        <v>1</v>
      </c>
      <c r="F6305" s="14">
        <v>38.261099000264799</v>
      </c>
      <c r="G6305" s="14">
        <v>12.753699666754899</v>
      </c>
      <c r="H6305" s="14">
        <v>150.72325783047</v>
      </c>
      <c r="I6305" s="14">
        <v>117.52655629773599</v>
      </c>
      <c r="J6305" s="14">
        <v>82.6989523863014</v>
      </c>
      <c r="K6305" s="14">
        <v>161.867109496279</v>
      </c>
      <c r="L6305" s="14">
        <v>44.3405531985427</v>
      </c>
      <c r="M6305" s="14">
        <v>34.827603911434601</v>
      </c>
      <c r="O6305" s="14"/>
      <c r="P6305" s="14"/>
      <c r="Q6305" s="14"/>
      <c r="R6305" s="14"/>
      <c r="S6305" s="14"/>
      <c r="T6305" s="14"/>
      <c r="U6305" s="14"/>
      <c r="V6305" s="14"/>
      <c r="W6305" s="14"/>
      <c r="X6305" s="14"/>
      <c r="Y6305" s="14"/>
    </row>
    <row r="6306" spans="1:25">
      <c r="A6306" s="14" t="s">
        <v>6390</v>
      </c>
      <c r="B6306" s="14" t="s">
        <v>68</v>
      </c>
      <c r="C6306" s="14" t="s">
        <v>38</v>
      </c>
      <c r="D6306" s="14" t="s">
        <v>135</v>
      </c>
      <c r="E6306" s="14">
        <v>2</v>
      </c>
      <c r="F6306" s="14">
        <v>39.331405260563102</v>
      </c>
      <c r="G6306" s="14">
        <v>13.110468420187701</v>
      </c>
      <c r="H6306" s="14">
        <v>148.90926914990001</v>
      </c>
      <c r="I6306" s="14">
        <v>148.73986266092999</v>
      </c>
      <c r="J6306" s="14">
        <v>105.514271291634</v>
      </c>
      <c r="K6306" s="14">
        <v>203.58875997591801</v>
      </c>
      <c r="L6306" s="14">
        <v>54.848897314988001</v>
      </c>
      <c r="M6306" s="14">
        <v>43.225591369296197</v>
      </c>
      <c r="O6306" s="14"/>
      <c r="P6306" s="14"/>
      <c r="Q6306" s="14"/>
      <c r="R6306" s="14"/>
      <c r="S6306" s="14"/>
      <c r="T6306" s="14"/>
      <c r="U6306" s="14"/>
      <c r="V6306" s="14"/>
      <c r="W6306" s="14"/>
      <c r="X6306" s="14"/>
      <c r="Y6306" s="14"/>
    </row>
    <row r="6307" spans="1:25">
      <c r="A6307" s="14" t="s">
        <v>6391</v>
      </c>
      <c r="B6307" s="14" t="s">
        <v>68</v>
      </c>
      <c r="C6307" s="14" t="s">
        <v>36</v>
      </c>
      <c r="D6307" s="14" t="s">
        <v>135</v>
      </c>
      <c r="E6307" s="14">
        <v>2</v>
      </c>
      <c r="F6307" s="14">
        <v>35.424260145541801</v>
      </c>
      <c r="G6307" s="14">
        <v>11.8080867151806</v>
      </c>
      <c r="H6307" s="14">
        <v>132.56590130058299</v>
      </c>
      <c r="I6307" s="14">
        <v>130.43107214887601</v>
      </c>
      <c r="J6307" s="14">
        <v>90.697740373131396</v>
      </c>
      <c r="K6307" s="14">
        <v>181.504159436713</v>
      </c>
      <c r="L6307" s="14">
        <v>51.073087287836202</v>
      </c>
      <c r="M6307" s="14">
        <v>39.733331775745</v>
      </c>
      <c r="O6307" s="14"/>
      <c r="P6307" s="14"/>
      <c r="Q6307" s="14"/>
      <c r="R6307" s="14"/>
      <c r="S6307" s="14"/>
      <c r="T6307" s="14"/>
      <c r="U6307" s="14"/>
      <c r="V6307" s="14"/>
      <c r="W6307" s="14"/>
      <c r="X6307" s="14"/>
      <c r="Y6307" s="14"/>
    </row>
    <row r="6308" spans="1:25">
      <c r="A6308" s="14" t="s">
        <v>6392</v>
      </c>
      <c r="B6308" s="14" t="s">
        <v>68</v>
      </c>
      <c r="C6308" s="14" t="s">
        <v>34</v>
      </c>
      <c r="D6308" s="14" t="s">
        <v>135</v>
      </c>
      <c r="E6308" s="14">
        <v>2</v>
      </c>
      <c r="F6308" s="14">
        <v>36.0294021415692</v>
      </c>
      <c r="G6308" s="14">
        <v>12.0098007138564</v>
      </c>
      <c r="H6308" s="14">
        <v>133.83878953034599</v>
      </c>
      <c r="I6308" s="14">
        <v>127.871749381127</v>
      </c>
      <c r="J6308" s="14">
        <v>89.272081700959205</v>
      </c>
      <c r="K6308" s="14">
        <v>177.38165327937801</v>
      </c>
      <c r="L6308" s="14">
        <v>49.509903898251402</v>
      </c>
      <c r="M6308" s="14">
        <v>38.599667680167698</v>
      </c>
      <c r="O6308" s="14"/>
      <c r="P6308" s="14"/>
      <c r="Q6308" s="14"/>
      <c r="R6308" s="14"/>
      <c r="S6308" s="14"/>
      <c r="T6308" s="14"/>
      <c r="U6308" s="14"/>
      <c r="V6308" s="14"/>
      <c r="W6308" s="14"/>
      <c r="X6308" s="14"/>
      <c r="Y6308" s="14"/>
    </row>
    <row r="6309" spans="1:25">
      <c r="A6309" s="14" t="s">
        <v>6393</v>
      </c>
      <c r="B6309" s="14" t="s">
        <v>68</v>
      </c>
      <c r="C6309" s="14" t="s">
        <v>128</v>
      </c>
      <c r="D6309" s="14" t="s">
        <v>135</v>
      </c>
      <c r="E6309" s="14">
        <v>2</v>
      </c>
      <c r="F6309" s="14">
        <v>33.772963554103399</v>
      </c>
      <c r="G6309" s="14">
        <v>11.257654518034499</v>
      </c>
      <c r="H6309" s="14">
        <v>124.692499738244</v>
      </c>
      <c r="I6309" s="14">
        <v>117.63377315049701</v>
      </c>
      <c r="J6309" s="14">
        <v>81.0991074026375</v>
      </c>
      <c r="K6309" s="14">
        <v>164.88387172538299</v>
      </c>
      <c r="L6309" s="14">
        <v>47.250098574885797</v>
      </c>
      <c r="M6309" s="14">
        <v>36.5346657478593</v>
      </c>
      <c r="O6309" s="14"/>
      <c r="P6309" s="14"/>
      <c r="Q6309" s="14"/>
      <c r="R6309" s="14"/>
      <c r="S6309" s="14"/>
      <c r="T6309" s="14"/>
      <c r="U6309" s="14"/>
      <c r="V6309" s="14"/>
      <c r="W6309" s="14"/>
      <c r="X6309" s="14"/>
      <c r="Y6309" s="14"/>
    </row>
    <row r="6310" spans="1:25">
      <c r="A6310" s="14" t="s">
        <v>6394</v>
      </c>
      <c r="B6310" s="14" t="s">
        <v>68</v>
      </c>
      <c r="C6310" s="14" t="s">
        <v>129</v>
      </c>
      <c r="D6310" s="14" t="s">
        <v>135</v>
      </c>
      <c r="E6310" s="14">
        <v>2</v>
      </c>
      <c r="F6310" s="14">
        <v>34.4882428284537</v>
      </c>
      <c r="G6310" s="14">
        <v>11.496080942817899</v>
      </c>
      <c r="H6310" s="14">
        <v>126.75772871381101</v>
      </c>
      <c r="I6310" s="14">
        <v>118.52429158904</v>
      </c>
      <c r="J6310" s="14">
        <v>82.048494573179497</v>
      </c>
      <c r="K6310" s="14">
        <v>165.57069060224899</v>
      </c>
      <c r="L6310" s="14">
        <v>47.046399013209502</v>
      </c>
      <c r="M6310" s="14">
        <v>36.475797015860401</v>
      </c>
      <c r="O6310" s="14"/>
      <c r="P6310" s="14"/>
      <c r="Q6310" s="14"/>
      <c r="R6310" s="14"/>
      <c r="S6310" s="14"/>
      <c r="T6310" s="14"/>
      <c r="U6310" s="14"/>
      <c r="V6310" s="14"/>
      <c r="W6310" s="14"/>
      <c r="X6310" s="14"/>
      <c r="Y6310" s="14"/>
    </row>
    <row r="6311" spans="1:25">
      <c r="A6311" s="14" t="s">
        <v>6395</v>
      </c>
      <c r="B6311" s="14" t="s">
        <v>68</v>
      </c>
      <c r="C6311" s="14" t="s">
        <v>130</v>
      </c>
      <c r="D6311" s="14" t="s">
        <v>135</v>
      </c>
      <c r="E6311" s="14">
        <v>2</v>
      </c>
      <c r="F6311" s="14">
        <v>35.1313239363907</v>
      </c>
      <c r="G6311" s="14">
        <v>11.7104413121302</v>
      </c>
      <c r="H6311" s="14">
        <v>128.19311781204399</v>
      </c>
      <c r="I6311" s="14">
        <v>118.008770522487</v>
      </c>
      <c r="J6311" s="14">
        <v>81.9897303071008</v>
      </c>
      <c r="K6311" s="14">
        <v>164.35638920528399</v>
      </c>
      <c r="L6311" s="14">
        <v>46.347618682796799</v>
      </c>
      <c r="M6311" s="14">
        <v>36.019040215386497</v>
      </c>
      <c r="O6311" s="14"/>
      <c r="P6311" s="14"/>
      <c r="Q6311" s="14"/>
      <c r="R6311" s="14"/>
      <c r="S6311" s="14"/>
      <c r="T6311" s="14"/>
      <c r="U6311" s="14"/>
      <c r="V6311" s="14"/>
      <c r="W6311" s="14"/>
      <c r="X6311" s="14"/>
      <c r="Y6311" s="14"/>
    </row>
    <row r="6312" spans="1:25">
      <c r="A6312" s="14" t="s">
        <v>6396</v>
      </c>
      <c r="B6312" s="14" t="s">
        <v>68</v>
      </c>
      <c r="C6312" s="14" t="s">
        <v>131</v>
      </c>
      <c r="D6312" s="14" t="s">
        <v>135</v>
      </c>
      <c r="E6312" s="14">
        <v>2</v>
      </c>
      <c r="F6312" s="14">
        <v>32.653231999905501</v>
      </c>
      <c r="G6312" s="14">
        <v>10.884410666635199</v>
      </c>
      <c r="H6312" s="14">
        <v>118.347403138362</v>
      </c>
      <c r="I6312" s="14">
        <v>105.399126296299</v>
      </c>
      <c r="J6312" s="14">
        <v>72.131997708288296</v>
      </c>
      <c r="K6312" s="14">
        <v>148.61380502269901</v>
      </c>
      <c r="L6312" s="14">
        <v>43.2146787264004</v>
      </c>
      <c r="M6312" s="14">
        <v>33.2671285880105</v>
      </c>
      <c r="O6312" s="14"/>
      <c r="P6312" s="14"/>
      <c r="Q6312" s="14"/>
      <c r="R6312" s="14"/>
      <c r="S6312" s="14"/>
      <c r="T6312" s="14"/>
      <c r="U6312" s="14"/>
      <c r="V6312" s="14"/>
      <c r="W6312" s="14"/>
      <c r="X6312" s="14"/>
      <c r="Y6312" s="14"/>
    </row>
    <row r="6313" spans="1:25">
      <c r="A6313" s="14" t="s">
        <v>6397</v>
      </c>
      <c r="B6313" s="14" t="s">
        <v>68</v>
      </c>
      <c r="C6313" s="14" t="s">
        <v>132</v>
      </c>
      <c r="D6313" s="14" t="s">
        <v>135</v>
      </c>
      <c r="E6313" s="14">
        <v>2</v>
      </c>
      <c r="F6313" s="14">
        <v>32.477296734141497</v>
      </c>
      <c r="G6313" s="14">
        <v>10.8257655780472</v>
      </c>
      <c r="H6313" s="14">
        <v>116.523022151771</v>
      </c>
      <c r="I6313" s="14">
        <v>102.430828014627</v>
      </c>
      <c r="J6313" s="14">
        <v>70.016960950847505</v>
      </c>
      <c r="K6313" s="14">
        <v>144.56721336295499</v>
      </c>
      <c r="L6313" s="14">
        <v>42.136385348328503</v>
      </c>
      <c r="M6313" s="14">
        <v>32.413867063779399</v>
      </c>
      <c r="O6313" s="14"/>
      <c r="P6313" s="14"/>
      <c r="Q6313" s="14"/>
      <c r="R6313" s="14"/>
      <c r="S6313" s="14"/>
      <c r="T6313" s="14"/>
      <c r="U6313" s="14"/>
      <c r="V6313" s="14"/>
      <c r="W6313" s="14"/>
      <c r="X6313" s="14"/>
      <c r="Y6313" s="14"/>
    </row>
    <row r="6314" spans="1:25">
      <c r="A6314" s="14" t="s">
        <v>6398</v>
      </c>
      <c r="B6314" s="14" t="s">
        <v>68</v>
      </c>
      <c r="C6314" s="14" t="s">
        <v>38</v>
      </c>
      <c r="D6314" s="14" t="s">
        <v>135</v>
      </c>
      <c r="E6314" s="14">
        <v>3</v>
      </c>
      <c r="F6314" s="14">
        <v>44.214979518854499</v>
      </c>
      <c r="G6314" s="14">
        <v>14.7383265062848</v>
      </c>
      <c r="H6314" s="14">
        <v>182.87277491461001</v>
      </c>
      <c r="I6314" s="14">
        <v>187.716486986663</v>
      </c>
      <c r="J6314" s="14">
        <v>135.95372936919901</v>
      </c>
      <c r="K6314" s="14">
        <v>252.50707872975599</v>
      </c>
      <c r="L6314" s="14">
        <v>64.7905917430936</v>
      </c>
      <c r="M6314" s="14">
        <v>51.762757617463798</v>
      </c>
      <c r="O6314" s="14"/>
      <c r="P6314" s="14"/>
      <c r="Q6314" s="14"/>
      <c r="R6314" s="14"/>
      <c r="S6314" s="14"/>
      <c r="T6314" s="14"/>
      <c r="U6314" s="14"/>
      <c r="V6314" s="14"/>
      <c r="W6314" s="14"/>
      <c r="X6314" s="14"/>
      <c r="Y6314" s="14"/>
    </row>
    <row r="6315" spans="1:25">
      <c r="A6315" s="14" t="s">
        <v>6399</v>
      </c>
      <c r="B6315" s="14" t="s">
        <v>68</v>
      </c>
      <c r="C6315" s="14" t="s">
        <v>36</v>
      </c>
      <c r="D6315" s="14" t="s">
        <v>135</v>
      </c>
      <c r="E6315" s="14">
        <v>3</v>
      </c>
      <c r="F6315" s="14">
        <v>44.727055579368702</v>
      </c>
      <c r="G6315" s="14">
        <v>14.909018526456199</v>
      </c>
      <c r="H6315" s="14">
        <v>183.307604833478</v>
      </c>
      <c r="I6315" s="14">
        <v>186.55990505845099</v>
      </c>
      <c r="J6315" s="14">
        <v>135.39229162786401</v>
      </c>
      <c r="K6315" s="14">
        <v>250.52232275618201</v>
      </c>
      <c r="L6315" s="14">
        <v>63.962417697731603</v>
      </c>
      <c r="M6315" s="14">
        <v>51.167613430586499</v>
      </c>
      <c r="O6315" s="14"/>
      <c r="P6315" s="14"/>
      <c r="Q6315" s="14"/>
      <c r="R6315" s="14"/>
      <c r="S6315" s="14"/>
      <c r="T6315" s="14"/>
      <c r="U6315" s="14"/>
      <c r="V6315" s="14"/>
      <c r="W6315" s="14"/>
      <c r="X6315" s="14"/>
      <c r="Y6315" s="14"/>
    </row>
    <row r="6316" spans="1:25">
      <c r="A6316" s="14" t="s">
        <v>6400</v>
      </c>
      <c r="B6316" s="14" t="s">
        <v>68</v>
      </c>
      <c r="C6316" s="14" t="s">
        <v>34</v>
      </c>
      <c r="D6316" s="14" t="s">
        <v>135</v>
      </c>
      <c r="E6316" s="14">
        <v>3</v>
      </c>
      <c r="F6316" s="14">
        <v>42.094873666047903</v>
      </c>
      <c r="G6316" s="14">
        <v>14.0316245553493</v>
      </c>
      <c r="H6316" s="14">
        <v>171.956183276339</v>
      </c>
      <c r="I6316" s="14">
        <v>175.99024564949201</v>
      </c>
      <c r="J6316" s="14">
        <v>126.432708782318</v>
      </c>
      <c r="K6316" s="14">
        <v>238.37120049092599</v>
      </c>
      <c r="L6316" s="14">
        <v>62.380954841433002</v>
      </c>
      <c r="M6316" s="14">
        <v>49.557536867174598</v>
      </c>
      <c r="O6316" s="14"/>
      <c r="P6316" s="14"/>
      <c r="Q6316" s="14"/>
      <c r="R6316" s="14"/>
      <c r="S6316" s="14"/>
      <c r="T6316" s="14"/>
      <c r="U6316" s="14"/>
      <c r="V6316" s="14"/>
      <c r="W6316" s="14"/>
      <c r="X6316" s="14"/>
      <c r="Y6316" s="14"/>
    </row>
    <row r="6317" spans="1:25">
      <c r="A6317" s="14" t="s">
        <v>6401</v>
      </c>
      <c r="B6317" s="14" t="s">
        <v>68</v>
      </c>
      <c r="C6317" s="14" t="s">
        <v>128</v>
      </c>
      <c r="D6317" s="14" t="s">
        <v>135</v>
      </c>
      <c r="E6317" s="14">
        <v>3</v>
      </c>
      <c r="F6317" s="14">
        <v>35.583759506587803</v>
      </c>
      <c r="G6317" s="14">
        <v>11.8612531688626</v>
      </c>
      <c r="H6317" s="14">
        <v>145.050381161698</v>
      </c>
      <c r="I6317" s="14">
        <v>148.689625552358</v>
      </c>
      <c r="J6317" s="14">
        <v>103.459558809188</v>
      </c>
      <c r="K6317" s="14">
        <v>206.79513177257999</v>
      </c>
      <c r="L6317" s="14">
        <v>58.105506220221898</v>
      </c>
      <c r="M6317" s="14">
        <v>45.2300667431698</v>
      </c>
      <c r="O6317" s="14"/>
      <c r="P6317" s="14"/>
      <c r="Q6317" s="14"/>
      <c r="R6317" s="14"/>
      <c r="S6317" s="14"/>
      <c r="T6317" s="14"/>
      <c r="U6317" s="14"/>
      <c r="V6317" s="14"/>
      <c r="W6317" s="14"/>
      <c r="X6317" s="14"/>
      <c r="Y6317" s="14"/>
    </row>
    <row r="6318" spans="1:25">
      <c r="A6318" s="14" t="s">
        <v>6402</v>
      </c>
      <c r="B6318" s="14" t="s">
        <v>68</v>
      </c>
      <c r="C6318" s="14" t="s">
        <v>129</v>
      </c>
      <c r="D6318" s="14" t="s">
        <v>135</v>
      </c>
      <c r="E6318" s="14">
        <v>3</v>
      </c>
      <c r="F6318" s="14">
        <v>36.000153853929604</v>
      </c>
      <c r="G6318" s="14">
        <v>12.000051284643201</v>
      </c>
      <c r="H6318" s="14">
        <v>146.00970901171999</v>
      </c>
      <c r="I6318" s="14">
        <v>144.954513403871</v>
      </c>
      <c r="J6318" s="14">
        <v>101.12488323959001</v>
      </c>
      <c r="K6318" s="14">
        <v>201.17837413821201</v>
      </c>
      <c r="L6318" s="14">
        <v>56.223860734340597</v>
      </c>
      <c r="M6318" s="14">
        <v>43.829630164281298</v>
      </c>
      <c r="O6318" s="14"/>
      <c r="P6318" s="14"/>
      <c r="Q6318" s="14"/>
      <c r="R6318" s="14"/>
      <c r="S6318" s="14"/>
      <c r="T6318" s="14"/>
      <c r="U6318" s="14"/>
      <c r="V6318" s="14"/>
      <c r="W6318" s="14"/>
      <c r="X6318" s="14"/>
      <c r="Y6318" s="14"/>
    </row>
    <row r="6319" spans="1:25">
      <c r="A6319" s="14" t="s">
        <v>6403</v>
      </c>
      <c r="B6319" s="14" t="s">
        <v>68</v>
      </c>
      <c r="C6319" s="14" t="s">
        <v>130</v>
      </c>
      <c r="D6319" s="14" t="s">
        <v>135</v>
      </c>
      <c r="E6319" s="14">
        <v>3</v>
      </c>
      <c r="F6319" s="14">
        <v>34.913956422719899</v>
      </c>
      <c r="G6319" s="14">
        <v>11.637985474240001</v>
      </c>
      <c r="H6319" s="14">
        <v>140.61198720386599</v>
      </c>
      <c r="I6319" s="14">
        <v>134.35575691530499</v>
      </c>
      <c r="J6319" s="14">
        <v>93.175687109773705</v>
      </c>
      <c r="K6319" s="14">
        <v>187.38630040851899</v>
      </c>
      <c r="L6319" s="14">
        <v>53.030543493214097</v>
      </c>
      <c r="M6319" s="14">
        <v>41.180069805531502</v>
      </c>
      <c r="O6319" s="14"/>
      <c r="P6319" s="14"/>
      <c r="Q6319" s="14"/>
      <c r="R6319" s="14"/>
      <c r="S6319" s="14"/>
      <c r="T6319" s="14"/>
      <c r="U6319" s="14"/>
      <c r="V6319" s="14"/>
      <c r="W6319" s="14"/>
      <c r="X6319" s="14"/>
      <c r="Y6319" s="14"/>
    </row>
    <row r="6320" spans="1:25">
      <c r="A6320" s="14" t="s">
        <v>6404</v>
      </c>
      <c r="B6320" s="14" t="s">
        <v>68</v>
      </c>
      <c r="C6320" s="14" t="s">
        <v>131</v>
      </c>
      <c r="D6320" s="14" t="s">
        <v>135</v>
      </c>
      <c r="E6320" s="14">
        <v>3</v>
      </c>
      <c r="F6320" s="14">
        <v>38.691452943273802</v>
      </c>
      <c r="G6320" s="14">
        <v>12.897150981091301</v>
      </c>
      <c r="H6320" s="14">
        <v>154.722489476042</v>
      </c>
      <c r="I6320" s="14">
        <v>147.256969636348</v>
      </c>
      <c r="J6320" s="14">
        <v>104.247720531792</v>
      </c>
      <c r="K6320" s="14">
        <v>201.93953170910299</v>
      </c>
      <c r="L6320" s="14">
        <v>54.682562072755402</v>
      </c>
      <c r="M6320" s="14">
        <v>43.009249104555899</v>
      </c>
      <c r="O6320" s="14"/>
      <c r="P6320" s="14"/>
      <c r="Q6320" s="14"/>
      <c r="R6320" s="14"/>
      <c r="S6320" s="14"/>
      <c r="T6320" s="14"/>
      <c r="U6320" s="14"/>
      <c r="V6320" s="14"/>
      <c r="W6320" s="14"/>
      <c r="X6320" s="14"/>
      <c r="Y6320" s="14"/>
    </row>
    <row r="6321" spans="1:25">
      <c r="A6321" s="14" t="s">
        <v>6405</v>
      </c>
      <c r="B6321" s="14" t="s">
        <v>68</v>
      </c>
      <c r="C6321" s="14" t="s">
        <v>132</v>
      </c>
      <c r="D6321" s="14" t="s">
        <v>135</v>
      </c>
      <c r="E6321" s="14">
        <v>3</v>
      </c>
      <c r="F6321" s="14">
        <v>42.259357920595598</v>
      </c>
      <c r="G6321" s="14">
        <v>14.0864526401985</v>
      </c>
      <c r="H6321" s="14">
        <v>167.132125452227</v>
      </c>
      <c r="I6321" s="14">
        <v>156.95176825035199</v>
      </c>
      <c r="J6321" s="14">
        <v>112.977514007585</v>
      </c>
      <c r="K6321" s="14">
        <v>212.27968018670899</v>
      </c>
      <c r="L6321" s="14">
        <v>55.327911936357403</v>
      </c>
      <c r="M6321" s="14">
        <v>43.974254242767103</v>
      </c>
      <c r="O6321" s="14"/>
      <c r="P6321" s="14"/>
      <c r="Q6321" s="14"/>
      <c r="R6321" s="14"/>
      <c r="S6321" s="14"/>
      <c r="T6321" s="14"/>
      <c r="U6321" s="14"/>
      <c r="V6321" s="14"/>
      <c r="W6321" s="14"/>
      <c r="X6321" s="14"/>
      <c r="Y6321" s="14"/>
    </row>
    <row r="6322" spans="1:25">
      <c r="A6322" s="14" t="s">
        <v>6406</v>
      </c>
      <c r="B6322" s="14" t="s">
        <v>68</v>
      </c>
      <c r="C6322" s="14" t="s">
        <v>38</v>
      </c>
      <c r="D6322" s="14" t="s">
        <v>135</v>
      </c>
      <c r="E6322" s="14">
        <v>4</v>
      </c>
      <c r="F6322" s="14">
        <v>58.872147562343301</v>
      </c>
      <c r="G6322" s="14">
        <v>19.624049187447799</v>
      </c>
      <c r="H6322" s="14">
        <v>264.93923568850801</v>
      </c>
      <c r="I6322" s="14">
        <v>254.40796579269201</v>
      </c>
      <c r="J6322" s="14">
        <v>192.28452478972201</v>
      </c>
      <c r="K6322" s="14">
        <v>329.85474691056601</v>
      </c>
      <c r="L6322" s="14">
        <v>75.4467811178734</v>
      </c>
      <c r="M6322" s="14">
        <v>62.123441002970402</v>
      </c>
      <c r="O6322" s="14"/>
      <c r="P6322" s="14"/>
      <c r="Q6322" s="14"/>
      <c r="R6322" s="14"/>
      <c r="S6322" s="14"/>
      <c r="T6322" s="14"/>
      <c r="U6322" s="14"/>
      <c r="V6322" s="14"/>
      <c r="W6322" s="14"/>
      <c r="X6322" s="14"/>
      <c r="Y6322" s="14"/>
    </row>
    <row r="6323" spans="1:25">
      <c r="A6323" s="14" t="s">
        <v>6407</v>
      </c>
      <c r="B6323" s="14" t="s">
        <v>68</v>
      </c>
      <c r="C6323" s="14" t="s">
        <v>36</v>
      </c>
      <c r="D6323" s="14" t="s">
        <v>135</v>
      </c>
      <c r="E6323" s="14">
        <v>4</v>
      </c>
      <c r="F6323" s="14">
        <v>54.030421816080199</v>
      </c>
      <c r="G6323" s="14">
        <v>18.0101406053601</v>
      </c>
      <c r="H6323" s="14">
        <v>241.70359584897699</v>
      </c>
      <c r="I6323" s="14">
        <v>232.326123411412</v>
      </c>
      <c r="J6323" s="14">
        <v>173.43230521060701</v>
      </c>
      <c r="K6323" s="14">
        <v>304.46786584721502</v>
      </c>
      <c r="L6323" s="14">
        <v>72.141742435802598</v>
      </c>
      <c r="M6323" s="14">
        <v>58.893818200805498</v>
      </c>
      <c r="O6323" s="14"/>
      <c r="P6323" s="14"/>
      <c r="Q6323" s="14"/>
      <c r="R6323" s="14"/>
      <c r="S6323" s="14"/>
      <c r="T6323" s="14"/>
      <c r="U6323" s="14"/>
      <c r="V6323" s="14"/>
      <c r="W6323" s="14"/>
      <c r="X6323" s="14"/>
      <c r="Y6323" s="14"/>
    </row>
    <row r="6324" spans="1:25">
      <c r="A6324" s="14" t="s">
        <v>6408</v>
      </c>
      <c r="B6324" s="14" t="s">
        <v>68</v>
      </c>
      <c r="C6324" s="14" t="s">
        <v>34</v>
      </c>
      <c r="D6324" s="14" t="s">
        <v>135</v>
      </c>
      <c r="E6324" s="14">
        <v>4</v>
      </c>
      <c r="F6324" s="14">
        <v>60.025331370808502</v>
      </c>
      <c r="G6324" s="14">
        <v>20.008443790269499</v>
      </c>
      <c r="H6324" s="14">
        <v>267.52832986053602</v>
      </c>
      <c r="I6324" s="14">
        <v>261.17536867953498</v>
      </c>
      <c r="J6324" s="14">
        <v>198.18399773343299</v>
      </c>
      <c r="K6324" s="14">
        <v>337.53169885408101</v>
      </c>
      <c r="L6324" s="14">
        <v>76.356330174546798</v>
      </c>
      <c r="M6324" s="14">
        <v>62.991370946101497</v>
      </c>
      <c r="O6324" s="14"/>
      <c r="P6324" s="14"/>
      <c r="Q6324" s="14"/>
      <c r="R6324" s="14"/>
      <c r="S6324" s="14"/>
      <c r="T6324" s="14"/>
      <c r="U6324" s="14"/>
      <c r="V6324" s="14"/>
      <c r="W6324" s="14"/>
      <c r="X6324" s="14"/>
      <c r="Y6324" s="14"/>
    </row>
    <row r="6325" spans="1:25">
      <c r="A6325" s="14" t="s">
        <v>6409</v>
      </c>
      <c r="B6325" s="14" t="s">
        <v>68</v>
      </c>
      <c r="C6325" s="14" t="s">
        <v>128</v>
      </c>
      <c r="D6325" s="14" t="s">
        <v>135</v>
      </c>
      <c r="E6325" s="14">
        <v>4</v>
      </c>
      <c r="F6325" s="14">
        <v>62.232834636478501</v>
      </c>
      <c r="G6325" s="14">
        <v>20.7442782121595</v>
      </c>
      <c r="H6325" s="14">
        <v>275.72032535766499</v>
      </c>
      <c r="I6325" s="14">
        <v>275.822067466833</v>
      </c>
      <c r="J6325" s="14">
        <v>210.53298807678701</v>
      </c>
      <c r="K6325" s="14">
        <v>354.68936074612799</v>
      </c>
      <c r="L6325" s="14">
        <v>78.867293279295595</v>
      </c>
      <c r="M6325" s="14">
        <v>65.289079390045998</v>
      </c>
      <c r="O6325" s="14"/>
      <c r="P6325" s="14"/>
      <c r="Q6325" s="14"/>
      <c r="R6325" s="14"/>
      <c r="S6325" s="14"/>
      <c r="T6325" s="14"/>
      <c r="U6325" s="14"/>
      <c r="V6325" s="14"/>
      <c r="W6325" s="14"/>
      <c r="X6325" s="14"/>
      <c r="Y6325" s="14"/>
    </row>
    <row r="6326" spans="1:25">
      <c r="A6326" s="14" t="s">
        <v>6410</v>
      </c>
      <c r="B6326" s="14" t="s">
        <v>68</v>
      </c>
      <c r="C6326" s="14" t="s">
        <v>129</v>
      </c>
      <c r="D6326" s="14" t="s">
        <v>135</v>
      </c>
      <c r="E6326" s="14">
        <v>4</v>
      </c>
      <c r="F6326" s="14">
        <v>62.879039206889999</v>
      </c>
      <c r="G6326" s="14">
        <v>20.959679735630001</v>
      </c>
      <c r="H6326" s="14">
        <v>277.18333351064598</v>
      </c>
      <c r="I6326" s="14">
        <v>275.68202371492401</v>
      </c>
      <c r="J6326" s="14">
        <v>210.780507828721</v>
      </c>
      <c r="K6326" s="14">
        <v>354.00425919686199</v>
      </c>
      <c r="L6326" s="14">
        <v>78.322235481937597</v>
      </c>
      <c r="M6326" s="14">
        <v>64.901515886203796</v>
      </c>
      <c r="O6326" s="14"/>
      <c r="P6326" s="14"/>
      <c r="Q6326" s="14"/>
      <c r="R6326" s="14"/>
      <c r="S6326" s="14"/>
      <c r="T6326" s="14"/>
      <c r="U6326" s="14"/>
      <c r="V6326" s="14"/>
      <c r="W6326" s="14"/>
      <c r="X6326" s="14"/>
      <c r="Y6326" s="14"/>
    </row>
    <row r="6327" spans="1:25">
      <c r="A6327" s="14" t="s">
        <v>6411</v>
      </c>
      <c r="B6327" s="14" t="s">
        <v>68</v>
      </c>
      <c r="C6327" s="14" t="s">
        <v>130</v>
      </c>
      <c r="D6327" s="14" t="s">
        <v>135</v>
      </c>
      <c r="E6327" s="14">
        <v>4</v>
      </c>
      <c r="F6327" s="14">
        <v>58.7848807328239</v>
      </c>
      <c r="G6327" s="14">
        <v>19.594960244274599</v>
      </c>
      <c r="H6327" s="14">
        <v>257.873665260677</v>
      </c>
      <c r="I6327" s="14">
        <v>255.10566042596801</v>
      </c>
      <c r="J6327" s="14">
        <v>193.22192984825199</v>
      </c>
      <c r="K6327" s="14">
        <v>330.27224748432297</v>
      </c>
      <c r="L6327" s="14">
        <v>75.166587058354494</v>
      </c>
      <c r="M6327" s="14">
        <v>61.883730577715802</v>
      </c>
      <c r="O6327" s="14"/>
      <c r="P6327" s="14"/>
      <c r="Q6327" s="14"/>
      <c r="R6327" s="14"/>
      <c r="S6327" s="14"/>
      <c r="T6327" s="14"/>
      <c r="U6327" s="14"/>
      <c r="V6327" s="14"/>
      <c r="W6327" s="14"/>
      <c r="X6327" s="14"/>
      <c r="Y6327" s="14"/>
    </row>
    <row r="6328" spans="1:25">
      <c r="A6328" s="14" t="s">
        <v>6412</v>
      </c>
      <c r="B6328" s="14" t="s">
        <v>68</v>
      </c>
      <c r="C6328" s="14" t="s">
        <v>131</v>
      </c>
      <c r="D6328" s="14" t="s">
        <v>135</v>
      </c>
      <c r="E6328" s="14">
        <v>4</v>
      </c>
      <c r="F6328" s="14">
        <v>58.781049220636902</v>
      </c>
      <c r="G6328" s="14">
        <v>19.593683073545598</v>
      </c>
      <c r="H6328" s="14">
        <v>256.36115495938299</v>
      </c>
      <c r="I6328" s="14">
        <v>252.966675621023</v>
      </c>
      <c r="J6328" s="14">
        <v>191.82956564644701</v>
      </c>
      <c r="K6328" s="14">
        <v>327.22686034641401</v>
      </c>
      <c r="L6328" s="14">
        <v>74.260184725391099</v>
      </c>
      <c r="M6328" s="14">
        <v>61.137109974576099</v>
      </c>
      <c r="O6328" s="14"/>
      <c r="P6328" s="14"/>
      <c r="Q6328" s="14"/>
      <c r="R6328" s="14"/>
      <c r="S6328" s="14"/>
      <c r="T6328" s="14"/>
      <c r="U6328" s="14"/>
      <c r="V6328" s="14"/>
      <c r="W6328" s="14"/>
      <c r="X6328" s="14"/>
      <c r="Y6328" s="14"/>
    </row>
    <row r="6329" spans="1:25">
      <c r="A6329" s="14" t="s">
        <v>6413</v>
      </c>
      <c r="B6329" s="14" t="s">
        <v>68</v>
      </c>
      <c r="C6329" s="14" t="s">
        <v>132</v>
      </c>
      <c r="D6329" s="14" t="s">
        <v>135</v>
      </c>
      <c r="E6329" s="14">
        <v>4</v>
      </c>
      <c r="F6329" s="14">
        <v>61.3889131233691</v>
      </c>
      <c r="G6329" s="14">
        <v>20.462971041123001</v>
      </c>
      <c r="H6329" s="14">
        <v>265.92554959224202</v>
      </c>
      <c r="I6329" s="14">
        <v>262.45754675334302</v>
      </c>
      <c r="J6329" s="14">
        <v>200.39868186756601</v>
      </c>
      <c r="K6329" s="14">
        <v>337.52071897719799</v>
      </c>
      <c r="L6329" s="14">
        <v>75.063172223855503</v>
      </c>
      <c r="M6329" s="14">
        <v>62.058864885776202</v>
      </c>
      <c r="O6329" s="14"/>
      <c r="P6329" s="14"/>
      <c r="Q6329" s="14"/>
      <c r="R6329" s="14"/>
      <c r="S6329" s="14"/>
      <c r="T6329" s="14"/>
      <c r="U6329" s="14"/>
      <c r="V6329" s="14"/>
      <c r="W6329" s="14"/>
      <c r="X6329" s="14"/>
      <c r="Y6329" s="14"/>
    </row>
    <row r="6330" spans="1:25">
      <c r="A6330" s="14" t="s">
        <v>6414</v>
      </c>
      <c r="B6330" s="14" t="s">
        <v>68</v>
      </c>
      <c r="C6330" s="14" t="s">
        <v>38</v>
      </c>
      <c r="D6330" s="14" t="s">
        <v>135</v>
      </c>
      <c r="E6330" s="14">
        <v>5</v>
      </c>
      <c r="F6330" s="14">
        <v>59.310132740610698</v>
      </c>
      <c r="G6330" s="14">
        <v>19.770044246870199</v>
      </c>
      <c r="H6330" s="14">
        <v>304.45117160623499</v>
      </c>
      <c r="I6330" s="14">
        <v>310.23418768627101</v>
      </c>
      <c r="J6330" s="14">
        <v>234.75189421831601</v>
      </c>
      <c r="K6330" s="14">
        <v>401.83842450339898</v>
      </c>
      <c r="L6330" s="14">
        <v>91.604236817128296</v>
      </c>
      <c r="M6330" s="14">
        <v>75.482293467954307</v>
      </c>
      <c r="O6330" s="14"/>
      <c r="P6330" s="14"/>
      <c r="Q6330" s="14"/>
      <c r="R6330" s="14"/>
      <c r="S6330" s="14"/>
      <c r="T6330" s="14"/>
      <c r="U6330" s="14"/>
      <c r="V6330" s="14"/>
      <c r="W6330" s="14"/>
      <c r="X6330" s="14"/>
      <c r="Y6330" s="14"/>
    </row>
    <row r="6331" spans="1:25">
      <c r="A6331" s="14" t="s">
        <v>6415</v>
      </c>
      <c r="B6331" s="14" t="s">
        <v>68</v>
      </c>
      <c r="C6331" s="14" t="s">
        <v>36</v>
      </c>
      <c r="D6331" s="14" t="s">
        <v>135</v>
      </c>
      <c r="E6331" s="14">
        <v>5</v>
      </c>
      <c r="F6331" s="14">
        <v>61.981606325427499</v>
      </c>
      <c r="G6331" s="14">
        <v>20.660535441809198</v>
      </c>
      <c r="H6331" s="14">
        <v>315.57255906230603</v>
      </c>
      <c r="I6331" s="14">
        <v>321.87172980388999</v>
      </c>
      <c r="J6331" s="14">
        <v>245.23184900795999</v>
      </c>
      <c r="K6331" s="14">
        <v>414.48616787928103</v>
      </c>
      <c r="L6331" s="14">
        <v>92.614438075390296</v>
      </c>
      <c r="M6331" s="14">
        <v>76.639880795929798</v>
      </c>
      <c r="O6331" s="14"/>
      <c r="P6331" s="14"/>
      <c r="Q6331" s="14"/>
      <c r="R6331" s="14"/>
      <c r="S6331" s="14"/>
      <c r="T6331" s="14"/>
      <c r="U6331" s="14"/>
      <c r="V6331" s="14"/>
      <c r="W6331" s="14"/>
      <c r="X6331" s="14"/>
      <c r="Y6331" s="14"/>
    </row>
    <row r="6332" spans="1:25">
      <c r="A6332" s="14" t="s">
        <v>6416</v>
      </c>
      <c r="B6332" s="14" t="s">
        <v>68</v>
      </c>
      <c r="C6332" s="14" t="s">
        <v>34</v>
      </c>
      <c r="D6332" s="14" t="s">
        <v>135</v>
      </c>
      <c r="E6332" s="14">
        <v>5</v>
      </c>
      <c r="F6332" s="14">
        <v>62.054757191020499</v>
      </c>
      <c r="G6332" s="14">
        <v>20.684919063673501</v>
      </c>
      <c r="H6332" s="14">
        <v>313.123207140077</v>
      </c>
      <c r="I6332" s="14">
        <v>317.27153848848701</v>
      </c>
      <c r="J6332" s="14">
        <v>242.002906963491</v>
      </c>
      <c r="K6332" s="14">
        <v>408.218673641777</v>
      </c>
      <c r="L6332" s="14">
        <v>90.947135153290304</v>
      </c>
      <c r="M6332" s="14">
        <v>75.268631524995598</v>
      </c>
      <c r="O6332" s="14"/>
      <c r="P6332" s="14"/>
      <c r="Q6332" s="14"/>
      <c r="R6332" s="14"/>
      <c r="S6332" s="14"/>
      <c r="T6332" s="14"/>
      <c r="U6332" s="14"/>
      <c r="V6332" s="14"/>
      <c r="W6332" s="14"/>
      <c r="X6332" s="14"/>
      <c r="Y6332" s="14"/>
    </row>
    <row r="6333" spans="1:25">
      <c r="A6333" s="14" t="s">
        <v>6417</v>
      </c>
      <c r="B6333" s="14" t="s">
        <v>68</v>
      </c>
      <c r="C6333" s="14" t="s">
        <v>128</v>
      </c>
      <c r="D6333" s="14" t="s">
        <v>135</v>
      </c>
      <c r="E6333" s="14">
        <v>5</v>
      </c>
      <c r="F6333" s="14">
        <v>60.522432996687499</v>
      </c>
      <c r="G6333" s="14">
        <v>20.174144332229201</v>
      </c>
      <c r="H6333" s="14">
        <v>303.27937961859902</v>
      </c>
      <c r="I6333" s="14">
        <v>310.31193051262898</v>
      </c>
      <c r="J6333" s="14">
        <v>235.72376355824301</v>
      </c>
      <c r="K6333" s="14">
        <v>400.65341272065803</v>
      </c>
      <c r="L6333" s="14">
        <v>90.341482208029404</v>
      </c>
      <c r="M6333" s="14">
        <v>74.588166954386296</v>
      </c>
      <c r="O6333" s="14"/>
      <c r="P6333" s="14"/>
      <c r="Q6333" s="14"/>
      <c r="R6333" s="14"/>
      <c r="S6333" s="14"/>
      <c r="T6333" s="14"/>
      <c r="U6333" s="14"/>
      <c r="V6333" s="14"/>
      <c r="W6333" s="14"/>
      <c r="X6333" s="14"/>
      <c r="Y6333" s="14"/>
    </row>
    <row r="6334" spans="1:25">
      <c r="A6334" s="14" t="s">
        <v>6418</v>
      </c>
      <c r="B6334" s="14" t="s">
        <v>68</v>
      </c>
      <c r="C6334" s="14" t="s">
        <v>129</v>
      </c>
      <c r="D6334" s="14" t="s">
        <v>135</v>
      </c>
      <c r="E6334" s="14">
        <v>5</v>
      </c>
      <c r="F6334" s="14">
        <v>62.714244330068198</v>
      </c>
      <c r="G6334" s="14">
        <v>20.904748110022702</v>
      </c>
      <c r="H6334" s="14">
        <v>311.91805595378599</v>
      </c>
      <c r="I6334" s="14">
        <v>329.49599552086801</v>
      </c>
      <c r="J6334" s="14">
        <v>251.76145073593199</v>
      </c>
      <c r="K6334" s="14">
        <v>423.32829152397699</v>
      </c>
      <c r="L6334" s="14">
        <v>93.832296003108496</v>
      </c>
      <c r="M6334" s="14">
        <v>77.734544784936801</v>
      </c>
      <c r="O6334" s="14"/>
      <c r="P6334" s="14"/>
      <c r="Q6334" s="14"/>
      <c r="R6334" s="14"/>
      <c r="S6334" s="14"/>
      <c r="T6334" s="14"/>
      <c r="U6334" s="14"/>
      <c r="V6334" s="14"/>
      <c r="W6334" s="14"/>
      <c r="X6334" s="14"/>
      <c r="Y6334" s="14"/>
    </row>
    <row r="6335" spans="1:25">
      <c r="A6335" s="14" t="s">
        <v>6419</v>
      </c>
      <c r="B6335" s="14" t="s">
        <v>68</v>
      </c>
      <c r="C6335" s="14" t="s">
        <v>130</v>
      </c>
      <c r="D6335" s="14" t="s">
        <v>135</v>
      </c>
      <c r="E6335" s="14">
        <v>5</v>
      </c>
      <c r="F6335" s="14">
        <v>63.0186505595643</v>
      </c>
      <c r="G6335" s="14">
        <v>21.0062168531881</v>
      </c>
      <c r="H6335" s="14">
        <v>311.83458142196201</v>
      </c>
      <c r="I6335" s="14">
        <v>327.89300545576401</v>
      </c>
      <c r="J6335" s="14">
        <v>250.73096662055099</v>
      </c>
      <c r="K6335" s="14">
        <v>420.99151410933501</v>
      </c>
      <c r="L6335" s="14">
        <v>93.098508653570505</v>
      </c>
      <c r="M6335" s="14">
        <v>77.162038835212698</v>
      </c>
      <c r="O6335" s="14"/>
      <c r="P6335" s="14"/>
      <c r="Q6335" s="14"/>
      <c r="R6335" s="14"/>
      <c r="S6335" s="14"/>
      <c r="T6335" s="14"/>
      <c r="U6335" s="14"/>
      <c r="V6335" s="14"/>
      <c r="W6335" s="14"/>
      <c r="X6335" s="14"/>
      <c r="Y6335" s="14"/>
    </row>
    <row r="6336" spans="1:25">
      <c r="A6336" s="14" t="s">
        <v>6420</v>
      </c>
      <c r="B6336" s="14" t="s">
        <v>68</v>
      </c>
      <c r="C6336" s="14" t="s">
        <v>131</v>
      </c>
      <c r="D6336" s="14" t="s">
        <v>135</v>
      </c>
      <c r="E6336" s="14">
        <v>5</v>
      </c>
      <c r="F6336" s="14">
        <v>62.315098056950902</v>
      </c>
      <c r="G6336" s="14">
        <v>20.771699352317</v>
      </c>
      <c r="H6336" s="14">
        <v>305.90102624785698</v>
      </c>
      <c r="I6336" s="14">
        <v>316.957465563347</v>
      </c>
      <c r="J6336" s="14">
        <v>242.143020219985</v>
      </c>
      <c r="K6336" s="14">
        <v>407.31975613448401</v>
      </c>
      <c r="L6336" s="14">
        <v>90.362290571137393</v>
      </c>
      <c r="M6336" s="14">
        <v>74.814445343361498</v>
      </c>
      <c r="O6336" s="14"/>
      <c r="P6336" s="14"/>
      <c r="Q6336" s="14"/>
      <c r="R6336" s="14"/>
      <c r="S6336" s="14"/>
      <c r="T6336" s="14"/>
      <c r="U6336" s="14"/>
      <c r="V6336" s="14"/>
      <c r="W6336" s="14"/>
      <c r="X6336" s="14"/>
      <c r="Y6336" s="14"/>
    </row>
    <row r="6337" spans="1:25">
      <c r="A6337" s="14" t="s">
        <v>6421</v>
      </c>
      <c r="B6337" s="14" t="s">
        <v>68</v>
      </c>
      <c r="C6337" s="14" t="s">
        <v>132</v>
      </c>
      <c r="D6337" s="14" t="s">
        <v>135</v>
      </c>
      <c r="E6337" s="14">
        <v>5</v>
      </c>
      <c r="F6337" s="14">
        <v>57.629144788867698</v>
      </c>
      <c r="G6337" s="14">
        <v>19.209714929622599</v>
      </c>
      <c r="H6337" s="14">
        <v>280.830099843418</v>
      </c>
      <c r="I6337" s="14">
        <v>280.75539526883301</v>
      </c>
      <c r="J6337" s="14">
        <v>212.04230475365401</v>
      </c>
      <c r="K6337" s="14">
        <v>364.380654696774</v>
      </c>
      <c r="L6337" s="14">
        <v>83.625259427940705</v>
      </c>
      <c r="M6337" s="14">
        <v>68.713090515179303</v>
      </c>
      <c r="O6337" s="14"/>
      <c r="P6337" s="14"/>
      <c r="Q6337" s="14"/>
      <c r="R6337" s="14"/>
      <c r="S6337" s="14"/>
      <c r="T6337" s="14"/>
      <c r="U6337" s="14"/>
      <c r="V6337" s="14"/>
      <c r="W6337" s="14"/>
      <c r="X6337" s="14"/>
      <c r="Y6337" s="14"/>
    </row>
    <row r="6338" spans="1:25">
      <c r="A6338" s="14" t="s">
        <v>6422</v>
      </c>
      <c r="B6338" s="14" t="s">
        <v>68</v>
      </c>
      <c r="C6338" s="14" t="s">
        <v>38</v>
      </c>
      <c r="D6338" s="14" t="s">
        <v>67</v>
      </c>
      <c r="E6338" s="14">
        <v>0</v>
      </c>
      <c r="F6338" s="14">
        <v>156.80073410886101</v>
      </c>
      <c r="G6338" s="14">
        <v>52.266911369620502</v>
      </c>
      <c r="H6338" s="14">
        <v>188.485075260081</v>
      </c>
      <c r="I6338" s="14">
        <v>182.84104283479601</v>
      </c>
      <c r="J6338" s="14">
        <v>155.03570339117101</v>
      </c>
      <c r="K6338" s="14">
        <v>214.14937957511901</v>
      </c>
      <c r="L6338" s="14">
        <v>31.308336740322801</v>
      </c>
      <c r="M6338" s="14">
        <v>27.805339443624501</v>
      </c>
      <c r="O6338" s="14"/>
      <c r="P6338" s="14"/>
      <c r="Q6338" s="14"/>
      <c r="R6338" s="14"/>
      <c r="S6338" s="14"/>
      <c r="T6338" s="14"/>
      <c r="U6338" s="14"/>
      <c r="V6338" s="14"/>
      <c r="W6338" s="14"/>
      <c r="X6338" s="14"/>
      <c r="Y6338" s="14"/>
    </row>
    <row r="6339" spans="1:25">
      <c r="A6339" s="14" t="s">
        <v>6423</v>
      </c>
      <c r="B6339" s="14" t="s">
        <v>68</v>
      </c>
      <c r="C6339" s="14" t="s">
        <v>36</v>
      </c>
      <c r="D6339" s="14" t="s">
        <v>67</v>
      </c>
      <c r="E6339" s="14">
        <v>0</v>
      </c>
      <c r="F6339" s="14">
        <v>163.74534095266401</v>
      </c>
      <c r="G6339" s="14">
        <v>54.581780317554603</v>
      </c>
      <c r="H6339" s="14">
        <v>196.83769408167501</v>
      </c>
      <c r="I6339" s="14">
        <v>188.379146055749</v>
      </c>
      <c r="J6339" s="14">
        <v>160.32354718261399</v>
      </c>
      <c r="K6339" s="14">
        <v>219.88858175825899</v>
      </c>
      <c r="L6339" s="14">
        <v>31.509435702509499</v>
      </c>
      <c r="M6339" s="14">
        <v>28.055598873135299</v>
      </c>
      <c r="O6339" s="14"/>
      <c r="P6339" s="14"/>
      <c r="Q6339" s="14"/>
      <c r="R6339" s="14"/>
      <c r="S6339" s="14"/>
      <c r="T6339" s="14"/>
      <c r="U6339" s="14"/>
      <c r="V6339" s="14"/>
      <c r="W6339" s="14"/>
      <c r="X6339" s="14"/>
      <c r="Y6339" s="14"/>
    </row>
    <row r="6340" spans="1:25">
      <c r="A6340" s="14" t="s">
        <v>6424</v>
      </c>
      <c r="B6340" s="14" t="s">
        <v>68</v>
      </c>
      <c r="C6340" s="14" t="s">
        <v>34</v>
      </c>
      <c r="D6340" s="14" t="s">
        <v>67</v>
      </c>
      <c r="E6340" s="14">
        <v>0</v>
      </c>
      <c r="F6340" s="14">
        <v>159.505194291187</v>
      </c>
      <c r="G6340" s="14">
        <v>53.1683980970625</v>
      </c>
      <c r="H6340" s="14">
        <v>191.92750826186401</v>
      </c>
      <c r="I6340" s="14">
        <v>182.11742098173201</v>
      </c>
      <c r="J6340" s="14">
        <v>154.661111277023</v>
      </c>
      <c r="K6340" s="14">
        <v>213.00136557324501</v>
      </c>
      <c r="L6340" s="14">
        <v>30.883944591512702</v>
      </c>
      <c r="M6340" s="14">
        <v>27.456309704708499</v>
      </c>
      <c r="O6340" s="14"/>
      <c r="P6340" s="14"/>
      <c r="Q6340" s="14"/>
      <c r="R6340" s="14"/>
      <c r="S6340" s="14"/>
      <c r="T6340" s="14"/>
      <c r="U6340" s="14"/>
      <c r="V6340" s="14"/>
      <c r="W6340" s="14"/>
      <c r="X6340" s="14"/>
      <c r="Y6340" s="14"/>
    </row>
    <row r="6341" spans="1:25">
      <c r="A6341" s="14" t="s">
        <v>6425</v>
      </c>
      <c r="B6341" s="14" t="s">
        <v>68</v>
      </c>
      <c r="C6341" s="14" t="s">
        <v>128</v>
      </c>
      <c r="D6341" s="14" t="s">
        <v>67</v>
      </c>
      <c r="E6341" s="14">
        <v>0</v>
      </c>
      <c r="F6341" s="14">
        <v>153.26462291040099</v>
      </c>
      <c r="G6341" s="14">
        <v>51.088207636800398</v>
      </c>
      <c r="H6341" s="14">
        <v>184.67842259356701</v>
      </c>
      <c r="I6341" s="14">
        <v>171.56286913140201</v>
      </c>
      <c r="J6341" s="14">
        <v>145.19678651634101</v>
      </c>
      <c r="K6341" s="14">
        <v>201.291291104283</v>
      </c>
      <c r="L6341" s="14">
        <v>29.7284219728806</v>
      </c>
      <c r="M6341" s="14">
        <v>26.366082615061099</v>
      </c>
      <c r="O6341" s="14"/>
      <c r="P6341" s="14"/>
      <c r="Q6341" s="14"/>
      <c r="R6341" s="14"/>
      <c r="S6341" s="14"/>
      <c r="T6341" s="14"/>
      <c r="U6341" s="14"/>
      <c r="V6341" s="14"/>
      <c r="W6341" s="14"/>
      <c r="X6341" s="14"/>
      <c r="Y6341" s="14"/>
    </row>
    <row r="6342" spans="1:25">
      <c r="A6342" s="14" t="s">
        <v>6426</v>
      </c>
      <c r="B6342" s="14" t="s">
        <v>68</v>
      </c>
      <c r="C6342" s="14" t="s">
        <v>129</v>
      </c>
      <c r="D6342" s="14" t="s">
        <v>67</v>
      </c>
      <c r="E6342" s="14">
        <v>0</v>
      </c>
      <c r="F6342" s="14">
        <v>155.03388084437401</v>
      </c>
      <c r="G6342" s="14">
        <v>51.677960281457899</v>
      </c>
      <c r="H6342" s="14">
        <v>186.76530640208901</v>
      </c>
      <c r="I6342" s="14">
        <v>172.76425207841399</v>
      </c>
      <c r="J6342" s="14">
        <v>146.36285763057001</v>
      </c>
      <c r="K6342" s="14">
        <v>202.51193434408501</v>
      </c>
      <c r="L6342" s="14">
        <v>29.747682265670299</v>
      </c>
      <c r="M6342" s="14">
        <v>26.401394447844702</v>
      </c>
      <c r="O6342" s="14"/>
      <c r="P6342" s="14"/>
      <c r="Q6342" s="14"/>
      <c r="R6342" s="14"/>
      <c r="S6342" s="14"/>
      <c r="T6342" s="14"/>
      <c r="U6342" s="14"/>
      <c r="V6342" s="14"/>
      <c r="W6342" s="14"/>
      <c r="X6342" s="14"/>
      <c r="Y6342" s="14"/>
    </row>
    <row r="6343" spans="1:25">
      <c r="A6343" s="14" t="s">
        <v>6427</v>
      </c>
      <c r="B6343" s="14" t="s">
        <v>68</v>
      </c>
      <c r="C6343" s="14" t="s">
        <v>130</v>
      </c>
      <c r="D6343" s="14" t="s">
        <v>67</v>
      </c>
      <c r="E6343" s="14">
        <v>0</v>
      </c>
      <c r="F6343" s="14">
        <v>174.82805073930899</v>
      </c>
      <c r="G6343" s="14">
        <v>58.276016913103</v>
      </c>
      <c r="H6343" s="14">
        <v>210.453643513228</v>
      </c>
      <c r="I6343" s="14">
        <v>193.15243894604899</v>
      </c>
      <c r="J6343" s="14">
        <v>165.319518106538</v>
      </c>
      <c r="K6343" s="14">
        <v>224.29446130414499</v>
      </c>
      <c r="L6343" s="14">
        <v>31.1420223580953</v>
      </c>
      <c r="M6343" s="14">
        <v>27.8329208395119</v>
      </c>
      <c r="O6343" s="14"/>
      <c r="P6343" s="14"/>
      <c r="Q6343" s="14"/>
      <c r="R6343" s="14"/>
      <c r="S6343" s="14"/>
      <c r="T6343" s="14"/>
      <c r="U6343" s="14"/>
      <c r="V6343" s="14"/>
      <c r="W6343" s="14"/>
      <c r="X6343" s="14"/>
      <c r="Y6343" s="14"/>
    </row>
    <row r="6344" spans="1:25">
      <c r="A6344" s="14" t="s">
        <v>6428</v>
      </c>
      <c r="B6344" s="14" t="s">
        <v>68</v>
      </c>
      <c r="C6344" s="14" t="s">
        <v>131</v>
      </c>
      <c r="D6344" s="14" t="s">
        <v>67</v>
      </c>
      <c r="E6344" s="14">
        <v>0</v>
      </c>
      <c r="F6344" s="14">
        <v>173.662098372385</v>
      </c>
      <c r="G6344" s="14">
        <v>57.887366124128199</v>
      </c>
      <c r="H6344" s="14">
        <v>208.51545701192799</v>
      </c>
      <c r="I6344" s="14">
        <v>191.448194453035</v>
      </c>
      <c r="J6344" s="14">
        <v>163.798139277979</v>
      </c>
      <c r="K6344" s="14">
        <v>222.39732269122999</v>
      </c>
      <c r="L6344" s="14">
        <v>30.949128238195499</v>
      </c>
      <c r="M6344" s="14">
        <v>27.650055175056</v>
      </c>
      <c r="O6344" s="14"/>
      <c r="P6344" s="14"/>
      <c r="Q6344" s="14"/>
      <c r="R6344" s="14"/>
      <c r="S6344" s="14"/>
      <c r="T6344" s="14"/>
      <c r="U6344" s="14"/>
      <c r="V6344" s="14"/>
      <c r="W6344" s="14"/>
      <c r="X6344" s="14"/>
      <c r="Y6344" s="14"/>
    </row>
    <row r="6345" spans="1:25">
      <c r="A6345" s="14" t="s">
        <v>6429</v>
      </c>
      <c r="B6345" s="14" t="s">
        <v>68</v>
      </c>
      <c r="C6345" s="14" t="s">
        <v>132</v>
      </c>
      <c r="D6345" s="14" t="s">
        <v>67</v>
      </c>
      <c r="E6345" s="14">
        <v>0</v>
      </c>
      <c r="F6345" s="14">
        <v>178.71434568064299</v>
      </c>
      <c r="G6345" s="14">
        <v>59.5714485602143</v>
      </c>
      <c r="H6345" s="14">
        <v>213.967656817972</v>
      </c>
      <c r="I6345" s="14">
        <v>195.19980239422699</v>
      </c>
      <c r="J6345" s="14">
        <v>167.42915206415401</v>
      </c>
      <c r="K6345" s="14">
        <v>226.23380870886101</v>
      </c>
      <c r="L6345" s="14">
        <v>31.034006314633999</v>
      </c>
      <c r="M6345" s="14">
        <v>27.7706503300729</v>
      </c>
      <c r="O6345" s="14"/>
      <c r="P6345" s="14"/>
      <c r="Q6345" s="14"/>
      <c r="R6345" s="14"/>
      <c r="S6345" s="14"/>
      <c r="T6345" s="14"/>
      <c r="U6345" s="14"/>
      <c r="V6345" s="14"/>
      <c r="W6345" s="14"/>
      <c r="X6345" s="14"/>
      <c r="Y6345" s="14"/>
    </row>
    <row r="6346" spans="1:25">
      <c r="A6346" s="14" t="s">
        <v>6430</v>
      </c>
      <c r="B6346" s="14" t="s">
        <v>68</v>
      </c>
      <c r="C6346" s="14" t="s">
        <v>38</v>
      </c>
      <c r="D6346" s="14" t="s">
        <v>67</v>
      </c>
      <c r="E6346" s="14">
        <v>1</v>
      </c>
      <c r="F6346" s="14">
        <v>24.193506058332101</v>
      </c>
      <c r="G6346" s="14">
        <v>8.0645020194440296</v>
      </c>
      <c r="H6346" s="14">
        <v>146.30809178962301</v>
      </c>
      <c r="I6346" s="14">
        <v>155.82192758637601</v>
      </c>
      <c r="J6346" s="14">
        <v>99.325227675943395</v>
      </c>
      <c r="K6346" s="14">
        <v>232.42182880926899</v>
      </c>
      <c r="L6346" s="14">
        <v>76.599901222893195</v>
      </c>
      <c r="M6346" s="14">
        <v>56.496699910432099</v>
      </c>
      <c r="O6346" s="14"/>
      <c r="P6346" s="14"/>
      <c r="Q6346" s="14"/>
      <c r="R6346" s="14"/>
      <c r="S6346" s="14"/>
      <c r="T6346" s="14"/>
      <c r="U6346" s="14"/>
      <c r="V6346" s="14"/>
      <c r="W6346" s="14"/>
      <c r="X6346" s="14"/>
      <c r="Y6346" s="14"/>
    </row>
    <row r="6347" spans="1:25">
      <c r="A6347" s="14" t="s">
        <v>6431</v>
      </c>
      <c r="B6347" s="14" t="s">
        <v>68</v>
      </c>
      <c r="C6347" s="14" t="s">
        <v>36</v>
      </c>
      <c r="D6347" s="14" t="s">
        <v>67</v>
      </c>
      <c r="E6347" s="14">
        <v>1</v>
      </c>
      <c r="F6347" s="14">
        <v>25.124134982984099</v>
      </c>
      <c r="G6347" s="14">
        <v>8.3747116609946897</v>
      </c>
      <c r="H6347" s="14">
        <v>151.01361413105801</v>
      </c>
      <c r="I6347" s="14">
        <v>155.68398543269001</v>
      </c>
      <c r="J6347" s="14">
        <v>100.236338785245</v>
      </c>
      <c r="K6347" s="14">
        <v>230.430236211081</v>
      </c>
      <c r="L6347" s="14">
        <v>74.746250778391001</v>
      </c>
      <c r="M6347" s="14">
        <v>55.447646647445097</v>
      </c>
      <c r="O6347" s="14"/>
      <c r="P6347" s="14"/>
      <c r="Q6347" s="14"/>
      <c r="R6347" s="14"/>
      <c r="S6347" s="14"/>
      <c r="T6347" s="14"/>
      <c r="U6347" s="14"/>
      <c r="V6347" s="14"/>
      <c r="W6347" s="14"/>
      <c r="X6347" s="14"/>
      <c r="Y6347" s="14"/>
    </row>
    <row r="6348" spans="1:25">
      <c r="A6348" s="14" t="s">
        <v>6432</v>
      </c>
      <c r="B6348" s="14" t="s">
        <v>68</v>
      </c>
      <c r="C6348" s="14" t="s">
        <v>34</v>
      </c>
      <c r="D6348" s="14" t="s">
        <v>67</v>
      </c>
      <c r="E6348" s="14">
        <v>1</v>
      </c>
      <c r="F6348" s="14">
        <v>24.890405526621301</v>
      </c>
      <c r="G6348" s="14">
        <v>8.2968018422070902</v>
      </c>
      <c r="H6348" s="14">
        <v>149.22305471595499</v>
      </c>
      <c r="I6348" s="14">
        <v>152.679672803367</v>
      </c>
      <c r="J6348" s="14">
        <v>98.188512414901297</v>
      </c>
      <c r="K6348" s="14">
        <v>226.240509749258</v>
      </c>
      <c r="L6348" s="14">
        <v>73.560836945891097</v>
      </c>
      <c r="M6348" s="14">
        <v>54.491160388465701</v>
      </c>
      <c r="O6348" s="14"/>
      <c r="P6348" s="14"/>
      <c r="Q6348" s="14"/>
      <c r="R6348" s="14"/>
      <c r="S6348" s="14"/>
      <c r="T6348" s="14"/>
      <c r="U6348" s="14"/>
      <c r="V6348" s="14"/>
      <c r="W6348" s="14"/>
      <c r="X6348" s="14"/>
      <c r="Y6348" s="14"/>
    </row>
    <row r="6349" spans="1:25">
      <c r="A6349" s="14" t="s">
        <v>6433</v>
      </c>
      <c r="B6349" s="14" t="s">
        <v>68</v>
      </c>
      <c r="C6349" s="14" t="s">
        <v>128</v>
      </c>
      <c r="D6349" s="14" t="s">
        <v>67</v>
      </c>
      <c r="E6349" s="14">
        <v>1</v>
      </c>
      <c r="F6349" s="14">
        <v>20.300057483434198</v>
      </c>
      <c r="G6349" s="14">
        <v>6.7666858278114104</v>
      </c>
      <c r="H6349" s="14">
        <v>121.45541153185501</v>
      </c>
      <c r="I6349" s="14">
        <v>120.391156398962</v>
      </c>
      <c r="J6349" s="14">
        <v>73.361294566057097</v>
      </c>
      <c r="K6349" s="14">
        <v>185.982499182563</v>
      </c>
      <c r="L6349" s="14">
        <v>65.591342783601107</v>
      </c>
      <c r="M6349" s="14">
        <v>47.0298618329048</v>
      </c>
      <c r="O6349" s="14"/>
      <c r="P6349" s="14"/>
      <c r="Q6349" s="14"/>
      <c r="R6349" s="14"/>
      <c r="S6349" s="14"/>
      <c r="T6349" s="14"/>
      <c r="U6349" s="14"/>
      <c r="V6349" s="14"/>
      <c r="W6349" s="14"/>
      <c r="X6349" s="14"/>
      <c r="Y6349" s="14"/>
    </row>
    <row r="6350" spans="1:25">
      <c r="A6350" s="14" t="s">
        <v>6434</v>
      </c>
      <c r="B6350" s="14" t="s">
        <v>68</v>
      </c>
      <c r="C6350" s="14" t="s">
        <v>129</v>
      </c>
      <c r="D6350" s="14" t="s">
        <v>67</v>
      </c>
      <c r="E6350" s="14">
        <v>1</v>
      </c>
      <c r="F6350" s="14">
        <v>20.437007820825301</v>
      </c>
      <c r="G6350" s="14">
        <v>6.8123359402750996</v>
      </c>
      <c r="H6350" s="14">
        <v>122.39928023492401</v>
      </c>
      <c r="I6350" s="14">
        <v>116.68424233748701</v>
      </c>
      <c r="J6350" s="14">
        <v>71.278701236005105</v>
      </c>
      <c r="K6350" s="14">
        <v>179.93869588146501</v>
      </c>
      <c r="L6350" s="14">
        <v>63.254453543978599</v>
      </c>
      <c r="M6350" s="14">
        <v>45.405541101481703</v>
      </c>
      <c r="O6350" s="14"/>
      <c r="P6350" s="14"/>
      <c r="Q6350" s="14"/>
      <c r="R6350" s="14"/>
      <c r="S6350" s="14"/>
      <c r="T6350" s="14"/>
      <c r="U6350" s="14"/>
      <c r="V6350" s="14"/>
      <c r="W6350" s="14"/>
      <c r="X6350" s="14"/>
      <c r="Y6350" s="14"/>
    </row>
    <row r="6351" spans="1:25">
      <c r="A6351" s="14" t="s">
        <v>6435</v>
      </c>
      <c r="B6351" s="14" t="s">
        <v>68</v>
      </c>
      <c r="C6351" s="14" t="s">
        <v>130</v>
      </c>
      <c r="D6351" s="14" t="s">
        <v>67</v>
      </c>
      <c r="E6351" s="14">
        <v>1</v>
      </c>
      <c r="F6351" s="14">
        <v>21.634767696598601</v>
      </c>
      <c r="G6351" s="14">
        <v>7.2115892321995299</v>
      </c>
      <c r="H6351" s="14">
        <v>129.008751917702</v>
      </c>
      <c r="I6351" s="14">
        <v>117.773863056962</v>
      </c>
      <c r="J6351" s="14">
        <v>73.138413072574494</v>
      </c>
      <c r="K6351" s="14">
        <v>179.372824524386</v>
      </c>
      <c r="L6351" s="14">
        <v>61.598961467423699</v>
      </c>
      <c r="M6351" s="14">
        <v>44.635449984387797</v>
      </c>
      <c r="O6351" s="14"/>
      <c r="P6351" s="14"/>
      <c r="Q6351" s="14"/>
      <c r="R6351" s="14"/>
      <c r="S6351" s="14"/>
      <c r="T6351" s="14"/>
      <c r="U6351" s="14"/>
      <c r="V6351" s="14"/>
      <c r="W6351" s="14"/>
      <c r="X6351" s="14"/>
      <c r="Y6351" s="14"/>
    </row>
    <row r="6352" spans="1:25">
      <c r="A6352" s="14" t="s">
        <v>6436</v>
      </c>
      <c r="B6352" s="14" t="s">
        <v>68</v>
      </c>
      <c r="C6352" s="14" t="s">
        <v>131</v>
      </c>
      <c r="D6352" s="14" t="s">
        <v>67</v>
      </c>
      <c r="E6352" s="14">
        <v>1</v>
      </c>
      <c r="F6352" s="14">
        <v>23.4819156823282</v>
      </c>
      <c r="G6352" s="14">
        <v>7.8273052274427197</v>
      </c>
      <c r="H6352" s="14">
        <v>139.23460232628599</v>
      </c>
      <c r="I6352" s="14">
        <v>126.747270886826</v>
      </c>
      <c r="J6352" s="14">
        <v>80.421281299754099</v>
      </c>
      <c r="K6352" s="14">
        <v>189.848894241712</v>
      </c>
      <c r="L6352" s="14">
        <v>63.101623354886001</v>
      </c>
      <c r="M6352" s="14">
        <v>46.325989587071803</v>
      </c>
      <c r="O6352" s="14"/>
      <c r="P6352" s="14"/>
      <c r="Q6352" s="14"/>
      <c r="R6352" s="14"/>
      <c r="S6352" s="14"/>
      <c r="T6352" s="14"/>
      <c r="U6352" s="14"/>
      <c r="V6352" s="14"/>
      <c r="W6352" s="14"/>
      <c r="X6352" s="14"/>
      <c r="Y6352" s="14"/>
    </row>
    <row r="6353" spans="1:25">
      <c r="A6353" s="14" t="s">
        <v>6437</v>
      </c>
      <c r="B6353" s="14" t="s">
        <v>68</v>
      </c>
      <c r="C6353" s="14" t="s">
        <v>132</v>
      </c>
      <c r="D6353" s="14" t="s">
        <v>67</v>
      </c>
      <c r="E6353" s="14">
        <v>1</v>
      </c>
      <c r="F6353" s="14">
        <v>23.3109491938771</v>
      </c>
      <c r="G6353" s="14">
        <v>7.7703163979590499</v>
      </c>
      <c r="H6353" s="14">
        <v>137.292827574516</v>
      </c>
      <c r="I6353" s="14">
        <v>122.63053681252001</v>
      </c>
      <c r="J6353" s="14">
        <v>77.738555178821002</v>
      </c>
      <c r="K6353" s="14">
        <v>183.848861704884</v>
      </c>
      <c r="L6353" s="14">
        <v>61.2183248923644</v>
      </c>
      <c r="M6353" s="14">
        <v>44.891981633699103</v>
      </c>
      <c r="O6353" s="14"/>
      <c r="P6353" s="14"/>
      <c r="Q6353" s="14"/>
      <c r="R6353" s="14"/>
      <c r="S6353" s="14"/>
      <c r="T6353" s="14"/>
      <c r="U6353" s="14"/>
      <c r="V6353" s="14"/>
      <c r="W6353" s="14"/>
      <c r="X6353" s="14"/>
      <c r="Y6353" s="14"/>
    </row>
    <row r="6354" spans="1:25">
      <c r="A6354" s="14" t="s">
        <v>6438</v>
      </c>
      <c r="B6354" s="14" t="s">
        <v>68</v>
      </c>
      <c r="C6354" s="14" t="s">
        <v>38</v>
      </c>
      <c r="D6354" s="14" t="s">
        <v>67</v>
      </c>
      <c r="E6354" s="14">
        <v>2</v>
      </c>
      <c r="F6354" s="14">
        <v>28.3279833824386</v>
      </c>
      <c r="G6354" s="14">
        <v>9.4426611274795196</v>
      </c>
      <c r="H6354" s="14">
        <v>151.00204361640999</v>
      </c>
      <c r="I6354" s="14">
        <v>144.826293634188</v>
      </c>
      <c r="J6354" s="14">
        <v>95.8681133654447</v>
      </c>
      <c r="K6354" s="14">
        <v>209.67439239504699</v>
      </c>
      <c r="L6354" s="14">
        <v>64.848098760859799</v>
      </c>
      <c r="M6354" s="14">
        <v>48.958180268743</v>
      </c>
      <c r="O6354" s="14"/>
      <c r="P6354" s="14"/>
      <c r="Q6354" s="14"/>
      <c r="R6354" s="14"/>
      <c r="S6354" s="14"/>
      <c r="T6354" s="14"/>
      <c r="U6354" s="14"/>
      <c r="V6354" s="14"/>
      <c r="W6354" s="14"/>
      <c r="X6354" s="14"/>
      <c r="Y6354" s="14"/>
    </row>
    <row r="6355" spans="1:25">
      <c r="A6355" s="14" t="s">
        <v>6439</v>
      </c>
      <c r="B6355" s="14" t="s">
        <v>68</v>
      </c>
      <c r="C6355" s="14" t="s">
        <v>36</v>
      </c>
      <c r="D6355" s="14" t="s">
        <v>67</v>
      </c>
      <c r="E6355" s="14">
        <v>2</v>
      </c>
      <c r="F6355" s="14">
        <v>28.327766258082899</v>
      </c>
      <c r="G6355" s="14">
        <v>9.4425887526943004</v>
      </c>
      <c r="H6355" s="14">
        <v>150.880246381267</v>
      </c>
      <c r="I6355" s="14">
        <v>143.41051421080701</v>
      </c>
      <c r="J6355" s="14">
        <v>94.903249476225696</v>
      </c>
      <c r="K6355" s="14">
        <v>207.66141776565999</v>
      </c>
      <c r="L6355" s="14">
        <v>64.250903554853394</v>
      </c>
      <c r="M6355" s="14">
        <v>48.507264734581</v>
      </c>
      <c r="O6355" s="14"/>
      <c r="P6355" s="14"/>
      <c r="Q6355" s="14"/>
      <c r="R6355" s="14"/>
      <c r="S6355" s="14"/>
      <c r="T6355" s="14"/>
      <c r="U6355" s="14"/>
      <c r="V6355" s="14"/>
      <c r="W6355" s="14"/>
      <c r="X6355" s="14"/>
      <c r="Y6355" s="14"/>
    </row>
    <row r="6356" spans="1:25">
      <c r="A6356" s="14" t="s">
        <v>6440</v>
      </c>
      <c r="B6356" s="14" t="s">
        <v>68</v>
      </c>
      <c r="C6356" s="14" t="s">
        <v>34</v>
      </c>
      <c r="D6356" s="14" t="s">
        <v>67</v>
      </c>
      <c r="E6356" s="14">
        <v>2</v>
      </c>
      <c r="F6356" s="14">
        <v>27.655542380620101</v>
      </c>
      <c r="G6356" s="14">
        <v>9.2185141268733801</v>
      </c>
      <c r="H6356" s="14">
        <v>147.504092914929</v>
      </c>
      <c r="I6356" s="14">
        <v>139.64630700130999</v>
      </c>
      <c r="J6356" s="14">
        <v>91.936113268012207</v>
      </c>
      <c r="K6356" s="14">
        <v>203.05870782708601</v>
      </c>
      <c r="L6356" s="14">
        <v>63.412400825776103</v>
      </c>
      <c r="M6356" s="14">
        <v>47.710193733297302</v>
      </c>
      <c r="O6356" s="14"/>
      <c r="P6356" s="14"/>
      <c r="Q6356" s="14"/>
      <c r="R6356" s="14"/>
      <c r="S6356" s="14"/>
      <c r="T6356" s="14"/>
      <c r="U6356" s="14"/>
      <c r="V6356" s="14"/>
      <c r="W6356" s="14"/>
      <c r="X6356" s="14"/>
      <c r="Y6356" s="14"/>
    </row>
    <row r="6357" spans="1:25">
      <c r="A6357" s="14" t="s">
        <v>6441</v>
      </c>
      <c r="B6357" s="14" t="s">
        <v>68</v>
      </c>
      <c r="C6357" s="14" t="s">
        <v>128</v>
      </c>
      <c r="D6357" s="14" t="s">
        <v>67</v>
      </c>
      <c r="E6357" s="14">
        <v>2</v>
      </c>
      <c r="F6357" s="14">
        <v>30.199704390102202</v>
      </c>
      <c r="G6357" s="14">
        <v>10.066568130034099</v>
      </c>
      <c r="H6357" s="14">
        <v>161.513019521351</v>
      </c>
      <c r="I6357" s="14">
        <v>149.52274966584599</v>
      </c>
      <c r="J6357" s="14">
        <v>100.402664987295</v>
      </c>
      <c r="K6357" s="14">
        <v>214.00613259868601</v>
      </c>
      <c r="L6357" s="14">
        <v>64.483382932839206</v>
      </c>
      <c r="M6357" s="14">
        <v>49.120084678551002</v>
      </c>
      <c r="O6357" s="14"/>
      <c r="P6357" s="14"/>
      <c r="Q6357" s="14"/>
      <c r="R6357" s="14"/>
      <c r="S6357" s="14"/>
      <c r="T6357" s="14"/>
      <c r="U6357" s="14"/>
      <c r="V6357" s="14"/>
      <c r="W6357" s="14"/>
      <c r="X6357" s="14"/>
      <c r="Y6357" s="14"/>
    </row>
    <row r="6358" spans="1:25">
      <c r="A6358" s="14" t="s">
        <v>6442</v>
      </c>
      <c r="B6358" s="14" t="s">
        <v>68</v>
      </c>
      <c r="C6358" s="14" t="s">
        <v>129</v>
      </c>
      <c r="D6358" s="14" t="s">
        <v>67</v>
      </c>
      <c r="E6358" s="14">
        <v>2</v>
      </c>
      <c r="F6358" s="14">
        <v>32.037194383078798</v>
      </c>
      <c r="G6358" s="14">
        <v>10.679064794359601</v>
      </c>
      <c r="H6358" s="14">
        <v>171.43190487520701</v>
      </c>
      <c r="I6358" s="14">
        <v>154.713269164774</v>
      </c>
      <c r="J6358" s="14">
        <v>105.23230108076601</v>
      </c>
      <c r="K6358" s="14">
        <v>219.152813912987</v>
      </c>
      <c r="L6358" s="14">
        <v>64.439544748212796</v>
      </c>
      <c r="M6358" s="14">
        <v>49.480968084008403</v>
      </c>
      <c r="O6358" s="14"/>
      <c r="P6358" s="14"/>
      <c r="Q6358" s="14"/>
      <c r="R6358" s="14"/>
      <c r="S6358" s="14"/>
      <c r="T6358" s="14"/>
      <c r="U6358" s="14"/>
      <c r="V6358" s="14"/>
      <c r="W6358" s="14"/>
      <c r="X6358" s="14"/>
      <c r="Y6358" s="14"/>
    </row>
    <row r="6359" spans="1:25">
      <c r="A6359" s="14" t="s">
        <v>6443</v>
      </c>
      <c r="B6359" s="14" t="s">
        <v>68</v>
      </c>
      <c r="C6359" s="14" t="s">
        <v>130</v>
      </c>
      <c r="D6359" s="14" t="s">
        <v>67</v>
      </c>
      <c r="E6359" s="14">
        <v>2</v>
      </c>
      <c r="F6359" s="14">
        <v>32.567676467448301</v>
      </c>
      <c r="G6359" s="14">
        <v>10.8558921558161</v>
      </c>
      <c r="H6359" s="14">
        <v>174.28918156613699</v>
      </c>
      <c r="I6359" s="14">
        <v>151.317213671253</v>
      </c>
      <c r="J6359" s="14">
        <v>103.317793626818</v>
      </c>
      <c r="K6359" s="14">
        <v>213.69107331998299</v>
      </c>
      <c r="L6359" s="14">
        <v>62.373859648729798</v>
      </c>
      <c r="M6359" s="14">
        <v>47.999420044435098</v>
      </c>
      <c r="O6359" s="14"/>
      <c r="P6359" s="14"/>
      <c r="Q6359" s="14"/>
      <c r="R6359" s="14"/>
      <c r="S6359" s="14"/>
      <c r="T6359" s="14"/>
      <c r="U6359" s="14"/>
      <c r="V6359" s="14"/>
      <c r="W6359" s="14"/>
      <c r="X6359" s="14"/>
      <c r="Y6359" s="14"/>
    </row>
    <row r="6360" spans="1:25">
      <c r="A6360" s="14" t="s">
        <v>6444</v>
      </c>
      <c r="B6360" s="14" t="s">
        <v>68</v>
      </c>
      <c r="C6360" s="14" t="s">
        <v>131</v>
      </c>
      <c r="D6360" s="14" t="s">
        <v>67</v>
      </c>
      <c r="E6360" s="14">
        <v>2</v>
      </c>
      <c r="F6360" s="14">
        <v>28.361265726292501</v>
      </c>
      <c r="G6360" s="14">
        <v>9.4537552420975004</v>
      </c>
      <c r="H6360" s="14">
        <v>151.59966712792701</v>
      </c>
      <c r="I6360" s="14">
        <v>133.352556204656</v>
      </c>
      <c r="J6360" s="14">
        <v>88.378166640710305</v>
      </c>
      <c r="K6360" s="14">
        <v>192.913949402394</v>
      </c>
      <c r="L6360" s="14">
        <v>59.561393197737601</v>
      </c>
      <c r="M6360" s="14">
        <v>44.974389563946097</v>
      </c>
      <c r="O6360" s="14"/>
      <c r="P6360" s="14"/>
      <c r="Q6360" s="14"/>
      <c r="R6360" s="14"/>
      <c r="S6360" s="14"/>
      <c r="T6360" s="14"/>
      <c r="U6360" s="14"/>
      <c r="V6360" s="14"/>
      <c r="W6360" s="14"/>
      <c r="X6360" s="14"/>
      <c r="Y6360" s="14"/>
    </row>
    <row r="6361" spans="1:25">
      <c r="A6361" s="14" t="s">
        <v>6445</v>
      </c>
      <c r="B6361" s="14" t="s">
        <v>68</v>
      </c>
      <c r="C6361" s="14" t="s">
        <v>132</v>
      </c>
      <c r="D6361" s="14" t="s">
        <v>67</v>
      </c>
      <c r="E6361" s="14">
        <v>2</v>
      </c>
      <c r="F6361" s="14">
        <v>26.469224794174</v>
      </c>
      <c r="G6361" s="14">
        <v>8.8230749313913392</v>
      </c>
      <c r="H6361" s="14">
        <v>140.898673449239</v>
      </c>
      <c r="I6361" s="14">
        <v>125.836595187941</v>
      </c>
      <c r="J6361" s="14">
        <v>82.067698020430896</v>
      </c>
      <c r="K6361" s="14">
        <v>184.38258557986501</v>
      </c>
      <c r="L6361" s="14">
        <v>58.545990391924001</v>
      </c>
      <c r="M6361" s="14">
        <v>43.768897167509699</v>
      </c>
      <c r="O6361" s="14"/>
      <c r="P6361" s="14"/>
      <c r="Q6361" s="14"/>
      <c r="R6361" s="14"/>
      <c r="S6361" s="14"/>
      <c r="T6361" s="14"/>
      <c r="U6361" s="14"/>
      <c r="V6361" s="14"/>
      <c r="W6361" s="14"/>
      <c r="X6361" s="14"/>
      <c r="Y6361" s="14"/>
    </row>
    <row r="6362" spans="1:25">
      <c r="A6362" s="14" t="s">
        <v>6446</v>
      </c>
      <c r="B6362" s="14" t="s">
        <v>68</v>
      </c>
      <c r="C6362" s="14" t="s">
        <v>38</v>
      </c>
      <c r="D6362" s="14" t="s">
        <v>67</v>
      </c>
      <c r="E6362" s="14">
        <v>3</v>
      </c>
      <c r="F6362" s="14">
        <v>35.580554298673398</v>
      </c>
      <c r="G6362" s="14">
        <v>11.860184766224499</v>
      </c>
      <c r="H6362" s="14">
        <v>204.73303584022901</v>
      </c>
      <c r="I6362" s="14">
        <v>190.76236814399999</v>
      </c>
      <c r="J6362" s="14">
        <v>132.42556268224999</v>
      </c>
      <c r="K6362" s="14">
        <v>265.70650331591901</v>
      </c>
      <c r="L6362" s="14">
        <v>74.944135171918305</v>
      </c>
      <c r="M6362" s="14">
        <v>58.336805461750302</v>
      </c>
      <c r="O6362" s="14"/>
      <c r="P6362" s="14"/>
      <c r="Q6362" s="14"/>
      <c r="R6362" s="14"/>
      <c r="S6362" s="14"/>
      <c r="T6362" s="14"/>
      <c r="U6362" s="14"/>
      <c r="V6362" s="14"/>
      <c r="W6362" s="14"/>
      <c r="X6362" s="14"/>
      <c r="Y6362" s="14"/>
    </row>
    <row r="6363" spans="1:25">
      <c r="A6363" s="14" t="s">
        <v>6447</v>
      </c>
      <c r="B6363" s="14" t="s">
        <v>68</v>
      </c>
      <c r="C6363" s="14" t="s">
        <v>36</v>
      </c>
      <c r="D6363" s="14" t="s">
        <v>67</v>
      </c>
      <c r="E6363" s="14">
        <v>3</v>
      </c>
      <c r="F6363" s="14">
        <v>34.772396730993499</v>
      </c>
      <c r="G6363" s="14">
        <v>11.5907989103312</v>
      </c>
      <c r="H6363" s="14">
        <v>199.371576922157</v>
      </c>
      <c r="I6363" s="14">
        <v>184.24541573797899</v>
      </c>
      <c r="J6363" s="14">
        <v>127.21694741391499</v>
      </c>
      <c r="K6363" s="14">
        <v>257.72323990711698</v>
      </c>
      <c r="L6363" s="14">
        <v>73.477824169137804</v>
      </c>
      <c r="M6363" s="14">
        <v>57.028468324063901</v>
      </c>
      <c r="O6363" s="14"/>
      <c r="P6363" s="14"/>
      <c r="Q6363" s="14"/>
      <c r="R6363" s="14"/>
      <c r="S6363" s="14"/>
      <c r="T6363" s="14"/>
      <c r="U6363" s="14"/>
      <c r="V6363" s="14"/>
      <c r="W6363" s="14"/>
      <c r="X6363" s="14"/>
      <c r="Y6363" s="14"/>
    </row>
    <row r="6364" spans="1:25">
      <c r="A6364" s="14" t="s">
        <v>6448</v>
      </c>
      <c r="B6364" s="14" t="s">
        <v>68</v>
      </c>
      <c r="C6364" s="14" t="s">
        <v>34</v>
      </c>
      <c r="D6364" s="14" t="s">
        <v>67</v>
      </c>
      <c r="E6364" s="14">
        <v>3</v>
      </c>
      <c r="F6364" s="14">
        <v>34.0939972860224</v>
      </c>
      <c r="G6364" s="14">
        <v>11.364665762007499</v>
      </c>
      <c r="H6364" s="14">
        <v>195.01228213706099</v>
      </c>
      <c r="I6364" s="14">
        <v>178.78668478928699</v>
      </c>
      <c r="J6364" s="14">
        <v>122.787976874634</v>
      </c>
      <c r="K6364" s="14">
        <v>251.120800542301</v>
      </c>
      <c r="L6364" s="14">
        <v>72.334115753014103</v>
      </c>
      <c r="M6364" s="14">
        <v>55.998707914653799</v>
      </c>
      <c r="O6364" s="14"/>
      <c r="P6364" s="14"/>
      <c r="Q6364" s="14"/>
      <c r="R6364" s="14"/>
      <c r="S6364" s="14"/>
      <c r="T6364" s="14"/>
      <c r="U6364" s="14"/>
      <c r="V6364" s="14"/>
      <c r="W6364" s="14"/>
      <c r="X6364" s="14"/>
      <c r="Y6364" s="14"/>
    </row>
    <row r="6365" spans="1:25">
      <c r="A6365" s="14" t="s">
        <v>6449</v>
      </c>
      <c r="B6365" s="14" t="s">
        <v>68</v>
      </c>
      <c r="C6365" s="14" t="s">
        <v>128</v>
      </c>
      <c r="D6365" s="14" t="s">
        <v>67</v>
      </c>
      <c r="E6365" s="14">
        <v>3</v>
      </c>
      <c r="F6365" s="14">
        <v>31.673855706215701</v>
      </c>
      <c r="G6365" s="14">
        <v>10.557951902071901</v>
      </c>
      <c r="H6365" s="14">
        <v>181.35617352542599</v>
      </c>
      <c r="I6365" s="14">
        <v>161.32171088157</v>
      </c>
      <c r="J6365" s="14">
        <v>108.87541079367401</v>
      </c>
      <c r="K6365" s="14">
        <v>229.72735941649401</v>
      </c>
      <c r="L6365" s="14">
        <v>68.405648534923998</v>
      </c>
      <c r="M6365" s="14">
        <v>52.4463000878958</v>
      </c>
      <c r="O6365" s="14"/>
      <c r="P6365" s="14"/>
      <c r="Q6365" s="14"/>
      <c r="R6365" s="14"/>
      <c r="S6365" s="14"/>
      <c r="T6365" s="14"/>
      <c r="U6365" s="14"/>
      <c r="V6365" s="14"/>
      <c r="W6365" s="14"/>
      <c r="X6365" s="14"/>
      <c r="Y6365" s="14"/>
    </row>
    <row r="6366" spans="1:25">
      <c r="A6366" s="14" t="s">
        <v>6450</v>
      </c>
      <c r="B6366" s="14" t="s">
        <v>68</v>
      </c>
      <c r="C6366" s="14" t="s">
        <v>129</v>
      </c>
      <c r="D6366" s="14" t="s">
        <v>67</v>
      </c>
      <c r="E6366" s="14">
        <v>3</v>
      </c>
      <c r="F6366" s="14">
        <v>34.863145178093198</v>
      </c>
      <c r="G6366" s="14">
        <v>11.6210483926977</v>
      </c>
      <c r="H6366" s="14">
        <v>199.82315113253401</v>
      </c>
      <c r="I6366" s="14">
        <v>180.66329681625299</v>
      </c>
      <c r="J6366" s="14">
        <v>124.680591231798</v>
      </c>
      <c r="K6366" s="14">
        <v>252.769676959658</v>
      </c>
      <c r="L6366" s="14">
        <v>72.106380143405701</v>
      </c>
      <c r="M6366" s="14">
        <v>55.982705584454202</v>
      </c>
      <c r="O6366" s="14"/>
      <c r="P6366" s="14"/>
      <c r="Q6366" s="14"/>
      <c r="R6366" s="14"/>
      <c r="S6366" s="14"/>
      <c r="T6366" s="14"/>
      <c r="U6366" s="14"/>
      <c r="V6366" s="14"/>
      <c r="W6366" s="14"/>
      <c r="X6366" s="14"/>
      <c r="Y6366" s="14"/>
    </row>
    <row r="6367" spans="1:25">
      <c r="A6367" s="14" t="s">
        <v>6451</v>
      </c>
      <c r="B6367" s="14" t="s">
        <v>68</v>
      </c>
      <c r="C6367" s="14" t="s">
        <v>130</v>
      </c>
      <c r="D6367" s="14" t="s">
        <v>67</v>
      </c>
      <c r="E6367" s="14">
        <v>3</v>
      </c>
      <c r="F6367" s="14">
        <v>40.2260203393854</v>
      </c>
      <c r="G6367" s="14">
        <v>13.408673446461799</v>
      </c>
      <c r="H6367" s="14">
        <v>230.878840265083</v>
      </c>
      <c r="I6367" s="14">
        <v>208.80457076843899</v>
      </c>
      <c r="J6367" s="14">
        <v>148.369407835472</v>
      </c>
      <c r="K6367" s="14">
        <v>285.28479102725203</v>
      </c>
      <c r="L6367" s="14">
        <v>76.480220258813503</v>
      </c>
      <c r="M6367" s="14">
        <v>60.435162932967103</v>
      </c>
      <c r="O6367" s="14"/>
      <c r="P6367" s="14"/>
      <c r="Q6367" s="14"/>
      <c r="R6367" s="14"/>
      <c r="S6367" s="14"/>
      <c r="T6367" s="14"/>
      <c r="U6367" s="14"/>
      <c r="V6367" s="14"/>
      <c r="W6367" s="14"/>
      <c r="X6367" s="14"/>
      <c r="Y6367" s="14"/>
    </row>
    <row r="6368" spans="1:25">
      <c r="A6368" s="14" t="s">
        <v>6452</v>
      </c>
      <c r="B6368" s="14" t="s">
        <v>68</v>
      </c>
      <c r="C6368" s="14" t="s">
        <v>131</v>
      </c>
      <c r="D6368" s="14" t="s">
        <v>67</v>
      </c>
      <c r="E6368" s="14">
        <v>3</v>
      </c>
      <c r="F6368" s="14">
        <v>41.6181242208635</v>
      </c>
      <c r="G6368" s="14">
        <v>13.872708073621199</v>
      </c>
      <c r="H6368" s="14">
        <v>237.831443058823</v>
      </c>
      <c r="I6368" s="14">
        <v>216.40101291184601</v>
      </c>
      <c r="J6368" s="14">
        <v>154.82922302941799</v>
      </c>
      <c r="K6368" s="14">
        <v>294.007898339485</v>
      </c>
      <c r="L6368" s="14">
        <v>77.606885427639099</v>
      </c>
      <c r="M6368" s="14">
        <v>61.571789882428</v>
      </c>
      <c r="O6368" s="14"/>
      <c r="P6368" s="14"/>
      <c r="Q6368" s="14"/>
      <c r="R6368" s="14"/>
      <c r="S6368" s="14"/>
      <c r="T6368" s="14"/>
      <c r="U6368" s="14"/>
      <c r="V6368" s="14"/>
      <c r="W6368" s="14"/>
      <c r="X6368" s="14"/>
      <c r="Y6368" s="14"/>
    </row>
    <row r="6369" spans="1:25">
      <c r="A6369" s="14" t="s">
        <v>6453</v>
      </c>
      <c r="B6369" s="14" t="s">
        <v>68</v>
      </c>
      <c r="C6369" s="14" t="s">
        <v>132</v>
      </c>
      <c r="D6369" s="14" t="s">
        <v>67</v>
      </c>
      <c r="E6369" s="14">
        <v>3</v>
      </c>
      <c r="F6369" s="14">
        <v>42.338546814958498</v>
      </c>
      <c r="G6369" s="14">
        <v>14.1128489383195</v>
      </c>
      <c r="H6369" s="14">
        <v>241.506741286627</v>
      </c>
      <c r="I6369" s="14">
        <v>217.95864814282999</v>
      </c>
      <c r="J6369" s="14">
        <v>156.62383955137599</v>
      </c>
      <c r="K6369" s="14">
        <v>295.112678231014</v>
      </c>
      <c r="L6369" s="14">
        <v>77.1540300881842</v>
      </c>
      <c r="M6369" s="14">
        <v>61.334808591453701</v>
      </c>
      <c r="O6369" s="14"/>
      <c r="P6369" s="14"/>
      <c r="Q6369" s="14"/>
      <c r="R6369" s="14"/>
      <c r="S6369" s="14"/>
      <c r="T6369" s="14"/>
      <c r="U6369" s="14"/>
      <c r="V6369" s="14"/>
      <c r="W6369" s="14"/>
      <c r="X6369" s="14"/>
      <c r="Y6369" s="14"/>
    </row>
    <row r="6370" spans="1:25">
      <c r="A6370" s="14" t="s">
        <v>6454</v>
      </c>
      <c r="B6370" s="14" t="s">
        <v>68</v>
      </c>
      <c r="C6370" s="14" t="s">
        <v>38</v>
      </c>
      <c r="D6370" s="14" t="s">
        <v>67</v>
      </c>
      <c r="E6370" s="14">
        <v>4</v>
      </c>
      <c r="F6370" s="14">
        <v>32.413998652167699</v>
      </c>
      <c r="G6370" s="14">
        <v>10.804666217389199</v>
      </c>
      <c r="H6370" s="14">
        <v>199.59358775965299</v>
      </c>
      <c r="I6370" s="14">
        <v>181.80945257325601</v>
      </c>
      <c r="J6370" s="14">
        <v>123.911689125146</v>
      </c>
      <c r="K6370" s="14">
        <v>257.09307991491102</v>
      </c>
      <c r="L6370" s="14">
        <v>75.283627341654594</v>
      </c>
      <c r="M6370" s="14">
        <v>57.897763448110098</v>
      </c>
      <c r="O6370" s="14"/>
      <c r="P6370" s="14"/>
      <c r="Q6370" s="14"/>
      <c r="R6370" s="14"/>
      <c r="S6370" s="14"/>
      <c r="T6370" s="14"/>
      <c r="U6370" s="14"/>
      <c r="V6370" s="14"/>
      <c r="W6370" s="14"/>
      <c r="X6370" s="14"/>
      <c r="Y6370" s="14"/>
    </row>
    <row r="6371" spans="1:25">
      <c r="A6371" s="14" t="s">
        <v>6455</v>
      </c>
      <c r="B6371" s="14" t="s">
        <v>68</v>
      </c>
      <c r="C6371" s="14" t="s">
        <v>36</v>
      </c>
      <c r="D6371" s="14" t="s">
        <v>67</v>
      </c>
      <c r="E6371" s="14">
        <v>4</v>
      </c>
      <c r="F6371" s="14">
        <v>31.630869890871502</v>
      </c>
      <c r="G6371" s="14">
        <v>10.5436232969572</v>
      </c>
      <c r="H6371" s="14">
        <v>195.578247022021</v>
      </c>
      <c r="I6371" s="14">
        <v>173.64730395635499</v>
      </c>
      <c r="J6371" s="14">
        <v>117.82720626826099</v>
      </c>
      <c r="K6371" s="14">
        <v>246.46666746008199</v>
      </c>
      <c r="L6371" s="14">
        <v>72.819363503727899</v>
      </c>
      <c r="M6371" s="14">
        <v>55.820097688093199</v>
      </c>
      <c r="O6371" s="14"/>
      <c r="P6371" s="14"/>
      <c r="Q6371" s="14"/>
      <c r="R6371" s="14"/>
      <c r="S6371" s="14"/>
      <c r="T6371" s="14"/>
      <c r="U6371" s="14"/>
      <c r="V6371" s="14"/>
      <c r="W6371" s="14"/>
      <c r="X6371" s="14"/>
      <c r="Y6371" s="14"/>
    </row>
    <row r="6372" spans="1:25">
      <c r="A6372" s="14" t="s">
        <v>6456</v>
      </c>
      <c r="B6372" s="14" t="s">
        <v>68</v>
      </c>
      <c r="C6372" s="14" t="s">
        <v>34</v>
      </c>
      <c r="D6372" s="14" t="s">
        <v>67</v>
      </c>
      <c r="E6372" s="14">
        <v>4</v>
      </c>
      <c r="F6372" s="14">
        <v>31.167952825988401</v>
      </c>
      <c r="G6372" s="14">
        <v>10.3893176086628</v>
      </c>
      <c r="H6372" s="14">
        <v>193.10999272607501</v>
      </c>
      <c r="I6372" s="14">
        <v>174.11118628429099</v>
      </c>
      <c r="J6372" s="14">
        <v>117.784711008602</v>
      </c>
      <c r="K6372" s="14">
        <v>247.73731042527001</v>
      </c>
      <c r="L6372" s="14">
        <v>73.626124140979101</v>
      </c>
      <c r="M6372" s="14">
        <v>56.326475275689099</v>
      </c>
      <c r="O6372" s="14"/>
      <c r="P6372" s="14"/>
      <c r="Q6372" s="14"/>
      <c r="R6372" s="14"/>
      <c r="S6372" s="14"/>
      <c r="T6372" s="14"/>
      <c r="U6372" s="14"/>
      <c r="V6372" s="14"/>
      <c r="W6372" s="14"/>
      <c r="X6372" s="14"/>
      <c r="Y6372" s="14"/>
    </row>
    <row r="6373" spans="1:25">
      <c r="A6373" s="14" t="s">
        <v>6457</v>
      </c>
      <c r="B6373" s="14" t="s">
        <v>68</v>
      </c>
      <c r="C6373" s="14" t="s">
        <v>128</v>
      </c>
      <c r="D6373" s="14" t="s">
        <v>67</v>
      </c>
      <c r="E6373" s="14">
        <v>4</v>
      </c>
      <c r="F6373" s="14">
        <v>35.509815261461199</v>
      </c>
      <c r="G6373" s="14">
        <v>11.8366050871537</v>
      </c>
      <c r="H6373" s="14">
        <v>220.20225264455701</v>
      </c>
      <c r="I6373" s="14">
        <v>198.73089727551999</v>
      </c>
      <c r="J6373" s="14">
        <v>138.07028960005101</v>
      </c>
      <c r="K6373" s="14">
        <v>276.68000527419002</v>
      </c>
      <c r="L6373" s="14">
        <v>77.949107998670101</v>
      </c>
      <c r="M6373" s="14">
        <v>60.660607675468199</v>
      </c>
      <c r="O6373" s="14"/>
      <c r="P6373" s="14"/>
      <c r="Q6373" s="14"/>
      <c r="R6373" s="14"/>
      <c r="S6373" s="14"/>
      <c r="T6373" s="14"/>
      <c r="U6373" s="14"/>
      <c r="V6373" s="14"/>
      <c r="W6373" s="14"/>
      <c r="X6373" s="14"/>
      <c r="Y6373" s="14"/>
    </row>
    <row r="6374" spans="1:25">
      <c r="A6374" s="14" t="s">
        <v>6458</v>
      </c>
      <c r="B6374" s="14" t="s">
        <v>68</v>
      </c>
      <c r="C6374" s="14" t="s">
        <v>129</v>
      </c>
      <c r="D6374" s="14" t="s">
        <v>67</v>
      </c>
      <c r="E6374" s="14">
        <v>4</v>
      </c>
      <c r="F6374" s="14">
        <v>34.164413762692902</v>
      </c>
      <c r="G6374" s="14">
        <v>11.3881379208976</v>
      </c>
      <c r="H6374" s="14">
        <v>211.85919485732899</v>
      </c>
      <c r="I6374" s="14">
        <v>192.476609091939</v>
      </c>
      <c r="J6374" s="14">
        <v>132.740953462204</v>
      </c>
      <c r="K6374" s="14">
        <v>269.61721306176997</v>
      </c>
      <c r="L6374" s="14">
        <v>77.140603969830195</v>
      </c>
      <c r="M6374" s="14">
        <v>59.735655629735398</v>
      </c>
      <c r="O6374" s="14"/>
      <c r="P6374" s="14"/>
      <c r="Q6374" s="14"/>
      <c r="R6374" s="14"/>
      <c r="S6374" s="14"/>
      <c r="T6374" s="14"/>
      <c r="U6374" s="14"/>
      <c r="V6374" s="14"/>
      <c r="W6374" s="14"/>
      <c r="X6374" s="14"/>
      <c r="Y6374" s="14"/>
    </row>
    <row r="6375" spans="1:25">
      <c r="A6375" s="14" t="s">
        <v>6459</v>
      </c>
      <c r="B6375" s="14" t="s">
        <v>68</v>
      </c>
      <c r="C6375" s="14" t="s">
        <v>130</v>
      </c>
      <c r="D6375" s="14" t="s">
        <v>67</v>
      </c>
      <c r="E6375" s="14">
        <v>4</v>
      </c>
      <c r="F6375" s="14">
        <v>38.599433355414803</v>
      </c>
      <c r="G6375" s="14">
        <v>12.866477785138301</v>
      </c>
      <c r="H6375" s="14">
        <v>239.897037634648</v>
      </c>
      <c r="I6375" s="14">
        <v>218.46646571280499</v>
      </c>
      <c r="J6375" s="14">
        <v>154.39398283263699</v>
      </c>
      <c r="K6375" s="14">
        <v>299.952649482928</v>
      </c>
      <c r="L6375" s="14">
        <v>81.486183770122494</v>
      </c>
      <c r="M6375" s="14">
        <v>64.072482880167797</v>
      </c>
      <c r="O6375" s="14"/>
      <c r="P6375" s="14"/>
      <c r="Q6375" s="14"/>
      <c r="R6375" s="14"/>
      <c r="S6375" s="14"/>
      <c r="T6375" s="14"/>
      <c r="U6375" s="14"/>
      <c r="V6375" s="14"/>
      <c r="W6375" s="14"/>
      <c r="X6375" s="14"/>
      <c r="Y6375" s="14"/>
    </row>
    <row r="6376" spans="1:25">
      <c r="A6376" s="14" t="s">
        <v>6460</v>
      </c>
      <c r="B6376" s="14" t="s">
        <v>68</v>
      </c>
      <c r="C6376" s="14" t="s">
        <v>131</v>
      </c>
      <c r="D6376" s="14" t="s">
        <v>67</v>
      </c>
      <c r="E6376" s="14">
        <v>4</v>
      </c>
      <c r="F6376" s="14">
        <v>35.451659506148502</v>
      </c>
      <c r="G6376" s="14">
        <v>11.817219835382801</v>
      </c>
      <c r="H6376" s="14">
        <v>220.53909490605599</v>
      </c>
      <c r="I6376" s="14">
        <v>199.40462782319</v>
      </c>
      <c r="J6376" s="14">
        <v>138.67801101555401</v>
      </c>
      <c r="K6376" s="14">
        <v>277.45476175035401</v>
      </c>
      <c r="L6376" s="14">
        <v>78.050133927164694</v>
      </c>
      <c r="M6376" s="14">
        <v>60.726616807635203</v>
      </c>
      <c r="O6376" s="14"/>
      <c r="P6376" s="14"/>
      <c r="Q6376" s="14"/>
      <c r="R6376" s="14"/>
      <c r="S6376" s="14"/>
      <c r="T6376" s="14"/>
      <c r="U6376" s="14"/>
      <c r="V6376" s="14"/>
      <c r="W6376" s="14"/>
      <c r="X6376" s="14"/>
      <c r="Y6376" s="14"/>
    </row>
    <row r="6377" spans="1:25">
      <c r="A6377" s="14" t="s">
        <v>6461</v>
      </c>
      <c r="B6377" s="14" t="s">
        <v>68</v>
      </c>
      <c r="C6377" s="14" t="s">
        <v>132</v>
      </c>
      <c r="D6377" s="14" t="s">
        <v>67</v>
      </c>
      <c r="E6377" s="14">
        <v>4</v>
      </c>
      <c r="F6377" s="14">
        <v>40.925343496335898</v>
      </c>
      <c r="G6377" s="14">
        <v>13.6417811654453</v>
      </c>
      <c r="H6377" s="14">
        <v>255.12962718244401</v>
      </c>
      <c r="I6377" s="14">
        <v>229.62896413519999</v>
      </c>
      <c r="J6377" s="14">
        <v>164.115216989674</v>
      </c>
      <c r="K6377" s="14">
        <v>312.36717794751701</v>
      </c>
      <c r="L6377" s="14">
        <v>82.738213812317099</v>
      </c>
      <c r="M6377" s="14">
        <v>65.513747145526295</v>
      </c>
      <c r="O6377" s="14"/>
      <c r="P6377" s="14"/>
      <c r="Q6377" s="14"/>
      <c r="R6377" s="14"/>
      <c r="S6377" s="14"/>
      <c r="T6377" s="14"/>
      <c r="U6377" s="14"/>
      <c r="V6377" s="14"/>
      <c r="W6377" s="14"/>
      <c r="X6377" s="14"/>
      <c r="Y6377" s="14"/>
    </row>
    <row r="6378" spans="1:25">
      <c r="A6378" s="14" t="s">
        <v>6462</v>
      </c>
      <c r="B6378" s="14" t="s">
        <v>68</v>
      </c>
      <c r="C6378" s="14" t="s">
        <v>38</v>
      </c>
      <c r="D6378" s="14" t="s">
        <v>67</v>
      </c>
      <c r="E6378" s="14">
        <v>5</v>
      </c>
      <c r="F6378" s="14">
        <v>36.2846917172497</v>
      </c>
      <c r="G6378" s="14">
        <v>12.094897239083201</v>
      </c>
      <c r="H6378" s="14">
        <v>254.183479630471</v>
      </c>
      <c r="I6378" s="14">
        <v>262.907133732462</v>
      </c>
      <c r="J6378" s="14">
        <v>183.504323596017</v>
      </c>
      <c r="K6378" s="14">
        <v>364.66304863712099</v>
      </c>
      <c r="L6378" s="14">
        <v>101.75591490465899</v>
      </c>
      <c r="M6378" s="14">
        <v>79.402810136444998</v>
      </c>
      <c r="O6378" s="14"/>
      <c r="P6378" s="14"/>
      <c r="Q6378" s="14"/>
      <c r="R6378" s="14"/>
      <c r="S6378" s="14"/>
      <c r="T6378" s="14"/>
      <c r="U6378" s="14"/>
      <c r="V6378" s="14"/>
      <c r="W6378" s="14"/>
      <c r="X6378" s="14"/>
      <c r="Y6378" s="14"/>
    </row>
    <row r="6379" spans="1:25">
      <c r="A6379" s="14" t="s">
        <v>6463</v>
      </c>
      <c r="B6379" s="14" t="s">
        <v>68</v>
      </c>
      <c r="C6379" s="14" t="s">
        <v>36</v>
      </c>
      <c r="D6379" s="14" t="s">
        <v>67</v>
      </c>
      <c r="E6379" s="14">
        <v>5</v>
      </c>
      <c r="F6379" s="14">
        <v>43.890173089731903</v>
      </c>
      <c r="G6379" s="14">
        <v>14.6300576965773</v>
      </c>
      <c r="H6379" s="14">
        <v>309.91507618791098</v>
      </c>
      <c r="I6379" s="14">
        <v>318.92446985753702</v>
      </c>
      <c r="J6379" s="14">
        <v>230.71700551524</v>
      </c>
      <c r="K6379" s="14">
        <v>429.42472655818699</v>
      </c>
      <c r="L6379" s="14">
        <v>110.50025670065</v>
      </c>
      <c r="M6379" s="14">
        <v>88.207464342296902</v>
      </c>
      <c r="O6379" s="14"/>
      <c r="P6379" s="14"/>
      <c r="Q6379" s="14"/>
      <c r="R6379" s="14"/>
      <c r="S6379" s="14"/>
      <c r="T6379" s="14"/>
      <c r="U6379" s="14"/>
      <c r="V6379" s="14"/>
      <c r="W6379" s="14"/>
      <c r="X6379" s="14"/>
      <c r="Y6379" s="14"/>
    </row>
    <row r="6380" spans="1:25">
      <c r="A6380" s="14" t="s">
        <v>6464</v>
      </c>
      <c r="B6380" s="14" t="s">
        <v>68</v>
      </c>
      <c r="C6380" s="14" t="s">
        <v>34</v>
      </c>
      <c r="D6380" s="14" t="s">
        <v>67</v>
      </c>
      <c r="E6380" s="14">
        <v>5</v>
      </c>
      <c r="F6380" s="14">
        <v>41.697296271935102</v>
      </c>
      <c r="G6380" s="14">
        <v>13.8990987573117</v>
      </c>
      <c r="H6380" s="14">
        <v>296.67233206641799</v>
      </c>
      <c r="I6380" s="14">
        <v>302.55017389044002</v>
      </c>
      <c r="J6380" s="14">
        <v>217.03088855195099</v>
      </c>
      <c r="K6380" s="14">
        <v>410.31726707617202</v>
      </c>
      <c r="L6380" s="14">
        <v>107.767093185731</v>
      </c>
      <c r="M6380" s="14">
        <v>85.519285338489297</v>
      </c>
      <c r="O6380" s="14"/>
      <c r="P6380" s="14"/>
      <c r="Q6380" s="14"/>
      <c r="R6380" s="14"/>
      <c r="S6380" s="14"/>
      <c r="T6380" s="14"/>
      <c r="U6380" s="14"/>
      <c r="V6380" s="14"/>
      <c r="W6380" s="14"/>
      <c r="X6380" s="14"/>
      <c r="Y6380" s="14"/>
    </row>
    <row r="6381" spans="1:25">
      <c r="A6381" s="14" t="s">
        <v>6465</v>
      </c>
      <c r="B6381" s="14" t="s">
        <v>68</v>
      </c>
      <c r="C6381" s="14" t="s">
        <v>128</v>
      </c>
      <c r="D6381" s="14" t="s">
        <v>67</v>
      </c>
      <c r="E6381" s="14">
        <v>5</v>
      </c>
      <c r="F6381" s="14">
        <v>35.581190069187798</v>
      </c>
      <c r="G6381" s="14">
        <v>11.860396689729299</v>
      </c>
      <c r="H6381" s="14">
        <v>254.38757467067899</v>
      </c>
      <c r="I6381" s="14">
        <v>254.02004859828</v>
      </c>
      <c r="J6381" s="14">
        <v>177.08354299995401</v>
      </c>
      <c r="K6381" s="14">
        <v>352.85862567166203</v>
      </c>
      <c r="L6381" s="14">
        <v>98.838577073382595</v>
      </c>
      <c r="M6381" s="14">
        <v>76.936505598325596</v>
      </c>
      <c r="O6381" s="14"/>
      <c r="P6381" s="14"/>
      <c r="Q6381" s="14"/>
      <c r="R6381" s="14"/>
      <c r="S6381" s="14"/>
      <c r="T6381" s="14"/>
      <c r="U6381" s="14"/>
      <c r="V6381" s="14"/>
      <c r="W6381" s="14"/>
      <c r="X6381" s="14"/>
      <c r="Y6381" s="14"/>
    </row>
    <row r="6382" spans="1:25">
      <c r="A6382" s="14" t="s">
        <v>6466</v>
      </c>
      <c r="B6382" s="14" t="s">
        <v>68</v>
      </c>
      <c r="C6382" s="14" t="s">
        <v>129</v>
      </c>
      <c r="D6382" s="14" t="s">
        <v>67</v>
      </c>
      <c r="E6382" s="14">
        <v>5</v>
      </c>
      <c r="F6382" s="14">
        <v>33.532119699683598</v>
      </c>
      <c r="G6382" s="14">
        <v>11.1773732332279</v>
      </c>
      <c r="H6382" s="14">
        <v>238.62880515003999</v>
      </c>
      <c r="I6382" s="14">
        <v>239.333906558823</v>
      </c>
      <c r="J6382" s="14">
        <v>164.86697001744599</v>
      </c>
      <c r="K6382" s="14">
        <v>335.73135248578001</v>
      </c>
      <c r="L6382" s="14">
        <v>96.397445926956905</v>
      </c>
      <c r="M6382" s="14">
        <v>74.466936541376398</v>
      </c>
      <c r="O6382" s="14"/>
      <c r="P6382" s="14"/>
      <c r="Q6382" s="14"/>
      <c r="R6382" s="14"/>
      <c r="S6382" s="14"/>
      <c r="T6382" s="14"/>
      <c r="U6382" s="14"/>
      <c r="V6382" s="14"/>
      <c r="W6382" s="14"/>
      <c r="X6382" s="14"/>
      <c r="Y6382" s="14"/>
    </row>
    <row r="6383" spans="1:25">
      <c r="A6383" s="14" t="s">
        <v>6467</v>
      </c>
      <c r="B6383" s="14" t="s">
        <v>68</v>
      </c>
      <c r="C6383" s="14" t="s">
        <v>130</v>
      </c>
      <c r="D6383" s="14" t="s">
        <v>67</v>
      </c>
      <c r="E6383" s="14">
        <v>5</v>
      </c>
      <c r="F6383" s="14">
        <v>41.800152880461901</v>
      </c>
      <c r="G6383" s="14">
        <v>13.9333842934873</v>
      </c>
      <c r="H6383" s="14">
        <v>296.39192285656901</v>
      </c>
      <c r="I6383" s="14">
        <v>300.79164656129501</v>
      </c>
      <c r="J6383" s="14">
        <v>216.25657571936699</v>
      </c>
      <c r="K6383" s="14">
        <v>407.28787775286401</v>
      </c>
      <c r="L6383" s="14">
        <v>106.496231191569</v>
      </c>
      <c r="M6383" s="14">
        <v>84.535070841928402</v>
      </c>
      <c r="O6383" s="14"/>
      <c r="P6383" s="14"/>
      <c r="Q6383" s="14"/>
      <c r="R6383" s="14"/>
      <c r="S6383" s="14"/>
      <c r="T6383" s="14"/>
      <c r="U6383" s="14"/>
      <c r="V6383" s="14"/>
      <c r="W6383" s="14"/>
      <c r="X6383" s="14"/>
      <c r="Y6383" s="14"/>
    </row>
    <row r="6384" spans="1:25">
      <c r="A6384" s="14" t="s">
        <v>6468</v>
      </c>
      <c r="B6384" s="14" t="s">
        <v>68</v>
      </c>
      <c r="C6384" s="14" t="s">
        <v>131</v>
      </c>
      <c r="D6384" s="14" t="s">
        <v>67</v>
      </c>
      <c r="E6384" s="14">
        <v>5</v>
      </c>
      <c r="F6384" s="14">
        <v>44.749133236752101</v>
      </c>
      <c r="G6384" s="14">
        <v>14.916377745584001</v>
      </c>
      <c r="H6384" s="14">
        <v>316.51671549548797</v>
      </c>
      <c r="I6384" s="14">
        <v>317.35589389043798</v>
      </c>
      <c r="J6384" s="14">
        <v>230.86255038510799</v>
      </c>
      <c r="K6384" s="14">
        <v>425.471469036104</v>
      </c>
      <c r="L6384" s="14">
        <v>108.11557514566699</v>
      </c>
      <c r="M6384" s="14">
        <v>86.493343505329307</v>
      </c>
      <c r="O6384" s="14"/>
      <c r="P6384" s="14"/>
      <c r="Q6384" s="14"/>
      <c r="R6384" s="14"/>
      <c r="S6384" s="14"/>
      <c r="T6384" s="14"/>
      <c r="U6384" s="14"/>
      <c r="V6384" s="14"/>
      <c r="W6384" s="14"/>
      <c r="X6384" s="14"/>
      <c r="Y6384" s="14"/>
    </row>
    <row r="6385" spans="1:25">
      <c r="A6385" s="14" t="s">
        <v>6469</v>
      </c>
      <c r="B6385" s="14" t="s">
        <v>68</v>
      </c>
      <c r="C6385" s="14" t="s">
        <v>132</v>
      </c>
      <c r="D6385" s="14" t="s">
        <v>67</v>
      </c>
      <c r="E6385" s="14">
        <v>5</v>
      </c>
      <c r="F6385" s="14">
        <v>45.6702813812974</v>
      </c>
      <c r="G6385" s="14">
        <v>15.2234271270991</v>
      </c>
      <c r="H6385" s="14">
        <v>321.91641207652998</v>
      </c>
      <c r="I6385" s="14">
        <v>316.99816343445701</v>
      </c>
      <c r="J6385" s="14">
        <v>231.412271223424</v>
      </c>
      <c r="K6385" s="14">
        <v>423.73555735103298</v>
      </c>
      <c r="L6385" s="14">
        <v>106.73739391657701</v>
      </c>
      <c r="M6385" s="14">
        <v>85.585892211032601</v>
      </c>
      <c r="O6385" s="14"/>
      <c r="P6385" s="14"/>
      <c r="Q6385" s="14"/>
      <c r="R6385" s="14"/>
      <c r="S6385" s="14"/>
      <c r="T6385" s="14"/>
      <c r="U6385" s="14"/>
      <c r="V6385" s="14"/>
      <c r="W6385" s="14"/>
      <c r="X6385" s="14"/>
      <c r="Y6385" s="14"/>
    </row>
    <row r="6386" spans="1:25">
      <c r="A6386" s="14" t="s">
        <v>6470</v>
      </c>
      <c r="B6386" s="14" t="s">
        <v>68</v>
      </c>
      <c r="C6386" s="14" t="s">
        <v>38</v>
      </c>
      <c r="D6386" s="14" t="s">
        <v>41</v>
      </c>
      <c r="E6386" s="14">
        <v>0</v>
      </c>
      <c r="F6386" s="14">
        <v>310.26600351087001</v>
      </c>
      <c r="G6386" s="14">
        <v>103.42200117029</v>
      </c>
      <c r="H6386" s="14">
        <v>263.35464126273803</v>
      </c>
      <c r="I6386" s="14">
        <v>259.94991608925301</v>
      </c>
      <c r="J6386" s="14">
        <v>231.493457236794</v>
      </c>
      <c r="K6386" s="14">
        <v>290.90652924483499</v>
      </c>
      <c r="L6386" s="14">
        <v>30.956613155582701</v>
      </c>
      <c r="M6386" s="14">
        <v>28.4564588524584</v>
      </c>
      <c r="O6386" s="14"/>
      <c r="P6386" s="14"/>
      <c r="Q6386" s="14"/>
      <c r="R6386" s="14"/>
      <c r="S6386" s="14"/>
      <c r="T6386" s="14"/>
      <c r="U6386" s="14"/>
      <c r="V6386" s="14"/>
      <c r="W6386" s="14"/>
      <c r="X6386" s="14"/>
      <c r="Y6386" s="14"/>
    </row>
    <row r="6387" spans="1:25">
      <c r="A6387" s="14" t="s">
        <v>6471</v>
      </c>
      <c r="B6387" s="14" t="s">
        <v>68</v>
      </c>
      <c r="C6387" s="14" t="s">
        <v>36</v>
      </c>
      <c r="D6387" s="14" t="s">
        <v>41</v>
      </c>
      <c r="E6387" s="14">
        <v>0</v>
      </c>
      <c r="F6387" s="14">
        <v>305.34782580942601</v>
      </c>
      <c r="G6387" s="14">
        <v>101.78260860314199</v>
      </c>
      <c r="H6387" s="14">
        <v>257.59488586733897</v>
      </c>
      <c r="I6387" s="14">
        <v>253.52156408999301</v>
      </c>
      <c r="J6387" s="14">
        <v>225.56037345905801</v>
      </c>
      <c r="K6387" s="14">
        <v>283.96003614422</v>
      </c>
      <c r="L6387" s="14">
        <v>30.438472054226899</v>
      </c>
      <c r="M6387" s="14">
        <v>27.961190630935601</v>
      </c>
      <c r="O6387" s="14"/>
      <c r="P6387" s="14"/>
      <c r="Q6387" s="14"/>
      <c r="R6387" s="14"/>
      <c r="S6387" s="14"/>
      <c r="T6387" s="14"/>
      <c r="U6387" s="14"/>
      <c r="V6387" s="14"/>
      <c r="W6387" s="14"/>
      <c r="X6387" s="14"/>
      <c r="Y6387" s="14"/>
    </row>
    <row r="6388" spans="1:25">
      <c r="A6388" s="14" t="s">
        <v>6472</v>
      </c>
      <c r="B6388" s="14" t="s">
        <v>68</v>
      </c>
      <c r="C6388" s="14" t="s">
        <v>34</v>
      </c>
      <c r="D6388" s="14" t="s">
        <v>41</v>
      </c>
      <c r="E6388" s="14">
        <v>0</v>
      </c>
      <c r="F6388" s="14">
        <v>289.91114517037198</v>
      </c>
      <c r="G6388" s="14">
        <v>96.637048390123994</v>
      </c>
      <c r="H6388" s="14">
        <v>243.68834070537599</v>
      </c>
      <c r="I6388" s="14">
        <v>238.43929956541601</v>
      </c>
      <c r="J6388" s="14">
        <v>211.49210697054301</v>
      </c>
      <c r="K6388" s="14">
        <v>267.839731931046</v>
      </c>
      <c r="L6388" s="14">
        <v>29.400432365629399</v>
      </c>
      <c r="M6388" s="14">
        <v>26.9471925948734</v>
      </c>
      <c r="O6388" s="14"/>
      <c r="P6388" s="14"/>
      <c r="Q6388" s="14"/>
      <c r="R6388" s="14"/>
      <c r="S6388" s="14"/>
      <c r="T6388" s="14"/>
      <c r="U6388" s="14"/>
      <c r="V6388" s="14"/>
      <c r="W6388" s="14"/>
      <c r="X6388" s="14"/>
      <c r="Y6388" s="14"/>
    </row>
    <row r="6389" spans="1:25">
      <c r="A6389" s="14" t="s">
        <v>6473</v>
      </c>
      <c r="B6389" s="14" t="s">
        <v>68</v>
      </c>
      <c r="C6389" s="14" t="s">
        <v>128</v>
      </c>
      <c r="D6389" s="14" t="s">
        <v>41</v>
      </c>
      <c r="E6389" s="14">
        <v>0</v>
      </c>
      <c r="F6389" s="14">
        <v>275.28250426889599</v>
      </c>
      <c r="G6389" s="14">
        <v>91.760834756298706</v>
      </c>
      <c r="H6389" s="14">
        <v>230.933948750794</v>
      </c>
      <c r="I6389" s="14">
        <v>224.634436442127</v>
      </c>
      <c r="J6389" s="14">
        <v>198.62185290636299</v>
      </c>
      <c r="K6389" s="14">
        <v>253.08039036605399</v>
      </c>
      <c r="L6389" s="14">
        <v>28.445953923926599</v>
      </c>
      <c r="M6389" s="14">
        <v>26.012583535763699</v>
      </c>
      <c r="O6389" s="14"/>
      <c r="P6389" s="14"/>
      <c r="Q6389" s="14"/>
      <c r="R6389" s="14"/>
      <c r="S6389" s="14"/>
      <c r="T6389" s="14"/>
      <c r="U6389" s="14"/>
      <c r="V6389" s="14"/>
      <c r="W6389" s="14"/>
      <c r="X6389" s="14"/>
      <c r="Y6389" s="14"/>
    </row>
    <row r="6390" spans="1:25">
      <c r="A6390" s="14" t="s">
        <v>6474</v>
      </c>
      <c r="B6390" s="14" t="s">
        <v>68</v>
      </c>
      <c r="C6390" s="14" t="s">
        <v>129</v>
      </c>
      <c r="D6390" s="14" t="s">
        <v>41</v>
      </c>
      <c r="E6390" s="14">
        <v>0</v>
      </c>
      <c r="F6390" s="14">
        <v>271.09536452280901</v>
      </c>
      <c r="G6390" s="14">
        <v>90.365121507603007</v>
      </c>
      <c r="H6390" s="14">
        <v>226.75557866973</v>
      </c>
      <c r="I6390" s="14">
        <v>219.028346356838</v>
      </c>
      <c r="J6390" s="14">
        <v>193.49394742422001</v>
      </c>
      <c r="K6390" s="14">
        <v>246.97068583427799</v>
      </c>
      <c r="L6390" s="14">
        <v>27.942339477440299</v>
      </c>
      <c r="M6390" s="14">
        <v>25.534398932617901</v>
      </c>
      <c r="O6390" s="14"/>
      <c r="P6390" s="14"/>
      <c r="Q6390" s="14"/>
      <c r="R6390" s="14"/>
      <c r="S6390" s="14"/>
      <c r="T6390" s="14"/>
      <c r="U6390" s="14"/>
      <c r="V6390" s="14"/>
      <c r="W6390" s="14"/>
      <c r="X6390" s="14"/>
      <c r="Y6390" s="14"/>
    </row>
    <row r="6391" spans="1:25">
      <c r="A6391" s="14" t="s">
        <v>6475</v>
      </c>
      <c r="B6391" s="14" t="s">
        <v>68</v>
      </c>
      <c r="C6391" s="14" t="s">
        <v>130</v>
      </c>
      <c r="D6391" s="14" t="s">
        <v>41</v>
      </c>
      <c r="E6391" s="14">
        <v>0</v>
      </c>
      <c r="F6391" s="14">
        <v>265.88460568070099</v>
      </c>
      <c r="G6391" s="14">
        <v>88.628201893566796</v>
      </c>
      <c r="H6391" s="14">
        <v>221.54650386266499</v>
      </c>
      <c r="I6391" s="14">
        <v>213.57859230791101</v>
      </c>
      <c r="J6391" s="14">
        <v>188.45007276533599</v>
      </c>
      <c r="K6391" s="14">
        <v>241.10106125226099</v>
      </c>
      <c r="L6391" s="14">
        <v>27.522468944350901</v>
      </c>
      <c r="M6391" s="14">
        <v>25.128519542574299</v>
      </c>
      <c r="O6391" s="14"/>
      <c r="P6391" s="14"/>
      <c r="Q6391" s="14"/>
      <c r="R6391" s="14"/>
      <c r="S6391" s="14"/>
      <c r="T6391" s="14"/>
      <c r="U6391" s="14"/>
      <c r="V6391" s="14"/>
      <c r="W6391" s="14"/>
      <c r="X6391" s="14"/>
      <c r="Y6391" s="14"/>
    </row>
    <row r="6392" spans="1:25">
      <c r="A6392" s="14" t="s">
        <v>6476</v>
      </c>
      <c r="B6392" s="14" t="s">
        <v>68</v>
      </c>
      <c r="C6392" s="14" t="s">
        <v>131</v>
      </c>
      <c r="D6392" s="14" t="s">
        <v>41</v>
      </c>
      <c r="E6392" s="14">
        <v>0</v>
      </c>
      <c r="F6392" s="14">
        <v>274.64811515031499</v>
      </c>
      <c r="G6392" s="14">
        <v>91.549371716771802</v>
      </c>
      <c r="H6392" s="14">
        <v>227.925638511785</v>
      </c>
      <c r="I6392" s="14">
        <v>217.86892703315601</v>
      </c>
      <c r="J6392" s="14">
        <v>192.65406028514099</v>
      </c>
      <c r="K6392" s="14">
        <v>245.445399963434</v>
      </c>
      <c r="L6392" s="14">
        <v>27.576472930277198</v>
      </c>
      <c r="M6392" s="14">
        <v>25.214866748015101</v>
      </c>
      <c r="O6392" s="14"/>
      <c r="P6392" s="14"/>
      <c r="Q6392" s="14"/>
      <c r="R6392" s="14"/>
      <c r="S6392" s="14"/>
      <c r="T6392" s="14"/>
      <c r="U6392" s="14"/>
      <c r="V6392" s="14"/>
      <c r="W6392" s="14"/>
      <c r="X6392" s="14"/>
      <c r="Y6392" s="14"/>
    </row>
    <row r="6393" spans="1:25">
      <c r="A6393" s="14" t="s">
        <v>6477</v>
      </c>
      <c r="B6393" s="14" t="s">
        <v>68</v>
      </c>
      <c r="C6393" s="14" t="s">
        <v>132</v>
      </c>
      <c r="D6393" s="14" t="s">
        <v>41</v>
      </c>
      <c r="E6393" s="14">
        <v>0</v>
      </c>
      <c r="F6393" s="14">
        <v>289.67281018562301</v>
      </c>
      <c r="G6393" s="14">
        <v>96.557603395207593</v>
      </c>
      <c r="H6393" s="14">
        <v>239.82713785403899</v>
      </c>
      <c r="I6393" s="14">
        <v>228.12261284331501</v>
      </c>
      <c r="J6393" s="14">
        <v>202.41392825599999</v>
      </c>
      <c r="K6393" s="14">
        <v>256.17279451005999</v>
      </c>
      <c r="L6393" s="14">
        <v>28.050181666745001</v>
      </c>
      <c r="M6393" s="14">
        <v>25.708684587314899</v>
      </c>
      <c r="O6393" s="14"/>
      <c r="P6393" s="14"/>
      <c r="Q6393" s="14"/>
      <c r="R6393" s="14"/>
      <c r="S6393" s="14"/>
      <c r="T6393" s="14"/>
      <c r="U6393" s="14"/>
      <c r="V6393" s="14"/>
      <c r="W6393" s="14"/>
      <c r="X6393" s="14"/>
      <c r="Y6393" s="14"/>
    </row>
    <row r="6394" spans="1:25">
      <c r="A6394" s="14" t="s">
        <v>6478</v>
      </c>
      <c r="B6394" s="14" t="s">
        <v>68</v>
      </c>
      <c r="C6394" s="14" t="s">
        <v>38</v>
      </c>
      <c r="D6394" s="14" t="s">
        <v>41</v>
      </c>
      <c r="E6394" s="14">
        <v>1</v>
      </c>
      <c r="F6394" s="14">
        <v>40.303391731718499</v>
      </c>
      <c r="G6394" s="14">
        <v>13.4344639105728</v>
      </c>
      <c r="H6394" s="14">
        <v>172.44305892400499</v>
      </c>
      <c r="I6394" s="14">
        <v>174.94054252770201</v>
      </c>
      <c r="J6394" s="14">
        <v>124.907196486722</v>
      </c>
      <c r="K6394" s="14">
        <v>238.242894509206</v>
      </c>
      <c r="L6394" s="14">
        <v>63.302351981503797</v>
      </c>
      <c r="M6394" s="14">
        <v>50.03334604098</v>
      </c>
      <c r="O6394" s="14"/>
      <c r="P6394" s="14"/>
      <c r="Q6394" s="14"/>
      <c r="R6394" s="14"/>
      <c r="S6394" s="14"/>
      <c r="T6394" s="14"/>
      <c r="U6394" s="14"/>
      <c r="V6394" s="14"/>
      <c r="W6394" s="14"/>
      <c r="X6394" s="14"/>
      <c r="Y6394" s="14"/>
    </row>
    <row r="6395" spans="1:25">
      <c r="A6395" s="14" t="s">
        <v>6479</v>
      </c>
      <c r="B6395" s="14" t="s">
        <v>68</v>
      </c>
      <c r="C6395" s="14" t="s">
        <v>36</v>
      </c>
      <c r="D6395" s="14" t="s">
        <v>41</v>
      </c>
      <c r="E6395" s="14">
        <v>1</v>
      </c>
      <c r="F6395" s="14">
        <v>38.744610011459997</v>
      </c>
      <c r="G6395" s="14">
        <v>12.914870003820001</v>
      </c>
      <c r="H6395" s="14">
        <v>164.85665054659199</v>
      </c>
      <c r="I6395" s="14">
        <v>165.46129350537299</v>
      </c>
      <c r="J6395" s="14">
        <v>117.314837843904</v>
      </c>
      <c r="K6395" s="14">
        <v>226.66518872079601</v>
      </c>
      <c r="L6395" s="14">
        <v>61.203895215422698</v>
      </c>
      <c r="M6395" s="14">
        <v>48.146455661468998</v>
      </c>
      <c r="O6395" s="14"/>
      <c r="P6395" s="14"/>
      <c r="Q6395" s="14"/>
      <c r="R6395" s="14"/>
      <c r="S6395" s="14"/>
      <c r="T6395" s="14"/>
      <c r="U6395" s="14"/>
      <c r="V6395" s="14"/>
      <c r="W6395" s="14"/>
      <c r="X6395" s="14"/>
      <c r="Y6395" s="14"/>
    </row>
    <row r="6396" spans="1:25">
      <c r="A6396" s="14" t="s">
        <v>6480</v>
      </c>
      <c r="B6396" s="14" t="s">
        <v>68</v>
      </c>
      <c r="C6396" s="14" t="s">
        <v>34</v>
      </c>
      <c r="D6396" s="14" t="s">
        <v>41</v>
      </c>
      <c r="E6396" s="14">
        <v>1</v>
      </c>
      <c r="F6396" s="14">
        <v>35.038121041134303</v>
      </c>
      <c r="G6396" s="14">
        <v>11.679373680378101</v>
      </c>
      <c r="H6396" s="14">
        <v>148.30950705242</v>
      </c>
      <c r="I6396" s="14">
        <v>145.141309344522</v>
      </c>
      <c r="J6396" s="14">
        <v>100.96031549832</v>
      </c>
      <c r="K6396" s="14">
        <v>202.010592314451</v>
      </c>
      <c r="L6396" s="14">
        <v>56.8692829699296</v>
      </c>
      <c r="M6396" s="14">
        <v>44.180993846201403</v>
      </c>
      <c r="O6396" s="14"/>
      <c r="P6396" s="14"/>
      <c r="Q6396" s="14"/>
      <c r="R6396" s="14"/>
      <c r="S6396" s="14"/>
      <c r="T6396" s="14"/>
      <c r="U6396" s="14"/>
      <c r="V6396" s="14"/>
      <c r="W6396" s="14"/>
      <c r="X6396" s="14"/>
      <c r="Y6396" s="14"/>
    </row>
    <row r="6397" spans="1:25">
      <c r="A6397" s="14" t="s">
        <v>6481</v>
      </c>
      <c r="B6397" s="14" t="s">
        <v>68</v>
      </c>
      <c r="C6397" s="14" t="s">
        <v>128</v>
      </c>
      <c r="D6397" s="14" t="s">
        <v>41</v>
      </c>
      <c r="E6397" s="14">
        <v>1</v>
      </c>
      <c r="F6397" s="14">
        <v>31.5571755512902</v>
      </c>
      <c r="G6397" s="14">
        <v>10.519058517096701</v>
      </c>
      <c r="H6397" s="14">
        <v>133.17511626979299</v>
      </c>
      <c r="I6397" s="14">
        <v>128.36293443365699</v>
      </c>
      <c r="J6397" s="14">
        <v>87.442724104733202</v>
      </c>
      <c r="K6397" s="14">
        <v>181.76158258658401</v>
      </c>
      <c r="L6397" s="14">
        <v>53.398648152927002</v>
      </c>
      <c r="M6397" s="14">
        <v>40.920210328923503</v>
      </c>
      <c r="O6397" s="14"/>
      <c r="P6397" s="14"/>
      <c r="Q6397" s="14"/>
      <c r="R6397" s="14"/>
      <c r="S6397" s="14"/>
      <c r="T6397" s="14"/>
      <c r="U6397" s="14"/>
      <c r="V6397" s="14"/>
      <c r="W6397" s="14"/>
      <c r="X6397" s="14"/>
      <c r="Y6397" s="14"/>
    </row>
    <row r="6398" spans="1:25">
      <c r="A6398" s="14" t="s">
        <v>6482</v>
      </c>
      <c r="B6398" s="14" t="s">
        <v>68</v>
      </c>
      <c r="C6398" s="14" t="s">
        <v>129</v>
      </c>
      <c r="D6398" s="14" t="s">
        <v>41</v>
      </c>
      <c r="E6398" s="14">
        <v>1</v>
      </c>
      <c r="F6398" s="14">
        <v>30.457758307944701</v>
      </c>
      <c r="G6398" s="14">
        <v>10.1525861026482</v>
      </c>
      <c r="H6398" s="14">
        <v>128.302617245649</v>
      </c>
      <c r="I6398" s="14">
        <v>119.009867956477</v>
      </c>
      <c r="J6398" s="14">
        <v>80.456414696860406</v>
      </c>
      <c r="K6398" s="14">
        <v>169.56264628085501</v>
      </c>
      <c r="L6398" s="14">
        <v>50.552778324378103</v>
      </c>
      <c r="M6398" s="14">
        <v>38.553453259616703</v>
      </c>
      <c r="O6398" s="14"/>
      <c r="P6398" s="14"/>
      <c r="Q6398" s="14"/>
      <c r="R6398" s="14"/>
      <c r="S6398" s="14"/>
      <c r="T6398" s="14"/>
      <c r="U6398" s="14"/>
      <c r="V6398" s="14"/>
      <c r="W6398" s="14"/>
      <c r="X6398" s="14"/>
      <c r="Y6398" s="14"/>
    </row>
    <row r="6399" spans="1:25">
      <c r="A6399" s="14" t="s">
        <v>6483</v>
      </c>
      <c r="B6399" s="14" t="s">
        <v>68</v>
      </c>
      <c r="C6399" s="14" t="s">
        <v>130</v>
      </c>
      <c r="D6399" s="14" t="s">
        <v>41</v>
      </c>
      <c r="E6399" s="14">
        <v>1</v>
      </c>
      <c r="F6399" s="14">
        <v>26.140830583627999</v>
      </c>
      <c r="G6399" s="14">
        <v>8.7136101945426692</v>
      </c>
      <c r="H6399" s="14">
        <v>110.12229582790501</v>
      </c>
      <c r="I6399" s="14">
        <v>98.653817746424906</v>
      </c>
      <c r="J6399" s="14">
        <v>64.425687629642994</v>
      </c>
      <c r="K6399" s="14">
        <v>144.522305152298</v>
      </c>
      <c r="L6399" s="14">
        <v>45.868487405872699</v>
      </c>
      <c r="M6399" s="14">
        <v>34.228130116781898</v>
      </c>
      <c r="O6399" s="14"/>
      <c r="P6399" s="14"/>
      <c r="Q6399" s="14"/>
      <c r="R6399" s="14"/>
      <c r="S6399" s="14"/>
      <c r="T6399" s="14"/>
      <c r="U6399" s="14"/>
      <c r="V6399" s="14"/>
      <c r="W6399" s="14"/>
      <c r="X6399" s="14"/>
      <c r="Y6399" s="14"/>
    </row>
    <row r="6400" spans="1:25">
      <c r="A6400" s="14" t="s">
        <v>6484</v>
      </c>
      <c r="B6400" s="14" t="s">
        <v>68</v>
      </c>
      <c r="C6400" s="14" t="s">
        <v>131</v>
      </c>
      <c r="D6400" s="14" t="s">
        <v>41</v>
      </c>
      <c r="E6400" s="14">
        <v>1</v>
      </c>
      <c r="F6400" s="14">
        <v>30.892148017622802</v>
      </c>
      <c r="G6400" s="14">
        <v>10.2973826725409</v>
      </c>
      <c r="H6400" s="14">
        <v>130.36311776859</v>
      </c>
      <c r="I6400" s="14">
        <v>114.06933660065199</v>
      </c>
      <c r="J6400" s="14">
        <v>77.335816987648201</v>
      </c>
      <c r="K6400" s="14">
        <v>162.142795860776</v>
      </c>
      <c r="L6400" s="14">
        <v>48.073459260124501</v>
      </c>
      <c r="M6400" s="14">
        <v>36.733519613003402</v>
      </c>
      <c r="O6400" s="14"/>
      <c r="P6400" s="14"/>
      <c r="Q6400" s="14"/>
      <c r="R6400" s="14"/>
      <c r="S6400" s="14"/>
      <c r="T6400" s="14"/>
      <c r="U6400" s="14"/>
      <c r="V6400" s="14"/>
      <c r="W6400" s="14"/>
      <c r="X6400" s="14"/>
      <c r="Y6400" s="14"/>
    </row>
    <row r="6401" spans="1:25">
      <c r="A6401" s="14" t="s">
        <v>6485</v>
      </c>
      <c r="B6401" s="14" t="s">
        <v>68</v>
      </c>
      <c r="C6401" s="14" t="s">
        <v>132</v>
      </c>
      <c r="D6401" s="14" t="s">
        <v>41</v>
      </c>
      <c r="E6401" s="14">
        <v>1</v>
      </c>
      <c r="F6401" s="14">
        <v>31.787574574930701</v>
      </c>
      <c r="G6401" s="14">
        <v>10.5958581916436</v>
      </c>
      <c r="H6401" s="14">
        <v>134.71023678828101</v>
      </c>
      <c r="I6401" s="14">
        <v>116.325818551786</v>
      </c>
      <c r="J6401" s="14">
        <v>79.340958726104205</v>
      </c>
      <c r="K6401" s="14">
        <v>164.54195441643401</v>
      </c>
      <c r="L6401" s="14">
        <v>48.216135864647299</v>
      </c>
      <c r="M6401" s="14">
        <v>36.9848598256822</v>
      </c>
      <c r="O6401" s="14"/>
      <c r="P6401" s="14"/>
      <c r="Q6401" s="14"/>
      <c r="R6401" s="14"/>
      <c r="S6401" s="14"/>
      <c r="T6401" s="14"/>
      <c r="U6401" s="14"/>
      <c r="V6401" s="14"/>
      <c r="W6401" s="14"/>
      <c r="X6401" s="14"/>
      <c r="Y6401" s="14"/>
    </row>
    <row r="6402" spans="1:25">
      <c r="A6402" s="14" t="s">
        <v>6486</v>
      </c>
      <c r="B6402" s="14" t="s">
        <v>68</v>
      </c>
      <c r="C6402" s="14" t="s">
        <v>38</v>
      </c>
      <c r="D6402" s="14" t="s">
        <v>41</v>
      </c>
      <c r="E6402" s="14">
        <v>2</v>
      </c>
      <c r="F6402" s="14">
        <v>59.134883130870499</v>
      </c>
      <c r="G6402" s="14">
        <v>19.711627710290202</v>
      </c>
      <c r="H6402" s="14">
        <v>229.36499546532701</v>
      </c>
      <c r="I6402" s="14">
        <v>242.78329599991099</v>
      </c>
      <c r="J6402" s="14">
        <v>184.20895161859301</v>
      </c>
      <c r="K6402" s="14">
        <v>313.88883347434802</v>
      </c>
      <c r="L6402" s="14">
        <v>71.105537474436701</v>
      </c>
      <c r="M6402" s="14">
        <v>58.5743443813179</v>
      </c>
      <c r="O6402" s="14"/>
      <c r="P6402" s="14"/>
      <c r="Q6402" s="14"/>
      <c r="R6402" s="14"/>
      <c r="S6402" s="14"/>
      <c r="T6402" s="14"/>
      <c r="U6402" s="14"/>
      <c r="V6402" s="14"/>
      <c r="W6402" s="14"/>
      <c r="X6402" s="14"/>
      <c r="Y6402" s="14"/>
    </row>
    <row r="6403" spans="1:25">
      <c r="A6403" s="14" t="s">
        <v>6487</v>
      </c>
      <c r="B6403" s="14" t="s">
        <v>68</v>
      </c>
      <c r="C6403" s="14" t="s">
        <v>36</v>
      </c>
      <c r="D6403" s="14" t="s">
        <v>41</v>
      </c>
      <c r="E6403" s="14">
        <v>2</v>
      </c>
      <c r="F6403" s="14">
        <v>55.4752780067194</v>
      </c>
      <c r="G6403" s="14">
        <v>18.4917593355731</v>
      </c>
      <c r="H6403" s="14">
        <v>212.92422663206901</v>
      </c>
      <c r="I6403" s="14">
        <v>225.12832573390199</v>
      </c>
      <c r="J6403" s="14">
        <v>169.22403175389499</v>
      </c>
      <c r="K6403" s="14">
        <v>293.424633561885</v>
      </c>
      <c r="L6403" s="14">
        <v>68.2963078279831</v>
      </c>
      <c r="M6403" s="14">
        <v>55.904293980006599</v>
      </c>
      <c r="O6403" s="14"/>
      <c r="P6403" s="14"/>
      <c r="Q6403" s="14"/>
      <c r="R6403" s="14"/>
      <c r="S6403" s="14"/>
      <c r="T6403" s="14"/>
      <c r="U6403" s="14"/>
      <c r="V6403" s="14"/>
      <c r="W6403" s="14"/>
      <c r="X6403" s="14"/>
      <c r="Y6403" s="14"/>
    </row>
    <row r="6404" spans="1:25">
      <c r="A6404" s="14" t="s">
        <v>6488</v>
      </c>
      <c r="B6404" s="14" t="s">
        <v>68</v>
      </c>
      <c r="C6404" s="14" t="s">
        <v>34</v>
      </c>
      <c r="D6404" s="14" t="s">
        <v>41</v>
      </c>
      <c r="E6404" s="14">
        <v>2</v>
      </c>
      <c r="F6404" s="14">
        <v>49.839123114832702</v>
      </c>
      <c r="G6404" s="14">
        <v>16.613041038277601</v>
      </c>
      <c r="H6404" s="14">
        <v>190.59666952783201</v>
      </c>
      <c r="I6404" s="14">
        <v>201.69966827952899</v>
      </c>
      <c r="J6404" s="14">
        <v>149.05492385110099</v>
      </c>
      <c r="K6404" s="14">
        <v>266.73277740074298</v>
      </c>
      <c r="L6404" s="14">
        <v>65.033109121213798</v>
      </c>
      <c r="M6404" s="14">
        <v>52.644744428428602</v>
      </c>
      <c r="O6404" s="14"/>
      <c r="P6404" s="14"/>
      <c r="Q6404" s="14"/>
      <c r="R6404" s="14"/>
      <c r="S6404" s="14"/>
      <c r="T6404" s="14"/>
      <c r="U6404" s="14"/>
      <c r="V6404" s="14"/>
      <c r="W6404" s="14"/>
      <c r="X6404" s="14"/>
      <c r="Y6404" s="14"/>
    </row>
    <row r="6405" spans="1:25">
      <c r="A6405" s="14" t="s">
        <v>6489</v>
      </c>
      <c r="B6405" s="14" t="s">
        <v>68</v>
      </c>
      <c r="C6405" s="14" t="s">
        <v>128</v>
      </c>
      <c r="D6405" s="14" t="s">
        <v>41</v>
      </c>
      <c r="E6405" s="14">
        <v>2</v>
      </c>
      <c r="F6405" s="14">
        <v>51.574886177522401</v>
      </c>
      <c r="G6405" s="14">
        <v>17.1916287258408</v>
      </c>
      <c r="H6405" s="14">
        <v>196.86573852020101</v>
      </c>
      <c r="I6405" s="14">
        <v>210.94896113981301</v>
      </c>
      <c r="J6405" s="14">
        <v>156.86328292168801</v>
      </c>
      <c r="K6405" s="14">
        <v>277.52080654802899</v>
      </c>
      <c r="L6405" s="14">
        <v>66.571845408216006</v>
      </c>
      <c r="M6405" s="14">
        <v>54.085678218125302</v>
      </c>
      <c r="O6405" s="14"/>
      <c r="P6405" s="14"/>
      <c r="Q6405" s="14"/>
      <c r="R6405" s="14"/>
      <c r="S6405" s="14"/>
      <c r="T6405" s="14"/>
      <c r="U6405" s="14"/>
      <c r="V6405" s="14"/>
      <c r="W6405" s="14"/>
      <c r="X6405" s="14"/>
      <c r="Y6405" s="14"/>
    </row>
    <row r="6406" spans="1:25">
      <c r="A6406" s="14" t="s">
        <v>6490</v>
      </c>
      <c r="B6406" s="14" t="s">
        <v>68</v>
      </c>
      <c r="C6406" s="14" t="s">
        <v>129</v>
      </c>
      <c r="D6406" s="14" t="s">
        <v>41</v>
      </c>
      <c r="E6406" s="14">
        <v>2</v>
      </c>
      <c r="F6406" s="14">
        <v>48.933754683953097</v>
      </c>
      <c r="G6406" s="14">
        <v>16.3112515613177</v>
      </c>
      <c r="H6406" s="14">
        <v>185.63639864929101</v>
      </c>
      <c r="I6406" s="14">
        <v>196.377348275831</v>
      </c>
      <c r="J6406" s="14">
        <v>144.75767418960399</v>
      </c>
      <c r="K6406" s="14">
        <v>260.26948638572298</v>
      </c>
      <c r="L6406" s="14">
        <v>63.892138109891903</v>
      </c>
      <c r="M6406" s="14">
        <v>51.619674086227299</v>
      </c>
      <c r="O6406" s="14"/>
      <c r="P6406" s="14"/>
      <c r="Q6406" s="14"/>
      <c r="R6406" s="14"/>
      <c r="S6406" s="14"/>
      <c r="T6406" s="14"/>
      <c r="U6406" s="14"/>
      <c r="V6406" s="14"/>
      <c r="W6406" s="14"/>
      <c r="X6406" s="14"/>
      <c r="Y6406" s="14"/>
    </row>
    <row r="6407" spans="1:25">
      <c r="A6407" s="14" t="s">
        <v>6491</v>
      </c>
      <c r="B6407" s="14" t="s">
        <v>68</v>
      </c>
      <c r="C6407" s="14" t="s">
        <v>130</v>
      </c>
      <c r="D6407" s="14" t="s">
        <v>41</v>
      </c>
      <c r="E6407" s="14">
        <v>2</v>
      </c>
      <c r="F6407" s="14">
        <v>54.363319618609502</v>
      </c>
      <c r="G6407" s="14">
        <v>18.121106539536498</v>
      </c>
      <c r="H6407" s="14">
        <v>204.64264866783199</v>
      </c>
      <c r="I6407" s="14">
        <v>211.55599266642699</v>
      </c>
      <c r="J6407" s="14">
        <v>158.592142565139</v>
      </c>
      <c r="K6407" s="14">
        <v>276.39314704004198</v>
      </c>
      <c r="L6407" s="14">
        <v>64.837154373614894</v>
      </c>
      <c r="M6407" s="14">
        <v>52.963850101288102</v>
      </c>
      <c r="O6407" s="14"/>
      <c r="P6407" s="14"/>
      <c r="Q6407" s="14"/>
      <c r="R6407" s="14"/>
      <c r="S6407" s="14"/>
      <c r="T6407" s="14"/>
      <c r="U6407" s="14"/>
      <c r="V6407" s="14"/>
      <c r="W6407" s="14"/>
      <c r="X6407" s="14"/>
      <c r="Y6407" s="14"/>
    </row>
    <row r="6408" spans="1:25">
      <c r="A6408" s="14" t="s">
        <v>6492</v>
      </c>
      <c r="B6408" s="14" t="s">
        <v>68</v>
      </c>
      <c r="C6408" s="14" t="s">
        <v>131</v>
      </c>
      <c r="D6408" s="14" t="s">
        <v>41</v>
      </c>
      <c r="E6408" s="14">
        <v>2</v>
      </c>
      <c r="F6408" s="14">
        <v>52.799799699711002</v>
      </c>
      <c r="G6408" s="14">
        <v>17.599933233237</v>
      </c>
      <c r="H6408" s="14">
        <v>197.08771817734601</v>
      </c>
      <c r="I6408" s="14">
        <v>200.22845774106401</v>
      </c>
      <c r="J6408" s="14">
        <v>149.43577195080599</v>
      </c>
      <c r="K6408" s="14">
        <v>262.59445874937501</v>
      </c>
      <c r="L6408" s="14">
        <v>62.366001008310498</v>
      </c>
      <c r="M6408" s="14">
        <v>50.792685790257998</v>
      </c>
      <c r="O6408" s="14"/>
      <c r="P6408" s="14"/>
      <c r="Q6408" s="14"/>
      <c r="R6408" s="14"/>
      <c r="S6408" s="14"/>
      <c r="T6408" s="14"/>
      <c r="U6408" s="14"/>
      <c r="V6408" s="14"/>
      <c r="W6408" s="14"/>
      <c r="X6408" s="14"/>
      <c r="Y6408" s="14"/>
    </row>
    <row r="6409" spans="1:25">
      <c r="A6409" s="14" t="s">
        <v>6493</v>
      </c>
      <c r="B6409" s="14" t="s">
        <v>68</v>
      </c>
      <c r="C6409" s="14" t="s">
        <v>132</v>
      </c>
      <c r="D6409" s="14" t="s">
        <v>41</v>
      </c>
      <c r="E6409" s="14">
        <v>2</v>
      </c>
      <c r="F6409" s="14">
        <v>52.828534908174497</v>
      </c>
      <c r="G6409" s="14">
        <v>17.609511636058201</v>
      </c>
      <c r="H6409" s="14">
        <v>196.48356048713001</v>
      </c>
      <c r="I6409" s="14">
        <v>197.167429665681</v>
      </c>
      <c r="J6409" s="14">
        <v>147.26444289055499</v>
      </c>
      <c r="K6409" s="14">
        <v>258.43755963170599</v>
      </c>
      <c r="L6409" s="14">
        <v>61.270129966024903</v>
      </c>
      <c r="M6409" s="14">
        <v>49.902986775125598</v>
      </c>
      <c r="O6409" s="14"/>
      <c r="P6409" s="14"/>
      <c r="Q6409" s="14"/>
      <c r="R6409" s="14"/>
      <c r="S6409" s="14"/>
      <c r="T6409" s="14"/>
      <c r="U6409" s="14"/>
      <c r="V6409" s="14"/>
      <c r="W6409" s="14"/>
      <c r="X6409" s="14"/>
      <c r="Y6409" s="14"/>
    </row>
    <row r="6410" spans="1:25">
      <c r="A6410" s="14" t="s">
        <v>6494</v>
      </c>
      <c r="B6410" s="14" t="s">
        <v>68</v>
      </c>
      <c r="C6410" s="14" t="s">
        <v>38</v>
      </c>
      <c r="D6410" s="14" t="s">
        <v>41</v>
      </c>
      <c r="E6410" s="14">
        <v>3</v>
      </c>
      <c r="F6410" s="14">
        <v>60.507450345837697</v>
      </c>
      <c r="G6410" s="14">
        <v>20.169150115279201</v>
      </c>
      <c r="H6410" s="14">
        <v>230.01387647623301</v>
      </c>
      <c r="I6410" s="14">
        <v>218.17590406984201</v>
      </c>
      <c r="J6410" s="14">
        <v>165.65562902605501</v>
      </c>
      <c r="K6410" s="14">
        <v>281.79018994365299</v>
      </c>
      <c r="L6410" s="14">
        <v>63.614285873810402</v>
      </c>
      <c r="M6410" s="14">
        <v>52.520275043786803</v>
      </c>
      <c r="O6410" s="14"/>
      <c r="P6410" s="14"/>
      <c r="Q6410" s="14"/>
      <c r="R6410" s="14"/>
      <c r="S6410" s="14"/>
      <c r="T6410" s="14"/>
      <c r="U6410" s="14"/>
      <c r="V6410" s="14"/>
      <c r="W6410" s="14"/>
      <c r="X6410" s="14"/>
      <c r="Y6410" s="14"/>
    </row>
    <row r="6411" spans="1:25">
      <c r="A6411" s="14" t="s">
        <v>6495</v>
      </c>
      <c r="B6411" s="14" t="s">
        <v>68</v>
      </c>
      <c r="C6411" s="14" t="s">
        <v>36</v>
      </c>
      <c r="D6411" s="14" t="s">
        <v>41</v>
      </c>
      <c r="E6411" s="14">
        <v>3</v>
      </c>
      <c r="F6411" s="14">
        <v>62.277270788096097</v>
      </c>
      <c r="G6411" s="14">
        <v>20.759090262698699</v>
      </c>
      <c r="H6411" s="14">
        <v>234.79592364687099</v>
      </c>
      <c r="I6411" s="14">
        <v>218.27178726955901</v>
      </c>
      <c r="J6411" s="14">
        <v>166.433897473987</v>
      </c>
      <c r="K6411" s="14">
        <v>280.88618210039402</v>
      </c>
      <c r="L6411" s="14">
        <v>62.614394830835003</v>
      </c>
      <c r="M6411" s="14">
        <v>51.8378897955726</v>
      </c>
      <c r="O6411" s="14"/>
      <c r="P6411" s="14"/>
      <c r="Q6411" s="14"/>
      <c r="R6411" s="14"/>
      <c r="S6411" s="14"/>
      <c r="T6411" s="14"/>
      <c r="U6411" s="14"/>
      <c r="V6411" s="14"/>
      <c r="W6411" s="14"/>
      <c r="X6411" s="14"/>
      <c r="Y6411" s="14"/>
    </row>
    <row r="6412" spans="1:25">
      <c r="A6412" s="14" t="s">
        <v>6496</v>
      </c>
      <c r="B6412" s="14" t="s">
        <v>68</v>
      </c>
      <c r="C6412" s="14" t="s">
        <v>34</v>
      </c>
      <c r="D6412" s="14" t="s">
        <v>41</v>
      </c>
      <c r="E6412" s="14">
        <v>3</v>
      </c>
      <c r="F6412" s="14">
        <v>68.594424655744007</v>
      </c>
      <c r="G6412" s="14">
        <v>22.864808218581299</v>
      </c>
      <c r="H6412" s="14">
        <v>257.10054218794602</v>
      </c>
      <c r="I6412" s="14">
        <v>234.551357328259</v>
      </c>
      <c r="J6412" s="14">
        <v>181.298131367477</v>
      </c>
      <c r="K6412" s="14">
        <v>298.30049585442902</v>
      </c>
      <c r="L6412" s="14">
        <v>63.749138526170398</v>
      </c>
      <c r="M6412" s="14">
        <v>53.253225960782103</v>
      </c>
      <c r="O6412" s="14"/>
      <c r="P6412" s="14"/>
      <c r="Q6412" s="14"/>
      <c r="R6412" s="14"/>
      <c r="S6412" s="14"/>
      <c r="T6412" s="14"/>
      <c r="U6412" s="14"/>
      <c r="V6412" s="14"/>
      <c r="W6412" s="14"/>
      <c r="X6412" s="14"/>
      <c r="Y6412" s="14"/>
    </row>
    <row r="6413" spans="1:25">
      <c r="A6413" s="14" t="s">
        <v>6497</v>
      </c>
      <c r="B6413" s="14" t="s">
        <v>68</v>
      </c>
      <c r="C6413" s="14" t="s">
        <v>128</v>
      </c>
      <c r="D6413" s="14" t="s">
        <v>41</v>
      </c>
      <c r="E6413" s="14">
        <v>3</v>
      </c>
      <c r="F6413" s="14">
        <v>63.648313720401298</v>
      </c>
      <c r="G6413" s="14">
        <v>21.216104573467099</v>
      </c>
      <c r="H6413" s="14">
        <v>237.67994966354701</v>
      </c>
      <c r="I6413" s="14">
        <v>213.96477110098201</v>
      </c>
      <c r="J6413" s="14">
        <v>163.566347608678</v>
      </c>
      <c r="K6413" s="14">
        <v>274.715066223176</v>
      </c>
      <c r="L6413" s="14">
        <v>60.750295122193798</v>
      </c>
      <c r="M6413" s="14">
        <v>50.398423492303998</v>
      </c>
      <c r="O6413" s="14"/>
      <c r="P6413" s="14"/>
      <c r="Q6413" s="14"/>
      <c r="R6413" s="14"/>
      <c r="S6413" s="14"/>
      <c r="T6413" s="14"/>
      <c r="U6413" s="14"/>
      <c r="V6413" s="14"/>
      <c r="W6413" s="14"/>
      <c r="X6413" s="14"/>
      <c r="Y6413" s="14"/>
    </row>
    <row r="6414" spans="1:25">
      <c r="A6414" s="14" t="s">
        <v>6498</v>
      </c>
      <c r="B6414" s="14" t="s">
        <v>68</v>
      </c>
      <c r="C6414" s="14" t="s">
        <v>129</v>
      </c>
      <c r="D6414" s="14" t="s">
        <v>41</v>
      </c>
      <c r="E6414" s="14">
        <v>3</v>
      </c>
      <c r="F6414" s="14">
        <v>67.724568489865405</v>
      </c>
      <c r="G6414" s="14">
        <v>22.574856163288501</v>
      </c>
      <c r="H6414" s="14">
        <v>252.214242849193</v>
      </c>
      <c r="I6414" s="14">
        <v>231.718968113443</v>
      </c>
      <c r="J6414" s="14">
        <v>178.721276326349</v>
      </c>
      <c r="K6414" s="14">
        <v>295.23588963165702</v>
      </c>
      <c r="L6414" s="14">
        <v>63.516921518213799</v>
      </c>
      <c r="M6414" s="14">
        <v>52.997691787093999</v>
      </c>
      <c r="O6414" s="14"/>
      <c r="P6414" s="14"/>
      <c r="Q6414" s="14"/>
      <c r="R6414" s="14"/>
      <c r="S6414" s="14"/>
      <c r="T6414" s="14"/>
      <c r="U6414" s="14"/>
      <c r="V6414" s="14"/>
      <c r="W6414" s="14"/>
      <c r="X6414" s="14"/>
      <c r="Y6414" s="14"/>
    </row>
    <row r="6415" spans="1:25">
      <c r="A6415" s="14" t="s">
        <v>6499</v>
      </c>
      <c r="B6415" s="14" t="s">
        <v>68</v>
      </c>
      <c r="C6415" s="14" t="s">
        <v>130</v>
      </c>
      <c r="D6415" s="14" t="s">
        <v>41</v>
      </c>
      <c r="E6415" s="14">
        <v>3</v>
      </c>
      <c r="F6415" s="14">
        <v>65.811625881700493</v>
      </c>
      <c r="G6415" s="14">
        <v>21.937208627233499</v>
      </c>
      <c r="H6415" s="14">
        <v>244.04503979567801</v>
      </c>
      <c r="I6415" s="14">
        <v>231.296771481592</v>
      </c>
      <c r="J6415" s="14">
        <v>177.706678341154</v>
      </c>
      <c r="K6415" s="14">
        <v>295.693035565088</v>
      </c>
      <c r="L6415" s="14">
        <v>64.396264083496106</v>
      </c>
      <c r="M6415" s="14">
        <v>53.590093140437602</v>
      </c>
      <c r="O6415" s="14"/>
      <c r="P6415" s="14"/>
      <c r="Q6415" s="14"/>
      <c r="R6415" s="14"/>
      <c r="S6415" s="14"/>
      <c r="T6415" s="14"/>
      <c r="U6415" s="14"/>
      <c r="V6415" s="14"/>
      <c r="W6415" s="14"/>
      <c r="X6415" s="14"/>
      <c r="Y6415" s="14"/>
    </row>
    <row r="6416" spans="1:25">
      <c r="A6416" s="14" t="s">
        <v>6500</v>
      </c>
      <c r="B6416" s="14" t="s">
        <v>68</v>
      </c>
      <c r="C6416" s="14" t="s">
        <v>131</v>
      </c>
      <c r="D6416" s="14" t="s">
        <v>41</v>
      </c>
      <c r="E6416" s="14">
        <v>3</v>
      </c>
      <c r="F6416" s="14">
        <v>63.160028769301803</v>
      </c>
      <c r="G6416" s="14">
        <v>21.053342923100601</v>
      </c>
      <c r="H6416" s="14">
        <v>232.968274019039</v>
      </c>
      <c r="I6416" s="14">
        <v>219.57148329284101</v>
      </c>
      <c r="J6416" s="14">
        <v>167.864926802979</v>
      </c>
      <c r="K6416" s="14">
        <v>281.94390360176101</v>
      </c>
      <c r="L6416" s="14">
        <v>62.372420308920702</v>
      </c>
      <c r="M6416" s="14">
        <v>51.706556489862002</v>
      </c>
      <c r="O6416" s="14"/>
      <c r="P6416" s="14"/>
      <c r="Q6416" s="14"/>
      <c r="R6416" s="14"/>
      <c r="S6416" s="14"/>
      <c r="T6416" s="14"/>
      <c r="U6416" s="14"/>
      <c r="V6416" s="14"/>
      <c r="W6416" s="14"/>
      <c r="X6416" s="14"/>
      <c r="Y6416" s="14"/>
    </row>
    <row r="6417" spans="1:25">
      <c r="A6417" s="14" t="s">
        <v>6501</v>
      </c>
      <c r="B6417" s="14" t="s">
        <v>68</v>
      </c>
      <c r="C6417" s="14" t="s">
        <v>132</v>
      </c>
      <c r="D6417" s="14" t="s">
        <v>41</v>
      </c>
      <c r="E6417" s="14">
        <v>3</v>
      </c>
      <c r="F6417" s="14">
        <v>58.805341004901699</v>
      </c>
      <c r="G6417" s="14">
        <v>19.601780334967199</v>
      </c>
      <c r="H6417" s="14">
        <v>215.696515441814</v>
      </c>
      <c r="I6417" s="14">
        <v>202.93708486824599</v>
      </c>
      <c r="J6417" s="14">
        <v>153.64719541327901</v>
      </c>
      <c r="K6417" s="14">
        <v>262.80461955926597</v>
      </c>
      <c r="L6417" s="14">
        <v>59.867534691020602</v>
      </c>
      <c r="M6417" s="14">
        <v>49.289889454966499</v>
      </c>
      <c r="O6417" s="14"/>
      <c r="P6417" s="14"/>
      <c r="Q6417" s="14"/>
      <c r="R6417" s="14"/>
      <c r="S6417" s="14"/>
      <c r="T6417" s="14"/>
      <c r="U6417" s="14"/>
      <c r="V6417" s="14"/>
      <c r="W6417" s="14"/>
      <c r="X6417" s="14"/>
      <c r="Y6417" s="14"/>
    </row>
    <row r="6418" spans="1:25">
      <c r="A6418" s="14" t="s">
        <v>6502</v>
      </c>
      <c r="B6418" s="14" t="s">
        <v>68</v>
      </c>
      <c r="C6418" s="14" t="s">
        <v>38</v>
      </c>
      <c r="D6418" s="14" t="s">
        <v>41</v>
      </c>
      <c r="E6418" s="14">
        <v>4</v>
      </c>
      <c r="F6418" s="14">
        <v>82.154274811490296</v>
      </c>
      <c r="G6418" s="14">
        <v>27.3847582704968</v>
      </c>
      <c r="H6418" s="14">
        <v>385.230586192864</v>
      </c>
      <c r="I6418" s="14">
        <v>334.84086064241399</v>
      </c>
      <c r="J6418" s="14">
        <v>264.51043868921698</v>
      </c>
      <c r="K6418" s="14">
        <v>417.72750352203701</v>
      </c>
      <c r="L6418" s="14">
        <v>82.886642879622897</v>
      </c>
      <c r="M6418" s="14">
        <v>70.3304219531976</v>
      </c>
      <c r="O6418" s="14"/>
      <c r="P6418" s="14"/>
      <c r="Q6418" s="14"/>
      <c r="R6418" s="14"/>
      <c r="S6418" s="14"/>
      <c r="T6418" s="14"/>
      <c r="U6418" s="14"/>
      <c r="V6418" s="14"/>
      <c r="W6418" s="14"/>
      <c r="X6418" s="14"/>
      <c r="Y6418" s="14"/>
    </row>
    <row r="6419" spans="1:25">
      <c r="A6419" s="14" t="s">
        <v>6503</v>
      </c>
      <c r="B6419" s="14" t="s">
        <v>68</v>
      </c>
      <c r="C6419" s="14" t="s">
        <v>36</v>
      </c>
      <c r="D6419" s="14" t="s">
        <v>41</v>
      </c>
      <c r="E6419" s="14">
        <v>4</v>
      </c>
      <c r="F6419" s="14">
        <v>78.843892956729206</v>
      </c>
      <c r="G6419" s="14">
        <v>26.281297652243101</v>
      </c>
      <c r="H6419" s="14">
        <v>369.638504250957</v>
      </c>
      <c r="I6419" s="14">
        <v>323.13441770874698</v>
      </c>
      <c r="J6419" s="14">
        <v>254.01248354563899</v>
      </c>
      <c r="K6419" s="14">
        <v>404.87741461075598</v>
      </c>
      <c r="L6419" s="14">
        <v>81.742996902008798</v>
      </c>
      <c r="M6419" s="14">
        <v>69.121934163107696</v>
      </c>
      <c r="O6419" s="14"/>
      <c r="P6419" s="14"/>
      <c r="Q6419" s="14"/>
      <c r="R6419" s="14"/>
      <c r="S6419" s="14"/>
      <c r="T6419" s="14"/>
      <c r="U6419" s="14"/>
      <c r="V6419" s="14"/>
      <c r="W6419" s="14"/>
      <c r="X6419" s="14"/>
      <c r="Y6419" s="14"/>
    </row>
    <row r="6420" spans="1:25">
      <c r="A6420" s="14" t="s">
        <v>6504</v>
      </c>
      <c r="B6420" s="14" t="s">
        <v>68</v>
      </c>
      <c r="C6420" s="14" t="s">
        <v>34</v>
      </c>
      <c r="D6420" s="14" t="s">
        <v>41</v>
      </c>
      <c r="E6420" s="14">
        <v>4</v>
      </c>
      <c r="F6420" s="14">
        <v>68.795052633078996</v>
      </c>
      <c r="G6420" s="14">
        <v>22.931684211026301</v>
      </c>
      <c r="H6420" s="14">
        <v>322.69361899281898</v>
      </c>
      <c r="I6420" s="14">
        <v>283.67648589612702</v>
      </c>
      <c r="J6420" s="14">
        <v>218.988233041125</v>
      </c>
      <c r="K6420" s="14">
        <v>361.09394625237502</v>
      </c>
      <c r="L6420" s="14">
        <v>77.417460356248</v>
      </c>
      <c r="M6420" s="14">
        <v>64.688252855002204</v>
      </c>
      <c r="O6420" s="14"/>
      <c r="P6420" s="14"/>
      <c r="Q6420" s="14"/>
      <c r="R6420" s="14"/>
      <c r="S6420" s="14"/>
      <c r="T6420" s="14"/>
      <c r="U6420" s="14"/>
      <c r="V6420" s="14"/>
      <c r="W6420" s="14"/>
      <c r="X6420" s="14"/>
      <c r="Y6420" s="14"/>
    </row>
    <row r="6421" spans="1:25">
      <c r="A6421" s="14" t="s">
        <v>6505</v>
      </c>
      <c r="B6421" s="14" t="s">
        <v>68</v>
      </c>
      <c r="C6421" s="14" t="s">
        <v>128</v>
      </c>
      <c r="D6421" s="14" t="s">
        <v>41</v>
      </c>
      <c r="E6421" s="14">
        <v>4</v>
      </c>
      <c r="F6421" s="14">
        <v>61.357556715515003</v>
      </c>
      <c r="G6421" s="14">
        <v>20.452518905171701</v>
      </c>
      <c r="H6421" s="14">
        <v>288.22602741222801</v>
      </c>
      <c r="I6421" s="14">
        <v>252.13209316151699</v>
      </c>
      <c r="J6421" s="14">
        <v>191.44220696722201</v>
      </c>
      <c r="K6421" s="14">
        <v>325.54301733406902</v>
      </c>
      <c r="L6421" s="14">
        <v>73.410924172552299</v>
      </c>
      <c r="M6421" s="14">
        <v>60.689886194294701</v>
      </c>
      <c r="O6421" s="14"/>
      <c r="P6421" s="14"/>
      <c r="Q6421" s="14"/>
      <c r="R6421" s="14"/>
      <c r="S6421" s="14"/>
      <c r="T6421" s="14"/>
      <c r="U6421" s="14"/>
      <c r="V6421" s="14"/>
      <c r="W6421" s="14"/>
      <c r="X6421" s="14"/>
      <c r="Y6421" s="14"/>
    </row>
    <row r="6422" spans="1:25">
      <c r="A6422" s="14" t="s">
        <v>6506</v>
      </c>
      <c r="B6422" s="14" t="s">
        <v>68</v>
      </c>
      <c r="C6422" s="14" t="s">
        <v>129</v>
      </c>
      <c r="D6422" s="14" t="s">
        <v>41</v>
      </c>
      <c r="E6422" s="14">
        <v>4</v>
      </c>
      <c r="F6422" s="14">
        <v>57.498403560907597</v>
      </c>
      <c r="G6422" s="14">
        <v>19.166134520302499</v>
      </c>
      <c r="H6422" s="14">
        <v>270.45345042759902</v>
      </c>
      <c r="I6422" s="14">
        <v>237.98931467670801</v>
      </c>
      <c r="J6422" s="14">
        <v>179.089306511008</v>
      </c>
      <c r="K6422" s="14">
        <v>309.687982075913</v>
      </c>
      <c r="L6422" s="14">
        <v>71.698667399205206</v>
      </c>
      <c r="M6422" s="14">
        <v>58.900008165700299</v>
      </c>
      <c r="O6422" s="14"/>
      <c r="P6422" s="14"/>
      <c r="Q6422" s="14"/>
      <c r="R6422" s="14"/>
      <c r="S6422" s="14"/>
      <c r="T6422" s="14"/>
      <c r="U6422" s="14"/>
      <c r="V6422" s="14"/>
      <c r="W6422" s="14"/>
      <c r="X6422" s="14"/>
      <c r="Y6422" s="14"/>
    </row>
    <row r="6423" spans="1:25">
      <c r="A6423" s="14" t="s">
        <v>6507</v>
      </c>
      <c r="B6423" s="14" t="s">
        <v>68</v>
      </c>
      <c r="C6423" s="14" t="s">
        <v>130</v>
      </c>
      <c r="D6423" s="14" t="s">
        <v>41</v>
      </c>
      <c r="E6423" s="14">
        <v>4</v>
      </c>
      <c r="F6423" s="14">
        <v>52.855997643123999</v>
      </c>
      <c r="G6423" s="14">
        <v>17.618665881041299</v>
      </c>
      <c r="H6423" s="14">
        <v>248.03377589452899</v>
      </c>
      <c r="I6423" s="14">
        <v>218.850943149861</v>
      </c>
      <c r="J6423" s="14">
        <v>162.61134415462101</v>
      </c>
      <c r="K6423" s="14">
        <v>287.89735611684301</v>
      </c>
      <c r="L6423" s="14">
        <v>69.046412966981194</v>
      </c>
      <c r="M6423" s="14">
        <v>56.239598995239902</v>
      </c>
      <c r="O6423" s="14"/>
      <c r="P6423" s="14"/>
      <c r="Q6423" s="14"/>
      <c r="R6423" s="14"/>
      <c r="S6423" s="14"/>
      <c r="T6423" s="14"/>
      <c r="U6423" s="14"/>
      <c r="V6423" s="14"/>
      <c r="W6423" s="14"/>
      <c r="X6423" s="14"/>
      <c r="Y6423" s="14"/>
    </row>
    <row r="6424" spans="1:25">
      <c r="A6424" s="14" t="s">
        <v>6508</v>
      </c>
      <c r="B6424" s="14" t="s">
        <v>68</v>
      </c>
      <c r="C6424" s="14" t="s">
        <v>131</v>
      </c>
      <c r="D6424" s="14" t="s">
        <v>41</v>
      </c>
      <c r="E6424" s="14">
        <v>4</v>
      </c>
      <c r="F6424" s="14">
        <v>55.318177426091097</v>
      </c>
      <c r="G6424" s="14">
        <v>18.4393924753637</v>
      </c>
      <c r="H6424" s="14">
        <v>258.87115647007897</v>
      </c>
      <c r="I6424" s="14">
        <v>232.51910005174801</v>
      </c>
      <c r="J6424" s="14">
        <v>174.16166137353599</v>
      </c>
      <c r="K6424" s="14">
        <v>303.83275761763599</v>
      </c>
      <c r="L6424" s="14">
        <v>71.313657565887397</v>
      </c>
      <c r="M6424" s="14">
        <v>58.357438678212702</v>
      </c>
      <c r="O6424" s="14"/>
      <c r="P6424" s="14"/>
      <c r="Q6424" s="14"/>
      <c r="R6424" s="14"/>
      <c r="S6424" s="14"/>
      <c r="T6424" s="14"/>
      <c r="U6424" s="14"/>
      <c r="V6424" s="14"/>
      <c r="W6424" s="14"/>
      <c r="X6424" s="14"/>
      <c r="Y6424" s="14"/>
    </row>
    <row r="6425" spans="1:25">
      <c r="A6425" s="14" t="s">
        <v>6509</v>
      </c>
      <c r="B6425" s="14" t="s">
        <v>68</v>
      </c>
      <c r="C6425" s="14" t="s">
        <v>132</v>
      </c>
      <c r="D6425" s="14" t="s">
        <v>41</v>
      </c>
      <c r="E6425" s="14">
        <v>4</v>
      </c>
      <c r="F6425" s="14">
        <v>65.424400427779403</v>
      </c>
      <c r="G6425" s="14">
        <v>21.8081334759265</v>
      </c>
      <c r="H6425" s="14">
        <v>306.20799601132302</v>
      </c>
      <c r="I6425" s="14">
        <v>276.17680469057598</v>
      </c>
      <c r="J6425" s="14">
        <v>212.20625712114901</v>
      </c>
      <c r="K6425" s="14">
        <v>353.08875929653101</v>
      </c>
      <c r="L6425" s="14">
        <v>76.911954605955003</v>
      </c>
      <c r="M6425" s="14">
        <v>63.970547569426699</v>
      </c>
      <c r="O6425" s="14"/>
      <c r="P6425" s="14"/>
      <c r="Q6425" s="14"/>
      <c r="R6425" s="14"/>
      <c r="S6425" s="14"/>
      <c r="T6425" s="14"/>
      <c r="U6425" s="14"/>
      <c r="V6425" s="14"/>
      <c r="W6425" s="14"/>
      <c r="X6425" s="14"/>
      <c r="Y6425" s="14"/>
    </row>
    <row r="6426" spans="1:25">
      <c r="A6426" s="14" t="s">
        <v>6510</v>
      </c>
      <c r="B6426" s="14" t="s">
        <v>68</v>
      </c>
      <c r="C6426" s="14" t="s">
        <v>38</v>
      </c>
      <c r="D6426" s="14" t="s">
        <v>41</v>
      </c>
      <c r="E6426" s="14">
        <v>5</v>
      </c>
      <c r="F6426" s="14">
        <v>68.166003490952505</v>
      </c>
      <c r="G6426" s="14">
        <v>22.722001163650798</v>
      </c>
      <c r="H6426" s="14">
        <v>324.183209639761</v>
      </c>
      <c r="I6426" s="14">
        <v>360.013621048034</v>
      </c>
      <c r="J6426" s="14">
        <v>278.84118364903497</v>
      </c>
      <c r="K6426" s="14">
        <v>457.23998558536903</v>
      </c>
      <c r="L6426" s="14">
        <v>97.226364537335598</v>
      </c>
      <c r="M6426" s="14">
        <v>81.172437398998497</v>
      </c>
      <c r="O6426" s="14"/>
      <c r="P6426" s="14"/>
      <c r="Q6426" s="14"/>
      <c r="R6426" s="14"/>
      <c r="S6426" s="14"/>
      <c r="T6426" s="14"/>
      <c r="U6426" s="14"/>
      <c r="V6426" s="14"/>
      <c r="W6426" s="14"/>
      <c r="X6426" s="14"/>
      <c r="Y6426" s="14"/>
    </row>
    <row r="6427" spans="1:25">
      <c r="A6427" s="14" t="s">
        <v>6511</v>
      </c>
      <c r="B6427" s="14" t="s">
        <v>68</v>
      </c>
      <c r="C6427" s="14" t="s">
        <v>36</v>
      </c>
      <c r="D6427" s="14" t="s">
        <v>41</v>
      </c>
      <c r="E6427" s="14">
        <v>5</v>
      </c>
      <c r="F6427" s="14">
        <v>70.006774046421597</v>
      </c>
      <c r="G6427" s="14">
        <v>23.335591348807199</v>
      </c>
      <c r="H6427" s="14">
        <v>331.34595819018199</v>
      </c>
      <c r="I6427" s="14">
        <v>370.60879949221402</v>
      </c>
      <c r="J6427" s="14">
        <v>288.04417961143798</v>
      </c>
      <c r="K6427" s="14">
        <v>469.26493742569198</v>
      </c>
      <c r="L6427" s="14">
        <v>98.656137933478107</v>
      </c>
      <c r="M6427" s="14">
        <v>82.564619880775794</v>
      </c>
      <c r="O6427" s="14"/>
      <c r="P6427" s="14"/>
      <c r="Q6427" s="14"/>
      <c r="R6427" s="14"/>
      <c r="S6427" s="14"/>
      <c r="T6427" s="14"/>
      <c r="U6427" s="14"/>
      <c r="V6427" s="14"/>
      <c r="W6427" s="14"/>
      <c r="X6427" s="14"/>
      <c r="Y6427" s="14"/>
    </row>
    <row r="6428" spans="1:25">
      <c r="A6428" s="14" t="s">
        <v>6512</v>
      </c>
      <c r="B6428" s="14" t="s">
        <v>68</v>
      </c>
      <c r="C6428" s="14" t="s">
        <v>34</v>
      </c>
      <c r="D6428" s="14" t="s">
        <v>41</v>
      </c>
      <c r="E6428" s="14">
        <v>5</v>
      </c>
      <c r="F6428" s="14">
        <v>67.644423725582101</v>
      </c>
      <c r="G6428" s="14">
        <v>22.548141241860701</v>
      </c>
      <c r="H6428" s="14">
        <v>319.15274227686803</v>
      </c>
      <c r="I6428" s="14">
        <v>360.77599073116897</v>
      </c>
      <c r="J6428" s="14">
        <v>279.21908377675697</v>
      </c>
      <c r="K6428" s="14">
        <v>458.53125807858203</v>
      </c>
      <c r="L6428" s="14">
        <v>97.755267347412897</v>
      </c>
      <c r="M6428" s="14">
        <v>81.556906954412497</v>
      </c>
      <c r="O6428" s="14"/>
      <c r="P6428" s="14"/>
      <c r="Q6428" s="14"/>
      <c r="R6428" s="14"/>
      <c r="S6428" s="14"/>
      <c r="T6428" s="14"/>
      <c r="U6428" s="14"/>
      <c r="V6428" s="14"/>
      <c r="W6428" s="14"/>
      <c r="X6428" s="14"/>
      <c r="Y6428" s="14"/>
    </row>
    <row r="6429" spans="1:25">
      <c r="A6429" s="14" t="s">
        <v>6513</v>
      </c>
      <c r="B6429" s="14" t="s">
        <v>68</v>
      </c>
      <c r="C6429" s="14" t="s">
        <v>128</v>
      </c>
      <c r="D6429" s="14" t="s">
        <v>41</v>
      </c>
      <c r="E6429" s="14">
        <v>5</v>
      </c>
      <c r="F6429" s="14">
        <v>67.144572104167594</v>
      </c>
      <c r="G6429" s="14">
        <v>22.381524034722499</v>
      </c>
      <c r="H6429" s="14">
        <v>316.07857696261101</v>
      </c>
      <c r="I6429" s="14">
        <v>358.75581638928497</v>
      </c>
      <c r="J6429" s="14">
        <v>277.40592716034803</v>
      </c>
      <c r="K6429" s="14">
        <v>456.32912187729897</v>
      </c>
      <c r="L6429" s="14">
        <v>97.573305488014299</v>
      </c>
      <c r="M6429" s="14">
        <v>81.349889228936902</v>
      </c>
      <c r="O6429" s="14"/>
      <c r="P6429" s="14"/>
      <c r="Q6429" s="14"/>
      <c r="R6429" s="14"/>
      <c r="S6429" s="14"/>
      <c r="T6429" s="14"/>
      <c r="U6429" s="14"/>
      <c r="V6429" s="14"/>
      <c r="W6429" s="14"/>
      <c r="X6429" s="14"/>
      <c r="Y6429" s="14"/>
    </row>
    <row r="6430" spans="1:25">
      <c r="A6430" s="14" t="s">
        <v>6514</v>
      </c>
      <c r="B6430" s="14" t="s">
        <v>68</v>
      </c>
      <c r="C6430" s="14" t="s">
        <v>129</v>
      </c>
      <c r="D6430" s="14" t="s">
        <v>41</v>
      </c>
      <c r="E6430" s="14">
        <v>5</v>
      </c>
      <c r="F6430" s="14">
        <v>66.480879480138299</v>
      </c>
      <c r="G6430" s="14">
        <v>22.160293160046098</v>
      </c>
      <c r="H6430" s="14">
        <v>311.48797957240498</v>
      </c>
      <c r="I6430" s="14">
        <v>349.58951063504202</v>
      </c>
      <c r="J6430" s="14">
        <v>270.084166897785</v>
      </c>
      <c r="K6430" s="14">
        <v>445.03748662470002</v>
      </c>
      <c r="L6430" s="14">
        <v>95.447975989658403</v>
      </c>
      <c r="M6430" s="14">
        <v>79.505343737256297</v>
      </c>
      <c r="O6430" s="14"/>
      <c r="P6430" s="14"/>
      <c r="Q6430" s="14"/>
      <c r="R6430" s="14"/>
      <c r="S6430" s="14"/>
      <c r="T6430" s="14"/>
      <c r="U6430" s="14"/>
      <c r="V6430" s="14"/>
      <c r="W6430" s="14"/>
      <c r="X6430" s="14"/>
      <c r="Y6430" s="14"/>
    </row>
    <row r="6431" spans="1:25">
      <c r="A6431" s="14" t="s">
        <v>6515</v>
      </c>
      <c r="B6431" s="14" t="s">
        <v>68</v>
      </c>
      <c r="C6431" s="14" t="s">
        <v>130</v>
      </c>
      <c r="D6431" s="14" t="s">
        <v>41</v>
      </c>
      <c r="E6431" s="14">
        <v>5</v>
      </c>
      <c r="F6431" s="14">
        <v>66.7128319536384</v>
      </c>
      <c r="G6431" s="14">
        <v>22.237610651212801</v>
      </c>
      <c r="H6431" s="14">
        <v>311.26222159118402</v>
      </c>
      <c r="I6431" s="14">
        <v>344.92905332760301</v>
      </c>
      <c r="J6431" s="14">
        <v>266.68318827536098</v>
      </c>
      <c r="K6431" s="14">
        <v>438.83489394569398</v>
      </c>
      <c r="L6431" s="14">
        <v>93.905840618091005</v>
      </c>
      <c r="M6431" s="14">
        <v>78.245865052242706</v>
      </c>
      <c r="O6431" s="14"/>
      <c r="P6431" s="14"/>
      <c r="Q6431" s="14"/>
      <c r="R6431" s="14"/>
      <c r="S6431" s="14"/>
      <c r="T6431" s="14"/>
      <c r="U6431" s="14"/>
      <c r="V6431" s="14"/>
      <c r="W6431" s="14"/>
      <c r="X6431" s="14"/>
      <c r="Y6431" s="14"/>
    </row>
    <row r="6432" spans="1:25">
      <c r="A6432" s="14" t="s">
        <v>6516</v>
      </c>
      <c r="B6432" s="14" t="s">
        <v>68</v>
      </c>
      <c r="C6432" s="14" t="s">
        <v>131</v>
      </c>
      <c r="D6432" s="14" t="s">
        <v>41</v>
      </c>
      <c r="E6432" s="14">
        <v>5</v>
      </c>
      <c r="F6432" s="14">
        <v>72.477961237588701</v>
      </c>
      <c r="G6432" s="14">
        <v>24.159320412529599</v>
      </c>
      <c r="H6432" s="14">
        <v>336.60580177219299</v>
      </c>
      <c r="I6432" s="14">
        <v>372.51511934449599</v>
      </c>
      <c r="J6432" s="14">
        <v>291.29601610134</v>
      </c>
      <c r="K6432" s="14">
        <v>469.264539870855</v>
      </c>
      <c r="L6432" s="14">
        <v>96.749420526359501</v>
      </c>
      <c r="M6432" s="14">
        <v>81.219103243155402</v>
      </c>
      <c r="O6432" s="14"/>
      <c r="P6432" s="14"/>
      <c r="Q6432" s="14"/>
      <c r="R6432" s="14"/>
      <c r="S6432" s="14"/>
      <c r="T6432" s="14"/>
      <c r="U6432" s="14"/>
      <c r="V6432" s="14"/>
      <c r="W6432" s="14"/>
      <c r="X6432" s="14"/>
      <c r="Y6432" s="14"/>
    </row>
    <row r="6433" spans="1:25">
      <c r="A6433" s="14" t="s">
        <v>6517</v>
      </c>
      <c r="B6433" s="14" t="s">
        <v>68</v>
      </c>
      <c r="C6433" s="14" t="s">
        <v>132</v>
      </c>
      <c r="D6433" s="14" t="s">
        <v>41</v>
      </c>
      <c r="E6433" s="14">
        <v>5</v>
      </c>
      <c r="F6433" s="14">
        <v>80.826959269836493</v>
      </c>
      <c r="G6433" s="14">
        <v>26.9423197566122</v>
      </c>
      <c r="H6433" s="14">
        <v>372.97290974037401</v>
      </c>
      <c r="I6433" s="14">
        <v>407.49977544923598</v>
      </c>
      <c r="J6433" s="14">
        <v>323.03522968448902</v>
      </c>
      <c r="K6433" s="14">
        <v>507.17872894374199</v>
      </c>
      <c r="L6433" s="14">
        <v>99.678953494505706</v>
      </c>
      <c r="M6433" s="14">
        <v>84.464545764747299</v>
      </c>
      <c r="O6433" s="14"/>
      <c r="P6433" s="14"/>
      <c r="Q6433" s="14"/>
      <c r="R6433" s="14"/>
      <c r="S6433" s="14"/>
      <c r="T6433" s="14"/>
      <c r="U6433" s="14"/>
      <c r="V6433" s="14"/>
      <c r="W6433" s="14"/>
      <c r="X6433" s="14"/>
      <c r="Y6433" s="14"/>
    </row>
    <row r="6434" spans="1:25">
      <c r="A6434" s="14" t="s">
        <v>6518</v>
      </c>
      <c r="B6434" s="14" t="s">
        <v>60</v>
      </c>
      <c r="C6434" s="14" t="s">
        <v>38</v>
      </c>
      <c r="D6434" s="14" t="s">
        <v>63</v>
      </c>
      <c r="E6434" s="14">
        <v>0</v>
      </c>
      <c r="F6434" s="14">
        <v>511.31060785037999</v>
      </c>
      <c r="G6434" s="14">
        <v>170.43686928346</v>
      </c>
      <c r="H6434" s="14">
        <v>421.29641567686201</v>
      </c>
      <c r="I6434" s="14">
        <v>449.39044019192397</v>
      </c>
      <c r="J6434" s="14">
        <v>410.94709041544002</v>
      </c>
      <c r="K6434" s="14">
        <v>490.43764246069202</v>
      </c>
      <c r="L6434" s="14">
        <v>41.047202268768402</v>
      </c>
      <c r="M6434" s="14">
        <v>38.443349776484403</v>
      </c>
      <c r="O6434" s="14"/>
      <c r="P6434" s="14"/>
      <c r="Q6434" s="14"/>
      <c r="R6434" s="14"/>
      <c r="S6434" s="14"/>
      <c r="T6434" s="14"/>
      <c r="U6434" s="14"/>
      <c r="V6434" s="14"/>
      <c r="W6434" s="14"/>
      <c r="X6434" s="14"/>
      <c r="Y6434" s="14"/>
    </row>
    <row r="6435" spans="1:25">
      <c r="A6435" s="14" t="s">
        <v>6519</v>
      </c>
      <c r="B6435" s="14" t="s">
        <v>60</v>
      </c>
      <c r="C6435" s="14" t="s">
        <v>36</v>
      </c>
      <c r="D6435" s="14" t="s">
        <v>63</v>
      </c>
      <c r="E6435" s="14">
        <v>0</v>
      </c>
      <c r="F6435" s="14">
        <v>494.70355046292599</v>
      </c>
      <c r="G6435" s="14">
        <v>164.90118348764199</v>
      </c>
      <c r="H6435" s="14">
        <v>406.61122793155499</v>
      </c>
      <c r="I6435" s="14">
        <v>435.579369852703</v>
      </c>
      <c r="J6435" s="14">
        <v>397.70793694695601</v>
      </c>
      <c r="K6435" s="14">
        <v>476.06020747237199</v>
      </c>
      <c r="L6435" s="14">
        <v>40.480837619668897</v>
      </c>
      <c r="M6435" s="14">
        <v>37.871432905746502</v>
      </c>
      <c r="O6435" s="14"/>
      <c r="P6435" s="14"/>
      <c r="Q6435" s="14"/>
      <c r="R6435" s="14"/>
      <c r="S6435" s="14"/>
      <c r="T6435" s="14"/>
      <c r="U6435" s="14"/>
      <c r="V6435" s="14"/>
      <c r="W6435" s="14"/>
      <c r="X6435" s="14"/>
      <c r="Y6435" s="14"/>
    </row>
    <row r="6436" spans="1:25">
      <c r="A6436" s="14" t="s">
        <v>6520</v>
      </c>
      <c r="B6436" s="14" t="s">
        <v>60</v>
      </c>
      <c r="C6436" s="14" t="s">
        <v>34</v>
      </c>
      <c r="D6436" s="14" t="s">
        <v>63</v>
      </c>
      <c r="E6436" s="14">
        <v>0</v>
      </c>
      <c r="F6436" s="14">
        <v>470.14688325388499</v>
      </c>
      <c r="G6436" s="14">
        <v>156.71562775129499</v>
      </c>
      <c r="H6436" s="14">
        <v>385.90403287686598</v>
      </c>
      <c r="I6436" s="14">
        <v>411.95252071019303</v>
      </c>
      <c r="J6436" s="14">
        <v>375.30110892761599</v>
      </c>
      <c r="K6436" s="14">
        <v>451.196875503564</v>
      </c>
      <c r="L6436" s="14">
        <v>39.244354793370498</v>
      </c>
      <c r="M6436" s="14">
        <v>36.651411782577</v>
      </c>
      <c r="O6436" s="14"/>
      <c r="P6436" s="14"/>
      <c r="Q6436" s="14"/>
      <c r="R6436" s="14"/>
      <c r="S6436" s="14"/>
      <c r="T6436" s="14"/>
      <c r="U6436" s="14"/>
      <c r="V6436" s="14"/>
      <c r="W6436" s="14"/>
      <c r="X6436" s="14"/>
      <c r="Y6436" s="14"/>
    </row>
    <row r="6437" spans="1:25">
      <c r="A6437" s="14" t="s">
        <v>6521</v>
      </c>
      <c r="B6437" s="14" t="s">
        <v>60</v>
      </c>
      <c r="C6437" s="14" t="s">
        <v>128</v>
      </c>
      <c r="D6437" s="14" t="s">
        <v>63</v>
      </c>
      <c r="E6437" s="14">
        <v>0</v>
      </c>
      <c r="F6437" s="14">
        <v>457.43835397457298</v>
      </c>
      <c r="G6437" s="14">
        <v>152.47945132485799</v>
      </c>
      <c r="H6437" s="14">
        <v>375.21088789285398</v>
      </c>
      <c r="I6437" s="14">
        <v>397.75989686258799</v>
      </c>
      <c r="J6437" s="14">
        <v>361.95048537985599</v>
      </c>
      <c r="K6437" s="14">
        <v>436.13898661527901</v>
      </c>
      <c r="L6437" s="14">
        <v>38.379089752690398</v>
      </c>
      <c r="M6437" s="14">
        <v>35.809411482732102</v>
      </c>
      <c r="O6437" s="14"/>
      <c r="P6437" s="14"/>
      <c r="Q6437" s="14"/>
      <c r="R6437" s="14"/>
      <c r="S6437" s="14"/>
      <c r="T6437" s="14"/>
      <c r="U6437" s="14"/>
      <c r="V6437" s="14"/>
      <c r="W6437" s="14"/>
      <c r="X6437" s="14"/>
      <c r="Y6437" s="14"/>
    </row>
    <row r="6438" spans="1:25">
      <c r="A6438" s="14" t="s">
        <v>6522</v>
      </c>
      <c r="B6438" s="14" t="s">
        <v>60</v>
      </c>
      <c r="C6438" s="14" t="s">
        <v>129</v>
      </c>
      <c r="D6438" s="14" t="s">
        <v>63</v>
      </c>
      <c r="E6438" s="14">
        <v>0</v>
      </c>
      <c r="F6438" s="14">
        <v>470.82895883067198</v>
      </c>
      <c r="G6438" s="14">
        <v>156.94298627689099</v>
      </c>
      <c r="H6438" s="14">
        <v>386.34021681532801</v>
      </c>
      <c r="I6438" s="14">
        <v>403.42512663495899</v>
      </c>
      <c r="J6438" s="14">
        <v>367.64465386507499</v>
      </c>
      <c r="K6438" s="14">
        <v>441.73502272633601</v>
      </c>
      <c r="L6438" s="14">
        <v>38.309896091376601</v>
      </c>
      <c r="M6438" s="14">
        <v>35.780472769884298</v>
      </c>
      <c r="O6438" s="14"/>
      <c r="P6438" s="14"/>
      <c r="Q6438" s="14"/>
      <c r="R6438" s="14"/>
      <c r="S6438" s="14"/>
      <c r="T6438" s="14"/>
      <c r="U6438" s="14"/>
      <c r="V6438" s="14"/>
      <c r="W6438" s="14"/>
      <c r="X6438" s="14"/>
      <c r="Y6438" s="14"/>
    </row>
    <row r="6439" spans="1:25">
      <c r="A6439" s="14" t="s">
        <v>6523</v>
      </c>
      <c r="B6439" s="14" t="s">
        <v>60</v>
      </c>
      <c r="C6439" s="14" t="s">
        <v>130</v>
      </c>
      <c r="D6439" s="14" t="s">
        <v>63</v>
      </c>
      <c r="E6439" s="14">
        <v>0</v>
      </c>
      <c r="F6439" s="14">
        <v>461.20102708345001</v>
      </c>
      <c r="G6439" s="14">
        <v>153.733675694483</v>
      </c>
      <c r="H6439" s="14">
        <v>378.88456622533403</v>
      </c>
      <c r="I6439" s="14">
        <v>393.48902011097499</v>
      </c>
      <c r="J6439" s="14">
        <v>358.25745523970198</v>
      </c>
      <c r="K6439" s="14">
        <v>431.23806437515401</v>
      </c>
      <c r="L6439" s="14">
        <v>37.7490442641787</v>
      </c>
      <c r="M6439" s="14">
        <v>35.231564871273498</v>
      </c>
      <c r="O6439" s="14"/>
      <c r="P6439" s="14"/>
      <c r="Q6439" s="14"/>
      <c r="R6439" s="14"/>
      <c r="S6439" s="14"/>
      <c r="T6439" s="14"/>
      <c r="U6439" s="14"/>
      <c r="V6439" s="14"/>
      <c r="W6439" s="14"/>
      <c r="X6439" s="14"/>
      <c r="Y6439" s="14"/>
    </row>
    <row r="6440" spans="1:25">
      <c r="A6440" s="14" t="s">
        <v>6524</v>
      </c>
      <c r="B6440" s="14" t="s">
        <v>60</v>
      </c>
      <c r="C6440" s="14" t="s">
        <v>131</v>
      </c>
      <c r="D6440" s="14" t="s">
        <v>63</v>
      </c>
      <c r="E6440" s="14">
        <v>0</v>
      </c>
      <c r="F6440" s="14">
        <v>453.61416228202302</v>
      </c>
      <c r="G6440" s="14">
        <v>151.20472076067401</v>
      </c>
      <c r="H6440" s="14">
        <v>372.872377630019</v>
      </c>
      <c r="I6440" s="14">
        <v>384.256533835634</v>
      </c>
      <c r="J6440" s="14">
        <v>349.57794696552702</v>
      </c>
      <c r="K6440" s="14">
        <v>421.43452595909702</v>
      </c>
      <c r="L6440" s="14">
        <v>37.177992123463</v>
      </c>
      <c r="M6440" s="14">
        <v>34.678586870107303</v>
      </c>
      <c r="O6440" s="14"/>
      <c r="P6440" s="14"/>
      <c r="Q6440" s="14"/>
      <c r="R6440" s="14"/>
      <c r="S6440" s="14"/>
      <c r="T6440" s="14"/>
      <c r="U6440" s="14"/>
      <c r="V6440" s="14"/>
      <c r="W6440" s="14"/>
      <c r="X6440" s="14"/>
      <c r="Y6440" s="14"/>
    </row>
    <row r="6441" spans="1:25">
      <c r="A6441" s="14" t="s">
        <v>6525</v>
      </c>
      <c r="B6441" s="14" t="s">
        <v>60</v>
      </c>
      <c r="C6441" s="14" t="s">
        <v>132</v>
      </c>
      <c r="D6441" s="14" t="s">
        <v>63</v>
      </c>
      <c r="E6441" s="14">
        <v>0</v>
      </c>
      <c r="F6441" s="14">
        <v>446.582664583385</v>
      </c>
      <c r="G6441" s="14">
        <v>148.86088819446201</v>
      </c>
      <c r="H6441" s="14">
        <v>366.799997193769</v>
      </c>
      <c r="I6441" s="14">
        <v>376.66538874084</v>
      </c>
      <c r="J6441" s="14">
        <v>342.42068605317502</v>
      </c>
      <c r="K6441" s="14">
        <v>413.39833839768602</v>
      </c>
      <c r="L6441" s="14">
        <v>36.732949656846003</v>
      </c>
      <c r="M6441" s="14">
        <v>34.244702687664599</v>
      </c>
      <c r="O6441" s="14"/>
      <c r="P6441" s="14"/>
      <c r="Q6441" s="14"/>
      <c r="R6441" s="14"/>
      <c r="S6441" s="14"/>
      <c r="T6441" s="14"/>
      <c r="U6441" s="14"/>
      <c r="V6441" s="14"/>
      <c r="W6441" s="14"/>
      <c r="X6441" s="14"/>
      <c r="Y6441" s="14"/>
    </row>
    <row r="6442" spans="1:25">
      <c r="A6442" s="14" t="s">
        <v>6526</v>
      </c>
      <c r="B6442" s="14" t="s">
        <v>60</v>
      </c>
      <c r="C6442" s="14" t="s">
        <v>38</v>
      </c>
      <c r="D6442" s="14" t="s">
        <v>63</v>
      </c>
      <c r="E6442" s="14">
        <v>1</v>
      </c>
      <c r="F6442" s="14">
        <v>89.905940656885704</v>
      </c>
      <c r="G6442" s="14">
        <v>29.968646885628601</v>
      </c>
      <c r="H6442" s="14">
        <v>327.72916070749</v>
      </c>
      <c r="I6442" s="14">
        <v>368.48580916667902</v>
      </c>
      <c r="J6442" s="14">
        <v>294.60990027462401</v>
      </c>
      <c r="K6442" s="14">
        <v>454.91833515184499</v>
      </c>
      <c r="L6442" s="14">
        <v>86.432525985166194</v>
      </c>
      <c r="M6442" s="14">
        <v>73.875908892054696</v>
      </c>
      <c r="O6442" s="14"/>
      <c r="P6442" s="14"/>
      <c r="Q6442" s="14"/>
      <c r="R6442" s="14"/>
      <c r="S6442" s="14"/>
      <c r="T6442" s="14"/>
      <c r="U6442" s="14"/>
      <c r="V6442" s="14"/>
      <c r="W6442" s="14"/>
      <c r="X6442" s="14"/>
      <c r="Y6442" s="14"/>
    </row>
    <row r="6443" spans="1:25">
      <c r="A6443" s="14" t="s">
        <v>6527</v>
      </c>
      <c r="B6443" s="14" t="s">
        <v>60</v>
      </c>
      <c r="C6443" s="14" t="s">
        <v>36</v>
      </c>
      <c r="D6443" s="14" t="s">
        <v>63</v>
      </c>
      <c r="E6443" s="14">
        <v>1</v>
      </c>
      <c r="F6443" s="14">
        <v>90.196736931483898</v>
      </c>
      <c r="G6443" s="14">
        <v>30.065578977161302</v>
      </c>
      <c r="H6443" s="14">
        <v>327.60691897241003</v>
      </c>
      <c r="I6443" s="14">
        <v>369.987437785297</v>
      </c>
      <c r="J6443" s="14">
        <v>295.86740048583101</v>
      </c>
      <c r="K6443" s="14">
        <v>456.68347248224302</v>
      </c>
      <c r="L6443" s="14">
        <v>86.696034696945603</v>
      </c>
      <c r="M6443" s="14">
        <v>74.120037299466603</v>
      </c>
      <c r="O6443" s="14"/>
      <c r="P6443" s="14"/>
      <c r="Q6443" s="14"/>
      <c r="R6443" s="14"/>
      <c r="S6443" s="14"/>
      <c r="T6443" s="14"/>
      <c r="U6443" s="14"/>
      <c r="V6443" s="14"/>
      <c r="W6443" s="14"/>
      <c r="X6443" s="14"/>
      <c r="Y6443" s="14"/>
    </row>
    <row r="6444" spans="1:25">
      <c r="A6444" s="14" t="s">
        <v>6528</v>
      </c>
      <c r="B6444" s="14" t="s">
        <v>60</v>
      </c>
      <c r="C6444" s="14" t="s">
        <v>34</v>
      </c>
      <c r="D6444" s="14" t="s">
        <v>63</v>
      </c>
      <c r="E6444" s="14">
        <v>1</v>
      </c>
      <c r="F6444" s="14">
        <v>85.860183657541199</v>
      </c>
      <c r="G6444" s="14">
        <v>28.6200612191804</v>
      </c>
      <c r="H6444" s="14">
        <v>310.98621339976501</v>
      </c>
      <c r="I6444" s="14">
        <v>348.78336357946102</v>
      </c>
      <c r="J6444" s="14">
        <v>277.726868157941</v>
      </c>
      <c r="K6444" s="14">
        <v>432.223945851194</v>
      </c>
      <c r="L6444" s="14">
        <v>83.440582271733405</v>
      </c>
      <c r="M6444" s="14">
        <v>71.056495421519898</v>
      </c>
      <c r="O6444" s="14"/>
      <c r="P6444" s="14"/>
      <c r="Q6444" s="14"/>
      <c r="R6444" s="14"/>
      <c r="S6444" s="14"/>
      <c r="T6444" s="14"/>
      <c r="U6444" s="14"/>
      <c r="V6444" s="14"/>
      <c r="W6444" s="14"/>
      <c r="X6444" s="14"/>
      <c r="Y6444" s="14"/>
    </row>
    <row r="6445" spans="1:25">
      <c r="A6445" s="14" t="s">
        <v>6529</v>
      </c>
      <c r="B6445" s="14" t="s">
        <v>60</v>
      </c>
      <c r="C6445" s="14" t="s">
        <v>128</v>
      </c>
      <c r="D6445" s="14" t="s">
        <v>63</v>
      </c>
      <c r="E6445" s="14">
        <v>1</v>
      </c>
      <c r="F6445" s="14">
        <v>84.797637620172793</v>
      </c>
      <c r="G6445" s="14">
        <v>28.2658792067243</v>
      </c>
      <c r="H6445" s="14">
        <v>305.90778362255702</v>
      </c>
      <c r="I6445" s="14">
        <v>333.556678820885</v>
      </c>
      <c r="J6445" s="14">
        <v>265.53242088443898</v>
      </c>
      <c r="K6445" s="14">
        <v>413.517324826692</v>
      </c>
      <c r="L6445" s="14">
        <v>79.960646005807106</v>
      </c>
      <c r="M6445" s="14">
        <v>68.024257936446006</v>
      </c>
      <c r="O6445" s="14"/>
      <c r="P6445" s="14"/>
      <c r="Q6445" s="14"/>
      <c r="R6445" s="14"/>
      <c r="S6445" s="14"/>
      <c r="T6445" s="14"/>
      <c r="U6445" s="14"/>
      <c r="V6445" s="14"/>
      <c r="W6445" s="14"/>
      <c r="X6445" s="14"/>
      <c r="Y6445" s="14"/>
    </row>
    <row r="6446" spans="1:25">
      <c r="A6446" s="14" t="s">
        <v>6530</v>
      </c>
      <c r="B6446" s="14" t="s">
        <v>60</v>
      </c>
      <c r="C6446" s="14" t="s">
        <v>129</v>
      </c>
      <c r="D6446" s="14" t="s">
        <v>63</v>
      </c>
      <c r="E6446" s="14">
        <v>1</v>
      </c>
      <c r="F6446" s="14">
        <v>80.301255010295307</v>
      </c>
      <c r="G6446" s="14">
        <v>26.767085003431799</v>
      </c>
      <c r="H6446" s="14">
        <v>289.66616770180798</v>
      </c>
      <c r="I6446" s="14">
        <v>309.36671793624498</v>
      </c>
      <c r="J6446" s="14">
        <v>244.93324014112699</v>
      </c>
      <c r="K6446" s="14">
        <v>385.44792473143701</v>
      </c>
      <c r="L6446" s="14">
        <v>76.081206795191704</v>
      </c>
      <c r="M6446" s="14">
        <v>64.433477795118094</v>
      </c>
      <c r="O6446" s="14"/>
      <c r="P6446" s="14"/>
      <c r="Q6446" s="14"/>
      <c r="R6446" s="14"/>
      <c r="S6446" s="14"/>
      <c r="T6446" s="14"/>
      <c r="U6446" s="14"/>
      <c r="V6446" s="14"/>
      <c r="W6446" s="14"/>
      <c r="X6446" s="14"/>
      <c r="Y6446" s="14"/>
    </row>
    <row r="6447" spans="1:25">
      <c r="A6447" s="14" t="s">
        <v>6531</v>
      </c>
      <c r="B6447" s="14" t="s">
        <v>60</v>
      </c>
      <c r="C6447" s="14" t="s">
        <v>130</v>
      </c>
      <c r="D6447" s="14" t="s">
        <v>63</v>
      </c>
      <c r="E6447" s="14">
        <v>1</v>
      </c>
      <c r="F6447" s="14">
        <v>76.428294198898797</v>
      </c>
      <c r="G6447" s="14">
        <v>25.476098066299599</v>
      </c>
      <c r="H6447" s="14">
        <v>276.55338760637898</v>
      </c>
      <c r="I6447" s="14">
        <v>288.15206494875201</v>
      </c>
      <c r="J6447" s="14">
        <v>226.90276174966399</v>
      </c>
      <c r="K6447" s="14">
        <v>360.77712410820698</v>
      </c>
      <c r="L6447" s="14">
        <v>72.625059159454594</v>
      </c>
      <c r="M6447" s="14">
        <v>61.249303199088303</v>
      </c>
      <c r="O6447" s="14"/>
      <c r="P6447" s="14"/>
      <c r="Q6447" s="14"/>
      <c r="R6447" s="14"/>
      <c r="S6447" s="14"/>
      <c r="T6447" s="14"/>
      <c r="U6447" s="14"/>
      <c r="V6447" s="14"/>
      <c r="W6447" s="14"/>
      <c r="X6447" s="14"/>
      <c r="Y6447" s="14"/>
    </row>
    <row r="6448" spans="1:25">
      <c r="A6448" s="14" t="s">
        <v>6532</v>
      </c>
      <c r="B6448" s="14" t="s">
        <v>60</v>
      </c>
      <c r="C6448" s="14" t="s">
        <v>131</v>
      </c>
      <c r="D6448" s="14" t="s">
        <v>63</v>
      </c>
      <c r="E6448" s="14">
        <v>1</v>
      </c>
      <c r="F6448" s="14">
        <v>72.820711758111599</v>
      </c>
      <c r="G6448" s="14">
        <v>24.273570586037199</v>
      </c>
      <c r="H6448" s="14">
        <v>264.46599512660799</v>
      </c>
      <c r="I6448" s="14">
        <v>274.71873689577899</v>
      </c>
      <c r="J6448" s="14">
        <v>214.938769214426</v>
      </c>
      <c r="K6448" s="14">
        <v>345.89995900848697</v>
      </c>
      <c r="L6448" s="14">
        <v>71.181222112707601</v>
      </c>
      <c r="M6448" s="14">
        <v>59.779967681353497</v>
      </c>
      <c r="O6448" s="14"/>
      <c r="P6448" s="14"/>
      <c r="Q6448" s="14"/>
      <c r="R6448" s="14"/>
      <c r="S6448" s="14"/>
      <c r="T6448" s="14"/>
      <c r="U6448" s="14"/>
      <c r="V6448" s="14"/>
      <c r="W6448" s="14"/>
      <c r="X6448" s="14"/>
      <c r="Y6448" s="14"/>
    </row>
    <row r="6449" spans="1:25">
      <c r="A6449" s="14" t="s">
        <v>6533</v>
      </c>
      <c r="B6449" s="14" t="s">
        <v>60</v>
      </c>
      <c r="C6449" s="14" t="s">
        <v>132</v>
      </c>
      <c r="D6449" s="14" t="s">
        <v>63</v>
      </c>
      <c r="E6449" s="14">
        <v>1</v>
      </c>
      <c r="F6449" s="14">
        <v>84.199529351460598</v>
      </c>
      <c r="G6449" s="14">
        <v>28.066509783820202</v>
      </c>
      <c r="H6449" s="14">
        <v>305.71319930092397</v>
      </c>
      <c r="I6449" s="14">
        <v>313.28428291827601</v>
      </c>
      <c r="J6449" s="14">
        <v>249.67706215552701</v>
      </c>
      <c r="K6449" s="14">
        <v>388.09600347646602</v>
      </c>
      <c r="L6449" s="14">
        <v>74.811720558190103</v>
      </c>
      <c r="M6449" s="14">
        <v>63.607220762749598</v>
      </c>
      <c r="O6449" s="14"/>
      <c r="P6449" s="14"/>
      <c r="Q6449" s="14"/>
      <c r="R6449" s="14"/>
      <c r="S6449" s="14"/>
      <c r="T6449" s="14"/>
      <c r="U6449" s="14"/>
      <c r="V6449" s="14"/>
      <c r="W6449" s="14"/>
      <c r="X6449" s="14"/>
      <c r="Y6449" s="14"/>
    </row>
    <row r="6450" spans="1:25">
      <c r="A6450" s="14" t="s">
        <v>6534</v>
      </c>
      <c r="B6450" s="14" t="s">
        <v>60</v>
      </c>
      <c r="C6450" s="14" t="s">
        <v>38</v>
      </c>
      <c r="D6450" s="14" t="s">
        <v>63</v>
      </c>
      <c r="E6450" s="14">
        <v>2</v>
      </c>
      <c r="F6450" s="14">
        <v>95.053082662203707</v>
      </c>
      <c r="G6450" s="14">
        <v>31.684360887401201</v>
      </c>
      <c r="H6450" s="14">
        <v>416.55235839521299</v>
      </c>
      <c r="I6450" s="14">
        <v>430.590649181343</v>
      </c>
      <c r="J6450" s="14">
        <v>347.76747173621402</v>
      </c>
      <c r="K6450" s="14">
        <v>527.07165637285698</v>
      </c>
      <c r="L6450" s="14">
        <v>96.4810071915132</v>
      </c>
      <c r="M6450" s="14">
        <v>82.823177445129701</v>
      </c>
      <c r="O6450" s="14"/>
      <c r="P6450" s="14"/>
      <c r="Q6450" s="14"/>
      <c r="R6450" s="14"/>
      <c r="S6450" s="14"/>
      <c r="T6450" s="14"/>
      <c r="U6450" s="14"/>
      <c r="V6450" s="14"/>
      <c r="W6450" s="14"/>
      <c r="X6450" s="14"/>
      <c r="Y6450" s="14"/>
    </row>
    <row r="6451" spans="1:25">
      <c r="A6451" s="14" t="s">
        <v>6535</v>
      </c>
      <c r="B6451" s="14" t="s">
        <v>60</v>
      </c>
      <c r="C6451" s="14" t="s">
        <v>36</v>
      </c>
      <c r="D6451" s="14" t="s">
        <v>63</v>
      </c>
      <c r="E6451" s="14">
        <v>2</v>
      </c>
      <c r="F6451" s="14">
        <v>87.474048339412803</v>
      </c>
      <c r="G6451" s="14">
        <v>29.158016113137599</v>
      </c>
      <c r="H6451" s="14">
        <v>382.86885954135198</v>
      </c>
      <c r="I6451" s="14">
        <v>395.462479364883</v>
      </c>
      <c r="J6451" s="14">
        <v>316.31760462337701</v>
      </c>
      <c r="K6451" s="14">
        <v>488.26185949368801</v>
      </c>
      <c r="L6451" s="14">
        <v>92.799380128804501</v>
      </c>
      <c r="M6451" s="14">
        <v>79.1448747415063</v>
      </c>
      <c r="O6451" s="14"/>
      <c r="P6451" s="14"/>
      <c r="Q6451" s="14"/>
      <c r="R6451" s="14"/>
      <c r="S6451" s="14"/>
      <c r="T6451" s="14"/>
      <c r="U6451" s="14"/>
      <c r="V6451" s="14"/>
      <c r="W6451" s="14"/>
      <c r="X6451" s="14"/>
      <c r="Y6451" s="14"/>
    </row>
    <row r="6452" spans="1:25">
      <c r="A6452" s="14" t="s">
        <v>6536</v>
      </c>
      <c r="B6452" s="14" t="s">
        <v>60</v>
      </c>
      <c r="C6452" s="14" t="s">
        <v>34</v>
      </c>
      <c r="D6452" s="14" t="s">
        <v>63</v>
      </c>
      <c r="E6452" s="14">
        <v>2</v>
      </c>
      <c r="F6452" s="14">
        <v>75.501875976065307</v>
      </c>
      <c r="G6452" s="14">
        <v>25.167291992021799</v>
      </c>
      <c r="H6452" s="14">
        <v>329.918619078284</v>
      </c>
      <c r="I6452" s="14">
        <v>343.85830195833802</v>
      </c>
      <c r="J6452" s="14">
        <v>270.25623597963602</v>
      </c>
      <c r="K6452" s="14">
        <v>431.22205842263298</v>
      </c>
      <c r="L6452" s="14">
        <v>87.363756464294596</v>
      </c>
      <c r="M6452" s="14">
        <v>73.6020659787021</v>
      </c>
      <c r="O6452" s="14"/>
      <c r="P6452" s="14"/>
      <c r="Q6452" s="14"/>
      <c r="R6452" s="14"/>
      <c r="S6452" s="14"/>
      <c r="T6452" s="14"/>
      <c r="U6452" s="14"/>
      <c r="V6452" s="14"/>
      <c r="W6452" s="14"/>
      <c r="X6452" s="14"/>
      <c r="Y6452" s="14"/>
    </row>
    <row r="6453" spans="1:25">
      <c r="A6453" s="14" t="s">
        <v>6537</v>
      </c>
      <c r="B6453" s="14" t="s">
        <v>60</v>
      </c>
      <c r="C6453" s="14" t="s">
        <v>128</v>
      </c>
      <c r="D6453" s="14" t="s">
        <v>63</v>
      </c>
      <c r="E6453" s="14">
        <v>2</v>
      </c>
      <c r="F6453" s="14">
        <v>76.358489676641099</v>
      </c>
      <c r="G6453" s="14">
        <v>25.4528298922137</v>
      </c>
      <c r="H6453" s="14">
        <v>333.254002865801</v>
      </c>
      <c r="I6453" s="14">
        <v>348.20365872045801</v>
      </c>
      <c r="J6453" s="14">
        <v>274.25032464058501</v>
      </c>
      <c r="K6453" s="14">
        <v>435.89913067703498</v>
      </c>
      <c r="L6453" s="14">
        <v>87.695471956577094</v>
      </c>
      <c r="M6453" s="14">
        <v>73.9533340798735</v>
      </c>
      <c r="O6453" s="14"/>
      <c r="P6453" s="14"/>
      <c r="Q6453" s="14"/>
      <c r="R6453" s="14"/>
      <c r="S6453" s="14"/>
      <c r="T6453" s="14"/>
      <c r="U6453" s="14"/>
      <c r="V6453" s="14"/>
      <c r="W6453" s="14"/>
      <c r="X6453" s="14"/>
      <c r="Y6453" s="14"/>
    </row>
    <row r="6454" spans="1:25">
      <c r="A6454" s="14" t="s">
        <v>6538</v>
      </c>
      <c r="B6454" s="14" t="s">
        <v>60</v>
      </c>
      <c r="C6454" s="14" t="s">
        <v>129</v>
      </c>
      <c r="D6454" s="14" t="s">
        <v>63</v>
      </c>
      <c r="E6454" s="14">
        <v>2</v>
      </c>
      <c r="F6454" s="14">
        <v>86.706878881601497</v>
      </c>
      <c r="G6454" s="14">
        <v>28.902292960533799</v>
      </c>
      <c r="H6454" s="14">
        <v>377.70900366615001</v>
      </c>
      <c r="I6454" s="14">
        <v>390.97454497931898</v>
      </c>
      <c r="J6454" s="14">
        <v>312.76179622824401</v>
      </c>
      <c r="K6454" s="14">
        <v>482.74589843610801</v>
      </c>
      <c r="L6454" s="14">
        <v>91.771353456788702</v>
      </c>
      <c r="M6454" s="14">
        <v>78.212748751075395</v>
      </c>
      <c r="O6454" s="14"/>
      <c r="P6454" s="14"/>
      <c r="Q6454" s="14"/>
      <c r="R6454" s="14"/>
      <c r="S6454" s="14"/>
      <c r="T6454" s="14"/>
      <c r="U6454" s="14"/>
      <c r="V6454" s="14"/>
      <c r="W6454" s="14"/>
      <c r="X6454" s="14"/>
      <c r="Y6454" s="14"/>
    </row>
    <row r="6455" spans="1:25">
      <c r="A6455" s="14" t="s">
        <v>6539</v>
      </c>
      <c r="B6455" s="14" t="s">
        <v>60</v>
      </c>
      <c r="C6455" s="14" t="s">
        <v>130</v>
      </c>
      <c r="D6455" s="14" t="s">
        <v>63</v>
      </c>
      <c r="E6455" s="14">
        <v>2</v>
      </c>
      <c r="F6455" s="14">
        <v>89.536061956896305</v>
      </c>
      <c r="G6455" s="14">
        <v>29.845353985632102</v>
      </c>
      <c r="H6455" s="14">
        <v>389.20261663506301</v>
      </c>
      <c r="I6455" s="14">
        <v>398.46051175290597</v>
      </c>
      <c r="J6455" s="14">
        <v>319.99810005836099</v>
      </c>
      <c r="K6455" s="14">
        <v>490.28905380525401</v>
      </c>
      <c r="L6455" s="14">
        <v>91.828542052348396</v>
      </c>
      <c r="M6455" s="14">
        <v>78.462411694544599</v>
      </c>
      <c r="O6455" s="14"/>
      <c r="P6455" s="14"/>
      <c r="Q6455" s="14"/>
      <c r="R6455" s="14"/>
      <c r="S6455" s="14"/>
      <c r="T6455" s="14"/>
      <c r="U6455" s="14"/>
      <c r="V6455" s="14"/>
      <c r="W6455" s="14"/>
      <c r="X6455" s="14"/>
      <c r="Y6455" s="14"/>
    </row>
    <row r="6456" spans="1:25">
      <c r="A6456" s="14" t="s">
        <v>6540</v>
      </c>
      <c r="B6456" s="14" t="s">
        <v>60</v>
      </c>
      <c r="C6456" s="14" t="s">
        <v>131</v>
      </c>
      <c r="D6456" s="14" t="s">
        <v>63</v>
      </c>
      <c r="E6456" s="14">
        <v>2</v>
      </c>
      <c r="F6456" s="14">
        <v>87.979899820553698</v>
      </c>
      <c r="G6456" s="14">
        <v>29.326633273517899</v>
      </c>
      <c r="H6456" s="14">
        <v>381.708099355954</v>
      </c>
      <c r="I6456" s="14">
        <v>387.57536756177097</v>
      </c>
      <c r="J6456" s="14">
        <v>310.62182025819601</v>
      </c>
      <c r="K6456" s="14">
        <v>477.763730569041</v>
      </c>
      <c r="L6456" s="14">
        <v>90.188363007269899</v>
      </c>
      <c r="M6456" s="14">
        <v>76.953547303575107</v>
      </c>
      <c r="O6456" s="14"/>
      <c r="P6456" s="14"/>
      <c r="Q6456" s="14"/>
      <c r="R6456" s="14"/>
      <c r="S6456" s="14"/>
      <c r="T6456" s="14"/>
      <c r="U6456" s="14"/>
      <c r="V6456" s="14"/>
      <c r="W6456" s="14"/>
      <c r="X6456" s="14"/>
      <c r="Y6456" s="14"/>
    </row>
    <row r="6457" spans="1:25">
      <c r="A6457" s="14" t="s">
        <v>6541</v>
      </c>
      <c r="B6457" s="14" t="s">
        <v>60</v>
      </c>
      <c r="C6457" s="14" t="s">
        <v>132</v>
      </c>
      <c r="D6457" s="14" t="s">
        <v>63</v>
      </c>
      <c r="E6457" s="14">
        <v>2</v>
      </c>
      <c r="F6457" s="14">
        <v>72.867467041103893</v>
      </c>
      <c r="G6457" s="14">
        <v>24.289155680368001</v>
      </c>
      <c r="H6457" s="14">
        <v>315.85377997877703</v>
      </c>
      <c r="I6457" s="14">
        <v>319.39418008590599</v>
      </c>
      <c r="J6457" s="14">
        <v>250.163611092265</v>
      </c>
      <c r="K6457" s="14">
        <v>401.82377264876197</v>
      </c>
      <c r="L6457" s="14">
        <v>82.429592562855603</v>
      </c>
      <c r="M6457" s="14">
        <v>69.230568993640802</v>
      </c>
      <c r="O6457" s="14"/>
      <c r="P6457" s="14"/>
      <c r="Q6457" s="14"/>
      <c r="R6457" s="14"/>
      <c r="S6457" s="14"/>
      <c r="T6457" s="14"/>
      <c r="U6457" s="14"/>
      <c r="V6457" s="14"/>
      <c r="W6457" s="14"/>
      <c r="X6457" s="14"/>
      <c r="Y6457" s="14"/>
    </row>
    <row r="6458" spans="1:25">
      <c r="A6458" s="14" t="s">
        <v>6542</v>
      </c>
      <c r="B6458" s="14" t="s">
        <v>60</v>
      </c>
      <c r="C6458" s="14" t="s">
        <v>38</v>
      </c>
      <c r="D6458" s="14" t="s">
        <v>63</v>
      </c>
      <c r="E6458" s="14">
        <v>3</v>
      </c>
      <c r="F6458" s="14">
        <v>104.016802834231</v>
      </c>
      <c r="G6458" s="14">
        <v>34.672267611410398</v>
      </c>
      <c r="H6458" s="14">
        <v>423.814541149131</v>
      </c>
      <c r="I6458" s="14">
        <v>445.117609057366</v>
      </c>
      <c r="J6458" s="14">
        <v>363.03407422359101</v>
      </c>
      <c r="K6458" s="14">
        <v>540.091876234197</v>
      </c>
      <c r="L6458" s="14">
        <v>94.974267176831603</v>
      </c>
      <c r="M6458" s="14">
        <v>82.083534833774706</v>
      </c>
      <c r="O6458" s="14"/>
      <c r="P6458" s="14"/>
      <c r="Q6458" s="14"/>
      <c r="R6458" s="14"/>
      <c r="S6458" s="14"/>
      <c r="T6458" s="14"/>
      <c r="U6458" s="14"/>
      <c r="V6458" s="14"/>
      <c r="W6458" s="14"/>
      <c r="X6458" s="14"/>
      <c r="Y6458" s="14"/>
    </row>
    <row r="6459" spans="1:25">
      <c r="A6459" s="14" t="s">
        <v>6543</v>
      </c>
      <c r="B6459" s="14" t="s">
        <v>60</v>
      </c>
      <c r="C6459" s="14" t="s">
        <v>36</v>
      </c>
      <c r="D6459" s="14" t="s">
        <v>63</v>
      </c>
      <c r="E6459" s="14">
        <v>3</v>
      </c>
      <c r="F6459" s="14">
        <v>100.24784287536799</v>
      </c>
      <c r="G6459" s="14">
        <v>33.415947625122698</v>
      </c>
      <c r="H6459" s="14">
        <v>407.76019066653703</v>
      </c>
      <c r="I6459" s="14">
        <v>424.63568005190899</v>
      </c>
      <c r="J6459" s="14">
        <v>344.91543346552203</v>
      </c>
      <c r="K6459" s="14">
        <v>517.12815969111102</v>
      </c>
      <c r="L6459" s="14">
        <v>92.492479639201903</v>
      </c>
      <c r="M6459" s="14">
        <v>79.720246586387404</v>
      </c>
      <c r="O6459" s="14"/>
      <c r="P6459" s="14"/>
      <c r="Q6459" s="14"/>
      <c r="R6459" s="14"/>
      <c r="S6459" s="14"/>
      <c r="T6459" s="14"/>
      <c r="U6459" s="14"/>
      <c r="V6459" s="14"/>
      <c r="W6459" s="14"/>
      <c r="X6459" s="14"/>
      <c r="Y6459" s="14"/>
    </row>
    <row r="6460" spans="1:25">
      <c r="A6460" s="14" t="s">
        <v>6544</v>
      </c>
      <c r="B6460" s="14" t="s">
        <v>60</v>
      </c>
      <c r="C6460" s="14" t="s">
        <v>34</v>
      </c>
      <c r="D6460" s="14" t="s">
        <v>63</v>
      </c>
      <c r="E6460" s="14">
        <v>3</v>
      </c>
      <c r="F6460" s="14">
        <v>94.071482142712796</v>
      </c>
      <c r="G6460" s="14">
        <v>31.357160714237601</v>
      </c>
      <c r="H6460" s="14">
        <v>382.419944480315</v>
      </c>
      <c r="I6460" s="14">
        <v>394.07394402910302</v>
      </c>
      <c r="J6460" s="14">
        <v>317.950894369129</v>
      </c>
      <c r="K6460" s="14">
        <v>482.82090205349499</v>
      </c>
      <c r="L6460" s="14">
        <v>88.746958024391901</v>
      </c>
      <c r="M6460" s="14">
        <v>76.123049659974498</v>
      </c>
      <c r="O6460" s="14"/>
      <c r="P6460" s="14"/>
      <c r="Q6460" s="14"/>
      <c r="R6460" s="14"/>
      <c r="S6460" s="14"/>
      <c r="T6460" s="14"/>
      <c r="U6460" s="14"/>
      <c r="V6460" s="14"/>
      <c r="W6460" s="14"/>
      <c r="X6460" s="14"/>
      <c r="Y6460" s="14"/>
    </row>
    <row r="6461" spans="1:25">
      <c r="A6461" s="14" t="s">
        <v>6545</v>
      </c>
      <c r="B6461" s="14" t="s">
        <v>60</v>
      </c>
      <c r="C6461" s="14" t="s">
        <v>128</v>
      </c>
      <c r="D6461" s="14" t="s">
        <v>63</v>
      </c>
      <c r="E6461" s="14">
        <v>3</v>
      </c>
      <c r="F6461" s="14">
        <v>92.226210407167898</v>
      </c>
      <c r="G6461" s="14">
        <v>30.742070135722599</v>
      </c>
      <c r="H6461" s="14">
        <v>375.89651684193097</v>
      </c>
      <c r="I6461" s="14">
        <v>385.04639033306398</v>
      </c>
      <c r="J6461" s="14">
        <v>310.15144983212798</v>
      </c>
      <c r="K6461" s="14">
        <v>472.49597859845602</v>
      </c>
      <c r="L6461" s="14">
        <v>87.449588265392805</v>
      </c>
      <c r="M6461" s="14">
        <v>74.894940500935803</v>
      </c>
      <c r="O6461" s="14"/>
      <c r="P6461" s="14"/>
      <c r="Q6461" s="14"/>
      <c r="R6461" s="14"/>
      <c r="S6461" s="14"/>
      <c r="T6461" s="14"/>
      <c r="U6461" s="14"/>
      <c r="V6461" s="14"/>
      <c r="W6461" s="14"/>
      <c r="X6461" s="14"/>
      <c r="Y6461" s="14"/>
    </row>
    <row r="6462" spans="1:25">
      <c r="A6462" s="14" t="s">
        <v>6546</v>
      </c>
      <c r="B6462" s="14" t="s">
        <v>60</v>
      </c>
      <c r="C6462" s="14" t="s">
        <v>129</v>
      </c>
      <c r="D6462" s="14" t="s">
        <v>63</v>
      </c>
      <c r="E6462" s="14">
        <v>3</v>
      </c>
      <c r="F6462" s="14">
        <v>89.8518285363335</v>
      </c>
      <c r="G6462" s="14">
        <v>29.9506095121112</v>
      </c>
      <c r="H6462" s="14">
        <v>368.66826085808901</v>
      </c>
      <c r="I6462" s="14">
        <v>372.42018208586302</v>
      </c>
      <c r="J6462" s="14">
        <v>299.260367615554</v>
      </c>
      <c r="K6462" s="14">
        <v>458.01897383846898</v>
      </c>
      <c r="L6462" s="14">
        <v>85.598791752605806</v>
      </c>
      <c r="M6462" s="14">
        <v>73.159814470309499</v>
      </c>
      <c r="O6462" s="14"/>
      <c r="P6462" s="14"/>
      <c r="Q6462" s="14"/>
      <c r="R6462" s="14"/>
      <c r="S6462" s="14"/>
      <c r="T6462" s="14"/>
      <c r="U6462" s="14"/>
      <c r="V6462" s="14"/>
      <c r="W6462" s="14"/>
      <c r="X6462" s="14"/>
      <c r="Y6462" s="14"/>
    </row>
    <row r="6463" spans="1:25">
      <c r="A6463" s="14" t="s">
        <v>6547</v>
      </c>
      <c r="B6463" s="14" t="s">
        <v>60</v>
      </c>
      <c r="C6463" s="14" t="s">
        <v>130</v>
      </c>
      <c r="D6463" s="14" t="s">
        <v>63</v>
      </c>
      <c r="E6463" s="14">
        <v>3</v>
      </c>
      <c r="F6463" s="14">
        <v>92.310554175059394</v>
      </c>
      <c r="G6463" s="14">
        <v>30.770184725019799</v>
      </c>
      <c r="H6463" s="14">
        <v>382.190842442178</v>
      </c>
      <c r="I6463" s="14">
        <v>384.98720168806301</v>
      </c>
      <c r="J6463" s="14">
        <v>310.35940960667102</v>
      </c>
      <c r="K6463" s="14">
        <v>472.11864563393601</v>
      </c>
      <c r="L6463" s="14">
        <v>87.131443945872604</v>
      </c>
      <c r="M6463" s="14">
        <v>74.627792081392599</v>
      </c>
      <c r="O6463" s="14"/>
      <c r="P6463" s="14"/>
      <c r="Q6463" s="14"/>
      <c r="R6463" s="14"/>
      <c r="S6463" s="14"/>
      <c r="T6463" s="14"/>
      <c r="U6463" s="14"/>
      <c r="V6463" s="14"/>
      <c r="W6463" s="14"/>
      <c r="X6463" s="14"/>
      <c r="Y6463" s="14"/>
    </row>
    <row r="6464" spans="1:25">
      <c r="A6464" s="14" t="s">
        <v>6548</v>
      </c>
      <c r="B6464" s="14" t="s">
        <v>60</v>
      </c>
      <c r="C6464" s="14" t="s">
        <v>131</v>
      </c>
      <c r="D6464" s="14" t="s">
        <v>63</v>
      </c>
      <c r="E6464" s="14">
        <v>3</v>
      </c>
      <c r="F6464" s="14">
        <v>89.937954102720695</v>
      </c>
      <c r="G6464" s="14">
        <v>29.979318034240201</v>
      </c>
      <c r="H6464" s="14">
        <v>374.21134269252201</v>
      </c>
      <c r="I6464" s="14">
        <v>372.25510598236002</v>
      </c>
      <c r="J6464" s="14">
        <v>299.228798704204</v>
      </c>
      <c r="K6464" s="14">
        <v>457.69122033752001</v>
      </c>
      <c r="L6464" s="14">
        <v>85.436114355160598</v>
      </c>
      <c r="M6464" s="14">
        <v>73.026307278155798</v>
      </c>
      <c r="O6464" s="14"/>
      <c r="P6464" s="14"/>
      <c r="Q6464" s="14"/>
      <c r="R6464" s="14"/>
      <c r="S6464" s="14"/>
      <c r="T6464" s="14"/>
      <c r="U6464" s="14"/>
      <c r="V6464" s="14"/>
      <c r="W6464" s="14"/>
      <c r="X6464" s="14"/>
      <c r="Y6464" s="14"/>
    </row>
    <row r="6465" spans="1:25">
      <c r="A6465" s="14" t="s">
        <v>6549</v>
      </c>
      <c r="B6465" s="14" t="s">
        <v>60</v>
      </c>
      <c r="C6465" s="14" t="s">
        <v>132</v>
      </c>
      <c r="D6465" s="14" t="s">
        <v>63</v>
      </c>
      <c r="E6465" s="14">
        <v>3</v>
      </c>
      <c r="F6465" s="14">
        <v>93.703659517193003</v>
      </c>
      <c r="G6465" s="14">
        <v>31.2345531723977</v>
      </c>
      <c r="H6465" s="14">
        <v>390.56210202231102</v>
      </c>
      <c r="I6465" s="14">
        <v>384.571317618531</v>
      </c>
      <c r="J6465" s="14">
        <v>310.566637793871</v>
      </c>
      <c r="K6465" s="14">
        <v>470.874746498847</v>
      </c>
      <c r="L6465" s="14">
        <v>86.303428880315906</v>
      </c>
      <c r="M6465" s="14">
        <v>74.004679824660002</v>
      </c>
      <c r="O6465" s="14"/>
      <c r="P6465" s="14"/>
      <c r="Q6465" s="14"/>
      <c r="R6465" s="14"/>
      <c r="S6465" s="14"/>
      <c r="T6465" s="14"/>
      <c r="U6465" s="14"/>
      <c r="V6465" s="14"/>
      <c r="W6465" s="14"/>
      <c r="X6465" s="14"/>
      <c r="Y6465" s="14"/>
    </row>
    <row r="6466" spans="1:25">
      <c r="A6466" s="14" t="s">
        <v>6550</v>
      </c>
      <c r="B6466" s="14" t="s">
        <v>60</v>
      </c>
      <c r="C6466" s="14" t="s">
        <v>38</v>
      </c>
      <c r="D6466" s="14" t="s">
        <v>63</v>
      </c>
      <c r="E6466" s="14">
        <v>4</v>
      </c>
      <c r="F6466" s="14">
        <v>94.950705083757597</v>
      </c>
      <c r="G6466" s="14">
        <v>31.650235027919202</v>
      </c>
      <c r="H6466" s="14">
        <v>420.39628568032202</v>
      </c>
      <c r="I6466" s="14">
        <v>448.63713972980901</v>
      </c>
      <c r="J6466" s="14">
        <v>362.31079662373401</v>
      </c>
      <c r="K6466" s="14">
        <v>549.20732726951701</v>
      </c>
      <c r="L6466" s="14">
        <v>100.570187539708</v>
      </c>
      <c r="M6466" s="14">
        <v>86.3263431060752</v>
      </c>
      <c r="O6466" s="14"/>
      <c r="P6466" s="14"/>
      <c r="Q6466" s="14"/>
      <c r="R6466" s="14"/>
      <c r="S6466" s="14"/>
      <c r="T6466" s="14"/>
      <c r="U6466" s="14"/>
      <c r="V6466" s="14"/>
      <c r="W6466" s="14"/>
      <c r="X6466" s="14"/>
      <c r="Y6466" s="14"/>
    </row>
    <row r="6467" spans="1:25">
      <c r="A6467" s="14" t="s">
        <v>6551</v>
      </c>
      <c r="B6467" s="14" t="s">
        <v>60</v>
      </c>
      <c r="C6467" s="14" t="s">
        <v>36</v>
      </c>
      <c r="D6467" s="14" t="s">
        <v>63</v>
      </c>
      <c r="E6467" s="14">
        <v>4</v>
      </c>
      <c r="F6467" s="14">
        <v>99.762303675478705</v>
      </c>
      <c r="G6467" s="14">
        <v>33.254101225159602</v>
      </c>
      <c r="H6467" s="14">
        <v>440.16017505174801</v>
      </c>
      <c r="I6467" s="14">
        <v>473.23667692098201</v>
      </c>
      <c r="J6467" s="14">
        <v>384.09922612897299</v>
      </c>
      <c r="K6467" s="14">
        <v>576.69273461377202</v>
      </c>
      <c r="L6467" s="14">
        <v>103.45605769279</v>
      </c>
      <c r="M6467" s="14">
        <v>89.137450792009702</v>
      </c>
      <c r="O6467" s="14"/>
      <c r="P6467" s="14"/>
      <c r="Q6467" s="14"/>
      <c r="R6467" s="14"/>
      <c r="S6467" s="14"/>
      <c r="T6467" s="14"/>
      <c r="U6467" s="14"/>
      <c r="V6467" s="14"/>
      <c r="W6467" s="14"/>
      <c r="X6467" s="14"/>
      <c r="Y6467" s="14"/>
    </row>
    <row r="6468" spans="1:25">
      <c r="A6468" s="14" t="s">
        <v>6552</v>
      </c>
      <c r="B6468" s="14" t="s">
        <v>60</v>
      </c>
      <c r="C6468" s="14" t="s">
        <v>34</v>
      </c>
      <c r="D6468" s="14" t="s">
        <v>63</v>
      </c>
      <c r="E6468" s="14">
        <v>4</v>
      </c>
      <c r="F6468" s="14">
        <v>104.024706069179</v>
      </c>
      <c r="G6468" s="14">
        <v>34.674902023059602</v>
      </c>
      <c r="H6468" s="14">
        <v>458.68294928867601</v>
      </c>
      <c r="I6468" s="14">
        <v>492.08713585954098</v>
      </c>
      <c r="J6468" s="14">
        <v>401.40920167938702</v>
      </c>
      <c r="K6468" s="14">
        <v>597.00491657002203</v>
      </c>
      <c r="L6468" s="14">
        <v>104.917780710481</v>
      </c>
      <c r="M6468" s="14">
        <v>90.677934180154296</v>
      </c>
      <c r="O6468" s="14"/>
      <c r="P6468" s="14"/>
      <c r="Q6468" s="14"/>
      <c r="R6468" s="14"/>
      <c r="S6468" s="14"/>
      <c r="T6468" s="14"/>
      <c r="U6468" s="14"/>
      <c r="V6468" s="14"/>
      <c r="W6468" s="14"/>
      <c r="X6468" s="14"/>
      <c r="Y6468" s="14"/>
    </row>
    <row r="6469" spans="1:25">
      <c r="A6469" s="14" t="s">
        <v>6553</v>
      </c>
      <c r="B6469" s="14" t="s">
        <v>60</v>
      </c>
      <c r="C6469" s="14" t="s">
        <v>128</v>
      </c>
      <c r="D6469" s="14" t="s">
        <v>63</v>
      </c>
      <c r="E6469" s="14">
        <v>4</v>
      </c>
      <c r="F6469" s="14">
        <v>102.101966347123</v>
      </c>
      <c r="G6469" s="14">
        <v>34.033988782374401</v>
      </c>
      <c r="H6469" s="14">
        <v>449.86766984104298</v>
      </c>
      <c r="I6469" s="14">
        <v>485.122340366419</v>
      </c>
      <c r="J6469" s="14">
        <v>395.12308657826799</v>
      </c>
      <c r="K6469" s="14">
        <v>589.39826961563597</v>
      </c>
      <c r="L6469" s="14">
        <v>104.275929249217</v>
      </c>
      <c r="M6469" s="14">
        <v>89.999253788150099</v>
      </c>
      <c r="O6469" s="14"/>
      <c r="P6469" s="14"/>
      <c r="Q6469" s="14"/>
      <c r="R6469" s="14"/>
      <c r="S6469" s="14"/>
      <c r="T6469" s="14"/>
      <c r="U6469" s="14"/>
      <c r="V6469" s="14"/>
      <c r="W6469" s="14"/>
      <c r="X6469" s="14"/>
      <c r="Y6469" s="14"/>
    </row>
    <row r="6470" spans="1:25">
      <c r="A6470" s="14" t="s">
        <v>6554</v>
      </c>
      <c r="B6470" s="14" t="s">
        <v>60</v>
      </c>
      <c r="C6470" s="14" t="s">
        <v>129</v>
      </c>
      <c r="D6470" s="14" t="s">
        <v>63</v>
      </c>
      <c r="E6470" s="14">
        <v>4</v>
      </c>
      <c r="F6470" s="14">
        <v>104.356508344383</v>
      </c>
      <c r="G6470" s="14">
        <v>34.785502781460998</v>
      </c>
      <c r="H6470" s="14">
        <v>459.07314950019003</v>
      </c>
      <c r="I6470" s="14">
        <v>482.64297430577801</v>
      </c>
      <c r="J6470" s="14">
        <v>394.03200486132499</v>
      </c>
      <c r="K6470" s="14">
        <v>585.14524986301899</v>
      </c>
      <c r="L6470" s="14">
        <v>102.50227555724101</v>
      </c>
      <c r="M6470" s="14">
        <v>88.610969444453104</v>
      </c>
      <c r="O6470" s="14"/>
      <c r="P6470" s="14"/>
      <c r="Q6470" s="14"/>
      <c r="R6470" s="14"/>
      <c r="S6470" s="14"/>
      <c r="T6470" s="14"/>
      <c r="U6470" s="14"/>
      <c r="V6470" s="14"/>
      <c r="W6470" s="14"/>
      <c r="X6470" s="14"/>
      <c r="Y6470" s="14"/>
    </row>
    <row r="6471" spans="1:25">
      <c r="A6471" s="14" t="s">
        <v>6555</v>
      </c>
      <c r="B6471" s="14" t="s">
        <v>60</v>
      </c>
      <c r="C6471" s="14" t="s">
        <v>130</v>
      </c>
      <c r="D6471" s="14" t="s">
        <v>63</v>
      </c>
      <c r="E6471" s="14">
        <v>4</v>
      </c>
      <c r="F6471" s="14">
        <v>98.689238682764895</v>
      </c>
      <c r="G6471" s="14">
        <v>32.896412894255</v>
      </c>
      <c r="H6471" s="14">
        <v>432.03273949465898</v>
      </c>
      <c r="I6471" s="14">
        <v>451.86338221074698</v>
      </c>
      <c r="J6471" s="14">
        <v>366.65801161144498</v>
      </c>
      <c r="K6471" s="14">
        <v>550.83618093780103</v>
      </c>
      <c r="L6471" s="14">
        <v>98.972798727054197</v>
      </c>
      <c r="M6471" s="14">
        <v>85.205370599301702</v>
      </c>
      <c r="O6471" s="14"/>
      <c r="P6471" s="14"/>
      <c r="Q6471" s="14"/>
      <c r="R6471" s="14"/>
      <c r="S6471" s="14"/>
      <c r="T6471" s="14"/>
      <c r="U6471" s="14"/>
      <c r="V6471" s="14"/>
      <c r="W6471" s="14"/>
      <c r="X6471" s="14"/>
      <c r="Y6471" s="14"/>
    </row>
    <row r="6472" spans="1:25">
      <c r="A6472" s="14" t="s">
        <v>6556</v>
      </c>
      <c r="B6472" s="14" t="s">
        <v>60</v>
      </c>
      <c r="C6472" s="14" t="s">
        <v>131</v>
      </c>
      <c r="D6472" s="14" t="s">
        <v>63</v>
      </c>
      <c r="E6472" s="14">
        <v>4</v>
      </c>
      <c r="F6472" s="14">
        <v>94.804175283215599</v>
      </c>
      <c r="G6472" s="14">
        <v>31.601391761071898</v>
      </c>
      <c r="H6472" s="14">
        <v>412.64058882792398</v>
      </c>
      <c r="I6472" s="14">
        <v>427.25826833374202</v>
      </c>
      <c r="J6472" s="14">
        <v>345.08101549096699</v>
      </c>
      <c r="K6472" s="14">
        <v>523.00613951816297</v>
      </c>
      <c r="L6472" s="14">
        <v>95.747871184420404</v>
      </c>
      <c r="M6472" s="14">
        <v>82.177252842775502</v>
      </c>
      <c r="O6472" s="14"/>
      <c r="P6472" s="14"/>
      <c r="Q6472" s="14"/>
      <c r="R6472" s="14"/>
      <c r="S6472" s="14"/>
      <c r="T6472" s="14"/>
      <c r="U6472" s="14"/>
      <c r="V6472" s="14"/>
      <c r="W6472" s="14"/>
      <c r="X6472" s="14"/>
      <c r="Y6472" s="14"/>
    </row>
    <row r="6473" spans="1:25">
      <c r="A6473" s="14" t="s">
        <v>6557</v>
      </c>
      <c r="B6473" s="14" t="s">
        <v>60</v>
      </c>
      <c r="C6473" s="14" t="s">
        <v>132</v>
      </c>
      <c r="D6473" s="14" t="s">
        <v>63</v>
      </c>
      <c r="E6473" s="14">
        <v>4</v>
      </c>
      <c r="F6473" s="14">
        <v>95.705064513959996</v>
      </c>
      <c r="G6473" s="14">
        <v>31.90168817132</v>
      </c>
      <c r="H6473" s="14">
        <v>413.84184257528301</v>
      </c>
      <c r="I6473" s="14">
        <v>432.46993772380603</v>
      </c>
      <c r="J6473" s="14">
        <v>349.71730785512398</v>
      </c>
      <c r="K6473" s="14">
        <v>528.81822563644096</v>
      </c>
      <c r="L6473" s="14">
        <v>96.348287912634603</v>
      </c>
      <c r="M6473" s="14">
        <v>82.752629868682305</v>
      </c>
      <c r="O6473" s="14"/>
      <c r="P6473" s="14"/>
      <c r="Q6473" s="14"/>
      <c r="R6473" s="14"/>
      <c r="S6473" s="14"/>
      <c r="T6473" s="14"/>
      <c r="U6473" s="14"/>
      <c r="V6473" s="14"/>
      <c r="W6473" s="14"/>
      <c r="X6473" s="14"/>
      <c r="Y6473" s="14"/>
    </row>
    <row r="6474" spans="1:25">
      <c r="A6474" s="14" t="s">
        <v>6558</v>
      </c>
      <c r="B6474" s="14" t="s">
        <v>60</v>
      </c>
      <c r="C6474" s="14" t="s">
        <v>38</v>
      </c>
      <c r="D6474" s="14" t="s">
        <v>63</v>
      </c>
      <c r="E6474" s="14">
        <v>5</v>
      </c>
      <c r="F6474" s="14">
        <v>127.384076613302</v>
      </c>
      <c r="G6474" s="14">
        <v>42.4613588711007</v>
      </c>
      <c r="H6474" s="14">
        <v>531.09892271545596</v>
      </c>
      <c r="I6474" s="14">
        <v>572.20893039380201</v>
      </c>
      <c r="J6474" s="14">
        <v>475.70285955897799</v>
      </c>
      <c r="K6474" s="14">
        <v>682.30270978783801</v>
      </c>
      <c r="L6474" s="14">
        <v>110.09377939403601</v>
      </c>
      <c r="M6474" s="14">
        <v>96.506070834823205</v>
      </c>
      <c r="O6474" s="14"/>
      <c r="P6474" s="14"/>
      <c r="Q6474" s="14"/>
      <c r="R6474" s="14"/>
      <c r="S6474" s="14"/>
      <c r="T6474" s="14"/>
      <c r="U6474" s="14"/>
      <c r="V6474" s="14"/>
      <c r="W6474" s="14"/>
      <c r="X6474" s="14"/>
      <c r="Y6474" s="14"/>
    </row>
    <row r="6475" spans="1:25">
      <c r="A6475" s="14" t="s">
        <v>6559</v>
      </c>
      <c r="B6475" s="14" t="s">
        <v>60</v>
      </c>
      <c r="C6475" s="14" t="s">
        <v>36</v>
      </c>
      <c r="D6475" s="14" t="s">
        <v>63</v>
      </c>
      <c r="E6475" s="14">
        <v>5</v>
      </c>
      <c r="F6475" s="14">
        <v>117.02261864118201</v>
      </c>
      <c r="G6475" s="14">
        <v>39.007539547060802</v>
      </c>
      <c r="H6475" s="14">
        <v>486.863948415636</v>
      </c>
      <c r="I6475" s="14">
        <v>535.895128211611</v>
      </c>
      <c r="J6475" s="14">
        <v>441.94703844035303</v>
      </c>
      <c r="K6475" s="14">
        <v>643.68821760324499</v>
      </c>
      <c r="L6475" s="14">
        <v>107.793089391634</v>
      </c>
      <c r="M6475" s="14">
        <v>93.948089771257301</v>
      </c>
      <c r="O6475" s="14"/>
      <c r="P6475" s="14"/>
      <c r="Q6475" s="14"/>
      <c r="R6475" s="14"/>
      <c r="S6475" s="14"/>
      <c r="T6475" s="14"/>
      <c r="U6475" s="14"/>
      <c r="V6475" s="14"/>
      <c r="W6475" s="14"/>
      <c r="X6475" s="14"/>
      <c r="Y6475" s="14"/>
    </row>
    <row r="6476" spans="1:25">
      <c r="A6476" s="14" t="s">
        <v>6560</v>
      </c>
      <c r="B6476" s="14" t="s">
        <v>60</v>
      </c>
      <c r="C6476" s="14" t="s">
        <v>34</v>
      </c>
      <c r="D6476" s="14" t="s">
        <v>63</v>
      </c>
      <c r="E6476" s="14">
        <v>5</v>
      </c>
      <c r="F6476" s="14">
        <v>110.688635408387</v>
      </c>
      <c r="G6476" s="14">
        <v>36.896211802795797</v>
      </c>
      <c r="H6476" s="14">
        <v>460.09076152792198</v>
      </c>
      <c r="I6476" s="14">
        <v>499.79949947447398</v>
      </c>
      <c r="J6476" s="14">
        <v>410.04276416350302</v>
      </c>
      <c r="K6476" s="14">
        <v>603.18638635905597</v>
      </c>
      <c r="L6476" s="14">
        <v>103.386886884582</v>
      </c>
      <c r="M6476" s="14">
        <v>89.756735310971294</v>
      </c>
      <c r="O6476" s="14"/>
      <c r="P6476" s="14"/>
      <c r="Q6476" s="14"/>
      <c r="R6476" s="14"/>
      <c r="S6476" s="14"/>
      <c r="T6476" s="14"/>
      <c r="U6476" s="14"/>
      <c r="V6476" s="14"/>
      <c r="W6476" s="14"/>
      <c r="X6476" s="14"/>
      <c r="Y6476" s="14"/>
    </row>
    <row r="6477" spans="1:25">
      <c r="A6477" s="14" t="s">
        <v>6561</v>
      </c>
      <c r="B6477" s="14" t="s">
        <v>60</v>
      </c>
      <c r="C6477" s="14" t="s">
        <v>128</v>
      </c>
      <c r="D6477" s="14" t="s">
        <v>63</v>
      </c>
      <c r="E6477" s="14">
        <v>5</v>
      </c>
      <c r="F6477" s="14">
        <v>101.95404992346801</v>
      </c>
      <c r="G6477" s="14">
        <v>33.9846833078226</v>
      </c>
      <c r="H6477" s="14">
        <v>423.90773740579499</v>
      </c>
      <c r="I6477" s="14">
        <v>454.76898030992902</v>
      </c>
      <c r="J6477" s="14">
        <v>369.87583190708699</v>
      </c>
      <c r="K6477" s="14">
        <v>553.13939046601502</v>
      </c>
      <c r="L6477" s="14">
        <v>98.370410156086294</v>
      </c>
      <c r="M6477" s="14">
        <v>84.893148402841703</v>
      </c>
      <c r="O6477" s="14"/>
      <c r="P6477" s="14"/>
      <c r="Q6477" s="14"/>
      <c r="R6477" s="14"/>
      <c r="S6477" s="14"/>
      <c r="T6477" s="14"/>
      <c r="U6477" s="14"/>
      <c r="V6477" s="14"/>
      <c r="W6477" s="14"/>
      <c r="X6477" s="14"/>
      <c r="Y6477" s="14"/>
    </row>
    <row r="6478" spans="1:25">
      <c r="A6478" s="14" t="s">
        <v>6562</v>
      </c>
      <c r="B6478" s="14" t="s">
        <v>60</v>
      </c>
      <c r="C6478" s="14" t="s">
        <v>129</v>
      </c>
      <c r="D6478" s="14" t="s">
        <v>63</v>
      </c>
      <c r="E6478" s="14">
        <v>5</v>
      </c>
      <c r="F6478" s="14">
        <v>109.61248805805801</v>
      </c>
      <c r="G6478" s="14">
        <v>36.537496019352801</v>
      </c>
      <c r="H6478" s="14">
        <v>455.069074845594</v>
      </c>
      <c r="I6478" s="14">
        <v>485.30498570067198</v>
      </c>
      <c r="J6478" s="14">
        <v>397.32130888845899</v>
      </c>
      <c r="K6478" s="14">
        <v>586.72020769701203</v>
      </c>
      <c r="L6478" s="14">
        <v>101.41522199633999</v>
      </c>
      <c r="M6478" s="14">
        <v>87.983676812213304</v>
      </c>
      <c r="O6478" s="14"/>
      <c r="P6478" s="14"/>
      <c r="Q6478" s="14"/>
      <c r="R6478" s="14"/>
      <c r="S6478" s="14"/>
      <c r="T6478" s="14"/>
      <c r="U6478" s="14"/>
      <c r="V6478" s="14"/>
      <c r="W6478" s="14"/>
      <c r="X6478" s="14"/>
      <c r="Y6478" s="14"/>
    </row>
    <row r="6479" spans="1:25">
      <c r="A6479" s="14" t="s">
        <v>6563</v>
      </c>
      <c r="B6479" s="14" t="s">
        <v>60</v>
      </c>
      <c r="C6479" s="14" t="s">
        <v>130</v>
      </c>
      <c r="D6479" s="14" t="s">
        <v>63</v>
      </c>
      <c r="E6479" s="14">
        <v>5</v>
      </c>
      <c r="F6479" s="14">
        <v>104.23687806983</v>
      </c>
      <c r="G6479" s="14">
        <v>34.745626023276699</v>
      </c>
      <c r="H6479" s="14">
        <v>432.71567134306201</v>
      </c>
      <c r="I6479" s="14">
        <v>463.79842936617899</v>
      </c>
      <c r="J6479" s="14">
        <v>377.88790108850299</v>
      </c>
      <c r="K6479" s="14">
        <v>563.18528097992703</v>
      </c>
      <c r="L6479" s="14">
        <v>99.386851613747993</v>
      </c>
      <c r="M6479" s="14">
        <v>85.910528277676704</v>
      </c>
      <c r="O6479" s="14"/>
      <c r="P6479" s="14"/>
      <c r="Q6479" s="14"/>
      <c r="R6479" s="14"/>
      <c r="S6479" s="14"/>
      <c r="T6479" s="14"/>
      <c r="U6479" s="14"/>
      <c r="V6479" s="14"/>
      <c r="W6479" s="14"/>
      <c r="X6479" s="14"/>
      <c r="Y6479" s="14"/>
    </row>
    <row r="6480" spans="1:25">
      <c r="A6480" s="14" t="s">
        <v>6564</v>
      </c>
      <c r="B6480" s="14" t="s">
        <v>60</v>
      </c>
      <c r="C6480" s="14" t="s">
        <v>131</v>
      </c>
      <c r="D6480" s="14" t="s">
        <v>63</v>
      </c>
      <c r="E6480" s="14">
        <v>5</v>
      </c>
      <c r="F6480" s="14">
        <v>108.071421317421</v>
      </c>
      <c r="G6480" s="14">
        <v>36.023807105807101</v>
      </c>
      <c r="H6480" s="14">
        <v>449.15598402984699</v>
      </c>
      <c r="I6480" s="14">
        <v>477.83579260520202</v>
      </c>
      <c r="J6480" s="14">
        <v>391.05535145986602</v>
      </c>
      <c r="K6480" s="14">
        <v>577.965774916844</v>
      </c>
      <c r="L6480" s="14">
        <v>100.129982311642</v>
      </c>
      <c r="M6480" s="14">
        <v>86.780441145336894</v>
      </c>
      <c r="O6480" s="14"/>
      <c r="P6480" s="14"/>
      <c r="Q6480" s="14"/>
      <c r="R6480" s="14"/>
      <c r="S6480" s="14"/>
      <c r="T6480" s="14"/>
      <c r="U6480" s="14"/>
      <c r="V6480" s="14"/>
      <c r="W6480" s="14"/>
      <c r="X6480" s="14"/>
      <c r="Y6480" s="14"/>
    </row>
    <row r="6481" spans="1:25">
      <c r="A6481" s="14" t="s">
        <v>6565</v>
      </c>
      <c r="B6481" s="14" t="s">
        <v>60</v>
      </c>
      <c r="C6481" s="14" t="s">
        <v>132</v>
      </c>
      <c r="D6481" s="14" t="s">
        <v>63</v>
      </c>
      <c r="E6481" s="14">
        <v>5</v>
      </c>
      <c r="F6481" s="14">
        <v>100.106944159668</v>
      </c>
      <c r="G6481" s="14">
        <v>33.368981386555902</v>
      </c>
      <c r="H6481" s="14">
        <v>416.74761317042498</v>
      </c>
      <c r="I6481" s="14">
        <v>447.01925086402298</v>
      </c>
      <c r="J6481" s="14">
        <v>362.783135992258</v>
      </c>
      <c r="K6481" s="14">
        <v>544.76138722563496</v>
      </c>
      <c r="L6481" s="14">
        <v>97.742136361611998</v>
      </c>
      <c r="M6481" s="14">
        <v>84.236114871765196</v>
      </c>
      <c r="O6481" s="14"/>
      <c r="P6481" s="14"/>
      <c r="Q6481" s="14"/>
      <c r="R6481" s="14"/>
      <c r="S6481" s="14"/>
      <c r="T6481" s="14"/>
      <c r="U6481" s="14"/>
      <c r="V6481" s="14"/>
      <c r="W6481" s="14"/>
      <c r="X6481" s="14"/>
      <c r="Y6481" s="14"/>
    </row>
    <row r="6482" spans="1:25">
      <c r="A6482" s="14" t="s">
        <v>6566</v>
      </c>
      <c r="B6482" s="14" t="s">
        <v>60</v>
      </c>
      <c r="C6482" s="14" t="s">
        <v>38</v>
      </c>
      <c r="D6482" s="14" t="s">
        <v>55</v>
      </c>
      <c r="E6482" s="14">
        <v>0</v>
      </c>
      <c r="F6482" s="14">
        <v>711.79595682361298</v>
      </c>
      <c r="G6482" s="14">
        <v>237.26531894120399</v>
      </c>
      <c r="H6482" s="14">
        <v>300.00672545882702</v>
      </c>
      <c r="I6482" s="14">
        <v>329.97310877789499</v>
      </c>
      <c r="J6482" s="14">
        <v>305.881817139475</v>
      </c>
      <c r="K6482" s="14">
        <v>355.43970062168398</v>
      </c>
      <c r="L6482" s="14">
        <v>25.4665918437892</v>
      </c>
      <c r="M6482" s="14">
        <v>24.091291638419701</v>
      </c>
      <c r="O6482" s="14"/>
      <c r="P6482" s="14"/>
      <c r="Q6482" s="14"/>
      <c r="R6482" s="14"/>
      <c r="S6482" s="14"/>
      <c r="T6482" s="14"/>
      <c r="U6482" s="14"/>
      <c r="V6482" s="14"/>
      <c r="W6482" s="14"/>
      <c r="X6482" s="14"/>
      <c r="Y6482" s="14"/>
    </row>
    <row r="6483" spans="1:25">
      <c r="A6483" s="14" t="s">
        <v>6567</v>
      </c>
      <c r="B6483" s="14" t="s">
        <v>60</v>
      </c>
      <c r="C6483" s="14" t="s">
        <v>36</v>
      </c>
      <c r="D6483" s="14" t="s">
        <v>55</v>
      </c>
      <c r="E6483" s="14">
        <v>0</v>
      </c>
      <c r="F6483" s="14">
        <v>675.61433587821</v>
      </c>
      <c r="G6483" s="14">
        <v>225.20477862607001</v>
      </c>
      <c r="H6483" s="14">
        <v>281.04459174447402</v>
      </c>
      <c r="I6483" s="14">
        <v>307.35793815837701</v>
      </c>
      <c r="J6483" s="14">
        <v>284.35819240978901</v>
      </c>
      <c r="K6483" s="14">
        <v>331.70647449135498</v>
      </c>
      <c r="L6483" s="14">
        <v>24.348536332977499</v>
      </c>
      <c r="M6483" s="14">
        <v>22.999745748587902</v>
      </c>
      <c r="O6483" s="14"/>
      <c r="P6483" s="14"/>
      <c r="Q6483" s="14"/>
      <c r="R6483" s="14"/>
      <c r="S6483" s="14"/>
      <c r="T6483" s="14"/>
      <c r="U6483" s="14"/>
      <c r="V6483" s="14"/>
      <c r="W6483" s="14"/>
      <c r="X6483" s="14"/>
      <c r="Y6483" s="14"/>
    </row>
    <row r="6484" spans="1:25">
      <c r="A6484" s="14" t="s">
        <v>6568</v>
      </c>
      <c r="B6484" s="14" t="s">
        <v>60</v>
      </c>
      <c r="C6484" s="14" t="s">
        <v>34</v>
      </c>
      <c r="D6484" s="14" t="s">
        <v>55</v>
      </c>
      <c r="E6484" s="14">
        <v>0</v>
      </c>
      <c r="F6484" s="14">
        <v>654.38092523812099</v>
      </c>
      <c r="G6484" s="14">
        <v>218.12697507937401</v>
      </c>
      <c r="H6484" s="14">
        <v>269.45112771636002</v>
      </c>
      <c r="I6484" s="14">
        <v>291.321924809216</v>
      </c>
      <c r="J6484" s="14">
        <v>269.2324252418</v>
      </c>
      <c r="K6484" s="14">
        <v>314.72835798199401</v>
      </c>
      <c r="L6484" s="14">
        <v>23.406433172778499</v>
      </c>
      <c r="M6484" s="14">
        <v>22.089499567416201</v>
      </c>
      <c r="O6484" s="14"/>
      <c r="P6484" s="14"/>
      <c r="Q6484" s="14"/>
      <c r="R6484" s="14"/>
      <c r="S6484" s="14"/>
      <c r="T6484" s="14"/>
      <c r="U6484" s="14"/>
      <c r="V6484" s="14"/>
      <c r="W6484" s="14"/>
      <c r="X6484" s="14"/>
      <c r="Y6484" s="14"/>
    </row>
    <row r="6485" spans="1:25">
      <c r="A6485" s="14" t="s">
        <v>6569</v>
      </c>
      <c r="B6485" s="14" t="s">
        <v>60</v>
      </c>
      <c r="C6485" s="14" t="s">
        <v>128</v>
      </c>
      <c r="D6485" s="14" t="s">
        <v>55</v>
      </c>
      <c r="E6485" s="14">
        <v>0</v>
      </c>
      <c r="F6485" s="14">
        <v>645.96970518395199</v>
      </c>
      <c r="G6485" s="14">
        <v>215.32323506131701</v>
      </c>
      <c r="H6485" s="14">
        <v>263.77738153306399</v>
      </c>
      <c r="I6485" s="14">
        <v>282.98873030092</v>
      </c>
      <c r="J6485" s="14">
        <v>261.4368693001</v>
      </c>
      <c r="K6485" s="14">
        <v>305.83408150687899</v>
      </c>
      <c r="L6485" s="14">
        <v>22.8453512059587</v>
      </c>
      <c r="M6485" s="14">
        <v>21.5518610008201</v>
      </c>
      <c r="O6485" s="14"/>
      <c r="P6485" s="14"/>
      <c r="Q6485" s="14"/>
      <c r="R6485" s="14"/>
      <c r="S6485" s="14"/>
      <c r="T6485" s="14"/>
      <c r="U6485" s="14"/>
      <c r="V6485" s="14"/>
      <c r="W6485" s="14"/>
      <c r="X6485" s="14"/>
      <c r="Y6485" s="14"/>
    </row>
    <row r="6486" spans="1:25">
      <c r="A6486" s="14" t="s">
        <v>6570</v>
      </c>
      <c r="B6486" s="14" t="s">
        <v>60</v>
      </c>
      <c r="C6486" s="14" t="s">
        <v>129</v>
      </c>
      <c r="D6486" s="14" t="s">
        <v>55</v>
      </c>
      <c r="E6486" s="14">
        <v>0</v>
      </c>
      <c r="F6486" s="14">
        <v>678.60023387907199</v>
      </c>
      <c r="G6486" s="14">
        <v>226.20007795969099</v>
      </c>
      <c r="H6486" s="14">
        <v>275.32995515810302</v>
      </c>
      <c r="I6486" s="14">
        <v>292.84805470692402</v>
      </c>
      <c r="J6486" s="14">
        <v>271.10346070158801</v>
      </c>
      <c r="K6486" s="14">
        <v>315.86493482470701</v>
      </c>
      <c r="L6486" s="14">
        <v>23.016880117782701</v>
      </c>
      <c r="M6486" s="14">
        <v>21.744594005335902</v>
      </c>
      <c r="O6486" s="14"/>
      <c r="P6486" s="14"/>
      <c r="Q6486" s="14"/>
      <c r="R6486" s="14"/>
      <c r="S6486" s="14"/>
      <c r="T6486" s="14"/>
      <c r="U6486" s="14"/>
      <c r="V6486" s="14"/>
      <c r="W6486" s="14"/>
      <c r="X6486" s="14"/>
      <c r="Y6486" s="14"/>
    </row>
    <row r="6487" spans="1:25">
      <c r="A6487" s="14" t="s">
        <v>6571</v>
      </c>
      <c r="B6487" s="14" t="s">
        <v>60</v>
      </c>
      <c r="C6487" s="14" t="s">
        <v>130</v>
      </c>
      <c r="D6487" s="14" t="s">
        <v>55</v>
      </c>
      <c r="E6487" s="14">
        <v>0</v>
      </c>
      <c r="F6487" s="14">
        <v>683.45299263898198</v>
      </c>
      <c r="G6487" s="14">
        <v>227.817664212994</v>
      </c>
      <c r="H6487" s="14">
        <v>275.91297450969398</v>
      </c>
      <c r="I6487" s="14">
        <v>289.62661029811602</v>
      </c>
      <c r="J6487" s="14">
        <v>268.21133616024002</v>
      </c>
      <c r="K6487" s="14">
        <v>312.290304575775</v>
      </c>
      <c r="L6487" s="14">
        <v>22.663694277659602</v>
      </c>
      <c r="M6487" s="14">
        <v>21.415274137876199</v>
      </c>
      <c r="O6487" s="14"/>
      <c r="P6487" s="14"/>
      <c r="Q6487" s="14"/>
      <c r="R6487" s="14"/>
      <c r="S6487" s="14"/>
      <c r="T6487" s="14"/>
      <c r="U6487" s="14"/>
      <c r="V6487" s="14"/>
      <c r="W6487" s="14"/>
      <c r="X6487" s="14"/>
      <c r="Y6487" s="14"/>
    </row>
    <row r="6488" spans="1:25">
      <c r="A6488" s="14" t="s">
        <v>6572</v>
      </c>
      <c r="B6488" s="14" t="s">
        <v>60</v>
      </c>
      <c r="C6488" s="14" t="s">
        <v>131</v>
      </c>
      <c r="D6488" s="14" t="s">
        <v>55</v>
      </c>
      <c r="E6488" s="14">
        <v>0</v>
      </c>
      <c r="F6488" s="14">
        <v>735.97684361822598</v>
      </c>
      <c r="G6488" s="14">
        <v>245.325614539409</v>
      </c>
      <c r="H6488" s="14">
        <v>295.550477521083</v>
      </c>
      <c r="I6488" s="14">
        <v>304.68366699612102</v>
      </c>
      <c r="J6488" s="14">
        <v>282.96730377680001</v>
      </c>
      <c r="K6488" s="14">
        <v>327.618591159451</v>
      </c>
      <c r="L6488" s="14">
        <v>22.934924163329502</v>
      </c>
      <c r="M6488" s="14">
        <v>21.716363219321</v>
      </c>
      <c r="O6488" s="14"/>
      <c r="P6488" s="14"/>
      <c r="Q6488" s="14"/>
      <c r="R6488" s="14"/>
      <c r="S6488" s="14"/>
      <c r="T6488" s="14"/>
      <c r="U6488" s="14"/>
      <c r="V6488" s="14"/>
      <c r="W6488" s="14"/>
      <c r="X6488" s="14"/>
      <c r="Y6488" s="14"/>
    </row>
    <row r="6489" spans="1:25">
      <c r="A6489" s="14" t="s">
        <v>6573</v>
      </c>
      <c r="B6489" s="14" t="s">
        <v>60</v>
      </c>
      <c r="C6489" s="14" t="s">
        <v>132</v>
      </c>
      <c r="D6489" s="14" t="s">
        <v>55</v>
      </c>
      <c r="E6489" s="14">
        <v>0</v>
      </c>
      <c r="F6489" s="14">
        <v>728.63460460006104</v>
      </c>
      <c r="G6489" s="14">
        <v>242.878201533354</v>
      </c>
      <c r="H6489" s="14">
        <v>290.24410441283197</v>
      </c>
      <c r="I6489" s="14">
        <v>296.75649770874998</v>
      </c>
      <c r="J6489" s="14">
        <v>275.495887472177</v>
      </c>
      <c r="K6489" s="14">
        <v>319.21627470227298</v>
      </c>
      <c r="L6489" s="14">
        <v>22.459776993523</v>
      </c>
      <c r="M6489" s="14">
        <v>21.260610236573299</v>
      </c>
      <c r="O6489" s="14"/>
      <c r="P6489" s="14"/>
      <c r="Q6489" s="14"/>
      <c r="R6489" s="14"/>
      <c r="S6489" s="14"/>
      <c r="T6489" s="14"/>
      <c r="U6489" s="14"/>
      <c r="V6489" s="14"/>
      <c r="W6489" s="14"/>
      <c r="X6489" s="14"/>
      <c r="Y6489" s="14"/>
    </row>
    <row r="6490" spans="1:25">
      <c r="A6490" s="14" t="s">
        <v>6574</v>
      </c>
      <c r="B6490" s="14" t="s">
        <v>60</v>
      </c>
      <c r="C6490" s="14" t="s">
        <v>38</v>
      </c>
      <c r="D6490" s="14" t="s">
        <v>55</v>
      </c>
      <c r="E6490" s="14">
        <v>1</v>
      </c>
      <c r="F6490" s="14">
        <v>96.371409280014902</v>
      </c>
      <c r="G6490" s="14">
        <v>32.123803093338303</v>
      </c>
      <c r="H6490" s="14">
        <v>186.54937917153501</v>
      </c>
      <c r="I6490" s="14">
        <v>205.23787845348801</v>
      </c>
      <c r="J6490" s="14">
        <v>165.99754647283501</v>
      </c>
      <c r="K6490" s="14">
        <v>250.90088590888001</v>
      </c>
      <c r="L6490" s="14">
        <v>45.663007455391401</v>
      </c>
      <c r="M6490" s="14">
        <v>39.240331980653004</v>
      </c>
      <c r="O6490" s="14"/>
      <c r="P6490" s="14"/>
      <c r="Q6490" s="14"/>
      <c r="R6490" s="14"/>
      <c r="S6490" s="14"/>
      <c r="T6490" s="14"/>
      <c r="U6490" s="14"/>
      <c r="V6490" s="14"/>
      <c r="W6490" s="14"/>
      <c r="X6490" s="14"/>
      <c r="Y6490" s="14"/>
    </row>
    <row r="6491" spans="1:25">
      <c r="A6491" s="14" t="s">
        <v>6575</v>
      </c>
      <c r="B6491" s="14" t="s">
        <v>60</v>
      </c>
      <c r="C6491" s="14" t="s">
        <v>36</v>
      </c>
      <c r="D6491" s="14" t="s">
        <v>55</v>
      </c>
      <c r="E6491" s="14">
        <v>1</v>
      </c>
      <c r="F6491" s="14">
        <v>90.253933103348402</v>
      </c>
      <c r="G6491" s="14">
        <v>30.084644367782801</v>
      </c>
      <c r="H6491" s="14">
        <v>170.63492920301101</v>
      </c>
      <c r="I6491" s="14">
        <v>184.52142556090999</v>
      </c>
      <c r="J6491" s="14">
        <v>148.15473394269901</v>
      </c>
      <c r="K6491" s="14">
        <v>227.056351039482</v>
      </c>
      <c r="L6491" s="14">
        <v>42.534925478572298</v>
      </c>
      <c r="M6491" s="14">
        <v>36.366691618210702</v>
      </c>
      <c r="O6491" s="14"/>
      <c r="P6491" s="14"/>
      <c r="Q6491" s="14"/>
      <c r="R6491" s="14"/>
      <c r="S6491" s="14"/>
      <c r="T6491" s="14"/>
      <c r="U6491" s="14"/>
      <c r="V6491" s="14"/>
      <c r="W6491" s="14"/>
      <c r="X6491" s="14"/>
      <c r="Y6491" s="14"/>
    </row>
    <row r="6492" spans="1:25">
      <c r="A6492" s="14" t="s">
        <v>6576</v>
      </c>
      <c r="B6492" s="14" t="s">
        <v>60</v>
      </c>
      <c r="C6492" s="14" t="s">
        <v>34</v>
      </c>
      <c r="D6492" s="14" t="s">
        <v>55</v>
      </c>
      <c r="E6492" s="14">
        <v>1</v>
      </c>
      <c r="F6492" s="14">
        <v>93.968345054061999</v>
      </c>
      <c r="G6492" s="14">
        <v>31.3227816846873</v>
      </c>
      <c r="H6492" s="14">
        <v>174.594201248698</v>
      </c>
      <c r="I6492" s="14">
        <v>185.82352388129399</v>
      </c>
      <c r="J6492" s="14">
        <v>149.98206483748501</v>
      </c>
      <c r="K6492" s="14">
        <v>227.61231341535799</v>
      </c>
      <c r="L6492" s="14">
        <v>41.7887895340643</v>
      </c>
      <c r="M6492" s="14">
        <v>35.841459043808499</v>
      </c>
      <c r="O6492" s="14"/>
      <c r="P6492" s="14"/>
      <c r="Q6492" s="14"/>
      <c r="R6492" s="14"/>
      <c r="S6492" s="14"/>
      <c r="T6492" s="14"/>
      <c r="U6492" s="14"/>
      <c r="V6492" s="14"/>
      <c r="W6492" s="14"/>
      <c r="X6492" s="14"/>
      <c r="Y6492" s="14"/>
    </row>
    <row r="6493" spans="1:25">
      <c r="A6493" s="14" t="s">
        <v>6577</v>
      </c>
      <c r="B6493" s="14" t="s">
        <v>60</v>
      </c>
      <c r="C6493" s="14" t="s">
        <v>128</v>
      </c>
      <c r="D6493" s="14" t="s">
        <v>55</v>
      </c>
      <c r="E6493" s="14">
        <v>1</v>
      </c>
      <c r="F6493" s="14">
        <v>95.600537336194506</v>
      </c>
      <c r="G6493" s="14">
        <v>31.866845778731498</v>
      </c>
      <c r="H6493" s="14">
        <v>174.628801417836</v>
      </c>
      <c r="I6493" s="14">
        <v>181.94612558022499</v>
      </c>
      <c r="J6493" s="14">
        <v>147.19669277307801</v>
      </c>
      <c r="K6493" s="14">
        <v>222.408025573689</v>
      </c>
      <c r="L6493" s="14">
        <v>40.461899993463398</v>
      </c>
      <c r="M6493" s="14">
        <v>34.749432807147102</v>
      </c>
      <c r="O6493" s="14"/>
      <c r="P6493" s="14"/>
      <c r="Q6493" s="14"/>
      <c r="R6493" s="14"/>
      <c r="S6493" s="14"/>
      <c r="T6493" s="14"/>
      <c r="U6493" s="14"/>
      <c r="V6493" s="14"/>
      <c r="W6493" s="14"/>
      <c r="X6493" s="14"/>
      <c r="Y6493" s="14"/>
    </row>
    <row r="6494" spans="1:25">
      <c r="A6494" s="14" t="s">
        <v>6578</v>
      </c>
      <c r="B6494" s="14" t="s">
        <v>60</v>
      </c>
      <c r="C6494" s="14" t="s">
        <v>129</v>
      </c>
      <c r="D6494" s="14" t="s">
        <v>55</v>
      </c>
      <c r="E6494" s="14">
        <v>1</v>
      </c>
      <c r="F6494" s="14">
        <v>103.552837159351</v>
      </c>
      <c r="G6494" s="14">
        <v>34.517612386450303</v>
      </c>
      <c r="H6494" s="14">
        <v>186.568242215608</v>
      </c>
      <c r="I6494" s="14">
        <v>191.19073815409001</v>
      </c>
      <c r="J6494" s="14">
        <v>156.04207037871299</v>
      </c>
      <c r="K6494" s="14">
        <v>231.87266159574099</v>
      </c>
      <c r="L6494" s="14">
        <v>40.681923441651698</v>
      </c>
      <c r="M6494" s="14">
        <v>35.148667775376197</v>
      </c>
      <c r="O6494" s="14"/>
      <c r="P6494" s="14"/>
      <c r="Q6494" s="14"/>
      <c r="R6494" s="14"/>
      <c r="S6494" s="14"/>
      <c r="T6494" s="14"/>
      <c r="U6494" s="14"/>
      <c r="V6494" s="14"/>
      <c r="W6494" s="14"/>
      <c r="X6494" s="14"/>
      <c r="Y6494" s="14"/>
    </row>
    <row r="6495" spans="1:25">
      <c r="A6495" s="14" t="s">
        <v>6579</v>
      </c>
      <c r="B6495" s="14" t="s">
        <v>60</v>
      </c>
      <c r="C6495" s="14" t="s">
        <v>130</v>
      </c>
      <c r="D6495" s="14" t="s">
        <v>55</v>
      </c>
      <c r="E6495" s="14">
        <v>1</v>
      </c>
      <c r="F6495" s="14">
        <v>103.599803291279</v>
      </c>
      <c r="G6495" s="14">
        <v>34.533267763759703</v>
      </c>
      <c r="H6495" s="14">
        <v>184.20035078370501</v>
      </c>
      <c r="I6495" s="14">
        <v>184.30785387024801</v>
      </c>
      <c r="J6495" s="14">
        <v>150.425211308906</v>
      </c>
      <c r="K6495" s="14">
        <v>223.523140516209</v>
      </c>
      <c r="L6495" s="14">
        <v>39.2152866459612</v>
      </c>
      <c r="M6495" s="14">
        <v>33.882642561342301</v>
      </c>
      <c r="O6495" s="14"/>
      <c r="P6495" s="14"/>
      <c r="Q6495" s="14"/>
      <c r="R6495" s="14"/>
      <c r="S6495" s="14"/>
      <c r="T6495" s="14"/>
      <c r="U6495" s="14"/>
      <c r="V6495" s="14"/>
      <c r="W6495" s="14"/>
      <c r="X6495" s="14"/>
      <c r="Y6495" s="14"/>
    </row>
    <row r="6496" spans="1:25">
      <c r="A6496" s="14" t="s">
        <v>6580</v>
      </c>
      <c r="B6496" s="14" t="s">
        <v>60</v>
      </c>
      <c r="C6496" s="14" t="s">
        <v>131</v>
      </c>
      <c r="D6496" s="14" t="s">
        <v>55</v>
      </c>
      <c r="E6496" s="14">
        <v>1</v>
      </c>
      <c r="F6496" s="14">
        <v>109.680589592121</v>
      </c>
      <c r="G6496" s="14">
        <v>36.560196530707003</v>
      </c>
      <c r="H6496" s="14">
        <v>192.787368333194</v>
      </c>
      <c r="I6496" s="14">
        <v>189.67610253994701</v>
      </c>
      <c r="J6496" s="14">
        <v>155.72518408796299</v>
      </c>
      <c r="K6496" s="14">
        <v>228.80821405783499</v>
      </c>
      <c r="L6496" s="14">
        <v>39.132111517888298</v>
      </c>
      <c r="M6496" s="14">
        <v>33.950918451983704</v>
      </c>
      <c r="O6496" s="14"/>
      <c r="P6496" s="14"/>
      <c r="Q6496" s="14"/>
      <c r="R6496" s="14"/>
      <c r="S6496" s="14"/>
      <c r="T6496" s="14"/>
      <c r="U6496" s="14"/>
      <c r="V6496" s="14"/>
      <c r="W6496" s="14"/>
      <c r="X6496" s="14"/>
      <c r="Y6496" s="14"/>
    </row>
    <row r="6497" spans="1:25">
      <c r="A6497" s="14" t="s">
        <v>6581</v>
      </c>
      <c r="B6497" s="14" t="s">
        <v>60</v>
      </c>
      <c r="C6497" s="14" t="s">
        <v>132</v>
      </c>
      <c r="D6497" s="14" t="s">
        <v>55</v>
      </c>
      <c r="E6497" s="14">
        <v>1</v>
      </c>
      <c r="F6497" s="14">
        <v>106.987553713385</v>
      </c>
      <c r="G6497" s="14">
        <v>35.662517904461602</v>
      </c>
      <c r="H6497" s="14">
        <v>184.97796208960401</v>
      </c>
      <c r="I6497" s="14">
        <v>181.44384861430601</v>
      </c>
      <c r="J6497" s="14">
        <v>148.56487970667601</v>
      </c>
      <c r="K6497" s="14">
        <v>219.408247835851</v>
      </c>
      <c r="L6497" s="14">
        <v>37.964399221544802</v>
      </c>
      <c r="M6497" s="14">
        <v>32.878968907630203</v>
      </c>
      <c r="O6497" s="14"/>
      <c r="P6497" s="14"/>
      <c r="Q6497" s="14"/>
      <c r="R6497" s="14"/>
      <c r="S6497" s="14"/>
      <c r="T6497" s="14"/>
      <c r="U6497" s="14"/>
      <c r="V6497" s="14"/>
      <c r="W6497" s="14"/>
      <c r="X6497" s="14"/>
      <c r="Y6497" s="14"/>
    </row>
    <row r="6498" spans="1:25">
      <c r="A6498" s="14" t="s">
        <v>6582</v>
      </c>
      <c r="B6498" s="14" t="s">
        <v>60</v>
      </c>
      <c r="C6498" s="14" t="s">
        <v>38</v>
      </c>
      <c r="D6498" s="14" t="s">
        <v>55</v>
      </c>
      <c r="E6498" s="14">
        <v>2</v>
      </c>
      <c r="F6498" s="14">
        <v>125.258863620963</v>
      </c>
      <c r="G6498" s="14">
        <v>41.752954540321198</v>
      </c>
      <c r="H6498" s="14">
        <v>254.575663315171</v>
      </c>
      <c r="I6498" s="14">
        <v>280.03854737585999</v>
      </c>
      <c r="J6498" s="14">
        <v>232.36454434115601</v>
      </c>
      <c r="K6498" s="14">
        <v>334.48580813608601</v>
      </c>
      <c r="L6498" s="14">
        <v>54.447260760226399</v>
      </c>
      <c r="M6498" s="14">
        <v>47.674003034703702</v>
      </c>
      <c r="O6498" s="14"/>
      <c r="P6498" s="14"/>
      <c r="Q6498" s="14"/>
      <c r="R6498" s="14"/>
      <c r="S6498" s="14"/>
      <c r="T6498" s="14"/>
      <c r="U6498" s="14"/>
      <c r="V6498" s="14"/>
      <c r="W6498" s="14"/>
      <c r="X6498" s="14"/>
      <c r="Y6498" s="14"/>
    </row>
    <row r="6499" spans="1:25">
      <c r="A6499" s="14" t="s">
        <v>6583</v>
      </c>
      <c r="B6499" s="14" t="s">
        <v>60</v>
      </c>
      <c r="C6499" s="14" t="s">
        <v>36</v>
      </c>
      <c r="D6499" s="14" t="s">
        <v>55</v>
      </c>
      <c r="E6499" s="14">
        <v>2</v>
      </c>
      <c r="F6499" s="14">
        <v>121.654649656123</v>
      </c>
      <c r="G6499" s="14">
        <v>40.551549885374399</v>
      </c>
      <c r="H6499" s="14">
        <v>244.03163294576601</v>
      </c>
      <c r="I6499" s="14">
        <v>264.97232510743203</v>
      </c>
      <c r="J6499" s="14">
        <v>219.37533131328601</v>
      </c>
      <c r="K6499" s="14">
        <v>317.14995649970098</v>
      </c>
      <c r="L6499" s="14">
        <v>52.177631392268403</v>
      </c>
      <c r="M6499" s="14">
        <v>45.596993794146002</v>
      </c>
      <c r="O6499" s="14"/>
      <c r="P6499" s="14"/>
      <c r="Q6499" s="14"/>
      <c r="R6499" s="14"/>
      <c r="S6499" s="14"/>
      <c r="T6499" s="14"/>
      <c r="U6499" s="14"/>
      <c r="V6499" s="14"/>
      <c r="W6499" s="14"/>
      <c r="X6499" s="14"/>
      <c r="Y6499" s="14"/>
    </row>
    <row r="6500" spans="1:25">
      <c r="A6500" s="14" t="s">
        <v>6584</v>
      </c>
      <c r="B6500" s="14" t="s">
        <v>60</v>
      </c>
      <c r="C6500" s="14" t="s">
        <v>34</v>
      </c>
      <c r="D6500" s="14" t="s">
        <v>55</v>
      </c>
      <c r="E6500" s="14">
        <v>2</v>
      </c>
      <c r="F6500" s="14">
        <v>115.72313149593001</v>
      </c>
      <c r="G6500" s="14">
        <v>38.574377165310104</v>
      </c>
      <c r="H6500" s="14">
        <v>229.64583960932299</v>
      </c>
      <c r="I6500" s="14">
        <v>244.02847594070599</v>
      </c>
      <c r="J6500" s="14">
        <v>201.173168730139</v>
      </c>
      <c r="K6500" s="14">
        <v>293.23741396402801</v>
      </c>
      <c r="L6500" s="14">
        <v>49.208938023322801</v>
      </c>
      <c r="M6500" s="14">
        <v>42.855307210566799</v>
      </c>
      <c r="O6500" s="14"/>
      <c r="P6500" s="14"/>
      <c r="Q6500" s="14"/>
      <c r="R6500" s="14"/>
      <c r="S6500" s="14"/>
      <c r="T6500" s="14"/>
      <c r="U6500" s="14"/>
      <c r="V6500" s="14"/>
      <c r="W6500" s="14"/>
      <c r="X6500" s="14"/>
      <c r="Y6500" s="14"/>
    </row>
    <row r="6501" spans="1:25">
      <c r="A6501" s="14" t="s">
        <v>6585</v>
      </c>
      <c r="B6501" s="14" t="s">
        <v>60</v>
      </c>
      <c r="C6501" s="14" t="s">
        <v>128</v>
      </c>
      <c r="D6501" s="14" t="s">
        <v>55</v>
      </c>
      <c r="E6501" s="14">
        <v>2</v>
      </c>
      <c r="F6501" s="14">
        <v>109.18642459745</v>
      </c>
      <c r="G6501" s="14">
        <v>36.395474865816801</v>
      </c>
      <c r="H6501" s="14">
        <v>214.97199227707699</v>
      </c>
      <c r="I6501" s="14">
        <v>225.22438404949699</v>
      </c>
      <c r="J6501" s="14">
        <v>184.68715741335001</v>
      </c>
      <c r="K6501" s="14">
        <v>271.96302996565203</v>
      </c>
      <c r="L6501" s="14">
        <v>46.738645916154802</v>
      </c>
      <c r="M6501" s="14">
        <v>40.537226636146599</v>
      </c>
      <c r="O6501" s="14"/>
      <c r="P6501" s="14"/>
      <c r="Q6501" s="14"/>
      <c r="R6501" s="14"/>
      <c r="S6501" s="14"/>
      <c r="T6501" s="14"/>
      <c r="U6501" s="14"/>
      <c r="V6501" s="14"/>
      <c r="W6501" s="14"/>
      <c r="X6501" s="14"/>
      <c r="Y6501" s="14"/>
    </row>
    <row r="6502" spans="1:25">
      <c r="A6502" s="14" t="s">
        <v>6586</v>
      </c>
      <c r="B6502" s="14" t="s">
        <v>60</v>
      </c>
      <c r="C6502" s="14" t="s">
        <v>129</v>
      </c>
      <c r="D6502" s="14" t="s">
        <v>55</v>
      </c>
      <c r="E6502" s="14">
        <v>2</v>
      </c>
      <c r="F6502" s="14">
        <v>115.28226553618001</v>
      </c>
      <c r="G6502" s="14">
        <v>38.427421845393503</v>
      </c>
      <c r="H6502" s="14">
        <v>225.694053399989</v>
      </c>
      <c r="I6502" s="14">
        <v>232.57719674084001</v>
      </c>
      <c r="J6502" s="14">
        <v>191.87030546695601</v>
      </c>
      <c r="K6502" s="14">
        <v>279.331624396324</v>
      </c>
      <c r="L6502" s="14">
        <v>46.754427655483802</v>
      </c>
      <c r="M6502" s="14">
        <v>40.706891273884096</v>
      </c>
      <c r="O6502" s="14"/>
      <c r="P6502" s="14"/>
      <c r="Q6502" s="14"/>
      <c r="R6502" s="14"/>
      <c r="S6502" s="14"/>
      <c r="T6502" s="14"/>
      <c r="U6502" s="14"/>
      <c r="V6502" s="14"/>
      <c r="W6502" s="14"/>
      <c r="X6502" s="14"/>
      <c r="Y6502" s="14"/>
    </row>
    <row r="6503" spans="1:25">
      <c r="A6503" s="14" t="s">
        <v>6587</v>
      </c>
      <c r="B6503" s="14" t="s">
        <v>60</v>
      </c>
      <c r="C6503" s="14" t="s">
        <v>130</v>
      </c>
      <c r="D6503" s="14" t="s">
        <v>55</v>
      </c>
      <c r="E6503" s="14">
        <v>2</v>
      </c>
      <c r="F6503" s="14">
        <v>118.71888928668299</v>
      </c>
      <c r="G6503" s="14">
        <v>39.5729630955612</v>
      </c>
      <c r="H6503" s="14">
        <v>231.38926323247</v>
      </c>
      <c r="I6503" s="14">
        <v>235.15398336006101</v>
      </c>
      <c r="J6503" s="14">
        <v>194.60549026941101</v>
      </c>
      <c r="K6503" s="14">
        <v>281.63192849159498</v>
      </c>
      <c r="L6503" s="14">
        <v>46.477945131534398</v>
      </c>
      <c r="M6503" s="14">
        <v>40.548493090649899</v>
      </c>
      <c r="O6503" s="14"/>
      <c r="P6503" s="14"/>
      <c r="Q6503" s="14"/>
      <c r="R6503" s="14"/>
      <c r="S6503" s="14"/>
      <c r="T6503" s="14"/>
      <c r="U6503" s="14"/>
      <c r="V6503" s="14"/>
      <c r="W6503" s="14"/>
      <c r="X6503" s="14"/>
      <c r="Y6503" s="14"/>
    </row>
    <row r="6504" spans="1:25">
      <c r="A6504" s="14" t="s">
        <v>6588</v>
      </c>
      <c r="B6504" s="14" t="s">
        <v>60</v>
      </c>
      <c r="C6504" s="14" t="s">
        <v>131</v>
      </c>
      <c r="D6504" s="14" t="s">
        <v>55</v>
      </c>
      <c r="E6504" s="14">
        <v>2</v>
      </c>
      <c r="F6504" s="14">
        <v>118.67273471477699</v>
      </c>
      <c r="G6504" s="14">
        <v>39.557578238258998</v>
      </c>
      <c r="H6504" s="14">
        <v>230.070635921709</v>
      </c>
      <c r="I6504" s="14">
        <v>228.32223431696301</v>
      </c>
      <c r="J6504" s="14">
        <v>188.97816288762701</v>
      </c>
      <c r="K6504" s="14">
        <v>273.42083820834199</v>
      </c>
      <c r="L6504" s="14">
        <v>45.098603891378701</v>
      </c>
      <c r="M6504" s="14">
        <v>39.344071429336097</v>
      </c>
      <c r="O6504" s="14"/>
      <c r="P6504" s="14"/>
      <c r="Q6504" s="14"/>
      <c r="R6504" s="14"/>
      <c r="S6504" s="14"/>
      <c r="T6504" s="14"/>
      <c r="U6504" s="14"/>
      <c r="V6504" s="14"/>
      <c r="W6504" s="14"/>
      <c r="X6504" s="14"/>
      <c r="Y6504" s="14"/>
    </row>
    <row r="6505" spans="1:25">
      <c r="A6505" s="14" t="s">
        <v>6589</v>
      </c>
      <c r="B6505" s="14" t="s">
        <v>60</v>
      </c>
      <c r="C6505" s="14" t="s">
        <v>132</v>
      </c>
      <c r="D6505" s="14" t="s">
        <v>55</v>
      </c>
      <c r="E6505" s="14">
        <v>2</v>
      </c>
      <c r="F6505" s="14">
        <v>114.653861198732</v>
      </c>
      <c r="G6505" s="14">
        <v>38.217953732910502</v>
      </c>
      <c r="H6505" s="14">
        <v>220.95985892719401</v>
      </c>
      <c r="I6505" s="14">
        <v>215.565529806527</v>
      </c>
      <c r="J6505" s="14">
        <v>177.802907787425</v>
      </c>
      <c r="K6505" s="14">
        <v>258.954828675719</v>
      </c>
      <c r="L6505" s="14">
        <v>43.389298869192203</v>
      </c>
      <c r="M6505" s="14">
        <v>37.762622019101102</v>
      </c>
      <c r="O6505" s="14"/>
      <c r="P6505" s="14"/>
      <c r="Q6505" s="14"/>
      <c r="R6505" s="14"/>
      <c r="S6505" s="14"/>
      <c r="T6505" s="14"/>
      <c r="U6505" s="14"/>
      <c r="V6505" s="14"/>
      <c r="W6505" s="14"/>
      <c r="X6505" s="14"/>
      <c r="Y6505" s="14"/>
    </row>
    <row r="6506" spans="1:25">
      <c r="A6506" s="14" t="s">
        <v>6590</v>
      </c>
      <c r="B6506" s="14" t="s">
        <v>60</v>
      </c>
      <c r="C6506" s="14" t="s">
        <v>38</v>
      </c>
      <c r="D6506" s="14" t="s">
        <v>55</v>
      </c>
      <c r="E6506" s="14">
        <v>3</v>
      </c>
      <c r="F6506" s="14">
        <v>164.86449057470401</v>
      </c>
      <c r="G6506" s="14">
        <v>54.954830191568099</v>
      </c>
      <c r="H6506" s="14">
        <v>315.409394633067</v>
      </c>
      <c r="I6506" s="14">
        <v>341.13090355772101</v>
      </c>
      <c r="J6506" s="14">
        <v>290.43057414534599</v>
      </c>
      <c r="K6506" s="14">
        <v>398.05019522747199</v>
      </c>
      <c r="L6506" s="14">
        <v>56.919291669750699</v>
      </c>
      <c r="M6506" s="14">
        <v>50.700329412374998</v>
      </c>
      <c r="O6506" s="14"/>
      <c r="P6506" s="14"/>
      <c r="Q6506" s="14"/>
      <c r="R6506" s="14"/>
      <c r="S6506" s="14"/>
      <c r="T6506" s="14"/>
      <c r="U6506" s="14"/>
      <c r="V6506" s="14"/>
      <c r="W6506" s="14"/>
      <c r="X6506" s="14"/>
      <c r="Y6506" s="14"/>
    </row>
    <row r="6507" spans="1:25">
      <c r="A6507" s="14" t="s">
        <v>6591</v>
      </c>
      <c r="B6507" s="14" t="s">
        <v>60</v>
      </c>
      <c r="C6507" s="14" t="s">
        <v>36</v>
      </c>
      <c r="D6507" s="14" t="s">
        <v>55</v>
      </c>
      <c r="E6507" s="14">
        <v>3</v>
      </c>
      <c r="F6507" s="14">
        <v>153.087142415279</v>
      </c>
      <c r="G6507" s="14">
        <v>51.029047471759696</v>
      </c>
      <c r="H6507" s="14">
        <v>290.476912480132</v>
      </c>
      <c r="I6507" s="14">
        <v>313.24051233133503</v>
      </c>
      <c r="J6507" s="14">
        <v>265.01889629494798</v>
      </c>
      <c r="K6507" s="14">
        <v>367.61540198909699</v>
      </c>
      <c r="L6507" s="14">
        <v>54.374889657761599</v>
      </c>
      <c r="M6507" s="14">
        <v>48.221616036387303</v>
      </c>
      <c r="O6507" s="14"/>
      <c r="P6507" s="14"/>
      <c r="Q6507" s="14"/>
      <c r="R6507" s="14"/>
      <c r="S6507" s="14"/>
      <c r="T6507" s="14"/>
      <c r="U6507" s="14"/>
      <c r="V6507" s="14"/>
      <c r="W6507" s="14"/>
      <c r="X6507" s="14"/>
      <c r="Y6507" s="14"/>
    </row>
    <row r="6508" spans="1:25">
      <c r="A6508" s="14" t="s">
        <v>6592</v>
      </c>
      <c r="B6508" s="14" t="s">
        <v>60</v>
      </c>
      <c r="C6508" s="14" t="s">
        <v>34</v>
      </c>
      <c r="D6508" s="14" t="s">
        <v>55</v>
      </c>
      <c r="E6508" s="14">
        <v>3</v>
      </c>
      <c r="F6508" s="14">
        <v>148.90517523917501</v>
      </c>
      <c r="G6508" s="14">
        <v>49.635058413058402</v>
      </c>
      <c r="H6508" s="14">
        <v>280.67777885692402</v>
      </c>
      <c r="I6508" s="14">
        <v>298.57075416114498</v>
      </c>
      <c r="J6508" s="14">
        <v>252.10804043432299</v>
      </c>
      <c r="K6508" s="14">
        <v>351.05062224594599</v>
      </c>
      <c r="L6508" s="14">
        <v>52.479868084801701</v>
      </c>
      <c r="M6508" s="14">
        <v>46.462713726822102</v>
      </c>
      <c r="O6508" s="14"/>
      <c r="P6508" s="14"/>
      <c r="Q6508" s="14"/>
      <c r="R6508" s="14"/>
      <c r="S6508" s="14"/>
      <c r="T6508" s="14"/>
      <c r="U6508" s="14"/>
      <c r="V6508" s="14"/>
      <c r="W6508" s="14"/>
      <c r="X6508" s="14"/>
      <c r="Y6508" s="14"/>
    </row>
    <row r="6509" spans="1:25">
      <c r="A6509" s="14" t="s">
        <v>6593</v>
      </c>
      <c r="B6509" s="14" t="s">
        <v>60</v>
      </c>
      <c r="C6509" s="14" t="s">
        <v>128</v>
      </c>
      <c r="D6509" s="14" t="s">
        <v>55</v>
      </c>
      <c r="E6509" s="14">
        <v>3</v>
      </c>
      <c r="F6509" s="14">
        <v>146.13295577062601</v>
      </c>
      <c r="G6509" s="14">
        <v>48.710985256875198</v>
      </c>
      <c r="H6509" s="14">
        <v>274.46416575066303</v>
      </c>
      <c r="I6509" s="14">
        <v>290.68405072945802</v>
      </c>
      <c r="J6509" s="14">
        <v>245.058711093006</v>
      </c>
      <c r="K6509" s="14">
        <v>342.27772782069297</v>
      </c>
      <c r="L6509" s="14">
        <v>51.593677091235001</v>
      </c>
      <c r="M6509" s="14">
        <v>45.6253396364515</v>
      </c>
      <c r="O6509" s="14"/>
      <c r="P6509" s="14"/>
      <c r="Q6509" s="14"/>
      <c r="R6509" s="14"/>
      <c r="S6509" s="14"/>
      <c r="T6509" s="14"/>
      <c r="U6509" s="14"/>
      <c r="V6509" s="14"/>
      <c r="W6509" s="14"/>
      <c r="X6509" s="14"/>
      <c r="Y6509" s="14"/>
    </row>
    <row r="6510" spans="1:25">
      <c r="A6510" s="14" t="s">
        <v>6594</v>
      </c>
      <c r="B6510" s="14" t="s">
        <v>60</v>
      </c>
      <c r="C6510" s="14" t="s">
        <v>129</v>
      </c>
      <c r="D6510" s="14" t="s">
        <v>55</v>
      </c>
      <c r="E6510" s="14">
        <v>3</v>
      </c>
      <c r="F6510" s="14">
        <v>149.655432842859</v>
      </c>
      <c r="G6510" s="14">
        <v>49.885144280953099</v>
      </c>
      <c r="H6510" s="14">
        <v>280.369127436133</v>
      </c>
      <c r="I6510" s="14">
        <v>293.455819261393</v>
      </c>
      <c r="J6510" s="14">
        <v>247.933976387797</v>
      </c>
      <c r="K6510" s="14">
        <v>344.85716590212297</v>
      </c>
      <c r="L6510" s="14">
        <v>51.4013466407294</v>
      </c>
      <c r="M6510" s="14">
        <v>45.521842873595801</v>
      </c>
      <c r="O6510" s="14"/>
      <c r="P6510" s="14"/>
      <c r="Q6510" s="14"/>
      <c r="R6510" s="14"/>
      <c r="S6510" s="14"/>
      <c r="T6510" s="14"/>
      <c r="U6510" s="14"/>
      <c r="V6510" s="14"/>
      <c r="W6510" s="14"/>
      <c r="X6510" s="14"/>
      <c r="Y6510" s="14"/>
    </row>
    <row r="6511" spans="1:25">
      <c r="A6511" s="14" t="s">
        <v>6595</v>
      </c>
      <c r="B6511" s="14" t="s">
        <v>60</v>
      </c>
      <c r="C6511" s="14" t="s">
        <v>130</v>
      </c>
      <c r="D6511" s="14" t="s">
        <v>55</v>
      </c>
      <c r="E6511" s="14">
        <v>3</v>
      </c>
      <c r="F6511" s="14">
        <v>150.09949753382301</v>
      </c>
      <c r="G6511" s="14">
        <v>50.033165844607801</v>
      </c>
      <c r="H6511" s="14">
        <v>280.90634714568102</v>
      </c>
      <c r="I6511" s="14">
        <v>291.63260229819599</v>
      </c>
      <c r="J6511" s="14">
        <v>246.502369554643</v>
      </c>
      <c r="K6511" s="14">
        <v>342.58254399693999</v>
      </c>
      <c r="L6511" s="14">
        <v>50.949941698743899</v>
      </c>
      <c r="M6511" s="14">
        <v>45.130232743552803</v>
      </c>
      <c r="O6511" s="14"/>
      <c r="P6511" s="14"/>
      <c r="Q6511" s="14"/>
      <c r="R6511" s="14"/>
      <c r="S6511" s="14"/>
      <c r="T6511" s="14"/>
      <c r="U6511" s="14"/>
      <c r="V6511" s="14"/>
      <c r="W6511" s="14"/>
      <c r="X6511" s="14"/>
      <c r="Y6511" s="14"/>
    </row>
    <row r="6512" spans="1:25">
      <c r="A6512" s="14" t="s">
        <v>6596</v>
      </c>
      <c r="B6512" s="14" t="s">
        <v>60</v>
      </c>
      <c r="C6512" s="14" t="s">
        <v>131</v>
      </c>
      <c r="D6512" s="14" t="s">
        <v>55</v>
      </c>
      <c r="E6512" s="14">
        <v>3</v>
      </c>
      <c r="F6512" s="14">
        <v>170.435093136679</v>
      </c>
      <c r="G6512" s="14">
        <v>56.811697712226298</v>
      </c>
      <c r="H6512" s="14">
        <v>317.78027172949299</v>
      </c>
      <c r="I6512" s="14">
        <v>324.48764834280303</v>
      </c>
      <c r="J6512" s="14">
        <v>277.29237164898899</v>
      </c>
      <c r="K6512" s="14">
        <v>377.370483502789</v>
      </c>
      <c r="L6512" s="14">
        <v>52.882835159985397</v>
      </c>
      <c r="M6512" s="14">
        <v>47.195276693814797</v>
      </c>
      <c r="O6512" s="14"/>
      <c r="P6512" s="14"/>
      <c r="Q6512" s="14"/>
      <c r="R6512" s="14"/>
      <c r="S6512" s="14"/>
      <c r="T6512" s="14"/>
      <c r="U6512" s="14"/>
      <c r="V6512" s="14"/>
      <c r="W6512" s="14"/>
      <c r="X6512" s="14"/>
      <c r="Y6512" s="14"/>
    </row>
    <row r="6513" spans="1:25">
      <c r="A6513" s="14" t="s">
        <v>6597</v>
      </c>
      <c r="B6513" s="14" t="s">
        <v>60</v>
      </c>
      <c r="C6513" s="14" t="s">
        <v>132</v>
      </c>
      <c r="D6513" s="14" t="s">
        <v>55</v>
      </c>
      <c r="E6513" s="14">
        <v>3</v>
      </c>
      <c r="F6513" s="14">
        <v>174.09733833970401</v>
      </c>
      <c r="G6513" s="14">
        <v>58.032446113234599</v>
      </c>
      <c r="H6513" s="14">
        <v>322.94670340704499</v>
      </c>
      <c r="I6513" s="14">
        <v>324.14277416426302</v>
      </c>
      <c r="J6513" s="14">
        <v>277.51150582862499</v>
      </c>
      <c r="K6513" s="14">
        <v>376.33046573088302</v>
      </c>
      <c r="L6513" s="14">
        <v>52.1876915666206</v>
      </c>
      <c r="M6513" s="14">
        <v>46.631268335637998</v>
      </c>
      <c r="O6513" s="14"/>
      <c r="P6513" s="14"/>
      <c r="Q6513" s="14"/>
      <c r="R6513" s="14"/>
      <c r="S6513" s="14"/>
      <c r="T6513" s="14"/>
      <c r="U6513" s="14"/>
      <c r="V6513" s="14"/>
      <c r="W6513" s="14"/>
      <c r="X6513" s="14"/>
      <c r="Y6513" s="14"/>
    </row>
    <row r="6514" spans="1:25">
      <c r="A6514" s="14" t="s">
        <v>6598</v>
      </c>
      <c r="B6514" s="14" t="s">
        <v>60</v>
      </c>
      <c r="C6514" s="14" t="s">
        <v>38</v>
      </c>
      <c r="D6514" s="14" t="s">
        <v>55</v>
      </c>
      <c r="E6514" s="14">
        <v>4</v>
      </c>
      <c r="F6514" s="14">
        <v>159.60256626390199</v>
      </c>
      <c r="G6514" s="14">
        <v>53.200855421300602</v>
      </c>
      <c r="H6514" s="14">
        <v>383.96460236221401</v>
      </c>
      <c r="I6514" s="14">
        <v>414.859242234693</v>
      </c>
      <c r="J6514" s="14">
        <v>352.00189379786798</v>
      </c>
      <c r="K6514" s="14">
        <v>485.56112544262299</v>
      </c>
      <c r="L6514" s="14">
        <v>70.701883207930393</v>
      </c>
      <c r="M6514" s="14">
        <v>62.857348436824601</v>
      </c>
      <c r="O6514" s="14"/>
      <c r="P6514" s="14"/>
      <c r="Q6514" s="14"/>
      <c r="R6514" s="14"/>
      <c r="S6514" s="14"/>
      <c r="T6514" s="14"/>
      <c r="U6514" s="14"/>
      <c r="V6514" s="14"/>
      <c r="W6514" s="14"/>
      <c r="X6514" s="14"/>
      <c r="Y6514" s="14"/>
    </row>
    <row r="6515" spans="1:25">
      <c r="A6515" s="14" t="s">
        <v>6599</v>
      </c>
      <c r="B6515" s="14" t="s">
        <v>60</v>
      </c>
      <c r="C6515" s="14" t="s">
        <v>36</v>
      </c>
      <c r="D6515" s="14" t="s">
        <v>55</v>
      </c>
      <c r="E6515" s="14">
        <v>4</v>
      </c>
      <c r="F6515" s="14">
        <v>147.47559911316</v>
      </c>
      <c r="G6515" s="14">
        <v>49.158533037720197</v>
      </c>
      <c r="H6515" s="14">
        <v>351.34151069246099</v>
      </c>
      <c r="I6515" s="14">
        <v>376.03184364169198</v>
      </c>
      <c r="J6515" s="14">
        <v>317.02813231126601</v>
      </c>
      <c r="K6515" s="14">
        <v>442.71631247733598</v>
      </c>
      <c r="L6515" s="14">
        <v>66.684468835644097</v>
      </c>
      <c r="M6515" s="14">
        <v>59.0037113304261</v>
      </c>
      <c r="O6515" s="14"/>
      <c r="P6515" s="14"/>
      <c r="Q6515" s="14"/>
      <c r="R6515" s="14"/>
      <c r="S6515" s="14"/>
      <c r="T6515" s="14"/>
      <c r="U6515" s="14"/>
      <c r="V6515" s="14"/>
      <c r="W6515" s="14"/>
      <c r="X6515" s="14"/>
      <c r="Y6515" s="14"/>
    </row>
    <row r="6516" spans="1:25">
      <c r="A6516" s="14" t="s">
        <v>6600</v>
      </c>
      <c r="B6516" s="14" t="s">
        <v>60</v>
      </c>
      <c r="C6516" s="14" t="s">
        <v>34</v>
      </c>
      <c r="D6516" s="14" t="s">
        <v>55</v>
      </c>
      <c r="E6516" s="14">
        <v>4</v>
      </c>
      <c r="F6516" s="14">
        <v>133.23372538080301</v>
      </c>
      <c r="G6516" s="14">
        <v>44.411241793600901</v>
      </c>
      <c r="H6516" s="14">
        <v>314.638624113361</v>
      </c>
      <c r="I6516" s="14">
        <v>334.04060183055998</v>
      </c>
      <c r="J6516" s="14">
        <v>279.24752178329402</v>
      </c>
      <c r="K6516" s="14">
        <v>396.364734132553</v>
      </c>
      <c r="L6516" s="14">
        <v>62.324132301993501</v>
      </c>
      <c r="M6516" s="14">
        <v>54.793080047266002</v>
      </c>
      <c r="O6516" s="14"/>
      <c r="P6516" s="14"/>
      <c r="Q6516" s="14"/>
      <c r="R6516" s="14"/>
      <c r="S6516" s="14"/>
      <c r="T6516" s="14"/>
      <c r="U6516" s="14"/>
      <c r="V6516" s="14"/>
      <c r="W6516" s="14"/>
      <c r="X6516" s="14"/>
      <c r="Y6516" s="14"/>
    </row>
    <row r="6517" spans="1:25">
      <c r="A6517" s="14" t="s">
        <v>6601</v>
      </c>
      <c r="B6517" s="14" t="s">
        <v>60</v>
      </c>
      <c r="C6517" s="14" t="s">
        <v>128</v>
      </c>
      <c r="D6517" s="14" t="s">
        <v>55</v>
      </c>
      <c r="E6517" s="14">
        <v>4</v>
      </c>
      <c r="F6517" s="14">
        <v>137.654843041361</v>
      </c>
      <c r="G6517" s="14">
        <v>45.8849476804535</v>
      </c>
      <c r="H6517" s="14">
        <v>323.08034604961802</v>
      </c>
      <c r="I6517" s="14">
        <v>337.85299656352402</v>
      </c>
      <c r="J6517" s="14">
        <v>283.47252928671401</v>
      </c>
      <c r="K6517" s="14">
        <v>399.57820566499902</v>
      </c>
      <c r="L6517" s="14">
        <v>61.725209101475201</v>
      </c>
      <c r="M6517" s="14">
        <v>54.380467276810101</v>
      </c>
      <c r="O6517" s="14"/>
      <c r="P6517" s="14"/>
      <c r="Q6517" s="14"/>
      <c r="R6517" s="14"/>
      <c r="S6517" s="14"/>
      <c r="T6517" s="14"/>
      <c r="U6517" s="14"/>
      <c r="V6517" s="14"/>
      <c r="W6517" s="14"/>
      <c r="X6517" s="14"/>
      <c r="Y6517" s="14"/>
    </row>
    <row r="6518" spans="1:25">
      <c r="A6518" s="14" t="s">
        <v>6602</v>
      </c>
      <c r="B6518" s="14" t="s">
        <v>60</v>
      </c>
      <c r="C6518" s="14" t="s">
        <v>129</v>
      </c>
      <c r="D6518" s="14" t="s">
        <v>55</v>
      </c>
      <c r="E6518" s="14">
        <v>4</v>
      </c>
      <c r="F6518" s="14">
        <v>147.02735940245799</v>
      </c>
      <c r="G6518" s="14">
        <v>49.009119800819199</v>
      </c>
      <c r="H6518" s="14">
        <v>343.71460492439098</v>
      </c>
      <c r="I6518" s="14">
        <v>363.07825675509901</v>
      </c>
      <c r="J6518" s="14">
        <v>306.32205739810701</v>
      </c>
      <c r="K6518" s="14">
        <v>427.234672328366</v>
      </c>
      <c r="L6518" s="14">
        <v>64.156415573266798</v>
      </c>
      <c r="M6518" s="14">
        <v>56.756199356992802</v>
      </c>
      <c r="O6518" s="14"/>
      <c r="P6518" s="14"/>
      <c r="Q6518" s="14"/>
      <c r="R6518" s="14"/>
      <c r="S6518" s="14"/>
      <c r="T6518" s="14"/>
      <c r="U6518" s="14"/>
      <c r="V6518" s="14"/>
      <c r="W6518" s="14"/>
      <c r="X6518" s="14"/>
      <c r="Y6518" s="14"/>
    </row>
    <row r="6519" spans="1:25">
      <c r="A6519" s="14" t="s">
        <v>6603</v>
      </c>
      <c r="B6519" s="14" t="s">
        <v>60</v>
      </c>
      <c r="C6519" s="14" t="s">
        <v>130</v>
      </c>
      <c r="D6519" s="14" t="s">
        <v>55</v>
      </c>
      <c r="E6519" s="14">
        <v>4</v>
      </c>
      <c r="F6519" s="14">
        <v>152.76097204075401</v>
      </c>
      <c r="G6519" s="14">
        <v>50.920324013584597</v>
      </c>
      <c r="H6519" s="14">
        <v>356.15259731594199</v>
      </c>
      <c r="I6519" s="14">
        <v>375.205149772352</v>
      </c>
      <c r="J6519" s="14">
        <v>317.58392128999401</v>
      </c>
      <c r="K6519" s="14">
        <v>440.187454574463</v>
      </c>
      <c r="L6519" s="14">
        <v>64.982304802111202</v>
      </c>
      <c r="M6519" s="14">
        <v>57.621228482357601</v>
      </c>
      <c r="O6519" s="14"/>
      <c r="P6519" s="14"/>
      <c r="Q6519" s="14"/>
      <c r="R6519" s="14"/>
      <c r="S6519" s="14"/>
      <c r="T6519" s="14"/>
      <c r="U6519" s="14"/>
      <c r="V6519" s="14"/>
      <c r="W6519" s="14"/>
      <c r="X6519" s="14"/>
      <c r="Y6519" s="14"/>
    </row>
    <row r="6520" spans="1:25">
      <c r="A6520" s="14" t="s">
        <v>6604</v>
      </c>
      <c r="B6520" s="14" t="s">
        <v>60</v>
      </c>
      <c r="C6520" s="14" t="s">
        <v>131</v>
      </c>
      <c r="D6520" s="14" t="s">
        <v>55</v>
      </c>
      <c r="E6520" s="14">
        <v>4</v>
      </c>
      <c r="F6520" s="14">
        <v>163.659831972804</v>
      </c>
      <c r="G6520" s="14">
        <v>54.553277324268102</v>
      </c>
      <c r="H6520" s="14">
        <v>380.24170435818002</v>
      </c>
      <c r="I6520" s="14">
        <v>400.81015622701801</v>
      </c>
      <c r="J6520" s="14">
        <v>341.08604728894699</v>
      </c>
      <c r="K6520" s="14">
        <v>467.88875845642599</v>
      </c>
      <c r="L6520" s="14">
        <v>67.078602229408204</v>
      </c>
      <c r="M6520" s="14">
        <v>59.724108938071403</v>
      </c>
      <c r="O6520" s="14"/>
      <c r="P6520" s="14"/>
      <c r="Q6520" s="14"/>
      <c r="R6520" s="14"/>
      <c r="S6520" s="14"/>
      <c r="T6520" s="14"/>
      <c r="U6520" s="14"/>
      <c r="V6520" s="14"/>
      <c r="W6520" s="14"/>
      <c r="X6520" s="14"/>
      <c r="Y6520" s="14"/>
    </row>
    <row r="6521" spans="1:25">
      <c r="A6521" s="14" t="s">
        <v>6605</v>
      </c>
      <c r="B6521" s="14" t="s">
        <v>60</v>
      </c>
      <c r="C6521" s="14" t="s">
        <v>132</v>
      </c>
      <c r="D6521" s="14" t="s">
        <v>55</v>
      </c>
      <c r="E6521" s="14">
        <v>4</v>
      </c>
      <c r="F6521" s="14">
        <v>162.71823262046701</v>
      </c>
      <c r="G6521" s="14">
        <v>54.239410873489</v>
      </c>
      <c r="H6521" s="14">
        <v>375.02185489517399</v>
      </c>
      <c r="I6521" s="14">
        <v>395.530623984204</v>
      </c>
      <c r="J6521" s="14">
        <v>336.357992408835</v>
      </c>
      <c r="K6521" s="14">
        <v>462.01226536836401</v>
      </c>
      <c r="L6521" s="14">
        <v>66.4816413841599</v>
      </c>
      <c r="M6521" s="14">
        <v>59.172631575368698</v>
      </c>
      <c r="O6521" s="14"/>
      <c r="P6521" s="14"/>
      <c r="Q6521" s="14"/>
      <c r="R6521" s="14"/>
      <c r="S6521" s="14"/>
      <c r="T6521" s="14"/>
      <c r="U6521" s="14"/>
      <c r="V6521" s="14"/>
      <c r="W6521" s="14"/>
      <c r="X6521" s="14"/>
      <c r="Y6521" s="14"/>
    </row>
    <row r="6522" spans="1:25">
      <c r="A6522" s="14" t="s">
        <v>6606</v>
      </c>
      <c r="B6522" s="14" t="s">
        <v>60</v>
      </c>
      <c r="C6522" s="14" t="s">
        <v>38</v>
      </c>
      <c r="D6522" s="14" t="s">
        <v>55</v>
      </c>
      <c r="E6522" s="14">
        <v>5</v>
      </c>
      <c r="F6522" s="14">
        <v>165.698627084029</v>
      </c>
      <c r="G6522" s="14">
        <v>55.232875694676203</v>
      </c>
      <c r="H6522" s="14">
        <v>389.329480930518</v>
      </c>
      <c r="I6522" s="14">
        <v>447.17658645642098</v>
      </c>
      <c r="J6522" s="14">
        <v>380.61502076017399</v>
      </c>
      <c r="K6522" s="14">
        <v>521.880765767708</v>
      </c>
      <c r="L6522" s="14">
        <v>74.704179311286694</v>
      </c>
      <c r="M6522" s="14">
        <v>66.561565696246603</v>
      </c>
      <c r="O6522" s="14"/>
      <c r="P6522" s="14"/>
      <c r="Q6522" s="14"/>
      <c r="R6522" s="14"/>
      <c r="S6522" s="14"/>
      <c r="T6522" s="14"/>
      <c r="U6522" s="14"/>
      <c r="V6522" s="14"/>
      <c r="W6522" s="14"/>
      <c r="X6522" s="14"/>
      <c r="Y6522" s="14"/>
    </row>
    <row r="6523" spans="1:25">
      <c r="A6523" s="14" t="s">
        <v>6607</v>
      </c>
      <c r="B6523" s="14" t="s">
        <v>60</v>
      </c>
      <c r="C6523" s="14" t="s">
        <v>36</v>
      </c>
      <c r="D6523" s="14" t="s">
        <v>55</v>
      </c>
      <c r="E6523" s="14">
        <v>5</v>
      </c>
      <c r="F6523" s="14">
        <v>163.14301159029901</v>
      </c>
      <c r="G6523" s="14">
        <v>54.381003863432902</v>
      </c>
      <c r="H6523" s="14">
        <v>379.64956620659598</v>
      </c>
      <c r="I6523" s="14">
        <v>439.47858701041798</v>
      </c>
      <c r="J6523" s="14">
        <v>373.276349707929</v>
      </c>
      <c r="K6523" s="14">
        <v>513.84678491596196</v>
      </c>
      <c r="L6523" s="14">
        <v>74.368197905544804</v>
      </c>
      <c r="M6523" s="14">
        <v>66.202237302488598</v>
      </c>
      <c r="O6523" s="14"/>
      <c r="P6523" s="14"/>
      <c r="Q6523" s="14"/>
      <c r="R6523" s="14"/>
      <c r="S6523" s="14"/>
      <c r="T6523" s="14"/>
      <c r="U6523" s="14"/>
      <c r="V6523" s="14"/>
      <c r="W6523" s="14"/>
      <c r="X6523" s="14"/>
      <c r="Y6523" s="14"/>
    </row>
    <row r="6524" spans="1:25">
      <c r="A6524" s="14" t="s">
        <v>6608</v>
      </c>
      <c r="B6524" s="14" t="s">
        <v>60</v>
      </c>
      <c r="C6524" s="14" t="s">
        <v>34</v>
      </c>
      <c r="D6524" s="14" t="s">
        <v>55</v>
      </c>
      <c r="E6524" s="14">
        <v>5</v>
      </c>
      <c r="F6524" s="14">
        <v>162.55054806815099</v>
      </c>
      <c r="G6524" s="14">
        <v>54.183516022717001</v>
      </c>
      <c r="H6524" s="14">
        <v>375.86548909323398</v>
      </c>
      <c r="I6524" s="14">
        <v>437.53583181084201</v>
      </c>
      <c r="J6524" s="14">
        <v>371.31557081645099</v>
      </c>
      <c r="K6524" s="14">
        <v>511.94011979419503</v>
      </c>
      <c r="L6524" s="14">
        <v>74.4042879833532</v>
      </c>
      <c r="M6524" s="14">
        <v>66.220260994390998</v>
      </c>
      <c r="O6524" s="14"/>
      <c r="P6524" s="14"/>
      <c r="Q6524" s="14"/>
      <c r="R6524" s="14"/>
      <c r="S6524" s="14"/>
      <c r="T6524" s="14"/>
      <c r="U6524" s="14"/>
      <c r="V6524" s="14"/>
      <c r="W6524" s="14"/>
      <c r="X6524" s="14"/>
      <c r="Y6524" s="14"/>
    </row>
    <row r="6525" spans="1:25">
      <c r="A6525" s="14" t="s">
        <v>6609</v>
      </c>
      <c r="B6525" s="14" t="s">
        <v>60</v>
      </c>
      <c r="C6525" s="14" t="s">
        <v>128</v>
      </c>
      <c r="D6525" s="14" t="s">
        <v>55</v>
      </c>
      <c r="E6525" s="14">
        <v>5</v>
      </c>
      <c r="F6525" s="14">
        <v>157.39494443832101</v>
      </c>
      <c r="G6525" s="14">
        <v>52.464981479440397</v>
      </c>
      <c r="H6525" s="14">
        <v>361.77755812605398</v>
      </c>
      <c r="I6525" s="14">
        <v>431.97934250061797</v>
      </c>
      <c r="J6525" s="14">
        <v>365.39880648188603</v>
      </c>
      <c r="K6525" s="14">
        <v>506.93098727758502</v>
      </c>
      <c r="L6525" s="14">
        <v>74.951644776966603</v>
      </c>
      <c r="M6525" s="14">
        <v>66.580536018731394</v>
      </c>
      <c r="O6525" s="14"/>
      <c r="P6525" s="14"/>
      <c r="Q6525" s="14"/>
      <c r="R6525" s="14"/>
      <c r="S6525" s="14"/>
      <c r="T6525" s="14"/>
      <c r="U6525" s="14"/>
      <c r="V6525" s="14"/>
      <c r="W6525" s="14"/>
      <c r="X6525" s="14"/>
      <c r="Y6525" s="14"/>
    </row>
    <row r="6526" spans="1:25">
      <c r="A6526" s="14" t="s">
        <v>6610</v>
      </c>
      <c r="B6526" s="14" t="s">
        <v>60</v>
      </c>
      <c r="C6526" s="14" t="s">
        <v>129</v>
      </c>
      <c r="D6526" s="14" t="s">
        <v>55</v>
      </c>
      <c r="E6526" s="14">
        <v>5</v>
      </c>
      <c r="F6526" s="14">
        <v>163.08233893822401</v>
      </c>
      <c r="G6526" s="14">
        <v>54.360779646074597</v>
      </c>
      <c r="H6526" s="14">
        <v>372.92158637630899</v>
      </c>
      <c r="I6526" s="14">
        <v>445.27413396910202</v>
      </c>
      <c r="J6526" s="14">
        <v>377.871295862718</v>
      </c>
      <c r="K6526" s="14">
        <v>520.99267246243198</v>
      </c>
      <c r="L6526" s="14">
        <v>75.718538493329703</v>
      </c>
      <c r="M6526" s="14">
        <v>67.402838106383797</v>
      </c>
      <c r="O6526" s="14"/>
      <c r="P6526" s="14"/>
      <c r="Q6526" s="14"/>
      <c r="R6526" s="14"/>
      <c r="S6526" s="14"/>
      <c r="T6526" s="14"/>
      <c r="U6526" s="14"/>
      <c r="V6526" s="14"/>
      <c r="W6526" s="14"/>
      <c r="X6526" s="14"/>
      <c r="Y6526" s="14"/>
    </row>
    <row r="6527" spans="1:25">
      <c r="A6527" s="14" t="s">
        <v>6611</v>
      </c>
      <c r="B6527" s="14" t="s">
        <v>60</v>
      </c>
      <c r="C6527" s="14" t="s">
        <v>130</v>
      </c>
      <c r="D6527" s="14" t="s">
        <v>55</v>
      </c>
      <c r="E6527" s="14">
        <v>5</v>
      </c>
      <c r="F6527" s="14">
        <v>158.27383048644199</v>
      </c>
      <c r="G6527" s="14">
        <v>52.757943495480802</v>
      </c>
      <c r="H6527" s="14">
        <v>361.10844281643199</v>
      </c>
      <c r="I6527" s="14">
        <v>425.51358525194598</v>
      </c>
      <c r="J6527" s="14">
        <v>360.29742156420099</v>
      </c>
      <c r="K6527" s="14">
        <v>498.90501029020299</v>
      </c>
      <c r="L6527" s="14">
        <v>73.391425038257395</v>
      </c>
      <c r="M6527" s="14">
        <v>65.216163687745095</v>
      </c>
      <c r="O6527" s="14"/>
      <c r="P6527" s="14"/>
      <c r="Q6527" s="14"/>
      <c r="R6527" s="14"/>
      <c r="S6527" s="14"/>
      <c r="T6527" s="14"/>
      <c r="U6527" s="14"/>
      <c r="V6527" s="14"/>
      <c r="W6527" s="14"/>
      <c r="X6527" s="14"/>
      <c r="Y6527" s="14"/>
    </row>
    <row r="6528" spans="1:25">
      <c r="A6528" s="14" t="s">
        <v>6612</v>
      </c>
      <c r="B6528" s="14" t="s">
        <v>60</v>
      </c>
      <c r="C6528" s="14" t="s">
        <v>131</v>
      </c>
      <c r="D6528" s="14" t="s">
        <v>55</v>
      </c>
      <c r="E6528" s="14">
        <v>5</v>
      </c>
      <c r="F6528" s="14">
        <v>173.52859420184501</v>
      </c>
      <c r="G6528" s="14">
        <v>57.842864733948403</v>
      </c>
      <c r="H6528" s="14">
        <v>395.53381245861902</v>
      </c>
      <c r="I6528" s="14">
        <v>449.68439533496399</v>
      </c>
      <c r="J6528" s="14">
        <v>384.108252246674</v>
      </c>
      <c r="K6528" s="14">
        <v>523.08797118124403</v>
      </c>
      <c r="L6528" s="14">
        <v>73.403575846279594</v>
      </c>
      <c r="M6528" s="14">
        <v>65.576143088290294</v>
      </c>
      <c r="O6528" s="14"/>
      <c r="P6528" s="14"/>
      <c r="Q6528" s="14"/>
      <c r="R6528" s="14"/>
      <c r="S6528" s="14"/>
      <c r="T6528" s="14"/>
      <c r="U6528" s="14"/>
      <c r="V6528" s="14"/>
      <c r="W6528" s="14"/>
      <c r="X6528" s="14"/>
      <c r="Y6528" s="14"/>
    </row>
    <row r="6529" spans="1:25">
      <c r="A6529" s="14" t="s">
        <v>6613</v>
      </c>
      <c r="B6529" s="14" t="s">
        <v>60</v>
      </c>
      <c r="C6529" s="14" t="s">
        <v>132</v>
      </c>
      <c r="D6529" s="14" t="s">
        <v>55</v>
      </c>
      <c r="E6529" s="14">
        <v>5</v>
      </c>
      <c r="F6529" s="14">
        <v>170.17761872777299</v>
      </c>
      <c r="G6529" s="14">
        <v>56.725872909257802</v>
      </c>
      <c r="H6529" s="14">
        <v>386.61794017714402</v>
      </c>
      <c r="I6529" s="14">
        <v>436.082239272224</v>
      </c>
      <c r="J6529" s="14">
        <v>371.93725788353498</v>
      </c>
      <c r="K6529" s="14">
        <v>507.96362651620399</v>
      </c>
      <c r="L6529" s="14">
        <v>71.8813872439801</v>
      </c>
      <c r="M6529" s="14">
        <v>64.144981388689303</v>
      </c>
      <c r="O6529" s="14"/>
      <c r="P6529" s="14"/>
      <c r="Q6529" s="14"/>
      <c r="R6529" s="14"/>
      <c r="S6529" s="14"/>
      <c r="T6529" s="14"/>
      <c r="U6529" s="14"/>
      <c r="V6529" s="14"/>
      <c r="W6529" s="14"/>
      <c r="X6529" s="14"/>
      <c r="Y6529" s="14"/>
    </row>
    <row r="6530" spans="1:25">
      <c r="A6530" s="14" t="s">
        <v>6614</v>
      </c>
      <c r="B6530" s="14" t="s">
        <v>60</v>
      </c>
      <c r="C6530" s="14" t="s">
        <v>38</v>
      </c>
      <c r="D6530" s="14" t="s">
        <v>59</v>
      </c>
      <c r="E6530" s="14">
        <v>0</v>
      </c>
      <c r="F6530" s="14">
        <v>1026.17321331174</v>
      </c>
      <c r="G6530" s="14">
        <v>342.05773777057902</v>
      </c>
      <c r="H6530" s="14">
        <v>346.44371520507599</v>
      </c>
      <c r="I6530" s="14">
        <v>394.00069595940499</v>
      </c>
      <c r="J6530" s="14">
        <v>369.95115431539102</v>
      </c>
      <c r="K6530" s="14">
        <v>419.18776801311998</v>
      </c>
      <c r="L6530" s="14">
        <v>25.187072053714701</v>
      </c>
      <c r="M6530" s="14">
        <v>24.0495416440138</v>
      </c>
      <c r="O6530" s="14"/>
      <c r="P6530" s="14"/>
      <c r="Q6530" s="14"/>
      <c r="R6530" s="14"/>
      <c r="S6530" s="14"/>
      <c r="T6530" s="14"/>
      <c r="U6530" s="14"/>
      <c r="V6530" s="14"/>
      <c r="W6530" s="14"/>
      <c r="X6530" s="14"/>
      <c r="Y6530" s="14"/>
    </row>
    <row r="6531" spans="1:25">
      <c r="A6531" s="14" t="s">
        <v>6615</v>
      </c>
      <c r="B6531" s="14" t="s">
        <v>60</v>
      </c>
      <c r="C6531" s="14" t="s">
        <v>36</v>
      </c>
      <c r="D6531" s="14" t="s">
        <v>59</v>
      </c>
      <c r="E6531" s="14">
        <v>0</v>
      </c>
      <c r="F6531" s="14">
        <v>997.67961005649602</v>
      </c>
      <c r="G6531" s="14">
        <v>332.55987001883199</v>
      </c>
      <c r="H6531" s="14">
        <v>333.25414949695102</v>
      </c>
      <c r="I6531" s="14">
        <v>376.83107580062398</v>
      </c>
      <c r="J6531" s="14">
        <v>353.52973789054198</v>
      </c>
      <c r="K6531" s="14">
        <v>401.250590963018</v>
      </c>
      <c r="L6531" s="14">
        <v>24.419515162393701</v>
      </c>
      <c r="M6531" s="14">
        <v>23.301337910082101</v>
      </c>
      <c r="O6531" s="14"/>
      <c r="P6531" s="14"/>
      <c r="Q6531" s="14"/>
      <c r="R6531" s="14"/>
      <c r="S6531" s="14"/>
      <c r="T6531" s="14"/>
      <c r="U6531" s="14"/>
      <c r="V6531" s="14"/>
      <c r="W6531" s="14"/>
      <c r="X6531" s="14"/>
      <c r="Y6531" s="14"/>
    </row>
    <row r="6532" spans="1:25">
      <c r="A6532" s="14" t="s">
        <v>6616</v>
      </c>
      <c r="B6532" s="14" t="s">
        <v>60</v>
      </c>
      <c r="C6532" s="14" t="s">
        <v>34</v>
      </c>
      <c r="D6532" s="14" t="s">
        <v>59</v>
      </c>
      <c r="E6532" s="14">
        <v>0</v>
      </c>
      <c r="F6532" s="14">
        <v>974.66235326036701</v>
      </c>
      <c r="G6532" s="14">
        <v>324.88745108678899</v>
      </c>
      <c r="H6532" s="14">
        <v>322.83636405383402</v>
      </c>
      <c r="I6532" s="14">
        <v>363.41315754263701</v>
      </c>
      <c r="J6532" s="14">
        <v>340.707966326372</v>
      </c>
      <c r="K6532" s="14">
        <v>387.22104716661499</v>
      </c>
      <c r="L6532" s="14">
        <v>23.8078896239778</v>
      </c>
      <c r="M6532" s="14">
        <v>22.705191216265</v>
      </c>
      <c r="O6532" s="14"/>
      <c r="P6532" s="14"/>
      <c r="Q6532" s="14"/>
      <c r="R6532" s="14"/>
      <c r="S6532" s="14"/>
      <c r="T6532" s="14"/>
      <c r="U6532" s="14"/>
      <c r="V6532" s="14"/>
      <c r="W6532" s="14"/>
      <c r="X6532" s="14"/>
      <c r="Y6532" s="14"/>
    </row>
    <row r="6533" spans="1:25">
      <c r="A6533" s="14" t="s">
        <v>6617</v>
      </c>
      <c r="B6533" s="14" t="s">
        <v>60</v>
      </c>
      <c r="C6533" s="14" t="s">
        <v>128</v>
      </c>
      <c r="D6533" s="14" t="s">
        <v>59</v>
      </c>
      <c r="E6533" s="14">
        <v>0</v>
      </c>
      <c r="F6533" s="14">
        <v>968.45176302819004</v>
      </c>
      <c r="G6533" s="14">
        <v>322.81725434273</v>
      </c>
      <c r="H6533" s="14">
        <v>318.75524994098203</v>
      </c>
      <c r="I6533" s="14">
        <v>356.32964270579299</v>
      </c>
      <c r="J6533" s="14">
        <v>334.01181364665001</v>
      </c>
      <c r="K6533" s="14">
        <v>379.73491956698098</v>
      </c>
      <c r="L6533" s="14">
        <v>23.405276861187499</v>
      </c>
      <c r="M6533" s="14">
        <v>22.317829059143499</v>
      </c>
      <c r="O6533" s="14"/>
      <c r="P6533" s="14"/>
      <c r="Q6533" s="14"/>
      <c r="R6533" s="14"/>
      <c r="S6533" s="14"/>
      <c r="T6533" s="14"/>
      <c r="U6533" s="14"/>
      <c r="V6533" s="14"/>
      <c r="W6533" s="14"/>
      <c r="X6533" s="14"/>
      <c r="Y6533" s="14"/>
    </row>
    <row r="6534" spans="1:25">
      <c r="A6534" s="14" t="s">
        <v>6618</v>
      </c>
      <c r="B6534" s="14" t="s">
        <v>60</v>
      </c>
      <c r="C6534" s="14" t="s">
        <v>129</v>
      </c>
      <c r="D6534" s="14" t="s">
        <v>59</v>
      </c>
      <c r="E6534" s="14">
        <v>0</v>
      </c>
      <c r="F6534" s="14">
        <v>981.39194043582597</v>
      </c>
      <c r="G6534" s="14">
        <v>327.13064681194197</v>
      </c>
      <c r="H6534" s="14">
        <v>321.47693904395601</v>
      </c>
      <c r="I6534" s="14">
        <v>355.72303305926198</v>
      </c>
      <c r="J6534" s="14">
        <v>333.59688783042498</v>
      </c>
      <c r="K6534" s="14">
        <v>378.91996685432298</v>
      </c>
      <c r="L6534" s="14">
        <v>23.196933795061501</v>
      </c>
      <c r="M6534" s="14">
        <v>22.126145228836499</v>
      </c>
      <c r="O6534" s="14"/>
      <c r="P6534" s="14"/>
      <c r="Q6534" s="14"/>
      <c r="R6534" s="14"/>
      <c r="S6534" s="14"/>
      <c r="T6534" s="14"/>
      <c r="U6534" s="14"/>
      <c r="V6534" s="14"/>
      <c r="W6534" s="14"/>
      <c r="X6534" s="14"/>
      <c r="Y6534" s="14"/>
    </row>
    <row r="6535" spans="1:25">
      <c r="A6535" s="14" t="s">
        <v>6619</v>
      </c>
      <c r="B6535" s="14" t="s">
        <v>60</v>
      </c>
      <c r="C6535" s="14" t="s">
        <v>130</v>
      </c>
      <c r="D6535" s="14" t="s">
        <v>59</v>
      </c>
      <c r="E6535" s="14">
        <v>0</v>
      </c>
      <c r="F6535" s="14">
        <v>989.29700770877002</v>
      </c>
      <c r="G6535" s="14">
        <v>329.765669236257</v>
      </c>
      <c r="H6535" s="14">
        <v>322.96615511718898</v>
      </c>
      <c r="I6535" s="14">
        <v>353.37228335828303</v>
      </c>
      <c r="J6535" s="14">
        <v>331.48222394496202</v>
      </c>
      <c r="K6535" s="14">
        <v>376.31735369254301</v>
      </c>
      <c r="L6535" s="14">
        <v>22.945070334259398</v>
      </c>
      <c r="M6535" s="14">
        <v>21.890059413321602</v>
      </c>
      <c r="O6535" s="14"/>
      <c r="P6535" s="14"/>
      <c r="Q6535" s="14"/>
      <c r="R6535" s="14"/>
      <c r="S6535" s="14"/>
      <c r="T6535" s="14"/>
      <c r="U6535" s="14"/>
      <c r="V6535" s="14"/>
      <c r="W6535" s="14"/>
      <c r="X6535" s="14"/>
      <c r="Y6535" s="14"/>
    </row>
    <row r="6536" spans="1:25">
      <c r="A6536" s="14" t="s">
        <v>6620</v>
      </c>
      <c r="B6536" s="14" t="s">
        <v>60</v>
      </c>
      <c r="C6536" s="14" t="s">
        <v>131</v>
      </c>
      <c r="D6536" s="14" t="s">
        <v>59</v>
      </c>
      <c r="E6536" s="14">
        <v>0</v>
      </c>
      <c r="F6536" s="14">
        <v>943.81072549089504</v>
      </c>
      <c r="G6536" s="14">
        <v>314.603575163632</v>
      </c>
      <c r="H6536" s="14">
        <v>306.84250539386898</v>
      </c>
      <c r="I6536" s="14">
        <v>330.640370393171</v>
      </c>
      <c r="J6536" s="14">
        <v>309.70590030849303</v>
      </c>
      <c r="K6536" s="14">
        <v>352.60846909565902</v>
      </c>
      <c r="L6536" s="14">
        <v>21.968098702488501</v>
      </c>
      <c r="M6536" s="14">
        <v>20.934470084677599</v>
      </c>
      <c r="O6536" s="14"/>
      <c r="P6536" s="14"/>
      <c r="Q6536" s="14"/>
      <c r="R6536" s="14"/>
      <c r="S6536" s="14"/>
      <c r="T6536" s="14"/>
      <c r="U6536" s="14"/>
      <c r="V6536" s="14"/>
      <c r="W6536" s="14"/>
      <c r="X6536" s="14"/>
      <c r="Y6536" s="14"/>
    </row>
    <row r="6537" spans="1:25">
      <c r="A6537" s="14" t="s">
        <v>6621</v>
      </c>
      <c r="B6537" s="14" t="s">
        <v>60</v>
      </c>
      <c r="C6537" s="14" t="s">
        <v>132</v>
      </c>
      <c r="D6537" s="14" t="s">
        <v>59</v>
      </c>
      <c r="E6537" s="14">
        <v>0</v>
      </c>
      <c r="F6537" s="14">
        <v>991.24916492883801</v>
      </c>
      <c r="G6537" s="14">
        <v>330.41638830961301</v>
      </c>
      <c r="H6537" s="14">
        <v>320.82998826039199</v>
      </c>
      <c r="I6537" s="14">
        <v>342.50743328753799</v>
      </c>
      <c r="J6537" s="14">
        <v>321.34293524040999</v>
      </c>
      <c r="K6537" s="14">
        <v>364.69094188612399</v>
      </c>
      <c r="L6537" s="14">
        <v>22.183508598586101</v>
      </c>
      <c r="M6537" s="14">
        <v>21.164498047128099</v>
      </c>
      <c r="O6537" s="14"/>
      <c r="P6537" s="14"/>
      <c r="Q6537" s="14"/>
      <c r="R6537" s="14"/>
      <c r="S6537" s="14"/>
      <c r="T6537" s="14"/>
      <c r="U6537" s="14"/>
      <c r="V6537" s="14"/>
      <c r="W6537" s="14"/>
      <c r="X6537" s="14"/>
      <c r="Y6537" s="14"/>
    </row>
    <row r="6538" spans="1:25">
      <c r="A6538" s="14" t="s">
        <v>6622</v>
      </c>
      <c r="B6538" s="14" t="s">
        <v>60</v>
      </c>
      <c r="C6538" s="14" t="s">
        <v>38</v>
      </c>
      <c r="D6538" s="14" t="s">
        <v>59</v>
      </c>
      <c r="E6538" s="14">
        <v>1</v>
      </c>
      <c r="F6538" s="14">
        <v>113.82445150285299</v>
      </c>
      <c r="G6538" s="14">
        <v>37.941483834284298</v>
      </c>
      <c r="H6538" s="14">
        <v>194.86150600526</v>
      </c>
      <c r="I6538" s="14">
        <v>248.361440497167</v>
      </c>
      <c r="J6538" s="14">
        <v>203.97047798831699</v>
      </c>
      <c r="K6538" s="14">
        <v>299.39264711596201</v>
      </c>
      <c r="L6538" s="14">
        <v>51.031206618794997</v>
      </c>
      <c r="M6538" s="14">
        <v>44.390962508849903</v>
      </c>
      <c r="O6538" s="14"/>
      <c r="P6538" s="14"/>
      <c r="Q6538" s="14"/>
      <c r="R6538" s="14"/>
      <c r="S6538" s="14"/>
      <c r="T6538" s="14"/>
      <c r="U6538" s="14"/>
      <c r="V6538" s="14"/>
      <c r="W6538" s="14"/>
      <c r="X6538" s="14"/>
      <c r="Y6538" s="14"/>
    </row>
    <row r="6539" spans="1:25">
      <c r="A6539" s="14" t="s">
        <v>6623</v>
      </c>
      <c r="B6539" s="14" t="s">
        <v>60</v>
      </c>
      <c r="C6539" s="14" t="s">
        <v>36</v>
      </c>
      <c r="D6539" s="14" t="s">
        <v>59</v>
      </c>
      <c r="E6539" s="14">
        <v>1</v>
      </c>
      <c r="F6539" s="14">
        <v>131.97576525493699</v>
      </c>
      <c r="G6539" s="14">
        <v>43.991921751645499</v>
      </c>
      <c r="H6539" s="14">
        <v>221.644103948234</v>
      </c>
      <c r="I6539" s="14">
        <v>275.98669773500001</v>
      </c>
      <c r="J6539" s="14">
        <v>230.19612492643901</v>
      </c>
      <c r="K6539" s="14">
        <v>328.103065826825</v>
      </c>
      <c r="L6539" s="14">
        <v>52.116368091825599</v>
      </c>
      <c r="M6539" s="14">
        <v>45.790572808560299</v>
      </c>
      <c r="O6539" s="14"/>
      <c r="P6539" s="14"/>
      <c r="Q6539" s="14"/>
      <c r="R6539" s="14"/>
      <c r="S6539" s="14"/>
      <c r="T6539" s="14"/>
      <c r="U6539" s="14"/>
      <c r="V6539" s="14"/>
      <c r="W6539" s="14"/>
      <c r="X6539" s="14"/>
      <c r="Y6539" s="14"/>
    </row>
    <row r="6540" spans="1:25">
      <c r="A6540" s="14" t="s">
        <v>6624</v>
      </c>
      <c r="B6540" s="14" t="s">
        <v>60</v>
      </c>
      <c r="C6540" s="14" t="s">
        <v>34</v>
      </c>
      <c r="D6540" s="14" t="s">
        <v>59</v>
      </c>
      <c r="E6540" s="14">
        <v>1</v>
      </c>
      <c r="F6540" s="14">
        <v>135.23058444622399</v>
      </c>
      <c r="G6540" s="14">
        <v>45.076861482074598</v>
      </c>
      <c r="H6540" s="14">
        <v>223.85833972789499</v>
      </c>
      <c r="I6540" s="14">
        <v>277.711268377566</v>
      </c>
      <c r="J6540" s="14">
        <v>232.242906600721</v>
      </c>
      <c r="K6540" s="14">
        <v>329.37941298578397</v>
      </c>
      <c r="L6540" s="14">
        <v>51.668144608217702</v>
      </c>
      <c r="M6540" s="14">
        <v>45.468361776844901</v>
      </c>
      <c r="O6540" s="14"/>
      <c r="P6540" s="14"/>
      <c r="Q6540" s="14"/>
      <c r="R6540" s="14"/>
      <c r="S6540" s="14"/>
      <c r="T6540" s="14"/>
      <c r="U6540" s="14"/>
      <c r="V6540" s="14"/>
      <c r="W6540" s="14"/>
      <c r="X6540" s="14"/>
      <c r="Y6540" s="14"/>
    </row>
    <row r="6541" spans="1:25">
      <c r="A6541" s="14" t="s">
        <v>6625</v>
      </c>
      <c r="B6541" s="14" t="s">
        <v>60</v>
      </c>
      <c r="C6541" s="14" t="s">
        <v>128</v>
      </c>
      <c r="D6541" s="14" t="s">
        <v>59</v>
      </c>
      <c r="E6541" s="14">
        <v>1</v>
      </c>
      <c r="F6541" s="14">
        <v>140.24072550037201</v>
      </c>
      <c r="G6541" s="14">
        <v>46.7469085001241</v>
      </c>
      <c r="H6541" s="14">
        <v>229.89905985208799</v>
      </c>
      <c r="I6541" s="14">
        <v>284.707619597009</v>
      </c>
      <c r="J6541" s="14">
        <v>238.91861017003399</v>
      </c>
      <c r="K6541" s="14">
        <v>336.61967925649202</v>
      </c>
      <c r="L6541" s="14">
        <v>51.9120596594829</v>
      </c>
      <c r="M6541" s="14">
        <v>45.789009426974303</v>
      </c>
      <c r="O6541" s="14"/>
      <c r="P6541" s="14"/>
      <c r="Q6541" s="14"/>
      <c r="R6541" s="14"/>
      <c r="S6541" s="14"/>
      <c r="T6541" s="14"/>
      <c r="U6541" s="14"/>
      <c r="V6541" s="14"/>
      <c r="W6541" s="14"/>
      <c r="X6541" s="14"/>
      <c r="Y6541" s="14"/>
    </row>
    <row r="6542" spans="1:25">
      <c r="A6542" s="14" t="s">
        <v>6626</v>
      </c>
      <c r="B6542" s="14" t="s">
        <v>60</v>
      </c>
      <c r="C6542" s="14" t="s">
        <v>129</v>
      </c>
      <c r="D6542" s="14" t="s">
        <v>59</v>
      </c>
      <c r="E6542" s="14">
        <v>1</v>
      </c>
      <c r="F6542" s="14">
        <v>136.29966043708299</v>
      </c>
      <c r="G6542" s="14">
        <v>45.4332201456942</v>
      </c>
      <c r="H6542" s="14">
        <v>221.89606908764</v>
      </c>
      <c r="I6542" s="14">
        <v>270.32787318660797</v>
      </c>
      <c r="J6542" s="14">
        <v>226.231466615469</v>
      </c>
      <c r="K6542" s="14">
        <v>320.41167789821202</v>
      </c>
      <c r="L6542" s="14">
        <v>50.083804711603598</v>
      </c>
      <c r="M6542" s="14">
        <v>44.096406571139099</v>
      </c>
      <c r="O6542" s="14"/>
      <c r="P6542" s="14"/>
      <c r="Q6542" s="14"/>
      <c r="R6542" s="14"/>
      <c r="S6542" s="14"/>
      <c r="T6542" s="14"/>
      <c r="U6542" s="14"/>
      <c r="V6542" s="14"/>
      <c r="W6542" s="14"/>
      <c r="X6542" s="14"/>
      <c r="Y6542" s="14"/>
    </row>
    <row r="6543" spans="1:25">
      <c r="A6543" s="14" t="s">
        <v>6627</v>
      </c>
      <c r="B6543" s="14" t="s">
        <v>60</v>
      </c>
      <c r="C6543" s="14" t="s">
        <v>130</v>
      </c>
      <c r="D6543" s="14" t="s">
        <v>59</v>
      </c>
      <c r="E6543" s="14">
        <v>1</v>
      </c>
      <c r="F6543" s="14">
        <v>142.914921790562</v>
      </c>
      <c r="G6543" s="14">
        <v>47.638307263520502</v>
      </c>
      <c r="H6543" s="14">
        <v>231.39994784825601</v>
      </c>
      <c r="I6543" s="14">
        <v>276.34063701193702</v>
      </c>
      <c r="J6543" s="14">
        <v>232.08080846349</v>
      </c>
      <c r="K6543" s="14">
        <v>326.45951771790902</v>
      </c>
      <c r="L6543" s="14">
        <v>50.1188807059726</v>
      </c>
      <c r="M6543" s="14">
        <v>44.259828548447402</v>
      </c>
      <c r="O6543" s="14"/>
      <c r="P6543" s="14"/>
      <c r="Q6543" s="14"/>
      <c r="R6543" s="14"/>
      <c r="S6543" s="14"/>
      <c r="T6543" s="14"/>
      <c r="U6543" s="14"/>
      <c r="V6543" s="14"/>
      <c r="W6543" s="14"/>
      <c r="X6543" s="14"/>
      <c r="Y6543" s="14"/>
    </row>
    <row r="6544" spans="1:25">
      <c r="A6544" s="14" t="s">
        <v>6628</v>
      </c>
      <c r="B6544" s="14" t="s">
        <v>60</v>
      </c>
      <c r="C6544" s="14" t="s">
        <v>131</v>
      </c>
      <c r="D6544" s="14" t="s">
        <v>59</v>
      </c>
      <c r="E6544" s="14">
        <v>1</v>
      </c>
      <c r="F6544" s="14">
        <v>137.170154560702</v>
      </c>
      <c r="G6544" s="14">
        <v>45.723384853567197</v>
      </c>
      <c r="H6544" s="14">
        <v>221.03897152730801</v>
      </c>
      <c r="I6544" s="14">
        <v>255.89948078675599</v>
      </c>
      <c r="J6544" s="14">
        <v>213.96499782369901</v>
      </c>
      <c r="K6544" s="14">
        <v>303.50843340009101</v>
      </c>
      <c r="L6544" s="14">
        <v>47.608952613334701</v>
      </c>
      <c r="M6544" s="14">
        <v>41.934482963057398</v>
      </c>
      <c r="O6544" s="14"/>
      <c r="P6544" s="14"/>
      <c r="Q6544" s="14"/>
      <c r="R6544" s="14"/>
      <c r="S6544" s="14"/>
      <c r="T6544" s="14"/>
      <c r="U6544" s="14"/>
      <c r="V6544" s="14"/>
      <c r="W6544" s="14"/>
      <c r="X6544" s="14"/>
      <c r="Y6544" s="14"/>
    </row>
    <row r="6545" spans="1:25">
      <c r="A6545" s="14" t="s">
        <v>6629</v>
      </c>
      <c r="B6545" s="14" t="s">
        <v>60</v>
      </c>
      <c r="C6545" s="14" t="s">
        <v>132</v>
      </c>
      <c r="D6545" s="14" t="s">
        <v>59</v>
      </c>
      <c r="E6545" s="14">
        <v>1</v>
      </c>
      <c r="F6545" s="14">
        <v>139.00171303369299</v>
      </c>
      <c r="G6545" s="14">
        <v>46.333904344564502</v>
      </c>
      <c r="H6545" s="14">
        <v>222.548732822641</v>
      </c>
      <c r="I6545" s="14">
        <v>255.360723359893</v>
      </c>
      <c r="J6545" s="14">
        <v>213.618971921894</v>
      </c>
      <c r="K6545" s="14">
        <v>302.71088966207401</v>
      </c>
      <c r="L6545" s="14">
        <v>47.3501663021813</v>
      </c>
      <c r="M6545" s="14">
        <v>41.7417514379989</v>
      </c>
      <c r="O6545" s="14"/>
      <c r="P6545" s="14"/>
      <c r="Q6545" s="14"/>
      <c r="R6545" s="14"/>
      <c r="S6545" s="14"/>
      <c r="T6545" s="14"/>
      <c r="U6545" s="14"/>
      <c r="V6545" s="14"/>
      <c r="W6545" s="14"/>
      <c r="X6545" s="14"/>
      <c r="Y6545" s="14"/>
    </row>
    <row r="6546" spans="1:25">
      <c r="A6546" s="14" t="s">
        <v>6630</v>
      </c>
      <c r="B6546" s="14" t="s">
        <v>60</v>
      </c>
      <c r="C6546" s="14" t="s">
        <v>38</v>
      </c>
      <c r="D6546" s="14" t="s">
        <v>59</v>
      </c>
      <c r="E6546" s="14">
        <v>2</v>
      </c>
      <c r="F6546" s="14">
        <v>183.71584346618599</v>
      </c>
      <c r="G6546" s="14">
        <v>61.2386144887288</v>
      </c>
      <c r="H6546" s="14">
        <v>297.86284163913598</v>
      </c>
      <c r="I6546" s="14">
        <v>357.033009162773</v>
      </c>
      <c r="J6546" s="14">
        <v>306.269507668806</v>
      </c>
      <c r="K6546" s="14">
        <v>413.67500338480602</v>
      </c>
      <c r="L6546" s="14">
        <v>56.6419942220328</v>
      </c>
      <c r="M6546" s="14">
        <v>50.763501493966899</v>
      </c>
      <c r="O6546" s="14"/>
      <c r="P6546" s="14"/>
      <c r="Q6546" s="14"/>
      <c r="R6546" s="14"/>
      <c r="S6546" s="14"/>
      <c r="T6546" s="14"/>
      <c r="U6546" s="14"/>
      <c r="V6546" s="14"/>
      <c r="W6546" s="14"/>
      <c r="X6546" s="14"/>
      <c r="Y6546" s="14"/>
    </row>
    <row r="6547" spans="1:25">
      <c r="A6547" s="14" t="s">
        <v>6631</v>
      </c>
      <c r="B6547" s="14" t="s">
        <v>60</v>
      </c>
      <c r="C6547" s="14" t="s">
        <v>36</v>
      </c>
      <c r="D6547" s="14" t="s">
        <v>59</v>
      </c>
      <c r="E6547" s="14">
        <v>2</v>
      </c>
      <c r="F6547" s="14">
        <v>186.778231049515</v>
      </c>
      <c r="G6547" s="14">
        <v>62.259410349838298</v>
      </c>
      <c r="H6547" s="14">
        <v>298.18201288257302</v>
      </c>
      <c r="I6547" s="14">
        <v>351.33379880864499</v>
      </c>
      <c r="J6547" s="14">
        <v>301.91457775504801</v>
      </c>
      <c r="K6547" s="14">
        <v>406.42586737619899</v>
      </c>
      <c r="L6547" s="14">
        <v>55.092068567553497</v>
      </c>
      <c r="M6547" s="14">
        <v>49.419221053597497</v>
      </c>
      <c r="O6547" s="14"/>
      <c r="P6547" s="14"/>
      <c r="Q6547" s="14"/>
      <c r="R6547" s="14"/>
      <c r="S6547" s="14"/>
      <c r="T6547" s="14"/>
      <c r="U6547" s="14"/>
      <c r="V6547" s="14"/>
      <c r="W6547" s="14"/>
      <c r="X6547" s="14"/>
      <c r="Y6547" s="14"/>
    </row>
    <row r="6548" spans="1:25">
      <c r="A6548" s="14" t="s">
        <v>6632</v>
      </c>
      <c r="B6548" s="14" t="s">
        <v>60</v>
      </c>
      <c r="C6548" s="14" t="s">
        <v>34</v>
      </c>
      <c r="D6548" s="14" t="s">
        <v>59</v>
      </c>
      <c r="E6548" s="14">
        <v>2</v>
      </c>
      <c r="F6548" s="14">
        <v>175.071699053202</v>
      </c>
      <c r="G6548" s="14">
        <v>58.357233017734004</v>
      </c>
      <c r="H6548" s="14">
        <v>276.042538950525</v>
      </c>
      <c r="I6548" s="14">
        <v>322.90407459783597</v>
      </c>
      <c r="J6548" s="14">
        <v>276.11546341294098</v>
      </c>
      <c r="K6548" s="14">
        <v>375.25134464512598</v>
      </c>
      <c r="L6548" s="14">
        <v>52.347270047290202</v>
      </c>
      <c r="M6548" s="14">
        <v>46.7886111848957</v>
      </c>
      <c r="O6548" s="14"/>
      <c r="P6548" s="14"/>
      <c r="Q6548" s="14"/>
      <c r="R6548" s="14"/>
      <c r="S6548" s="14"/>
      <c r="T6548" s="14"/>
      <c r="U6548" s="14"/>
      <c r="V6548" s="14"/>
      <c r="W6548" s="14"/>
      <c r="X6548" s="14"/>
      <c r="Y6548" s="14"/>
    </row>
    <row r="6549" spans="1:25">
      <c r="A6549" s="14" t="s">
        <v>6633</v>
      </c>
      <c r="B6549" s="14" t="s">
        <v>60</v>
      </c>
      <c r="C6549" s="14" t="s">
        <v>128</v>
      </c>
      <c r="D6549" s="14" t="s">
        <v>59</v>
      </c>
      <c r="E6549" s="14">
        <v>2</v>
      </c>
      <c r="F6549" s="14">
        <v>168.369796802434</v>
      </c>
      <c r="G6549" s="14">
        <v>56.123265600811301</v>
      </c>
      <c r="H6549" s="14">
        <v>262.92990942974899</v>
      </c>
      <c r="I6549" s="14">
        <v>304.18223799417598</v>
      </c>
      <c r="J6549" s="14">
        <v>259.37599154693498</v>
      </c>
      <c r="K6549" s="14">
        <v>354.42327225477902</v>
      </c>
      <c r="L6549" s="14">
        <v>50.241034260602603</v>
      </c>
      <c r="M6549" s="14">
        <v>44.806246447241101</v>
      </c>
      <c r="O6549" s="14"/>
      <c r="P6549" s="14"/>
      <c r="Q6549" s="14"/>
      <c r="R6549" s="14"/>
      <c r="S6549" s="14"/>
      <c r="T6549" s="14"/>
      <c r="U6549" s="14"/>
      <c r="V6549" s="14"/>
      <c r="W6549" s="14"/>
      <c r="X6549" s="14"/>
      <c r="Y6549" s="14"/>
    </row>
    <row r="6550" spans="1:25">
      <c r="A6550" s="14" t="s">
        <v>6634</v>
      </c>
      <c r="B6550" s="14" t="s">
        <v>60</v>
      </c>
      <c r="C6550" s="14" t="s">
        <v>129</v>
      </c>
      <c r="D6550" s="14" t="s">
        <v>59</v>
      </c>
      <c r="E6550" s="14">
        <v>2</v>
      </c>
      <c r="F6550" s="14">
        <v>169.44285867582201</v>
      </c>
      <c r="G6550" s="14">
        <v>56.480952891940497</v>
      </c>
      <c r="H6550" s="14">
        <v>262.13313532769399</v>
      </c>
      <c r="I6550" s="14">
        <v>301.25332990222</v>
      </c>
      <c r="J6550" s="14">
        <v>257.00042887386502</v>
      </c>
      <c r="K6550" s="14">
        <v>350.85578889103601</v>
      </c>
      <c r="L6550" s="14">
        <v>49.602458988816203</v>
      </c>
      <c r="M6550" s="14">
        <v>44.252901028355197</v>
      </c>
      <c r="O6550" s="14"/>
      <c r="P6550" s="14"/>
      <c r="Q6550" s="14"/>
      <c r="R6550" s="14"/>
      <c r="S6550" s="14"/>
      <c r="T6550" s="14"/>
      <c r="U6550" s="14"/>
      <c r="V6550" s="14"/>
      <c r="W6550" s="14"/>
      <c r="X6550" s="14"/>
      <c r="Y6550" s="14"/>
    </row>
    <row r="6551" spans="1:25">
      <c r="A6551" s="14" t="s">
        <v>6635</v>
      </c>
      <c r="B6551" s="14" t="s">
        <v>60</v>
      </c>
      <c r="C6551" s="14" t="s">
        <v>130</v>
      </c>
      <c r="D6551" s="14" t="s">
        <v>59</v>
      </c>
      <c r="E6551" s="14">
        <v>2</v>
      </c>
      <c r="F6551" s="14">
        <v>167.91598042951799</v>
      </c>
      <c r="G6551" s="14">
        <v>55.971993476505801</v>
      </c>
      <c r="H6551" s="14">
        <v>257.54774752218998</v>
      </c>
      <c r="I6551" s="14">
        <v>292.58637779641202</v>
      </c>
      <c r="J6551" s="14">
        <v>249.41007478494501</v>
      </c>
      <c r="K6551" s="14">
        <v>341.007290543512</v>
      </c>
      <c r="L6551" s="14">
        <v>48.420912747100097</v>
      </c>
      <c r="M6551" s="14">
        <v>43.176303011467098</v>
      </c>
      <c r="O6551" s="14"/>
      <c r="P6551" s="14"/>
      <c r="Q6551" s="14"/>
      <c r="R6551" s="14"/>
      <c r="S6551" s="14"/>
      <c r="T6551" s="14"/>
      <c r="U6551" s="14"/>
      <c r="V6551" s="14"/>
      <c r="W6551" s="14"/>
      <c r="X6551" s="14"/>
      <c r="Y6551" s="14"/>
    </row>
    <row r="6552" spans="1:25">
      <c r="A6552" s="14" t="s">
        <v>6636</v>
      </c>
      <c r="B6552" s="14" t="s">
        <v>60</v>
      </c>
      <c r="C6552" s="14" t="s">
        <v>131</v>
      </c>
      <c r="D6552" s="14" t="s">
        <v>59</v>
      </c>
      <c r="E6552" s="14">
        <v>2</v>
      </c>
      <c r="F6552" s="14">
        <v>163.626655035124</v>
      </c>
      <c r="G6552" s="14">
        <v>54.542218345041199</v>
      </c>
      <c r="H6552" s="14">
        <v>248.43863690006901</v>
      </c>
      <c r="I6552" s="14">
        <v>278.61079092143802</v>
      </c>
      <c r="J6552" s="14">
        <v>237.01074334852601</v>
      </c>
      <c r="K6552" s="14">
        <v>325.33406778703301</v>
      </c>
      <c r="L6552" s="14">
        <v>46.723276865595203</v>
      </c>
      <c r="M6552" s="14">
        <v>41.600047572911997</v>
      </c>
      <c r="O6552" s="14"/>
      <c r="P6552" s="14"/>
      <c r="Q6552" s="14"/>
      <c r="R6552" s="14"/>
      <c r="S6552" s="14"/>
      <c r="T6552" s="14"/>
      <c r="U6552" s="14"/>
      <c r="V6552" s="14"/>
      <c r="W6552" s="14"/>
      <c r="X6552" s="14"/>
      <c r="Y6552" s="14"/>
    </row>
    <row r="6553" spans="1:25">
      <c r="A6553" s="14" t="s">
        <v>6637</v>
      </c>
      <c r="B6553" s="14" t="s">
        <v>60</v>
      </c>
      <c r="C6553" s="14" t="s">
        <v>132</v>
      </c>
      <c r="D6553" s="14" t="s">
        <v>59</v>
      </c>
      <c r="E6553" s="14">
        <v>2</v>
      </c>
      <c r="F6553" s="14">
        <v>178.57154672017799</v>
      </c>
      <c r="G6553" s="14">
        <v>59.523848906726101</v>
      </c>
      <c r="H6553" s="14">
        <v>268.76305156403799</v>
      </c>
      <c r="I6553" s="14">
        <v>296.74506754997799</v>
      </c>
      <c r="J6553" s="14">
        <v>254.365311702377</v>
      </c>
      <c r="K6553" s="14">
        <v>344.10702426820399</v>
      </c>
      <c r="L6553" s="14">
        <v>47.361956718225798</v>
      </c>
      <c r="M6553" s="14">
        <v>42.379755847600798</v>
      </c>
      <c r="O6553" s="14"/>
      <c r="P6553" s="14"/>
      <c r="Q6553" s="14"/>
      <c r="R6553" s="14"/>
      <c r="S6553" s="14"/>
      <c r="T6553" s="14"/>
      <c r="U6553" s="14"/>
      <c r="V6553" s="14"/>
      <c r="W6553" s="14"/>
      <c r="X6553" s="14"/>
      <c r="Y6553" s="14"/>
    </row>
    <row r="6554" spans="1:25">
      <c r="A6554" s="14" t="s">
        <v>6638</v>
      </c>
      <c r="B6554" s="14" t="s">
        <v>60</v>
      </c>
      <c r="C6554" s="14" t="s">
        <v>38</v>
      </c>
      <c r="D6554" s="14" t="s">
        <v>59</v>
      </c>
      <c r="E6554" s="14">
        <v>3</v>
      </c>
      <c r="F6554" s="14">
        <v>242.94701342255701</v>
      </c>
      <c r="G6554" s="14">
        <v>80.982337807519002</v>
      </c>
      <c r="H6554" s="14">
        <v>396.15662756833501</v>
      </c>
      <c r="I6554" s="14">
        <v>397.37879542980301</v>
      </c>
      <c r="J6554" s="14">
        <v>348.59863428801799</v>
      </c>
      <c r="K6554" s="14">
        <v>451.03202467427201</v>
      </c>
      <c r="L6554" s="14">
        <v>53.653229244469301</v>
      </c>
      <c r="M6554" s="14">
        <v>48.780161141785101</v>
      </c>
      <c r="O6554" s="14"/>
      <c r="P6554" s="14"/>
      <c r="Q6554" s="14"/>
      <c r="R6554" s="14"/>
      <c r="S6554" s="14"/>
      <c r="T6554" s="14"/>
      <c r="U6554" s="14"/>
      <c r="V6554" s="14"/>
      <c r="W6554" s="14"/>
      <c r="X6554" s="14"/>
      <c r="Y6554" s="14"/>
    </row>
    <row r="6555" spans="1:25">
      <c r="A6555" s="14" t="s">
        <v>6639</v>
      </c>
      <c r="B6555" s="14" t="s">
        <v>60</v>
      </c>
      <c r="C6555" s="14" t="s">
        <v>36</v>
      </c>
      <c r="D6555" s="14" t="s">
        <v>59</v>
      </c>
      <c r="E6555" s="14">
        <v>3</v>
      </c>
      <c r="F6555" s="14">
        <v>224.357448612045</v>
      </c>
      <c r="G6555" s="14">
        <v>74.785816204014793</v>
      </c>
      <c r="H6555" s="14">
        <v>363.614548332379</v>
      </c>
      <c r="I6555" s="14">
        <v>362.88227168351102</v>
      </c>
      <c r="J6555" s="14">
        <v>316.55149099145899</v>
      </c>
      <c r="K6555" s="14">
        <v>414.03979513925498</v>
      </c>
      <c r="L6555" s="14">
        <v>51.157523455743799</v>
      </c>
      <c r="M6555" s="14">
        <v>46.330780692051498</v>
      </c>
      <c r="O6555" s="14"/>
      <c r="P6555" s="14"/>
      <c r="Q6555" s="14"/>
      <c r="R6555" s="14"/>
      <c r="S6555" s="14"/>
      <c r="T6555" s="14"/>
      <c r="U6555" s="14"/>
      <c r="V6555" s="14"/>
      <c r="W6555" s="14"/>
      <c r="X6555" s="14"/>
      <c r="Y6555" s="14"/>
    </row>
    <row r="6556" spans="1:25">
      <c r="A6556" s="14" t="s">
        <v>6640</v>
      </c>
      <c r="B6556" s="14" t="s">
        <v>60</v>
      </c>
      <c r="C6556" s="14" t="s">
        <v>34</v>
      </c>
      <c r="D6556" s="14" t="s">
        <v>59</v>
      </c>
      <c r="E6556" s="14">
        <v>3</v>
      </c>
      <c r="F6556" s="14">
        <v>213.71137408066801</v>
      </c>
      <c r="G6556" s="14">
        <v>71.237124693556197</v>
      </c>
      <c r="H6556" s="14">
        <v>344.59016443455801</v>
      </c>
      <c r="I6556" s="14">
        <v>343.66993076247098</v>
      </c>
      <c r="J6556" s="14">
        <v>298.81331849209403</v>
      </c>
      <c r="K6556" s="14">
        <v>393.32122962486102</v>
      </c>
      <c r="L6556" s="14">
        <v>49.651298862390298</v>
      </c>
      <c r="M6556" s="14">
        <v>44.856612270376999</v>
      </c>
      <c r="O6556" s="14"/>
      <c r="P6556" s="14"/>
      <c r="Q6556" s="14"/>
      <c r="R6556" s="14"/>
      <c r="S6556" s="14"/>
      <c r="T6556" s="14"/>
      <c r="U6556" s="14"/>
      <c r="V6556" s="14"/>
      <c r="W6556" s="14"/>
      <c r="X6556" s="14"/>
      <c r="Y6556" s="14"/>
    </row>
    <row r="6557" spans="1:25">
      <c r="A6557" s="14" t="s">
        <v>6641</v>
      </c>
      <c r="B6557" s="14" t="s">
        <v>60</v>
      </c>
      <c r="C6557" s="14" t="s">
        <v>128</v>
      </c>
      <c r="D6557" s="14" t="s">
        <v>59</v>
      </c>
      <c r="E6557" s="14">
        <v>3</v>
      </c>
      <c r="F6557" s="14">
        <v>213.50938523517601</v>
      </c>
      <c r="G6557" s="14">
        <v>71.169795078391999</v>
      </c>
      <c r="H6557" s="14">
        <v>342.67319119067798</v>
      </c>
      <c r="I6557" s="14">
        <v>341.42330689173298</v>
      </c>
      <c r="J6557" s="14">
        <v>296.87194673369697</v>
      </c>
      <c r="K6557" s="14">
        <v>390.73910559821002</v>
      </c>
      <c r="L6557" s="14">
        <v>49.315798706477601</v>
      </c>
      <c r="M6557" s="14">
        <v>44.5513601580355</v>
      </c>
      <c r="O6557" s="14"/>
      <c r="P6557" s="14"/>
      <c r="Q6557" s="14"/>
      <c r="R6557" s="14"/>
      <c r="S6557" s="14"/>
      <c r="T6557" s="14"/>
      <c r="U6557" s="14"/>
      <c r="V6557" s="14"/>
      <c r="W6557" s="14"/>
      <c r="X6557" s="14"/>
      <c r="Y6557" s="14"/>
    </row>
    <row r="6558" spans="1:25">
      <c r="A6558" s="14" t="s">
        <v>6642</v>
      </c>
      <c r="B6558" s="14" t="s">
        <v>60</v>
      </c>
      <c r="C6558" s="14" t="s">
        <v>129</v>
      </c>
      <c r="D6558" s="14" t="s">
        <v>59</v>
      </c>
      <c r="E6558" s="14">
        <v>3</v>
      </c>
      <c r="F6558" s="14">
        <v>221.731122269396</v>
      </c>
      <c r="G6558" s="14">
        <v>73.910374089798793</v>
      </c>
      <c r="H6558" s="14">
        <v>354.69601885911101</v>
      </c>
      <c r="I6558" s="14">
        <v>351.58848040820698</v>
      </c>
      <c r="J6558" s="14">
        <v>306.602929717341</v>
      </c>
      <c r="K6558" s="14">
        <v>401.28984592910598</v>
      </c>
      <c r="L6558" s="14">
        <v>49.701365520899799</v>
      </c>
      <c r="M6558" s="14">
        <v>44.9855506908658</v>
      </c>
      <c r="O6558" s="14"/>
      <c r="P6558" s="14"/>
      <c r="Q6558" s="14"/>
      <c r="R6558" s="14"/>
      <c r="S6558" s="14"/>
      <c r="T6558" s="14"/>
      <c r="U6558" s="14"/>
      <c r="V6558" s="14"/>
      <c r="W6558" s="14"/>
      <c r="X6558" s="14"/>
      <c r="Y6558" s="14"/>
    </row>
    <row r="6559" spans="1:25">
      <c r="A6559" s="14" t="s">
        <v>6643</v>
      </c>
      <c r="B6559" s="14" t="s">
        <v>60</v>
      </c>
      <c r="C6559" s="14" t="s">
        <v>130</v>
      </c>
      <c r="D6559" s="14" t="s">
        <v>59</v>
      </c>
      <c r="E6559" s="14">
        <v>3</v>
      </c>
      <c r="F6559" s="14">
        <v>228.45292683087001</v>
      </c>
      <c r="G6559" s="14">
        <v>76.150975610290203</v>
      </c>
      <c r="H6559" s="14">
        <v>365.16827868939203</v>
      </c>
      <c r="I6559" s="14">
        <v>359.50482891457602</v>
      </c>
      <c r="J6559" s="14">
        <v>314.23222207233601</v>
      </c>
      <c r="K6559" s="14">
        <v>409.44913668822602</v>
      </c>
      <c r="L6559" s="14">
        <v>49.944307773649498</v>
      </c>
      <c r="M6559" s="14">
        <v>45.272606842240599</v>
      </c>
      <c r="O6559" s="14"/>
      <c r="P6559" s="14"/>
      <c r="Q6559" s="14"/>
      <c r="R6559" s="14"/>
      <c r="S6559" s="14"/>
      <c r="T6559" s="14"/>
      <c r="U6559" s="14"/>
      <c r="V6559" s="14"/>
      <c r="W6559" s="14"/>
      <c r="X6559" s="14"/>
      <c r="Y6559" s="14"/>
    </row>
    <row r="6560" spans="1:25">
      <c r="A6560" s="14" t="s">
        <v>6644</v>
      </c>
      <c r="B6560" s="14" t="s">
        <v>60</v>
      </c>
      <c r="C6560" s="14" t="s">
        <v>131</v>
      </c>
      <c r="D6560" s="14" t="s">
        <v>59</v>
      </c>
      <c r="E6560" s="14">
        <v>3</v>
      </c>
      <c r="F6560" s="14">
        <v>220.591950579941</v>
      </c>
      <c r="G6560" s="14">
        <v>73.530650193313804</v>
      </c>
      <c r="H6560" s="14">
        <v>352.85114541635301</v>
      </c>
      <c r="I6560" s="14">
        <v>343.78546129855101</v>
      </c>
      <c r="J6560" s="14">
        <v>299.81618792345301</v>
      </c>
      <c r="K6560" s="14">
        <v>392.37656480873102</v>
      </c>
      <c r="L6560" s="14">
        <v>48.591103510180197</v>
      </c>
      <c r="M6560" s="14">
        <v>43.969273375097501</v>
      </c>
      <c r="O6560" s="14"/>
      <c r="P6560" s="14"/>
      <c r="Q6560" s="14"/>
      <c r="R6560" s="14"/>
      <c r="S6560" s="14"/>
      <c r="T6560" s="14"/>
      <c r="U6560" s="14"/>
      <c r="V6560" s="14"/>
      <c r="W6560" s="14"/>
      <c r="X6560" s="14"/>
      <c r="Y6560" s="14"/>
    </row>
    <row r="6561" spans="1:25">
      <c r="A6561" s="14" t="s">
        <v>6645</v>
      </c>
      <c r="B6561" s="14" t="s">
        <v>60</v>
      </c>
      <c r="C6561" s="14" t="s">
        <v>132</v>
      </c>
      <c r="D6561" s="14" t="s">
        <v>59</v>
      </c>
      <c r="E6561" s="14">
        <v>3</v>
      </c>
      <c r="F6561" s="14">
        <v>236.00212598725801</v>
      </c>
      <c r="G6561" s="14">
        <v>78.667375329086099</v>
      </c>
      <c r="H6561" s="14">
        <v>377.08453326184502</v>
      </c>
      <c r="I6561" s="14">
        <v>366.68344950193398</v>
      </c>
      <c r="J6561" s="14">
        <v>321.28524817215299</v>
      </c>
      <c r="K6561" s="14">
        <v>416.68669437339298</v>
      </c>
      <c r="L6561" s="14">
        <v>50.003244871458897</v>
      </c>
      <c r="M6561" s="14">
        <v>45.398201329781202</v>
      </c>
      <c r="O6561" s="14"/>
      <c r="P6561" s="14"/>
      <c r="Q6561" s="14"/>
      <c r="R6561" s="14"/>
      <c r="S6561" s="14"/>
      <c r="T6561" s="14"/>
      <c r="U6561" s="14"/>
      <c r="V6561" s="14"/>
      <c r="W6561" s="14"/>
      <c r="X6561" s="14"/>
      <c r="Y6561" s="14"/>
    </row>
    <row r="6562" spans="1:25">
      <c r="A6562" s="14" t="s">
        <v>6646</v>
      </c>
      <c r="B6562" s="14" t="s">
        <v>60</v>
      </c>
      <c r="C6562" s="14" t="s">
        <v>38</v>
      </c>
      <c r="D6562" s="14" t="s">
        <v>59</v>
      </c>
      <c r="E6562" s="14">
        <v>4</v>
      </c>
      <c r="F6562" s="14">
        <v>232.872539323929</v>
      </c>
      <c r="G6562" s="14">
        <v>77.624179774643096</v>
      </c>
      <c r="H6562" s="14">
        <v>391.15889966057898</v>
      </c>
      <c r="I6562" s="14">
        <v>448.65138804688303</v>
      </c>
      <c r="J6562" s="14">
        <v>391.76685470334297</v>
      </c>
      <c r="K6562" s="14">
        <v>511.34684774720898</v>
      </c>
      <c r="L6562" s="14">
        <v>62.695459700325699</v>
      </c>
      <c r="M6562" s="14">
        <v>56.8845333435398</v>
      </c>
      <c r="O6562" s="14"/>
      <c r="P6562" s="14"/>
      <c r="Q6562" s="14"/>
      <c r="R6562" s="14"/>
      <c r="S6562" s="14"/>
      <c r="T6562" s="14"/>
      <c r="U6562" s="14"/>
      <c r="V6562" s="14"/>
      <c r="W6562" s="14"/>
      <c r="X6562" s="14"/>
      <c r="Y6562" s="14"/>
    </row>
    <row r="6563" spans="1:25">
      <c r="A6563" s="14" t="s">
        <v>6647</v>
      </c>
      <c r="B6563" s="14" t="s">
        <v>60</v>
      </c>
      <c r="C6563" s="14" t="s">
        <v>36</v>
      </c>
      <c r="D6563" s="14" t="s">
        <v>59</v>
      </c>
      <c r="E6563" s="14">
        <v>4</v>
      </c>
      <c r="F6563" s="14">
        <v>220.962723516208</v>
      </c>
      <c r="G6563" s="14">
        <v>73.654241172069305</v>
      </c>
      <c r="H6563" s="14">
        <v>368.16689190763901</v>
      </c>
      <c r="I6563" s="14">
        <v>417.24153895496801</v>
      </c>
      <c r="J6563" s="14">
        <v>363.10450989070199</v>
      </c>
      <c r="K6563" s="14">
        <v>477.06413841015899</v>
      </c>
      <c r="L6563" s="14">
        <v>59.822599455191501</v>
      </c>
      <c r="M6563" s="14">
        <v>54.1370290642664</v>
      </c>
      <c r="O6563" s="14"/>
      <c r="P6563" s="14"/>
      <c r="Q6563" s="14"/>
      <c r="R6563" s="14"/>
      <c r="S6563" s="14"/>
      <c r="T6563" s="14"/>
      <c r="U6563" s="14"/>
      <c r="V6563" s="14"/>
      <c r="W6563" s="14"/>
      <c r="X6563" s="14"/>
      <c r="Y6563" s="14"/>
    </row>
    <row r="6564" spans="1:25">
      <c r="A6564" s="14" t="s">
        <v>6648</v>
      </c>
      <c r="B6564" s="14" t="s">
        <v>60</v>
      </c>
      <c r="C6564" s="14" t="s">
        <v>34</v>
      </c>
      <c r="D6564" s="14" t="s">
        <v>59</v>
      </c>
      <c r="E6564" s="14">
        <v>4</v>
      </c>
      <c r="F6564" s="14">
        <v>220.22265556561999</v>
      </c>
      <c r="G6564" s="14">
        <v>73.407551855206705</v>
      </c>
      <c r="H6564" s="14">
        <v>364.456194564535</v>
      </c>
      <c r="I6564" s="14">
        <v>412.81338751250598</v>
      </c>
      <c r="J6564" s="14">
        <v>359.32177933408798</v>
      </c>
      <c r="K6564" s="14">
        <v>471.93274238727702</v>
      </c>
      <c r="L6564" s="14">
        <v>59.119354874770899</v>
      </c>
      <c r="M6564" s="14">
        <v>53.491608178417899</v>
      </c>
      <c r="O6564" s="14"/>
      <c r="P6564" s="14"/>
      <c r="Q6564" s="14"/>
      <c r="R6564" s="14"/>
      <c r="S6564" s="14"/>
      <c r="T6564" s="14"/>
      <c r="U6564" s="14"/>
      <c r="V6564" s="14"/>
      <c r="W6564" s="14"/>
      <c r="X6564" s="14"/>
      <c r="Y6564" s="14"/>
    </row>
    <row r="6565" spans="1:25">
      <c r="A6565" s="14" t="s">
        <v>6649</v>
      </c>
      <c r="B6565" s="14" t="s">
        <v>60</v>
      </c>
      <c r="C6565" s="14" t="s">
        <v>128</v>
      </c>
      <c r="D6565" s="14" t="s">
        <v>59</v>
      </c>
      <c r="E6565" s="14">
        <v>4</v>
      </c>
      <c r="F6565" s="14">
        <v>215.071302679242</v>
      </c>
      <c r="G6565" s="14">
        <v>71.690434226413998</v>
      </c>
      <c r="H6565" s="14">
        <v>354.08512130267098</v>
      </c>
      <c r="I6565" s="14">
        <v>399.81060533139799</v>
      </c>
      <c r="J6565" s="14">
        <v>347.408718208256</v>
      </c>
      <c r="K6565" s="14">
        <v>457.79494563580499</v>
      </c>
      <c r="L6565" s="14">
        <v>57.984340304407098</v>
      </c>
      <c r="M6565" s="14">
        <v>52.401887123142203</v>
      </c>
      <c r="O6565" s="14"/>
      <c r="P6565" s="14"/>
      <c r="Q6565" s="14"/>
      <c r="R6565" s="14"/>
      <c r="S6565" s="14"/>
      <c r="T6565" s="14"/>
      <c r="U6565" s="14"/>
      <c r="V6565" s="14"/>
      <c r="W6565" s="14"/>
      <c r="X6565" s="14"/>
      <c r="Y6565" s="14"/>
    </row>
    <row r="6566" spans="1:25">
      <c r="A6566" s="14" t="s">
        <v>6650</v>
      </c>
      <c r="B6566" s="14" t="s">
        <v>60</v>
      </c>
      <c r="C6566" s="14" t="s">
        <v>129</v>
      </c>
      <c r="D6566" s="14" t="s">
        <v>59</v>
      </c>
      <c r="E6566" s="14">
        <v>4</v>
      </c>
      <c r="F6566" s="14">
        <v>211.06749896125399</v>
      </c>
      <c r="G6566" s="14">
        <v>70.355832987084597</v>
      </c>
      <c r="H6566" s="14">
        <v>346.080374764304</v>
      </c>
      <c r="I6566" s="14">
        <v>386.131392564338</v>
      </c>
      <c r="J6566" s="14">
        <v>335.11004001641902</v>
      </c>
      <c r="K6566" s="14">
        <v>442.64237427281199</v>
      </c>
      <c r="L6566" s="14">
        <v>56.510981708473999</v>
      </c>
      <c r="M6566" s="14">
        <v>51.021352547919598</v>
      </c>
      <c r="O6566" s="14"/>
      <c r="P6566" s="14"/>
      <c r="Q6566" s="14"/>
      <c r="R6566" s="14"/>
      <c r="S6566" s="14"/>
      <c r="T6566" s="14"/>
      <c r="U6566" s="14"/>
      <c r="V6566" s="14"/>
      <c r="W6566" s="14"/>
      <c r="X6566" s="14"/>
      <c r="Y6566" s="14"/>
    </row>
    <row r="6567" spans="1:25">
      <c r="A6567" s="14" t="s">
        <v>6651</v>
      </c>
      <c r="B6567" s="14" t="s">
        <v>60</v>
      </c>
      <c r="C6567" s="14" t="s">
        <v>130</v>
      </c>
      <c r="D6567" s="14" t="s">
        <v>59</v>
      </c>
      <c r="E6567" s="14">
        <v>4</v>
      </c>
      <c r="F6567" s="14">
        <v>209.76171286060401</v>
      </c>
      <c r="G6567" s="14">
        <v>69.920570953534707</v>
      </c>
      <c r="H6567" s="14">
        <v>342.921598948167</v>
      </c>
      <c r="I6567" s="14">
        <v>377.32508302472797</v>
      </c>
      <c r="J6567" s="14">
        <v>327.34825483964102</v>
      </c>
      <c r="K6567" s="14">
        <v>432.69682504074098</v>
      </c>
      <c r="L6567" s="14">
        <v>55.371742016012398</v>
      </c>
      <c r="M6567" s="14">
        <v>49.976828185087001</v>
      </c>
      <c r="O6567" s="14"/>
      <c r="P6567" s="14"/>
      <c r="Q6567" s="14"/>
      <c r="R6567" s="14"/>
      <c r="S6567" s="14"/>
      <c r="T6567" s="14"/>
      <c r="U6567" s="14"/>
      <c r="V6567" s="14"/>
      <c r="W6567" s="14"/>
      <c r="X6567" s="14"/>
      <c r="Y6567" s="14"/>
    </row>
    <row r="6568" spans="1:25">
      <c r="A6568" s="14" t="s">
        <v>6652</v>
      </c>
      <c r="B6568" s="14" t="s">
        <v>60</v>
      </c>
      <c r="C6568" s="14" t="s">
        <v>131</v>
      </c>
      <c r="D6568" s="14" t="s">
        <v>59</v>
      </c>
      <c r="E6568" s="14">
        <v>4</v>
      </c>
      <c r="F6568" s="14">
        <v>188.46318216811301</v>
      </c>
      <c r="G6568" s="14">
        <v>62.821060722704402</v>
      </c>
      <c r="H6568" s="14">
        <v>306.78840026715</v>
      </c>
      <c r="I6568" s="14">
        <v>332.32445114127</v>
      </c>
      <c r="J6568" s="14">
        <v>286.14130890969699</v>
      </c>
      <c r="K6568" s="14">
        <v>383.78378006783299</v>
      </c>
      <c r="L6568" s="14">
        <v>51.459328926563401</v>
      </c>
      <c r="M6568" s="14">
        <v>46.1831422315732</v>
      </c>
      <c r="O6568" s="14"/>
      <c r="P6568" s="14"/>
      <c r="Q6568" s="14"/>
      <c r="R6568" s="14"/>
      <c r="S6568" s="14"/>
      <c r="T6568" s="14"/>
      <c r="U6568" s="14"/>
      <c r="V6568" s="14"/>
      <c r="W6568" s="14"/>
      <c r="X6568" s="14"/>
      <c r="Y6568" s="14"/>
    </row>
    <row r="6569" spans="1:25">
      <c r="A6569" s="14" t="s">
        <v>6653</v>
      </c>
      <c r="B6569" s="14" t="s">
        <v>60</v>
      </c>
      <c r="C6569" s="14" t="s">
        <v>132</v>
      </c>
      <c r="D6569" s="14" t="s">
        <v>59</v>
      </c>
      <c r="E6569" s="14">
        <v>4</v>
      </c>
      <c r="F6569" s="14">
        <v>200.780211317359</v>
      </c>
      <c r="G6569" s="14">
        <v>66.926737105786501</v>
      </c>
      <c r="H6569" s="14">
        <v>326.39228044763001</v>
      </c>
      <c r="I6569" s="14">
        <v>353.836148685757</v>
      </c>
      <c r="J6569" s="14">
        <v>306.08665998920299</v>
      </c>
      <c r="K6569" s="14">
        <v>406.86083341746098</v>
      </c>
      <c r="L6569" s="14">
        <v>53.024684731704099</v>
      </c>
      <c r="M6569" s="14">
        <v>47.749488696553499</v>
      </c>
      <c r="O6569" s="14"/>
      <c r="P6569" s="14"/>
      <c r="Q6569" s="14"/>
      <c r="R6569" s="14"/>
      <c r="S6569" s="14"/>
      <c r="T6569" s="14"/>
      <c r="U6569" s="14"/>
      <c r="V6569" s="14"/>
      <c r="W6569" s="14"/>
      <c r="X6569" s="14"/>
      <c r="Y6569" s="14"/>
    </row>
    <row r="6570" spans="1:25">
      <c r="A6570" s="14" t="s">
        <v>6654</v>
      </c>
      <c r="B6570" s="14" t="s">
        <v>60</v>
      </c>
      <c r="C6570" s="14" t="s">
        <v>38</v>
      </c>
      <c r="D6570" s="14" t="s">
        <v>59</v>
      </c>
      <c r="E6570" s="14">
        <v>5</v>
      </c>
      <c r="F6570" s="14">
        <v>252.813365596213</v>
      </c>
      <c r="G6570" s="14">
        <v>84.271121865404297</v>
      </c>
      <c r="H6570" s="14">
        <v>457.57247035567298</v>
      </c>
      <c r="I6570" s="14">
        <v>516.94786606812397</v>
      </c>
      <c r="J6570" s="14">
        <v>454.360104558849</v>
      </c>
      <c r="K6570" s="14">
        <v>585.658404987224</v>
      </c>
      <c r="L6570" s="14">
        <v>68.710538919099903</v>
      </c>
      <c r="M6570" s="14">
        <v>62.587761509275303</v>
      </c>
      <c r="O6570" s="14"/>
      <c r="P6570" s="14"/>
      <c r="Q6570" s="14"/>
      <c r="R6570" s="14"/>
      <c r="S6570" s="14"/>
      <c r="T6570" s="14"/>
      <c r="U6570" s="14"/>
      <c r="V6570" s="14"/>
      <c r="W6570" s="14"/>
      <c r="X6570" s="14"/>
      <c r="Y6570" s="14"/>
    </row>
    <row r="6571" spans="1:25">
      <c r="A6571" s="14" t="s">
        <v>6655</v>
      </c>
      <c r="B6571" s="14" t="s">
        <v>60</v>
      </c>
      <c r="C6571" s="14" t="s">
        <v>36</v>
      </c>
      <c r="D6571" s="14" t="s">
        <v>59</v>
      </c>
      <c r="E6571" s="14">
        <v>5</v>
      </c>
      <c r="F6571" s="14">
        <v>233.60544162379199</v>
      </c>
      <c r="G6571" s="14">
        <v>77.868480541264006</v>
      </c>
      <c r="H6571" s="14">
        <v>421.11557266380402</v>
      </c>
      <c r="I6571" s="14">
        <v>477.41221224846902</v>
      </c>
      <c r="J6571" s="14">
        <v>417.33573051097102</v>
      </c>
      <c r="K6571" s="14">
        <v>543.61552938537204</v>
      </c>
      <c r="L6571" s="14">
        <v>66.203317136903294</v>
      </c>
      <c r="M6571" s="14">
        <v>60.076481737497403</v>
      </c>
      <c r="O6571" s="14"/>
      <c r="P6571" s="14"/>
      <c r="Q6571" s="14"/>
      <c r="R6571" s="14"/>
      <c r="S6571" s="14"/>
      <c r="T6571" s="14"/>
      <c r="U6571" s="14"/>
      <c r="V6571" s="14"/>
      <c r="W6571" s="14"/>
      <c r="X6571" s="14"/>
      <c r="Y6571" s="14"/>
    </row>
    <row r="6572" spans="1:25">
      <c r="A6572" s="14" t="s">
        <v>6656</v>
      </c>
      <c r="B6572" s="14" t="s">
        <v>60</v>
      </c>
      <c r="C6572" s="14" t="s">
        <v>34</v>
      </c>
      <c r="D6572" s="14" t="s">
        <v>59</v>
      </c>
      <c r="E6572" s="14">
        <v>5</v>
      </c>
      <c r="F6572" s="14">
        <v>230.42604011465201</v>
      </c>
      <c r="G6572" s="14">
        <v>76.808680038217503</v>
      </c>
      <c r="H6572" s="14">
        <v>414.20438265472899</v>
      </c>
      <c r="I6572" s="14">
        <v>467.93013563839202</v>
      </c>
      <c r="J6572" s="14">
        <v>408.56299073197403</v>
      </c>
      <c r="K6572" s="14">
        <v>533.39567994217805</v>
      </c>
      <c r="L6572" s="14">
        <v>65.465544303785407</v>
      </c>
      <c r="M6572" s="14">
        <v>59.367144906417899</v>
      </c>
      <c r="O6572" s="14"/>
      <c r="P6572" s="14"/>
      <c r="Q6572" s="14"/>
      <c r="R6572" s="14"/>
      <c r="S6572" s="14"/>
      <c r="T6572" s="14"/>
      <c r="U6572" s="14"/>
      <c r="V6572" s="14"/>
      <c r="W6572" s="14"/>
      <c r="X6572" s="14"/>
      <c r="Y6572" s="14"/>
    </row>
    <row r="6573" spans="1:25">
      <c r="A6573" s="14" t="s">
        <v>6657</v>
      </c>
      <c r="B6573" s="14" t="s">
        <v>60</v>
      </c>
      <c r="C6573" s="14" t="s">
        <v>128</v>
      </c>
      <c r="D6573" s="14" t="s">
        <v>59</v>
      </c>
      <c r="E6573" s="14">
        <v>5</v>
      </c>
      <c r="F6573" s="14">
        <v>231.260552810966</v>
      </c>
      <c r="G6573" s="14">
        <v>77.086850936988697</v>
      </c>
      <c r="H6573" s="14">
        <v>414.89899856647202</v>
      </c>
      <c r="I6573" s="14">
        <v>463.915551772323</v>
      </c>
      <c r="J6573" s="14">
        <v>405.221515622374</v>
      </c>
      <c r="K6573" s="14">
        <v>528.62736028066104</v>
      </c>
      <c r="L6573" s="14">
        <v>64.711808508337896</v>
      </c>
      <c r="M6573" s="14">
        <v>58.694036149948602</v>
      </c>
      <c r="O6573" s="14"/>
      <c r="P6573" s="14"/>
      <c r="Q6573" s="14"/>
      <c r="R6573" s="14"/>
      <c r="S6573" s="14"/>
      <c r="T6573" s="14"/>
      <c r="U6573" s="14"/>
      <c r="V6573" s="14"/>
      <c r="W6573" s="14"/>
      <c r="X6573" s="14"/>
      <c r="Y6573" s="14"/>
    </row>
    <row r="6574" spans="1:25">
      <c r="A6574" s="14" t="s">
        <v>6658</v>
      </c>
      <c r="B6574" s="14" t="s">
        <v>60</v>
      </c>
      <c r="C6574" s="14" t="s">
        <v>129</v>
      </c>
      <c r="D6574" s="14" t="s">
        <v>59</v>
      </c>
      <c r="E6574" s="14">
        <v>5</v>
      </c>
      <c r="F6574" s="14">
        <v>242.85080009227201</v>
      </c>
      <c r="G6574" s="14">
        <v>80.950266697423899</v>
      </c>
      <c r="H6574" s="14">
        <v>435.91958372333801</v>
      </c>
      <c r="I6574" s="14">
        <v>483.60059651367698</v>
      </c>
      <c r="J6574" s="14">
        <v>423.96107441997799</v>
      </c>
      <c r="K6574" s="14">
        <v>549.199264267883</v>
      </c>
      <c r="L6574" s="14">
        <v>65.598667754205493</v>
      </c>
      <c r="M6574" s="14">
        <v>59.639522093698602</v>
      </c>
      <c r="O6574" s="14"/>
      <c r="P6574" s="14"/>
      <c r="Q6574" s="14"/>
      <c r="R6574" s="14"/>
      <c r="S6574" s="14"/>
      <c r="T6574" s="14"/>
      <c r="U6574" s="14"/>
      <c r="V6574" s="14"/>
      <c r="W6574" s="14"/>
      <c r="X6574" s="14"/>
      <c r="Y6574" s="14"/>
    </row>
    <row r="6575" spans="1:25">
      <c r="A6575" s="14" t="s">
        <v>6659</v>
      </c>
      <c r="B6575" s="14" t="s">
        <v>60</v>
      </c>
      <c r="C6575" s="14" t="s">
        <v>130</v>
      </c>
      <c r="D6575" s="14" t="s">
        <v>59</v>
      </c>
      <c r="E6575" s="14">
        <v>5</v>
      </c>
      <c r="F6575" s="14">
        <v>240.25146579721601</v>
      </c>
      <c r="G6575" s="14">
        <v>80.083821932405399</v>
      </c>
      <c r="H6575" s="14">
        <v>431.89721861185399</v>
      </c>
      <c r="I6575" s="14">
        <v>474.44428173798099</v>
      </c>
      <c r="J6575" s="14">
        <v>415.73648139679801</v>
      </c>
      <c r="K6575" s="14">
        <v>539.05147424974302</v>
      </c>
      <c r="L6575" s="14">
        <v>64.607192511761298</v>
      </c>
      <c r="M6575" s="14">
        <v>58.707800341183699</v>
      </c>
      <c r="O6575" s="14"/>
      <c r="P6575" s="14"/>
      <c r="Q6575" s="14"/>
      <c r="R6575" s="14"/>
      <c r="S6575" s="14"/>
      <c r="T6575" s="14"/>
      <c r="U6575" s="14"/>
      <c r="V6575" s="14"/>
      <c r="W6575" s="14"/>
      <c r="X6575" s="14"/>
      <c r="Y6575" s="14"/>
    </row>
    <row r="6576" spans="1:25">
      <c r="A6576" s="14" t="s">
        <v>6660</v>
      </c>
      <c r="B6576" s="14" t="s">
        <v>60</v>
      </c>
      <c r="C6576" s="14" t="s">
        <v>131</v>
      </c>
      <c r="D6576" s="14" t="s">
        <v>59</v>
      </c>
      <c r="E6576" s="14">
        <v>5</v>
      </c>
      <c r="F6576" s="14">
        <v>233.958783147015</v>
      </c>
      <c r="G6576" s="14">
        <v>77.986261049004895</v>
      </c>
      <c r="H6576" s="14">
        <v>419.87542066189502</v>
      </c>
      <c r="I6576" s="14">
        <v>455.416663501855</v>
      </c>
      <c r="J6576" s="14">
        <v>398.42849979802497</v>
      </c>
      <c r="K6576" s="14">
        <v>518.21207497693501</v>
      </c>
      <c r="L6576" s="14">
        <v>62.795411475079398</v>
      </c>
      <c r="M6576" s="14">
        <v>56.988163703830097</v>
      </c>
      <c r="O6576" s="14"/>
      <c r="P6576" s="14"/>
      <c r="Q6576" s="14"/>
      <c r="R6576" s="14"/>
      <c r="S6576" s="14"/>
      <c r="T6576" s="14"/>
      <c r="U6576" s="14"/>
      <c r="V6576" s="14"/>
      <c r="W6576" s="14"/>
      <c r="X6576" s="14"/>
      <c r="Y6576" s="14"/>
    </row>
    <row r="6577" spans="1:25">
      <c r="A6577" s="14" t="s">
        <v>6661</v>
      </c>
      <c r="B6577" s="14" t="s">
        <v>60</v>
      </c>
      <c r="C6577" s="14" t="s">
        <v>132</v>
      </c>
      <c r="D6577" s="14" t="s">
        <v>59</v>
      </c>
      <c r="E6577" s="14">
        <v>5</v>
      </c>
      <c r="F6577" s="14">
        <v>236.89356787034899</v>
      </c>
      <c r="G6577" s="14">
        <v>78.964522623449497</v>
      </c>
      <c r="H6577" s="14">
        <v>423.31147541250999</v>
      </c>
      <c r="I6577" s="14">
        <v>455.180191176878</v>
      </c>
      <c r="J6577" s="14">
        <v>398.559863619466</v>
      </c>
      <c r="K6577" s="14">
        <v>517.53249751557701</v>
      </c>
      <c r="L6577" s="14">
        <v>62.352306338698597</v>
      </c>
      <c r="M6577" s="14">
        <v>56.620327557412601</v>
      </c>
      <c r="O6577" s="14"/>
      <c r="P6577" s="14"/>
      <c r="Q6577" s="14"/>
      <c r="R6577" s="14"/>
      <c r="S6577" s="14"/>
      <c r="T6577" s="14"/>
      <c r="U6577" s="14"/>
      <c r="V6577" s="14"/>
      <c r="W6577" s="14"/>
      <c r="X6577" s="14"/>
      <c r="Y6577" s="14"/>
    </row>
    <row r="6578" spans="1:25">
      <c r="A6578" s="14" t="s">
        <v>6662</v>
      </c>
      <c r="B6578" s="14" t="s">
        <v>60</v>
      </c>
      <c r="C6578" s="14" t="s">
        <v>38</v>
      </c>
      <c r="D6578" s="14" t="s">
        <v>56</v>
      </c>
      <c r="E6578" s="14">
        <v>0</v>
      </c>
      <c r="F6578" s="14">
        <v>1338.8269311100601</v>
      </c>
      <c r="G6578" s="14">
        <v>446.27564370335398</v>
      </c>
      <c r="H6578" s="14">
        <v>279.256221212463</v>
      </c>
      <c r="I6578" s="14">
        <v>313.724767866398</v>
      </c>
      <c r="J6578" s="14">
        <v>296.93068604018902</v>
      </c>
      <c r="K6578" s="14">
        <v>331.21206259005999</v>
      </c>
      <c r="L6578" s="14">
        <v>17.487294723661901</v>
      </c>
      <c r="M6578" s="14">
        <v>16.794081826208199</v>
      </c>
      <c r="O6578" s="14"/>
      <c r="P6578" s="14"/>
      <c r="Q6578" s="14"/>
      <c r="R6578" s="14"/>
      <c r="S6578" s="14"/>
      <c r="T6578" s="14"/>
      <c r="U6578" s="14"/>
      <c r="V6578" s="14"/>
      <c r="W6578" s="14"/>
      <c r="X6578" s="14"/>
      <c r="Y6578" s="14"/>
    </row>
    <row r="6579" spans="1:25">
      <c r="A6579" s="14" t="s">
        <v>6663</v>
      </c>
      <c r="B6579" s="14" t="s">
        <v>60</v>
      </c>
      <c r="C6579" s="14" t="s">
        <v>36</v>
      </c>
      <c r="D6579" s="14" t="s">
        <v>56</v>
      </c>
      <c r="E6579" s="14">
        <v>0</v>
      </c>
      <c r="F6579" s="14">
        <v>1310.62876763277</v>
      </c>
      <c r="G6579" s="14">
        <v>436.87625587758998</v>
      </c>
      <c r="H6579" s="14">
        <v>270.28679295297599</v>
      </c>
      <c r="I6579" s="14">
        <v>302.834264883218</v>
      </c>
      <c r="J6579" s="14">
        <v>286.449057656646</v>
      </c>
      <c r="K6579" s="14">
        <v>319.90320980318802</v>
      </c>
      <c r="L6579" s="14">
        <v>17.068944919970399</v>
      </c>
      <c r="M6579" s="14">
        <v>16.385207226571801</v>
      </c>
      <c r="O6579" s="14"/>
      <c r="P6579" s="14"/>
      <c r="Q6579" s="14"/>
      <c r="R6579" s="14"/>
      <c r="S6579" s="14"/>
      <c r="T6579" s="14"/>
      <c r="U6579" s="14"/>
      <c r="V6579" s="14"/>
      <c r="W6579" s="14"/>
      <c r="X6579" s="14"/>
      <c r="Y6579" s="14"/>
    </row>
    <row r="6580" spans="1:25">
      <c r="A6580" s="14" t="s">
        <v>6664</v>
      </c>
      <c r="B6580" s="14" t="s">
        <v>60</v>
      </c>
      <c r="C6580" s="14" t="s">
        <v>34</v>
      </c>
      <c r="D6580" s="14" t="s">
        <v>56</v>
      </c>
      <c r="E6580" s="14">
        <v>0</v>
      </c>
      <c r="F6580" s="14">
        <v>1286.9219871149</v>
      </c>
      <c r="G6580" s="14">
        <v>428.97399570496702</v>
      </c>
      <c r="H6580" s="14">
        <v>262.29241305608599</v>
      </c>
      <c r="I6580" s="14">
        <v>292.82739665651201</v>
      </c>
      <c r="J6580" s="14">
        <v>276.85638029647998</v>
      </c>
      <c r="K6580" s="14">
        <v>309.47111805045103</v>
      </c>
      <c r="L6580" s="14">
        <v>16.6437213939397</v>
      </c>
      <c r="M6580" s="14">
        <v>15.9710163600316</v>
      </c>
      <c r="O6580" s="14"/>
      <c r="P6580" s="14"/>
      <c r="Q6580" s="14"/>
      <c r="R6580" s="14"/>
      <c r="S6580" s="14"/>
      <c r="T6580" s="14"/>
      <c r="U6580" s="14"/>
      <c r="V6580" s="14"/>
      <c r="W6580" s="14"/>
      <c r="X6580" s="14"/>
      <c r="Y6580" s="14"/>
    </row>
    <row r="6581" spans="1:25">
      <c r="A6581" s="14" t="s">
        <v>6665</v>
      </c>
      <c r="B6581" s="14" t="s">
        <v>60</v>
      </c>
      <c r="C6581" s="14" t="s">
        <v>128</v>
      </c>
      <c r="D6581" s="14" t="s">
        <v>56</v>
      </c>
      <c r="E6581" s="14">
        <v>0</v>
      </c>
      <c r="F6581" s="14">
        <v>1248.5840245393499</v>
      </c>
      <c r="G6581" s="14">
        <v>416.19467484645099</v>
      </c>
      <c r="H6581" s="14">
        <v>251.69411386640499</v>
      </c>
      <c r="I6581" s="14">
        <v>279.82438926279201</v>
      </c>
      <c r="J6581" s="14">
        <v>264.35228258615803</v>
      </c>
      <c r="K6581" s="14">
        <v>295.95834824131799</v>
      </c>
      <c r="L6581" s="14">
        <v>16.133958978526302</v>
      </c>
      <c r="M6581" s="14">
        <v>15.472106676634199</v>
      </c>
      <c r="O6581" s="14"/>
      <c r="P6581" s="14"/>
      <c r="Q6581" s="14"/>
      <c r="R6581" s="14"/>
      <c r="S6581" s="14"/>
      <c r="T6581" s="14"/>
      <c r="U6581" s="14"/>
      <c r="V6581" s="14"/>
      <c r="W6581" s="14"/>
      <c r="X6581" s="14"/>
      <c r="Y6581" s="14"/>
    </row>
    <row r="6582" spans="1:25">
      <c r="A6582" s="14" t="s">
        <v>6666</v>
      </c>
      <c r="B6582" s="14" t="s">
        <v>60</v>
      </c>
      <c r="C6582" s="14" t="s">
        <v>129</v>
      </c>
      <c r="D6582" s="14" t="s">
        <v>56</v>
      </c>
      <c r="E6582" s="14">
        <v>0</v>
      </c>
      <c r="F6582" s="14">
        <v>1254.5198538120201</v>
      </c>
      <c r="G6582" s="14">
        <v>418.17328460400802</v>
      </c>
      <c r="H6582" s="14">
        <v>250.698398075982</v>
      </c>
      <c r="I6582" s="14">
        <v>276.95631534255102</v>
      </c>
      <c r="J6582" s="14">
        <v>261.69633025794701</v>
      </c>
      <c r="K6582" s="14">
        <v>292.86749657720202</v>
      </c>
      <c r="L6582" s="14">
        <v>15.9111812346507</v>
      </c>
      <c r="M6582" s="14">
        <v>15.2599850846045</v>
      </c>
      <c r="O6582" s="14"/>
      <c r="P6582" s="14"/>
      <c r="Q6582" s="14"/>
      <c r="R6582" s="14"/>
      <c r="S6582" s="14"/>
      <c r="T6582" s="14"/>
      <c r="U6582" s="14"/>
      <c r="V6582" s="14"/>
      <c r="W6582" s="14"/>
      <c r="X6582" s="14"/>
      <c r="Y6582" s="14"/>
    </row>
    <row r="6583" spans="1:25">
      <c r="A6583" s="14" t="s">
        <v>6667</v>
      </c>
      <c r="B6583" s="14" t="s">
        <v>60</v>
      </c>
      <c r="C6583" s="14" t="s">
        <v>130</v>
      </c>
      <c r="D6583" s="14" t="s">
        <v>56</v>
      </c>
      <c r="E6583" s="14">
        <v>0</v>
      </c>
      <c r="F6583" s="14">
        <v>1283.2852388256599</v>
      </c>
      <c r="G6583" s="14">
        <v>427.76174627521902</v>
      </c>
      <c r="H6583" s="14">
        <v>254.475682217166</v>
      </c>
      <c r="I6583" s="14">
        <v>280.09815166602903</v>
      </c>
      <c r="J6583" s="14">
        <v>264.852904458225</v>
      </c>
      <c r="K6583" s="14">
        <v>295.98646444243798</v>
      </c>
      <c r="L6583" s="14">
        <v>15.8883127764098</v>
      </c>
      <c r="M6583" s="14">
        <v>15.2452472078038</v>
      </c>
      <c r="O6583" s="14"/>
      <c r="P6583" s="14"/>
      <c r="Q6583" s="14"/>
      <c r="R6583" s="14"/>
      <c r="S6583" s="14"/>
      <c r="T6583" s="14"/>
      <c r="U6583" s="14"/>
      <c r="V6583" s="14"/>
      <c r="W6583" s="14"/>
      <c r="X6583" s="14"/>
      <c r="Y6583" s="14"/>
    </row>
    <row r="6584" spans="1:25">
      <c r="A6584" s="14" t="s">
        <v>6668</v>
      </c>
      <c r="B6584" s="14" t="s">
        <v>60</v>
      </c>
      <c r="C6584" s="14" t="s">
        <v>131</v>
      </c>
      <c r="D6584" s="14" t="s">
        <v>56</v>
      </c>
      <c r="E6584" s="14">
        <v>0</v>
      </c>
      <c r="F6584" s="14">
        <v>1307.33903814008</v>
      </c>
      <c r="G6584" s="14">
        <v>435.77967938002803</v>
      </c>
      <c r="H6584" s="14">
        <v>257.31930578022798</v>
      </c>
      <c r="I6584" s="14">
        <v>281.86362563316601</v>
      </c>
      <c r="J6584" s="14">
        <v>266.67262880944799</v>
      </c>
      <c r="K6584" s="14">
        <v>297.68934225158102</v>
      </c>
      <c r="L6584" s="14">
        <v>15.8257166184148</v>
      </c>
      <c r="M6584" s="14">
        <v>15.190996823718301</v>
      </c>
      <c r="O6584" s="14"/>
      <c r="P6584" s="14"/>
      <c r="Q6584" s="14"/>
      <c r="R6584" s="14"/>
      <c r="S6584" s="14"/>
      <c r="T6584" s="14"/>
      <c r="U6584" s="14"/>
      <c r="V6584" s="14"/>
      <c r="W6584" s="14"/>
      <c r="X6584" s="14"/>
      <c r="Y6584" s="14"/>
    </row>
    <row r="6585" spans="1:25">
      <c r="A6585" s="14" t="s">
        <v>6669</v>
      </c>
      <c r="B6585" s="14" t="s">
        <v>60</v>
      </c>
      <c r="C6585" s="14" t="s">
        <v>132</v>
      </c>
      <c r="D6585" s="14" t="s">
        <v>56</v>
      </c>
      <c r="E6585" s="14">
        <v>0</v>
      </c>
      <c r="F6585" s="14">
        <v>1331.2149624067199</v>
      </c>
      <c r="G6585" s="14">
        <v>443.738320802239</v>
      </c>
      <c r="H6585" s="14">
        <v>259.912562118388</v>
      </c>
      <c r="I6585" s="14">
        <v>283.23651653978601</v>
      </c>
      <c r="J6585" s="14">
        <v>268.11688367871602</v>
      </c>
      <c r="K6585" s="14">
        <v>298.98206779235699</v>
      </c>
      <c r="L6585" s="14">
        <v>15.7455512525715</v>
      </c>
      <c r="M6585" s="14">
        <v>15.119632861069899</v>
      </c>
      <c r="O6585" s="14"/>
      <c r="P6585" s="14"/>
      <c r="Q6585" s="14"/>
      <c r="R6585" s="14"/>
      <c r="S6585" s="14"/>
      <c r="T6585" s="14"/>
      <c r="U6585" s="14"/>
      <c r="V6585" s="14"/>
      <c r="W6585" s="14"/>
      <c r="X6585" s="14"/>
      <c r="Y6585" s="14"/>
    </row>
    <row r="6586" spans="1:25">
      <c r="A6586" s="14" t="s">
        <v>6670</v>
      </c>
      <c r="B6586" s="14" t="s">
        <v>60</v>
      </c>
      <c r="C6586" s="14" t="s">
        <v>38</v>
      </c>
      <c r="D6586" s="14" t="s">
        <v>56</v>
      </c>
      <c r="E6586" s="14">
        <v>1</v>
      </c>
      <c r="F6586" s="14">
        <v>226.37240734258501</v>
      </c>
      <c r="G6586" s="14">
        <v>75.457469114194794</v>
      </c>
      <c r="H6586" s="14">
        <v>185.46146317976101</v>
      </c>
      <c r="I6586" s="14">
        <v>188.53200691242199</v>
      </c>
      <c r="J6586" s="14">
        <v>164.37056293726801</v>
      </c>
      <c r="K6586" s="14">
        <v>215.19874360932701</v>
      </c>
      <c r="L6586" s="14">
        <v>26.666736696905001</v>
      </c>
      <c r="M6586" s="14">
        <v>24.161443975154299</v>
      </c>
      <c r="O6586" s="14"/>
      <c r="P6586" s="14"/>
      <c r="Q6586" s="14"/>
      <c r="R6586" s="14"/>
      <c r="S6586" s="14"/>
      <c r="T6586" s="14"/>
      <c r="U6586" s="14"/>
      <c r="V6586" s="14"/>
      <c r="W6586" s="14"/>
      <c r="X6586" s="14"/>
      <c r="Y6586" s="14"/>
    </row>
    <row r="6587" spans="1:25">
      <c r="A6587" s="14" t="s">
        <v>6671</v>
      </c>
      <c r="B6587" s="14" t="s">
        <v>60</v>
      </c>
      <c r="C6587" s="14" t="s">
        <v>36</v>
      </c>
      <c r="D6587" s="14" t="s">
        <v>56</v>
      </c>
      <c r="E6587" s="14">
        <v>1</v>
      </c>
      <c r="F6587" s="14">
        <v>226.56107184731599</v>
      </c>
      <c r="G6587" s="14">
        <v>75.520357282438795</v>
      </c>
      <c r="H6587" s="14">
        <v>184.17053890707501</v>
      </c>
      <c r="I6587" s="14">
        <v>183.77176207845599</v>
      </c>
      <c r="J6587" s="14">
        <v>160.25283870680701</v>
      </c>
      <c r="K6587" s="14">
        <v>209.72828376366101</v>
      </c>
      <c r="L6587" s="14">
        <v>25.956521685205502</v>
      </c>
      <c r="M6587" s="14">
        <v>23.518923371649201</v>
      </c>
      <c r="O6587" s="14"/>
      <c r="P6587" s="14"/>
      <c r="Q6587" s="14"/>
      <c r="R6587" s="14"/>
      <c r="S6587" s="14"/>
      <c r="T6587" s="14"/>
      <c r="U6587" s="14"/>
      <c r="V6587" s="14"/>
      <c r="W6587" s="14"/>
      <c r="X6587" s="14"/>
      <c r="Y6587" s="14"/>
    </row>
    <row r="6588" spans="1:25">
      <c r="A6588" s="14" t="s">
        <v>6672</v>
      </c>
      <c r="B6588" s="14" t="s">
        <v>60</v>
      </c>
      <c r="C6588" s="14" t="s">
        <v>34</v>
      </c>
      <c r="D6588" s="14" t="s">
        <v>56</v>
      </c>
      <c r="E6588" s="14">
        <v>1</v>
      </c>
      <c r="F6588" s="14">
        <v>221.56676097231301</v>
      </c>
      <c r="G6588" s="14">
        <v>73.855586990770902</v>
      </c>
      <c r="H6588" s="14">
        <v>178.79389699435299</v>
      </c>
      <c r="I6588" s="14">
        <v>176.17062340984401</v>
      </c>
      <c r="J6588" s="14">
        <v>153.416764437381</v>
      </c>
      <c r="K6588" s="14">
        <v>201.31069300234299</v>
      </c>
      <c r="L6588" s="14">
        <v>25.140069592499199</v>
      </c>
      <c r="M6588" s="14">
        <v>22.753858972463501</v>
      </c>
      <c r="O6588" s="14"/>
      <c r="P6588" s="14"/>
      <c r="Q6588" s="14"/>
      <c r="R6588" s="14"/>
      <c r="S6588" s="14"/>
      <c r="T6588" s="14"/>
      <c r="U6588" s="14"/>
      <c r="V6588" s="14"/>
      <c r="W6588" s="14"/>
      <c r="X6588" s="14"/>
      <c r="Y6588" s="14"/>
    </row>
    <row r="6589" spans="1:25">
      <c r="A6589" s="14" t="s">
        <v>6673</v>
      </c>
      <c r="B6589" s="14" t="s">
        <v>60</v>
      </c>
      <c r="C6589" s="14" t="s">
        <v>128</v>
      </c>
      <c r="D6589" s="14" t="s">
        <v>56</v>
      </c>
      <c r="E6589" s="14">
        <v>1</v>
      </c>
      <c r="F6589" s="14">
        <v>209.77636637908</v>
      </c>
      <c r="G6589" s="14">
        <v>69.925455459693296</v>
      </c>
      <c r="H6589" s="14">
        <v>168.28826131667901</v>
      </c>
      <c r="I6589" s="14">
        <v>161.46842896066701</v>
      </c>
      <c r="J6589" s="14">
        <v>140.08212955872099</v>
      </c>
      <c r="K6589" s="14">
        <v>185.16325784685</v>
      </c>
      <c r="L6589" s="14">
        <v>23.694828886183</v>
      </c>
      <c r="M6589" s="14">
        <v>21.3862994019463</v>
      </c>
      <c r="O6589" s="14"/>
      <c r="P6589" s="14"/>
      <c r="Q6589" s="14"/>
      <c r="R6589" s="14"/>
      <c r="S6589" s="14"/>
      <c r="T6589" s="14"/>
      <c r="U6589" s="14"/>
      <c r="V6589" s="14"/>
      <c r="W6589" s="14"/>
      <c r="X6589" s="14"/>
      <c r="Y6589" s="14"/>
    </row>
    <row r="6590" spans="1:25">
      <c r="A6590" s="14" t="s">
        <v>6674</v>
      </c>
      <c r="B6590" s="14" t="s">
        <v>60</v>
      </c>
      <c r="C6590" s="14" t="s">
        <v>129</v>
      </c>
      <c r="D6590" s="14" t="s">
        <v>56</v>
      </c>
      <c r="E6590" s="14">
        <v>1</v>
      </c>
      <c r="F6590" s="14">
        <v>208.825793490819</v>
      </c>
      <c r="G6590" s="14">
        <v>69.608597830273098</v>
      </c>
      <c r="H6590" s="14">
        <v>166.709877211003</v>
      </c>
      <c r="I6590" s="14">
        <v>156.01077689975301</v>
      </c>
      <c r="J6590" s="14">
        <v>135.30618865995299</v>
      </c>
      <c r="K6590" s="14">
        <v>178.95568097089699</v>
      </c>
      <c r="L6590" s="14">
        <v>22.944904071144101</v>
      </c>
      <c r="M6590" s="14">
        <v>20.704588239800099</v>
      </c>
      <c r="O6590" s="14"/>
      <c r="P6590" s="14"/>
      <c r="Q6590" s="14"/>
      <c r="R6590" s="14"/>
      <c r="S6590" s="14"/>
      <c r="T6590" s="14"/>
      <c r="U6590" s="14"/>
      <c r="V6590" s="14"/>
      <c r="W6590" s="14"/>
      <c r="X6590" s="14"/>
      <c r="Y6590" s="14"/>
    </row>
    <row r="6591" spans="1:25">
      <c r="A6591" s="14" t="s">
        <v>6675</v>
      </c>
      <c r="B6591" s="14" t="s">
        <v>60</v>
      </c>
      <c r="C6591" s="14" t="s">
        <v>130</v>
      </c>
      <c r="D6591" s="14" t="s">
        <v>56</v>
      </c>
      <c r="E6591" s="14">
        <v>1</v>
      </c>
      <c r="F6591" s="14">
        <v>214.499158927732</v>
      </c>
      <c r="G6591" s="14">
        <v>71.499719642577304</v>
      </c>
      <c r="H6591" s="14">
        <v>170.593507820078</v>
      </c>
      <c r="I6591" s="14">
        <v>157.213522764343</v>
      </c>
      <c r="J6591" s="14">
        <v>136.635080596259</v>
      </c>
      <c r="K6591" s="14">
        <v>179.98730544600801</v>
      </c>
      <c r="L6591" s="14">
        <v>22.773782681664699</v>
      </c>
      <c r="M6591" s="14">
        <v>20.5784421680845</v>
      </c>
      <c r="O6591" s="14"/>
      <c r="P6591" s="14"/>
      <c r="Q6591" s="14"/>
      <c r="R6591" s="14"/>
      <c r="S6591" s="14"/>
      <c r="T6591" s="14"/>
      <c r="U6591" s="14"/>
      <c r="V6591" s="14"/>
      <c r="W6591" s="14"/>
      <c r="X6591" s="14"/>
      <c r="Y6591" s="14"/>
    </row>
    <row r="6592" spans="1:25">
      <c r="A6592" s="14" t="s">
        <v>6676</v>
      </c>
      <c r="B6592" s="14" t="s">
        <v>60</v>
      </c>
      <c r="C6592" s="14" t="s">
        <v>131</v>
      </c>
      <c r="D6592" s="14" t="s">
        <v>56</v>
      </c>
      <c r="E6592" s="14">
        <v>1</v>
      </c>
      <c r="F6592" s="14">
        <v>218.26729439155201</v>
      </c>
      <c r="G6592" s="14">
        <v>72.755764797184</v>
      </c>
      <c r="H6592" s="14">
        <v>172.919227087781</v>
      </c>
      <c r="I6592" s="14">
        <v>158.12105196538101</v>
      </c>
      <c r="J6592" s="14">
        <v>137.61449808320799</v>
      </c>
      <c r="K6592" s="14">
        <v>180.79524464990601</v>
      </c>
      <c r="L6592" s="14">
        <v>22.674192684525501</v>
      </c>
      <c r="M6592" s="14">
        <v>20.506553882173002</v>
      </c>
      <c r="O6592" s="14"/>
      <c r="P6592" s="14"/>
      <c r="Q6592" s="14"/>
      <c r="R6592" s="14"/>
      <c r="S6592" s="14"/>
      <c r="T6592" s="14"/>
      <c r="U6592" s="14"/>
      <c r="V6592" s="14"/>
      <c r="W6592" s="14"/>
      <c r="X6592" s="14"/>
      <c r="Y6592" s="14"/>
    </row>
    <row r="6593" spans="1:25">
      <c r="A6593" s="14" t="s">
        <v>6677</v>
      </c>
      <c r="B6593" s="14" t="s">
        <v>60</v>
      </c>
      <c r="C6593" s="14" t="s">
        <v>132</v>
      </c>
      <c r="D6593" s="14" t="s">
        <v>56</v>
      </c>
      <c r="E6593" s="14">
        <v>1</v>
      </c>
      <c r="F6593" s="14">
        <v>234.65279123639201</v>
      </c>
      <c r="G6593" s="14">
        <v>78.217597078797198</v>
      </c>
      <c r="H6593" s="14">
        <v>185.360005084319</v>
      </c>
      <c r="I6593" s="14">
        <v>167.45437787467301</v>
      </c>
      <c r="J6593" s="14">
        <v>146.50158203513999</v>
      </c>
      <c r="K6593" s="14">
        <v>190.538989073247</v>
      </c>
      <c r="L6593" s="14">
        <v>23.084611198573299</v>
      </c>
      <c r="M6593" s="14">
        <v>20.9527958395329</v>
      </c>
      <c r="O6593" s="14"/>
      <c r="P6593" s="14"/>
      <c r="Q6593" s="14"/>
      <c r="R6593" s="14"/>
      <c r="S6593" s="14"/>
      <c r="T6593" s="14"/>
      <c r="U6593" s="14"/>
      <c r="V6593" s="14"/>
      <c r="W6593" s="14"/>
      <c r="X6593" s="14"/>
      <c r="Y6593" s="14"/>
    </row>
    <row r="6594" spans="1:25">
      <c r="A6594" s="14" t="s">
        <v>6678</v>
      </c>
      <c r="B6594" s="14" t="s">
        <v>60</v>
      </c>
      <c r="C6594" s="14" t="s">
        <v>38</v>
      </c>
      <c r="D6594" s="14" t="s">
        <v>56</v>
      </c>
      <c r="E6594" s="14">
        <v>2</v>
      </c>
      <c r="F6594" s="14">
        <v>191.26071166565399</v>
      </c>
      <c r="G6594" s="14">
        <v>63.753570555217998</v>
      </c>
      <c r="H6594" s="14">
        <v>208.254259217829</v>
      </c>
      <c r="I6594" s="14">
        <v>241.40237207829401</v>
      </c>
      <c r="J6594" s="14">
        <v>207.919250048961</v>
      </c>
      <c r="K6594" s="14">
        <v>278.68100189291499</v>
      </c>
      <c r="L6594" s="14">
        <v>37.278629814621098</v>
      </c>
      <c r="M6594" s="14">
        <v>33.483122029333103</v>
      </c>
      <c r="O6594" s="14"/>
      <c r="P6594" s="14"/>
      <c r="Q6594" s="14"/>
      <c r="R6594" s="14"/>
      <c r="S6594" s="14"/>
      <c r="T6594" s="14"/>
      <c r="U6594" s="14"/>
      <c r="V6594" s="14"/>
      <c r="W6594" s="14"/>
      <c r="X6594" s="14"/>
      <c r="Y6594" s="14"/>
    </row>
    <row r="6595" spans="1:25">
      <c r="A6595" s="14" t="s">
        <v>6679</v>
      </c>
      <c r="B6595" s="14" t="s">
        <v>60</v>
      </c>
      <c r="C6595" s="14" t="s">
        <v>36</v>
      </c>
      <c r="D6595" s="14" t="s">
        <v>56</v>
      </c>
      <c r="E6595" s="14">
        <v>2</v>
      </c>
      <c r="F6595" s="14">
        <v>174.78822951282999</v>
      </c>
      <c r="G6595" s="14">
        <v>58.262743170943303</v>
      </c>
      <c r="H6595" s="14">
        <v>187.16347872620699</v>
      </c>
      <c r="I6595" s="14">
        <v>216.03129551381099</v>
      </c>
      <c r="J6595" s="14">
        <v>184.68928466236</v>
      </c>
      <c r="K6595" s="14">
        <v>251.10006050106099</v>
      </c>
      <c r="L6595" s="14">
        <v>35.068764987249402</v>
      </c>
      <c r="M6595" s="14">
        <v>31.342010851451299</v>
      </c>
      <c r="O6595" s="14"/>
      <c r="P6595" s="14"/>
      <c r="Q6595" s="14"/>
      <c r="R6595" s="14"/>
      <c r="S6595" s="14"/>
      <c r="T6595" s="14"/>
      <c r="U6595" s="14"/>
      <c r="V6595" s="14"/>
      <c r="W6595" s="14"/>
      <c r="X6595" s="14"/>
      <c r="Y6595" s="14"/>
    </row>
    <row r="6596" spans="1:25">
      <c r="A6596" s="14" t="s">
        <v>6680</v>
      </c>
      <c r="B6596" s="14" t="s">
        <v>60</v>
      </c>
      <c r="C6596" s="14" t="s">
        <v>34</v>
      </c>
      <c r="D6596" s="14" t="s">
        <v>56</v>
      </c>
      <c r="E6596" s="14">
        <v>2</v>
      </c>
      <c r="F6596" s="14">
        <v>180.970506781155</v>
      </c>
      <c r="G6596" s="14">
        <v>60.323502260385098</v>
      </c>
      <c r="H6596" s="14">
        <v>190.706050667743</v>
      </c>
      <c r="I6596" s="14">
        <v>217.970726731079</v>
      </c>
      <c r="J6596" s="14">
        <v>186.92104259627999</v>
      </c>
      <c r="K6596" s="14">
        <v>252.644863300238</v>
      </c>
      <c r="L6596" s="14">
        <v>34.674136569159501</v>
      </c>
      <c r="M6596" s="14">
        <v>31.049684134799399</v>
      </c>
      <c r="O6596" s="14"/>
      <c r="P6596" s="14"/>
      <c r="Q6596" s="14"/>
      <c r="R6596" s="14"/>
      <c r="S6596" s="14"/>
      <c r="T6596" s="14"/>
      <c r="U6596" s="14"/>
      <c r="V6596" s="14"/>
      <c r="W6596" s="14"/>
      <c r="X6596" s="14"/>
      <c r="Y6596" s="14"/>
    </row>
    <row r="6597" spans="1:25">
      <c r="A6597" s="14" t="s">
        <v>6681</v>
      </c>
      <c r="B6597" s="14" t="s">
        <v>60</v>
      </c>
      <c r="C6597" s="14" t="s">
        <v>128</v>
      </c>
      <c r="D6597" s="14" t="s">
        <v>56</v>
      </c>
      <c r="E6597" s="14">
        <v>2</v>
      </c>
      <c r="F6597" s="14">
        <v>178.32863524034499</v>
      </c>
      <c r="G6597" s="14">
        <v>59.442878413448199</v>
      </c>
      <c r="H6597" s="14">
        <v>184.894229323627</v>
      </c>
      <c r="I6597" s="14">
        <v>210.25779907796101</v>
      </c>
      <c r="J6597" s="14">
        <v>180.168336026106</v>
      </c>
      <c r="K6597" s="14">
        <v>243.88716394318399</v>
      </c>
      <c r="L6597" s="14">
        <v>33.629364865222797</v>
      </c>
      <c r="M6597" s="14">
        <v>30.089463051855201</v>
      </c>
      <c r="O6597" s="14"/>
      <c r="P6597" s="14"/>
      <c r="Q6597" s="14"/>
      <c r="R6597" s="14"/>
      <c r="S6597" s="14"/>
      <c r="T6597" s="14"/>
      <c r="U6597" s="14"/>
      <c r="V6597" s="14"/>
      <c r="W6597" s="14"/>
      <c r="X6597" s="14"/>
      <c r="Y6597" s="14"/>
    </row>
    <row r="6598" spans="1:25">
      <c r="A6598" s="14" t="s">
        <v>6682</v>
      </c>
      <c r="B6598" s="14" t="s">
        <v>60</v>
      </c>
      <c r="C6598" s="14" t="s">
        <v>129</v>
      </c>
      <c r="D6598" s="14" t="s">
        <v>56</v>
      </c>
      <c r="E6598" s="14">
        <v>2</v>
      </c>
      <c r="F6598" s="14">
        <v>175.730497939294</v>
      </c>
      <c r="G6598" s="14">
        <v>58.5768326464312</v>
      </c>
      <c r="H6598" s="14">
        <v>179.79383869377301</v>
      </c>
      <c r="I6598" s="14">
        <v>201.17318968415699</v>
      </c>
      <c r="J6598" s="14">
        <v>172.250562635558</v>
      </c>
      <c r="K6598" s="14">
        <v>233.52507955257201</v>
      </c>
      <c r="L6598" s="14">
        <v>32.351889868415</v>
      </c>
      <c r="M6598" s="14">
        <v>28.9226270485991</v>
      </c>
      <c r="O6598" s="14"/>
      <c r="P6598" s="14"/>
      <c r="Q6598" s="14"/>
      <c r="R6598" s="14"/>
      <c r="S6598" s="14"/>
      <c r="T6598" s="14"/>
      <c r="U6598" s="14"/>
      <c r="V6598" s="14"/>
      <c r="W6598" s="14"/>
      <c r="X6598" s="14"/>
      <c r="Y6598" s="14"/>
    </row>
    <row r="6599" spans="1:25">
      <c r="A6599" s="14" t="s">
        <v>6683</v>
      </c>
      <c r="B6599" s="14" t="s">
        <v>60</v>
      </c>
      <c r="C6599" s="14" t="s">
        <v>130</v>
      </c>
      <c r="D6599" s="14" t="s">
        <v>56</v>
      </c>
      <c r="E6599" s="14">
        <v>2</v>
      </c>
      <c r="F6599" s="14">
        <v>174.76438178790099</v>
      </c>
      <c r="G6599" s="14">
        <v>58.254793929300298</v>
      </c>
      <c r="H6599" s="14">
        <v>176.765365727941</v>
      </c>
      <c r="I6599" s="14">
        <v>195.628521831944</v>
      </c>
      <c r="J6599" s="14">
        <v>167.47016925352</v>
      </c>
      <c r="K6599" s="14">
        <v>227.13531518564301</v>
      </c>
      <c r="L6599" s="14">
        <v>31.5067933536994</v>
      </c>
      <c r="M6599" s="14">
        <v>28.158352578424299</v>
      </c>
      <c r="O6599" s="14"/>
      <c r="P6599" s="14"/>
      <c r="Q6599" s="14"/>
      <c r="R6599" s="14"/>
      <c r="S6599" s="14"/>
      <c r="T6599" s="14"/>
      <c r="U6599" s="14"/>
      <c r="V6599" s="14"/>
      <c r="W6599" s="14"/>
      <c r="X6599" s="14"/>
      <c r="Y6599" s="14"/>
    </row>
    <row r="6600" spans="1:25">
      <c r="A6600" s="14" t="s">
        <v>6684</v>
      </c>
      <c r="B6600" s="14" t="s">
        <v>60</v>
      </c>
      <c r="C6600" s="14" t="s">
        <v>131</v>
      </c>
      <c r="D6600" s="14" t="s">
        <v>56</v>
      </c>
      <c r="E6600" s="14">
        <v>2</v>
      </c>
      <c r="F6600" s="14">
        <v>183.952752884539</v>
      </c>
      <c r="G6600" s="14">
        <v>61.317584294846199</v>
      </c>
      <c r="H6600" s="14">
        <v>184.260467865875</v>
      </c>
      <c r="I6600" s="14">
        <v>201.03868044161101</v>
      </c>
      <c r="J6600" s="14">
        <v>172.839817366592</v>
      </c>
      <c r="K6600" s="14">
        <v>232.500783441929</v>
      </c>
      <c r="L6600" s="14">
        <v>31.462103000317398</v>
      </c>
      <c r="M6600" s="14">
        <v>28.198863075019101</v>
      </c>
      <c r="O6600" s="14"/>
      <c r="P6600" s="14"/>
      <c r="Q6600" s="14"/>
      <c r="R6600" s="14"/>
      <c r="S6600" s="14"/>
      <c r="T6600" s="14"/>
      <c r="U6600" s="14"/>
      <c r="V6600" s="14"/>
      <c r="W6600" s="14"/>
      <c r="X6600" s="14"/>
      <c r="Y6600" s="14"/>
    </row>
    <row r="6601" spans="1:25">
      <c r="A6601" s="14" t="s">
        <v>6685</v>
      </c>
      <c r="B6601" s="14" t="s">
        <v>60</v>
      </c>
      <c r="C6601" s="14" t="s">
        <v>132</v>
      </c>
      <c r="D6601" s="14" t="s">
        <v>56</v>
      </c>
      <c r="E6601" s="14">
        <v>2</v>
      </c>
      <c r="F6601" s="14">
        <v>199.16092888361899</v>
      </c>
      <c r="G6601" s="14">
        <v>66.386976294539593</v>
      </c>
      <c r="H6601" s="14">
        <v>197.53325486354299</v>
      </c>
      <c r="I6601" s="14">
        <v>214.286333493857</v>
      </c>
      <c r="J6601" s="14">
        <v>185.379432627467</v>
      </c>
      <c r="K6601" s="14">
        <v>246.400486983912</v>
      </c>
      <c r="L6601" s="14">
        <v>32.114153490055102</v>
      </c>
      <c r="M6601" s="14">
        <v>28.906900866389901</v>
      </c>
      <c r="O6601" s="14"/>
      <c r="P6601" s="14"/>
      <c r="Q6601" s="14"/>
      <c r="R6601" s="14"/>
      <c r="S6601" s="14"/>
      <c r="T6601" s="14"/>
      <c r="U6601" s="14"/>
      <c r="V6601" s="14"/>
      <c r="W6601" s="14"/>
      <c r="X6601" s="14"/>
      <c r="Y6601" s="14"/>
    </row>
    <row r="6602" spans="1:25">
      <c r="A6602" s="14" t="s">
        <v>6686</v>
      </c>
      <c r="B6602" s="14" t="s">
        <v>60</v>
      </c>
      <c r="C6602" s="14" t="s">
        <v>38</v>
      </c>
      <c r="D6602" s="14" t="s">
        <v>56</v>
      </c>
      <c r="E6602" s="14">
        <v>3</v>
      </c>
      <c r="F6602" s="14">
        <v>217.359658636581</v>
      </c>
      <c r="G6602" s="14">
        <v>72.453219545526906</v>
      </c>
      <c r="H6602" s="14">
        <v>265.52609166452601</v>
      </c>
      <c r="I6602" s="14">
        <v>312.70229965858101</v>
      </c>
      <c r="J6602" s="14">
        <v>271.985495410726</v>
      </c>
      <c r="K6602" s="14">
        <v>357.73254354381299</v>
      </c>
      <c r="L6602" s="14">
        <v>45.030243885231997</v>
      </c>
      <c r="M6602" s="14">
        <v>40.716804247854697</v>
      </c>
      <c r="O6602" s="14"/>
      <c r="P6602" s="14"/>
      <c r="Q6602" s="14"/>
      <c r="R6602" s="14"/>
      <c r="S6602" s="14"/>
      <c r="T6602" s="14"/>
      <c r="U6602" s="14"/>
      <c r="V6602" s="14"/>
      <c r="W6602" s="14"/>
      <c r="X6602" s="14"/>
      <c r="Y6602" s="14"/>
    </row>
    <row r="6603" spans="1:25">
      <c r="A6603" s="14" t="s">
        <v>6687</v>
      </c>
      <c r="B6603" s="14" t="s">
        <v>60</v>
      </c>
      <c r="C6603" s="14" t="s">
        <v>36</v>
      </c>
      <c r="D6603" s="14" t="s">
        <v>56</v>
      </c>
      <c r="E6603" s="14">
        <v>3</v>
      </c>
      <c r="F6603" s="14">
        <v>213.33996304236999</v>
      </c>
      <c r="G6603" s="14">
        <v>71.113321014123301</v>
      </c>
      <c r="H6603" s="14">
        <v>257.33684310865698</v>
      </c>
      <c r="I6603" s="14">
        <v>302.40491025518401</v>
      </c>
      <c r="J6603" s="14">
        <v>262.64014178525798</v>
      </c>
      <c r="K6603" s="14">
        <v>346.42401096991802</v>
      </c>
      <c r="L6603" s="14">
        <v>44.019100714734201</v>
      </c>
      <c r="M6603" s="14">
        <v>39.764768469925997</v>
      </c>
      <c r="O6603" s="14"/>
      <c r="P6603" s="14"/>
      <c r="Q6603" s="14"/>
      <c r="R6603" s="14"/>
      <c r="S6603" s="14"/>
      <c r="T6603" s="14"/>
      <c r="U6603" s="14"/>
      <c r="V6603" s="14"/>
      <c r="W6603" s="14"/>
      <c r="X6603" s="14"/>
      <c r="Y6603" s="14"/>
    </row>
    <row r="6604" spans="1:25">
      <c r="A6604" s="14" t="s">
        <v>6688</v>
      </c>
      <c r="B6604" s="14" t="s">
        <v>60</v>
      </c>
      <c r="C6604" s="14" t="s">
        <v>34</v>
      </c>
      <c r="D6604" s="14" t="s">
        <v>56</v>
      </c>
      <c r="E6604" s="14">
        <v>3</v>
      </c>
      <c r="F6604" s="14">
        <v>209.18873867884801</v>
      </c>
      <c r="G6604" s="14">
        <v>69.7295795596159</v>
      </c>
      <c r="H6604" s="14">
        <v>248.817978041521</v>
      </c>
      <c r="I6604" s="14">
        <v>289.235017599321</v>
      </c>
      <c r="J6604" s="14">
        <v>250.815418929385</v>
      </c>
      <c r="K6604" s="14">
        <v>331.80794890556399</v>
      </c>
      <c r="L6604" s="14">
        <v>42.572931306242701</v>
      </c>
      <c r="M6604" s="14">
        <v>38.419598669936597</v>
      </c>
      <c r="O6604" s="14"/>
      <c r="P6604" s="14"/>
      <c r="Q6604" s="14"/>
      <c r="R6604" s="14"/>
      <c r="S6604" s="14"/>
      <c r="T6604" s="14"/>
      <c r="U6604" s="14"/>
      <c r="V6604" s="14"/>
      <c r="W6604" s="14"/>
      <c r="X6604" s="14"/>
      <c r="Y6604" s="14"/>
    </row>
    <row r="6605" spans="1:25">
      <c r="A6605" s="14" t="s">
        <v>6689</v>
      </c>
      <c r="B6605" s="14" t="s">
        <v>60</v>
      </c>
      <c r="C6605" s="14" t="s">
        <v>128</v>
      </c>
      <c r="D6605" s="14" t="s">
        <v>56</v>
      </c>
      <c r="E6605" s="14">
        <v>3</v>
      </c>
      <c r="F6605" s="14">
        <v>197.59661063669401</v>
      </c>
      <c r="G6605" s="14">
        <v>65.865536878898197</v>
      </c>
      <c r="H6605" s="14">
        <v>231.42654263977701</v>
      </c>
      <c r="I6605" s="14">
        <v>269.819944563908</v>
      </c>
      <c r="J6605" s="14">
        <v>232.99680734985901</v>
      </c>
      <c r="K6605" s="14">
        <v>310.74574458876202</v>
      </c>
      <c r="L6605" s="14">
        <v>40.925800024853302</v>
      </c>
      <c r="M6605" s="14">
        <v>36.823137214049403</v>
      </c>
      <c r="O6605" s="14"/>
      <c r="P6605" s="14"/>
      <c r="Q6605" s="14"/>
      <c r="R6605" s="14"/>
      <c r="S6605" s="14"/>
      <c r="T6605" s="14"/>
      <c r="U6605" s="14"/>
      <c r="V6605" s="14"/>
      <c r="W6605" s="14"/>
      <c r="X6605" s="14"/>
      <c r="Y6605" s="14"/>
    </row>
    <row r="6606" spans="1:25">
      <c r="A6606" s="14" t="s">
        <v>6690</v>
      </c>
      <c r="B6606" s="14" t="s">
        <v>60</v>
      </c>
      <c r="C6606" s="14" t="s">
        <v>129</v>
      </c>
      <c r="D6606" s="14" t="s">
        <v>56</v>
      </c>
      <c r="E6606" s="14">
        <v>3</v>
      </c>
      <c r="F6606" s="14">
        <v>203.308916207408</v>
      </c>
      <c r="G6606" s="14">
        <v>67.769638735802701</v>
      </c>
      <c r="H6606" s="14">
        <v>235.55661708655799</v>
      </c>
      <c r="I6606" s="14">
        <v>277.09875695599902</v>
      </c>
      <c r="J6606" s="14">
        <v>239.83341811342601</v>
      </c>
      <c r="K6606" s="14">
        <v>318.45385977611397</v>
      </c>
      <c r="L6606" s="14">
        <v>41.355102820115498</v>
      </c>
      <c r="M6606" s="14">
        <v>37.265338842572703</v>
      </c>
      <c r="O6606" s="14"/>
      <c r="P6606" s="14"/>
      <c r="Q6606" s="14"/>
      <c r="R6606" s="14"/>
      <c r="S6606" s="14"/>
      <c r="T6606" s="14"/>
      <c r="U6606" s="14"/>
      <c r="V6606" s="14"/>
      <c r="W6606" s="14"/>
      <c r="X6606" s="14"/>
      <c r="Y6606" s="14"/>
    </row>
    <row r="6607" spans="1:25">
      <c r="A6607" s="14" t="s">
        <v>6691</v>
      </c>
      <c r="B6607" s="14" t="s">
        <v>60</v>
      </c>
      <c r="C6607" s="14" t="s">
        <v>130</v>
      </c>
      <c r="D6607" s="14" t="s">
        <v>56</v>
      </c>
      <c r="E6607" s="14">
        <v>3</v>
      </c>
      <c r="F6607" s="14">
        <v>207.725328778386</v>
      </c>
      <c r="G6607" s="14">
        <v>69.241776259461801</v>
      </c>
      <c r="H6607" s="14">
        <v>238.463240475704</v>
      </c>
      <c r="I6607" s="14">
        <v>281.025597293982</v>
      </c>
      <c r="J6607" s="14">
        <v>243.69718526377599</v>
      </c>
      <c r="K6607" s="14">
        <v>322.40438761337901</v>
      </c>
      <c r="L6607" s="14">
        <v>41.378790319396998</v>
      </c>
      <c r="M6607" s="14">
        <v>37.328412030205897</v>
      </c>
      <c r="O6607" s="14"/>
      <c r="P6607" s="14"/>
      <c r="Q6607" s="14"/>
      <c r="R6607" s="14"/>
      <c r="S6607" s="14"/>
      <c r="T6607" s="14"/>
      <c r="U6607" s="14"/>
      <c r="V6607" s="14"/>
      <c r="W6607" s="14"/>
      <c r="X6607" s="14"/>
      <c r="Y6607" s="14"/>
    </row>
    <row r="6608" spans="1:25">
      <c r="A6608" s="14" t="s">
        <v>6692</v>
      </c>
      <c r="B6608" s="14" t="s">
        <v>60</v>
      </c>
      <c r="C6608" s="14" t="s">
        <v>131</v>
      </c>
      <c r="D6608" s="14" t="s">
        <v>56</v>
      </c>
      <c r="E6608" s="14">
        <v>3</v>
      </c>
      <c r="F6608" s="14">
        <v>216.71600534490199</v>
      </c>
      <c r="G6608" s="14">
        <v>72.2386684483007</v>
      </c>
      <c r="H6608" s="14">
        <v>247.18107253481799</v>
      </c>
      <c r="I6608" s="14">
        <v>294.10879185618302</v>
      </c>
      <c r="J6608" s="14">
        <v>255.84244921961701</v>
      </c>
      <c r="K6608" s="14">
        <v>336.43533329319501</v>
      </c>
      <c r="L6608" s="14">
        <v>42.326541437011798</v>
      </c>
      <c r="M6608" s="14">
        <v>38.266342636566499</v>
      </c>
      <c r="O6608" s="14"/>
      <c r="P6608" s="14"/>
      <c r="Q6608" s="14"/>
      <c r="R6608" s="14"/>
      <c r="S6608" s="14"/>
      <c r="T6608" s="14"/>
      <c r="U6608" s="14"/>
      <c r="V6608" s="14"/>
      <c r="W6608" s="14"/>
      <c r="X6608" s="14"/>
      <c r="Y6608" s="14"/>
    </row>
    <row r="6609" spans="1:25">
      <c r="A6609" s="14" t="s">
        <v>6693</v>
      </c>
      <c r="B6609" s="14" t="s">
        <v>60</v>
      </c>
      <c r="C6609" s="14" t="s">
        <v>132</v>
      </c>
      <c r="D6609" s="14" t="s">
        <v>56</v>
      </c>
      <c r="E6609" s="14">
        <v>3</v>
      </c>
      <c r="F6609" s="14">
        <v>212.918627653436</v>
      </c>
      <c r="G6609" s="14">
        <v>70.972875884478597</v>
      </c>
      <c r="H6609" s="14">
        <v>241.021765512153</v>
      </c>
      <c r="I6609" s="14">
        <v>285.50621025056</v>
      </c>
      <c r="J6609" s="14">
        <v>248.053592364602</v>
      </c>
      <c r="K6609" s="14">
        <v>326.96997755933501</v>
      </c>
      <c r="L6609" s="14">
        <v>41.463767308774997</v>
      </c>
      <c r="M6609" s="14">
        <v>37.452617885957601</v>
      </c>
      <c r="O6609" s="14"/>
      <c r="P6609" s="14"/>
      <c r="Q6609" s="14"/>
      <c r="R6609" s="14"/>
      <c r="S6609" s="14"/>
      <c r="T6609" s="14"/>
      <c r="U6609" s="14"/>
      <c r="V6609" s="14"/>
      <c r="W6609" s="14"/>
      <c r="X6609" s="14"/>
      <c r="Y6609" s="14"/>
    </row>
    <row r="6610" spans="1:25">
      <c r="A6610" s="14" t="s">
        <v>6694</v>
      </c>
      <c r="B6610" s="14" t="s">
        <v>60</v>
      </c>
      <c r="C6610" s="14" t="s">
        <v>38</v>
      </c>
      <c r="D6610" s="14" t="s">
        <v>56</v>
      </c>
      <c r="E6610" s="14">
        <v>4</v>
      </c>
      <c r="F6610" s="14">
        <v>322.693448878715</v>
      </c>
      <c r="G6610" s="14">
        <v>107.564482959572</v>
      </c>
      <c r="H6610" s="14">
        <v>348.57891943603499</v>
      </c>
      <c r="I6610" s="14">
        <v>398.46889608912301</v>
      </c>
      <c r="J6610" s="14">
        <v>355.55411898745001</v>
      </c>
      <c r="K6610" s="14">
        <v>445.07742074686502</v>
      </c>
      <c r="L6610" s="14">
        <v>46.608524657741697</v>
      </c>
      <c r="M6610" s="14">
        <v>42.9147771016736</v>
      </c>
      <c r="O6610" s="14"/>
      <c r="P6610" s="14"/>
      <c r="Q6610" s="14"/>
      <c r="R6610" s="14"/>
      <c r="S6610" s="14"/>
      <c r="T6610" s="14"/>
      <c r="U6610" s="14"/>
      <c r="V6610" s="14"/>
      <c r="W6610" s="14"/>
      <c r="X6610" s="14"/>
      <c r="Y6610" s="14"/>
    </row>
    <row r="6611" spans="1:25">
      <c r="A6611" s="14" t="s">
        <v>6695</v>
      </c>
      <c r="B6611" s="14" t="s">
        <v>60</v>
      </c>
      <c r="C6611" s="14" t="s">
        <v>36</v>
      </c>
      <c r="D6611" s="14" t="s">
        <v>56</v>
      </c>
      <c r="E6611" s="14">
        <v>4</v>
      </c>
      <c r="F6611" s="14">
        <v>332.97896058616601</v>
      </c>
      <c r="G6611" s="14">
        <v>110.99298686205501</v>
      </c>
      <c r="H6611" s="14">
        <v>354.75752504892</v>
      </c>
      <c r="I6611" s="14">
        <v>411.59545118155899</v>
      </c>
      <c r="J6611" s="14">
        <v>367.97094237091602</v>
      </c>
      <c r="K6611" s="14">
        <v>458.913693082245</v>
      </c>
      <c r="L6611" s="14">
        <v>47.318241900685699</v>
      </c>
      <c r="M6611" s="14">
        <v>43.624508810643</v>
      </c>
      <c r="O6611" s="14"/>
      <c r="P6611" s="14"/>
      <c r="Q6611" s="14"/>
      <c r="R6611" s="14"/>
      <c r="S6611" s="14"/>
      <c r="T6611" s="14"/>
      <c r="U6611" s="14"/>
      <c r="V6611" s="14"/>
      <c r="W6611" s="14"/>
      <c r="X6611" s="14"/>
      <c r="Y6611" s="14"/>
    </row>
    <row r="6612" spans="1:25">
      <c r="A6612" s="14" t="s">
        <v>6696</v>
      </c>
      <c r="B6612" s="14" t="s">
        <v>60</v>
      </c>
      <c r="C6612" s="14" t="s">
        <v>34</v>
      </c>
      <c r="D6612" s="14" t="s">
        <v>56</v>
      </c>
      <c r="E6612" s="14">
        <v>4</v>
      </c>
      <c r="F6612" s="14">
        <v>320.29114817910198</v>
      </c>
      <c r="G6612" s="14">
        <v>106.763716059701</v>
      </c>
      <c r="H6612" s="14">
        <v>335.80887635548902</v>
      </c>
      <c r="I6612" s="14">
        <v>395.82286411737999</v>
      </c>
      <c r="J6612" s="14">
        <v>353.127817006768</v>
      </c>
      <c r="K6612" s="14">
        <v>442.20713929235899</v>
      </c>
      <c r="L6612" s="14">
        <v>46.384275174978697</v>
      </c>
      <c r="M6612" s="14">
        <v>42.695047110612201</v>
      </c>
      <c r="O6612" s="14"/>
      <c r="P6612" s="14"/>
      <c r="Q6612" s="14"/>
      <c r="R6612" s="14"/>
      <c r="S6612" s="14"/>
      <c r="T6612" s="14"/>
      <c r="U6612" s="14"/>
      <c r="V6612" s="14"/>
      <c r="W6612" s="14"/>
      <c r="X6612" s="14"/>
      <c r="Y6612" s="14"/>
    </row>
    <row r="6613" spans="1:25">
      <c r="A6613" s="14" t="s">
        <v>6697</v>
      </c>
      <c r="B6613" s="14" t="s">
        <v>60</v>
      </c>
      <c r="C6613" s="14" t="s">
        <v>128</v>
      </c>
      <c r="D6613" s="14" t="s">
        <v>56</v>
      </c>
      <c r="E6613" s="14">
        <v>4</v>
      </c>
      <c r="F6613" s="14">
        <v>306.98951006789099</v>
      </c>
      <c r="G6613" s="14">
        <v>102.329836689297</v>
      </c>
      <c r="H6613" s="14">
        <v>317.73531854094603</v>
      </c>
      <c r="I6613" s="14">
        <v>375.30637814493701</v>
      </c>
      <c r="J6613" s="14">
        <v>333.98993867500002</v>
      </c>
      <c r="K6613" s="14">
        <v>420.27307109235801</v>
      </c>
      <c r="L6613" s="14">
        <v>44.966692947421599</v>
      </c>
      <c r="M6613" s="14">
        <v>41.316439469936398</v>
      </c>
      <c r="O6613" s="14"/>
      <c r="P6613" s="14"/>
      <c r="Q6613" s="14"/>
      <c r="R6613" s="14"/>
      <c r="S6613" s="14"/>
      <c r="T6613" s="14"/>
      <c r="U6613" s="14"/>
      <c r="V6613" s="14"/>
      <c r="W6613" s="14"/>
      <c r="X6613" s="14"/>
      <c r="Y6613" s="14"/>
    </row>
    <row r="6614" spans="1:25">
      <c r="A6614" s="14" t="s">
        <v>6698</v>
      </c>
      <c r="B6614" s="14" t="s">
        <v>60</v>
      </c>
      <c r="C6614" s="14" t="s">
        <v>129</v>
      </c>
      <c r="D6614" s="14" t="s">
        <v>56</v>
      </c>
      <c r="E6614" s="14">
        <v>4</v>
      </c>
      <c r="F6614" s="14">
        <v>297.07961768969898</v>
      </c>
      <c r="G6614" s="14">
        <v>99.026539229899797</v>
      </c>
      <c r="H6614" s="14">
        <v>304.01107008769901</v>
      </c>
      <c r="I6614" s="14">
        <v>361.144110551984</v>
      </c>
      <c r="J6614" s="14">
        <v>320.79855787266001</v>
      </c>
      <c r="K6614" s="14">
        <v>405.115942837256</v>
      </c>
      <c r="L6614" s="14">
        <v>43.971832285272498</v>
      </c>
      <c r="M6614" s="14">
        <v>40.345552679324101</v>
      </c>
      <c r="O6614" s="14"/>
      <c r="P6614" s="14"/>
      <c r="Q6614" s="14"/>
      <c r="R6614" s="14"/>
      <c r="S6614" s="14"/>
      <c r="T6614" s="14"/>
      <c r="U6614" s="14"/>
      <c r="V6614" s="14"/>
      <c r="W6614" s="14"/>
      <c r="X6614" s="14"/>
      <c r="Y6614" s="14"/>
    </row>
    <row r="6615" spans="1:25">
      <c r="A6615" s="14" t="s">
        <v>6699</v>
      </c>
      <c r="B6615" s="14" t="s">
        <v>60</v>
      </c>
      <c r="C6615" s="14" t="s">
        <v>130</v>
      </c>
      <c r="D6615" s="14" t="s">
        <v>56</v>
      </c>
      <c r="E6615" s="14">
        <v>4</v>
      </c>
      <c r="F6615" s="14">
        <v>310.144061740849</v>
      </c>
      <c r="G6615" s="14">
        <v>103.381353913616</v>
      </c>
      <c r="H6615" s="14">
        <v>314.59878047233701</v>
      </c>
      <c r="I6615" s="14">
        <v>376.70222721813002</v>
      </c>
      <c r="J6615" s="14">
        <v>335.51140145318101</v>
      </c>
      <c r="K6615" s="14">
        <v>421.51278014885702</v>
      </c>
      <c r="L6615" s="14">
        <v>44.810552930727098</v>
      </c>
      <c r="M6615" s="14">
        <v>41.190825764948997</v>
      </c>
      <c r="O6615" s="14"/>
      <c r="P6615" s="14"/>
      <c r="Q6615" s="14"/>
      <c r="R6615" s="14"/>
      <c r="S6615" s="14"/>
      <c r="T6615" s="14"/>
      <c r="U6615" s="14"/>
      <c r="V6615" s="14"/>
      <c r="W6615" s="14"/>
      <c r="X6615" s="14"/>
      <c r="Y6615" s="14"/>
    </row>
    <row r="6616" spans="1:25">
      <c r="A6616" s="14" t="s">
        <v>6700</v>
      </c>
      <c r="B6616" s="14" t="s">
        <v>60</v>
      </c>
      <c r="C6616" s="14" t="s">
        <v>131</v>
      </c>
      <c r="D6616" s="14" t="s">
        <v>56</v>
      </c>
      <c r="E6616" s="14">
        <v>4</v>
      </c>
      <c r="F6616" s="14">
        <v>308.33352040033299</v>
      </c>
      <c r="G6616" s="14">
        <v>102.777840133444</v>
      </c>
      <c r="H6616" s="14">
        <v>309.51587102765899</v>
      </c>
      <c r="I6616" s="14">
        <v>370.17981920742699</v>
      </c>
      <c r="J6616" s="14">
        <v>329.58112791410099</v>
      </c>
      <c r="K6616" s="14">
        <v>414.35715622231402</v>
      </c>
      <c r="L6616" s="14">
        <v>44.177337014886596</v>
      </c>
      <c r="M6616" s="14">
        <v>40.5986912933257</v>
      </c>
      <c r="O6616" s="14"/>
      <c r="P6616" s="14"/>
      <c r="Q6616" s="14"/>
      <c r="R6616" s="14"/>
      <c r="S6616" s="14"/>
      <c r="T6616" s="14"/>
      <c r="U6616" s="14"/>
      <c r="V6616" s="14"/>
      <c r="W6616" s="14"/>
      <c r="X6616" s="14"/>
      <c r="Y6616" s="14"/>
    </row>
    <row r="6617" spans="1:25">
      <c r="A6617" s="14" t="s">
        <v>6701</v>
      </c>
      <c r="B6617" s="14" t="s">
        <v>60</v>
      </c>
      <c r="C6617" s="14" t="s">
        <v>132</v>
      </c>
      <c r="D6617" s="14" t="s">
        <v>56</v>
      </c>
      <c r="E6617" s="14">
        <v>4</v>
      </c>
      <c r="F6617" s="14">
        <v>301.28406635971299</v>
      </c>
      <c r="G6617" s="14">
        <v>100.428022119904</v>
      </c>
      <c r="H6617" s="14">
        <v>299.18379611101398</v>
      </c>
      <c r="I6617" s="14">
        <v>357.31077491900402</v>
      </c>
      <c r="J6617" s="14">
        <v>317.68978457225302</v>
      </c>
      <c r="K6617" s="14">
        <v>400.46679380195599</v>
      </c>
      <c r="L6617" s="14">
        <v>43.156018882951898</v>
      </c>
      <c r="M6617" s="14">
        <v>39.6209903467511</v>
      </c>
      <c r="O6617" s="14"/>
      <c r="P6617" s="14"/>
      <c r="Q6617" s="14"/>
      <c r="R6617" s="14"/>
      <c r="S6617" s="14"/>
      <c r="T6617" s="14"/>
      <c r="U6617" s="14"/>
      <c r="V6617" s="14"/>
      <c r="W6617" s="14"/>
      <c r="X6617" s="14"/>
      <c r="Y6617" s="14"/>
    </row>
    <row r="6618" spans="1:25">
      <c r="A6618" s="14" t="s">
        <v>6702</v>
      </c>
      <c r="B6618" s="14" t="s">
        <v>60</v>
      </c>
      <c r="C6618" s="14" t="s">
        <v>38</v>
      </c>
      <c r="D6618" s="14" t="s">
        <v>56</v>
      </c>
      <c r="E6618" s="14">
        <v>5</v>
      </c>
      <c r="F6618" s="14">
        <v>381.14070458652702</v>
      </c>
      <c r="G6618" s="14">
        <v>127.046901528842</v>
      </c>
      <c r="H6618" s="14">
        <v>418.40833498350702</v>
      </c>
      <c r="I6618" s="14">
        <v>494.07915435922098</v>
      </c>
      <c r="J6618" s="14">
        <v>445.21893680951803</v>
      </c>
      <c r="K6618" s="14">
        <v>546.79475471712203</v>
      </c>
      <c r="L6618" s="14">
        <v>52.715600357900598</v>
      </c>
      <c r="M6618" s="14">
        <v>48.860217549703101</v>
      </c>
      <c r="O6618" s="14"/>
      <c r="P6618" s="14"/>
      <c r="Q6618" s="14"/>
      <c r="R6618" s="14"/>
      <c r="S6618" s="14"/>
      <c r="T6618" s="14"/>
      <c r="U6618" s="14"/>
      <c r="V6618" s="14"/>
      <c r="W6618" s="14"/>
      <c r="X6618" s="14"/>
      <c r="Y6618" s="14"/>
    </row>
    <row r="6619" spans="1:25">
      <c r="A6619" s="14" t="s">
        <v>6703</v>
      </c>
      <c r="B6619" s="14" t="s">
        <v>60</v>
      </c>
      <c r="C6619" s="14" t="s">
        <v>36</v>
      </c>
      <c r="D6619" s="14" t="s">
        <v>56</v>
      </c>
      <c r="E6619" s="14">
        <v>5</v>
      </c>
      <c r="F6619" s="14">
        <v>362.96054264408798</v>
      </c>
      <c r="G6619" s="14">
        <v>120.986847548029</v>
      </c>
      <c r="H6619" s="14">
        <v>395.66632071433497</v>
      </c>
      <c r="I6619" s="14">
        <v>467.51390497817101</v>
      </c>
      <c r="J6619" s="14">
        <v>420.10723992324</v>
      </c>
      <c r="K6619" s="14">
        <v>518.75782424530598</v>
      </c>
      <c r="L6619" s="14">
        <v>51.243919267135503</v>
      </c>
      <c r="M6619" s="14">
        <v>47.4066650549305</v>
      </c>
      <c r="O6619" s="14"/>
      <c r="P6619" s="14"/>
      <c r="Q6619" s="14"/>
      <c r="R6619" s="14"/>
      <c r="S6619" s="14"/>
      <c r="T6619" s="14"/>
      <c r="U6619" s="14"/>
      <c r="V6619" s="14"/>
      <c r="W6619" s="14"/>
      <c r="X6619" s="14"/>
      <c r="Y6619" s="14"/>
    </row>
    <row r="6620" spans="1:25">
      <c r="A6620" s="14" t="s">
        <v>6704</v>
      </c>
      <c r="B6620" s="14" t="s">
        <v>60</v>
      </c>
      <c r="C6620" s="14" t="s">
        <v>34</v>
      </c>
      <c r="D6620" s="14" t="s">
        <v>56</v>
      </c>
      <c r="E6620" s="14">
        <v>5</v>
      </c>
      <c r="F6620" s="14">
        <v>354.90483250348399</v>
      </c>
      <c r="G6620" s="14">
        <v>118.30161083449499</v>
      </c>
      <c r="H6620" s="14">
        <v>384.204248493607</v>
      </c>
      <c r="I6620" s="14">
        <v>453.15926215149199</v>
      </c>
      <c r="J6620" s="14">
        <v>406.69966621510002</v>
      </c>
      <c r="K6620" s="14">
        <v>503.42376113395102</v>
      </c>
      <c r="L6620" s="14">
        <v>50.264498982458498</v>
      </c>
      <c r="M6620" s="14">
        <v>46.4595959363917</v>
      </c>
      <c r="O6620" s="14"/>
      <c r="P6620" s="14"/>
      <c r="Q6620" s="14"/>
      <c r="R6620" s="14"/>
      <c r="S6620" s="14"/>
      <c r="T6620" s="14"/>
      <c r="U6620" s="14"/>
      <c r="V6620" s="14"/>
      <c r="W6620" s="14"/>
      <c r="X6620" s="14"/>
      <c r="Y6620" s="14"/>
    </row>
    <row r="6621" spans="1:25">
      <c r="A6621" s="14" t="s">
        <v>6705</v>
      </c>
      <c r="B6621" s="14" t="s">
        <v>60</v>
      </c>
      <c r="C6621" s="14" t="s">
        <v>128</v>
      </c>
      <c r="D6621" s="14" t="s">
        <v>56</v>
      </c>
      <c r="E6621" s="14">
        <v>5</v>
      </c>
      <c r="F6621" s="14">
        <v>355.89290221534299</v>
      </c>
      <c r="G6621" s="14">
        <v>118.63096740511401</v>
      </c>
      <c r="H6621" s="14">
        <v>382.80402518591302</v>
      </c>
      <c r="I6621" s="14">
        <v>452.89494635726197</v>
      </c>
      <c r="J6621" s="14">
        <v>406.612131169892</v>
      </c>
      <c r="K6621" s="14">
        <v>502.96269005435698</v>
      </c>
      <c r="L6621" s="14">
        <v>50.067743697094997</v>
      </c>
      <c r="M6621" s="14">
        <v>46.2828151873697</v>
      </c>
      <c r="O6621" s="14"/>
      <c r="P6621" s="14"/>
      <c r="Q6621" s="14"/>
      <c r="R6621" s="14"/>
      <c r="S6621" s="14"/>
      <c r="T6621" s="14"/>
      <c r="U6621" s="14"/>
      <c r="V6621" s="14"/>
      <c r="W6621" s="14"/>
      <c r="X6621" s="14"/>
      <c r="Y6621" s="14"/>
    </row>
    <row r="6622" spans="1:25">
      <c r="A6622" s="14" t="s">
        <v>6706</v>
      </c>
      <c r="B6622" s="14" t="s">
        <v>60</v>
      </c>
      <c r="C6622" s="14" t="s">
        <v>129</v>
      </c>
      <c r="D6622" s="14" t="s">
        <v>56</v>
      </c>
      <c r="E6622" s="14">
        <v>5</v>
      </c>
      <c r="F6622" s="14">
        <v>369.57502848480402</v>
      </c>
      <c r="G6622" s="14">
        <v>123.19167616160099</v>
      </c>
      <c r="H6622" s="14">
        <v>395.78807252835702</v>
      </c>
      <c r="I6622" s="14">
        <v>468.757279238146</v>
      </c>
      <c r="J6622" s="14">
        <v>421.78602208928498</v>
      </c>
      <c r="K6622" s="14">
        <v>519.49489704724101</v>
      </c>
      <c r="L6622" s="14">
        <v>50.737617809094701</v>
      </c>
      <c r="M6622" s="14">
        <v>46.971257148861199</v>
      </c>
      <c r="O6622" s="14"/>
      <c r="P6622" s="14"/>
      <c r="Q6622" s="14"/>
      <c r="R6622" s="14"/>
      <c r="S6622" s="14"/>
      <c r="T6622" s="14"/>
      <c r="U6622" s="14"/>
      <c r="V6622" s="14"/>
      <c r="W6622" s="14"/>
      <c r="X6622" s="14"/>
      <c r="Y6622" s="14"/>
    </row>
    <row r="6623" spans="1:25">
      <c r="A6623" s="14" t="s">
        <v>6707</v>
      </c>
      <c r="B6623" s="14" t="s">
        <v>60</v>
      </c>
      <c r="C6623" s="14" t="s">
        <v>130</v>
      </c>
      <c r="D6623" s="14" t="s">
        <v>56</v>
      </c>
      <c r="E6623" s="14">
        <v>5</v>
      </c>
      <c r="F6623" s="14">
        <v>376.15230759078997</v>
      </c>
      <c r="G6623" s="14">
        <v>125.38410253026299</v>
      </c>
      <c r="H6623" s="14">
        <v>400.21737856383402</v>
      </c>
      <c r="I6623" s="14">
        <v>475.63316161465502</v>
      </c>
      <c r="J6623" s="14">
        <v>428.42080882343799</v>
      </c>
      <c r="K6623" s="14">
        <v>526.59654317438003</v>
      </c>
      <c r="L6623" s="14">
        <v>50.963381559724503</v>
      </c>
      <c r="M6623" s="14">
        <v>47.212352791217597</v>
      </c>
      <c r="O6623" s="14"/>
      <c r="P6623" s="14"/>
      <c r="Q6623" s="14"/>
      <c r="R6623" s="14"/>
      <c r="S6623" s="14"/>
      <c r="T6623" s="14"/>
      <c r="U6623" s="14"/>
      <c r="V6623" s="14"/>
      <c r="W6623" s="14"/>
      <c r="X6623" s="14"/>
      <c r="Y6623" s="14"/>
    </row>
    <row r="6624" spans="1:25">
      <c r="A6624" s="14" t="s">
        <v>6708</v>
      </c>
      <c r="B6624" s="14" t="s">
        <v>60</v>
      </c>
      <c r="C6624" s="14" t="s">
        <v>131</v>
      </c>
      <c r="D6624" s="14" t="s">
        <v>56</v>
      </c>
      <c r="E6624" s="14">
        <v>5</v>
      </c>
      <c r="F6624" s="14">
        <v>380.06946511875799</v>
      </c>
      <c r="G6624" s="14">
        <v>126.689821706253</v>
      </c>
      <c r="H6624" s="14">
        <v>401.29813654181999</v>
      </c>
      <c r="I6624" s="14">
        <v>476.42936794186699</v>
      </c>
      <c r="J6624" s="14">
        <v>429.38932791019698</v>
      </c>
      <c r="K6624" s="14">
        <v>527.18661655385301</v>
      </c>
      <c r="L6624" s="14">
        <v>50.757248611986299</v>
      </c>
      <c r="M6624" s="14">
        <v>47.040040031670301</v>
      </c>
      <c r="O6624" s="14"/>
      <c r="P6624" s="14"/>
      <c r="Q6624" s="14"/>
      <c r="R6624" s="14"/>
      <c r="S6624" s="14"/>
      <c r="T6624" s="14"/>
      <c r="U6624" s="14"/>
      <c r="V6624" s="14"/>
      <c r="W6624" s="14"/>
      <c r="X6624" s="14"/>
      <c r="Y6624" s="14"/>
    </row>
    <row r="6625" spans="1:25">
      <c r="A6625" s="14" t="s">
        <v>6709</v>
      </c>
      <c r="B6625" s="14" t="s">
        <v>60</v>
      </c>
      <c r="C6625" s="14" t="s">
        <v>132</v>
      </c>
      <c r="D6625" s="14" t="s">
        <v>56</v>
      </c>
      <c r="E6625" s="14">
        <v>5</v>
      </c>
      <c r="F6625" s="14">
        <v>383.19854827355903</v>
      </c>
      <c r="G6625" s="14">
        <v>127.73284942452</v>
      </c>
      <c r="H6625" s="14">
        <v>400.33697413633598</v>
      </c>
      <c r="I6625" s="14">
        <v>474.47450711827298</v>
      </c>
      <c r="J6625" s="14">
        <v>427.77646415945998</v>
      </c>
      <c r="K6625" s="14">
        <v>524.846996872864</v>
      </c>
      <c r="L6625" s="14">
        <v>50.3724897545913</v>
      </c>
      <c r="M6625" s="14">
        <v>46.698042958813502</v>
      </c>
      <c r="O6625" s="14"/>
      <c r="P6625" s="14"/>
      <c r="Q6625" s="14"/>
      <c r="R6625" s="14"/>
      <c r="S6625" s="14"/>
      <c r="T6625" s="14"/>
      <c r="U6625" s="14"/>
      <c r="V6625" s="14"/>
      <c r="W6625" s="14"/>
      <c r="X6625" s="14"/>
      <c r="Y6625" s="14"/>
    </row>
    <row r="6626" spans="1:25">
      <c r="A6626" s="14" t="s">
        <v>6710</v>
      </c>
      <c r="B6626" s="14" t="s">
        <v>60</v>
      </c>
      <c r="C6626" s="14" t="s">
        <v>38</v>
      </c>
      <c r="D6626" s="14" t="s">
        <v>45</v>
      </c>
      <c r="E6626" s="14">
        <v>0</v>
      </c>
      <c r="F6626" s="14">
        <v>1050.56274282863</v>
      </c>
      <c r="G6626" s="14">
        <v>350.18758094287602</v>
      </c>
      <c r="H6626" s="14">
        <v>316.19931642080297</v>
      </c>
      <c r="I6626" s="14">
        <v>310.105009665843</v>
      </c>
      <c r="J6626" s="14">
        <v>291.46861220256199</v>
      </c>
      <c r="K6626" s="14">
        <v>329.61234417748699</v>
      </c>
      <c r="L6626" s="14">
        <v>19.507334511644299</v>
      </c>
      <c r="M6626" s="14">
        <v>18.636397463281298</v>
      </c>
      <c r="O6626" s="14"/>
      <c r="P6626" s="14"/>
      <c r="Q6626" s="14"/>
      <c r="R6626" s="14"/>
      <c r="S6626" s="14"/>
      <c r="T6626" s="14"/>
      <c r="U6626" s="14"/>
      <c r="V6626" s="14"/>
      <c r="W6626" s="14"/>
      <c r="X6626" s="14"/>
      <c r="Y6626" s="14"/>
    </row>
    <row r="6627" spans="1:25">
      <c r="A6627" s="14" t="s">
        <v>6711</v>
      </c>
      <c r="B6627" s="14" t="s">
        <v>60</v>
      </c>
      <c r="C6627" s="14" t="s">
        <v>36</v>
      </c>
      <c r="D6627" s="14" t="s">
        <v>45</v>
      </c>
      <c r="E6627" s="14">
        <v>0</v>
      </c>
      <c r="F6627" s="14">
        <v>1024.04485184025</v>
      </c>
      <c r="G6627" s="14">
        <v>341.348283946751</v>
      </c>
      <c r="H6627" s="14">
        <v>306.10352417342301</v>
      </c>
      <c r="I6627" s="14">
        <v>297.72486594065498</v>
      </c>
      <c r="J6627" s="14">
        <v>279.60635407486598</v>
      </c>
      <c r="K6627" s="14">
        <v>316.70128679029102</v>
      </c>
      <c r="L6627" s="14">
        <v>18.9764208496359</v>
      </c>
      <c r="M6627" s="14">
        <v>18.118511865789301</v>
      </c>
      <c r="O6627" s="14"/>
      <c r="P6627" s="14"/>
      <c r="Q6627" s="14"/>
      <c r="R6627" s="14"/>
      <c r="S6627" s="14"/>
      <c r="T6627" s="14"/>
      <c r="U6627" s="14"/>
      <c r="V6627" s="14"/>
      <c r="W6627" s="14"/>
      <c r="X6627" s="14"/>
      <c r="Y6627" s="14"/>
    </row>
    <row r="6628" spans="1:25">
      <c r="A6628" s="14" t="s">
        <v>6712</v>
      </c>
      <c r="B6628" s="14" t="s">
        <v>60</v>
      </c>
      <c r="C6628" s="14" t="s">
        <v>34</v>
      </c>
      <c r="D6628" s="14" t="s">
        <v>45</v>
      </c>
      <c r="E6628" s="14">
        <v>0</v>
      </c>
      <c r="F6628" s="14">
        <v>974.58210247303202</v>
      </c>
      <c r="G6628" s="14">
        <v>324.86070082434401</v>
      </c>
      <c r="H6628" s="14">
        <v>290.176831420729</v>
      </c>
      <c r="I6628" s="14">
        <v>280.67157958710402</v>
      </c>
      <c r="J6628" s="14">
        <v>263.17819236640599</v>
      </c>
      <c r="K6628" s="14">
        <v>299.01458508465902</v>
      </c>
      <c r="L6628" s="14">
        <v>18.3430054975546</v>
      </c>
      <c r="M6628" s="14">
        <v>17.4933872206987</v>
      </c>
      <c r="O6628" s="14"/>
      <c r="P6628" s="14"/>
      <c r="Q6628" s="14"/>
      <c r="R6628" s="14"/>
      <c r="S6628" s="14"/>
      <c r="T6628" s="14"/>
      <c r="U6628" s="14"/>
      <c r="V6628" s="14"/>
      <c r="W6628" s="14"/>
      <c r="X6628" s="14"/>
      <c r="Y6628" s="14"/>
    </row>
    <row r="6629" spans="1:25">
      <c r="A6629" s="14" t="s">
        <v>6713</v>
      </c>
      <c r="B6629" s="14" t="s">
        <v>60</v>
      </c>
      <c r="C6629" s="14" t="s">
        <v>128</v>
      </c>
      <c r="D6629" s="14" t="s">
        <v>45</v>
      </c>
      <c r="E6629" s="14">
        <v>0</v>
      </c>
      <c r="F6629" s="14">
        <v>989.01843960418501</v>
      </c>
      <c r="G6629" s="14">
        <v>329.672813201395</v>
      </c>
      <c r="H6629" s="14">
        <v>293.83825815814799</v>
      </c>
      <c r="I6629" s="14">
        <v>280.45941425654303</v>
      </c>
      <c r="J6629" s="14">
        <v>263.13756227632399</v>
      </c>
      <c r="K6629" s="14">
        <v>298.61622898063803</v>
      </c>
      <c r="L6629" s="14">
        <v>18.1568147240949</v>
      </c>
      <c r="M6629" s="14">
        <v>17.321851980218799</v>
      </c>
      <c r="O6629" s="14"/>
      <c r="P6629" s="14"/>
      <c r="Q6629" s="14"/>
      <c r="R6629" s="14"/>
      <c r="S6629" s="14"/>
      <c r="T6629" s="14"/>
      <c r="U6629" s="14"/>
      <c r="V6629" s="14"/>
      <c r="W6629" s="14"/>
      <c r="X6629" s="14"/>
      <c r="Y6629" s="14"/>
    </row>
    <row r="6630" spans="1:25">
      <c r="A6630" s="14" t="s">
        <v>6714</v>
      </c>
      <c r="B6630" s="14" t="s">
        <v>60</v>
      </c>
      <c r="C6630" s="14" t="s">
        <v>129</v>
      </c>
      <c r="D6630" s="14" t="s">
        <v>45</v>
      </c>
      <c r="E6630" s="14">
        <v>0</v>
      </c>
      <c r="F6630" s="14">
        <v>1000.95729979484</v>
      </c>
      <c r="G6630" s="14">
        <v>333.65243326494698</v>
      </c>
      <c r="H6630" s="14">
        <v>296.86405057131401</v>
      </c>
      <c r="I6630" s="14">
        <v>280.64285314338002</v>
      </c>
      <c r="J6630" s="14">
        <v>263.43335875482501</v>
      </c>
      <c r="K6630" s="14">
        <v>298.67680274243401</v>
      </c>
      <c r="L6630" s="14">
        <v>18.033949599053901</v>
      </c>
      <c r="M6630" s="14">
        <v>17.209494388555299</v>
      </c>
      <c r="O6630" s="14"/>
      <c r="P6630" s="14"/>
      <c r="Q6630" s="14"/>
      <c r="R6630" s="14"/>
      <c r="S6630" s="14"/>
      <c r="T6630" s="14"/>
      <c r="U6630" s="14"/>
      <c r="V6630" s="14"/>
      <c r="W6630" s="14"/>
      <c r="X6630" s="14"/>
      <c r="Y6630" s="14"/>
    </row>
    <row r="6631" spans="1:25">
      <c r="A6631" s="14" t="s">
        <v>6715</v>
      </c>
      <c r="B6631" s="14" t="s">
        <v>60</v>
      </c>
      <c r="C6631" s="14" t="s">
        <v>130</v>
      </c>
      <c r="D6631" s="14" t="s">
        <v>45</v>
      </c>
      <c r="E6631" s="14">
        <v>0</v>
      </c>
      <c r="F6631" s="14">
        <v>1048.1625480140201</v>
      </c>
      <c r="G6631" s="14">
        <v>349.38751600467299</v>
      </c>
      <c r="H6631" s="14">
        <v>310.27065970067599</v>
      </c>
      <c r="I6631" s="14">
        <v>289.87553960752302</v>
      </c>
      <c r="J6631" s="14">
        <v>272.50960488647797</v>
      </c>
      <c r="K6631" s="14">
        <v>308.05399105076998</v>
      </c>
      <c r="L6631" s="14">
        <v>18.1784514432475</v>
      </c>
      <c r="M6631" s="14">
        <v>17.365934721045299</v>
      </c>
      <c r="O6631" s="14"/>
      <c r="P6631" s="14"/>
      <c r="Q6631" s="14"/>
      <c r="R6631" s="14"/>
      <c r="S6631" s="14"/>
      <c r="T6631" s="14"/>
      <c r="U6631" s="14"/>
      <c r="V6631" s="14"/>
      <c r="W6631" s="14"/>
      <c r="X6631" s="14"/>
      <c r="Y6631" s="14"/>
    </row>
    <row r="6632" spans="1:25">
      <c r="A6632" s="14" t="s">
        <v>6716</v>
      </c>
      <c r="B6632" s="14" t="s">
        <v>60</v>
      </c>
      <c r="C6632" s="14" t="s">
        <v>131</v>
      </c>
      <c r="D6632" s="14" t="s">
        <v>45</v>
      </c>
      <c r="E6632" s="14">
        <v>0</v>
      </c>
      <c r="F6632" s="14">
        <v>1029.4910867870101</v>
      </c>
      <c r="G6632" s="14">
        <v>343.163695595668</v>
      </c>
      <c r="H6632" s="14">
        <v>303.761746870004</v>
      </c>
      <c r="I6632" s="14">
        <v>281.17019814578498</v>
      </c>
      <c r="J6632" s="14">
        <v>264.18075722525703</v>
      </c>
      <c r="K6632" s="14">
        <v>298.96190117545899</v>
      </c>
      <c r="L6632" s="14">
        <v>17.791703029673599</v>
      </c>
      <c r="M6632" s="14">
        <v>16.989440920528601</v>
      </c>
      <c r="O6632" s="14"/>
      <c r="P6632" s="14"/>
      <c r="Q6632" s="14"/>
      <c r="R6632" s="14"/>
      <c r="S6632" s="14"/>
      <c r="T6632" s="14"/>
      <c r="U6632" s="14"/>
      <c r="V6632" s="14"/>
      <c r="W6632" s="14"/>
      <c r="X6632" s="14"/>
      <c r="Y6632" s="14"/>
    </row>
    <row r="6633" spans="1:25">
      <c r="A6633" s="14" t="s">
        <v>6717</v>
      </c>
      <c r="B6633" s="14" t="s">
        <v>60</v>
      </c>
      <c r="C6633" s="14" t="s">
        <v>132</v>
      </c>
      <c r="D6633" s="14" t="s">
        <v>45</v>
      </c>
      <c r="E6633" s="14">
        <v>0</v>
      </c>
      <c r="F6633" s="14">
        <v>1023.71645288299</v>
      </c>
      <c r="G6633" s="14">
        <v>341.23881762766399</v>
      </c>
      <c r="H6633" s="14">
        <v>300.82233427650198</v>
      </c>
      <c r="I6633" s="14">
        <v>275.427749933207</v>
      </c>
      <c r="J6633" s="14">
        <v>258.742860491888</v>
      </c>
      <c r="K6633" s="14">
        <v>292.90279651634302</v>
      </c>
      <c r="L6633" s="14">
        <v>17.4750465831364</v>
      </c>
      <c r="M6633" s="14">
        <v>16.6848894413191</v>
      </c>
      <c r="O6633" s="14"/>
      <c r="P6633" s="14"/>
      <c r="Q6633" s="14"/>
      <c r="R6633" s="14"/>
      <c r="S6633" s="14"/>
      <c r="T6633" s="14"/>
      <c r="U6633" s="14"/>
      <c r="V6633" s="14"/>
      <c r="W6633" s="14"/>
      <c r="X6633" s="14"/>
      <c r="Y6633" s="14"/>
    </row>
    <row r="6634" spans="1:25">
      <c r="A6634" s="14" t="s">
        <v>6718</v>
      </c>
      <c r="B6634" s="14" t="s">
        <v>60</v>
      </c>
      <c r="C6634" s="14" t="s">
        <v>38</v>
      </c>
      <c r="D6634" s="14" t="s">
        <v>45</v>
      </c>
      <c r="E6634" s="14">
        <v>1</v>
      </c>
      <c r="F6634" s="14">
        <v>176.14866080111</v>
      </c>
      <c r="G6634" s="14">
        <v>58.716220267036597</v>
      </c>
      <c r="H6634" s="14">
        <v>248.100199722686</v>
      </c>
      <c r="I6634" s="14">
        <v>251.11157681262901</v>
      </c>
      <c r="J6634" s="14">
        <v>214.82282349903099</v>
      </c>
      <c r="K6634" s="14">
        <v>291.69754040829298</v>
      </c>
      <c r="L6634" s="14">
        <v>40.5859635956649</v>
      </c>
      <c r="M6634" s="14">
        <v>36.288753313597297</v>
      </c>
      <c r="O6634" s="14"/>
      <c r="P6634" s="14"/>
      <c r="Q6634" s="14"/>
      <c r="R6634" s="14"/>
      <c r="S6634" s="14"/>
      <c r="T6634" s="14"/>
      <c r="U6634" s="14"/>
      <c r="V6634" s="14"/>
      <c r="W6634" s="14"/>
      <c r="X6634" s="14"/>
      <c r="Y6634" s="14"/>
    </row>
    <row r="6635" spans="1:25">
      <c r="A6635" s="14" t="s">
        <v>6719</v>
      </c>
      <c r="B6635" s="14" t="s">
        <v>60</v>
      </c>
      <c r="C6635" s="14" t="s">
        <v>36</v>
      </c>
      <c r="D6635" s="14" t="s">
        <v>45</v>
      </c>
      <c r="E6635" s="14">
        <v>1</v>
      </c>
      <c r="F6635" s="14">
        <v>176.14328675517601</v>
      </c>
      <c r="G6635" s="14">
        <v>58.714428918392102</v>
      </c>
      <c r="H6635" s="14">
        <v>245.907143313104</v>
      </c>
      <c r="I6635" s="14">
        <v>247.377838204086</v>
      </c>
      <c r="J6635" s="14">
        <v>211.611944868759</v>
      </c>
      <c r="K6635" s="14">
        <v>287.37909489771999</v>
      </c>
      <c r="L6635" s="14">
        <v>40.001256693633799</v>
      </c>
      <c r="M6635" s="14">
        <v>35.765893335327398</v>
      </c>
      <c r="O6635" s="14"/>
      <c r="P6635" s="14"/>
      <c r="Q6635" s="14"/>
      <c r="R6635" s="14"/>
      <c r="S6635" s="14"/>
      <c r="T6635" s="14"/>
      <c r="U6635" s="14"/>
      <c r="V6635" s="14"/>
      <c r="W6635" s="14"/>
      <c r="X6635" s="14"/>
      <c r="Y6635" s="14"/>
    </row>
    <row r="6636" spans="1:25">
      <c r="A6636" s="14" t="s">
        <v>6720</v>
      </c>
      <c r="B6636" s="14" t="s">
        <v>60</v>
      </c>
      <c r="C6636" s="14" t="s">
        <v>34</v>
      </c>
      <c r="D6636" s="14" t="s">
        <v>45</v>
      </c>
      <c r="E6636" s="14">
        <v>1</v>
      </c>
      <c r="F6636" s="14">
        <v>164.51811356500301</v>
      </c>
      <c r="G6636" s="14">
        <v>54.839371188334397</v>
      </c>
      <c r="H6636" s="14">
        <v>228.338811332413</v>
      </c>
      <c r="I6636" s="14">
        <v>224.76554821613601</v>
      </c>
      <c r="J6636" s="14">
        <v>191.299524660266</v>
      </c>
      <c r="K6636" s="14">
        <v>262.34115306209799</v>
      </c>
      <c r="L6636" s="14">
        <v>37.575604845962403</v>
      </c>
      <c r="M6636" s="14">
        <v>33.466023555869697</v>
      </c>
      <c r="O6636" s="14"/>
      <c r="P6636" s="14"/>
      <c r="Q6636" s="14"/>
      <c r="R6636" s="14"/>
      <c r="S6636" s="14"/>
      <c r="T6636" s="14"/>
      <c r="U6636" s="14"/>
      <c r="V6636" s="14"/>
      <c r="W6636" s="14"/>
      <c r="X6636" s="14"/>
      <c r="Y6636" s="14"/>
    </row>
    <row r="6637" spans="1:25">
      <c r="A6637" s="14" t="s">
        <v>6721</v>
      </c>
      <c r="B6637" s="14" t="s">
        <v>60</v>
      </c>
      <c r="C6637" s="14" t="s">
        <v>128</v>
      </c>
      <c r="D6637" s="14" t="s">
        <v>45</v>
      </c>
      <c r="E6637" s="14">
        <v>1</v>
      </c>
      <c r="F6637" s="14">
        <v>157.18335390574299</v>
      </c>
      <c r="G6637" s="14">
        <v>52.394451301914302</v>
      </c>
      <c r="H6637" s="14">
        <v>217.39834846303401</v>
      </c>
      <c r="I6637" s="14">
        <v>209.731694046294</v>
      </c>
      <c r="J6637" s="14">
        <v>177.91205965773599</v>
      </c>
      <c r="K6637" s="14">
        <v>245.55485199510801</v>
      </c>
      <c r="L6637" s="14">
        <v>35.823157948813801</v>
      </c>
      <c r="M6637" s="14">
        <v>31.819634388557699</v>
      </c>
      <c r="O6637" s="14"/>
      <c r="P6637" s="14"/>
      <c r="Q6637" s="14"/>
      <c r="R6637" s="14"/>
      <c r="S6637" s="14"/>
      <c r="T6637" s="14"/>
      <c r="U6637" s="14"/>
      <c r="V6637" s="14"/>
      <c r="W6637" s="14"/>
      <c r="X6637" s="14"/>
      <c r="Y6637" s="14"/>
    </row>
    <row r="6638" spans="1:25">
      <c r="A6638" s="14" t="s">
        <v>6722</v>
      </c>
      <c r="B6638" s="14" t="s">
        <v>60</v>
      </c>
      <c r="C6638" s="14" t="s">
        <v>129</v>
      </c>
      <c r="D6638" s="14" t="s">
        <v>45</v>
      </c>
      <c r="E6638" s="14">
        <v>1</v>
      </c>
      <c r="F6638" s="14">
        <v>158.55341854860001</v>
      </c>
      <c r="G6638" s="14">
        <v>52.8511395162</v>
      </c>
      <c r="H6638" s="14">
        <v>218.38110647980801</v>
      </c>
      <c r="I6638" s="14">
        <v>206.673441189736</v>
      </c>
      <c r="J6638" s="14">
        <v>175.54034815452101</v>
      </c>
      <c r="K6638" s="14">
        <v>241.70559556031199</v>
      </c>
      <c r="L6638" s="14">
        <v>35.0321543705765</v>
      </c>
      <c r="M6638" s="14">
        <v>31.133093035215399</v>
      </c>
      <c r="O6638" s="14"/>
      <c r="P6638" s="14"/>
      <c r="Q6638" s="14"/>
      <c r="R6638" s="14"/>
      <c r="S6638" s="14"/>
      <c r="T6638" s="14"/>
      <c r="U6638" s="14"/>
      <c r="V6638" s="14"/>
      <c r="W6638" s="14"/>
      <c r="X6638" s="14"/>
      <c r="Y6638" s="14"/>
    </row>
    <row r="6639" spans="1:25">
      <c r="A6639" s="14" t="s">
        <v>6723</v>
      </c>
      <c r="B6639" s="14" t="s">
        <v>60</v>
      </c>
      <c r="C6639" s="14" t="s">
        <v>130</v>
      </c>
      <c r="D6639" s="14" t="s">
        <v>45</v>
      </c>
      <c r="E6639" s="14">
        <v>1</v>
      </c>
      <c r="F6639" s="14">
        <v>167.257567405142</v>
      </c>
      <c r="G6639" s="14">
        <v>55.752522468380697</v>
      </c>
      <c r="H6639" s="14">
        <v>229.59487076712401</v>
      </c>
      <c r="I6639" s="14">
        <v>212.534886525606</v>
      </c>
      <c r="J6639" s="14">
        <v>181.36739779934501</v>
      </c>
      <c r="K6639" s="14">
        <v>247.49620212206599</v>
      </c>
      <c r="L6639" s="14">
        <v>34.961315596459301</v>
      </c>
      <c r="M6639" s="14">
        <v>31.167488726261499</v>
      </c>
      <c r="O6639" s="14"/>
      <c r="P6639" s="14"/>
      <c r="Q6639" s="14"/>
      <c r="R6639" s="14"/>
      <c r="S6639" s="14"/>
      <c r="T6639" s="14"/>
      <c r="U6639" s="14"/>
      <c r="V6639" s="14"/>
      <c r="W6639" s="14"/>
      <c r="X6639" s="14"/>
      <c r="Y6639" s="14"/>
    </row>
    <row r="6640" spans="1:25">
      <c r="A6640" s="14" t="s">
        <v>6724</v>
      </c>
      <c r="B6640" s="14" t="s">
        <v>60</v>
      </c>
      <c r="C6640" s="14" t="s">
        <v>131</v>
      </c>
      <c r="D6640" s="14" t="s">
        <v>45</v>
      </c>
      <c r="E6640" s="14">
        <v>1</v>
      </c>
      <c r="F6640" s="14">
        <v>173.39462600345999</v>
      </c>
      <c r="G6640" s="14">
        <v>57.798208667819999</v>
      </c>
      <c r="H6640" s="14">
        <v>237.06898456879199</v>
      </c>
      <c r="I6640" s="14">
        <v>214.78916363801</v>
      </c>
      <c r="J6640" s="14">
        <v>183.84844197352101</v>
      </c>
      <c r="K6640" s="14">
        <v>249.424611139555</v>
      </c>
      <c r="L6640" s="14">
        <v>34.635447501545599</v>
      </c>
      <c r="M6640" s="14">
        <v>30.940721664488802</v>
      </c>
      <c r="O6640" s="14"/>
      <c r="P6640" s="14"/>
      <c r="Q6640" s="14"/>
      <c r="R6640" s="14"/>
      <c r="S6640" s="14"/>
      <c r="T6640" s="14"/>
      <c r="U6640" s="14"/>
      <c r="V6640" s="14"/>
      <c r="W6640" s="14"/>
      <c r="X6640" s="14"/>
      <c r="Y6640" s="14"/>
    </row>
    <row r="6641" spans="1:25">
      <c r="A6641" s="14" t="s">
        <v>6725</v>
      </c>
      <c r="B6641" s="14" t="s">
        <v>60</v>
      </c>
      <c r="C6641" s="14" t="s">
        <v>132</v>
      </c>
      <c r="D6641" s="14" t="s">
        <v>45</v>
      </c>
      <c r="E6641" s="14">
        <v>1</v>
      </c>
      <c r="F6641" s="14">
        <v>174.32419537150199</v>
      </c>
      <c r="G6641" s="14">
        <v>58.108065123833903</v>
      </c>
      <c r="H6641" s="14">
        <v>237.06933672161</v>
      </c>
      <c r="I6641" s="14">
        <v>211.779001136998</v>
      </c>
      <c r="J6641" s="14">
        <v>181.36336025204301</v>
      </c>
      <c r="K6641" s="14">
        <v>245.81635865566699</v>
      </c>
      <c r="L6641" s="14">
        <v>34.037357518668998</v>
      </c>
      <c r="M6641" s="14">
        <v>30.415640884954598</v>
      </c>
      <c r="O6641" s="14"/>
      <c r="P6641" s="14"/>
      <c r="Q6641" s="14"/>
      <c r="R6641" s="14"/>
      <c r="S6641" s="14"/>
      <c r="T6641" s="14"/>
      <c r="U6641" s="14"/>
      <c r="V6641" s="14"/>
      <c r="W6641" s="14"/>
      <c r="X6641" s="14"/>
      <c r="Y6641" s="14"/>
    </row>
    <row r="6642" spans="1:25">
      <c r="A6642" s="14" t="s">
        <v>6726</v>
      </c>
      <c r="B6642" s="14" t="s">
        <v>60</v>
      </c>
      <c r="C6642" s="14" t="s">
        <v>38</v>
      </c>
      <c r="D6642" s="14" t="s">
        <v>45</v>
      </c>
      <c r="E6642" s="14">
        <v>2</v>
      </c>
      <c r="F6642" s="14">
        <v>193.52621191934</v>
      </c>
      <c r="G6642" s="14">
        <v>64.508737306446804</v>
      </c>
      <c r="H6642" s="14">
        <v>282.36337786241302</v>
      </c>
      <c r="I6642" s="14">
        <v>277.85385379319399</v>
      </c>
      <c r="J6642" s="14">
        <v>239.783605004554</v>
      </c>
      <c r="K6642" s="14">
        <v>320.21274015599602</v>
      </c>
      <c r="L6642" s="14">
        <v>42.358886362802799</v>
      </c>
      <c r="M6642" s="14">
        <v>38.070248788639297</v>
      </c>
      <c r="O6642" s="14"/>
      <c r="P6642" s="14"/>
      <c r="Q6642" s="14"/>
      <c r="R6642" s="14"/>
      <c r="S6642" s="14"/>
      <c r="T6642" s="14"/>
      <c r="U6642" s="14"/>
      <c r="V6642" s="14"/>
      <c r="W6642" s="14"/>
      <c r="X6642" s="14"/>
      <c r="Y6642" s="14"/>
    </row>
    <row r="6643" spans="1:25">
      <c r="A6643" s="14" t="s">
        <v>6727</v>
      </c>
      <c r="B6643" s="14" t="s">
        <v>60</v>
      </c>
      <c r="C6643" s="14" t="s">
        <v>36</v>
      </c>
      <c r="D6643" s="14" t="s">
        <v>45</v>
      </c>
      <c r="E6643" s="14">
        <v>2</v>
      </c>
      <c r="F6643" s="14">
        <v>185.20285355763599</v>
      </c>
      <c r="G6643" s="14">
        <v>61.734284519212103</v>
      </c>
      <c r="H6643" s="14">
        <v>268.15343809926202</v>
      </c>
      <c r="I6643" s="14">
        <v>260.51664745473602</v>
      </c>
      <c r="J6643" s="14">
        <v>224.089220359694</v>
      </c>
      <c r="K6643" s="14">
        <v>301.14442160114299</v>
      </c>
      <c r="L6643" s="14">
        <v>40.627774146406402</v>
      </c>
      <c r="M6643" s="14">
        <v>36.427427095042603</v>
      </c>
      <c r="O6643" s="14"/>
      <c r="P6643" s="14"/>
      <c r="Q6643" s="14"/>
      <c r="R6643" s="14"/>
      <c r="S6643" s="14"/>
      <c r="T6643" s="14"/>
      <c r="U6643" s="14"/>
      <c r="V6643" s="14"/>
      <c r="W6643" s="14"/>
      <c r="X6643" s="14"/>
      <c r="Y6643" s="14"/>
    </row>
    <row r="6644" spans="1:25">
      <c r="A6644" s="14" t="s">
        <v>6728</v>
      </c>
      <c r="B6644" s="14" t="s">
        <v>60</v>
      </c>
      <c r="C6644" s="14" t="s">
        <v>34</v>
      </c>
      <c r="D6644" s="14" t="s">
        <v>45</v>
      </c>
      <c r="E6644" s="14">
        <v>2</v>
      </c>
      <c r="F6644" s="14">
        <v>173.86460011896401</v>
      </c>
      <c r="G6644" s="14">
        <v>57.954866706321297</v>
      </c>
      <c r="H6644" s="14">
        <v>250.474832337805</v>
      </c>
      <c r="I6644" s="14">
        <v>241.41468679707501</v>
      </c>
      <c r="J6644" s="14">
        <v>206.628461520689</v>
      </c>
      <c r="K6644" s="14">
        <v>280.34886865931702</v>
      </c>
      <c r="L6644" s="14">
        <v>38.934181862241203</v>
      </c>
      <c r="M6644" s="14">
        <v>34.786225276386098</v>
      </c>
      <c r="O6644" s="14"/>
      <c r="P6644" s="14"/>
      <c r="Q6644" s="14"/>
      <c r="R6644" s="14"/>
      <c r="S6644" s="14"/>
      <c r="T6644" s="14"/>
      <c r="U6644" s="14"/>
      <c r="V6644" s="14"/>
      <c r="W6644" s="14"/>
      <c r="X6644" s="14"/>
      <c r="Y6644" s="14"/>
    </row>
    <row r="6645" spans="1:25">
      <c r="A6645" s="14" t="s">
        <v>6729</v>
      </c>
      <c r="B6645" s="14" t="s">
        <v>60</v>
      </c>
      <c r="C6645" s="14" t="s">
        <v>128</v>
      </c>
      <c r="D6645" s="14" t="s">
        <v>45</v>
      </c>
      <c r="E6645" s="14">
        <v>2</v>
      </c>
      <c r="F6645" s="14">
        <v>182.921488157065</v>
      </c>
      <c r="G6645" s="14">
        <v>60.973829385688397</v>
      </c>
      <c r="H6645" s="14">
        <v>263.08282490588999</v>
      </c>
      <c r="I6645" s="14">
        <v>249.967641727705</v>
      </c>
      <c r="J6645" s="14">
        <v>214.87502638289601</v>
      </c>
      <c r="K6645" s="14">
        <v>289.13339296075998</v>
      </c>
      <c r="L6645" s="14">
        <v>39.165751233054799</v>
      </c>
      <c r="M6645" s="14">
        <v>35.092615344808301</v>
      </c>
      <c r="O6645" s="14"/>
      <c r="P6645" s="14"/>
      <c r="Q6645" s="14"/>
      <c r="R6645" s="14"/>
      <c r="S6645" s="14"/>
      <c r="T6645" s="14"/>
      <c r="U6645" s="14"/>
      <c r="V6645" s="14"/>
      <c r="W6645" s="14"/>
      <c r="X6645" s="14"/>
      <c r="Y6645" s="14"/>
    </row>
    <row r="6646" spans="1:25">
      <c r="A6646" s="14" t="s">
        <v>6730</v>
      </c>
      <c r="B6646" s="14" t="s">
        <v>60</v>
      </c>
      <c r="C6646" s="14" t="s">
        <v>129</v>
      </c>
      <c r="D6646" s="14" t="s">
        <v>45</v>
      </c>
      <c r="E6646" s="14">
        <v>2</v>
      </c>
      <c r="F6646" s="14">
        <v>193.50228491063399</v>
      </c>
      <c r="G6646" s="14">
        <v>64.500761636878096</v>
      </c>
      <c r="H6646" s="14">
        <v>278.02851362199198</v>
      </c>
      <c r="I6646" s="14">
        <v>262.02810453815403</v>
      </c>
      <c r="J6646" s="14">
        <v>226.25617467683901</v>
      </c>
      <c r="K6646" s="14">
        <v>301.83002892214898</v>
      </c>
      <c r="L6646" s="14">
        <v>39.801924383994297</v>
      </c>
      <c r="M6646" s="14">
        <v>35.771929861315598</v>
      </c>
      <c r="O6646" s="14"/>
      <c r="P6646" s="14"/>
      <c r="Q6646" s="14"/>
      <c r="R6646" s="14"/>
      <c r="S6646" s="14"/>
      <c r="T6646" s="14"/>
      <c r="U6646" s="14"/>
      <c r="V6646" s="14"/>
      <c r="W6646" s="14"/>
      <c r="X6646" s="14"/>
      <c r="Y6646" s="14"/>
    </row>
    <row r="6647" spans="1:25">
      <c r="A6647" s="14" t="s">
        <v>6731</v>
      </c>
      <c r="B6647" s="14" t="s">
        <v>60</v>
      </c>
      <c r="C6647" s="14" t="s">
        <v>130</v>
      </c>
      <c r="D6647" s="14" t="s">
        <v>45</v>
      </c>
      <c r="E6647" s="14">
        <v>2</v>
      </c>
      <c r="F6647" s="14">
        <v>202.83114116394</v>
      </c>
      <c r="G6647" s="14">
        <v>67.610380387980101</v>
      </c>
      <c r="H6647" s="14">
        <v>291.06858170903399</v>
      </c>
      <c r="I6647" s="14">
        <v>274.083044328455</v>
      </c>
      <c r="J6647" s="14">
        <v>237.508672397998</v>
      </c>
      <c r="K6647" s="14">
        <v>314.67634907646101</v>
      </c>
      <c r="L6647" s="14">
        <v>40.5933047480056</v>
      </c>
      <c r="M6647" s="14">
        <v>36.574371930457403</v>
      </c>
      <c r="O6647" s="14"/>
      <c r="P6647" s="14"/>
      <c r="Q6647" s="14"/>
      <c r="R6647" s="14"/>
      <c r="S6647" s="14"/>
      <c r="T6647" s="14"/>
      <c r="U6647" s="14"/>
      <c r="V6647" s="14"/>
      <c r="W6647" s="14"/>
      <c r="X6647" s="14"/>
      <c r="Y6647" s="14"/>
    </row>
    <row r="6648" spans="1:25">
      <c r="A6648" s="14" t="s">
        <v>6732</v>
      </c>
      <c r="B6648" s="14" t="s">
        <v>60</v>
      </c>
      <c r="C6648" s="14" t="s">
        <v>131</v>
      </c>
      <c r="D6648" s="14" t="s">
        <v>45</v>
      </c>
      <c r="E6648" s="14">
        <v>2</v>
      </c>
      <c r="F6648" s="14">
        <v>196.45973556502</v>
      </c>
      <c r="G6648" s="14">
        <v>65.486578521673493</v>
      </c>
      <c r="H6648" s="14">
        <v>280.98592002777599</v>
      </c>
      <c r="I6648" s="14">
        <v>262.69185699420802</v>
      </c>
      <c r="J6648" s="14">
        <v>227.07771967841001</v>
      </c>
      <c r="K6648" s="14">
        <v>302.28610043352501</v>
      </c>
      <c r="L6648" s="14">
        <v>39.594243439316898</v>
      </c>
      <c r="M6648" s="14">
        <v>35.614137315798203</v>
      </c>
      <c r="O6648" s="14"/>
      <c r="P6648" s="14"/>
      <c r="Q6648" s="14"/>
      <c r="R6648" s="14"/>
      <c r="S6648" s="14"/>
      <c r="T6648" s="14"/>
      <c r="U6648" s="14"/>
      <c r="V6648" s="14"/>
      <c r="W6648" s="14"/>
      <c r="X6648" s="14"/>
      <c r="Y6648" s="14"/>
    </row>
    <row r="6649" spans="1:25">
      <c r="A6649" s="14" t="s">
        <v>6733</v>
      </c>
      <c r="B6649" s="14" t="s">
        <v>60</v>
      </c>
      <c r="C6649" s="14" t="s">
        <v>132</v>
      </c>
      <c r="D6649" s="14" t="s">
        <v>45</v>
      </c>
      <c r="E6649" s="14">
        <v>2</v>
      </c>
      <c r="F6649" s="14">
        <v>191.28894828932101</v>
      </c>
      <c r="G6649" s="14">
        <v>63.762982763107097</v>
      </c>
      <c r="H6649" s="14">
        <v>272.20444017605598</v>
      </c>
      <c r="I6649" s="14">
        <v>252.68644479074101</v>
      </c>
      <c r="J6649" s="14">
        <v>217.97506155904699</v>
      </c>
      <c r="K6649" s="14">
        <v>291.332258521033</v>
      </c>
      <c r="L6649" s="14">
        <v>38.645813730291799</v>
      </c>
      <c r="M6649" s="14">
        <v>34.711383231694803</v>
      </c>
      <c r="O6649" s="14"/>
      <c r="P6649" s="14"/>
      <c r="Q6649" s="14"/>
      <c r="R6649" s="14"/>
      <c r="S6649" s="14"/>
      <c r="T6649" s="14"/>
      <c r="U6649" s="14"/>
      <c r="V6649" s="14"/>
      <c r="W6649" s="14"/>
      <c r="X6649" s="14"/>
      <c r="Y6649" s="14"/>
    </row>
    <row r="6650" spans="1:25">
      <c r="A6650" s="14" t="s">
        <v>6734</v>
      </c>
      <c r="B6650" s="14" t="s">
        <v>60</v>
      </c>
      <c r="C6650" s="14" t="s">
        <v>38</v>
      </c>
      <c r="D6650" s="14" t="s">
        <v>45</v>
      </c>
      <c r="E6650" s="14">
        <v>3</v>
      </c>
      <c r="F6650" s="14">
        <v>211.24433114368199</v>
      </c>
      <c r="G6650" s="14">
        <v>70.414777047894006</v>
      </c>
      <c r="H6650" s="14">
        <v>302.785458947184</v>
      </c>
      <c r="I6650" s="14">
        <v>305.09573022228898</v>
      </c>
      <c r="J6650" s="14">
        <v>264.86645851670397</v>
      </c>
      <c r="K6650" s="14">
        <v>349.65154428989501</v>
      </c>
      <c r="L6650" s="14">
        <v>44.555814067605603</v>
      </c>
      <c r="M6650" s="14">
        <v>40.2292717055848</v>
      </c>
      <c r="O6650" s="14"/>
      <c r="P6650" s="14"/>
      <c r="Q6650" s="14"/>
      <c r="R6650" s="14"/>
      <c r="S6650" s="14"/>
      <c r="T6650" s="14"/>
      <c r="U6650" s="14"/>
      <c r="V6650" s="14"/>
      <c r="W6650" s="14"/>
      <c r="X6650" s="14"/>
      <c r="Y6650" s="14"/>
    </row>
    <row r="6651" spans="1:25">
      <c r="A6651" s="14" t="s">
        <v>6735</v>
      </c>
      <c r="B6651" s="14" t="s">
        <v>60</v>
      </c>
      <c r="C6651" s="14" t="s">
        <v>36</v>
      </c>
      <c r="D6651" s="14" t="s">
        <v>45</v>
      </c>
      <c r="E6651" s="14">
        <v>3</v>
      </c>
      <c r="F6651" s="14">
        <v>212.317275232014</v>
      </c>
      <c r="G6651" s="14">
        <v>70.7724250773379</v>
      </c>
      <c r="H6651" s="14">
        <v>301.835710147584</v>
      </c>
      <c r="I6651" s="14">
        <v>300.77781556646198</v>
      </c>
      <c r="J6651" s="14">
        <v>261.22771385652601</v>
      </c>
      <c r="K6651" s="14">
        <v>344.57004199758302</v>
      </c>
      <c r="L6651" s="14">
        <v>43.792226431121399</v>
      </c>
      <c r="M6651" s="14">
        <v>39.5501017099363</v>
      </c>
      <c r="O6651" s="14"/>
      <c r="P6651" s="14"/>
      <c r="Q6651" s="14"/>
      <c r="R6651" s="14"/>
      <c r="S6651" s="14"/>
      <c r="T6651" s="14"/>
      <c r="U6651" s="14"/>
      <c r="V6651" s="14"/>
      <c r="W6651" s="14"/>
      <c r="X6651" s="14"/>
      <c r="Y6651" s="14"/>
    </row>
    <row r="6652" spans="1:25">
      <c r="A6652" s="14" t="s">
        <v>6736</v>
      </c>
      <c r="B6652" s="14" t="s">
        <v>60</v>
      </c>
      <c r="C6652" s="14" t="s">
        <v>34</v>
      </c>
      <c r="D6652" s="14" t="s">
        <v>45</v>
      </c>
      <c r="E6652" s="14">
        <v>3</v>
      </c>
      <c r="F6652" s="14">
        <v>198.63288849870801</v>
      </c>
      <c r="G6652" s="14">
        <v>66.210962832902794</v>
      </c>
      <c r="H6652" s="14">
        <v>280.75319929146099</v>
      </c>
      <c r="I6652" s="14">
        <v>277.30798679901301</v>
      </c>
      <c r="J6652" s="14">
        <v>239.65261614596</v>
      </c>
      <c r="K6652" s="14">
        <v>319.14713938286798</v>
      </c>
      <c r="L6652" s="14">
        <v>41.839152583855501</v>
      </c>
      <c r="M6652" s="14">
        <v>37.655370653052103</v>
      </c>
      <c r="O6652" s="14"/>
      <c r="P6652" s="14"/>
      <c r="Q6652" s="14"/>
      <c r="R6652" s="14"/>
      <c r="S6652" s="14"/>
      <c r="T6652" s="14"/>
      <c r="U6652" s="14"/>
      <c r="V6652" s="14"/>
      <c r="W6652" s="14"/>
      <c r="X6652" s="14"/>
      <c r="Y6652" s="14"/>
    </row>
    <row r="6653" spans="1:25">
      <c r="A6653" s="14" t="s">
        <v>6737</v>
      </c>
      <c r="B6653" s="14" t="s">
        <v>60</v>
      </c>
      <c r="C6653" s="14" t="s">
        <v>128</v>
      </c>
      <c r="D6653" s="14" t="s">
        <v>45</v>
      </c>
      <c r="E6653" s="14">
        <v>3</v>
      </c>
      <c r="F6653" s="14">
        <v>201.91119292336401</v>
      </c>
      <c r="G6653" s="14">
        <v>67.303730974454595</v>
      </c>
      <c r="H6653" s="14">
        <v>284.37395133005202</v>
      </c>
      <c r="I6653" s="14">
        <v>275.92363359137698</v>
      </c>
      <c r="J6653" s="14">
        <v>238.82797118757401</v>
      </c>
      <c r="K6653" s="14">
        <v>317.10532837133599</v>
      </c>
      <c r="L6653" s="14">
        <v>41.181694779958697</v>
      </c>
      <c r="M6653" s="14">
        <v>37.095662403802997</v>
      </c>
      <c r="O6653" s="14"/>
      <c r="P6653" s="14"/>
      <c r="Q6653" s="14"/>
      <c r="R6653" s="14"/>
      <c r="S6653" s="14"/>
      <c r="T6653" s="14"/>
      <c r="U6653" s="14"/>
      <c r="V6653" s="14"/>
      <c r="W6653" s="14"/>
      <c r="X6653" s="14"/>
      <c r="Y6653" s="14"/>
    </row>
    <row r="6654" spans="1:25">
      <c r="A6654" s="14" t="s">
        <v>6738</v>
      </c>
      <c r="B6654" s="14" t="s">
        <v>60</v>
      </c>
      <c r="C6654" s="14" t="s">
        <v>129</v>
      </c>
      <c r="D6654" s="14" t="s">
        <v>45</v>
      </c>
      <c r="E6654" s="14">
        <v>3</v>
      </c>
      <c r="F6654" s="14">
        <v>193.71280800410801</v>
      </c>
      <c r="G6654" s="14">
        <v>64.570936001369304</v>
      </c>
      <c r="H6654" s="14">
        <v>272.37075969700601</v>
      </c>
      <c r="I6654" s="14">
        <v>262.07721027205901</v>
      </c>
      <c r="J6654" s="14">
        <v>226.17388368485601</v>
      </c>
      <c r="K6654" s="14">
        <v>302.02300443306001</v>
      </c>
      <c r="L6654" s="14">
        <v>39.945794161000897</v>
      </c>
      <c r="M6654" s="14">
        <v>35.903326587203097</v>
      </c>
      <c r="O6654" s="14"/>
      <c r="P6654" s="14"/>
      <c r="Q6654" s="14"/>
      <c r="R6654" s="14"/>
      <c r="S6654" s="14"/>
      <c r="T6654" s="14"/>
      <c r="U6654" s="14"/>
      <c r="V6654" s="14"/>
      <c r="W6654" s="14"/>
      <c r="X6654" s="14"/>
      <c r="Y6654" s="14"/>
    </row>
    <row r="6655" spans="1:25">
      <c r="A6655" s="14" t="s">
        <v>6739</v>
      </c>
      <c r="B6655" s="14" t="s">
        <v>60</v>
      </c>
      <c r="C6655" s="14" t="s">
        <v>130</v>
      </c>
      <c r="D6655" s="14" t="s">
        <v>45</v>
      </c>
      <c r="E6655" s="14">
        <v>3</v>
      </c>
      <c r="F6655" s="14">
        <v>206.933809312911</v>
      </c>
      <c r="G6655" s="14">
        <v>68.977936437636998</v>
      </c>
      <c r="H6655" s="14">
        <v>290.40896108806402</v>
      </c>
      <c r="I6655" s="14">
        <v>274.14563665422702</v>
      </c>
      <c r="J6655" s="14">
        <v>237.80645977892399</v>
      </c>
      <c r="K6655" s="14">
        <v>314.43582247419897</v>
      </c>
      <c r="L6655" s="14">
        <v>40.290185819972599</v>
      </c>
      <c r="M6655" s="14">
        <v>36.339176875302101</v>
      </c>
      <c r="O6655" s="14"/>
      <c r="P6655" s="14"/>
      <c r="Q6655" s="14"/>
      <c r="R6655" s="14"/>
      <c r="S6655" s="14"/>
      <c r="T6655" s="14"/>
      <c r="U6655" s="14"/>
      <c r="V6655" s="14"/>
      <c r="W6655" s="14"/>
      <c r="X6655" s="14"/>
      <c r="Y6655" s="14"/>
    </row>
    <row r="6656" spans="1:25">
      <c r="A6656" s="14" t="s">
        <v>6740</v>
      </c>
      <c r="B6656" s="14" t="s">
        <v>60</v>
      </c>
      <c r="C6656" s="14" t="s">
        <v>131</v>
      </c>
      <c r="D6656" s="14" t="s">
        <v>45</v>
      </c>
      <c r="E6656" s="14">
        <v>3</v>
      </c>
      <c r="F6656" s="14">
        <v>200.821725765683</v>
      </c>
      <c r="G6656" s="14">
        <v>66.9405752552275</v>
      </c>
      <c r="H6656" s="14">
        <v>280.96385607152399</v>
      </c>
      <c r="I6656" s="14">
        <v>263.17293242259501</v>
      </c>
      <c r="J6656" s="14">
        <v>227.77878367964499</v>
      </c>
      <c r="K6656" s="14">
        <v>302.47687467937402</v>
      </c>
      <c r="L6656" s="14">
        <v>39.3039422567795</v>
      </c>
      <c r="M6656" s="14">
        <v>35.3941487429503</v>
      </c>
      <c r="O6656" s="14"/>
      <c r="P6656" s="14"/>
      <c r="Q6656" s="14"/>
      <c r="R6656" s="14"/>
      <c r="S6656" s="14"/>
      <c r="T6656" s="14"/>
      <c r="U6656" s="14"/>
      <c r="V6656" s="14"/>
      <c r="W6656" s="14"/>
      <c r="X6656" s="14"/>
      <c r="Y6656" s="14"/>
    </row>
    <row r="6657" spans="1:25">
      <c r="A6657" s="14" t="s">
        <v>6741</v>
      </c>
      <c r="B6657" s="14" t="s">
        <v>60</v>
      </c>
      <c r="C6657" s="14" t="s">
        <v>132</v>
      </c>
      <c r="D6657" s="14" t="s">
        <v>45</v>
      </c>
      <c r="E6657" s="14">
        <v>3</v>
      </c>
      <c r="F6657" s="14">
        <v>207.01183375653801</v>
      </c>
      <c r="G6657" s="14">
        <v>69.0039445855125</v>
      </c>
      <c r="H6657" s="14">
        <v>288.10464943222598</v>
      </c>
      <c r="I6657" s="14">
        <v>264.21455670864901</v>
      </c>
      <c r="J6657" s="14">
        <v>229.20560342496299</v>
      </c>
      <c r="K6657" s="14">
        <v>303.02913036869899</v>
      </c>
      <c r="L6657" s="14">
        <v>38.814573660049902</v>
      </c>
      <c r="M6657" s="14">
        <v>35.008953283685997</v>
      </c>
      <c r="O6657" s="14"/>
      <c r="P6657" s="14"/>
      <c r="Q6657" s="14"/>
      <c r="R6657" s="14"/>
      <c r="S6657" s="14"/>
      <c r="T6657" s="14"/>
      <c r="U6657" s="14"/>
      <c r="V6657" s="14"/>
      <c r="W6657" s="14"/>
      <c r="X6657" s="14"/>
      <c r="Y6657" s="14"/>
    </row>
    <row r="6658" spans="1:25">
      <c r="A6658" s="14" t="s">
        <v>6742</v>
      </c>
      <c r="B6658" s="14" t="s">
        <v>60</v>
      </c>
      <c r="C6658" s="14" t="s">
        <v>38</v>
      </c>
      <c r="D6658" s="14" t="s">
        <v>45</v>
      </c>
      <c r="E6658" s="14">
        <v>4</v>
      </c>
      <c r="F6658" s="14">
        <v>206.96004682438499</v>
      </c>
      <c r="G6658" s="14">
        <v>68.986682274795001</v>
      </c>
      <c r="H6658" s="14">
        <v>319.97533522632199</v>
      </c>
      <c r="I6658" s="14">
        <v>309.28698565995501</v>
      </c>
      <c r="J6658" s="14">
        <v>268.21050746289899</v>
      </c>
      <c r="K6658" s="14">
        <v>354.82924059050998</v>
      </c>
      <c r="L6658" s="14">
        <v>45.542254930555103</v>
      </c>
      <c r="M6658" s="14">
        <v>41.0764781970557</v>
      </c>
      <c r="O6658" s="14"/>
      <c r="P6658" s="14"/>
      <c r="Q6658" s="14"/>
      <c r="R6658" s="14"/>
      <c r="S6658" s="14"/>
      <c r="T6658" s="14"/>
      <c r="U6658" s="14"/>
      <c r="V6658" s="14"/>
      <c r="W6658" s="14"/>
      <c r="X6658" s="14"/>
      <c r="Y6658" s="14"/>
    </row>
    <row r="6659" spans="1:25">
      <c r="A6659" s="14" t="s">
        <v>6743</v>
      </c>
      <c r="B6659" s="14" t="s">
        <v>60</v>
      </c>
      <c r="C6659" s="14" t="s">
        <v>36</v>
      </c>
      <c r="D6659" s="14" t="s">
        <v>45</v>
      </c>
      <c r="E6659" s="14">
        <v>4</v>
      </c>
      <c r="F6659" s="14">
        <v>200.11608033295701</v>
      </c>
      <c r="G6659" s="14">
        <v>66.705360110985495</v>
      </c>
      <c r="H6659" s="14">
        <v>307.58223871898201</v>
      </c>
      <c r="I6659" s="14">
        <v>292.68544351638701</v>
      </c>
      <c r="J6659" s="14">
        <v>253.15807207198301</v>
      </c>
      <c r="K6659" s="14">
        <v>336.58732601786102</v>
      </c>
      <c r="L6659" s="14">
        <v>43.901882501474702</v>
      </c>
      <c r="M6659" s="14">
        <v>39.527371444403897</v>
      </c>
      <c r="O6659" s="14"/>
      <c r="P6659" s="14"/>
      <c r="Q6659" s="14"/>
      <c r="R6659" s="14"/>
      <c r="S6659" s="14"/>
      <c r="T6659" s="14"/>
      <c r="U6659" s="14"/>
      <c r="V6659" s="14"/>
      <c r="W6659" s="14"/>
      <c r="X6659" s="14"/>
      <c r="Y6659" s="14"/>
    </row>
    <row r="6660" spans="1:25">
      <c r="A6660" s="14" t="s">
        <v>6744</v>
      </c>
      <c r="B6660" s="14" t="s">
        <v>60</v>
      </c>
      <c r="C6660" s="14" t="s">
        <v>34</v>
      </c>
      <c r="D6660" s="14" t="s">
        <v>45</v>
      </c>
      <c r="E6660" s="14">
        <v>4</v>
      </c>
      <c r="F6660" s="14">
        <v>211.04699642539299</v>
      </c>
      <c r="G6660" s="14">
        <v>70.348998808464202</v>
      </c>
      <c r="H6660" s="14">
        <v>323.69667698184401</v>
      </c>
      <c r="I6660" s="14">
        <v>307.90356038728299</v>
      </c>
      <c r="J6660" s="14">
        <v>267.41501022384699</v>
      </c>
      <c r="K6660" s="14">
        <v>352.74868928061699</v>
      </c>
      <c r="L6660" s="14">
        <v>44.8451288933339</v>
      </c>
      <c r="M6660" s="14">
        <v>40.488550163436102</v>
      </c>
      <c r="O6660" s="14"/>
      <c r="P6660" s="14"/>
      <c r="Q6660" s="14"/>
      <c r="R6660" s="14"/>
      <c r="S6660" s="14"/>
      <c r="T6660" s="14"/>
      <c r="U6660" s="14"/>
      <c r="V6660" s="14"/>
      <c r="W6660" s="14"/>
      <c r="X6660" s="14"/>
      <c r="Y6660" s="14"/>
    </row>
    <row r="6661" spans="1:25">
      <c r="A6661" s="14" t="s">
        <v>6745</v>
      </c>
      <c r="B6661" s="14" t="s">
        <v>60</v>
      </c>
      <c r="C6661" s="14" t="s">
        <v>128</v>
      </c>
      <c r="D6661" s="14" t="s">
        <v>45</v>
      </c>
      <c r="E6661" s="14">
        <v>4</v>
      </c>
      <c r="F6661" s="14">
        <v>213.017250056065</v>
      </c>
      <c r="G6661" s="14">
        <v>71.005750018688204</v>
      </c>
      <c r="H6661" s="14">
        <v>325.69452947230201</v>
      </c>
      <c r="I6661" s="14">
        <v>307.93584848231302</v>
      </c>
      <c r="J6661" s="14">
        <v>267.66135361046503</v>
      </c>
      <c r="K6661" s="14">
        <v>352.52265837062799</v>
      </c>
      <c r="L6661" s="14">
        <v>44.586809888315301</v>
      </c>
      <c r="M6661" s="14">
        <v>40.2744948718477</v>
      </c>
      <c r="O6661" s="14"/>
      <c r="P6661" s="14"/>
      <c r="Q6661" s="14"/>
      <c r="R6661" s="14"/>
      <c r="S6661" s="14"/>
      <c r="T6661" s="14"/>
      <c r="U6661" s="14"/>
      <c r="V6661" s="14"/>
      <c r="W6661" s="14"/>
      <c r="X6661" s="14"/>
      <c r="Y6661" s="14"/>
    </row>
    <row r="6662" spans="1:25">
      <c r="A6662" s="14" t="s">
        <v>6746</v>
      </c>
      <c r="B6662" s="14" t="s">
        <v>60</v>
      </c>
      <c r="C6662" s="14" t="s">
        <v>129</v>
      </c>
      <c r="D6662" s="14" t="s">
        <v>45</v>
      </c>
      <c r="E6662" s="14">
        <v>4</v>
      </c>
      <c r="F6662" s="14">
        <v>221.15620577449801</v>
      </c>
      <c r="G6662" s="14">
        <v>73.718735258166106</v>
      </c>
      <c r="H6662" s="14">
        <v>336.51279028377701</v>
      </c>
      <c r="I6662" s="14">
        <v>313.774665596305</v>
      </c>
      <c r="J6662" s="14">
        <v>273.504463136205</v>
      </c>
      <c r="K6662" s="14">
        <v>358.27216500021598</v>
      </c>
      <c r="L6662" s="14">
        <v>44.497499403911497</v>
      </c>
      <c r="M6662" s="14">
        <v>40.270202460100101</v>
      </c>
      <c r="O6662" s="14"/>
      <c r="P6662" s="14"/>
      <c r="Q6662" s="14"/>
      <c r="R6662" s="14"/>
      <c r="S6662" s="14"/>
      <c r="T6662" s="14"/>
      <c r="U6662" s="14"/>
      <c r="V6662" s="14"/>
      <c r="W6662" s="14"/>
      <c r="X6662" s="14"/>
      <c r="Y6662" s="14"/>
    </row>
    <row r="6663" spans="1:25">
      <c r="A6663" s="14" t="s">
        <v>6747</v>
      </c>
      <c r="B6663" s="14" t="s">
        <v>60</v>
      </c>
      <c r="C6663" s="14" t="s">
        <v>130</v>
      </c>
      <c r="D6663" s="14" t="s">
        <v>45</v>
      </c>
      <c r="E6663" s="14">
        <v>4</v>
      </c>
      <c r="F6663" s="14">
        <v>219.364849127143</v>
      </c>
      <c r="G6663" s="14">
        <v>73.121616375714197</v>
      </c>
      <c r="H6663" s="14">
        <v>332.53221126476899</v>
      </c>
      <c r="I6663" s="14">
        <v>306.08889594492899</v>
      </c>
      <c r="J6663" s="14">
        <v>266.66570965915503</v>
      </c>
      <c r="K6663" s="14">
        <v>349.66827407767801</v>
      </c>
      <c r="L6663" s="14">
        <v>43.579378132749198</v>
      </c>
      <c r="M6663" s="14">
        <v>39.4231862857742</v>
      </c>
      <c r="O6663" s="14"/>
      <c r="P6663" s="14"/>
      <c r="Q6663" s="14"/>
      <c r="R6663" s="14"/>
      <c r="S6663" s="14"/>
      <c r="T6663" s="14"/>
      <c r="U6663" s="14"/>
      <c r="V6663" s="14"/>
      <c r="W6663" s="14"/>
      <c r="X6663" s="14"/>
      <c r="Y6663" s="14"/>
    </row>
    <row r="6664" spans="1:25">
      <c r="A6664" s="14" t="s">
        <v>6748</v>
      </c>
      <c r="B6664" s="14" t="s">
        <v>60</v>
      </c>
      <c r="C6664" s="14" t="s">
        <v>131</v>
      </c>
      <c r="D6664" s="14" t="s">
        <v>45</v>
      </c>
      <c r="E6664" s="14">
        <v>4</v>
      </c>
      <c r="F6664" s="14">
        <v>215.16902413209601</v>
      </c>
      <c r="G6664" s="14">
        <v>71.723008044031999</v>
      </c>
      <c r="H6664" s="14">
        <v>325.10240104569903</v>
      </c>
      <c r="I6664" s="14">
        <v>297.32581246795598</v>
      </c>
      <c r="J6664" s="14">
        <v>258.67814994049201</v>
      </c>
      <c r="K6664" s="14">
        <v>340.08968158070797</v>
      </c>
      <c r="L6664" s="14">
        <v>42.763869112752303</v>
      </c>
      <c r="M6664" s="14">
        <v>38.647662527464298</v>
      </c>
      <c r="O6664" s="14"/>
      <c r="P6664" s="14"/>
      <c r="Q6664" s="14"/>
      <c r="R6664" s="14"/>
      <c r="S6664" s="14"/>
      <c r="T6664" s="14"/>
      <c r="U6664" s="14"/>
      <c r="V6664" s="14"/>
      <c r="W6664" s="14"/>
      <c r="X6664" s="14"/>
      <c r="Y6664" s="14"/>
    </row>
    <row r="6665" spans="1:25">
      <c r="A6665" s="14" t="s">
        <v>6749</v>
      </c>
      <c r="B6665" s="14" t="s">
        <v>60</v>
      </c>
      <c r="C6665" s="14" t="s">
        <v>132</v>
      </c>
      <c r="D6665" s="14" t="s">
        <v>45</v>
      </c>
      <c r="E6665" s="14">
        <v>4</v>
      </c>
      <c r="F6665" s="14">
        <v>216.39357989711201</v>
      </c>
      <c r="G6665" s="14">
        <v>72.131193299037193</v>
      </c>
      <c r="H6665" s="14">
        <v>326.85876970743698</v>
      </c>
      <c r="I6665" s="14">
        <v>296.90181028427799</v>
      </c>
      <c r="J6665" s="14">
        <v>258.45483126526301</v>
      </c>
      <c r="K6665" s="14">
        <v>339.431363888965</v>
      </c>
      <c r="L6665" s="14">
        <v>42.529553604687102</v>
      </c>
      <c r="M6665" s="14">
        <v>38.446979019014897</v>
      </c>
      <c r="O6665" s="14"/>
      <c r="P6665" s="14"/>
      <c r="Q6665" s="14"/>
      <c r="R6665" s="14"/>
      <c r="S6665" s="14"/>
      <c r="T6665" s="14"/>
      <c r="U6665" s="14"/>
      <c r="V6665" s="14"/>
      <c r="W6665" s="14"/>
      <c r="X6665" s="14"/>
      <c r="Y6665" s="14"/>
    </row>
    <row r="6666" spans="1:25">
      <c r="A6666" s="14" t="s">
        <v>6750</v>
      </c>
      <c r="B6666" s="14" t="s">
        <v>60</v>
      </c>
      <c r="C6666" s="14" t="s">
        <v>38</v>
      </c>
      <c r="D6666" s="14" t="s">
        <v>45</v>
      </c>
      <c r="E6666" s="14">
        <v>5</v>
      </c>
      <c r="F6666" s="14">
        <v>262.68349214010902</v>
      </c>
      <c r="G6666" s="14">
        <v>87.561164046703198</v>
      </c>
      <c r="H6666" s="14">
        <v>450.85816408374001</v>
      </c>
      <c r="I6666" s="14">
        <v>429.496389798005</v>
      </c>
      <c r="J6666" s="14">
        <v>378.58883239155102</v>
      </c>
      <c r="K6666" s="14">
        <v>485.28479016666103</v>
      </c>
      <c r="L6666" s="14">
        <v>55.788400368655999</v>
      </c>
      <c r="M6666" s="14">
        <v>50.907557406454004</v>
      </c>
      <c r="O6666" s="14"/>
      <c r="P6666" s="14"/>
      <c r="Q6666" s="14"/>
      <c r="R6666" s="14"/>
      <c r="S6666" s="14"/>
      <c r="T6666" s="14"/>
      <c r="U6666" s="14"/>
      <c r="V6666" s="14"/>
      <c r="W6666" s="14"/>
      <c r="X6666" s="14"/>
      <c r="Y6666" s="14"/>
    </row>
    <row r="6667" spans="1:25">
      <c r="A6667" s="14" t="s">
        <v>6751</v>
      </c>
      <c r="B6667" s="14" t="s">
        <v>60</v>
      </c>
      <c r="C6667" s="14" t="s">
        <v>36</v>
      </c>
      <c r="D6667" s="14" t="s">
        <v>45</v>
      </c>
      <c r="E6667" s="14">
        <v>5</v>
      </c>
      <c r="F6667" s="14">
        <v>250.26535596247001</v>
      </c>
      <c r="G6667" s="14">
        <v>83.421785320823503</v>
      </c>
      <c r="H6667" s="14">
        <v>428.22126852227001</v>
      </c>
      <c r="I6667" s="14">
        <v>410.80326116656499</v>
      </c>
      <c r="J6667" s="14">
        <v>360.97706463141401</v>
      </c>
      <c r="K6667" s="14">
        <v>465.52985842277599</v>
      </c>
      <c r="L6667" s="14">
        <v>54.7265972562112</v>
      </c>
      <c r="M6667" s="14">
        <v>49.8261965351508</v>
      </c>
      <c r="O6667" s="14"/>
      <c r="P6667" s="14"/>
      <c r="Q6667" s="14"/>
      <c r="R6667" s="14"/>
      <c r="S6667" s="14"/>
      <c r="T6667" s="14"/>
      <c r="U6667" s="14"/>
      <c r="V6667" s="14"/>
      <c r="W6667" s="14"/>
      <c r="X6667" s="14"/>
      <c r="Y6667" s="14"/>
    </row>
    <row r="6668" spans="1:25">
      <c r="A6668" s="14" t="s">
        <v>6752</v>
      </c>
      <c r="B6668" s="14" t="s">
        <v>60</v>
      </c>
      <c r="C6668" s="14" t="s">
        <v>34</v>
      </c>
      <c r="D6668" s="14" t="s">
        <v>45</v>
      </c>
      <c r="E6668" s="14">
        <v>5</v>
      </c>
      <c r="F6668" s="14">
        <v>226.51950386496401</v>
      </c>
      <c r="G6668" s="14">
        <v>75.506501288321303</v>
      </c>
      <c r="H6668" s="14">
        <v>387.57721595510998</v>
      </c>
      <c r="I6668" s="14">
        <v>377.31076798697001</v>
      </c>
      <c r="J6668" s="14">
        <v>329.31673809010198</v>
      </c>
      <c r="K6668" s="14">
        <v>430.27957886193099</v>
      </c>
      <c r="L6668" s="14">
        <v>52.968810874960802</v>
      </c>
      <c r="M6668" s="14">
        <v>47.994029896868398</v>
      </c>
      <c r="O6668" s="14"/>
      <c r="P6668" s="14"/>
      <c r="Q6668" s="14"/>
      <c r="R6668" s="14"/>
      <c r="S6668" s="14"/>
      <c r="T6668" s="14"/>
      <c r="U6668" s="14"/>
      <c r="V6668" s="14"/>
      <c r="W6668" s="14"/>
      <c r="X6668" s="14"/>
      <c r="Y6668" s="14"/>
    </row>
    <row r="6669" spans="1:25">
      <c r="A6669" s="14" t="s">
        <v>6753</v>
      </c>
      <c r="B6669" s="14" t="s">
        <v>60</v>
      </c>
      <c r="C6669" s="14" t="s">
        <v>128</v>
      </c>
      <c r="D6669" s="14" t="s">
        <v>45</v>
      </c>
      <c r="E6669" s="14">
        <v>5</v>
      </c>
      <c r="F6669" s="14">
        <v>233.985154561949</v>
      </c>
      <c r="G6669" s="14">
        <v>77.995051520649696</v>
      </c>
      <c r="H6669" s="14">
        <v>401.01658079445599</v>
      </c>
      <c r="I6669" s="14">
        <v>389.25496912539302</v>
      </c>
      <c r="J6669" s="14">
        <v>340.554416815227</v>
      </c>
      <c r="K6669" s="14">
        <v>442.91794436881202</v>
      </c>
      <c r="L6669" s="14">
        <v>53.662975243418899</v>
      </c>
      <c r="M6669" s="14">
        <v>48.700552310165399</v>
      </c>
      <c r="O6669" s="14"/>
      <c r="P6669" s="14"/>
      <c r="Q6669" s="14"/>
      <c r="R6669" s="14"/>
      <c r="S6669" s="14"/>
      <c r="T6669" s="14"/>
      <c r="U6669" s="14"/>
      <c r="V6669" s="14"/>
      <c r="W6669" s="14"/>
      <c r="X6669" s="14"/>
      <c r="Y6669" s="14"/>
    </row>
    <row r="6670" spans="1:25">
      <c r="A6670" s="14" t="s">
        <v>6754</v>
      </c>
      <c r="B6670" s="14" t="s">
        <v>60</v>
      </c>
      <c r="C6670" s="14" t="s">
        <v>129</v>
      </c>
      <c r="D6670" s="14" t="s">
        <v>45</v>
      </c>
      <c r="E6670" s="14">
        <v>5</v>
      </c>
      <c r="F6670" s="14">
        <v>234.03258255700001</v>
      </c>
      <c r="G6670" s="14">
        <v>78.010860852333195</v>
      </c>
      <c r="H6670" s="14">
        <v>402.57436707778498</v>
      </c>
      <c r="I6670" s="14">
        <v>390.08772555923503</v>
      </c>
      <c r="J6670" s="14">
        <v>341.32070079507798</v>
      </c>
      <c r="K6670" s="14">
        <v>443.82341569332698</v>
      </c>
      <c r="L6670" s="14">
        <v>53.735690134092003</v>
      </c>
      <c r="M6670" s="14">
        <v>48.767024764156801</v>
      </c>
      <c r="O6670" s="14"/>
      <c r="P6670" s="14"/>
      <c r="Q6670" s="14"/>
      <c r="R6670" s="14"/>
      <c r="S6670" s="14"/>
      <c r="T6670" s="14"/>
      <c r="U6670" s="14"/>
      <c r="V6670" s="14"/>
      <c r="W6670" s="14"/>
      <c r="X6670" s="14"/>
      <c r="Y6670" s="14"/>
    </row>
    <row r="6671" spans="1:25">
      <c r="A6671" s="14" t="s">
        <v>6755</v>
      </c>
      <c r="B6671" s="14" t="s">
        <v>60</v>
      </c>
      <c r="C6671" s="14" t="s">
        <v>130</v>
      </c>
      <c r="D6671" s="14" t="s">
        <v>45</v>
      </c>
      <c r="E6671" s="14">
        <v>5</v>
      </c>
      <c r="F6671" s="14">
        <v>251.775181004882</v>
      </c>
      <c r="G6671" s="14">
        <v>83.925060334960605</v>
      </c>
      <c r="H6671" s="14">
        <v>433.61666610099502</v>
      </c>
      <c r="I6671" s="14">
        <v>414.69304141267901</v>
      </c>
      <c r="J6671" s="14">
        <v>364.651605258519</v>
      </c>
      <c r="K6671" s="14">
        <v>469.640494958646</v>
      </c>
      <c r="L6671" s="14">
        <v>54.947453545966802</v>
      </c>
      <c r="M6671" s="14">
        <v>50.0414361541606</v>
      </c>
      <c r="O6671" s="14"/>
      <c r="P6671" s="14"/>
      <c r="Q6671" s="14"/>
      <c r="R6671" s="14"/>
      <c r="S6671" s="14"/>
      <c r="T6671" s="14"/>
      <c r="U6671" s="14"/>
      <c r="V6671" s="14"/>
      <c r="W6671" s="14"/>
      <c r="X6671" s="14"/>
      <c r="Y6671" s="14"/>
    </row>
    <row r="6672" spans="1:25">
      <c r="A6672" s="14" t="s">
        <v>6756</v>
      </c>
      <c r="B6672" s="14" t="s">
        <v>60</v>
      </c>
      <c r="C6672" s="14" t="s">
        <v>131</v>
      </c>
      <c r="D6672" s="14" t="s">
        <v>45</v>
      </c>
      <c r="E6672" s="14">
        <v>5</v>
      </c>
      <c r="F6672" s="14">
        <v>243.645975320747</v>
      </c>
      <c r="G6672" s="14">
        <v>81.2153251069155</v>
      </c>
      <c r="H6672" s="14">
        <v>418.678859196389</v>
      </c>
      <c r="I6672" s="14">
        <v>399.95293761138902</v>
      </c>
      <c r="J6672" s="14">
        <v>350.926906150359</v>
      </c>
      <c r="K6672" s="14">
        <v>453.86919514789901</v>
      </c>
      <c r="L6672" s="14">
        <v>53.916257536509796</v>
      </c>
      <c r="M6672" s="14">
        <v>49.026031461029604</v>
      </c>
      <c r="O6672" s="14"/>
      <c r="P6672" s="14"/>
      <c r="Q6672" s="14"/>
      <c r="R6672" s="14"/>
      <c r="S6672" s="14"/>
      <c r="T6672" s="14"/>
      <c r="U6672" s="14"/>
      <c r="V6672" s="14"/>
      <c r="W6672" s="14"/>
      <c r="X6672" s="14"/>
      <c r="Y6672" s="14"/>
    </row>
    <row r="6673" spans="1:25">
      <c r="A6673" s="14" t="s">
        <v>6757</v>
      </c>
      <c r="B6673" s="14" t="s">
        <v>60</v>
      </c>
      <c r="C6673" s="14" t="s">
        <v>132</v>
      </c>
      <c r="D6673" s="14" t="s">
        <v>45</v>
      </c>
      <c r="E6673" s="14">
        <v>5</v>
      </c>
      <c r="F6673" s="14">
        <v>234.69789556852001</v>
      </c>
      <c r="G6673" s="14">
        <v>78.232631856173199</v>
      </c>
      <c r="H6673" s="14">
        <v>401.59114261750102</v>
      </c>
      <c r="I6673" s="14">
        <v>382.99169520156101</v>
      </c>
      <c r="J6673" s="14">
        <v>335.21613524971201</v>
      </c>
      <c r="K6673" s="14">
        <v>435.62762584106503</v>
      </c>
      <c r="L6673" s="14">
        <v>52.6359306395033</v>
      </c>
      <c r="M6673" s="14">
        <v>47.775559951848798</v>
      </c>
      <c r="O6673" s="14"/>
      <c r="P6673" s="14"/>
      <c r="Q6673" s="14"/>
      <c r="R6673" s="14"/>
      <c r="S6673" s="14"/>
      <c r="T6673" s="14"/>
      <c r="U6673" s="14"/>
      <c r="V6673" s="14"/>
      <c r="W6673" s="14"/>
      <c r="X6673" s="14"/>
      <c r="Y6673" s="14"/>
    </row>
    <row r="6674" spans="1:25">
      <c r="A6674" s="14" t="s">
        <v>6758</v>
      </c>
      <c r="B6674" s="14" t="s">
        <v>60</v>
      </c>
      <c r="C6674" s="14" t="s">
        <v>38</v>
      </c>
      <c r="D6674" s="14" t="s">
        <v>43</v>
      </c>
      <c r="E6674" s="14">
        <v>0</v>
      </c>
      <c r="F6674" s="14">
        <v>334.13118062038097</v>
      </c>
      <c r="G6674" s="14">
        <v>111.377060206794</v>
      </c>
      <c r="H6674" s="14">
        <v>252.39925414359999</v>
      </c>
      <c r="I6674" s="14">
        <v>237.34943393442899</v>
      </c>
      <c r="J6674" s="14">
        <v>212.37584550451899</v>
      </c>
      <c r="K6674" s="14">
        <v>264.43374782225402</v>
      </c>
      <c r="L6674" s="14">
        <v>27.084313887824901</v>
      </c>
      <c r="M6674" s="14">
        <v>24.973588429909899</v>
      </c>
      <c r="O6674" s="14"/>
      <c r="P6674" s="14"/>
      <c r="Q6674" s="14"/>
      <c r="R6674" s="14"/>
      <c r="S6674" s="14"/>
      <c r="T6674" s="14"/>
      <c r="U6674" s="14"/>
      <c r="V6674" s="14"/>
      <c r="W6674" s="14"/>
      <c r="X6674" s="14"/>
      <c r="Y6674" s="14"/>
    </row>
    <row r="6675" spans="1:25">
      <c r="A6675" s="14" t="s">
        <v>6759</v>
      </c>
      <c r="B6675" s="14" t="s">
        <v>60</v>
      </c>
      <c r="C6675" s="14" t="s">
        <v>36</v>
      </c>
      <c r="D6675" s="14" t="s">
        <v>43</v>
      </c>
      <c r="E6675" s="14">
        <v>0</v>
      </c>
      <c r="F6675" s="14">
        <v>340.83820536185601</v>
      </c>
      <c r="G6675" s="14">
        <v>113.61273512061901</v>
      </c>
      <c r="H6675" s="14">
        <v>257.53376001107398</v>
      </c>
      <c r="I6675" s="14">
        <v>240.286195497938</v>
      </c>
      <c r="J6675" s="14">
        <v>215.244534405216</v>
      </c>
      <c r="K6675" s="14">
        <v>267.42246822923198</v>
      </c>
      <c r="L6675" s="14">
        <v>27.136272731293499</v>
      </c>
      <c r="M6675" s="14">
        <v>25.041661092722698</v>
      </c>
      <c r="O6675" s="14"/>
      <c r="P6675" s="14"/>
      <c r="Q6675" s="14"/>
      <c r="R6675" s="14"/>
      <c r="S6675" s="14"/>
      <c r="T6675" s="14"/>
      <c r="U6675" s="14"/>
      <c r="V6675" s="14"/>
      <c r="W6675" s="14"/>
      <c r="X6675" s="14"/>
      <c r="Y6675" s="14"/>
    </row>
    <row r="6676" spans="1:25">
      <c r="A6676" s="14" t="s">
        <v>6760</v>
      </c>
      <c r="B6676" s="14" t="s">
        <v>60</v>
      </c>
      <c r="C6676" s="14" t="s">
        <v>34</v>
      </c>
      <c r="D6676" s="14" t="s">
        <v>43</v>
      </c>
      <c r="E6676" s="14">
        <v>0</v>
      </c>
      <c r="F6676" s="14">
        <v>344.587299194396</v>
      </c>
      <c r="G6676" s="14">
        <v>114.86243306479901</v>
      </c>
      <c r="H6676" s="14">
        <v>260.68957369283203</v>
      </c>
      <c r="I6676" s="14">
        <v>239.39938923960599</v>
      </c>
      <c r="J6676" s="14">
        <v>214.60175062230601</v>
      </c>
      <c r="K6676" s="14">
        <v>266.25940847641101</v>
      </c>
      <c r="L6676" s="14">
        <v>26.860019236805201</v>
      </c>
      <c r="M6676" s="14">
        <v>24.797638617299601</v>
      </c>
      <c r="O6676" s="14"/>
      <c r="P6676" s="14"/>
      <c r="Q6676" s="14"/>
      <c r="R6676" s="14"/>
      <c r="S6676" s="14"/>
      <c r="T6676" s="14"/>
      <c r="U6676" s="14"/>
      <c r="V6676" s="14"/>
      <c r="W6676" s="14"/>
      <c r="X6676" s="14"/>
      <c r="Y6676" s="14"/>
    </row>
    <row r="6677" spans="1:25">
      <c r="A6677" s="14" t="s">
        <v>6761</v>
      </c>
      <c r="B6677" s="14" t="s">
        <v>60</v>
      </c>
      <c r="C6677" s="14" t="s">
        <v>128</v>
      </c>
      <c r="D6677" s="14" t="s">
        <v>43</v>
      </c>
      <c r="E6677" s="14">
        <v>0</v>
      </c>
      <c r="F6677" s="14">
        <v>340.47998906341599</v>
      </c>
      <c r="G6677" s="14">
        <v>113.493329687805</v>
      </c>
      <c r="H6677" s="14">
        <v>258.73126011688498</v>
      </c>
      <c r="I6677" s="14">
        <v>233.89099797017599</v>
      </c>
      <c r="J6677" s="14">
        <v>209.54242427102699</v>
      </c>
      <c r="K6677" s="14">
        <v>260.27732917190002</v>
      </c>
      <c r="L6677" s="14">
        <v>26.386331201723198</v>
      </c>
      <c r="M6677" s="14">
        <v>24.3485736991491</v>
      </c>
      <c r="O6677" s="14"/>
      <c r="P6677" s="14"/>
      <c r="Q6677" s="14"/>
      <c r="R6677" s="14"/>
      <c r="S6677" s="14"/>
      <c r="T6677" s="14"/>
      <c r="U6677" s="14"/>
      <c r="V6677" s="14"/>
      <c r="W6677" s="14"/>
      <c r="X6677" s="14"/>
      <c r="Y6677" s="14"/>
    </row>
    <row r="6678" spans="1:25">
      <c r="A6678" s="14" t="s">
        <v>6762</v>
      </c>
      <c r="B6678" s="14" t="s">
        <v>60</v>
      </c>
      <c r="C6678" s="14" t="s">
        <v>129</v>
      </c>
      <c r="D6678" s="14" t="s">
        <v>43</v>
      </c>
      <c r="E6678" s="14">
        <v>0</v>
      </c>
      <c r="F6678" s="14">
        <v>323.19993796595202</v>
      </c>
      <c r="G6678" s="14">
        <v>107.73331265531699</v>
      </c>
      <c r="H6678" s="14">
        <v>246.42405834727501</v>
      </c>
      <c r="I6678" s="14">
        <v>220.39030426611299</v>
      </c>
      <c r="J6678" s="14">
        <v>196.86517504124399</v>
      </c>
      <c r="K6678" s="14">
        <v>245.93862079637199</v>
      </c>
      <c r="L6678" s="14">
        <v>25.5483165302591</v>
      </c>
      <c r="M6678" s="14">
        <v>23.525129224869101</v>
      </c>
      <c r="O6678" s="14"/>
      <c r="P6678" s="14"/>
      <c r="Q6678" s="14"/>
      <c r="R6678" s="14"/>
      <c r="S6678" s="14"/>
      <c r="T6678" s="14"/>
      <c r="U6678" s="14"/>
      <c r="V6678" s="14"/>
      <c r="W6678" s="14"/>
      <c r="X6678" s="14"/>
      <c r="Y6678" s="14"/>
    </row>
    <row r="6679" spans="1:25">
      <c r="A6679" s="14" t="s">
        <v>6763</v>
      </c>
      <c r="B6679" s="14" t="s">
        <v>60</v>
      </c>
      <c r="C6679" s="14" t="s">
        <v>130</v>
      </c>
      <c r="D6679" s="14" t="s">
        <v>43</v>
      </c>
      <c r="E6679" s="14">
        <v>0</v>
      </c>
      <c r="F6679" s="14">
        <v>324.76512435008902</v>
      </c>
      <c r="G6679" s="14">
        <v>108.25504145003001</v>
      </c>
      <c r="H6679" s="14">
        <v>248.540299803388</v>
      </c>
      <c r="I6679" s="14">
        <v>221.381917611587</v>
      </c>
      <c r="J6679" s="14">
        <v>197.77500304923799</v>
      </c>
      <c r="K6679" s="14">
        <v>247.01392954533901</v>
      </c>
      <c r="L6679" s="14">
        <v>25.632011933752</v>
      </c>
      <c r="M6679" s="14">
        <v>23.606914562349701</v>
      </c>
      <c r="O6679" s="14"/>
      <c r="P6679" s="14"/>
      <c r="Q6679" s="14"/>
      <c r="R6679" s="14"/>
      <c r="S6679" s="14"/>
      <c r="T6679" s="14"/>
      <c r="U6679" s="14"/>
      <c r="V6679" s="14"/>
      <c r="W6679" s="14"/>
      <c r="X6679" s="14"/>
      <c r="Y6679" s="14"/>
    </row>
    <row r="6680" spans="1:25">
      <c r="A6680" s="14" t="s">
        <v>6764</v>
      </c>
      <c r="B6680" s="14" t="s">
        <v>60</v>
      </c>
      <c r="C6680" s="14" t="s">
        <v>131</v>
      </c>
      <c r="D6680" s="14" t="s">
        <v>43</v>
      </c>
      <c r="E6680" s="14">
        <v>0</v>
      </c>
      <c r="F6680" s="14">
        <v>324.41814457081898</v>
      </c>
      <c r="G6680" s="14">
        <v>108.139381523606</v>
      </c>
      <c r="H6680" s="14">
        <v>248.65915869209701</v>
      </c>
      <c r="I6680" s="14">
        <v>218.939310348681</v>
      </c>
      <c r="J6680" s="14">
        <v>195.57296474348101</v>
      </c>
      <c r="K6680" s="14">
        <v>244.31123732428799</v>
      </c>
      <c r="L6680" s="14">
        <v>25.3719269756063</v>
      </c>
      <c r="M6680" s="14">
        <v>23.366345605200301</v>
      </c>
      <c r="O6680" s="14"/>
      <c r="P6680" s="14"/>
      <c r="Q6680" s="14"/>
      <c r="R6680" s="14"/>
      <c r="S6680" s="14"/>
      <c r="T6680" s="14"/>
      <c r="U6680" s="14"/>
      <c r="V6680" s="14"/>
      <c r="W6680" s="14"/>
      <c r="X6680" s="14"/>
      <c r="Y6680" s="14"/>
    </row>
    <row r="6681" spans="1:25">
      <c r="A6681" s="14" t="s">
        <v>6765</v>
      </c>
      <c r="B6681" s="14" t="s">
        <v>60</v>
      </c>
      <c r="C6681" s="14" t="s">
        <v>132</v>
      </c>
      <c r="D6681" s="14" t="s">
        <v>43</v>
      </c>
      <c r="E6681" s="14">
        <v>0</v>
      </c>
      <c r="F6681" s="14">
        <v>329.58179482688098</v>
      </c>
      <c r="G6681" s="14">
        <v>109.860598275627</v>
      </c>
      <c r="H6681" s="14">
        <v>253.07476317227199</v>
      </c>
      <c r="I6681" s="14">
        <v>219.13099784619899</v>
      </c>
      <c r="J6681" s="14">
        <v>195.93642987297201</v>
      </c>
      <c r="K6681" s="14">
        <v>244.30003103326001</v>
      </c>
      <c r="L6681" s="14">
        <v>25.169033187061501</v>
      </c>
      <c r="M6681" s="14">
        <v>23.194567973226398</v>
      </c>
      <c r="O6681" s="14"/>
      <c r="P6681" s="14"/>
      <c r="Q6681" s="14"/>
      <c r="R6681" s="14"/>
      <c r="S6681" s="14"/>
      <c r="T6681" s="14"/>
      <c r="U6681" s="14"/>
      <c r="V6681" s="14"/>
      <c r="W6681" s="14"/>
      <c r="X6681" s="14"/>
      <c r="Y6681" s="14"/>
    </row>
    <row r="6682" spans="1:25">
      <c r="A6682" s="14" t="s">
        <v>6766</v>
      </c>
      <c r="B6682" s="14" t="s">
        <v>60</v>
      </c>
      <c r="C6682" s="14" t="s">
        <v>38</v>
      </c>
      <c r="D6682" s="14" t="s">
        <v>43</v>
      </c>
      <c r="E6682" s="14">
        <v>1</v>
      </c>
      <c r="F6682" s="14">
        <v>50.143058881568898</v>
      </c>
      <c r="G6682" s="14">
        <v>16.714352960523001</v>
      </c>
      <c r="H6682" s="14">
        <v>212.57867933512401</v>
      </c>
      <c r="I6682" s="14">
        <v>185.75216183745701</v>
      </c>
      <c r="J6682" s="14">
        <v>136.950966736608</v>
      </c>
      <c r="K6682" s="14">
        <v>245.99826010557001</v>
      </c>
      <c r="L6682" s="14">
        <v>60.246098268113798</v>
      </c>
      <c r="M6682" s="14">
        <v>48.801195100848901</v>
      </c>
      <c r="O6682" s="14"/>
      <c r="P6682" s="14"/>
      <c r="Q6682" s="14"/>
      <c r="R6682" s="14"/>
      <c r="S6682" s="14"/>
      <c r="T6682" s="14"/>
      <c r="U6682" s="14"/>
      <c r="V6682" s="14"/>
      <c r="W6682" s="14"/>
      <c r="X6682" s="14"/>
      <c r="Y6682" s="14"/>
    </row>
    <row r="6683" spans="1:25">
      <c r="A6683" s="14" t="s">
        <v>6767</v>
      </c>
      <c r="B6683" s="14" t="s">
        <v>60</v>
      </c>
      <c r="C6683" s="14" t="s">
        <v>36</v>
      </c>
      <c r="D6683" s="14" t="s">
        <v>43</v>
      </c>
      <c r="E6683" s="14">
        <v>1</v>
      </c>
      <c r="F6683" s="14">
        <v>56.0934285370749</v>
      </c>
      <c r="G6683" s="14">
        <v>18.697809512358301</v>
      </c>
      <c r="H6683" s="14">
        <v>236.143085531173</v>
      </c>
      <c r="I6683" s="14">
        <v>203.13361222943701</v>
      </c>
      <c r="J6683" s="14">
        <v>152.40311594186699</v>
      </c>
      <c r="K6683" s="14">
        <v>265.04017323064699</v>
      </c>
      <c r="L6683" s="14">
        <v>61.906561001210299</v>
      </c>
      <c r="M6683" s="14">
        <v>50.730496287569402</v>
      </c>
      <c r="O6683" s="14"/>
      <c r="P6683" s="14"/>
      <c r="Q6683" s="14"/>
      <c r="R6683" s="14"/>
      <c r="S6683" s="14"/>
      <c r="T6683" s="14"/>
      <c r="U6683" s="14"/>
      <c r="V6683" s="14"/>
      <c r="W6683" s="14"/>
      <c r="X6683" s="14"/>
      <c r="Y6683" s="14"/>
    </row>
    <row r="6684" spans="1:25">
      <c r="A6684" s="14" t="s">
        <v>6768</v>
      </c>
      <c r="B6684" s="14" t="s">
        <v>60</v>
      </c>
      <c r="C6684" s="14" t="s">
        <v>34</v>
      </c>
      <c r="D6684" s="14" t="s">
        <v>43</v>
      </c>
      <c r="E6684" s="14">
        <v>1</v>
      </c>
      <c r="F6684" s="14">
        <v>53.138497859452499</v>
      </c>
      <c r="G6684" s="14">
        <v>17.712832619817501</v>
      </c>
      <c r="H6684" s="14">
        <v>221.891171953618</v>
      </c>
      <c r="I6684" s="14">
        <v>189.78692373483099</v>
      </c>
      <c r="J6684" s="14">
        <v>141.09392731718401</v>
      </c>
      <c r="K6684" s="14">
        <v>249.53531410036399</v>
      </c>
      <c r="L6684" s="14">
        <v>59.748390365533297</v>
      </c>
      <c r="M6684" s="14">
        <v>48.692996417646398</v>
      </c>
      <c r="O6684" s="14"/>
      <c r="P6684" s="14"/>
      <c r="Q6684" s="14"/>
      <c r="R6684" s="14"/>
      <c r="S6684" s="14"/>
      <c r="T6684" s="14"/>
      <c r="U6684" s="14"/>
      <c r="V6684" s="14"/>
      <c r="W6684" s="14"/>
      <c r="X6684" s="14"/>
      <c r="Y6684" s="14"/>
    </row>
    <row r="6685" spans="1:25">
      <c r="A6685" s="14" t="s">
        <v>6769</v>
      </c>
      <c r="B6685" s="14" t="s">
        <v>60</v>
      </c>
      <c r="C6685" s="14" t="s">
        <v>128</v>
      </c>
      <c r="D6685" s="14" t="s">
        <v>43</v>
      </c>
      <c r="E6685" s="14">
        <v>1</v>
      </c>
      <c r="F6685" s="14">
        <v>56.468429550895898</v>
      </c>
      <c r="G6685" s="14">
        <v>18.822809850298601</v>
      </c>
      <c r="H6685" s="14">
        <v>235.68775637921399</v>
      </c>
      <c r="I6685" s="14">
        <v>202.59963410804099</v>
      </c>
      <c r="J6685" s="14">
        <v>152.276878074601</v>
      </c>
      <c r="K6685" s="14">
        <v>263.967634633111</v>
      </c>
      <c r="L6685" s="14">
        <v>61.368000525069803</v>
      </c>
      <c r="M6685" s="14">
        <v>50.322756033440299</v>
      </c>
      <c r="O6685" s="14"/>
      <c r="P6685" s="14"/>
      <c r="Q6685" s="14"/>
      <c r="R6685" s="14"/>
      <c r="S6685" s="14"/>
      <c r="T6685" s="14"/>
      <c r="U6685" s="14"/>
      <c r="V6685" s="14"/>
      <c r="W6685" s="14"/>
      <c r="X6685" s="14"/>
      <c r="Y6685" s="14"/>
    </row>
    <row r="6686" spans="1:25">
      <c r="A6686" s="14" t="s">
        <v>6770</v>
      </c>
      <c r="B6686" s="14" t="s">
        <v>60</v>
      </c>
      <c r="C6686" s="14" t="s">
        <v>129</v>
      </c>
      <c r="D6686" s="14" t="s">
        <v>43</v>
      </c>
      <c r="E6686" s="14">
        <v>1</v>
      </c>
      <c r="F6686" s="14">
        <v>48.342328521365403</v>
      </c>
      <c r="G6686" s="14">
        <v>16.1141095071218</v>
      </c>
      <c r="H6686" s="14">
        <v>202.15074233237999</v>
      </c>
      <c r="I6686" s="14">
        <v>170.78384470379601</v>
      </c>
      <c r="J6686" s="14">
        <v>125.310696590706</v>
      </c>
      <c r="K6686" s="14">
        <v>227.142047951541</v>
      </c>
      <c r="L6686" s="14">
        <v>56.3582032477456</v>
      </c>
      <c r="M6686" s="14">
        <v>45.4731481130897</v>
      </c>
      <c r="O6686" s="14"/>
      <c r="P6686" s="14"/>
      <c r="Q6686" s="14"/>
      <c r="R6686" s="14"/>
      <c r="S6686" s="14"/>
      <c r="T6686" s="14"/>
      <c r="U6686" s="14"/>
      <c r="V6686" s="14"/>
      <c r="W6686" s="14"/>
      <c r="X6686" s="14"/>
      <c r="Y6686" s="14"/>
    </row>
    <row r="6687" spans="1:25">
      <c r="A6687" s="14" t="s">
        <v>6771</v>
      </c>
      <c r="B6687" s="14" t="s">
        <v>60</v>
      </c>
      <c r="C6687" s="14" t="s">
        <v>130</v>
      </c>
      <c r="D6687" s="14" t="s">
        <v>43</v>
      </c>
      <c r="E6687" s="14">
        <v>1</v>
      </c>
      <c r="F6687" s="14">
        <v>55.929509300398699</v>
      </c>
      <c r="G6687" s="14">
        <v>18.643169766799598</v>
      </c>
      <c r="H6687" s="14">
        <v>235.00781251480601</v>
      </c>
      <c r="I6687" s="14">
        <v>200.292071031029</v>
      </c>
      <c r="J6687" s="14">
        <v>150.40377218534499</v>
      </c>
      <c r="K6687" s="14">
        <v>261.18879814425998</v>
      </c>
      <c r="L6687" s="14">
        <v>60.8967271132313</v>
      </c>
      <c r="M6687" s="14">
        <v>49.888298845684197</v>
      </c>
      <c r="O6687" s="14"/>
      <c r="P6687" s="14"/>
      <c r="Q6687" s="14"/>
      <c r="R6687" s="14"/>
      <c r="S6687" s="14"/>
      <c r="T6687" s="14"/>
      <c r="U6687" s="14"/>
      <c r="V6687" s="14"/>
      <c r="W6687" s="14"/>
      <c r="X6687" s="14"/>
      <c r="Y6687" s="14"/>
    </row>
    <row r="6688" spans="1:25">
      <c r="A6688" s="14" t="s">
        <v>6772</v>
      </c>
      <c r="B6688" s="14" t="s">
        <v>60</v>
      </c>
      <c r="C6688" s="14" t="s">
        <v>131</v>
      </c>
      <c r="D6688" s="14" t="s">
        <v>43</v>
      </c>
      <c r="E6688" s="14">
        <v>1</v>
      </c>
      <c r="F6688" s="14">
        <v>54.284708440159299</v>
      </c>
      <c r="G6688" s="14">
        <v>18.094902813386401</v>
      </c>
      <c r="H6688" s="14">
        <v>229.08806735381199</v>
      </c>
      <c r="I6688" s="14">
        <v>187.268641035634</v>
      </c>
      <c r="J6688" s="14">
        <v>139.72152002227901</v>
      </c>
      <c r="K6688" s="14">
        <v>245.48335251259201</v>
      </c>
      <c r="L6688" s="14">
        <v>58.214711476958101</v>
      </c>
      <c r="M6688" s="14">
        <v>47.547121013355401</v>
      </c>
      <c r="O6688" s="14"/>
      <c r="P6688" s="14"/>
      <c r="Q6688" s="14"/>
      <c r="R6688" s="14"/>
      <c r="S6688" s="14"/>
      <c r="T6688" s="14"/>
      <c r="U6688" s="14"/>
      <c r="V6688" s="14"/>
      <c r="W6688" s="14"/>
      <c r="X6688" s="14"/>
      <c r="Y6688" s="14"/>
    </row>
    <row r="6689" spans="1:25">
      <c r="A6689" s="14" t="s">
        <v>6773</v>
      </c>
      <c r="B6689" s="14" t="s">
        <v>60</v>
      </c>
      <c r="C6689" s="14" t="s">
        <v>132</v>
      </c>
      <c r="D6689" s="14" t="s">
        <v>43</v>
      </c>
      <c r="E6689" s="14">
        <v>1</v>
      </c>
      <c r="F6689" s="14">
        <v>60.429550074535697</v>
      </c>
      <c r="G6689" s="14">
        <v>20.1431833581786</v>
      </c>
      <c r="H6689" s="14">
        <v>255.343319845076</v>
      </c>
      <c r="I6689" s="14">
        <v>209.58489047037699</v>
      </c>
      <c r="J6689" s="14">
        <v>158.89824080038699</v>
      </c>
      <c r="K6689" s="14">
        <v>270.98587272793702</v>
      </c>
      <c r="L6689" s="14">
        <v>61.400982257560202</v>
      </c>
      <c r="M6689" s="14">
        <v>50.6866496699895</v>
      </c>
      <c r="O6689" s="14"/>
      <c r="P6689" s="14"/>
      <c r="Q6689" s="14"/>
      <c r="R6689" s="14"/>
      <c r="S6689" s="14"/>
      <c r="T6689" s="14"/>
      <c r="U6689" s="14"/>
      <c r="V6689" s="14"/>
      <c r="W6689" s="14"/>
      <c r="X6689" s="14"/>
      <c r="Y6689" s="14"/>
    </row>
    <row r="6690" spans="1:25">
      <c r="A6690" s="14" t="s">
        <v>6774</v>
      </c>
      <c r="B6690" s="14" t="s">
        <v>60</v>
      </c>
      <c r="C6690" s="14" t="s">
        <v>38</v>
      </c>
      <c r="D6690" s="14" t="s">
        <v>43</v>
      </c>
      <c r="E6690" s="14">
        <v>2</v>
      </c>
      <c r="F6690" s="14">
        <v>75.141165627502005</v>
      </c>
      <c r="G6690" s="14">
        <v>25.047055209167301</v>
      </c>
      <c r="H6690" s="14">
        <v>253.487047962426</v>
      </c>
      <c r="I6690" s="14">
        <v>242.802015807884</v>
      </c>
      <c r="J6690" s="14">
        <v>190.528154199548</v>
      </c>
      <c r="K6690" s="14">
        <v>304.87543851998601</v>
      </c>
      <c r="L6690" s="14">
        <v>62.073422712102101</v>
      </c>
      <c r="M6690" s="14">
        <v>52.2738616083357</v>
      </c>
      <c r="O6690" s="14"/>
      <c r="P6690" s="14"/>
      <c r="Q6690" s="14"/>
      <c r="R6690" s="14"/>
      <c r="S6690" s="14"/>
      <c r="T6690" s="14"/>
      <c r="U6690" s="14"/>
      <c r="V6690" s="14"/>
      <c r="W6690" s="14"/>
      <c r="X6690" s="14"/>
      <c r="Y6690" s="14"/>
    </row>
    <row r="6691" spans="1:25">
      <c r="A6691" s="14" t="s">
        <v>6775</v>
      </c>
      <c r="B6691" s="14" t="s">
        <v>60</v>
      </c>
      <c r="C6691" s="14" t="s">
        <v>36</v>
      </c>
      <c r="D6691" s="14" t="s">
        <v>43</v>
      </c>
      <c r="E6691" s="14">
        <v>2</v>
      </c>
      <c r="F6691" s="14">
        <v>74.216407595975994</v>
      </c>
      <c r="G6691" s="14">
        <v>24.738802531992</v>
      </c>
      <c r="H6691" s="14">
        <v>251.37653297648001</v>
      </c>
      <c r="I6691" s="14">
        <v>237.059814697185</v>
      </c>
      <c r="J6691" s="14">
        <v>185.70962126184801</v>
      </c>
      <c r="K6691" s="14">
        <v>298.102015982561</v>
      </c>
      <c r="L6691" s="14">
        <v>61.042201285375398</v>
      </c>
      <c r="M6691" s="14">
        <v>51.350193435337601</v>
      </c>
      <c r="O6691" s="14"/>
      <c r="P6691" s="14"/>
      <c r="Q6691" s="14"/>
      <c r="R6691" s="14"/>
      <c r="S6691" s="14"/>
      <c r="T6691" s="14"/>
      <c r="U6691" s="14"/>
      <c r="V6691" s="14"/>
      <c r="W6691" s="14"/>
      <c r="X6691" s="14"/>
      <c r="Y6691" s="14"/>
    </row>
    <row r="6692" spans="1:25">
      <c r="A6692" s="14" t="s">
        <v>6776</v>
      </c>
      <c r="B6692" s="14" t="s">
        <v>60</v>
      </c>
      <c r="C6692" s="14" t="s">
        <v>34</v>
      </c>
      <c r="D6692" s="14" t="s">
        <v>43</v>
      </c>
      <c r="E6692" s="14">
        <v>2</v>
      </c>
      <c r="F6692" s="14">
        <v>76.350542810918697</v>
      </c>
      <c r="G6692" s="14">
        <v>25.450180936972899</v>
      </c>
      <c r="H6692" s="14">
        <v>259.810606087449</v>
      </c>
      <c r="I6692" s="14">
        <v>240.90507094994399</v>
      </c>
      <c r="J6692" s="14">
        <v>189.51822256725299</v>
      </c>
      <c r="K6692" s="14">
        <v>301.84125791921701</v>
      </c>
      <c r="L6692" s="14">
        <v>60.936186969272697</v>
      </c>
      <c r="M6692" s="14">
        <v>51.386848382691198</v>
      </c>
      <c r="O6692" s="14"/>
      <c r="P6692" s="14"/>
      <c r="Q6692" s="14"/>
      <c r="R6692" s="14"/>
      <c r="S6692" s="14"/>
      <c r="T6692" s="14"/>
      <c r="U6692" s="14"/>
      <c r="V6692" s="14"/>
      <c r="W6692" s="14"/>
      <c r="X6692" s="14"/>
      <c r="Y6692" s="14"/>
    </row>
    <row r="6693" spans="1:25">
      <c r="A6693" s="14" t="s">
        <v>6777</v>
      </c>
      <c r="B6693" s="14" t="s">
        <v>60</v>
      </c>
      <c r="C6693" s="14" t="s">
        <v>128</v>
      </c>
      <c r="D6693" s="14" t="s">
        <v>43</v>
      </c>
      <c r="E6693" s="14">
        <v>2</v>
      </c>
      <c r="F6693" s="14">
        <v>65.828757815536804</v>
      </c>
      <c r="G6693" s="14">
        <v>21.9429192718456</v>
      </c>
      <c r="H6693" s="14">
        <v>226.254537946509</v>
      </c>
      <c r="I6693" s="14">
        <v>205.877358281017</v>
      </c>
      <c r="J6693" s="14">
        <v>158.91507874527099</v>
      </c>
      <c r="K6693" s="14">
        <v>262.30798400021303</v>
      </c>
      <c r="L6693" s="14">
        <v>56.430625719195397</v>
      </c>
      <c r="M6693" s="14">
        <v>46.962279535746603</v>
      </c>
      <c r="O6693" s="14"/>
      <c r="P6693" s="14"/>
      <c r="Q6693" s="14"/>
      <c r="R6693" s="14"/>
      <c r="S6693" s="14"/>
      <c r="T6693" s="14"/>
      <c r="U6693" s="14"/>
      <c r="V6693" s="14"/>
      <c r="W6693" s="14"/>
      <c r="X6693" s="14"/>
      <c r="Y6693" s="14"/>
    </row>
    <row r="6694" spans="1:25">
      <c r="A6694" s="14" t="s">
        <v>6778</v>
      </c>
      <c r="B6694" s="14" t="s">
        <v>60</v>
      </c>
      <c r="C6694" s="14" t="s">
        <v>129</v>
      </c>
      <c r="D6694" s="14" t="s">
        <v>43</v>
      </c>
      <c r="E6694" s="14">
        <v>2</v>
      </c>
      <c r="F6694" s="14">
        <v>67.136652938429606</v>
      </c>
      <c r="G6694" s="14">
        <v>22.378884312809902</v>
      </c>
      <c r="H6694" s="14">
        <v>231.63349757945599</v>
      </c>
      <c r="I6694" s="14">
        <v>211.25662110318501</v>
      </c>
      <c r="J6694" s="14">
        <v>163.47533094623901</v>
      </c>
      <c r="K6694" s="14">
        <v>268.56744058382799</v>
      </c>
      <c r="L6694" s="14">
        <v>57.310819480642401</v>
      </c>
      <c r="M6694" s="14">
        <v>47.781290156946397</v>
      </c>
      <c r="O6694" s="14"/>
      <c r="P6694" s="14"/>
      <c r="Q6694" s="14"/>
      <c r="R6694" s="14"/>
      <c r="S6694" s="14"/>
      <c r="T6694" s="14"/>
      <c r="U6694" s="14"/>
      <c r="V6694" s="14"/>
      <c r="W6694" s="14"/>
      <c r="X6694" s="14"/>
      <c r="Y6694" s="14"/>
    </row>
    <row r="6695" spans="1:25">
      <c r="A6695" s="14" t="s">
        <v>6779</v>
      </c>
      <c r="B6695" s="14" t="s">
        <v>60</v>
      </c>
      <c r="C6695" s="14" t="s">
        <v>130</v>
      </c>
      <c r="D6695" s="14" t="s">
        <v>43</v>
      </c>
      <c r="E6695" s="14">
        <v>2</v>
      </c>
      <c r="F6695" s="14">
        <v>58.152702859382302</v>
      </c>
      <c r="G6695" s="14">
        <v>19.384234286460799</v>
      </c>
      <c r="H6695" s="14">
        <v>201.69500159330701</v>
      </c>
      <c r="I6695" s="14">
        <v>184.88442358284601</v>
      </c>
      <c r="J6695" s="14">
        <v>140.074465519586</v>
      </c>
      <c r="K6695" s="14">
        <v>239.370367808628</v>
      </c>
      <c r="L6695" s="14">
        <v>54.485944225781502</v>
      </c>
      <c r="M6695" s="14">
        <v>44.809958063260297</v>
      </c>
      <c r="O6695" s="14"/>
      <c r="P6695" s="14"/>
      <c r="Q6695" s="14"/>
      <c r="R6695" s="14"/>
      <c r="S6695" s="14"/>
      <c r="T6695" s="14"/>
      <c r="U6695" s="14"/>
      <c r="V6695" s="14"/>
      <c r="W6695" s="14"/>
      <c r="X6695" s="14"/>
      <c r="Y6695" s="14"/>
    </row>
    <row r="6696" spans="1:25">
      <c r="A6696" s="14" t="s">
        <v>6780</v>
      </c>
      <c r="B6696" s="14" t="s">
        <v>60</v>
      </c>
      <c r="C6696" s="14" t="s">
        <v>131</v>
      </c>
      <c r="D6696" s="14" t="s">
        <v>43</v>
      </c>
      <c r="E6696" s="14">
        <v>2</v>
      </c>
      <c r="F6696" s="14">
        <v>61.222106564960001</v>
      </c>
      <c r="G6696" s="14">
        <v>20.4073688549867</v>
      </c>
      <c r="H6696" s="14">
        <v>212.731875898954</v>
      </c>
      <c r="I6696" s="14">
        <v>193.98360764722901</v>
      </c>
      <c r="J6696" s="14">
        <v>147.99079521751901</v>
      </c>
      <c r="K6696" s="14">
        <v>249.628647247873</v>
      </c>
      <c r="L6696" s="14">
        <v>55.645039600644601</v>
      </c>
      <c r="M6696" s="14">
        <v>45.992812429709304</v>
      </c>
      <c r="O6696" s="14"/>
      <c r="P6696" s="14"/>
      <c r="Q6696" s="14"/>
      <c r="R6696" s="14"/>
      <c r="S6696" s="14"/>
      <c r="T6696" s="14"/>
      <c r="U6696" s="14"/>
      <c r="V6696" s="14"/>
      <c r="W6696" s="14"/>
      <c r="X6696" s="14"/>
      <c r="Y6696" s="14"/>
    </row>
    <row r="6697" spans="1:25">
      <c r="A6697" s="14" t="s">
        <v>6781</v>
      </c>
      <c r="B6697" s="14" t="s">
        <v>60</v>
      </c>
      <c r="C6697" s="14" t="s">
        <v>132</v>
      </c>
      <c r="D6697" s="14" t="s">
        <v>43</v>
      </c>
      <c r="E6697" s="14">
        <v>2</v>
      </c>
      <c r="F6697" s="14">
        <v>57.770074145668502</v>
      </c>
      <c r="G6697" s="14">
        <v>19.2566913818895</v>
      </c>
      <c r="H6697" s="14">
        <v>201.21233724241</v>
      </c>
      <c r="I6697" s="14">
        <v>179.08343676766401</v>
      </c>
      <c r="J6697" s="14">
        <v>135.55795270974701</v>
      </c>
      <c r="K6697" s="14">
        <v>232.042053150101</v>
      </c>
      <c r="L6697" s="14">
        <v>52.958616382436801</v>
      </c>
      <c r="M6697" s="14">
        <v>43.525484057917197</v>
      </c>
      <c r="O6697" s="14"/>
      <c r="P6697" s="14"/>
      <c r="Q6697" s="14"/>
      <c r="R6697" s="14"/>
      <c r="S6697" s="14"/>
      <c r="T6697" s="14"/>
      <c r="U6697" s="14"/>
      <c r="V6697" s="14"/>
      <c r="W6697" s="14"/>
      <c r="X6697" s="14"/>
      <c r="Y6697" s="14"/>
    </row>
    <row r="6698" spans="1:25">
      <c r="A6698" s="14" t="s">
        <v>6782</v>
      </c>
      <c r="B6698" s="14" t="s">
        <v>60</v>
      </c>
      <c r="C6698" s="14" t="s">
        <v>38</v>
      </c>
      <c r="D6698" s="14" t="s">
        <v>43</v>
      </c>
      <c r="E6698" s="14">
        <v>3</v>
      </c>
      <c r="F6698" s="14">
        <v>74.974767293322998</v>
      </c>
      <c r="G6698" s="14">
        <v>24.991589097774298</v>
      </c>
      <c r="H6698" s="14">
        <v>261.23612297325099</v>
      </c>
      <c r="I6698" s="14">
        <v>253.437823514841</v>
      </c>
      <c r="J6698" s="14">
        <v>198.848450617498</v>
      </c>
      <c r="K6698" s="14">
        <v>318.27328453058402</v>
      </c>
      <c r="L6698" s="14">
        <v>64.835461015742695</v>
      </c>
      <c r="M6698" s="14">
        <v>54.589372897342997</v>
      </c>
      <c r="O6698" s="14"/>
      <c r="P6698" s="14"/>
      <c r="Q6698" s="14"/>
      <c r="R6698" s="14"/>
      <c r="S6698" s="14"/>
      <c r="T6698" s="14"/>
      <c r="U6698" s="14"/>
      <c r="V6698" s="14"/>
      <c r="W6698" s="14"/>
      <c r="X6698" s="14"/>
      <c r="Y6698" s="14"/>
    </row>
    <row r="6699" spans="1:25">
      <c r="A6699" s="14" t="s">
        <v>6783</v>
      </c>
      <c r="B6699" s="14" t="s">
        <v>60</v>
      </c>
      <c r="C6699" s="14" t="s">
        <v>36</v>
      </c>
      <c r="D6699" s="14" t="s">
        <v>43</v>
      </c>
      <c r="E6699" s="14">
        <v>3</v>
      </c>
      <c r="F6699" s="14">
        <v>69.603209698859004</v>
      </c>
      <c r="G6699" s="14">
        <v>23.2010698996197</v>
      </c>
      <c r="H6699" s="14">
        <v>241.87097230030599</v>
      </c>
      <c r="I6699" s="14">
        <v>230.73174083067499</v>
      </c>
      <c r="J6699" s="14">
        <v>179.239928543128</v>
      </c>
      <c r="K6699" s="14">
        <v>292.29107417615302</v>
      </c>
      <c r="L6699" s="14">
        <v>61.559333345478002</v>
      </c>
      <c r="M6699" s="14">
        <v>51.491812287547901</v>
      </c>
      <c r="O6699" s="14"/>
      <c r="P6699" s="14"/>
      <c r="Q6699" s="14"/>
      <c r="R6699" s="14"/>
      <c r="S6699" s="14"/>
      <c r="T6699" s="14"/>
      <c r="U6699" s="14"/>
      <c r="V6699" s="14"/>
      <c r="W6699" s="14"/>
      <c r="X6699" s="14"/>
      <c r="Y6699" s="14"/>
    </row>
    <row r="6700" spans="1:25">
      <c r="A6700" s="14" t="s">
        <v>6784</v>
      </c>
      <c r="B6700" s="14" t="s">
        <v>60</v>
      </c>
      <c r="C6700" s="14" t="s">
        <v>34</v>
      </c>
      <c r="D6700" s="14" t="s">
        <v>43</v>
      </c>
      <c r="E6700" s="14">
        <v>3</v>
      </c>
      <c r="F6700" s="14">
        <v>67.307093978796701</v>
      </c>
      <c r="G6700" s="14">
        <v>22.435697992932202</v>
      </c>
      <c r="H6700" s="14">
        <v>234.14420781603201</v>
      </c>
      <c r="I6700" s="14">
        <v>218.77594698819701</v>
      </c>
      <c r="J6700" s="14">
        <v>169.17526011265701</v>
      </c>
      <c r="K6700" s="14">
        <v>278.25521080644501</v>
      </c>
      <c r="L6700" s="14">
        <v>59.479263818248299</v>
      </c>
      <c r="M6700" s="14">
        <v>49.600686875539502</v>
      </c>
      <c r="O6700" s="14"/>
      <c r="P6700" s="14"/>
      <c r="Q6700" s="14"/>
      <c r="R6700" s="14"/>
      <c r="S6700" s="14"/>
      <c r="T6700" s="14"/>
      <c r="U6700" s="14"/>
      <c r="V6700" s="14"/>
      <c r="W6700" s="14"/>
      <c r="X6700" s="14"/>
      <c r="Y6700" s="14"/>
    </row>
    <row r="6701" spans="1:25">
      <c r="A6701" s="14" t="s">
        <v>6785</v>
      </c>
      <c r="B6701" s="14" t="s">
        <v>60</v>
      </c>
      <c r="C6701" s="14" t="s">
        <v>128</v>
      </c>
      <c r="D6701" s="14" t="s">
        <v>43</v>
      </c>
      <c r="E6701" s="14">
        <v>3</v>
      </c>
      <c r="F6701" s="14">
        <v>69.355672707429406</v>
      </c>
      <c r="G6701" s="14">
        <v>23.118557569143199</v>
      </c>
      <c r="H6701" s="14">
        <v>241.65739619313399</v>
      </c>
      <c r="I6701" s="14">
        <v>221.310731390928</v>
      </c>
      <c r="J6701" s="14">
        <v>171.93954733360499</v>
      </c>
      <c r="K6701" s="14">
        <v>280.35376086631499</v>
      </c>
      <c r="L6701" s="14">
        <v>59.043029475387002</v>
      </c>
      <c r="M6701" s="14">
        <v>49.371184057322601</v>
      </c>
      <c r="O6701" s="14"/>
      <c r="P6701" s="14"/>
      <c r="Q6701" s="14"/>
      <c r="R6701" s="14"/>
      <c r="S6701" s="14"/>
      <c r="T6701" s="14"/>
      <c r="U6701" s="14"/>
      <c r="V6701" s="14"/>
      <c r="W6701" s="14"/>
      <c r="X6701" s="14"/>
      <c r="Y6701" s="14"/>
    </row>
    <row r="6702" spans="1:25">
      <c r="A6702" s="14" t="s">
        <v>6786</v>
      </c>
      <c r="B6702" s="14" t="s">
        <v>60</v>
      </c>
      <c r="C6702" s="14" t="s">
        <v>129</v>
      </c>
      <c r="D6702" s="14" t="s">
        <v>43</v>
      </c>
      <c r="E6702" s="14">
        <v>3</v>
      </c>
      <c r="F6702" s="14">
        <v>73.842819041278602</v>
      </c>
      <c r="G6702" s="14">
        <v>24.614273013759501</v>
      </c>
      <c r="H6702" s="14">
        <v>258.25488420689902</v>
      </c>
      <c r="I6702" s="14">
        <v>234.064577898999</v>
      </c>
      <c r="J6702" s="14">
        <v>183.41114683835599</v>
      </c>
      <c r="K6702" s="14">
        <v>294.30501626292897</v>
      </c>
      <c r="L6702" s="14">
        <v>60.240438363930402</v>
      </c>
      <c r="M6702" s="14">
        <v>50.653431060642802</v>
      </c>
      <c r="O6702" s="14"/>
      <c r="P6702" s="14"/>
      <c r="Q6702" s="14"/>
      <c r="R6702" s="14"/>
      <c r="S6702" s="14"/>
      <c r="T6702" s="14"/>
      <c r="U6702" s="14"/>
      <c r="V6702" s="14"/>
      <c r="W6702" s="14"/>
      <c r="X6702" s="14"/>
      <c r="Y6702" s="14"/>
    </row>
    <row r="6703" spans="1:25">
      <c r="A6703" s="14" t="s">
        <v>6787</v>
      </c>
      <c r="B6703" s="14" t="s">
        <v>60</v>
      </c>
      <c r="C6703" s="14" t="s">
        <v>130</v>
      </c>
      <c r="D6703" s="14" t="s">
        <v>43</v>
      </c>
      <c r="E6703" s="14">
        <v>3</v>
      </c>
      <c r="F6703" s="14">
        <v>80.114547192097007</v>
      </c>
      <c r="G6703" s="14">
        <v>26.704849064032299</v>
      </c>
      <c r="H6703" s="14">
        <v>280.493478020086</v>
      </c>
      <c r="I6703" s="14">
        <v>252.362720565334</v>
      </c>
      <c r="J6703" s="14">
        <v>199.80886820262501</v>
      </c>
      <c r="K6703" s="14">
        <v>314.42890402460398</v>
      </c>
      <c r="L6703" s="14">
        <v>62.066183459270803</v>
      </c>
      <c r="M6703" s="14">
        <v>52.553852362708902</v>
      </c>
      <c r="O6703" s="14"/>
      <c r="P6703" s="14"/>
      <c r="Q6703" s="14"/>
      <c r="R6703" s="14"/>
      <c r="S6703" s="14"/>
      <c r="T6703" s="14"/>
      <c r="U6703" s="14"/>
      <c r="V6703" s="14"/>
      <c r="W6703" s="14"/>
      <c r="X6703" s="14"/>
      <c r="Y6703" s="14"/>
    </row>
    <row r="6704" spans="1:25">
      <c r="A6704" s="14" t="s">
        <v>6788</v>
      </c>
      <c r="B6704" s="14" t="s">
        <v>60</v>
      </c>
      <c r="C6704" s="14" t="s">
        <v>131</v>
      </c>
      <c r="D6704" s="14" t="s">
        <v>43</v>
      </c>
      <c r="E6704" s="14">
        <v>3</v>
      </c>
      <c r="F6704" s="14">
        <v>74.749155038976298</v>
      </c>
      <c r="G6704" s="14">
        <v>24.916385012992102</v>
      </c>
      <c r="H6704" s="14">
        <v>261.34240626171697</v>
      </c>
      <c r="I6704" s="14">
        <v>232.82019485756101</v>
      </c>
      <c r="J6704" s="14">
        <v>182.75831167440001</v>
      </c>
      <c r="K6704" s="14">
        <v>292.29392665458897</v>
      </c>
      <c r="L6704" s="14">
        <v>59.4737317970284</v>
      </c>
      <c r="M6704" s="14">
        <v>50.061883183160496</v>
      </c>
      <c r="O6704" s="14"/>
      <c r="P6704" s="14"/>
      <c r="Q6704" s="14"/>
      <c r="R6704" s="14"/>
      <c r="S6704" s="14"/>
      <c r="T6704" s="14"/>
      <c r="U6704" s="14"/>
      <c r="V6704" s="14"/>
      <c r="W6704" s="14"/>
      <c r="X6704" s="14"/>
      <c r="Y6704" s="14"/>
    </row>
    <row r="6705" spans="1:25">
      <c r="A6705" s="14" t="s">
        <v>6789</v>
      </c>
      <c r="B6705" s="14" t="s">
        <v>60</v>
      </c>
      <c r="C6705" s="14" t="s">
        <v>132</v>
      </c>
      <c r="D6705" s="14" t="s">
        <v>43</v>
      </c>
      <c r="E6705" s="14">
        <v>3</v>
      </c>
      <c r="F6705" s="14">
        <v>68.898959390159703</v>
      </c>
      <c r="G6705" s="14">
        <v>22.966319796719901</v>
      </c>
      <c r="H6705" s="14">
        <v>239.965726491222</v>
      </c>
      <c r="I6705" s="14">
        <v>208.144854742387</v>
      </c>
      <c r="J6705" s="14">
        <v>161.56743313691101</v>
      </c>
      <c r="K6705" s="14">
        <v>263.88006361721102</v>
      </c>
      <c r="L6705" s="14">
        <v>55.735208874824202</v>
      </c>
      <c r="M6705" s="14">
        <v>46.577421605476097</v>
      </c>
      <c r="O6705" s="14"/>
      <c r="P6705" s="14"/>
      <c r="Q6705" s="14"/>
      <c r="R6705" s="14"/>
      <c r="S6705" s="14"/>
      <c r="T6705" s="14"/>
      <c r="U6705" s="14"/>
      <c r="V6705" s="14"/>
      <c r="W6705" s="14"/>
      <c r="X6705" s="14"/>
      <c r="Y6705" s="14"/>
    </row>
    <row r="6706" spans="1:25">
      <c r="A6706" s="14" t="s">
        <v>6790</v>
      </c>
      <c r="B6706" s="14" t="s">
        <v>60</v>
      </c>
      <c r="C6706" s="14" t="s">
        <v>38</v>
      </c>
      <c r="D6706" s="14" t="s">
        <v>43</v>
      </c>
      <c r="E6706" s="14">
        <v>4</v>
      </c>
      <c r="F6706" s="14">
        <v>58.546208859235897</v>
      </c>
      <c r="G6706" s="14">
        <v>19.515402953078599</v>
      </c>
      <c r="H6706" s="14">
        <v>231.847809517012</v>
      </c>
      <c r="I6706" s="14">
        <v>211.232397088136</v>
      </c>
      <c r="J6706" s="14">
        <v>160.07646166034101</v>
      </c>
      <c r="K6706" s="14">
        <v>273.39336441856699</v>
      </c>
      <c r="L6706" s="14">
        <v>62.160967330430701</v>
      </c>
      <c r="M6706" s="14">
        <v>51.155935427794603</v>
      </c>
      <c r="O6706" s="14"/>
      <c r="P6706" s="14"/>
      <c r="Q6706" s="14"/>
      <c r="R6706" s="14"/>
      <c r="S6706" s="14"/>
      <c r="T6706" s="14"/>
      <c r="U6706" s="14"/>
      <c r="V6706" s="14"/>
      <c r="W6706" s="14"/>
      <c r="X6706" s="14"/>
      <c r="Y6706" s="14"/>
    </row>
    <row r="6707" spans="1:25">
      <c r="A6707" s="14" t="s">
        <v>6791</v>
      </c>
      <c r="B6707" s="14" t="s">
        <v>60</v>
      </c>
      <c r="C6707" s="14" t="s">
        <v>36</v>
      </c>
      <c r="D6707" s="14" t="s">
        <v>43</v>
      </c>
      <c r="E6707" s="14">
        <v>4</v>
      </c>
      <c r="F6707" s="14">
        <v>65.266670302416102</v>
      </c>
      <c r="G6707" s="14">
        <v>21.755556767472001</v>
      </c>
      <c r="H6707" s="14">
        <v>259.94372432059902</v>
      </c>
      <c r="I6707" s="14">
        <v>237.754043697339</v>
      </c>
      <c r="J6707" s="14">
        <v>183.14248095033301</v>
      </c>
      <c r="K6707" s="14">
        <v>303.42839375723798</v>
      </c>
      <c r="L6707" s="14">
        <v>65.6743500598986</v>
      </c>
      <c r="M6707" s="14">
        <v>54.611562747006502</v>
      </c>
      <c r="O6707" s="14"/>
      <c r="P6707" s="14"/>
      <c r="Q6707" s="14"/>
      <c r="R6707" s="14"/>
      <c r="S6707" s="14"/>
      <c r="T6707" s="14"/>
      <c r="U6707" s="14"/>
      <c r="V6707" s="14"/>
      <c r="W6707" s="14"/>
      <c r="X6707" s="14"/>
      <c r="Y6707" s="14"/>
    </row>
    <row r="6708" spans="1:25">
      <c r="A6708" s="14" t="s">
        <v>6792</v>
      </c>
      <c r="B6708" s="14" t="s">
        <v>60</v>
      </c>
      <c r="C6708" s="14" t="s">
        <v>34</v>
      </c>
      <c r="D6708" s="14" t="s">
        <v>43</v>
      </c>
      <c r="E6708" s="14">
        <v>4</v>
      </c>
      <c r="F6708" s="14">
        <v>70.127666582894193</v>
      </c>
      <c r="G6708" s="14">
        <v>23.3758888609647</v>
      </c>
      <c r="H6708" s="14">
        <v>281.05028287469599</v>
      </c>
      <c r="I6708" s="14">
        <v>253.715196285041</v>
      </c>
      <c r="J6708" s="14">
        <v>197.395251949277</v>
      </c>
      <c r="K6708" s="14">
        <v>321.00126261775</v>
      </c>
      <c r="L6708" s="14">
        <v>67.2860663327086</v>
      </c>
      <c r="M6708" s="14">
        <v>56.3199443357638</v>
      </c>
      <c r="O6708" s="14"/>
      <c r="P6708" s="14"/>
      <c r="Q6708" s="14"/>
      <c r="R6708" s="14"/>
      <c r="S6708" s="14"/>
      <c r="T6708" s="14"/>
      <c r="U6708" s="14"/>
      <c r="V6708" s="14"/>
      <c r="W6708" s="14"/>
      <c r="X6708" s="14"/>
      <c r="Y6708" s="14"/>
    </row>
    <row r="6709" spans="1:25">
      <c r="A6709" s="14" t="s">
        <v>6793</v>
      </c>
      <c r="B6709" s="14" t="s">
        <v>60</v>
      </c>
      <c r="C6709" s="14" t="s">
        <v>128</v>
      </c>
      <c r="D6709" s="14" t="s">
        <v>43</v>
      </c>
      <c r="E6709" s="14">
        <v>4</v>
      </c>
      <c r="F6709" s="14">
        <v>67.979173034485299</v>
      </c>
      <c r="G6709" s="14">
        <v>22.659724344828401</v>
      </c>
      <c r="H6709" s="14">
        <v>274.60784905871702</v>
      </c>
      <c r="I6709" s="14">
        <v>245.47573849390699</v>
      </c>
      <c r="J6709" s="14">
        <v>190.06233926749201</v>
      </c>
      <c r="K6709" s="14">
        <v>311.86513596386499</v>
      </c>
      <c r="L6709" s="14">
        <v>66.389397469958595</v>
      </c>
      <c r="M6709" s="14">
        <v>55.413399226414903</v>
      </c>
      <c r="O6709" s="14"/>
      <c r="P6709" s="14"/>
      <c r="Q6709" s="14"/>
      <c r="R6709" s="14"/>
      <c r="S6709" s="14"/>
      <c r="T6709" s="14"/>
      <c r="U6709" s="14"/>
      <c r="V6709" s="14"/>
      <c r="W6709" s="14"/>
      <c r="X6709" s="14"/>
      <c r="Y6709" s="14"/>
    </row>
    <row r="6710" spans="1:25">
      <c r="A6710" s="14" t="s">
        <v>6794</v>
      </c>
      <c r="B6710" s="14" t="s">
        <v>60</v>
      </c>
      <c r="C6710" s="14" t="s">
        <v>129</v>
      </c>
      <c r="D6710" s="14" t="s">
        <v>43</v>
      </c>
      <c r="E6710" s="14">
        <v>4</v>
      </c>
      <c r="F6710" s="14">
        <v>57.778833395963801</v>
      </c>
      <c r="G6710" s="14">
        <v>19.259611131987899</v>
      </c>
      <c r="H6710" s="14">
        <v>234.396890044478</v>
      </c>
      <c r="I6710" s="14">
        <v>205.23583492601</v>
      </c>
      <c r="J6710" s="14">
        <v>155.24443587379</v>
      </c>
      <c r="K6710" s="14">
        <v>266.06079037332103</v>
      </c>
      <c r="L6710" s="14">
        <v>60.824955447311403</v>
      </c>
      <c r="M6710" s="14">
        <v>49.991399052219798</v>
      </c>
      <c r="O6710" s="14"/>
      <c r="P6710" s="14"/>
      <c r="Q6710" s="14"/>
      <c r="R6710" s="14"/>
      <c r="S6710" s="14"/>
      <c r="T6710" s="14"/>
      <c r="U6710" s="14"/>
      <c r="V6710" s="14"/>
      <c r="W6710" s="14"/>
      <c r="X6710" s="14"/>
      <c r="Y6710" s="14"/>
    </row>
    <row r="6711" spans="1:25">
      <c r="A6711" s="14" t="s">
        <v>6795</v>
      </c>
      <c r="B6711" s="14" t="s">
        <v>60</v>
      </c>
      <c r="C6711" s="14" t="s">
        <v>130</v>
      </c>
      <c r="D6711" s="14" t="s">
        <v>43</v>
      </c>
      <c r="E6711" s="14">
        <v>4</v>
      </c>
      <c r="F6711" s="14">
        <v>57.365607815837201</v>
      </c>
      <c r="G6711" s="14">
        <v>19.121869271945702</v>
      </c>
      <c r="H6711" s="14">
        <v>233.64942903159499</v>
      </c>
      <c r="I6711" s="14">
        <v>203.82958221590999</v>
      </c>
      <c r="J6711" s="14">
        <v>153.86796860763201</v>
      </c>
      <c r="K6711" s="14">
        <v>264.66154053423799</v>
      </c>
      <c r="L6711" s="14">
        <v>60.831958318327501</v>
      </c>
      <c r="M6711" s="14">
        <v>49.961613608277901</v>
      </c>
      <c r="O6711" s="14"/>
      <c r="P6711" s="14"/>
      <c r="Q6711" s="14"/>
      <c r="R6711" s="14"/>
      <c r="S6711" s="14"/>
      <c r="T6711" s="14"/>
      <c r="U6711" s="14"/>
      <c r="V6711" s="14"/>
      <c r="W6711" s="14"/>
      <c r="X6711" s="14"/>
      <c r="Y6711" s="14"/>
    </row>
    <row r="6712" spans="1:25">
      <c r="A6712" s="14" t="s">
        <v>6796</v>
      </c>
      <c r="B6712" s="14" t="s">
        <v>60</v>
      </c>
      <c r="C6712" s="14" t="s">
        <v>131</v>
      </c>
      <c r="D6712" s="14" t="s">
        <v>43</v>
      </c>
      <c r="E6712" s="14">
        <v>4</v>
      </c>
      <c r="F6712" s="14">
        <v>65.876222466564201</v>
      </c>
      <c r="G6712" s="14">
        <v>21.958740822188101</v>
      </c>
      <c r="H6712" s="14">
        <v>268.89351592540203</v>
      </c>
      <c r="I6712" s="14">
        <v>232.17696311822201</v>
      </c>
      <c r="J6712" s="14">
        <v>178.911300155996</v>
      </c>
      <c r="K6712" s="14">
        <v>296.17756572404699</v>
      </c>
      <c r="L6712" s="14">
        <v>64.000602605825193</v>
      </c>
      <c r="M6712" s="14">
        <v>53.2656629622252</v>
      </c>
      <c r="O6712" s="14"/>
      <c r="P6712" s="14"/>
      <c r="Q6712" s="14"/>
      <c r="R6712" s="14"/>
      <c r="S6712" s="14"/>
      <c r="T6712" s="14"/>
      <c r="U6712" s="14"/>
      <c r="V6712" s="14"/>
      <c r="W6712" s="14"/>
      <c r="X6712" s="14"/>
      <c r="Y6712" s="14"/>
    </row>
    <row r="6713" spans="1:25">
      <c r="A6713" s="14" t="s">
        <v>6797</v>
      </c>
      <c r="B6713" s="14" t="s">
        <v>60</v>
      </c>
      <c r="C6713" s="14" t="s">
        <v>132</v>
      </c>
      <c r="D6713" s="14" t="s">
        <v>43</v>
      </c>
      <c r="E6713" s="14">
        <v>4</v>
      </c>
      <c r="F6713" s="14">
        <v>70.433333240671601</v>
      </c>
      <c r="G6713" s="14">
        <v>23.477777746890499</v>
      </c>
      <c r="H6713" s="14">
        <v>288.94541040643099</v>
      </c>
      <c r="I6713" s="14">
        <v>248.525594110746</v>
      </c>
      <c r="J6713" s="14">
        <v>193.21607031220501</v>
      </c>
      <c r="K6713" s="14">
        <v>314.578769931225</v>
      </c>
      <c r="L6713" s="14">
        <v>66.053175820478799</v>
      </c>
      <c r="M6713" s="14">
        <v>55.309523798540901</v>
      </c>
      <c r="O6713" s="14"/>
      <c r="P6713" s="14"/>
      <c r="Q6713" s="14"/>
      <c r="R6713" s="14"/>
      <c r="S6713" s="14"/>
      <c r="T6713" s="14"/>
      <c r="U6713" s="14"/>
      <c r="V6713" s="14"/>
      <c r="W6713" s="14"/>
      <c r="X6713" s="14"/>
      <c r="Y6713" s="14"/>
    </row>
    <row r="6714" spans="1:25">
      <c r="A6714" s="14" t="s">
        <v>6798</v>
      </c>
      <c r="B6714" s="14" t="s">
        <v>60</v>
      </c>
      <c r="C6714" s="14" t="s">
        <v>38</v>
      </c>
      <c r="D6714" s="14" t="s">
        <v>43</v>
      </c>
      <c r="E6714" s="14">
        <v>5</v>
      </c>
      <c r="F6714" s="14">
        <v>75.325979958751105</v>
      </c>
      <c r="G6714" s="14">
        <v>25.108659986250402</v>
      </c>
      <c r="H6714" s="14">
        <v>298.924480966511</v>
      </c>
      <c r="I6714" s="14">
        <v>292.07537231647802</v>
      </c>
      <c r="J6714" s="14">
        <v>229.38465616271199</v>
      </c>
      <c r="K6714" s="14">
        <v>366.50263523208798</v>
      </c>
      <c r="L6714" s="14">
        <v>74.427262915610299</v>
      </c>
      <c r="M6714" s="14">
        <v>62.690716153766097</v>
      </c>
      <c r="O6714" s="14"/>
      <c r="P6714" s="14"/>
      <c r="Q6714" s="14"/>
      <c r="R6714" s="14"/>
      <c r="S6714" s="14"/>
      <c r="T6714" s="14"/>
      <c r="U6714" s="14"/>
      <c r="V6714" s="14"/>
      <c r="W6714" s="14"/>
      <c r="X6714" s="14"/>
      <c r="Y6714" s="14"/>
    </row>
    <row r="6715" spans="1:25">
      <c r="A6715" s="14" t="s">
        <v>6799</v>
      </c>
      <c r="B6715" s="14" t="s">
        <v>60</v>
      </c>
      <c r="C6715" s="14" t="s">
        <v>36</v>
      </c>
      <c r="D6715" s="14" t="s">
        <v>43</v>
      </c>
      <c r="E6715" s="14">
        <v>5</v>
      </c>
      <c r="F6715" s="14">
        <v>75.658489227529699</v>
      </c>
      <c r="G6715" s="14">
        <v>25.2194964091766</v>
      </c>
      <c r="H6715" s="14">
        <v>300.42284477259301</v>
      </c>
      <c r="I6715" s="14">
        <v>291.12052526059699</v>
      </c>
      <c r="J6715" s="14">
        <v>228.77276466975701</v>
      </c>
      <c r="K6715" s="14">
        <v>365.112477172627</v>
      </c>
      <c r="L6715" s="14">
        <v>73.991951912030004</v>
      </c>
      <c r="M6715" s="14">
        <v>62.347760590840203</v>
      </c>
      <c r="O6715" s="14"/>
      <c r="P6715" s="14"/>
      <c r="Q6715" s="14"/>
      <c r="R6715" s="14"/>
      <c r="S6715" s="14"/>
      <c r="T6715" s="14"/>
      <c r="U6715" s="14"/>
      <c r="V6715" s="14"/>
      <c r="W6715" s="14"/>
      <c r="X6715" s="14"/>
      <c r="Y6715" s="14"/>
    </row>
    <row r="6716" spans="1:25">
      <c r="A6716" s="14" t="s">
        <v>6800</v>
      </c>
      <c r="B6716" s="14" t="s">
        <v>60</v>
      </c>
      <c r="C6716" s="14" t="s">
        <v>34</v>
      </c>
      <c r="D6716" s="14" t="s">
        <v>43</v>
      </c>
      <c r="E6716" s="14">
        <v>5</v>
      </c>
      <c r="F6716" s="14">
        <v>77.663497962334006</v>
      </c>
      <c r="G6716" s="14">
        <v>25.8878326541113</v>
      </c>
      <c r="H6716" s="14">
        <v>308.80118474089102</v>
      </c>
      <c r="I6716" s="14">
        <v>297.61470124366701</v>
      </c>
      <c r="J6716" s="14">
        <v>234.743508983542</v>
      </c>
      <c r="K6716" s="14">
        <v>372.06079507099702</v>
      </c>
      <c r="L6716" s="14">
        <v>74.446093827330799</v>
      </c>
      <c r="M6716" s="14">
        <v>62.871192260125198</v>
      </c>
      <c r="O6716" s="14"/>
      <c r="P6716" s="14"/>
      <c r="Q6716" s="14"/>
      <c r="R6716" s="14"/>
      <c r="S6716" s="14"/>
      <c r="T6716" s="14"/>
      <c r="U6716" s="14"/>
      <c r="V6716" s="14"/>
      <c r="W6716" s="14"/>
      <c r="X6716" s="14"/>
      <c r="Y6716" s="14"/>
    </row>
    <row r="6717" spans="1:25">
      <c r="A6717" s="14" t="s">
        <v>6801</v>
      </c>
      <c r="B6717" s="14" t="s">
        <v>60</v>
      </c>
      <c r="C6717" s="14" t="s">
        <v>128</v>
      </c>
      <c r="D6717" s="14" t="s">
        <v>43</v>
      </c>
      <c r="E6717" s="14">
        <v>5</v>
      </c>
      <c r="F6717" s="14">
        <v>80.847955955068201</v>
      </c>
      <c r="G6717" s="14">
        <v>26.949318651689399</v>
      </c>
      <c r="H6717" s="14">
        <v>322.27032309589902</v>
      </c>
      <c r="I6717" s="14">
        <v>303.20088803400802</v>
      </c>
      <c r="J6717" s="14">
        <v>240.37144020292101</v>
      </c>
      <c r="K6717" s="14">
        <v>377.34605581705301</v>
      </c>
      <c r="L6717" s="14">
        <v>74.145167783044599</v>
      </c>
      <c r="M6717" s="14">
        <v>62.829447831086803</v>
      </c>
      <c r="O6717" s="14"/>
      <c r="P6717" s="14"/>
      <c r="Q6717" s="14"/>
      <c r="R6717" s="14"/>
      <c r="S6717" s="14"/>
      <c r="T6717" s="14"/>
      <c r="U6717" s="14"/>
      <c r="V6717" s="14"/>
      <c r="W6717" s="14"/>
      <c r="X6717" s="14"/>
      <c r="Y6717" s="14"/>
    </row>
    <row r="6718" spans="1:25">
      <c r="A6718" s="14" t="s">
        <v>6802</v>
      </c>
      <c r="B6718" s="14" t="s">
        <v>60</v>
      </c>
      <c r="C6718" s="14" t="s">
        <v>129</v>
      </c>
      <c r="D6718" s="14" t="s">
        <v>43</v>
      </c>
      <c r="E6718" s="14">
        <v>5</v>
      </c>
      <c r="F6718" s="14">
        <v>76.099304068914606</v>
      </c>
      <c r="G6718" s="14">
        <v>25.366434689638201</v>
      </c>
      <c r="H6718" s="14">
        <v>304.21468746317998</v>
      </c>
      <c r="I6718" s="14">
        <v>283.11194575332797</v>
      </c>
      <c r="J6718" s="14">
        <v>222.77858428966201</v>
      </c>
      <c r="K6718" s="14">
        <v>354.67746522367599</v>
      </c>
      <c r="L6718" s="14">
        <v>71.565519470348605</v>
      </c>
      <c r="M6718" s="14">
        <v>60.333361463665497</v>
      </c>
      <c r="O6718" s="14"/>
      <c r="P6718" s="14"/>
      <c r="Q6718" s="14"/>
      <c r="R6718" s="14"/>
      <c r="S6718" s="14"/>
      <c r="T6718" s="14"/>
      <c r="U6718" s="14"/>
      <c r="V6718" s="14"/>
      <c r="W6718" s="14"/>
      <c r="X6718" s="14"/>
      <c r="Y6718" s="14"/>
    </row>
    <row r="6719" spans="1:25">
      <c r="A6719" s="14" t="s">
        <v>6803</v>
      </c>
      <c r="B6719" s="14" t="s">
        <v>60</v>
      </c>
      <c r="C6719" s="14" t="s">
        <v>130</v>
      </c>
      <c r="D6719" s="14" t="s">
        <v>43</v>
      </c>
      <c r="E6719" s="14">
        <v>5</v>
      </c>
      <c r="F6719" s="14">
        <v>73.202757182374299</v>
      </c>
      <c r="G6719" s="14">
        <v>24.400919060791399</v>
      </c>
      <c r="H6719" s="14">
        <v>293.70388855069098</v>
      </c>
      <c r="I6719" s="14">
        <v>272.49176174109198</v>
      </c>
      <c r="J6719" s="14">
        <v>213.328413765102</v>
      </c>
      <c r="K6719" s="14">
        <v>342.90639244096002</v>
      </c>
      <c r="L6719" s="14">
        <v>70.414630699868098</v>
      </c>
      <c r="M6719" s="14">
        <v>59.163347975989304</v>
      </c>
      <c r="O6719" s="14"/>
      <c r="P6719" s="14"/>
      <c r="Q6719" s="14"/>
      <c r="R6719" s="14"/>
      <c r="S6719" s="14"/>
      <c r="T6719" s="14"/>
      <c r="U6719" s="14"/>
      <c r="V6719" s="14"/>
      <c r="W6719" s="14"/>
      <c r="X6719" s="14"/>
      <c r="Y6719" s="14"/>
    </row>
    <row r="6720" spans="1:25">
      <c r="A6720" s="14" t="s">
        <v>6804</v>
      </c>
      <c r="B6720" s="14" t="s">
        <v>60</v>
      </c>
      <c r="C6720" s="14" t="s">
        <v>131</v>
      </c>
      <c r="D6720" s="14" t="s">
        <v>43</v>
      </c>
      <c r="E6720" s="14">
        <v>5</v>
      </c>
      <c r="F6720" s="14">
        <v>68.285952060159104</v>
      </c>
      <c r="G6720" s="14">
        <v>22.761984020052999</v>
      </c>
      <c r="H6720" s="14">
        <v>274.33993033690501</v>
      </c>
      <c r="I6720" s="14">
        <v>254.76539434602299</v>
      </c>
      <c r="J6720" s="14">
        <v>197.65018107766201</v>
      </c>
      <c r="K6720" s="14">
        <v>323.16567060404299</v>
      </c>
      <c r="L6720" s="14">
        <v>68.400276258019801</v>
      </c>
      <c r="M6720" s="14">
        <v>57.115213268361103</v>
      </c>
      <c r="O6720" s="14"/>
      <c r="P6720" s="14"/>
      <c r="Q6720" s="14"/>
      <c r="R6720" s="14"/>
      <c r="S6720" s="14"/>
      <c r="T6720" s="14"/>
      <c r="U6720" s="14"/>
      <c r="V6720" s="14"/>
      <c r="W6720" s="14"/>
      <c r="X6720" s="14"/>
      <c r="Y6720" s="14"/>
    </row>
    <row r="6721" spans="1:25">
      <c r="A6721" s="14" t="s">
        <v>6805</v>
      </c>
      <c r="B6721" s="14" t="s">
        <v>60</v>
      </c>
      <c r="C6721" s="14" t="s">
        <v>132</v>
      </c>
      <c r="D6721" s="14" t="s">
        <v>43</v>
      </c>
      <c r="E6721" s="14">
        <v>5</v>
      </c>
      <c r="F6721" s="14">
        <v>72.049877975845405</v>
      </c>
      <c r="G6721" s="14">
        <v>24.016625991948501</v>
      </c>
      <c r="H6721" s="14">
        <v>290.92254694276602</v>
      </c>
      <c r="I6721" s="14">
        <v>268.91421480039401</v>
      </c>
      <c r="J6721" s="14">
        <v>210.18784322837701</v>
      </c>
      <c r="K6721" s="14">
        <v>338.90655281059901</v>
      </c>
      <c r="L6721" s="14">
        <v>69.992338010205302</v>
      </c>
      <c r="M6721" s="14">
        <v>58.726371572016198</v>
      </c>
      <c r="O6721" s="14"/>
      <c r="P6721" s="14"/>
      <c r="Q6721" s="14"/>
      <c r="R6721" s="14"/>
      <c r="S6721" s="14"/>
      <c r="T6721" s="14"/>
      <c r="U6721" s="14"/>
      <c r="V6721" s="14"/>
      <c r="W6721" s="14"/>
      <c r="X6721" s="14"/>
      <c r="Y6721" s="14"/>
    </row>
    <row r="6722" spans="1:25">
      <c r="A6722" s="14" t="s">
        <v>6806</v>
      </c>
      <c r="B6722" s="14" t="s">
        <v>60</v>
      </c>
      <c r="C6722" s="14" t="s">
        <v>38</v>
      </c>
      <c r="D6722" s="14" t="s">
        <v>37</v>
      </c>
      <c r="E6722" s="14">
        <v>0</v>
      </c>
      <c r="F6722" s="14">
        <v>712.422147592648</v>
      </c>
      <c r="G6722" s="14">
        <v>237.47404919754899</v>
      </c>
      <c r="H6722" s="14">
        <v>325.712942431729</v>
      </c>
      <c r="I6722" s="14">
        <v>288.62114224003199</v>
      </c>
      <c r="J6722" s="14">
        <v>267.60856568704702</v>
      </c>
      <c r="K6722" s="14">
        <v>310.83272068162</v>
      </c>
      <c r="L6722" s="14">
        <v>22.2115784415886</v>
      </c>
      <c r="M6722" s="14">
        <v>21.0125765529849</v>
      </c>
      <c r="O6722" s="14"/>
      <c r="P6722" s="14"/>
      <c r="Q6722" s="14"/>
      <c r="R6722" s="14"/>
      <c r="S6722" s="14"/>
      <c r="T6722" s="14"/>
      <c r="U6722" s="14"/>
      <c r="V6722" s="14"/>
      <c r="W6722" s="14"/>
      <c r="X6722" s="14"/>
      <c r="Y6722" s="14"/>
    </row>
    <row r="6723" spans="1:25">
      <c r="A6723" s="14" t="s">
        <v>6807</v>
      </c>
      <c r="B6723" s="14" t="s">
        <v>60</v>
      </c>
      <c r="C6723" s="14" t="s">
        <v>36</v>
      </c>
      <c r="D6723" s="14" t="s">
        <v>37</v>
      </c>
      <c r="E6723" s="14">
        <v>0</v>
      </c>
      <c r="F6723" s="14">
        <v>729.16827003859498</v>
      </c>
      <c r="G6723" s="14">
        <v>243.05609001286501</v>
      </c>
      <c r="H6723" s="14">
        <v>331.06842319695397</v>
      </c>
      <c r="I6723" s="14">
        <v>291.91445718181802</v>
      </c>
      <c r="J6723" s="14">
        <v>270.87124317442999</v>
      </c>
      <c r="K6723" s="14">
        <v>314.14412838196898</v>
      </c>
      <c r="L6723" s="14">
        <v>22.2296712001515</v>
      </c>
      <c r="M6723" s="14">
        <v>21.043214007387199</v>
      </c>
      <c r="O6723" s="14"/>
      <c r="P6723" s="14"/>
      <c r="Q6723" s="14"/>
      <c r="R6723" s="14"/>
      <c r="S6723" s="14"/>
      <c r="T6723" s="14"/>
      <c r="U6723" s="14"/>
      <c r="V6723" s="14"/>
      <c r="W6723" s="14"/>
      <c r="X6723" s="14"/>
      <c r="Y6723" s="14"/>
    </row>
    <row r="6724" spans="1:25">
      <c r="A6724" s="14" t="s">
        <v>6808</v>
      </c>
      <c r="B6724" s="14" t="s">
        <v>60</v>
      </c>
      <c r="C6724" s="14" t="s">
        <v>34</v>
      </c>
      <c r="D6724" s="14" t="s">
        <v>37</v>
      </c>
      <c r="E6724" s="14">
        <v>0</v>
      </c>
      <c r="F6724" s="14">
        <v>719.09640600479599</v>
      </c>
      <c r="G6724" s="14">
        <v>239.69880200159901</v>
      </c>
      <c r="H6724" s="14">
        <v>325.02413896186903</v>
      </c>
      <c r="I6724" s="14">
        <v>283.38201152743102</v>
      </c>
      <c r="J6724" s="14">
        <v>262.80128431482399</v>
      </c>
      <c r="K6724" s="14">
        <v>305.13146779777099</v>
      </c>
      <c r="L6724" s="14">
        <v>21.749456270340001</v>
      </c>
      <c r="M6724" s="14">
        <v>20.580727212607002</v>
      </c>
      <c r="O6724" s="14"/>
      <c r="P6724" s="14"/>
      <c r="Q6724" s="14"/>
      <c r="R6724" s="14"/>
      <c r="S6724" s="14"/>
      <c r="T6724" s="14"/>
      <c r="U6724" s="14"/>
      <c r="V6724" s="14"/>
      <c r="W6724" s="14"/>
      <c r="X6724" s="14"/>
      <c r="Y6724" s="14"/>
    </row>
    <row r="6725" spans="1:25">
      <c r="A6725" s="14" t="s">
        <v>6809</v>
      </c>
      <c r="B6725" s="14" t="s">
        <v>60</v>
      </c>
      <c r="C6725" s="14" t="s">
        <v>128</v>
      </c>
      <c r="D6725" s="14" t="s">
        <v>37</v>
      </c>
      <c r="E6725" s="14">
        <v>0</v>
      </c>
      <c r="F6725" s="14">
        <v>701.48180559057698</v>
      </c>
      <c r="G6725" s="14">
        <v>233.82726853019199</v>
      </c>
      <c r="H6725" s="14">
        <v>315.86043496239199</v>
      </c>
      <c r="I6725" s="14">
        <v>270.79881044029997</v>
      </c>
      <c r="J6725" s="14">
        <v>250.89349060257501</v>
      </c>
      <c r="K6725" s="14">
        <v>291.84904918873502</v>
      </c>
      <c r="L6725" s="14">
        <v>21.050238748435099</v>
      </c>
      <c r="M6725" s="14">
        <v>19.905319837724601</v>
      </c>
      <c r="O6725" s="14"/>
      <c r="P6725" s="14"/>
      <c r="Q6725" s="14"/>
      <c r="R6725" s="14"/>
      <c r="S6725" s="14"/>
      <c r="T6725" s="14"/>
      <c r="U6725" s="14"/>
      <c r="V6725" s="14"/>
      <c r="W6725" s="14"/>
      <c r="X6725" s="14"/>
      <c r="Y6725" s="14"/>
    </row>
    <row r="6726" spans="1:25">
      <c r="A6726" s="14" t="s">
        <v>6810</v>
      </c>
      <c r="B6726" s="14" t="s">
        <v>60</v>
      </c>
      <c r="C6726" s="14" t="s">
        <v>129</v>
      </c>
      <c r="D6726" s="14" t="s">
        <v>37</v>
      </c>
      <c r="E6726" s="14">
        <v>0</v>
      </c>
      <c r="F6726" s="14">
        <v>691.33477216698998</v>
      </c>
      <c r="G6726" s="14">
        <v>230.44492405566299</v>
      </c>
      <c r="H6726" s="14">
        <v>310.18389896176399</v>
      </c>
      <c r="I6726" s="14">
        <v>262.42352895591301</v>
      </c>
      <c r="J6726" s="14">
        <v>243.005954383008</v>
      </c>
      <c r="K6726" s="14">
        <v>282.96639156159398</v>
      </c>
      <c r="L6726" s="14">
        <v>20.542862605680501</v>
      </c>
      <c r="M6726" s="14">
        <v>19.417574572905501</v>
      </c>
      <c r="O6726" s="14"/>
      <c r="P6726" s="14"/>
      <c r="Q6726" s="14"/>
      <c r="R6726" s="14"/>
      <c r="S6726" s="14"/>
      <c r="T6726" s="14"/>
      <c r="U6726" s="14"/>
      <c r="V6726" s="14"/>
      <c r="W6726" s="14"/>
      <c r="X6726" s="14"/>
      <c r="Y6726" s="14"/>
    </row>
    <row r="6727" spans="1:25">
      <c r="A6727" s="14" t="s">
        <v>6811</v>
      </c>
      <c r="B6727" s="14" t="s">
        <v>60</v>
      </c>
      <c r="C6727" s="14" t="s">
        <v>130</v>
      </c>
      <c r="D6727" s="14" t="s">
        <v>37</v>
      </c>
      <c r="E6727" s="14">
        <v>0</v>
      </c>
      <c r="F6727" s="14">
        <v>699.938143452953</v>
      </c>
      <c r="G6727" s="14">
        <v>233.31271448431801</v>
      </c>
      <c r="H6727" s="14">
        <v>313.241505237392</v>
      </c>
      <c r="I6727" s="14">
        <v>261.18855704767498</v>
      </c>
      <c r="J6727" s="14">
        <v>241.97381210338</v>
      </c>
      <c r="K6727" s="14">
        <v>281.50975636842099</v>
      </c>
      <c r="L6727" s="14">
        <v>20.321199320746199</v>
      </c>
      <c r="M6727" s="14">
        <v>19.214744944295301</v>
      </c>
      <c r="O6727" s="14"/>
      <c r="P6727" s="14"/>
      <c r="Q6727" s="14"/>
      <c r="R6727" s="14"/>
      <c r="S6727" s="14"/>
      <c r="T6727" s="14"/>
      <c r="U6727" s="14"/>
      <c r="V6727" s="14"/>
      <c r="W6727" s="14"/>
      <c r="X6727" s="14"/>
      <c r="Y6727" s="14"/>
    </row>
    <row r="6728" spans="1:25">
      <c r="A6728" s="14" t="s">
        <v>6812</v>
      </c>
      <c r="B6728" s="14" t="s">
        <v>60</v>
      </c>
      <c r="C6728" s="14" t="s">
        <v>131</v>
      </c>
      <c r="D6728" s="14" t="s">
        <v>37</v>
      </c>
      <c r="E6728" s="14">
        <v>0</v>
      </c>
      <c r="F6728" s="14">
        <v>715.29773789160004</v>
      </c>
      <c r="G6728" s="14">
        <v>238.43257929719999</v>
      </c>
      <c r="H6728" s="14">
        <v>319.23386214462602</v>
      </c>
      <c r="I6728" s="14">
        <v>266.12249559737199</v>
      </c>
      <c r="J6728" s="14">
        <v>246.73641121655601</v>
      </c>
      <c r="K6728" s="14">
        <v>286.61247777739902</v>
      </c>
      <c r="L6728" s="14">
        <v>20.489982180027098</v>
      </c>
      <c r="M6728" s="14">
        <v>19.386084380815699</v>
      </c>
      <c r="O6728" s="14"/>
      <c r="P6728" s="14"/>
      <c r="Q6728" s="14"/>
      <c r="R6728" s="14"/>
      <c r="S6728" s="14"/>
      <c r="T6728" s="14"/>
      <c r="U6728" s="14"/>
      <c r="V6728" s="14"/>
      <c r="W6728" s="14"/>
      <c r="X6728" s="14"/>
      <c r="Y6728" s="14"/>
    </row>
    <row r="6729" spans="1:25">
      <c r="A6729" s="14" t="s">
        <v>6813</v>
      </c>
      <c r="B6729" s="14" t="s">
        <v>60</v>
      </c>
      <c r="C6729" s="14" t="s">
        <v>132</v>
      </c>
      <c r="D6729" s="14" t="s">
        <v>37</v>
      </c>
      <c r="E6729" s="14">
        <v>0</v>
      </c>
      <c r="F6729" s="14">
        <v>737.063104148668</v>
      </c>
      <c r="G6729" s="14">
        <v>245.687701382889</v>
      </c>
      <c r="H6729" s="14">
        <v>327.78610081279902</v>
      </c>
      <c r="I6729" s="14">
        <v>272.038294347045</v>
      </c>
      <c r="J6729" s="14">
        <v>252.50524300872999</v>
      </c>
      <c r="K6729" s="14">
        <v>292.66656282500799</v>
      </c>
      <c r="L6729" s="14">
        <v>20.628268477962301</v>
      </c>
      <c r="M6729" s="14">
        <v>19.5330513383153</v>
      </c>
      <c r="O6729" s="14"/>
      <c r="P6729" s="14"/>
      <c r="Q6729" s="14"/>
      <c r="R6729" s="14"/>
      <c r="S6729" s="14"/>
      <c r="T6729" s="14"/>
      <c r="U6729" s="14"/>
      <c r="V6729" s="14"/>
      <c r="W6729" s="14"/>
      <c r="X6729" s="14"/>
      <c r="Y6729" s="14"/>
    </row>
    <row r="6730" spans="1:25">
      <c r="A6730" s="14" t="s">
        <v>6814</v>
      </c>
      <c r="B6730" s="14" t="s">
        <v>60</v>
      </c>
      <c r="C6730" s="14" t="s">
        <v>38</v>
      </c>
      <c r="D6730" s="14" t="s">
        <v>37</v>
      </c>
      <c r="E6730" s="14">
        <v>1</v>
      </c>
      <c r="F6730" s="14">
        <v>156.85837312026499</v>
      </c>
      <c r="G6730" s="14">
        <v>52.2861243734217</v>
      </c>
      <c r="H6730" s="14">
        <v>293.00153753668701</v>
      </c>
      <c r="I6730" s="14">
        <v>221.540849920114</v>
      </c>
      <c r="J6730" s="14">
        <v>187.45162265595599</v>
      </c>
      <c r="K6730" s="14">
        <v>259.92389530292701</v>
      </c>
      <c r="L6730" s="14">
        <v>38.383045382812497</v>
      </c>
      <c r="M6730" s="14">
        <v>34.089227264158602</v>
      </c>
      <c r="O6730" s="14"/>
      <c r="P6730" s="14"/>
      <c r="Q6730" s="14"/>
      <c r="R6730" s="14"/>
      <c r="S6730" s="14"/>
      <c r="T6730" s="14"/>
      <c r="U6730" s="14"/>
      <c r="V6730" s="14"/>
      <c r="W6730" s="14"/>
      <c r="X6730" s="14"/>
      <c r="Y6730" s="14"/>
    </row>
    <row r="6731" spans="1:25">
      <c r="A6731" s="14" t="s">
        <v>6815</v>
      </c>
      <c r="B6731" s="14" t="s">
        <v>60</v>
      </c>
      <c r="C6731" s="14" t="s">
        <v>36</v>
      </c>
      <c r="D6731" s="14" t="s">
        <v>37</v>
      </c>
      <c r="E6731" s="14">
        <v>1</v>
      </c>
      <c r="F6731" s="14">
        <v>163.244070518965</v>
      </c>
      <c r="G6731" s="14">
        <v>54.414690172988401</v>
      </c>
      <c r="H6731" s="14">
        <v>303.061488014416</v>
      </c>
      <c r="I6731" s="14">
        <v>231.768813398931</v>
      </c>
      <c r="J6731" s="14">
        <v>196.56961353285001</v>
      </c>
      <c r="K6731" s="14">
        <v>271.30835747850699</v>
      </c>
      <c r="L6731" s="14">
        <v>39.5395440795753</v>
      </c>
      <c r="M6731" s="14">
        <v>35.199199866081003</v>
      </c>
      <c r="O6731" s="14"/>
      <c r="P6731" s="14"/>
      <c r="Q6731" s="14"/>
      <c r="R6731" s="14"/>
      <c r="S6731" s="14"/>
      <c r="T6731" s="14"/>
      <c r="U6731" s="14"/>
      <c r="V6731" s="14"/>
      <c r="W6731" s="14"/>
      <c r="X6731" s="14"/>
      <c r="Y6731" s="14"/>
    </row>
    <row r="6732" spans="1:25">
      <c r="A6732" s="14" t="s">
        <v>6816</v>
      </c>
      <c r="B6732" s="14" t="s">
        <v>60</v>
      </c>
      <c r="C6732" s="14" t="s">
        <v>34</v>
      </c>
      <c r="D6732" s="14" t="s">
        <v>37</v>
      </c>
      <c r="E6732" s="14">
        <v>1</v>
      </c>
      <c r="F6732" s="14">
        <v>162.16804473079901</v>
      </c>
      <c r="G6732" s="14">
        <v>54.056014910266299</v>
      </c>
      <c r="H6732" s="14">
        <v>299.866946617601</v>
      </c>
      <c r="I6732" s="14">
        <v>226.58179931676301</v>
      </c>
      <c r="J6732" s="14">
        <v>191.88473003797199</v>
      </c>
      <c r="K6732" s="14">
        <v>265.572393216953</v>
      </c>
      <c r="L6732" s="14">
        <v>38.990593900190603</v>
      </c>
      <c r="M6732" s="14">
        <v>34.697069278791197</v>
      </c>
      <c r="O6732" s="14"/>
      <c r="P6732" s="14"/>
      <c r="Q6732" s="14"/>
      <c r="R6732" s="14"/>
      <c r="S6732" s="14"/>
      <c r="T6732" s="14"/>
      <c r="U6732" s="14"/>
      <c r="V6732" s="14"/>
      <c r="W6732" s="14"/>
      <c r="X6732" s="14"/>
      <c r="Y6732" s="14"/>
    </row>
    <row r="6733" spans="1:25">
      <c r="A6733" s="14" t="s">
        <v>6817</v>
      </c>
      <c r="B6733" s="14" t="s">
        <v>60</v>
      </c>
      <c r="C6733" s="14" t="s">
        <v>128</v>
      </c>
      <c r="D6733" s="14" t="s">
        <v>37</v>
      </c>
      <c r="E6733" s="14">
        <v>1</v>
      </c>
      <c r="F6733" s="14">
        <v>162.26159986921601</v>
      </c>
      <c r="G6733" s="14">
        <v>54.0871999564053</v>
      </c>
      <c r="H6733" s="14">
        <v>299.45852148974001</v>
      </c>
      <c r="I6733" s="14">
        <v>218.81168029776501</v>
      </c>
      <c r="J6733" s="14">
        <v>185.31952098939101</v>
      </c>
      <c r="K6733" s="14">
        <v>256.44699183811503</v>
      </c>
      <c r="L6733" s="14">
        <v>37.635311540350301</v>
      </c>
      <c r="M6733" s="14">
        <v>33.492159308373203</v>
      </c>
      <c r="O6733" s="14"/>
      <c r="P6733" s="14"/>
      <c r="Q6733" s="14"/>
      <c r="R6733" s="14"/>
      <c r="S6733" s="14"/>
      <c r="T6733" s="14"/>
      <c r="U6733" s="14"/>
      <c r="V6733" s="14"/>
      <c r="W6733" s="14"/>
      <c r="X6733" s="14"/>
      <c r="Y6733" s="14"/>
    </row>
    <row r="6734" spans="1:25">
      <c r="A6734" s="14" t="s">
        <v>6818</v>
      </c>
      <c r="B6734" s="14" t="s">
        <v>60</v>
      </c>
      <c r="C6734" s="14" t="s">
        <v>129</v>
      </c>
      <c r="D6734" s="14" t="s">
        <v>37</v>
      </c>
      <c r="E6734" s="14">
        <v>1</v>
      </c>
      <c r="F6734" s="14">
        <v>151.01775466129899</v>
      </c>
      <c r="G6734" s="14">
        <v>50.339251553766204</v>
      </c>
      <c r="H6734" s="14">
        <v>278.594562807937</v>
      </c>
      <c r="I6734" s="14">
        <v>196.39916825879399</v>
      </c>
      <c r="J6734" s="14">
        <v>165.516955898059</v>
      </c>
      <c r="K6734" s="14">
        <v>231.25080762894501</v>
      </c>
      <c r="L6734" s="14">
        <v>34.851639370151801</v>
      </c>
      <c r="M6734" s="14">
        <v>30.8822123607343</v>
      </c>
      <c r="O6734" s="14"/>
      <c r="P6734" s="14"/>
      <c r="Q6734" s="14"/>
      <c r="R6734" s="14"/>
      <c r="S6734" s="14"/>
      <c r="T6734" s="14"/>
      <c r="U6734" s="14"/>
      <c r="V6734" s="14"/>
      <c r="W6734" s="14"/>
      <c r="X6734" s="14"/>
      <c r="Y6734" s="14"/>
    </row>
    <row r="6735" spans="1:25">
      <c r="A6735" s="14" t="s">
        <v>6819</v>
      </c>
      <c r="B6735" s="14" t="s">
        <v>60</v>
      </c>
      <c r="C6735" s="14" t="s">
        <v>130</v>
      </c>
      <c r="D6735" s="14" t="s">
        <v>37</v>
      </c>
      <c r="E6735" s="14">
        <v>1</v>
      </c>
      <c r="F6735" s="14">
        <v>158.08453664156599</v>
      </c>
      <c r="G6735" s="14">
        <v>52.694845547188599</v>
      </c>
      <c r="H6735" s="14">
        <v>292.06225477407901</v>
      </c>
      <c r="I6735" s="14">
        <v>200.29451379251901</v>
      </c>
      <c r="J6735" s="14">
        <v>169.60672210502699</v>
      </c>
      <c r="K6735" s="14">
        <v>234.831670523686</v>
      </c>
      <c r="L6735" s="14">
        <v>34.5371567311673</v>
      </c>
      <c r="M6735" s="14">
        <v>30.6877916874923</v>
      </c>
      <c r="O6735" s="14"/>
      <c r="P6735" s="14"/>
      <c r="Q6735" s="14"/>
      <c r="R6735" s="14"/>
      <c r="S6735" s="14"/>
      <c r="T6735" s="14"/>
      <c r="U6735" s="14"/>
      <c r="V6735" s="14"/>
      <c r="W6735" s="14"/>
      <c r="X6735" s="14"/>
      <c r="Y6735" s="14"/>
    </row>
    <row r="6736" spans="1:25">
      <c r="A6736" s="14" t="s">
        <v>6820</v>
      </c>
      <c r="B6736" s="14" t="s">
        <v>60</v>
      </c>
      <c r="C6736" s="14" t="s">
        <v>131</v>
      </c>
      <c r="D6736" s="14" t="s">
        <v>37</v>
      </c>
      <c r="E6736" s="14">
        <v>1</v>
      </c>
      <c r="F6736" s="14">
        <v>142.215836879531</v>
      </c>
      <c r="G6736" s="14">
        <v>47.405278959843798</v>
      </c>
      <c r="H6736" s="14">
        <v>262.909871664599</v>
      </c>
      <c r="I6736" s="14">
        <v>180.70511554577001</v>
      </c>
      <c r="J6736" s="14">
        <v>151.52871427965201</v>
      </c>
      <c r="K6736" s="14">
        <v>213.75399042257399</v>
      </c>
      <c r="L6736" s="14">
        <v>33.048874876804497</v>
      </c>
      <c r="M6736" s="14">
        <v>29.176401266117601</v>
      </c>
      <c r="O6736" s="14"/>
      <c r="P6736" s="14"/>
      <c r="Q6736" s="14"/>
      <c r="R6736" s="14"/>
      <c r="S6736" s="14"/>
      <c r="T6736" s="14"/>
      <c r="U6736" s="14"/>
      <c r="V6736" s="14"/>
      <c r="W6736" s="14"/>
      <c r="X6736" s="14"/>
      <c r="Y6736" s="14"/>
    </row>
    <row r="6737" spans="1:25">
      <c r="A6737" s="14" t="s">
        <v>6821</v>
      </c>
      <c r="B6737" s="14" t="s">
        <v>60</v>
      </c>
      <c r="C6737" s="14" t="s">
        <v>132</v>
      </c>
      <c r="D6737" s="14" t="s">
        <v>37</v>
      </c>
      <c r="E6737" s="14">
        <v>1</v>
      </c>
      <c r="F6737" s="14">
        <v>149.466453964751</v>
      </c>
      <c r="G6737" s="14">
        <v>49.822151321583597</v>
      </c>
      <c r="H6737" s="14">
        <v>276.40583257466602</v>
      </c>
      <c r="I6737" s="14">
        <v>192.338395094048</v>
      </c>
      <c r="J6737" s="14">
        <v>161.89321650545801</v>
      </c>
      <c r="K6737" s="14">
        <v>226.71846215642901</v>
      </c>
      <c r="L6737" s="14">
        <v>34.380067062381102</v>
      </c>
      <c r="M6737" s="14">
        <v>30.445178588590501</v>
      </c>
      <c r="O6737" s="14"/>
      <c r="P6737" s="14"/>
      <c r="Q6737" s="14"/>
      <c r="R6737" s="14"/>
      <c r="S6737" s="14"/>
      <c r="T6737" s="14"/>
      <c r="U6737" s="14"/>
      <c r="V6737" s="14"/>
      <c r="W6737" s="14"/>
      <c r="X6737" s="14"/>
      <c r="Y6737" s="14"/>
    </row>
    <row r="6738" spans="1:25">
      <c r="A6738" s="14" t="s">
        <v>6822</v>
      </c>
      <c r="B6738" s="14" t="s">
        <v>60</v>
      </c>
      <c r="C6738" s="14" t="s">
        <v>38</v>
      </c>
      <c r="D6738" s="14" t="s">
        <v>37</v>
      </c>
      <c r="E6738" s="14">
        <v>2</v>
      </c>
      <c r="F6738" s="14">
        <v>128.22336594086099</v>
      </c>
      <c r="G6738" s="14">
        <v>42.741121980286898</v>
      </c>
      <c r="H6738" s="14">
        <v>296.518201653125</v>
      </c>
      <c r="I6738" s="14">
        <v>256.64912480400699</v>
      </c>
      <c r="J6738" s="14">
        <v>213.56250372048501</v>
      </c>
      <c r="K6738" s="14">
        <v>305.78083680091203</v>
      </c>
      <c r="L6738" s="14">
        <v>49.131711996904897</v>
      </c>
      <c r="M6738" s="14">
        <v>43.086621083521898</v>
      </c>
      <c r="O6738" s="14"/>
      <c r="P6738" s="14"/>
      <c r="Q6738" s="14"/>
      <c r="R6738" s="14"/>
      <c r="S6738" s="14"/>
      <c r="T6738" s="14"/>
      <c r="U6738" s="14"/>
      <c r="V6738" s="14"/>
      <c r="W6738" s="14"/>
      <c r="X6738" s="14"/>
      <c r="Y6738" s="14"/>
    </row>
    <row r="6739" spans="1:25">
      <c r="A6739" s="14" t="s">
        <v>6823</v>
      </c>
      <c r="B6739" s="14" t="s">
        <v>60</v>
      </c>
      <c r="C6739" s="14" t="s">
        <v>36</v>
      </c>
      <c r="D6739" s="14" t="s">
        <v>37</v>
      </c>
      <c r="E6739" s="14">
        <v>2</v>
      </c>
      <c r="F6739" s="14">
        <v>121.63677243094</v>
      </c>
      <c r="G6739" s="14">
        <v>40.5455908103132</v>
      </c>
      <c r="H6739" s="14">
        <v>279.27807418592897</v>
      </c>
      <c r="I6739" s="14">
        <v>240.33238711612799</v>
      </c>
      <c r="J6739" s="14">
        <v>198.835842247388</v>
      </c>
      <c r="K6739" s="14">
        <v>287.81825901306098</v>
      </c>
      <c r="L6739" s="14">
        <v>47.4858718969328</v>
      </c>
      <c r="M6739" s="14">
        <v>41.496544868740202</v>
      </c>
      <c r="O6739" s="14"/>
      <c r="P6739" s="14"/>
      <c r="Q6739" s="14"/>
      <c r="R6739" s="14"/>
      <c r="S6739" s="14"/>
      <c r="T6739" s="14"/>
      <c r="U6739" s="14"/>
      <c r="V6739" s="14"/>
      <c r="W6739" s="14"/>
      <c r="X6739" s="14"/>
      <c r="Y6739" s="14"/>
    </row>
    <row r="6740" spans="1:25">
      <c r="A6740" s="14" t="s">
        <v>6824</v>
      </c>
      <c r="B6740" s="14" t="s">
        <v>60</v>
      </c>
      <c r="C6740" s="14" t="s">
        <v>34</v>
      </c>
      <c r="D6740" s="14" t="s">
        <v>37</v>
      </c>
      <c r="E6740" s="14">
        <v>2</v>
      </c>
      <c r="F6740" s="14">
        <v>127.018730366288</v>
      </c>
      <c r="G6740" s="14">
        <v>42.339576788762798</v>
      </c>
      <c r="H6740" s="14">
        <v>289.98386002074898</v>
      </c>
      <c r="I6740" s="14">
        <v>248.226938584658</v>
      </c>
      <c r="J6740" s="14">
        <v>206.22791856273801</v>
      </c>
      <c r="K6740" s="14">
        <v>296.14839689478799</v>
      </c>
      <c r="L6740" s="14">
        <v>47.921458310130198</v>
      </c>
      <c r="M6740" s="14">
        <v>41.9990200219192</v>
      </c>
      <c r="O6740" s="14"/>
      <c r="P6740" s="14"/>
      <c r="Q6740" s="14"/>
      <c r="R6740" s="14"/>
      <c r="S6740" s="14"/>
      <c r="T6740" s="14"/>
      <c r="U6740" s="14"/>
      <c r="V6740" s="14"/>
      <c r="W6740" s="14"/>
      <c r="X6740" s="14"/>
      <c r="Y6740" s="14"/>
    </row>
    <row r="6741" spans="1:25">
      <c r="A6741" s="14" t="s">
        <v>6825</v>
      </c>
      <c r="B6741" s="14" t="s">
        <v>60</v>
      </c>
      <c r="C6741" s="14" t="s">
        <v>128</v>
      </c>
      <c r="D6741" s="14" t="s">
        <v>37</v>
      </c>
      <c r="E6741" s="14">
        <v>2</v>
      </c>
      <c r="F6741" s="14">
        <v>118.330837432446</v>
      </c>
      <c r="G6741" s="14">
        <v>39.443612477481999</v>
      </c>
      <c r="H6741" s="14">
        <v>268.92760944625297</v>
      </c>
      <c r="I6741" s="14">
        <v>224.76765671301101</v>
      </c>
      <c r="J6741" s="14">
        <v>185.43077314119199</v>
      </c>
      <c r="K6741" s="14">
        <v>269.86696434199598</v>
      </c>
      <c r="L6741" s="14">
        <v>45.099307628984398</v>
      </c>
      <c r="M6741" s="14">
        <v>39.3368835718193</v>
      </c>
      <c r="O6741" s="14"/>
      <c r="P6741" s="14"/>
      <c r="Q6741" s="14"/>
      <c r="R6741" s="14"/>
      <c r="S6741" s="14"/>
      <c r="T6741" s="14"/>
      <c r="U6741" s="14"/>
      <c r="V6741" s="14"/>
      <c r="W6741" s="14"/>
      <c r="X6741" s="14"/>
      <c r="Y6741" s="14"/>
    </row>
    <row r="6742" spans="1:25">
      <c r="A6742" s="14" t="s">
        <v>6826</v>
      </c>
      <c r="B6742" s="14" t="s">
        <v>60</v>
      </c>
      <c r="C6742" s="14" t="s">
        <v>129</v>
      </c>
      <c r="D6742" s="14" t="s">
        <v>37</v>
      </c>
      <c r="E6742" s="14">
        <v>2</v>
      </c>
      <c r="F6742" s="14">
        <v>135.11263711428501</v>
      </c>
      <c r="G6742" s="14">
        <v>45.037545704761598</v>
      </c>
      <c r="H6742" s="14">
        <v>305.95465934712701</v>
      </c>
      <c r="I6742" s="14">
        <v>253.12699407148199</v>
      </c>
      <c r="J6742" s="14">
        <v>211.65890813123801</v>
      </c>
      <c r="K6742" s="14">
        <v>300.25205450303002</v>
      </c>
      <c r="L6742" s="14">
        <v>47.125060431547801</v>
      </c>
      <c r="M6742" s="14">
        <v>41.468085940244599</v>
      </c>
      <c r="O6742" s="14"/>
      <c r="P6742" s="14"/>
      <c r="Q6742" s="14"/>
      <c r="R6742" s="14"/>
      <c r="S6742" s="14"/>
      <c r="T6742" s="14"/>
      <c r="U6742" s="14"/>
      <c r="V6742" s="14"/>
      <c r="W6742" s="14"/>
      <c r="X6742" s="14"/>
      <c r="Y6742" s="14"/>
    </row>
    <row r="6743" spans="1:25">
      <c r="A6743" s="14" t="s">
        <v>6827</v>
      </c>
      <c r="B6743" s="14" t="s">
        <v>60</v>
      </c>
      <c r="C6743" s="14" t="s">
        <v>130</v>
      </c>
      <c r="D6743" s="14" t="s">
        <v>37</v>
      </c>
      <c r="E6743" s="14">
        <v>2</v>
      </c>
      <c r="F6743" s="14">
        <v>125.801144982994</v>
      </c>
      <c r="G6743" s="14">
        <v>41.933714994331297</v>
      </c>
      <c r="H6743" s="14">
        <v>284.174354476031</v>
      </c>
      <c r="I6743" s="14">
        <v>230.35892161172001</v>
      </c>
      <c r="J6743" s="14">
        <v>191.24084868332599</v>
      </c>
      <c r="K6743" s="14">
        <v>275.021790262786</v>
      </c>
      <c r="L6743" s="14">
        <v>44.662868651066297</v>
      </c>
      <c r="M6743" s="14">
        <v>39.118072928394497</v>
      </c>
      <c r="O6743" s="14"/>
      <c r="P6743" s="14"/>
      <c r="Q6743" s="14"/>
      <c r="R6743" s="14"/>
      <c r="S6743" s="14"/>
      <c r="T6743" s="14"/>
      <c r="U6743" s="14"/>
      <c r="V6743" s="14"/>
      <c r="W6743" s="14"/>
      <c r="X6743" s="14"/>
      <c r="Y6743" s="14"/>
    </row>
    <row r="6744" spans="1:25">
      <c r="A6744" s="14" t="s">
        <v>6828</v>
      </c>
      <c r="B6744" s="14" t="s">
        <v>60</v>
      </c>
      <c r="C6744" s="14" t="s">
        <v>131</v>
      </c>
      <c r="D6744" s="14" t="s">
        <v>37</v>
      </c>
      <c r="E6744" s="14">
        <v>2</v>
      </c>
      <c r="F6744" s="14">
        <v>129.56828742860199</v>
      </c>
      <c r="G6744" s="14">
        <v>43.189429142867397</v>
      </c>
      <c r="H6744" s="14">
        <v>292.12311725797503</v>
      </c>
      <c r="I6744" s="14">
        <v>236.12858779664199</v>
      </c>
      <c r="J6744" s="14">
        <v>196.52331422060601</v>
      </c>
      <c r="K6744" s="14">
        <v>281.25948439404999</v>
      </c>
      <c r="L6744" s="14">
        <v>45.130896597408302</v>
      </c>
      <c r="M6744" s="14">
        <v>39.605273576036502</v>
      </c>
      <c r="O6744" s="14"/>
      <c r="P6744" s="14"/>
      <c r="Q6744" s="14"/>
      <c r="R6744" s="14"/>
      <c r="S6744" s="14"/>
      <c r="T6744" s="14"/>
      <c r="U6744" s="14"/>
      <c r="V6744" s="14"/>
      <c r="W6744" s="14"/>
      <c r="X6744" s="14"/>
      <c r="Y6744" s="14"/>
    </row>
    <row r="6745" spans="1:25">
      <c r="A6745" s="14" t="s">
        <v>6829</v>
      </c>
      <c r="B6745" s="14" t="s">
        <v>60</v>
      </c>
      <c r="C6745" s="14" t="s">
        <v>132</v>
      </c>
      <c r="D6745" s="14" t="s">
        <v>37</v>
      </c>
      <c r="E6745" s="14">
        <v>2</v>
      </c>
      <c r="F6745" s="14">
        <v>125.092001660214</v>
      </c>
      <c r="G6745" s="14">
        <v>41.6973338867381</v>
      </c>
      <c r="H6745" s="14">
        <v>273.65842283085999</v>
      </c>
      <c r="I6745" s="14">
        <v>220.50405377722601</v>
      </c>
      <c r="J6745" s="14">
        <v>182.71128354840101</v>
      </c>
      <c r="K6745" s="14">
        <v>263.67005790992101</v>
      </c>
      <c r="L6745" s="14">
        <v>43.166004132695001</v>
      </c>
      <c r="M6745" s="14">
        <v>37.792770228825603</v>
      </c>
      <c r="O6745" s="14"/>
      <c r="P6745" s="14"/>
      <c r="Q6745" s="14"/>
      <c r="R6745" s="14"/>
      <c r="S6745" s="14"/>
      <c r="T6745" s="14"/>
      <c r="U6745" s="14"/>
      <c r="V6745" s="14"/>
      <c r="W6745" s="14"/>
      <c r="X6745" s="14"/>
      <c r="Y6745" s="14"/>
    </row>
    <row r="6746" spans="1:25">
      <c r="A6746" s="14" t="s">
        <v>6830</v>
      </c>
      <c r="B6746" s="14" t="s">
        <v>60</v>
      </c>
      <c r="C6746" s="14" t="s">
        <v>38</v>
      </c>
      <c r="D6746" s="14" t="s">
        <v>37</v>
      </c>
      <c r="E6746" s="14">
        <v>3</v>
      </c>
      <c r="F6746" s="14">
        <v>118.868881416769</v>
      </c>
      <c r="G6746" s="14">
        <v>39.622960472256302</v>
      </c>
      <c r="H6746" s="14">
        <v>279.55992807330398</v>
      </c>
      <c r="I6746" s="14">
        <v>280.08919620937098</v>
      </c>
      <c r="J6746" s="14">
        <v>231.65405487525899</v>
      </c>
      <c r="K6746" s="14">
        <v>335.60225105563501</v>
      </c>
      <c r="L6746" s="14">
        <v>55.513054846263501</v>
      </c>
      <c r="M6746" s="14">
        <v>48.435141334112203</v>
      </c>
      <c r="O6746" s="14"/>
      <c r="P6746" s="14"/>
      <c r="Q6746" s="14"/>
      <c r="R6746" s="14"/>
      <c r="S6746" s="14"/>
      <c r="T6746" s="14"/>
      <c r="U6746" s="14"/>
      <c r="V6746" s="14"/>
      <c r="W6746" s="14"/>
      <c r="X6746" s="14"/>
      <c r="Y6746" s="14"/>
    </row>
    <row r="6747" spans="1:25">
      <c r="A6747" s="14" t="s">
        <v>6831</v>
      </c>
      <c r="B6747" s="14" t="s">
        <v>60</v>
      </c>
      <c r="C6747" s="14" t="s">
        <v>36</v>
      </c>
      <c r="D6747" s="14" t="s">
        <v>37</v>
      </c>
      <c r="E6747" s="14">
        <v>3</v>
      </c>
      <c r="F6747" s="14">
        <v>121.885860662995</v>
      </c>
      <c r="G6747" s="14">
        <v>40.628620220998499</v>
      </c>
      <c r="H6747" s="14">
        <v>285.006455275208</v>
      </c>
      <c r="I6747" s="14">
        <v>281.350554689425</v>
      </c>
      <c r="J6747" s="14">
        <v>233.25958581399701</v>
      </c>
      <c r="K6747" s="14">
        <v>336.37501235554498</v>
      </c>
      <c r="L6747" s="14">
        <v>55.024457666120199</v>
      </c>
      <c r="M6747" s="14">
        <v>48.090968875427599</v>
      </c>
      <c r="O6747" s="14"/>
      <c r="P6747" s="14"/>
      <c r="Q6747" s="14"/>
      <c r="R6747" s="14"/>
      <c r="S6747" s="14"/>
      <c r="T6747" s="14"/>
      <c r="U6747" s="14"/>
      <c r="V6747" s="14"/>
      <c r="W6747" s="14"/>
      <c r="X6747" s="14"/>
      <c r="Y6747" s="14"/>
    </row>
    <row r="6748" spans="1:25">
      <c r="A6748" s="14" t="s">
        <v>6832</v>
      </c>
      <c r="B6748" s="14" t="s">
        <v>60</v>
      </c>
      <c r="C6748" s="14" t="s">
        <v>34</v>
      </c>
      <c r="D6748" s="14" t="s">
        <v>37</v>
      </c>
      <c r="E6748" s="14">
        <v>3</v>
      </c>
      <c r="F6748" s="14">
        <v>124.66067125644901</v>
      </c>
      <c r="G6748" s="14">
        <v>41.5535570854829</v>
      </c>
      <c r="H6748" s="14">
        <v>291.13400886627102</v>
      </c>
      <c r="I6748" s="14">
        <v>283.61482378786701</v>
      </c>
      <c r="J6748" s="14">
        <v>235.696635638788</v>
      </c>
      <c r="K6748" s="14">
        <v>338.35849543528002</v>
      </c>
      <c r="L6748" s="14">
        <v>54.743671647413002</v>
      </c>
      <c r="M6748" s="14">
        <v>47.918188149078901</v>
      </c>
      <c r="O6748" s="14"/>
      <c r="P6748" s="14"/>
      <c r="Q6748" s="14"/>
      <c r="R6748" s="14"/>
      <c r="S6748" s="14"/>
      <c r="T6748" s="14"/>
      <c r="U6748" s="14"/>
      <c r="V6748" s="14"/>
      <c r="W6748" s="14"/>
      <c r="X6748" s="14"/>
      <c r="Y6748" s="14"/>
    </row>
    <row r="6749" spans="1:25">
      <c r="A6749" s="14" t="s">
        <v>6833</v>
      </c>
      <c r="B6749" s="14" t="s">
        <v>60</v>
      </c>
      <c r="C6749" s="14" t="s">
        <v>128</v>
      </c>
      <c r="D6749" s="14" t="s">
        <v>37</v>
      </c>
      <c r="E6749" s="14">
        <v>3</v>
      </c>
      <c r="F6749" s="14">
        <v>112.946695228435</v>
      </c>
      <c r="G6749" s="14">
        <v>37.648898409478399</v>
      </c>
      <c r="H6749" s="14">
        <v>262.55682558100199</v>
      </c>
      <c r="I6749" s="14">
        <v>249.01506192492701</v>
      </c>
      <c r="J6749" s="14">
        <v>204.94950961308001</v>
      </c>
      <c r="K6749" s="14">
        <v>299.69975274929999</v>
      </c>
      <c r="L6749" s="14">
        <v>50.684690824373099</v>
      </c>
      <c r="M6749" s="14">
        <v>44.065552311847199</v>
      </c>
      <c r="O6749" s="14"/>
      <c r="P6749" s="14"/>
      <c r="Q6749" s="14"/>
      <c r="R6749" s="14"/>
      <c r="S6749" s="14"/>
      <c r="T6749" s="14"/>
      <c r="U6749" s="14"/>
      <c r="V6749" s="14"/>
      <c r="W6749" s="14"/>
      <c r="X6749" s="14"/>
      <c r="Y6749" s="14"/>
    </row>
    <row r="6750" spans="1:25">
      <c r="A6750" s="14" t="s">
        <v>6834</v>
      </c>
      <c r="B6750" s="14" t="s">
        <v>60</v>
      </c>
      <c r="C6750" s="14" t="s">
        <v>129</v>
      </c>
      <c r="D6750" s="14" t="s">
        <v>37</v>
      </c>
      <c r="E6750" s="14">
        <v>3</v>
      </c>
      <c r="F6750" s="14">
        <v>106.921010466951</v>
      </c>
      <c r="G6750" s="14">
        <v>35.640336822316897</v>
      </c>
      <c r="H6750" s="14">
        <v>247.124787285514</v>
      </c>
      <c r="I6750" s="14">
        <v>228.72134158095199</v>
      </c>
      <c r="J6750" s="14">
        <v>187.21771805328001</v>
      </c>
      <c r="K6750" s="14">
        <v>276.64653984971898</v>
      </c>
      <c r="L6750" s="14">
        <v>47.925198268766401</v>
      </c>
      <c r="M6750" s="14">
        <v>41.503623527672801</v>
      </c>
      <c r="O6750" s="14"/>
      <c r="P6750" s="14"/>
      <c r="Q6750" s="14"/>
      <c r="R6750" s="14"/>
      <c r="S6750" s="14"/>
      <c r="T6750" s="14"/>
      <c r="U6750" s="14"/>
      <c r="V6750" s="14"/>
      <c r="W6750" s="14"/>
      <c r="X6750" s="14"/>
      <c r="Y6750" s="14"/>
    </row>
    <row r="6751" spans="1:25">
      <c r="A6751" s="14" t="s">
        <v>6835</v>
      </c>
      <c r="B6751" s="14" t="s">
        <v>60</v>
      </c>
      <c r="C6751" s="14" t="s">
        <v>130</v>
      </c>
      <c r="D6751" s="14" t="s">
        <v>37</v>
      </c>
      <c r="E6751" s="14">
        <v>3</v>
      </c>
      <c r="F6751" s="14">
        <v>110.350966317832</v>
      </c>
      <c r="G6751" s="14">
        <v>36.783655439277197</v>
      </c>
      <c r="H6751" s="14">
        <v>253.80874538348499</v>
      </c>
      <c r="I6751" s="14">
        <v>229.75194861546501</v>
      </c>
      <c r="J6751" s="14">
        <v>188.71024589884101</v>
      </c>
      <c r="K6751" s="14">
        <v>277.036389666243</v>
      </c>
      <c r="L6751" s="14">
        <v>47.284441050777602</v>
      </c>
      <c r="M6751" s="14">
        <v>41.041702716623902</v>
      </c>
      <c r="O6751" s="14"/>
      <c r="P6751" s="14"/>
      <c r="Q6751" s="14"/>
      <c r="R6751" s="14"/>
      <c r="S6751" s="14"/>
      <c r="T6751" s="14"/>
      <c r="U6751" s="14"/>
      <c r="V6751" s="14"/>
      <c r="W6751" s="14"/>
      <c r="X6751" s="14"/>
      <c r="Y6751" s="14"/>
    </row>
    <row r="6752" spans="1:25">
      <c r="A6752" s="14" t="s">
        <v>6836</v>
      </c>
      <c r="B6752" s="14" t="s">
        <v>60</v>
      </c>
      <c r="C6752" s="14" t="s">
        <v>131</v>
      </c>
      <c r="D6752" s="14" t="s">
        <v>37</v>
      </c>
      <c r="E6752" s="14">
        <v>3</v>
      </c>
      <c r="F6752" s="14">
        <v>125.573191875997</v>
      </c>
      <c r="G6752" s="14">
        <v>41.857730625332401</v>
      </c>
      <c r="H6752" s="14">
        <v>288.59439206654997</v>
      </c>
      <c r="I6752" s="14">
        <v>260.29551112143298</v>
      </c>
      <c r="J6752" s="14">
        <v>216.58057874415101</v>
      </c>
      <c r="K6752" s="14">
        <v>310.21286153243801</v>
      </c>
      <c r="L6752" s="14">
        <v>49.917350411005103</v>
      </c>
      <c r="M6752" s="14">
        <v>43.714932377281698</v>
      </c>
      <c r="O6752" s="14"/>
      <c r="P6752" s="14"/>
      <c r="Q6752" s="14"/>
      <c r="R6752" s="14"/>
      <c r="S6752" s="14"/>
      <c r="T6752" s="14"/>
      <c r="U6752" s="14"/>
      <c r="V6752" s="14"/>
      <c r="W6752" s="14"/>
      <c r="X6752" s="14"/>
      <c r="Y6752" s="14"/>
    </row>
    <row r="6753" spans="1:25">
      <c r="A6753" s="14" t="s">
        <v>6837</v>
      </c>
      <c r="B6753" s="14" t="s">
        <v>60</v>
      </c>
      <c r="C6753" s="14" t="s">
        <v>132</v>
      </c>
      <c r="D6753" s="14" t="s">
        <v>37</v>
      </c>
      <c r="E6753" s="14">
        <v>3</v>
      </c>
      <c r="F6753" s="14">
        <v>134.225890420252</v>
      </c>
      <c r="G6753" s="14">
        <v>44.7419634734173</v>
      </c>
      <c r="H6753" s="14">
        <v>309.269119191382</v>
      </c>
      <c r="I6753" s="14">
        <v>275.79544124273298</v>
      </c>
      <c r="J6753" s="14">
        <v>230.94539539855199</v>
      </c>
      <c r="K6753" s="14">
        <v>326.78544868745001</v>
      </c>
      <c r="L6753" s="14">
        <v>50.990007444717499</v>
      </c>
      <c r="M6753" s="14">
        <v>44.850045844180499</v>
      </c>
      <c r="O6753" s="14"/>
      <c r="P6753" s="14"/>
      <c r="Q6753" s="14"/>
      <c r="R6753" s="14"/>
      <c r="S6753" s="14"/>
      <c r="T6753" s="14"/>
      <c r="U6753" s="14"/>
      <c r="V6753" s="14"/>
      <c r="W6753" s="14"/>
      <c r="X6753" s="14"/>
      <c r="Y6753" s="14"/>
    </row>
    <row r="6754" spans="1:25">
      <c r="A6754" s="14" t="s">
        <v>6838</v>
      </c>
      <c r="B6754" s="14" t="s">
        <v>60</v>
      </c>
      <c r="C6754" s="14" t="s">
        <v>38</v>
      </c>
      <c r="D6754" s="14" t="s">
        <v>37</v>
      </c>
      <c r="E6754" s="14">
        <v>4</v>
      </c>
      <c r="F6754" s="14">
        <v>143.97463670609301</v>
      </c>
      <c r="G6754" s="14">
        <v>47.991545568697703</v>
      </c>
      <c r="H6754" s="14">
        <v>363.48970361810001</v>
      </c>
      <c r="I6754" s="14">
        <v>343.01244861514698</v>
      </c>
      <c r="J6754" s="14">
        <v>289.019157614118</v>
      </c>
      <c r="K6754" s="14">
        <v>404.125110849149</v>
      </c>
      <c r="L6754" s="14">
        <v>61.112662234002599</v>
      </c>
      <c r="M6754" s="14">
        <v>53.993291001028901</v>
      </c>
      <c r="O6754" s="14"/>
      <c r="P6754" s="14"/>
      <c r="Q6754" s="14"/>
      <c r="R6754" s="14"/>
      <c r="S6754" s="14"/>
      <c r="T6754" s="14"/>
      <c r="U6754" s="14"/>
      <c r="V6754" s="14"/>
      <c r="W6754" s="14"/>
      <c r="X6754" s="14"/>
      <c r="Y6754" s="14"/>
    </row>
    <row r="6755" spans="1:25">
      <c r="A6755" s="14" t="s">
        <v>6839</v>
      </c>
      <c r="B6755" s="14" t="s">
        <v>60</v>
      </c>
      <c r="C6755" s="14" t="s">
        <v>36</v>
      </c>
      <c r="D6755" s="14" t="s">
        <v>37</v>
      </c>
      <c r="E6755" s="14">
        <v>4</v>
      </c>
      <c r="F6755" s="14">
        <v>140.25586410312499</v>
      </c>
      <c r="G6755" s="14">
        <v>46.751954701041498</v>
      </c>
      <c r="H6755" s="14">
        <v>351.87120949103002</v>
      </c>
      <c r="I6755" s="14">
        <v>328.49660236152101</v>
      </c>
      <c r="J6755" s="14">
        <v>276.09512382330399</v>
      </c>
      <c r="K6755" s="14">
        <v>387.90496649560498</v>
      </c>
      <c r="L6755" s="14">
        <v>59.408364134084501</v>
      </c>
      <c r="M6755" s="14">
        <v>52.401478538217098</v>
      </c>
      <c r="O6755" s="14"/>
      <c r="P6755" s="14"/>
      <c r="Q6755" s="14"/>
      <c r="R6755" s="14"/>
      <c r="S6755" s="14"/>
      <c r="T6755" s="14"/>
      <c r="U6755" s="14"/>
      <c r="V6755" s="14"/>
      <c r="W6755" s="14"/>
      <c r="X6755" s="14"/>
      <c r="Y6755" s="14"/>
    </row>
    <row r="6756" spans="1:25">
      <c r="A6756" s="14" t="s">
        <v>6840</v>
      </c>
      <c r="B6756" s="14" t="s">
        <v>60</v>
      </c>
      <c r="C6756" s="14" t="s">
        <v>34</v>
      </c>
      <c r="D6756" s="14" t="s">
        <v>37</v>
      </c>
      <c r="E6756" s="14">
        <v>4</v>
      </c>
      <c r="F6756" s="14">
        <v>122.69938072911501</v>
      </c>
      <c r="G6756" s="14">
        <v>40.8997935763716</v>
      </c>
      <c r="H6756" s="14">
        <v>306.87887534480802</v>
      </c>
      <c r="I6756" s="14">
        <v>282.77444780448502</v>
      </c>
      <c r="J6756" s="14">
        <v>234.664409607545</v>
      </c>
      <c r="K6756" s="14">
        <v>337.79595750786598</v>
      </c>
      <c r="L6756" s="14">
        <v>55.021509703381497</v>
      </c>
      <c r="M6756" s="14">
        <v>48.110038196939897</v>
      </c>
      <c r="O6756" s="14"/>
      <c r="P6756" s="14"/>
      <c r="Q6756" s="14"/>
      <c r="R6756" s="14"/>
      <c r="S6756" s="14"/>
      <c r="T6756" s="14"/>
      <c r="U6756" s="14"/>
      <c r="V6756" s="14"/>
      <c r="W6756" s="14"/>
      <c r="X6756" s="14"/>
      <c r="Y6756" s="14"/>
    </row>
    <row r="6757" spans="1:25">
      <c r="A6757" s="14" t="s">
        <v>6841</v>
      </c>
      <c r="B6757" s="14" t="s">
        <v>60</v>
      </c>
      <c r="C6757" s="14" t="s">
        <v>128</v>
      </c>
      <c r="D6757" s="14" t="s">
        <v>37</v>
      </c>
      <c r="E6757" s="14">
        <v>4</v>
      </c>
      <c r="F6757" s="14">
        <v>125.90297530654</v>
      </c>
      <c r="G6757" s="14">
        <v>41.9676584355134</v>
      </c>
      <c r="H6757" s="14">
        <v>314.66303935454403</v>
      </c>
      <c r="I6757" s="14">
        <v>288.52780644444198</v>
      </c>
      <c r="J6757" s="14">
        <v>240.07725208503399</v>
      </c>
      <c r="K6757" s="14">
        <v>343.84300590602601</v>
      </c>
      <c r="L6757" s="14">
        <v>55.315199461584299</v>
      </c>
      <c r="M6757" s="14">
        <v>48.450554359408201</v>
      </c>
      <c r="O6757" s="14"/>
      <c r="P6757" s="14"/>
      <c r="Q6757" s="14"/>
      <c r="R6757" s="14"/>
      <c r="S6757" s="14"/>
      <c r="T6757" s="14"/>
      <c r="U6757" s="14"/>
      <c r="V6757" s="14"/>
      <c r="W6757" s="14"/>
      <c r="X6757" s="14"/>
      <c r="Y6757" s="14"/>
    </row>
    <row r="6758" spans="1:25">
      <c r="A6758" s="14" t="s">
        <v>6842</v>
      </c>
      <c r="B6758" s="14" t="s">
        <v>60</v>
      </c>
      <c r="C6758" s="14" t="s">
        <v>129</v>
      </c>
      <c r="D6758" s="14" t="s">
        <v>37</v>
      </c>
      <c r="E6758" s="14">
        <v>4</v>
      </c>
      <c r="F6758" s="14">
        <v>131.12393498984801</v>
      </c>
      <c r="G6758" s="14">
        <v>43.707978329949299</v>
      </c>
      <c r="H6758" s="14">
        <v>327.37606418956898</v>
      </c>
      <c r="I6758" s="14">
        <v>299.72576096696002</v>
      </c>
      <c r="J6758" s="14">
        <v>250.38901695987201</v>
      </c>
      <c r="K6758" s="14">
        <v>355.90190250024699</v>
      </c>
      <c r="L6758" s="14">
        <v>56.176141533286497</v>
      </c>
      <c r="M6758" s="14">
        <v>49.336744007087901</v>
      </c>
      <c r="O6758" s="14"/>
      <c r="P6758" s="14"/>
      <c r="Q6758" s="14"/>
      <c r="R6758" s="14"/>
      <c r="S6758" s="14"/>
      <c r="T6758" s="14"/>
      <c r="U6758" s="14"/>
      <c r="V6758" s="14"/>
      <c r="W6758" s="14"/>
      <c r="X6758" s="14"/>
      <c r="Y6758" s="14"/>
    </row>
    <row r="6759" spans="1:25">
      <c r="A6759" s="14" t="s">
        <v>6843</v>
      </c>
      <c r="B6759" s="14" t="s">
        <v>60</v>
      </c>
      <c r="C6759" s="14" t="s">
        <v>130</v>
      </c>
      <c r="D6759" s="14" t="s">
        <v>37</v>
      </c>
      <c r="E6759" s="14">
        <v>4</v>
      </c>
      <c r="F6759" s="14">
        <v>133.86920443318101</v>
      </c>
      <c r="G6759" s="14">
        <v>44.623068144393798</v>
      </c>
      <c r="H6759" s="14">
        <v>333.19860724589</v>
      </c>
      <c r="I6759" s="14">
        <v>305.91109949535002</v>
      </c>
      <c r="J6759" s="14">
        <v>256.08232413425401</v>
      </c>
      <c r="K6759" s="14">
        <v>362.57115947193699</v>
      </c>
      <c r="L6759" s="14">
        <v>56.660059976587597</v>
      </c>
      <c r="M6759" s="14">
        <v>49.828775361095303</v>
      </c>
      <c r="O6759" s="14"/>
      <c r="P6759" s="14"/>
      <c r="Q6759" s="14"/>
      <c r="R6759" s="14"/>
      <c r="S6759" s="14"/>
      <c r="T6759" s="14"/>
      <c r="U6759" s="14"/>
      <c r="V6759" s="14"/>
      <c r="W6759" s="14"/>
      <c r="X6759" s="14"/>
      <c r="Y6759" s="14"/>
    </row>
    <row r="6760" spans="1:25">
      <c r="A6760" s="14" t="s">
        <v>6844</v>
      </c>
      <c r="B6760" s="14" t="s">
        <v>60</v>
      </c>
      <c r="C6760" s="14" t="s">
        <v>131</v>
      </c>
      <c r="D6760" s="14" t="s">
        <v>37</v>
      </c>
      <c r="E6760" s="14">
        <v>4</v>
      </c>
      <c r="F6760" s="14">
        <v>130.478314341588</v>
      </c>
      <c r="G6760" s="14">
        <v>43.492771447195899</v>
      </c>
      <c r="H6760" s="14">
        <v>322.511096575593</v>
      </c>
      <c r="I6760" s="14">
        <v>296.93124188296702</v>
      </c>
      <c r="J6760" s="14">
        <v>247.95536425238501</v>
      </c>
      <c r="K6760" s="14">
        <v>352.71449230748999</v>
      </c>
      <c r="L6760" s="14">
        <v>55.783250424522898</v>
      </c>
      <c r="M6760" s="14">
        <v>48.975877630581898</v>
      </c>
      <c r="O6760" s="14"/>
      <c r="P6760" s="14"/>
      <c r="Q6760" s="14"/>
      <c r="R6760" s="14"/>
      <c r="S6760" s="14"/>
      <c r="T6760" s="14"/>
      <c r="U6760" s="14"/>
      <c r="V6760" s="14"/>
      <c r="W6760" s="14"/>
      <c r="X6760" s="14"/>
      <c r="Y6760" s="14"/>
    </row>
    <row r="6761" spans="1:25">
      <c r="A6761" s="14" t="s">
        <v>6845</v>
      </c>
      <c r="B6761" s="14" t="s">
        <v>60</v>
      </c>
      <c r="C6761" s="14" t="s">
        <v>132</v>
      </c>
      <c r="D6761" s="14" t="s">
        <v>37</v>
      </c>
      <c r="E6761" s="14">
        <v>4</v>
      </c>
      <c r="F6761" s="14">
        <v>137.33990956518099</v>
      </c>
      <c r="G6761" s="14">
        <v>45.779969855060401</v>
      </c>
      <c r="H6761" s="14">
        <v>340.43902028947798</v>
      </c>
      <c r="I6761" s="14">
        <v>311.40781035951801</v>
      </c>
      <c r="J6761" s="14">
        <v>261.278210416474</v>
      </c>
      <c r="K6761" s="14">
        <v>368.31633102887201</v>
      </c>
      <c r="L6761" s="14">
        <v>56.908520669353798</v>
      </c>
      <c r="M6761" s="14">
        <v>50.129599943044198</v>
      </c>
      <c r="O6761" s="14"/>
      <c r="P6761" s="14"/>
      <c r="Q6761" s="14"/>
      <c r="R6761" s="14"/>
      <c r="S6761" s="14"/>
      <c r="T6761" s="14"/>
      <c r="U6761" s="14"/>
      <c r="V6761" s="14"/>
      <c r="W6761" s="14"/>
      <c r="X6761" s="14"/>
      <c r="Y6761" s="14"/>
    </row>
    <row r="6762" spans="1:25">
      <c r="A6762" s="14" t="s">
        <v>6846</v>
      </c>
      <c r="B6762" s="14" t="s">
        <v>60</v>
      </c>
      <c r="C6762" s="14" t="s">
        <v>38</v>
      </c>
      <c r="D6762" s="14" t="s">
        <v>37</v>
      </c>
      <c r="E6762" s="14">
        <v>5</v>
      </c>
      <c r="F6762" s="14">
        <v>164.49689040865999</v>
      </c>
      <c r="G6762" s="14">
        <v>54.832296802886603</v>
      </c>
      <c r="H6762" s="14">
        <v>413.101181337669</v>
      </c>
      <c r="I6762" s="14">
        <v>384.85010784844002</v>
      </c>
      <c r="J6762" s="14">
        <v>327.86838126214002</v>
      </c>
      <c r="K6762" s="14">
        <v>448.82959211905398</v>
      </c>
      <c r="L6762" s="14">
        <v>63.9794842706143</v>
      </c>
      <c r="M6762" s="14">
        <v>56.981726586300503</v>
      </c>
      <c r="O6762" s="14"/>
      <c r="P6762" s="14"/>
      <c r="Q6762" s="14"/>
      <c r="R6762" s="14"/>
      <c r="S6762" s="14"/>
      <c r="T6762" s="14"/>
      <c r="U6762" s="14"/>
      <c r="V6762" s="14"/>
      <c r="W6762" s="14"/>
      <c r="X6762" s="14"/>
      <c r="Y6762" s="14"/>
    </row>
    <row r="6763" spans="1:25">
      <c r="A6763" s="14" t="s">
        <v>6847</v>
      </c>
      <c r="B6763" s="14" t="s">
        <v>60</v>
      </c>
      <c r="C6763" s="14" t="s">
        <v>36</v>
      </c>
      <c r="D6763" s="14" t="s">
        <v>37</v>
      </c>
      <c r="E6763" s="14">
        <v>5</v>
      </c>
      <c r="F6763" s="14">
        <v>182.14570232257</v>
      </c>
      <c r="G6763" s="14">
        <v>60.715234107523401</v>
      </c>
      <c r="H6763" s="14">
        <v>453.07622089092598</v>
      </c>
      <c r="I6763" s="14">
        <v>420.58674400148197</v>
      </c>
      <c r="J6763" s="14">
        <v>361.21646613451099</v>
      </c>
      <c r="K6763" s="14">
        <v>486.86358465343801</v>
      </c>
      <c r="L6763" s="14">
        <v>66.276840651956405</v>
      </c>
      <c r="M6763" s="14">
        <v>59.370277866971101</v>
      </c>
      <c r="O6763" s="14"/>
      <c r="P6763" s="14"/>
      <c r="Q6763" s="14"/>
      <c r="R6763" s="14"/>
      <c r="S6763" s="14"/>
      <c r="T6763" s="14"/>
      <c r="U6763" s="14"/>
      <c r="V6763" s="14"/>
      <c r="W6763" s="14"/>
      <c r="X6763" s="14"/>
      <c r="Y6763" s="14"/>
    </row>
    <row r="6764" spans="1:25">
      <c r="A6764" s="14" t="s">
        <v>6848</v>
      </c>
      <c r="B6764" s="14" t="s">
        <v>60</v>
      </c>
      <c r="C6764" s="14" t="s">
        <v>34</v>
      </c>
      <c r="D6764" s="14" t="s">
        <v>37</v>
      </c>
      <c r="E6764" s="14">
        <v>5</v>
      </c>
      <c r="F6764" s="14">
        <v>182.549578922146</v>
      </c>
      <c r="G6764" s="14">
        <v>60.849859640715302</v>
      </c>
      <c r="H6764" s="14">
        <v>450.07292633665099</v>
      </c>
      <c r="I6764" s="14">
        <v>417.31780830925601</v>
      </c>
      <c r="J6764" s="14">
        <v>358.49138613843002</v>
      </c>
      <c r="K6764" s="14">
        <v>482.97948574530898</v>
      </c>
      <c r="L6764" s="14">
        <v>65.661677436052997</v>
      </c>
      <c r="M6764" s="14">
        <v>58.8264221708259</v>
      </c>
      <c r="O6764" s="14"/>
      <c r="P6764" s="14"/>
      <c r="Q6764" s="14"/>
      <c r="R6764" s="14"/>
      <c r="S6764" s="14"/>
      <c r="T6764" s="14"/>
      <c r="U6764" s="14"/>
      <c r="V6764" s="14"/>
      <c r="W6764" s="14"/>
      <c r="X6764" s="14"/>
      <c r="Y6764" s="14"/>
    </row>
    <row r="6765" spans="1:25">
      <c r="A6765" s="14" t="s">
        <v>6849</v>
      </c>
      <c r="B6765" s="14" t="s">
        <v>60</v>
      </c>
      <c r="C6765" s="14" t="s">
        <v>128</v>
      </c>
      <c r="D6765" s="14" t="s">
        <v>37</v>
      </c>
      <c r="E6765" s="14">
        <v>5</v>
      </c>
      <c r="F6765" s="14">
        <v>182.03969775394</v>
      </c>
      <c r="G6765" s="14">
        <v>60.679899251313302</v>
      </c>
      <c r="H6765" s="14">
        <v>445.41154331769002</v>
      </c>
      <c r="I6765" s="14">
        <v>407.84032429825402</v>
      </c>
      <c r="J6765" s="14">
        <v>350.277298244843</v>
      </c>
      <c r="K6765" s="14">
        <v>472.101744563632</v>
      </c>
      <c r="L6765" s="14">
        <v>64.261420265378106</v>
      </c>
      <c r="M6765" s="14">
        <v>57.563026053410198</v>
      </c>
      <c r="O6765" s="14"/>
      <c r="P6765" s="14"/>
      <c r="Q6765" s="14"/>
      <c r="R6765" s="14"/>
      <c r="S6765" s="14"/>
      <c r="T6765" s="14"/>
      <c r="U6765" s="14"/>
      <c r="V6765" s="14"/>
      <c r="W6765" s="14"/>
      <c r="X6765" s="14"/>
      <c r="Y6765" s="14"/>
    </row>
    <row r="6766" spans="1:25">
      <c r="A6766" s="14" t="s">
        <v>6850</v>
      </c>
      <c r="B6766" s="14" t="s">
        <v>60</v>
      </c>
      <c r="C6766" s="14" t="s">
        <v>129</v>
      </c>
      <c r="D6766" s="14" t="s">
        <v>37</v>
      </c>
      <c r="E6766" s="14">
        <v>5</v>
      </c>
      <c r="F6766" s="14">
        <v>167.15943493460699</v>
      </c>
      <c r="G6766" s="14">
        <v>55.719811644869097</v>
      </c>
      <c r="H6766" s="14">
        <v>405.80558102206101</v>
      </c>
      <c r="I6766" s="14">
        <v>368.90978953264403</v>
      </c>
      <c r="J6766" s="14">
        <v>314.64810561181099</v>
      </c>
      <c r="K6766" s="14">
        <v>429.77847802922901</v>
      </c>
      <c r="L6766" s="14">
        <v>60.868688496584497</v>
      </c>
      <c r="M6766" s="14">
        <v>54.2616839208331</v>
      </c>
      <c r="O6766" s="14"/>
      <c r="P6766" s="14"/>
      <c r="Q6766" s="14"/>
      <c r="R6766" s="14"/>
      <c r="S6766" s="14"/>
      <c r="T6766" s="14"/>
      <c r="U6766" s="14"/>
      <c r="V6766" s="14"/>
      <c r="W6766" s="14"/>
      <c r="X6766" s="14"/>
      <c r="Y6766" s="14"/>
    </row>
    <row r="6767" spans="1:25">
      <c r="A6767" s="14" t="s">
        <v>6851</v>
      </c>
      <c r="B6767" s="14" t="s">
        <v>60</v>
      </c>
      <c r="C6767" s="14" t="s">
        <v>130</v>
      </c>
      <c r="D6767" s="14" t="s">
        <v>37</v>
      </c>
      <c r="E6767" s="14">
        <v>5</v>
      </c>
      <c r="F6767" s="14">
        <v>171.83229107738001</v>
      </c>
      <c r="G6767" s="14">
        <v>57.277430359126598</v>
      </c>
      <c r="H6767" s="14">
        <v>415.063868879393</v>
      </c>
      <c r="I6767" s="14">
        <v>369.801431702527</v>
      </c>
      <c r="J6767" s="14">
        <v>316.08041920165198</v>
      </c>
      <c r="K6767" s="14">
        <v>429.96837848204802</v>
      </c>
      <c r="L6767" s="14">
        <v>60.166946779521297</v>
      </c>
      <c r="M6767" s="14">
        <v>53.721012500875098</v>
      </c>
      <c r="O6767" s="14"/>
      <c r="P6767" s="14"/>
      <c r="Q6767" s="14"/>
      <c r="R6767" s="14"/>
      <c r="S6767" s="14"/>
      <c r="T6767" s="14"/>
      <c r="U6767" s="14"/>
      <c r="V6767" s="14"/>
      <c r="W6767" s="14"/>
      <c r="X6767" s="14"/>
      <c r="Y6767" s="14"/>
    </row>
    <row r="6768" spans="1:25">
      <c r="A6768" s="14" t="s">
        <v>6852</v>
      </c>
      <c r="B6768" s="14" t="s">
        <v>60</v>
      </c>
      <c r="C6768" s="14" t="s">
        <v>131</v>
      </c>
      <c r="D6768" s="14" t="s">
        <v>37</v>
      </c>
      <c r="E6768" s="14">
        <v>5</v>
      </c>
      <c r="F6768" s="14">
        <v>187.46210736588199</v>
      </c>
      <c r="G6768" s="14">
        <v>62.487369121960597</v>
      </c>
      <c r="H6768" s="14">
        <v>450.07828711407097</v>
      </c>
      <c r="I6768" s="14">
        <v>398.00730604730097</v>
      </c>
      <c r="J6768" s="14">
        <v>342.51639334655403</v>
      </c>
      <c r="K6768" s="14">
        <v>459.855701816757</v>
      </c>
      <c r="L6768" s="14">
        <v>61.848395769455898</v>
      </c>
      <c r="M6768" s="14">
        <v>55.490912700746897</v>
      </c>
      <c r="O6768" s="14"/>
      <c r="P6768" s="14"/>
      <c r="Q6768" s="14"/>
      <c r="R6768" s="14"/>
      <c r="S6768" s="14"/>
      <c r="T6768" s="14"/>
      <c r="U6768" s="14"/>
      <c r="V6768" s="14"/>
      <c r="W6768" s="14"/>
      <c r="X6768" s="14"/>
      <c r="Y6768" s="14"/>
    </row>
    <row r="6769" spans="1:25">
      <c r="A6769" s="14" t="s">
        <v>6853</v>
      </c>
      <c r="B6769" s="14" t="s">
        <v>60</v>
      </c>
      <c r="C6769" s="14" t="s">
        <v>132</v>
      </c>
      <c r="D6769" s="14" t="s">
        <v>37</v>
      </c>
      <c r="E6769" s="14">
        <v>5</v>
      </c>
      <c r="F6769" s="14">
        <v>190.93884853827001</v>
      </c>
      <c r="G6769" s="14">
        <v>63.646282846090003</v>
      </c>
      <c r="H6769" s="14">
        <v>461.96372916449701</v>
      </c>
      <c r="I6769" s="14">
        <v>406.95762685845301</v>
      </c>
      <c r="J6769" s="14">
        <v>350.77261778737198</v>
      </c>
      <c r="K6769" s="14">
        <v>469.51722408154598</v>
      </c>
      <c r="L6769" s="14">
        <v>62.559597223093</v>
      </c>
      <c r="M6769" s="14">
        <v>56.185009071081701</v>
      </c>
      <c r="O6769" s="14"/>
      <c r="P6769" s="14"/>
      <c r="Q6769" s="14"/>
      <c r="R6769" s="14"/>
      <c r="S6769" s="14"/>
      <c r="T6769" s="14"/>
      <c r="U6769" s="14"/>
      <c r="V6769" s="14"/>
      <c r="W6769" s="14"/>
      <c r="X6769" s="14"/>
      <c r="Y6769" s="14"/>
    </row>
    <row r="6770" spans="1:25">
      <c r="A6770" s="14" t="s">
        <v>6854</v>
      </c>
      <c r="B6770" s="14" t="s">
        <v>60</v>
      </c>
      <c r="C6770" s="14" t="s">
        <v>38</v>
      </c>
      <c r="D6770" s="14" t="s">
        <v>39</v>
      </c>
      <c r="E6770" s="14">
        <v>0</v>
      </c>
      <c r="F6770" s="14">
        <v>657.53212451007505</v>
      </c>
      <c r="G6770" s="14">
        <v>219.177374836692</v>
      </c>
      <c r="H6770" s="14">
        <v>377.09016717903</v>
      </c>
      <c r="I6770" s="14">
        <v>361.089361907723</v>
      </c>
      <c r="J6770" s="14">
        <v>333.87999167091601</v>
      </c>
      <c r="K6770" s="14">
        <v>389.91688533620402</v>
      </c>
      <c r="L6770" s="14">
        <v>28.8275234284812</v>
      </c>
      <c r="M6770" s="14">
        <v>27.209370236806599</v>
      </c>
      <c r="O6770" s="14"/>
      <c r="P6770" s="14"/>
      <c r="Q6770" s="14"/>
      <c r="R6770" s="14"/>
      <c r="S6770" s="14"/>
      <c r="T6770" s="14"/>
      <c r="U6770" s="14"/>
      <c r="V6770" s="14"/>
      <c r="W6770" s="14"/>
      <c r="X6770" s="14"/>
      <c r="Y6770" s="14"/>
    </row>
    <row r="6771" spans="1:25">
      <c r="A6771" s="14" t="s">
        <v>6855</v>
      </c>
      <c r="B6771" s="14" t="s">
        <v>60</v>
      </c>
      <c r="C6771" s="14" t="s">
        <v>36</v>
      </c>
      <c r="D6771" s="14" t="s">
        <v>39</v>
      </c>
      <c r="E6771" s="14">
        <v>0</v>
      </c>
      <c r="F6771" s="14">
        <v>643.579031307729</v>
      </c>
      <c r="G6771" s="14">
        <v>214.526343769243</v>
      </c>
      <c r="H6771" s="14">
        <v>368.09809671053301</v>
      </c>
      <c r="I6771" s="14">
        <v>352.79214718621103</v>
      </c>
      <c r="J6771" s="14">
        <v>325.92582860741902</v>
      </c>
      <c r="K6771" s="14">
        <v>381.27400639806501</v>
      </c>
      <c r="L6771" s="14">
        <v>28.4818592118536</v>
      </c>
      <c r="M6771" s="14">
        <v>26.866318578792001</v>
      </c>
      <c r="O6771" s="14"/>
      <c r="P6771" s="14"/>
      <c r="Q6771" s="14"/>
      <c r="R6771" s="14"/>
      <c r="S6771" s="14"/>
      <c r="T6771" s="14"/>
      <c r="U6771" s="14"/>
      <c r="V6771" s="14"/>
      <c r="W6771" s="14"/>
      <c r="X6771" s="14"/>
      <c r="Y6771" s="14"/>
    </row>
    <row r="6772" spans="1:25">
      <c r="A6772" s="14" t="s">
        <v>6856</v>
      </c>
      <c r="B6772" s="14" t="s">
        <v>60</v>
      </c>
      <c r="C6772" s="14" t="s">
        <v>34</v>
      </c>
      <c r="D6772" s="14" t="s">
        <v>39</v>
      </c>
      <c r="E6772" s="14">
        <v>0</v>
      </c>
      <c r="F6772" s="14">
        <v>649.47577670699195</v>
      </c>
      <c r="G6772" s="14">
        <v>216.491925568997</v>
      </c>
      <c r="H6772" s="14">
        <v>371.97925355497802</v>
      </c>
      <c r="I6772" s="14">
        <v>354.89614292105199</v>
      </c>
      <c r="J6772" s="14">
        <v>327.99132272843798</v>
      </c>
      <c r="K6772" s="14">
        <v>383.41121886306701</v>
      </c>
      <c r="L6772" s="14">
        <v>28.515075942014999</v>
      </c>
      <c r="M6772" s="14">
        <v>26.904820192614501</v>
      </c>
      <c r="O6772" s="14"/>
      <c r="P6772" s="14"/>
      <c r="Q6772" s="14"/>
      <c r="R6772" s="14"/>
      <c r="S6772" s="14"/>
      <c r="T6772" s="14"/>
      <c r="U6772" s="14"/>
      <c r="V6772" s="14"/>
      <c r="W6772" s="14"/>
      <c r="X6772" s="14"/>
      <c r="Y6772" s="14"/>
    </row>
    <row r="6773" spans="1:25">
      <c r="A6773" s="14" t="s">
        <v>6857</v>
      </c>
      <c r="B6773" s="14" t="s">
        <v>60</v>
      </c>
      <c r="C6773" s="14" t="s">
        <v>128</v>
      </c>
      <c r="D6773" s="14" t="s">
        <v>39</v>
      </c>
      <c r="E6773" s="14">
        <v>0</v>
      </c>
      <c r="F6773" s="14">
        <v>643.33749134630102</v>
      </c>
      <c r="G6773" s="14">
        <v>214.445830448767</v>
      </c>
      <c r="H6773" s="14">
        <v>369.54517019817501</v>
      </c>
      <c r="I6773" s="14">
        <v>350.96299363169902</v>
      </c>
      <c r="J6773" s="14">
        <v>324.24748739431698</v>
      </c>
      <c r="K6773" s="14">
        <v>379.285283147916</v>
      </c>
      <c r="L6773" s="14">
        <v>28.322289516217701</v>
      </c>
      <c r="M6773" s="14">
        <v>26.715506237381302</v>
      </c>
      <c r="O6773" s="14"/>
      <c r="P6773" s="14"/>
      <c r="Q6773" s="14"/>
      <c r="R6773" s="14"/>
      <c r="S6773" s="14"/>
      <c r="T6773" s="14"/>
      <c r="U6773" s="14"/>
      <c r="V6773" s="14"/>
      <c r="W6773" s="14"/>
      <c r="X6773" s="14"/>
      <c r="Y6773" s="14"/>
    </row>
    <row r="6774" spans="1:25">
      <c r="A6774" s="14" t="s">
        <v>6858</v>
      </c>
      <c r="B6774" s="14" t="s">
        <v>60</v>
      </c>
      <c r="C6774" s="14" t="s">
        <v>129</v>
      </c>
      <c r="D6774" s="14" t="s">
        <v>39</v>
      </c>
      <c r="E6774" s="14">
        <v>0</v>
      </c>
      <c r="F6774" s="14">
        <v>633.93117880915497</v>
      </c>
      <c r="G6774" s="14">
        <v>211.310392936385</v>
      </c>
      <c r="H6774" s="14">
        <v>364.445556506206</v>
      </c>
      <c r="I6774" s="14">
        <v>344.64174704591699</v>
      </c>
      <c r="J6774" s="14">
        <v>318.22764105049703</v>
      </c>
      <c r="K6774" s="14">
        <v>372.65663754656703</v>
      </c>
      <c r="L6774" s="14">
        <v>28.0148905006495</v>
      </c>
      <c r="M6774" s="14">
        <v>26.414105995419501</v>
      </c>
      <c r="O6774" s="14"/>
      <c r="P6774" s="14"/>
      <c r="Q6774" s="14"/>
      <c r="R6774" s="14"/>
      <c r="S6774" s="14"/>
      <c r="T6774" s="14"/>
      <c r="U6774" s="14"/>
      <c r="V6774" s="14"/>
      <c r="W6774" s="14"/>
      <c r="X6774" s="14"/>
      <c r="Y6774" s="14"/>
    </row>
    <row r="6775" spans="1:25">
      <c r="A6775" s="14" t="s">
        <v>6859</v>
      </c>
      <c r="B6775" s="14" t="s">
        <v>60</v>
      </c>
      <c r="C6775" s="14" t="s">
        <v>130</v>
      </c>
      <c r="D6775" s="14" t="s">
        <v>39</v>
      </c>
      <c r="E6775" s="14">
        <v>0</v>
      </c>
      <c r="F6775" s="14">
        <v>615.37312219461296</v>
      </c>
      <c r="G6775" s="14">
        <v>205.12437406487101</v>
      </c>
      <c r="H6775" s="14">
        <v>353.512369563871</v>
      </c>
      <c r="I6775" s="14">
        <v>331.20270281007902</v>
      </c>
      <c r="J6775" s="14">
        <v>305.44799841904597</v>
      </c>
      <c r="K6775" s="14">
        <v>358.54236925416399</v>
      </c>
      <c r="L6775" s="14">
        <v>27.339666444084902</v>
      </c>
      <c r="M6775" s="14">
        <v>25.754704391032998</v>
      </c>
      <c r="O6775" s="14"/>
      <c r="P6775" s="14"/>
      <c r="Q6775" s="14"/>
      <c r="R6775" s="14"/>
      <c r="S6775" s="14"/>
      <c r="T6775" s="14"/>
      <c r="U6775" s="14"/>
      <c r="V6775" s="14"/>
      <c r="W6775" s="14"/>
      <c r="X6775" s="14"/>
      <c r="Y6775" s="14"/>
    </row>
    <row r="6776" spans="1:25">
      <c r="A6776" s="14" t="s">
        <v>6860</v>
      </c>
      <c r="B6776" s="14" t="s">
        <v>60</v>
      </c>
      <c r="C6776" s="14" t="s">
        <v>131</v>
      </c>
      <c r="D6776" s="14" t="s">
        <v>39</v>
      </c>
      <c r="E6776" s="14">
        <v>0</v>
      </c>
      <c r="F6776" s="14">
        <v>622.40296615218699</v>
      </c>
      <c r="G6776" s="14">
        <v>207.467655384062</v>
      </c>
      <c r="H6776" s="14">
        <v>356.373621464873</v>
      </c>
      <c r="I6776" s="14">
        <v>329.255721160745</v>
      </c>
      <c r="J6776" s="14">
        <v>303.788227542112</v>
      </c>
      <c r="K6776" s="14">
        <v>356.281331261643</v>
      </c>
      <c r="L6776" s="14">
        <v>27.025610100898099</v>
      </c>
      <c r="M6776" s="14">
        <v>25.467493618632901</v>
      </c>
      <c r="O6776" s="14"/>
      <c r="P6776" s="14"/>
      <c r="Q6776" s="14"/>
      <c r="R6776" s="14"/>
      <c r="S6776" s="14"/>
      <c r="T6776" s="14"/>
      <c r="U6776" s="14"/>
      <c r="V6776" s="14"/>
      <c r="W6776" s="14"/>
      <c r="X6776" s="14"/>
      <c r="Y6776" s="14"/>
    </row>
    <row r="6777" spans="1:25">
      <c r="A6777" s="14" t="s">
        <v>6861</v>
      </c>
      <c r="B6777" s="14" t="s">
        <v>60</v>
      </c>
      <c r="C6777" s="14" t="s">
        <v>132</v>
      </c>
      <c r="D6777" s="14" t="s">
        <v>39</v>
      </c>
      <c r="E6777" s="14">
        <v>0</v>
      </c>
      <c r="F6777" s="14">
        <v>617.60833323258998</v>
      </c>
      <c r="G6777" s="14">
        <v>205.869444410863</v>
      </c>
      <c r="H6777" s="14">
        <v>352.79405766676399</v>
      </c>
      <c r="I6777" s="14">
        <v>321.76311532459903</v>
      </c>
      <c r="J6777" s="14">
        <v>296.76698867803998</v>
      </c>
      <c r="K6777" s="14">
        <v>348.29464174815303</v>
      </c>
      <c r="L6777" s="14">
        <v>26.531526423553601</v>
      </c>
      <c r="M6777" s="14">
        <v>24.996126646558899</v>
      </c>
      <c r="O6777" s="14"/>
      <c r="P6777" s="14"/>
      <c r="Q6777" s="14"/>
      <c r="R6777" s="14"/>
      <c r="S6777" s="14"/>
      <c r="T6777" s="14"/>
      <c r="U6777" s="14"/>
      <c r="V6777" s="14"/>
      <c r="W6777" s="14"/>
      <c r="X6777" s="14"/>
      <c r="Y6777" s="14"/>
    </row>
    <row r="6778" spans="1:25">
      <c r="A6778" s="14" t="s">
        <v>6862</v>
      </c>
      <c r="B6778" s="14" t="s">
        <v>60</v>
      </c>
      <c r="C6778" s="14" t="s">
        <v>38</v>
      </c>
      <c r="D6778" s="14" t="s">
        <v>39</v>
      </c>
      <c r="E6778" s="14">
        <v>1</v>
      </c>
      <c r="F6778" s="14">
        <v>111.66062438697701</v>
      </c>
      <c r="G6778" s="14">
        <v>37.220208128992503</v>
      </c>
      <c r="H6778" s="14">
        <v>290.47273584708398</v>
      </c>
      <c r="I6778" s="14">
        <v>269.34082352058402</v>
      </c>
      <c r="J6778" s="14">
        <v>221.24953422486601</v>
      </c>
      <c r="K6778" s="14">
        <v>324.70072099829201</v>
      </c>
      <c r="L6778" s="14">
        <v>55.359897477707797</v>
      </c>
      <c r="M6778" s="14">
        <v>48.091289295718099</v>
      </c>
      <c r="O6778" s="14"/>
      <c r="P6778" s="14"/>
      <c r="Q6778" s="14"/>
      <c r="R6778" s="14"/>
      <c r="S6778" s="14"/>
      <c r="T6778" s="14"/>
      <c r="U6778" s="14"/>
      <c r="V6778" s="14"/>
      <c r="W6778" s="14"/>
      <c r="X6778" s="14"/>
      <c r="Y6778" s="14"/>
    </row>
    <row r="6779" spans="1:25">
      <c r="A6779" s="14" t="s">
        <v>6863</v>
      </c>
      <c r="B6779" s="14" t="s">
        <v>60</v>
      </c>
      <c r="C6779" s="14" t="s">
        <v>36</v>
      </c>
      <c r="D6779" s="14" t="s">
        <v>39</v>
      </c>
      <c r="E6779" s="14">
        <v>1</v>
      </c>
      <c r="F6779" s="14">
        <v>113.33339863981701</v>
      </c>
      <c r="G6779" s="14">
        <v>37.777799546605699</v>
      </c>
      <c r="H6779" s="14">
        <v>293.46538916030198</v>
      </c>
      <c r="I6779" s="14">
        <v>271.98785852710103</v>
      </c>
      <c r="J6779" s="14">
        <v>223.824723362887</v>
      </c>
      <c r="K6779" s="14">
        <v>327.37231345002198</v>
      </c>
      <c r="L6779" s="14">
        <v>55.384454922920298</v>
      </c>
      <c r="M6779" s="14">
        <v>48.163135164214403</v>
      </c>
      <c r="O6779" s="14"/>
      <c r="P6779" s="14"/>
      <c r="Q6779" s="14"/>
      <c r="R6779" s="14"/>
      <c r="S6779" s="14"/>
      <c r="T6779" s="14"/>
      <c r="U6779" s="14"/>
      <c r="V6779" s="14"/>
      <c r="W6779" s="14"/>
      <c r="X6779" s="14"/>
      <c r="Y6779" s="14"/>
    </row>
    <row r="6780" spans="1:25">
      <c r="A6780" s="14" t="s">
        <v>6864</v>
      </c>
      <c r="B6780" s="14" t="s">
        <v>60</v>
      </c>
      <c r="C6780" s="14" t="s">
        <v>34</v>
      </c>
      <c r="D6780" s="14" t="s">
        <v>39</v>
      </c>
      <c r="E6780" s="14">
        <v>1</v>
      </c>
      <c r="F6780" s="14">
        <v>109.765751135432</v>
      </c>
      <c r="G6780" s="14">
        <v>36.588583711810799</v>
      </c>
      <c r="H6780" s="14">
        <v>283.88183710606802</v>
      </c>
      <c r="I6780" s="14">
        <v>257.82727027404798</v>
      </c>
      <c r="J6780" s="14">
        <v>211.45864454963001</v>
      </c>
      <c r="K6780" s="14">
        <v>311.26917034005697</v>
      </c>
      <c r="L6780" s="14">
        <v>53.4419000660086</v>
      </c>
      <c r="M6780" s="14">
        <v>46.3686257244185</v>
      </c>
      <c r="O6780" s="14"/>
      <c r="P6780" s="14"/>
      <c r="Q6780" s="14"/>
      <c r="R6780" s="14"/>
      <c r="S6780" s="14"/>
      <c r="T6780" s="14"/>
      <c r="U6780" s="14"/>
      <c r="V6780" s="14"/>
      <c r="W6780" s="14"/>
      <c r="X6780" s="14"/>
      <c r="Y6780" s="14"/>
    </row>
    <row r="6781" spans="1:25">
      <c r="A6781" s="14" t="s">
        <v>6865</v>
      </c>
      <c r="B6781" s="14" t="s">
        <v>60</v>
      </c>
      <c r="C6781" s="14" t="s">
        <v>128</v>
      </c>
      <c r="D6781" s="14" t="s">
        <v>39</v>
      </c>
      <c r="E6781" s="14">
        <v>1</v>
      </c>
      <c r="F6781" s="14">
        <v>107.765080517238</v>
      </c>
      <c r="G6781" s="14">
        <v>35.921693505745999</v>
      </c>
      <c r="H6781" s="14">
        <v>277.50188112797599</v>
      </c>
      <c r="I6781" s="14">
        <v>248.05594237217599</v>
      </c>
      <c r="J6781" s="14">
        <v>203.01767264424501</v>
      </c>
      <c r="K6781" s="14">
        <v>300.03313598451899</v>
      </c>
      <c r="L6781" s="14">
        <v>51.977193612343299</v>
      </c>
      <c r="M6781" s="14">
        <v>45.038269727931201</v>
      </c>
      <c r="O6781" s="14"/>
      <c r="P6781" s="14"/>
      <c r="Q6781" s="14"/>
      <c r="R6781" s="14"/>
      <c r="S6781" s="14"/>
      <c r="T6781" s="14"/>
      <c r="U6781" s="14"/>
      <c r="V6781" s="14"/>
      <c r="W6781" s="14"/>
      <c r="X6781" s="14"/>
      <c r="Y6781" s="14"/>
    </row>
    <row r="6782" spans="1:25">
      <c r="A6782" s="14" t="s">
        <v>6866</v>
      </c>
      <c r="B6782" s="14" t="s">
        <v>60</v>
      </c>
      <c r="C6782" s="14" t="s">
        <v>129</v>
      </c>
      <c r="D6782" s="14" t="s">
        <v>39</v>
      </c>
      <c r="E6782" s="14">
        <v>1</v>
      </c>
      <c r="F6782" s="14">
        <v>103.353422075938</v>
      </c>
      <c r="G6782" s="14">
        <v>34.451140691979397</v>
      </c>
      <c r="H6782" s="14">
        <v>265.16515400348499</v>
      </c>
      <c r="I6782" s="14">
        <v>232.574302450647</v>
      </c>
      <c r="J6782" s="14">
        <v>189.503369652711</v>
      </c>
      <c r="K6782" s="14">
        <v>282.432723419865</v>
      </c>
      <c r="L6782" s="14">
        <v>49.858420969217697</v>
      </c>
      <c r="M6782" s="14">
        <v>43.070932797936301</v>
      </c>
      <c r="O6782" s="14"/>
      <c r="P6782" s="14"/>
      <c r="Q6782" s="14"/>
      <c r="R6782" s="14"/>
      <c r="S6782" s="14"/>
      <c r="T6782" s="14"/>
      <c r="U6782" s="14"/>
      <c r="V6782" s="14"/>
      <c r="W6782" s="14"/>
      <c r="X6782" s="14"/>
      <c r="Y6782" s="14"/>
    </row>
    <row r="6783" spans="1:25">
      <c r="A6783" s="14" t="s">
        <v>6867</v>
      </c>
      <c r="B6783" s="14" t="s">
        <v>60</v>
      </c>
      <c r="C6783" s="14" t="s">
        <v>130</v>
      </c>
      <c r="D6783" s="14" t="s">
        <v>39</v>
      </c>
      <c r="E6783" s="14">
        <v>1</v>
      </c>
      <c r="F6783" s="14">
        <v>100.259619949157</v>
      </c>
      <c r="G6783" s="14">
        <v>33.419873316385598</v>
      </c>
      <c r="H6783" s="14">
        <v>256.431582048076</v>
      </c>
      <c r="I6783" s="14">
        <v>227.729544080034</v>
      </c>
      <c r="J6783" s="14">
        <v>184.928044186189</v>
      </c>
      <c r="K6783" s="14">
        <v>277.387971389283</v>
      </c>
      <c r="L6783" s="14">
        <v>49.658427309248999</v>
      </c>
      <c r="M6783" s="14">
        <v>42.801499893845303</v>
      </c>
      <c r="O6783" s="14"/>
      <c r="P6783" s="14"/>
      <c r="Q6783" s="14"/>
      <c r="R6783" s="14"/>
      <c r="S6783" s="14"/>
      <c r="T6783" s="14"/>
      <c r="U6783" s="14"/>
      <c r="V6783" s="14"/>
      <c r="W6783" s="14"/>
      <c r="X6783" s="14"/>
      <c r="Y6783" s="14"/>
    </row>
    <row r="6784" spans="1:25">
      <c r="A6784" s="14" t="s">
        <v>6868</v>
      </c>
      <c r="B6784" s="14" t="s">
        <v>60</v>
      </c>
      <c r="C6784" s="14" t="s">
        <v>131</v>
      </c>
      <c r="D6784" s="14" t="s">
        <v>39</v>
      </c>
      <c r="E6784" s="14">
        <v>1</v>
      </c>
      <c r="F6784" s="14">
        <v>101.22304989998599</v>
      </c>
      <c r="G6784" s="14">
        <v>33.741016633328499</v>
      </c>
      <c r="H6784" s="14">
        <v>257.50604161893102</v>
      </c>
      <c r="I6784" s="14">
        <v>224.45190678233701</v>
      </c>
      <c r="J6784" s="14">
        <v>182.497491142358</v>
      </c>
      <c r="K6784" s="14">
        <v>273.09282047639999</v>
      </c>
      <c r="L6784" s="14">
        <v>48.6409136940634</v>
      </c>
      <c r="M6784" s="14">
        <v>41.954415639978997</v>
      </c>
      <c r="O6784" s="14"/>
      <c r="P6784" s="14"/>
      <c r="Q6784" s="14"/>
      <c r="R6784" s="14"/>
      <c r="S6784" s="14"/>
      <c r="T6784" s="14"/>
      <c r="U6784" s="14"/>
      <c r="V6784" s="14"/>
      <c r="W6784" s="14"/>
      <c r="X6784" s="14"/>
      <c r="Y6784" s="14"/>
    </row>
    <row r="6785" spans="1:25">
      <c r="A6785" s="14" t="s">
        <v>6869</v>
      </c>
      <c r="B6785" s="14" t="s">
        <v>60</v>
      </c>
      <c r="C6785" s="14" t="s">
        <v>132</v>
      </c>
      <c r="D6785" s="14" t="s">
        <v>39</v>
      </c>
      <c r="E6785" s="14">
        <v>1</v>
      </c>
      <c r="F6785" s="14">
        <v>92.249870142653194</v>
      </c>
      <c r="G6785" s="14">
        <v>30.749956714217699</v>
      </c>
      <c r="H6785" s="14">
        <v>234.13672625038899</v>
      </c>
      <c r="I6785" s="14">
        <v>202.759161867693</v>
      </c>
      <c r="J6785" s="14">
        <v>163.11272187196101</v>
      </c>
      <c r="K6785" s="14">
        <v>249.050612811241</v>
      </c>
      <c r="L6785" s="14">
        <v>46.291450943547801</v>
      </c>
      <c r="M6785" s="14">
        <v>39.646439995732599</v>
      </c>
      <c r="O6785" s="14"/>
      <c r="P6785" s="14"/>
      <c r="Q6785" s="14"/>
      <c r="R6785" s="14"/>
      <c r="S6785" s="14"/>
      <c r="T6785" s="14"/>
      <c r="U6785" s="14"/>
      <c r="V6785" s="14"/>
      <c r="W6785" s="14"/>
      <c r="X6785" s="14"/>
      <c r="Y6785" s="14"/>
    </row>
    <row r="6786" spans="1:25">
      <c r="A6786" s="14" t="s">
        <v>6870</v>
      </c>
      <c r="B6786" s="14" t="s">
        <v>60</v>
      </c>
      <c r="C6786" s="14" t="s">
        <v>38</v>
      </c>
      <c r="D6786" s="14" t="s">
        <v>39</v>
      </c>
      <c r="E6786" s="14">
        <v>2</v>
      </c>
      <c r="F6786" s="14">
        <v>115.89596757848901</v>
      </c>
      <c r="G6786" s="14">
        <v>38.6319891928296</v>
      </c>
      <c r="H6786" s="14">
        <v>314.55859184260299</v>
      </c>
      <c r="I6786" s="14">
        <v>313.06797472882403</v>
      </c>
      <c r="J6786" s="14">
        <v>258.406935887798</v>
      </c>
      <c r="K6786" s="14">
        <v>375.82642194622798</v>
      </c>
      <c r="L6786" s="14">
        <v>62.758447217403798</v>
      </c>
      <c r="M6786" s="14">
        <v>54.661038841026397</v>
      </c>
      <c r="O6786" s="14"/>
      <c r="P6786" s="14"/>
      <c r="Q6786" s="14"/>
      <c r="R6786" s="14"/>
      <c r="S6786" s="14"/>
      <c r="T6786" s="14"/>
      <c r="U6786" s="14"/>
      <c r="V6786" s="14"/>
      <c r="W6786" s="14"/>
      <c r="X6786" s="14"/>
      <c r="Y6786" s="14"/>
    </row>
    <row r="6787" spans="1:25">
      <c r="A6787" s="14" t="s">
        <v>6871</v>
      </c>
      <c r="B6787" s="14" t="s">
        <v>60</v>
      </c>
      <c r="C6787" s="14" t="s">
        <v>36</v>
      </c>
      <c r="D6787" s="14" t="s">
        <v>39</v>
      </c>
      <c r="E6787" s="14">
        <v>2</v>
      </c>
      <c r="F6787" s="14">
        <v>109.376195297202</v>
      </c>
      <c r="G6787" s="14">
        <v>36.4587317657341</v>
      </c>
      <c r="H6787" s="14">
        <v>296.03538933391701</v>
      </c>
      <c r="I6787" s="14">
        <v>293.4806807059</v>
      </c>
      <c r="J6787" s="14">
        <v>240.76754726461999</v>
      </c>
      <c r="K6787" s="14">
        <v>354.25035658699699</v>
      </c>
      <c r="L6787" s="14">
        <v>60.7696758810972</v>
      </c>
      <c r="M6787" s="14">
        <v>52.713133441279197</v>
      </c>
      <c r="O6787" s="14"/>
      <c r="P6787" s="14"/>
      <c r="Q6787" s="14"/>
      <c r="R6787" s="14"/>
      <c r="S6787" s="14"/>
      <c r="T6787" s="14"/>
      <c r="U6787" s="14"/>
      <c r="V6787" s="14"/>
      <c r="W6787" s="14"/>
      <c r="X6787" s="14"/>
      <c r="Y6787" s="14"/>
    </row>
    <row r="6788" spans="1:25">
      <c r="A6788" s="14" t="s">
        <v>6872</v>
      </c>
      <c r="B6788" s="14" t="s">
        <v>60</v>
      </c>
      <c r="C6788" s="14" t="s">
        <v>34</v>
      </c>
      <c r="D6788" s="14" t="s">
        <v>39</v>
      </c>
      <c r="E6788" s="14">
        <v>2</v>
      </c>
      <c r="F6788" s="14">
        <v>109.270253078327</v>
      </c>
      <c r="G6788" s="14">
        <v>36.423417692775601</v>
      </c>
      <c r="H6788" s="14">
        <v>296.61568739196701</v>
      </c>
      <c r="I6788" s="14">
        <v>291.11454401018301</v>
      </c>
      <c r="J6788" s="14">
        <v>238.76101306073301</v>
      </c>
      <c r="K6788" s="14">
        <v>351.473844360187</v>
      </c>
      <c r="L6788" s="14">
        <v>60.359300350003899</v>
      </c>
      <c r="M6788" s="14">
        <v>52.3535309494495</v>
      </c>
      <c r="O6788" s="14"/>
      <c r="P6788" s="14"/>
      <c r="Q6788" s="14"/>
      <c r="R6788" s="14"/>
      <c r="S6788" s="14"/>
      <c r="T6788" s="14"/>
      <c r="U6788" s="14"/>
      <c r="V6788" s="14"/>
      <c r="W6788" s="14"/>
      <c r="X6788" s="14"/>
      <c r="Y6788" s="14"/>
    </row>
    <row r="6789" spans="1:25">
      <c r="A6789" s="14" t="s">
        <v>6873</v>
      </c>
      <c r="B6789" s="14" t="s">
        <v>60</v>
      </c>
      <c r="C6789" s="14" t="s">
        <v>128</v>
      </c>
      <c r="D6789" s="14" t="s">
        <v>39</v>
      </c>
      <c r="E6789" s="14">
        <v>2</v>
      </c>
      <c r="F6789" s="14">
        <v>104.195834860578</v>
      </c>
      <c r="G6789" s="14">
        <v>34.731944953526103</v>
      </c>
      <c r="H6789" s="14">
        <v>284.051673465401</v>
      </c>
      <c r="I6789" s="14">
        <v>276.58395884511401</v>
      </c>
      <c r="J6789" s="14">
        <v>225.68684192171901</v>
      </c>
      <c r="K6789" s="14">
        <v>335.466734182903</v>
      </c>
      <c r="L6789" s="14">
        <v>58.882775337789099</v>
      </c>
      <c r="M6789" s="14">
        <v>50.897116923394798</v>
      </c>
      <c r="O6789" s="14"/>
      <c r="P6789" s="14"/>
      <c r="Q6789" s="14"/>
      <c r="R6789" s="14"/>
      <c r="S6789" s="14"/>
      <c r="T6789" s="14"/>
      <c r="U6789" s="14"/>
      <c r="V6789" s="14"/>
      <c r="W6789" s="14"/>
      <c r="X6789" s="14"/>
      <c r="Y6789" s="14"/>
    </row>
    <row r="6790" spans="1:25">
      <c r="A6790" s="14" t="s">
        <v>6874</v>
      </c>
      <c r="B6790" s="14" t="s">
        <v>60</v>
      </c>
      <c r="C6790" s="14" t="s">
        <v>129</v>
      </c>
      <c r="D6790" s="14" t="s">
        <v>39</v>
      </c>
      <c r="E6790" s="14">
        <v>2</v>
      </c>
      <c r="F6790" s="14">
        <v>106.346374084473</v>
      </c>
      <c r="G6790" s="14">
        <v>35.448791361491203</v>
      </c>
      <c r="H6790" s="14">
        <v>290.08039629162698</v>
      </c>
      <c r="I6790" s="14">
        <v>283.76817975019901</v>
      </c>
      <c r="J6790" s="14">
        <v>232.033928167993</v>
      </c>
      <c r="K6790" s="14">
        <v>343.530267452668</v>
      </c>
      <c r="L6790" s="14">
        <v>59.762087702468897</v>
      </c>
      <c r="M6790" s="14">
        <v>51.7342515822058</v>
      </c>
      <c r="O6790" s="14"/>
      <c r="P6790" s="14"/>
      <c r="Q6790" s="14"/>
      <c r="R6790" s="14"/>
      <c r="S6790" s="14"/>
      <c r="T6790" s="14"/>
      <c r="U6790" s="14"/>
      <c r="V6790" s="14"/>
      <c r="W6790" s="14"/>
      <c r="X6790" s="14"/>
      <c r="Y6790" s="14"/>
    </row>
    <row r="6791" spans="1:25">
      <c r="A6791" s="14" t="s">
        <v>6875</v>
      </c>
      <c r="B6791" s="14" t="s">
        <v>60</v>
      </c>
      <c r="C6791" s="14" t="s">
        <v>130</v>
      </c>
      <c r="D6791" s="14" t="s">
        <v>39</v>
      </c>
      <c r="E6791" s="14">
        <v>2</v>
      </c>
      <c r="F6791" s="14">
        <v>99.650275523335907</v>
      </c>
      <c r="G6791" s="14">
        <v>33.2167585077787</v>
      </c>
      <c r="H6791" s="14">
        <v>271.534035050917</v>
      </c>
      <c r="I6791" s="14">
        <v>260.16588726854599</v>
      </c>
      <c r="J6791" s="14">
        <v>211.159235404067</v>
      </c>
      <c r="K6791" s="14">
        <v>317.049523514481</v>
      </c>
      <c r="L6791" s="14">
        <v>56.883636245934703</v>
      </c>
      <c r="M6791" s="14">
        <v>49.006651864479203</v>
      </c>
      <c r="O6791" s="14"/>
      <c r="P6791" s="14"/>
      <c r="Q6791" s="14"/>
      <c r="R6791" s="14"/>
      <c r="S6791" s="14"/>
      <c r="T6791" s="14"/>
      <c r="U6791" s="14"/>
      <c r="V6791" s="14"/>
      <c r="W6791" s="14"/>
      <c r="X6791" s="14"/>
      <c r="Y6791" s="14"/>
    </row>
    <row r="6792" spans="1:25">
      <c r="A6792" s="14" t="s">
        <v>6876</v>
      </c>
      <c r="B6792" s="14" t="s">
        <v>60</v>
      </c>
      <c r="C6792" s="14" t="s">
        <v>131</v>
      </c>
      <c r="D6792" s="14" t="s">
        <v>39</v>
      </c>
      <c r="E6792" s="14">
        <v>2</v>
      </c>
      <c r="F6792" s="14">
        <v>105.016147290193</v>
      </c>
      <c r="G6792" s="14">
        <v>35.005382430064401</v>
      </c>
      <c r="H6792" s="14">
        <v>285.55619776537202</v>
      </c>
      <c r="I6792" s="14">
        <v>270.58665807708297</v>
      </c>
      <c r="J6792" s="14">
        <v>220.71442518882901</v>
      </c>
      <c r="K6792" s="14">
        <v>328.25063112148598</v>
      </c>
      <c r="L6792" s="14">
        <v>57.6639730444031</v>
      </c>
      <c r="M6792" s="14">
        <v>49.872232888254203</v>
      </c>
      <c r="O6792" s="14"/>
      <c r="P6792" s="14"/>
      <c r="Q6792" s="14"/>
      <c r="R6792" s="14"/>
      <c r="S6792" s="14"/>
      <c r="T6792" s="14"/>
      <c r="U6792" s="14"/>
      <c r="V6792" s="14"/>
      <c r="W6792" s="14"/>
      <c r="X6792" s="14"/>
      <c r="Y6792" s="14"/>
    </row>
    <row r="6793" spans="1:25">
      <c r="A6793" s="14" t="s">
        <v>6877</v>
      </c>
      <c r="B6793" s="14" t="s">
        <v>60</v>
      </c>
      <c r="C6793" s="14" t="s">
        <v>132</v>
      </c>
      <c r="D6793" s="14" t="s">
        <v>39</v>
      </c>
      <c r="E6793" s="14">
        <v>2</v>
      </c>
      <c r="F6793" s="14">
        <v>99.265148364339595</v>
      </c>
      <c r="G6793" s="14">
        <v>33.088382788113201</v>
      </c>
      <c r="H6793" s="14">
        <v>270.60259074868401</v>
      </c>
      <c r="I6793" s="14">
        <v>253.417158647191</v>
      </c>
      <c r="J6793" s="14">
        <v>205.195991613725</v>
      </c>
      <c r="K6793" s="14">
        <v>309.40533741599199</v>
      </c>
      <c r="L6793" s="14">
        <v>55.988178768801198</v>
      </c>
      <c r="M6793" s="14">
        <v>48.221167033465903</v>
      </c>
      <c r="O6793" s="14"/>
      <c r="P6793" s="14"/>
      <c r="Q6793" s="14"/>
      <c r="R6793" s="14"/>
      <c r="S6793" s="14"/>
      <c r="T6793" s="14"/>
      <c r="U6793" s="14"/>
      <c r="V6793" s="14"/>
      <c r="W6793" s="14"/>
      <c r="X6793" s="14"/>
      <c r="Y6793" s="14"/>
    </row>
    <row r="6794" spans="1:25">
      <c r="A6794" s="14" t="s">
        <v>6878</v>
      </c>
      <c r="B6794" s="14" t="s">
        <v>60</v>
      </c>
      <c r="C6794" s="14" t="s">
        <v>38</v>
      </c>
      <c r="D6794" s="14" t="s">
        <v>39</v>
      </c>
      <c r="E6794" s="14">
        <v>3</v>
      </c>
      <c r="F6794" s="14">
        <v>138.11878901342601</v>
      </c>
      <c r="G6794" s="14">
        <v>46.039596337808597</v>
      </c>
      <c r="H6794" s="14">
        <v>379.80198265804802</v>
      </c>
      <c r="I6794" s="14">
        <v>352.27450505545499</v>
      </c>
      <c r="J6794" s="14">
        <v>295.69910548182298</v>
      </c>
      <c r="K6794" s="14">
        <v>416.477343659729</v>
      </c>
      <c r="L6794" s="14">
        <v>64.202838604274206</v>
      </c>
      <c r="M6794" s="14">
        <v>56.575399573632403</v>
      </c>
      <c r="O6794" s="14"/>
      <c r="P6794" s="14"/>
      <c r="Q6794" s="14"/>
      <c r="R6794" s="14"/>
      <c r="S6794" s="14"/>
      <c r="T6794" s="14"/>
      <c r="U6794" s="14"/>
      <c r="V6794" s="14"/>
      <c r="W6794" s="14"/>
      <c r="X6794" s="14"/>
      <c r="Y6794" s="14"/>
    </row>
    <row r="6795" spans="1:25">
      <c r="A6795" s="14" t="s">
        <v>6879</v>
      </c>
      <c r="B6795" s="14" t="s">
        <v>60</v>
      </c>
      <c r="C6795" s="14" t="s">
        <v>36</v>
      </c>
      <c r="D6795" s="14" t="s">
        <v>39</v>
      </c>
      <c r="E6795" s="14">
        <v>3</v>
      </c>
      <c r="F6795" s="14">
        <v>131.370639445172</v>
      </c>
      <c r="G6795" s="14">
        <v>43.790213148390599</v>
      </c>
      <c r="H6795" s="14">
        <v>357.441948807367</v>
      </c>
      <c r="I6795" s="14">
        <v>329.44145708990601</v>
      </c>
      <c r="J6795" s="14">
        <v>275.24746598012501</v>
      </c>
      <c r="K6795" s="14">
        <v>391.14061980865802</v>
      </c>
      <c r="L6795" s="14">
        <v>61.699162718752198</v>
      </c>
      <c r="M6795" s="14">
        <v>54.193991109780598</v>
      </c>
      <c r="O6795" s="14"/>
      <c r="P6795" s="14"/>
      <c r="Q6795" s="14"/>
      <c r="R6795" s="14"/>
      <c r="S6795" s="14"/>
      <c r="T6795" s="14"/>
      <c r="U6795" s="14"/>
      <c r="V6795" s="14"/>
      <c r="W6795" s="14"/>
      <c r="X6795" s="14"/>
      <c r="Y6795" s="14"/>
    </row>
    <row r="6796" spans="1:25">
      <c r="A6796" s="14" t="s">
        <v>6880</v>
      </c>
      <c r="B6796" s="14" t="s">
        <v>60</v>
      </c>
      <c r="C6796" s="14" t="s">
        <v>34</v>
      </c>
      <c r="D6796" s="14" t="s">
        <v>39</v>
      </c>
      <c r="E6796" s="14">
        <v>3</v>
      </c>
      <c r="F6796" s="14">
        <v>128.227759429234</v>
      </c>
      <c r="G6796" s="14">
        <v>42.742586476411198</v>
      </c>
      <c r="H6796" s="14">
        <v>346.974129855054</v>
      </c>
      <c r="I6796" s="14">
        <v>319.67905406921602</v>
      </c>
      <c r="J6796" s="14">
        <v>266.490262222875</v>
      </c>
      <c r="K6796" s="14">
        <v>380.33014303312501</v>
      </c>
      <c r="L6796" s="14">
        <v>60.651088963909402</v>
      </c>
      <c r="M6796" s="14">
        <v>53.1887918463405</v>
      </c>
      <c r="O6796" s="14"/>
      <c r="P6796" s="14"/>
      <c r="Q6796" s="14"/>
      <c r="R6796" s="14"/>
      <c r="S6796" s="14"/>
      <c r="T6796" s="14"/>
      <c r="U6796" s="14"/>
      <c r="V6796" s="14"/>
      <c r="W6796" s="14"/>
      <c r="X6796" s="14"/>
      <c r="Y6796" s="14"/>
    </row>
    <row r="6797" spans="1:25">
      <c r="A6797" s="14" t="s">
        <v>6881</v>
      </c>
      <c r="B6797" s="14" t="s">
        <v>60</v>
      </c>
      <c r="C6797" s="14" t="s">
        <v>128</v>
      </c>
      <c r="D6797" s="14" t="s">
        <v>39</v>
      </c>
      <c r="E6797" s="14">
        <v>3</v>
      </c>
      <c r="F6797" s="14">
        <v>131.854229365549</v>
      </c>
      <c r="G6797" s="14">
        <v>43.951409788516202</v>
      </c>
      <c r="H6797" s="14">
        <v>357.52231389790802</v>
      </c>
      <c r="I6797" s="14">
        <v>327.85286850894101</v>
      </c>
      <c r="J6797" s="14">
        <v>274.02833825112702</v>
      </c>
      <c r="K6797" s="14">
        <v>389.11672985500701</v>
      </c>
      <c r="L6797" s="14">
        <v>61.263861346065298</v>
      </c>
      <c r="M6797" s="14">
        <v>53.824530257814402</v>
      </c>
      <c r="O6797" s="14"/>
      <c r="P6797" s="14"/>
      <c r="Q6797" s="14"/>
      <c r="R6797" s="14"/>
      <c r="S6797" s="14"/>
      <c r="T6797" s="14"/>
      <c r="U6797" s="14"/>
      <c r="V6797" s="14"/>
      <c r="W6797" s="14"/>
      <c r="X6797" s="14"/>
      <c r="Y6797" s="14"/>
    </row>
    <row r="6798" spans="1:25">
      <c r="A6798" s="14" t="s">
        <v>6882</v>
      </c>
      <c r="B6798" s="14" t="s">
        <v>60</v>
      </c>
      <c r="C6798" s="14" t="s">
        <v>129</v>
      </c>
      <c r="D6798" s="14" t="s">
        <v>39</v>
      </c>
      <c r="E6798" s="14">
        <v>3</v>
      </c>
      <c r="F6798" s="14">
        <v>121.749141199972</v>
      </c>
      <c r="G6798" s="14">
        <v>40.5830470666574</v>
      </c>
      <c r="H6798" s="14">
        <v>330.65137068513201</v>
      </c>
      <c r="I6798" s="14">
        <v>303.51173762358798</v>
      </c>
      <c r="J6798" s="14">
        <v>251.756133069676</v>
      </c>
      <c r="K6798" s="14">
        <v>362.73368291050798</v>
      </c>
      <c r="L6798" s="14">
        <v>59.2219452869195</v>
      </c>
      <c r="M6798" s="14">
        <v>51.7556045539122</v>
      </c>
      <c r="O6798" s="14"/>
      <c r="P6798" s="14"/>
      <c r="Q6798" s="14"/>
      <c r="R6798" s="14"/>
      <c r="S6798" s="14"/>
      <c r="T6798" s="14"/>
      <c r="U6798" s="14"/>
      <c r="V6798" s="14"/>
      <c r="W6798" s="14"/>
      <c r="X6798" s="14"/>
      <c r="Y6798" s="14"/>
    </row>
    <row r="6799" spans="1:25">
      <c r="A6799" s="14" t="s">
        <v>6883</v>
      </c>
      <c r="B6799" s="14" t="s">
        <v>60</v>
      </c>
      <c r="C6799" s="14" t="s">
        <v>130</v>
      </c>
      <c r="D6799" s="14" t="s">
        <v>39</v>
      </c>
      <c r="E6799" s="14">
        <v>3</v>
      </c>
      <c r="F6799" s="14">
        <v>128.43086330332201</v>
      </c>
      <c r="G6799" s="14">
        <v>42.8102877677739</v>
      </c>
      <c r="H6799" s="14">
        <v>349.32915355180597</v>
      </c>
      <c r="I6799" s="14">
        <v>319.548887066649</v>
      </c>
      <c r="J6799" s="14">
        <v>266.44372036498902</v>
      </c>
      <c r="K6799" s="14">
        <v>380.09829124319901</v>
      </c>
      <c r="L6799" s="14">
        <v>60.549404176550702</v>
      </c>
      <c r="M6799" s="14">
        <v>53.105166701659797</v>
      </c>
      <c r="O6799" s="14"/>
      <c r="P6799" s="14"/>
      <c r="Q6799" s="14"/>
      <c r="R6799" s="14"/>
      <c r="S6799" s="14"/>
      <c r="T6799" s="14"/>
      <c r="U6799" s="14"/>
      <c r="V6799" s="14"/>
      <c r="W6799" s="14"/>
      <c r="X6799" s="14"/>
      <c r="Y6799" s="14"/>
    </row>
    <row r="6800" spans="1:25">
      <c r="A6800" s="14" t="s">
        <v>6884</v>
      </c>
      <c r="B6800" s="14" t="s">
        <v>60</v>
      </c>
      <c r="C6800" s="14" t="s">
        <v>131</v>
      </c>
      <c r="D6800" s="14" t="s">
        <v>39</v>
      </c>
      <c r="E6800" s="14">
        <v>3</v>
      </c>
      <c r="F6800" s="14">
        <v>126.259508284802</v>
      </c>
      <c r="G6800" s="14">
        <v>42.086502761600698</v>
      </c>
      <c r="H6800" s="14">
        <v>341.94428633084698</v>
      </c>
      <c r="I6800" s="14">
        <v>307.738806094751</v>
      </c>
      <c r="J6800" s="14">
        <v>256.16382997274502</v>
      </c>
      <c r="K6800" s="14">
        <v>366.61001569145299</v>
      </c>
      <c r="L6800" s="14">
        <v>58.8712095967023</v>
      </c>
      <c r="M6800" s="14">
        <v>51.574976122005602</v>
      </c>
      <c r="O6800" s="14"/>
      <c r="P6800" s="14"/>
      <c r="Q6800" s="14"/>
      <c r="R6800" s="14"/>
      <c r="S6800" s="14"/>
      <c r="T6800" s="14"/>
      <c r="U6800" s="14"/>
      <c r="V6800" s="14"/>
      <c r="W6800" s="14"/>
      <c r="X6800" s="14"/>
      <c r="Y6800" s="14"/>
    </row>
    <row r="6801" spans="1:25">
      <c r="A6801" s="14" t="s">
        <v>6885</v>
      </c>
      <c r="B6801" s="14" t="s">
        <v>60</v>
      </c>
      <c r="C6801" s="14" t="s">
        <v>132</v>
      </c>
      <c r="D6801" s="14" t="s">
        <v>39</v>
      </c>
      <c r="E6801" s="14">
        <v>3</v>
      </c>
      <c r="F6801" s="14">
        <v>129.35177690552601</v>
      </c>
      <c r="G6801" s="14">
        <v>43.1172589685087</v>
      </c>
      <c r="H6801" s="14">
        <v>349.46716622231099</v>
      </c>
      <c r="I6801" s="14">
        <v>308.24981970114999</v>
      </c>
      <c r="J6801" s="14">
        <v>257.17703795915997</v>
      </c>
      <c r="K6801" s="14">
        <v>366.454538762948</v>
      </c>
      <c r="L6801" s="14">
        <v>58.204719061798102</v>
      </c>
      <c r="M6801" s="14">
        <v>51.072781741990198</v>
      </c>
      <c r="O6801" s="14"/>
      <c r="P6801" s="14"/>
      <c r="Q6801" s="14"/>
      <c r="R6801" s="14"/>
      <c r="S6801" s="14"/>
      <c r="T6801" s="14"/>
      <c r="U6801" s="14"/>
      <c r="V6801" s="14"/>
      <c r="W6801" s="14"/>
      <c r="X6801" s="14"/>
      <c r="Y6801" s="14"/>
    </row>
    <row r="6802" spans="1:25">
      <c r="A6802" s="14" t="s">
        <v>6886</v>
      </c>
      <c r="B6802" s="14" t="s">
        <v>60</v>
      </c>
      <c r="C6802" s="14" t="s">
        <v>38</v>
      </c>
      <c r="D6802" s="14" t="s">
        <v>39</v>
      </c>
      <c r="E6802" s="14">
        <v>4</v>
      </c>
      <c r="F6802" s="14">
        <v>120.595062161558</v>
      </c>
      <c r="G6802" s="14">
        <v>40.198354053852498</v>
      </c>
      <c r="H6802" s="14">
        <v>363.68727091154</v>
      </c>
      <c r="I6802" s="14">
        <v>350.47287196464998</v>
      </c>
      <c r="J6802" s="14">
        <v>290.463236004686</v>
      </c>
      <c r="K6802" s="14">
        <v>419.18405193967402</v>
      </c>
      <c r="L6802" s="14">
        <v>68.711179975023896</v>
      </c>
      <c r="M6802" s="14">
        <v>60.009635959964399</v>
      </c>
      <c r="O6802" s="14"/>
      <c r="P6802" s="14"/>
      <c r="Q6802" s="14"/>
      <c r="R6802" s="14"/>
      <c r="S6802" s="14"/>
      <c r="T6802" s="14"/>
      <c r="U6802" s="14"/>
      <c r="V6802" s="14"/>
      <c r="W6802" s="14"/>
      <c r="X6802" s="14"/>
      <c r="Y6802" s="14"/>
    </row>
    <row r="6803" spans="1:25">
      <c r="A6803" s="14" t="s">
        <v>6887</v>
      </c>
      <c r="B6803" s="14" t="s">
        <v>60</v>
      </c>
      <c r="C6803" s="14" t="s">
        <v>36</v>
      </c>
      <c r="D6803" s="14" t="s">
        <v>39</v>
      </c>
      <c r="E6803" s="14">
        <v>4</v>
      </c>
      <c r="F6803" s="14">
        <v>115.67296197086</v>
      </c>
      <c r="G6803" s="14">
        <v>38.557653990286802</v>
      </c>
      <c r="H6803" s="14">
        <v>349.560188482851</v>
      </c>
      <c r="I6803" s="14">
        <v>336.30376574117099</v>
      </c>
      <c r="J6803" s="14">
        <v>277.57887178100998</v>
      </c>
      <c r="K6803" s="14">
        <v>403.73711384455999</v>
      </c>
      <c r="L6803" s="14">
        <v>67.433348103388397</v>
      </c>
      <c r="M6803" s="14">
        <v>58.724893960161701</v>
      </c>
      <c r="O6803" s="14"/>
      <c r="P6803" s="14"/>
      <c r="Q6803" s="14"/>
      <c r="R6803" s="14"/>
      <c r="S6803" s="14"/>
      <c r="T6803" s="14"/>
      <c r="U6803" s="14"/>
      <c r="V6803" s="14"/>
      <c r="W6803" s="14"/>
      <c r="X6803" s="14"/>
      <c r="Y6803" s="14"/>
    </row>
    <row r="6804" spans="1:25">
      <c r="A6804" s="14" t="s">
        <v>6888</v>
      </c>
      <c r="B6804" s="14" t="s">
        <v>60</v>
      </c>
      <c r="C6804" s="14" t="s">
        <v>34</v>
      </c>
      <c r="D6804" s="14" t="s">
        <v>39</v>
      </c>
      <c r="E6804" s="14">
        <v>4</v>
      </c>
      <c r="F6804" s="14">
        <v>123.151902736045</v>
      </c>
      <c r="G6804" s="14">
        <v>41.050634245348199</v>
      </c>
      <c r="H6804" s="14">
        <v>374.60654824652403</v>
      </c>
      <c r="I6804" s="14">
        <v>357.56757601028499</v>
      </c>
      <c r="J6804" s="14">
        <v>296.99993728796198</v>
      </c>
      <c r="K6804" s="14">
        <v>426.81913749302299</v>
      </c>
      <c r="L6804" s="14">
        <v>69.251561482737998</v>
      </c>
      <c r="M6804" s="14">
        <v>60.567638722322599</v>
      </c>
      <c r="O6804" s="14"/>
      <c r="P6804" s="14"/>
      <c r="Q6804" s="14"/>
      <c r="R6804" s="14"/>
      <c r="S6804" s="14"/>
      <c r="T6804" s="14"/>
      <c r="U6804" s="14"/>
      <c r="V6804" s="14"/>
      <c r="W6804" s="14"/>
      <c r="X6804" s="14"/>
      <c r="Y6804" s="14"/>
    </row>
    <row r="6805" spans="1:25">
      <c r="A6805" s="14" t="s">
        <v>6889</v>
      </c>
      <c r="B6805" s="14" t="s">
        <v>60</v>
      </c>
      <c r="C6805" s="14" t="s">
        <v>128</v>
      </c>
      <c r="D6805" s="14" t="s">
        <v>39</v>
      </c>
      <c r="E6805" s="14">
        <v>4</v>
      </c>
      <c r="F6805" s="14">
        <v>126.98063385681201</v>
      </c>
      <c r="G6805" s="14">
        <v>42.3268779522706</v>
      </c>
      <c r="H6805" s="14">
        <v>389.47530551425302</v>
      </c>
      <c r="I6805" s="14">
        <v>368.89264481166202</v>
      </c>
      <c r="J6805" s="14">
        <v>307.37527397260101</v>
      </c>
      <c r="K6805" s="14">
        <v>439.08620679199697</v>
      </c>
      <c r="L6805" s="14">
        <v>70.193561980334906</v>
      </c>
      <c r="M6805" s="14">
        <v>61.517370839061201</v>
      </c>
      <c r="O6805" s="14"/>
      <c r="P6805" s="14"/>
      <c r="Q6805" s="14"/>
      <c r="R6805" s="14"/>
      <c r="S6805" s="14"/>
      <c r="T6805" s="14"/>
      <c r="U6805" s="14"/>
      <c r="V6805" s="14"/>
      <c r="W6805" s="14"/>
      <c r="X6805" s="14"/>
      <c r="Y6805" s="14"/>
    </row>
    <row r="6806" spans="1:25">
      <c r="A6806" s="14" t="s">
        <v>6890</v>
      </c>
      <c r="B6806" s="14" t="s">
        <v>60</v>
      </c>
      <c r="C6806" s="14" t="s">
        <v>129</v>
      </c>
      <c r="D6806" s="14" t="s">
        <v>39</v>
      </c>
      <c r="E6806" s="14">
        <v>4</v>
      </c>
      <c r="F6806" s="14">
        <v>134.60992433570701</v>
      </c>
      <c r="G6806" s="14">
        <v>44.869974778569102</v>
      </c>
      <c r="H6806" s="14">
        <v>414.24811305033802</v>
      </c>
      <c r="I6806" s="14">
        <v>388.79715944861402</v>
      </c>
      <c r="J6806" s="14">
        <v>325.78220717621701</v>
      </c>
      <c r="K6806" s="14">
        <v>460.42564590790499</v>
      </c>
      <c r="L6806" s="14">
        <v>71.628486459291096</v>
      </c>
      <c r="M6806" s="14">
        <v>63.014952272396798</v>
      </c>
      <c r="O6806" s="14"/>
      <c r="P6806" s="14"/>
      <c r="Q6806" s="14"/>
      <c r="R6806" s="14"/>
      <c r="S6806" s="14"/>
      <c r="T6806" s="14"/>
      <c r="U6806" s="14"/>
      <c r="V6806" s="14"/>
      <c r="W6806" s="14"/>
      <c r="X6806" s="14"/>
      <c r="Y6806" s="14"/>
    </row>
    <row r="6807" spans="1:25">
      <c r="A6807" s="14" t="s">
        <v>6891</v>
      </c>
      <c r="B6807" s="14" t="s">
        <v>60</v>
      </c>
      <c r="C6807" s="14" t="s">
        <v>130</v>
      </c>
      <c r="D6807" s="14" t="s">
        <v>39</v>
      </c>
      <c r="E6807" s="14">
        <v>4</v>
      </c>
      <c r="F6807" s="14">
        <v>131.4705471801</v>
      </c>
      <c r="G6807" s="14">
        <v>43.823515726700101</v>
      </c>
      <c r="H6807" s="14">
        <v>404.37545269469803</v>
      </c>
      <c r="I6807" s="14">
        <v>374.51244735146003</v>
      </c>
      <c r="J6807" s="14">
        <v>313.116310960752</v>
      </c>
      <c r="K6807" s="14">
        <v>444.407693760428</v>
      </c>
      <c r="L6807" s="14">
        <v>69.895246408968504</v>
      </c>
      <c r="M6807" s="14">
        <v>61.396136390707397</v>
      </c>
      <c r="O6807" s="14"/>
      <c r="P6807" s="14"/>
      <c r="Q6807" s="14"/>
      <c r="R6807" s="14"/>
      <c r="S6807" s="14"/>
      <c r="T6807" s="14"/>
      <c r="U6807" s="14"/>
      <c r="V6807" s="14"/>
      <c r="W6807" s="14"/>
      <c r="X6807" s="14"/>
      <c r="Y6807" s="14"/>
    </row>
    <row r="6808" spans="1:25">
      <c r="A6808" s="14" t="s">
        <v>6892</v>
      </c>
      <c r="B6808" s="14" t="s">
        <v>60</v>
      </c>
      <c r="C6808" s="14" t="s">
        <v>131</v>
      </c>
      <c r="D6808" s="14" t="s">
        <v>39</v>
      </c>
      <c r="E6808" s="14">
        <v>4</v>
      </c>
      <c r="F6808" s="14">
        <v>124.109530337061</v>
      </c>
      <c r="G6808" s="14">
        <v>41.369843445687103</v>
      </c>
      <c r="H6808" s="14">
        <v>380.93778495107898</v>
      </c>
      <c r="I6808" s="14">
        <v>347.81612985260102</v>
      </c>
      <c r="J6808" s="14">
        <v>289.15026955518999</v>
      </c>
      <c r="K6808" s="14">
        <v>414.85829717320598</v>
      </c>
      <c r="L6808" s="14">
        <v>67.042167320605202</v>
      </c>
      <c r="M6808" s="14">
        <v>58.665860297410198</v>
      </c>
      <c r="O6808" s="14"/>
      <c r="P6808" s="14"/>
      <c r="Q6808" s="14"/>
      <c r="R6808" s="14"/>
      <c r="S6808" s="14"/>
      <c r="T6808" s="14"/>
      <c r="U6808" s="14"/>
      <c r="V6808" s="14"/>
      <c r="W6808" s="14"/>
      <c r="X6808" s="14"/>
      <c r="Y6808" s="14"/>
    </row>
    <row r="6809" spans="1:25">
      <c r="A6809" s="14" t="s">
        <v>6893</v>
      </c>
      <c r="B6809" s="14" t="s">
        <v>60</v>
      </c>
      <c r="C6809" s="14" t="s">
        <v>132</v>
      </c>
      <c r="D6809" s="14" t="s">
        <v>39</v>
      </c>
      <c r="E6809" s="14">
        <v>4</v>
      </c>
      <c r="F6809" s="14">
        <v>109.98472752105501</v>
      </c>
      <c r="G6809" s="14">
        <v>36.661575840351802</v>
      </c>
      <c r="H6809" s="14">
        <v>336.85980864029199</v>
      </c>
      <c r="I6809" s="14">
        <v>305.58743039166302</v>
      </c>
      <c r="J6809" s="14">
        <v>250.94634390718599</v>
      </c>
      <c r="K6809" s="14">
        <v>368.55474635475298</v>
      </c>
      <c r="L6809" s="14">
        <v>62.967315963089902</v>
      </c>
      <c r="M6809" s="14">
        <v>54.641086484476403</v>
      </c>
      <c r="O6809" s="14"/>
      <c r="P6809" s="14"/>
      <c r="Q6809" s="14"/>
      <c r="R6809" s="14"/>
      <c r="S6809" s="14"/>
      <c r="T6809" s="14"/>
      <c r="U6809" s="14"/>
      <c r="V6809" s="14"/>
      <c r="W6809" s="14"/>
      <c r="X6809" s="14"/>
      <c r="Y6809" s="14"/>
    </row>
    <row r="6810" spans="1:25">
      <c r="A6810" s="14" t="s">
        <v>6894</v>
      </c>
      <c r="B6810" s="14" t="s">
        <v>60</v>
      </c>
      <c r="C6810" s="14" t="s">
        <v>38</v>
      </c>
      <c r="D6810" s="14" t="s">
        <v>39</v>
      </c>
      <c r="E6810" s="14">
        <v>5</v>
      </c>
      <c r="F6810" s="14">
        <v>171.26168136962499</v>
      </c>
      <c r="G6810" s="14">
        <v>57.0872271232085</v>
      </c>
      <c r="H6810" s="14">
        <v>579.36969340198004</v>
      </c>
      <c r="I6810" s="14">
        <v>576.68347746828601</v>
      </c>
      <c r="J6810" s="14">
        <v>492.94353217144999</v>
      </c>
      <c r="K6810" s="14">
        <v>670.48908920543499</v>
      </c>
      <c r="L6810" s="14">
        <v>93.805611737149107</v>
      </c>
      <c r="M6810" s="14">
        <v>83.739945296836297</v>
      </c>
      <c r="O6810" s="14"/>
      <c r="P6810" s="14"/>
      <c r="Q6810" s="14"/>
      <c r="R6810" s="14"/>
      <c r="S6810" s="14"/>
      <c r="T6810" s="14"/>
      <c r="U6810" s="14"/>
      <c r="V6810" s="14"/>
      <c r="W6810" s="14"/>
      <c r="X6810" s="14"/>
      <c r="Y6810" s="14"/>
    </row>
    <row r="6811" spans="1:25">
      <c r="A6811" s="14" t="s">
        <v>6895</v>
      </c>
      <c r="B6811" s="14" t="s">
        <v>60</v>
      </c>
      <c r="C6811" s="14" t="s">
        <v>36</v>
      </c>
      <c r="D6811" s="14" t="s">
        <v>39</v>
      </c>
      <c r="E6811" s="14">
        <v>5</v>
      </c>
      <c r="F6811" s="14">
        <v>173.82583595467801</v>
      </c>
      <c r="G6811" s="14">
        <v>57.941945318225898</v>
      </c>
      <c r="H6811" s="14">
        <v>590.66171448121804</v>
      </c>
      <c r="I6811" s="14">
        <v>596.66439186548496</v>
      </c>
      <c r="J6811" s="14">
        <v>510.58516706995601</v>
      </c>
      <c r="K6811" s="14">
        <v>693.00903658490995</v>
      </c>
      <c r="L6811" s="14">
        <v>96.344644719425204</v>
      </c>
      <c r="M6811" s="14">
        <v>86.0792247955291</v>
      </c>
      <c r="O6811" s="14"/>
      <c r="P6811" s="14"/>
      <c r="Q6811" s="14"/>
      <c r="R6811" s="14"/>
      <c r="S6811" s="14"/>
      <c r="T6811" s="14"/>
      <c r="U6811" s="14"/>
      <c r="V6811" s="14"/>
      <c r="W6811" s="14"/>
      <c r="X6811" s="14"/>
      <c r="Y6811" s="14"/>
    </row>
    <row r="6812" spans="1:25">
      <c r="A6812" s="14" t="s">
        <v>6896</v>
      </c>
      <c r="B6812" s="14" t="s">
        <v>60</v>
      </c>
      <c r="C6812" s="14" t="s">
        <v>34</v>
      </c>
      <c r="D6812" s="14" t="s">
        <v>39</v>
      </c>
      <c r="E6812" s="14">
        <v>5</v>
      </c>
      <c r="F6812" s="14">
        <v>179.06011032795399</v>
      </c>
      <c r="G6812" s="14">
        <v>59.6867034426514</v>
      </c>
      <c r="H6812" s="14">
        <v>611.87845246020504</v>
      </c>
      <c r="I6812" s="14">
        <v>622.57040587363701</v>
      </c>
      <c r="J6812" s="14">
        <v>533.80696912859605</v>
      </c>
      <c r="K6812" s="14">
        <v>721.75381788228299</v>
      </c>
      <c r="L6812" s="14">
        <v>99.183412008646002</v>
      </c>
      <c r="M6812" s="14">
        <v>88.763436745040295</v>
      </c>
      <c r="O6812" s="14"/>
      <c r="P6812" s="14"/>
      <c r="Q6812" s="14"/>
      <c r="R6812" s="14"/>
      <c r="S6812" s="14"/>
      <c r="T6812" s="14"/>
      <c r="U6812" s="14"/>
      <c r="V6812" s="14"/>
      <c r="W6812" s="14"/>
      <c r="X6812" s="14"/>
      <c r="Y6812" s="14"/>
    </row>
    <row r="6813" spans="1:25">
      <c r="A6813" s="14" t="s">
        <v>6897</v>
      </c>
      <c r="B6813" s="14" t="s">
        <v>60</v>
      </c>
      <c r="C6813" s="14" t="s">
        <v>128</v>
      </c>
      <c r="D6813" s="14" t="s">
        <v>39</v>
      </c>
      <c r="E6813" s="14">
        <v>5</v>
      </c>
      <c r="F6813" s="14">
        <v>172.54171274612401</v>
      </c>
      <c r="G6813" s="14">
        <v>57.513904248708101</v>
      </c>
      <c r="H6813" s="14">
        <v>593.130672898331</v>
      </c>
      <c r="I6813" s="14">
        <v>609.85585069465901</v>
      </c>
      <c r="J6813" s="14">
        <v>521.01377242706997</v>
      </c>
      <c r="K6813" s="14">
        <v>709.33468008063699</v>
      </c>
      <c r="L6813" s="14">
        <v>99.478829385978898</v>
      </c>
      <c r="M6813" s="14">
        <v>88.842078267589002</v>
      </c>
      <c r="O6813" s="14"/>
      <c r="P6813" s="14"/>
      <c r="Q6813" s="14"/>
      <c r="R6813" s="14"/>
      <c r="S6813" s="14"/>
      <c r="T6813" s="14"/>
      <c r="U6813" s="14"/>
      <c r="V6813" s="14"/>
      <c r="W6813" s="14"/>
      <c r="X6813" s="14"/>
      <c r="Y6813" s="14"/>
    </row>
    <row r="6814" spans="1:25">
      <c r="A6814" s="14" t="s">
        <v>6898</v>
      </c>
      <c r="B6814" s="14" t="s">
        <v>60</v>
      </c>
      <c r="C6814" s="14" t="s">
        <v>129</v>
      </c>
      <c r="D6814" s="14" t="s">
        <v>39</v>
      </c>
      <c r="E6814" s="14">
        <v>5</v>
      </c>
      <c r="F6814" s="14">
        <v>167.87231711306401</v>
      </c>
      <c r="G6814" s="14">
        <v>55.957439037687898</v>
      </c>
      <c r="H6814" s="14">
        <v>579.06973823064402</v>
      </c>
      <c r="I6814" s="14">
        <v>606.24338238099199</v>
      </c>
      <c r="J6814" s="14">
        <v>516.42121551877096</v>
      </c>
      <c r="K6814" s="14">
        <v>706.977724968193</v>
      </c>
      <c r="L6814" s="14">
        <v>100.734342587201</v>
      </c>
      <c r="M6814" s="14">
        <v>89.822166862221295</v>
      </c>
      <c r="O6814" s="14"/>
      <c r="P6814" s="14"/>
      <c r="Q6814" s="14"/>
      <c r="R6814" s="14"/>
      <c r="S6814" s="14"/>
      <c r="T6814" s="14"/>
      <c r="U6814" s="14"/>
      <c r="V6814" s="14"/>
      <c r="W6814" s="14"/>
      <c r="X6814" s="14"/>
      <c r="Y6814" s="14"/>
    </row>
    <row r="6815" spans="1:25">
      <c r="A6815" s="14" t="s">
        <v>6899</v>
      </c>
      <c r="B6815" s="14" t="s">
        <v>60</v>
      </c>
      <c r="C6815" s="14" t="s">
        <v>130</v>
      </c>
      <c r="D6815" s="14" t="s">
        <v>39</v>
      </c>
      <c r="E6815" s="14">
        <v>5</v>
      </c>
      <c r="F6815" s="14">
        <v>155.56181623869799</v>
      </c>
      <c r="G6815" s="14">
        <v>51.8539387462327</v>
      </c>
      <c r="H6815" s="14">
        <v>536.42005599551101</v>
      </c>
      <c r="I6815" s="14">
        <v>552.945306220004</v>
      </c>
      <c r="J6815" s="14">
        <v>468.25839726562901</v>
      </c>
      <c r="K6815" s="14">
        <v>648.34654943352803</v>
      </c>
      <c r="L6815" s="14">
        <v>95.401243213524495</v>
      </c>
      <c r="M6815" s="14">
        <v>84.686908954374999</v>
      </c>
      <c r="O6815" s="14"/>
      <c r="P6815" s="14"/>
      <c r="Q6815" s="14"/>
      <c r="R6815" s="14"/>
      <c r="S6815" s="14"/>
      <c r="T6815" s="14"/>
      <c r="U6815" s="14"/>
      <c r="V6815" s="14"/>
      <c r="W6815" s="14"/>
      <c r="X6815" s="14"/>
      <c r="Y6815" s="14"/>
    </row>
    <row r="6816" spans="1:25">
      <c r="A6816" s="14" t="s">
        <v>6900</v>
      </c>
      <c r="B6816" s="14" t="s">
        <v>60</v>
      </c>
      <c r="C6816" s="14" t="s">
        <v>131</v>
      </c>
      <c r="D6816" s="14" t="s">
        <v>39</v>
      </c>
      <c r="E6816" s="14">
        <v>5</v>
      </c>
      <c r="F6816" s="14">
        <v>165.79473034014501</v>
      </c>
      <c r="G6816" s="14">
        <v>55.264910113381603</v>
      </c>
      <c r="H6816" s="14">
        <v>570.52556896126896</v>
      </c>
      <c r="I6816" s="14">
        <v>583.63460422437402</v>
      </c>
      <c r="J6816" s="14">
        <v>497.12479059848602</v>
      </c>
      <c r="K6816" s="14">
        <v>680.72407583593099</v>
      </c>
      <c r="L6816" s="14">
        <v>97.089471611556505</v>
      </c>
      <c r="M6816" s="14">
        <v>86.509813625888597</v>
      </c>
      <c r="O6816" s="14"/>
      <c r="P6816" s="14"/>
      <c r="Q6816" s="14"/>
      <c r="R6816" s="14"/>
      <c r="S6816" s="14"/>
      <c r="T6816" s="14"/>
      <c r="U6816" s="14"/>
      <c r="V6816" s="14"/>
      <c r="W6816" s="14"/>
      <c r="X6816" s="14"/>
      <c r="Y6816" s="14"/>
    </row>
    <row r="6817" spans="1:25">
      <c r="A6817" s="14" t="s">
        <v>6901</v>
      </c>
      <c r="B6817" s="14" t="s">
        <v>60</v>
      </c>
      <c r="C6817" s="14" t="s">
        <v>132</v>
      </c>
      <c r="D6817" s="14" t="s">
        <v>39</v>
      </c>
      <c r="E6817" s="14">
        <v>5</v>
      </c>
      <c r="F6817" s="14">
        <v>186.756810299016</v>
      </c>
      <c r="G6817" s="14">
        <v>62.252270099671897</v>
      </c>
      <c r="H6817" s="14">
        <v>637.06911239643705</v>
      </c>
      <c r="I6817" s="14">
        <v>641.86690720749095</v>
      </c>
      <c r="J6817" s="14">
        <v>552.14939084327602</v>
      </c>
      <c r="K6817" s="14">
        <v>741.88375129166195</v>
      </c>
      <c r="L6817" s="14">
        <v>100.016844084171</v>
      </c>
      <c r="M6817" s="14">
        <v>89.717516364214603</v>
      </c>
      <c r="O6817" s="14"/>
      <c r="P6817" s="14"/>
      <c r="Q6817" s="14"/>
      <c r="R6817" s="14"/>
      <c r="S6817" s="14"/>
      <c r="T6817" s="14"/>
      <c r="U6817" s="14"/>
      <c r="V6817" s="14"/>
      <c r="W6817" s="14"/>
      <c r="X6817" s="14"/>
      <c r="Y6817" s="14"/>
    </row>
    <row r="6818" spans="1:25">
      <c r="A6818" s="14" t="s">
        <v>6902</v>
      </c>
      <c r="B6818" s="14" t="s">
        <v>60</v>
      </c>
      <c r="C6818" s="14" t="s">
        <v>38</v>
      </c>
      <c r="D6818" s="14" t="s">
        <v>40</v>
      </c>
      <c r="E6818" s="14">
        <v>0</v>
      </c>
      <c r="F6818" s="14">
        <v>795.94552539937695</v>
      </c>
      <c r="G6818" s="14">
        <v>265.31517513312599</v>
      </c>
      <c r="H6818" s="14">
        <v>299.802450336878</v>
      </c>
      <c r="I6818" s="14">
        <v>345.21082533397703</v>
      </c>
      <c r="J6818" s="14">
        <v>321.37890356905899</v>
      </c>
      <c r="K6818" s="14">
        <v>370.32715013467799</v>
      </c>
      <c r="L6818" s="14">
        <v>25.116324800701602</v>
      </c>
      <c r="M6818" s="14">
        <v>23.831921764918</v>
      </c>
      <c r="O6818" s="14"/>
      <c r="P6818" s="14"/>
      <c r="Q6818" s="14"/>
      <c r="R6818" s="14"/>
      <c r="S6818" s="14"/>
      <c r="T6818" s="14"/>
      <c r="U6818" s="14"/>
      <c r="V6818" s="14"/>
      <c r="W6818" s="14"/>
      <c r="X6818" s="14"/>
      <c r="Y6818" s="14"/>
    </row>
    <row r="6819" spans="1:25">
      <c r="A6819" s="14" t="s">
        <v>6903</v>
      </c>
      <c r="B6819" s="14" t="s">
        <v>60</v>
      </c>
      <c r="C6819" s="14" t="s">
        <v>36</v>
      </c>
      <c r="D6819" s="14" t="s">
        <v>40</v>
      </c>
      <c r="E6819" s="14">
        <v>0</v>
      </c>
      <c r="F6819" s="14">
        <v>797.33937213654303</v>
      </c>
      <c r="G6819" s="14">
        <v>265.77979071218101</v>
      </c>
      <c r="H6819" s="14">
        <v>298.00952033658302</v>
      </c>
      <c r="I6819" s="14">
        <v>339.16884196246002</v>
      </c>
      <c r="J6819" s="14">
        <v>315.76977040437703</v>
      </c>
      <c r="K6819" s="14">
        <v>363.827853409905</v>
      </c>
      <c r="L6819" s="14">
        <v>24.659011447445799</v>
      </c>
      <c r="M6819" s="14">
        <v>23.399071558082799</v>
      </c>
      <c r="O6819" s="14"/>
      <c r="P6819" s="14"/>
      <c r="Q6819" s="14"/>
      <c r="R6819" s="14"/>
      <c r="S6819" s="14"/>
      <c r="T6819" s="14"/>
      <c r="U6819" s="14"/>
      <c r="V6819" s="14"/>
      <c r="W6819" s="14"/>
      <c r="X6819" s="14"/>
      <c r="Y6819" s="14"/>
    </row>
    <row r="6820" spans="1:25">
      <c r="A6820" s="14" t="s">
        <v>6904</v>
      </c>
      <c r="B6820" s="14" t="s">
        <v>60</v>
      </c>
      <c r="C6820" s="14" t="s">
        <v>34</v>
      </c>
      <c r="D6820" s="14" t="s">
        <v>40</v>
      </c>
      <c r="E6820" s="14">
        <v>0</v>
      </c>
      <c r="F6820" s="14">
        <v>804.55437742702304</v>
      </c>
      <c r="G6820" s="14">
        <v>268.18479247567399</v>
      </c>
      <c r="H6820" s="14">
        <v>298.90417041662602</v>
      </c>
      <c r="I6820" s="14">
        <v>335.28422841474702</v>
      </c>
      <c r="J6820" s="14">
        <v>312.271838659548</v>
      </c>
      <c r="K6820" s="14">
        <v>359.53000610087503</v>
      </c>
      <c r="L6820" s="14">
        <v>24.2457776861276</v>
      </c>
      <c r="M6820" s="14">
        <v>23.012389755198999</v>
      </c>
      <c r="O6820" s="14"/>
      <c r="P6820" s="14"/>
      <c r="Q6820" s="14"/>
      <c r="R6820" s="14"/>
      <c r="S6820" s="14"/>
      <c r="T6820" s="14"/>
      <c r="U6820" s="14"/>
      <c r="V6820" s="14"/>
      <c r="W6820" s="14"/>
      <c r="X6820" s="14"/>
      <c r="Y6820" s="14"/>
    </row>
    <row r="6821" spans="1:25">
      <c r="A6821" s="14" t="s">
        <v>6905</v>
      </c>
      <c r="B6821" s="14" t="s">
        <v>60</v>
      </c>
      <c r="C6821" s="14" t="s">
        <v>128</v>
      </c>
      <c r="D6821" s="14" t="s">
        <v>40</v>
      </c>
      <c r="E6821" s="14">
        <v>0</v>
      </c>
      <c r="F6821" s="14">
        <v>787.39241157890604</v>
      </c>
      <c r="G6821" s="14">
        <v>262.46413719296902</v>
      </c>
      <c r="H6821" s="14">
        <v>291.13189488199902</v>
      </c>
      <c r="I6821" s="14">
        <v>322.02820001124002</v>
      </c>
      <c r="J6821" s="14">
        <v>299.71967248138498</v>
      </c>
      <c r="K6821" s="14">
        <v>345.54573268272202</v>
      </c>
      <c r="L6821" s="14">
        <v>23.517532671481401</v>
      </c>
      <c r="M6821" s="14">
        <v>22.308527529855802</v>
      </c>
      <c r="O6821" s="14"/>
      <c r="P6821" s="14"/>
      <c r="Q6821" s="14"/>
      <c r="R6821" s="14"/>
      <c r="S6821" s="14"/>
      <c r="T6821" s="14"/>
      <c r="U6821" s="14"/>
      <c r="V6821" s="14"/>
      <c r="W6821" s="14"/>
      <c r="X6821" s="14"/>
      <c r="Y6821" s="14"/>
    </row>
    <row r="6822" spans="1:25">
      <c r="A6822" s="14" t="s">
        <v>6906</v>
      </c>
      <c r="B6822" s="14" t="s">
        <v>60</v>
      </c>
      <c r="C6822" s="14" t="s">
        <v>129</v>
      </c>
      <c r="D6822" s="14" t="s">
        <v>40</v>
      </c>
      <c r="E6822" s="14">
        <v>0</v>
      </c>
      <c r="F6822" s="14">
        <v>787.83200486753299</v>
      </c>
      <c r="G6822" s="14">
        <v>262.61066828917802</v>
      </c>
      <c r="H6822" s="14">
        <v>290.31654378432899</v>
      </c>
      <c r="I6822" s="14">
        <v>316.708712563554</v>
      </c>
      <c r="J6822" s="14">
        <v>294.81620497129899</v>
      </c>
      <c r="K6822" s="14">
        <v>339.78733839466901</v>
      </c>
      <c r="L6822" s="14">
        <v>23.078625831114699</v>
      </c>
      <c r="M6822" s="14">
        <v>21.8925075922558</v>
      </c>
      <c r="O6822" s="14"/>
      <c r="P6822" s="14"/>
      <c r="Q6822" s="14"/>
      <c r="R6822" s="14"/>
      <c r="S6822" s="14"/>
      <c r="T6822" s="14"/>
      <c r="U6822" s="14"/>
      <c r="V6822" s="14"/>
      <c r="W6822" s="14"/>
      <c r="X6822" s="14"/>
      <c r="Y6822" s="14"/>
    </row>
    <row r="6823" spans="1:25">
      <c r="A6823" s="14" t="s">
        <v>6907</v>
      </c>
      <c r="B6823" s="14" t="s">
        <v>60</v>
      </c>
      <c r="C6823" s="14" t="s">
        <v>130</v>
      </c>
      <c r="D6823" s="14" t="s">
        <v>40</v>
      </c>
      <c r="E6823" s="14">
        <v>0</v>
      </c>
      <c r="F6823" s="14">
        <v>788.35464210743805</v>
      </c>
      <c r="G6823" s="14">
        <v>262.78488070247897</v>
      </c>
      <c r="H6823" s="14">
        <v>289.53821143948801</v>
      </c>
      <c r="I6823" s="14">
        <v>311.20192552436799</v>
      </c>
      <c r="J6823" s="14">
        <v>289.70873597341</v>
      </c>
      <c r="K6823" s="14">
        <v>333.85920116291902</v>
      </c>
      <c r="L6823" s="14">
        <v>22.657275638550601</v>
      </c>
      <c r="M6823" s="14">
        <v>21.493189550958299</v>
      </c>
      <c r="O6823" s="14"/>
      <c r="P6823" s="14"/>
      <c r="Q6823" s="14"/>
      <c r="R6823" s="14"/>
      <c r="S6823" s="14"/>
      <c r="T6823" s="14"/>
      <c r="U6823" s="14"/>
      <c r="V6823" s="14"/>
      <c r="W6823" s="14"/>
      <c r="X6823" s="14"/>
      <c r="Y6823" s="14"/>
    </row>
    <row r="6824" spans="1:25">
      <c r="A6824" s="14" t="s">
        <v>6908</v>
      </c>
      <c r="B6824" s="14" t="s">
        <v>60</v>
      </c>
      <c r="C6824" s="14" t="s">
        <v>131</v>
      </c>
      <c r="D6824" s="14" t="s">
        <v>40</v>
      </c>
      <c r="E6824" s="14">
        <v>0</v>
      </c>
      <c r="F6824" s="14">
        <v>786.27808840689602</v>
      </c>
      <c r="G6824" s="14">
        <v>262.09269613563202</v>
      </c>
      <c r="H6824" s="14">
        <v>287.757815719669</v>
      </c>
      <c r="I6824" s="14">
        <v>302.784594410377</v>
      </c>
      <c r="J6824" s="14">
        <v>281.85155965509</v>
      </c>
      <c r="K6824" s="14">
        <v>324.85291710688102</v>
      </c>
      <c r="L6824" s="14">
        <v>22.068322696504101</v>
      </c>
      <c r="M6824" s="14">
        <v>20.933034755287199</v>
      </c>
      <c r="O6824" s="14"/>
      <c r="P6824" s="14"/>
      <c r="Q6824" s="14"/>
      <c r="R6824" s="14"/>
      <c r="S6824" s="14"/>
      <c r="T6824" s="14"/>
      <c r="U6824" s="14"/>
      <c r="V6824" s="14"/>
      <c r="W6824" s="14"/>
      <c r="X6824" s="14"/>
      <c r="Y6824" s="14"/>
    </row>
    <row r="6825" spans="1:25">
      <c r="A6825" s="14" t="s">
        <v>6909</v>
      </c>
      <c r="B6825" s="14" t="s">
        <v>60</v>
      </c>
      <c r="C6825" s="14" t="s">
        <v>132</v>
      </c>
      <c r="D6825" s="14" t="s">
        <v>40</v>
      </c>
      <c r="E6825" s="14">
        <v>0</v>
      </c>
      <c r="F6825" s="14">
        <v>789.98149274703405</v>
      </c>
      <c r="G6825" s="14">
        <v>263.32716424901099</v>
      </c>
      <c r="H6825" s="14">
        <v>287.85321792712898</v>
      </c>
      <c r="I6825" s="14">
        <v>298.234274658846</v>
      </c>
      <c r="J6825" s="14">
        <v>277.67339654386598</v>
      </c>
      <c r="K6825" s="14">
        <v>319.90756325712402</v>
      </c>
      <c r="L6825" s="14">
        <v>21.673288598277999</v>
      </c>
      <c r="M6825" s="14">
        <v>20.560878114980099</v>
      </c>
      <c r="O6825" s="14"/>
      <c r="P6825" s="14"/>
      <c r="Q6825" s="14"/>
      <c r="R6825" s="14"/>
      <c r="S6825" s="14"/>
      <c r="T6825" s="14"/>
      <c r="U6825" s="14"/>
      <c r="V6825" s="14"/>
      <c r="W6825" s="14"/>
      <c r="X6825" s="14"/>
      <c r="Y6825" s="14"/>
    </row>
    <row r="6826" spans="1:25">
      <c r="A6826" s="14" t="s">
        <v>6910</v>
      </c>
      <c r="B6826" s="14" t="s">
        <v>60</v>
      </c>
      <c r="C6826" s="14" t="s">
        <v>38</v>
      </c>
      <c r="D6826" s="14" t="s">
        <v>40</v>
      </c>
      <c r="E6826" s="14">
        <v>1</v>
      </c>
      <c r="F6826" s="14">
        <v>117.313204919208</v>
      </c>
      <c r="G6826" s="14">
        <v>39.104401639735897</v>
      </c>
      <c r="H6826" s="14">
        <v>204.638660525071</v>
      </c>
      <c r="I6826" s="14">
        <v>263.35921637984598</v>
      </c>
      <c r="J6826" s="14">
        <v>216.82499528460599</v>
      </c>
      <c r="K6826" s="14">
        <v>316.74196788999899</v>
      </c>
      <c r="L6826" s="14">
        <v>53.382751510153298</v>
      </c>
      <c r="M6826" s="14">
        <v>46.534221095239303</v>
      </c>
      <c r="O6826" s="14"/>
      <c r="P6826" s="14"/>
      <c r="Q6826" s="14"/>
      <c r="R6826" s="14"/>
      <c r="S6826" s="14"/>
      <c r="T6826" s="14"/>
      <c r="U6826" s="14"/>
      <c r="V6826" s="14"/>
      <c r="W6826" s="14"/>
      <c r="X6826" s="14"/>
      <c r="Y6826" s="14"/>
    </row>
    <row r="6827" spans="1:25">
      <c r="A6827" s="14" t="s">
        <v>6911</v>
      </c>
      <c r="B6827" s="14" t="s">
        <v>60</v>
      </c>
      <c r="C6827" s="14" t="s">
        <v>36</v>
      </c>
      <c r="D6827" s="14" t="s">
        <v>40</v>
      </c>
      <c r="E6827" s="14">
        <v>1</v>
      </c>
      <c r="F6827" s="14">
        <v>111.558092512874</v>
      </c>
      <c r="G6827" s="14">
        <v>37.186030837624799</v>
      </c>
      <c r="H6827" s="14">
        <v>192.28186513301799</v>
      </c>
      <c r="I6827" s="14">
        <v>247.094582093974</v>
      </c>
      <c r="J6827" s="14">
        <v>202.53503557300701</v>
      </c>
      <c r="K6827" s="14">
        <v>298.39228129018301</v>
      </c>
      <c r="L6827" s="14">
        <v>51.297699196208796</v>
      </c>
      <c r="M6827" s="14">
        <v>44.559546520966997</v>
      </c>
      <c r="O6827" s="14"/>
      <c r="P6827" s="14"/>
      <c r="Q6827" s="14"/>
      <c r="R6827" s="14"/>
      <c r="S6827" s="14"/>
      <c r="T6827" s="14"/>
      <c r="U6827" s="14"/>
      <c r="V6827" s="14"/>
      <c r="W6827" s="14"/>
      <c r="X6827" s="14"/>
      <c r="Y6827" s="14"/>
    </row>
    <row r="6828" spans="1:25">
      <c r="A6828" s="14" t="s">
        <v>6912</v>
      </c>
      <c r="B6828" s="14" t="s">
        <v>60</v>
      </c>
      <c r="C6828" s="14" t="s">
        <v>34</v>
      </c>
      <c r="D6828" s="14" t="s">
        <v>40</v>
      </c>
      <c r="E6828" s="14">
        <v>1</v>
      </c>
      <c r="F6828" s="14">
        <v>115.328220982589</v>
      </c>
      <c r="G6828" s="14">
        <v>38.442740327529698</v>
      </c>
      <c r="H6828" s="14">
        <v>196.75211713966999</v>
      </c>
      <c r="I6828" s="14">
        <v>251.71806708979199</v>
      </c>
      <c r="J6828" s="14">
        <v>207.20327305042599</v>
      </c>
      <c r="K6828" s="14">
        <v>302.84469069986397</v>
      </c>
      <c r="L6828" s="14">
        <v>51.1266236100725</v>
      </c>
      <c r="M6828" s="14">
        <v>44.514794039365498</v>
      </c>
      <c r="O6828" s="14"/>
      <c r="P6828" s="14"/>
      <c r="Q6828" s="14"/>
      <c r="R6828" s="14"/>
      <c r="S6828" s="14"/>
      <c r="T6828" s="14"/>
      <c r="U6828" s="14"/>
      <c r="V6828" s="14"/>
      <c r="W6828" s="14"/>
      <c r="X6828" s="14"/>
      <c r="Y6828" s="14"/>
    </row>
    <row r="6829" spans="1:25">
      <c r="A6829" s="14" t="s">
        <v>6913</v>
      </c>
      <c r="B6829" s="14" t="s">
        <v>60</v>
      </c>
      <c r="C6829" s="14" t="s">
        <v>128</v>
      </c>
      <c r="D6829" s="14" t="s">
        <v>40</v>
      </c>
      <c r="E6829" s="14">
        <v>1</v>
      </c>
      <c r="F6829" s="14">
        <v>117.70233234225699</v>
      </c>
      <c r="G6829" s="14">
        <v>39.234110780752403</v>
      </c>
      <c r="H6829" s="14">
        <v>199.28268517050799</v>
      </c>
      <c r="I6829" s="14">
        <v>244.39907909209001</v>
      </c>
      <c r="J6829" s="14">
        <v>201.58893596913899</v>
      </c>
      <c r="K6829" s="14">
        <v>293.49844805489101</v>
      </c>
      <c r="L6829" s="14">
        <v>49.099368962801002</v>
      </c>
      <c r="M6829" s="14">
        <v>42.8101431229518</v>
      </c>
      <c r="O6829" s="14"/>
      <c r="P6829" s="14"/>
      <c r="Q6829" s="14"/>
      <c r="R6829" s="14"/>
      <c r="S6829" s="14"/>
      <c r="T6829" s="14"/>
      <c r="U6829" s="14"/>
      <c r="V6829" s="14"/>
      <c r="W6829" s="14"/>
      <c r="X6829" s="14"/>
      <c r="Y6829" s="14"/>
    </row>
    <row r="6830" spans="1:25">
      <c r="A6830" s="14" t="s">
        <v>6914</v>
      </c>
      <c r="B6830" s="14" t="s">
        <v>60</v>
      </c>
      <c r="C6830" s="14" t="s">
        <v>129</v>
      </c>
      <c r="D6830" s="14" t="s">
        <v>40</v>
      </c>
      <c r="E6830" s="14">
        <v>1</v>
      </c>
      <c r="F6830" s="14">
        <v>114.438276482258</v>
      </c>
      <c r="G6830" s="14">
        <v>38.146092160752502</v>
      </c>
      <c r="H6830" s="14">
        <v>192.63433009958001</v>
      </c>
      <c r="I6830" s="14">
        <v>233.00175462748999</v>
      </c>
      <c r="J6830" s="14">
        <v>191.665040225121</v>
      </c>
      <c r="K6830" s="14">
        <v>280.503941174722</v>
      </c>
      <c r="L6830" s="14">
        <v>47.5021865472321</v>
      </c>
      <c r="M6830" s="14">
        <v>41.3367144023685</v>
      </c>
      <c r="O6830" s="14"/>
      <c r="P6830" s="14"/>
      <c r="Q6830" s="14"/>
      <c r="R6830" s="14"/>
      <c r="S6830" s="14"/>
      <c r="T6830" s="14"/>
      <c r="U6830" s="14"/>
      <c r="V6830" s="14"/>
      <c r="W6830" s="14"/>
      <c r="X6830" s="14"/>
      <c r="Y6830" s="14"/>
    </row>
    <row r="6831" spans="1:25">
      <c r="A6831" s="14" t="s">
        <v>6915</v>
      </c>
      <c r="B6831" s="14" t="s">
        <v>60</v>
      </c>
      <c r="C6831" s="14" t="s">
        <v>130</v>
      </c>
      <c r="D6831" s="14" t="s">
        <v>40</v>
      </c>
      <c r="E6831" s="14">
        <v>1</v>
      </c>
      <c r="F6831" s="14">
        <v>111.57984322439999</v>
      </c>
      <c r="G6831" s="14">
        <v>37.193281074800097</v>
      </c>
      <c r="H6831" s="14">
        <v>186.891518390031</v>
      </c>
      <c r="I6831" s="14">
        <v>217.47725476789699</v>
      </c>
      <c r="J6831" s="14">
        <v>178.344831278425</v>
      </c>
      <c r="K6831" s="14">
        <v>262.52653631413699</v>
      </c>
      <c r="L6831" s="14">
        <v>45.049281546239897</v>
      </c>
      <c r="M6831" s="14">
        <v>39.132423489472302</v>
      </c>
      <c r="O6831" s="14"/>
      <c r="P6831" s="14"/>
      <c r="Q6831" s="14"/>
      <c r="R6831" s="14"/>
      <c r="S6831" s="14"/>
      <c r="T6831" s="14"/>
      <c r="U6831" s="14"/>
      <c r="V6831" s="14"/>
      <c r="W6831" s="14"/>
      <c r="X6831" s="14"/>
      <c r="Y6831" s="14"/>
    </row>
    <row r="6832" spans="1:25">
      <c r="A6832" s="14" t="s">
        <v>6916</v>
      </c>
      <c r="B6832" s="14" t="s">
        <v>60</v>
      </c>
      <c r="C6832" s="14" t="s">
        <v>131</v>
      </c>
      <c r="D6832" s="14" t="s">
        <v>40</v>
      </c>
      <c r="E6832" s="14">
        <v>1</v>
      </c>
      <c r="F6832" s="14">
        <v>111.618672123999</v>
      </c>
      <c r="G6832" s="14">
        <v>37.206224041333002</v>
      </c>
      <c r="H6832" s="14">
        <v>186.36035683707701</v>
      </c>
      <c r="I6832" s="14">
        <v>212.34682142302</v>
      </c>
      <c r="J6832" s="14">
        <v>174.23328936621999</v>
      </c>
      <c r="K6832" s="14">
        <v>256.22207258739502</v>
      </c>
      <c r="L6832" s="14">
        <v>43.8752511643753</v>
      </c>
      <c r="M6832" s="14">
        <v>38.113532056800302</v>
      </c>
      <c r="O6832" s="14"/>
      <c r="P6832" s="14"/>
      <c r="Q6832" s="14"/>
      <c r="R6832" s="14"/>
      <c r="S6832" s="14"/>
      <c r="T6832" s="14"/>
      <c r="U6832" s="14"/>
      <c r="V6832" s="14"/>
      <c r="W6832" s="14"/>
      <c r="X6832" s="14"/>
      <c r="Y6832" s="14"/>
    </row>
    <row r="6833" spans="1:25">
      <c r="A6833" s="14" t="s">
        <v>6917</v>
      </c>
      <c r="B6833" s="14" t="s">
        <v>60</v>
      </c>
      <c r="C6833" s="14" t="s">
        <v>132</v>
      </c>
      <c r="D6833" s="14" t="s">
        <v>40</v>
      </c>
      <c r="E6833" s="14">
        <v>1</v>
      </c>
      <c r="F6833" s="14">
        <v>118.754321448789</v>
      </c>
      <c r="G6833" s="14">
        <v>39.584773816262903</v>
      </c>
      <c r="H6833" s="14">
        <v>197.578107393376</v>
      </c>
      <c r="I6833" s="14">
        <v>217.20247180024899</v>
      </c>
      <c r="J6833" s="14">
        <v>179.403043769135</v>
      </c>
      <c r="K6833" s="14">
        <v>260.528465184097</v>
      </c>
      <c r="L6833" s="14">
        <v>43.325993383848598</v>
      </c>
      <c r="M6833" s="14">
        <v>37.799428031114097</v>
      </c>
      <c r="O6833" s="14"/>
      <c r="P6833" s="14"/>
      <c r="Q6833" s="14"/>
      <c r="R6833" s="14"/>
      <c r="S6833" s="14"/>
      <c r="T6833" s="14"/>
      <c r="U6833" s="14"/>
      <c r="V6833" s="14"/>
      <c r="W6833" s="14"/>
      <c r="X6833" s="14"/>
      <c r="Y6833" s="14"/>
    </row>
    <row r="6834" spans="1:25">
      <c r="A6834" s="14" t="s">
        <v>6918</v>
      </c>
      <c r="B6834" s="14" t="s">
        <v>60</v>
      </c>
      <c r="C6834" s="14" t="s">
        <v>38</v>
      </c>
      <c r="D6834" s="14" t="s">
        <v>40</v>
      </c>
      <c r="E6834" s="14">
        <v>2</v>
      </c>
      <c r="F6834" s="14">
        <v>129.03391093289099</v>
      </c>
      <c r="G6834" s="14">
        <v>43.011303644297101</v>
      </c>
      <c r="H6834" s="14">
        <v>248.56756936466499</v>
      </c>
      <c r="I6834" s="14">
        <v>320.47976984013098</v>
      </c>
      <c r="J6834" s="14">
        <v>265.67806665088398</v>
      </c>
      <c r="K6834" s="14">
        <v>382.94423824661902</v>
      </c>
      <c r="L6834" s="14">
        <v>62.464468406488002</v>
      </c>
      <c r="M6834" s="14">
        <v>54.801703189246801</v>
      </c>
      <c r="O6834" s="14"/>
      <c r="P6834" s="14"/>
      <c r="Q6834" s="14"/>
      <c r="R6834" s="14"/>
      <c r="S6834" s="14"/>
      <c r="T6834" s="14"/>
      <c r="U6834" s="14"/>
      <c r="V6834" s="14"/>
      <c r="W6834" s="14"/>
      <c r="X6834" s="14"/>
      <c r="Y6834" s="14"/>
    </row>
    <row r="6835" spans="1:25">
      <c r="A6835" s="14" t="s">
        <v>6919</v>
      </c>
      <c r="B6835" s="14" t="s">
        <v>60</v>
      </c>
      <c r="C6835" s="14" t="s">
        <v>36</v>
      </c>
      <c r="D6835" s="14" t="s">
        <v>40</v>
      </c>
      <c r="E6835" s="14">
        <v>2</v>
      </c>
      <c r="F6835" s="14">
        <v>118.85684642539501</v>
      </c>
      <c r="G6835" s="14">
        <v>39.618948808465099</v>
      </c>
      <c r="H6835" s="14">
        <v>226.15276357674699</v>
      </c>
      <c r="I6835" s="14">
        <v>280.57197387355399</v>
      </c>
      <c r="J6835" s="14">
        <v>230.71619075138199</v>
      </c>
      <c r="K6835" s="14">
        <v>337.71366849054198</v>
      </c>
      <c r="L6835" s="14">
        <v>57.1416946169875</v>
      </c>
      <c r="M6835" s="14">
        <v>49.855783122171999</v>
      </c>
      <c r="O6835" s="14"/>
      <c r="P6835" s="14"/>
      <c r="Q6835" s="14"/>
      <c r="R6835" s="14"/>
      <c r="S6835" s="14"/>
      <c r="T6835" s="14"/>
      <c r="U6835" s="14"/>
      <c r="V6835" s="14"/>
      <c r="W6835" s="14"/>
      <c r="X6835" s="14"/>
      <c r="Y6835" s="14"/>
    </row>
    <row r="6836" spans="1:25">
      <c r="A6836" s="14" t="s">
        <v>6920</v>
      </c>
      <c r="B6836" s="14" t="s">
        <v>60</v>
      </c>
      <c r="C6836" s="14" t="s">
        <v>34</v>
      </c>
      <c r="D6836" s="14" t="s">
        <v>40</v>
      </c>
      <c r="E6836" s="14">
        <v>2</v>
      </c>
      <c r="F6836" s="14">
        <v>127.009994754307</v>
      </c>
      <c r="G6836" s="14">
        <v>42.3366649181024</v>
      </c>
      <c r="H6836" s="14">
        <v>239.316390477667</v>
      </c>
      <c r="I6836" s="14">
        <v>280.97521091703999</v>
      </c>
      <c r="J6836" s="14">
        <v>232.78511795797201</v>
      </c>
      <c r="K6836" s="14">
        <v>335.96101940360302</v>
      </c>
      <c r="L6836" s="14">
        <v>54.9858084865633</v>
      </c>
      <c r="M6836" s="14">
        <v>48.190092959067499</v>
      </c>
      <c r="O6836" s="14"/>
      <c r="P6836" s="14"/>
      <c r="Q6836" s="14"/>
      <c r="R6836" s="14"/>
      <c r="S6836" s="14"/>
      <c r="T6836" s="14"/>
      <c r="U6836" s="14"/>
      <c r="V6836" s="14"/>
      <c r="W6836" s="14"/>
      <c r="X6836" s="14"/>
      <c r="Y6836" s="14"/>
    </row>
    <row r="6837" spans="1:25">
      <c r="A6837" s="14" t="s">
        <v>6921</v>
      </c>
      <c r="B6837" s="14" t="s">
        <v>60</v>
      </c>
      <c r="C6837" s="14" t="s">
        <v>128</v>
      </c>
      <c r="D6837" s="14" t="s">
        <v>40</v>
      </c>
      <c r="E6837" s="14">
        <v>2</v>
      </c>
      <c r="F6837" s="14">
        <v>120.957034225003</v>
      </c>
      <c r="G6837" s="14">
        <v>40.319011408334198</v>
      </c>
      <c r="H6837" s="14">
        <v>226.16823586881799</v>
      </c>
      <c r="I6837" s="14">
        <v>266.12109792367397</v>
      </c>
      <c r="J6837" s="14">
        <v>219.63095822320301</v>
      </c>
      <c r="K6837" s="14">
        <v>319.341561773725</v>
      </c>
      <c r="L6837" s="14">
        <v>53.220463850051502</v>
      </c>
      <c r="M6837" s="14">
        <v>46.490139700470799</v>
      </c>
      <c r="O6837" s="14"/>
      <c r="P6837" s="14"/>
      <c r="Q6837" s="14"/>
      <c r="R6837" s="14"/>
      <c r="S6837" s="14"/>
      <c r="T6837" s="14"/>
      <c r="U6837" s="14"/>
      <c r="V6837" s="14"/>
      <c r="W6837" s="14"/>
      <c r="X6837" s="14"/>
      <c r="Y6837" s="14"/>
    </row>
    <row r="6838" spans="1:25">
      <c r="A6838" s="14" t="s">
        <v>6922</v>
      </c>
      <c r="B6838" s="14" t="s">
        <v>60</v>
      </c>
      <c r="C6838" s="14" t="s">
        <v>129</v>
      </c>
      <c r="D6838" s="14" t="s">
        <v>40</v>
      </c>
      <c r="E6838" s="14">
        <v>2</v>
      </c>
      <c r="F6838" s="14">
        <v>127.57001817726299</v>
      </c>
      <c r="G6838" s="14">
        <v>42.523339392421001</v>
      </c>
      <c r="H6838" s="14">
        <v>237.163075250536</v>
      </c>
      <c r="I6838" s="14">
        <v>275.02111221358598</v>
      </c>
      <c r="J6838" s="14">
        <v>228.526483706389</v>
      </c>
      <c r="K6838" s="14">
        <v>328.05689274969399</v>
      </c>
      <c r="L6838" s="14">
        <v>53.035780536107602</v>
      </c>
      <c r="M6838" s="14">
        <v>46.494628507196801</v>
      </c>
      <c r="O6838" s="14"/>
      <c r="P6838" s="14"/>
      <c r="Q6838" s="14"/>
      <c r="R6838" s="14"/>
      <c r="S6838" s="14"/>
      <c r="T6838" s="14"/>
      <c r="U6838" s="14"/>
      <c r="V6838" s="14"/>
      <c r="W6838" s="14"/>
      <c r="X6838" s="14"/>
      <c r="Y6838" s="14"/>
    </row>
    <row r="6839" spans="1:25">
      <c r="A6839" s="14" t="s">
        <v>6923</v>
      </c>
      <c r="B6839" s="14" t="s">
        <v>60</v>
      </c>
      <c r="C6839" s="14" t="s">
        <v>130</v>
      </c>
      <c r="D6839" s="14" t="s">
        <v>40</v>
      </c>
      <c r="E6839" s="14">
        <v>2</v>
      </c>
      <c r="F6839" s="14">
        <v>113.71686656461399</v>
      </c>
      <c r="G6839" s="14">
        <v>37.905622188204802</v>
      </c>
      <c r="H6839" s="14">
        <v>210.42702127017299</v>
      </c>
      <c r="I6839" s="14">
        <v>244.37660986701499</v>
      </c>
      <c r="J6839" s="14">
        <v>200.87397599806599</v>
      </c>
      <c r="K6839" s="14">
        <v>294.389925115734</v>
      </c>
      <c r="L6839" s="14">
        <v>50.013315248718399</v>
      </c>
      <c r="M6839" s="14">
        <v>43.502633868948998</v>
      </c>
      <c r="O6839" s="14"/>
      <c r="P6839" s="14"/>
      <c r="Q6839" s="14"/>
      <c r="R6839" s="14"/>
      <c r="S6839" s="14"/>
      <c r="T6839" s="14"/>
      <c r="U6839" s="14"/>
      <c r="V6839" s="14"/>
      <c r="W6839" s="14"/>
      <c r="X6839" s="14"/>
      <c r="Y6839" s="14"/>
    </row>
    <row r="6840" spans="1:25">
      <c r="A6840" s="14" t="s">
        <v>6924</v>
      </c>
      <c r="B6840" s="14" t="s">
        <v>60</v>
      </c>
      <c r="C6840" s="14" t="s">
        <v>131</v>
      </c>
      <c r="D6840" s="14" t="s">
        <v>40</v>
      </c>
      <c r="E6840" s="14">
        <v>2</v>
      </c>
      <c r="F6840" s="14">
        <v>112.56428693397</v>
      </c>
      <c r="G6840" s="14">
        <v>37.521428977990098</v>
      </c>
      <c r="H6840" s="14">
        <v>207.47647534554201</v>
      </c>
      <c r="I6840" s="14">
        <v>229.95156853143601</v>
      </c>
      <c r="J6840" s="14">
        <v>188.77170822609901</v>
      </c>
      <c r="K6840" s="14">
        <v>277.32842824266299</v>
      </c>
      <c r="L6840" s="14">
        <v>47.376859711227098</v>
      </c>
      <c r="M6840" s="14">
        <v>41.179860305336497</v>
      </c>
      <c r="O6840" s="14"/>
      <c r="P6840" s="14"/>
      <c r="Q6840" s="14"/>
      <c r="R6840" s="14"/>
      <c r="S6840" s="14"/>
      <c r="T6840" s="14"/>
      <c r="U6840" s="14"/>
      <c r="V6840" s="14"/>
      <c r="W6840" s="14"/>
      <c r="X6840" s="14"/>
      <c r="Y6840" s="14"/>
    </row>
    <row r="6841" spans="1:25">
      <c r="A6841" s="14" t="s">
        <v>6925</v>
      </c>
      <c r="B6841" s="14" t="s">
        <v>60</v>
      </c>
      <c r="C6841" s="14" t="s">
        <v>132</v>
      </c>
      <c r="D6841" s="14" t="s">
        <v>40</v>
      </c>
      <c r="E6841" s="14">
        <v>2</v>
      </c>
      <c r="F6841" s="14">
        <v>115.43012079291</v>
      </c>
      <c r="G6841" s="14">
        <v>38.476706930970003</v>
      </c>
      <c r="H6841" s="14">
        <v>211.654694597998</v>
      </c>
      <c r="I6841" s="14">
        <v>228.51416217797001</v>
      </c>
      <c r="J6841" s="14">
        <v>188.019057928048</v>
      </c>
      <c r="K6841" s="14">
        <v>275.02118551365601</v>
      </c>
      <c r="L6841" s="14">
        <v>46.5070233356861</v>
      </c>
      <c r="M6841" s="14">
        <v>40.495104249922498</v>
      </c>
      <c r="O6841" s="14"/>
      <c r="P6841" s="14"/>
      <c r="Q6841" s="14"/>
      <c r="R6841" s="14"/>
      <c r="S6841" s="14"/>
      <c r="T6841" s="14"/>
      <c r="U6841" s="14"/>
      <c r="V6841" s="14"/>
      <c r="W6841" s="14"/>
      <c r="X6841" s="14"/>
      <c r="Y6841" s="14"/>
    </row>
    <row r="6842" spans="1:25">
      <c r="A6842" s="14" t="s">
        <v>6926</v>
      </c>
      <c r="B6842" s="14" t="s">
        <v>60</v>
      </c>
      <c r="C6842" s="14" t="s">
        <v>38</v>
      </c>
      <c r="D6842" s="14" t="s">
        <v>40</v>
      </c>
      <c r="E6842" s="14">
        <v>3</v>
      </c>
      <c r="F6842" s="14">
        <v>148.67639877855299</v>
      </c>
      <c r="G6842" s="14">
        <v>49.558799592851102</v>
      </c>
      <c r="H6842" s="14">
        <v>286.19684455630198</v>
      </c>
      <c r="I6842" s="14">
        <v>325.21437037252599</v>
      </c>
      <c r="J6842" s="14">
        <v>274.62628140345799</v>
      </c>
      <c r="K6842" s="14">
        <v>382.35925322833202</v>
      </c>
      <c r="L6842" s="14">
        <v>57.144882855806003</v>
      </c>
      <c r="M6842" s="14">
        <v>50.588088969068103</v>
      </c>
      <c r="O6842" s="14"/>
      <c r="P6842" s="14"/>
      <c r="Q6842" s="14"/>
      <c r="R6842" s="14"/>
      <c r="S6842" s="14"/>
      <c r="T6842" s="14"/>
      <c r="U6842" s="14"/>
      <c r="V6842" s="14"/>
      <c r="W6842" s="14"/>
      <c r="X6842" s="14"/>
      <c r="Y6842" s="14"/>
    </row>
    <row r="6843" spans="1:25">
      <c r="A6843" s="14" t="s">
        <v>6927</v>
      </c>
      <c r="B6843" s="14" t="s">
        <v>60</v>
      </c>
      <c r="C6843" s="14" t="s">
        <v>36</v>
      </c>
      <c r="D6843" s="14" t="s">
        <v>40</v>
      </c>
      <c r="E6843" s="14">
        <v>3</v>
      </c>
      <c r="F6843" s="14">
        <v>152.36758436112299</v>
      </c>
      <c r="G6843" s="14">
        <v>50.789194787041097</v>
      </c>
      <c r="H6843" s="14">
        <v>291.59027894730201</v>
      </c>
      <c r="I6843" s="14">
        <v>327.10607742098199</v>
      </c>
      <c r="J6843" s="14">
        <v>276.78520693657401</v>
      </c>
      <c r="K6843" s="14">
        <v>383.86426078326798</v>
      </c>
      <c r="L6843" s="14">
        <v>56.758183362286303</v>
      </c>
      <c r="M6843" s="14">
        <v>50.320870484408402</v>
      </c>
      <c r="O6843" s="14"/>
      <c r="P6843" s="14"/>
      <c r="Q6843" s="14"/>
      <c r="R6843" s="14"/>
      <c r="S6843" s="14"/>
      <c r="T6843" s="14"/>
      <c r="U6843" s="14"/>
      <c r="V6843" s="14"/>
      <c r="W6843" s="14"/>
      <c r="X6843" s="14"/>
      <c r="Y6843" s="14"/>
    </row>
    <row r="6844" spans="1:25">
      <c r="A6844" s="14" t="s">
        <v>6928</v>
      </c>
      <c r="B6844" s="14" t="s">
        <v>60</v>
      </c>
      <c r="C6844" s="14" t="s">
        <v>34</v>
      </c>
      <c r="D6844" s="14" t="s">
        <v>40</v>
      </c>
      <c r="E6844" s="14">
        <v>3</v>
      </c>
      <c r="F6844" s="14">
        <v>158.83707691571499</v>
      </c>
      <c r="G6844" s="14">
        <v>52.945692305238502</v>
      </c>
      <c r="H6844" s="14">
        <v>302.93919155423299</v>
      </c>
      <c r="I6844" s="14">
        <v>335.72385293284498</v>
      </c>
      <c r="J6844" s="14">
        <v>285.11385679063699</v>
      </c>
      <c r="K6844" s="14">
        <v>392.666132023258</v>
      </c>
      <c r="L6844" s="14">
        <v>56.942279090412903</v>
      </c>
      <c r="M6844" s="14">
        <v>50.609996142208203</v>
      </c>
      <c r="O6844" s="14"/>
      <c r="P6844" s="14"/>
      <c r="Q6844" s="14"/>
      <c r="R6844" s="14"/>
      <c r="S6844" s="14"/>
      <c r="T6844" s="14"/>
      <c r="U6844" s="14"/>
      <c r="V6844" s="14"/>
      <c r="W6844" s="14"/>
      <c r="X6844" s="14"/>
      <c r="Y6844" s="14"/>
    </row>
    <row r="6845" spans="1:25">
      <c r="A6845" s="14" t="s">
        <v>6929</v>
      </c>
      <c r="B6845" s="14" t="s">
        <v>60</v>
      </c>
      <c r="C6845" s="14" t="s">
        <v>128</v>
      </c>
      <c r="D6845" s="14" t="s">
        <v>40</v>
      </c>
      <c r="E6845" s="14">
        <v>3</v>
      </c>
      <c r="F6845" s="14">
        <v>158.50405125945099</v>
      </c>
      <c r="G6845" s="14">
        <v>52.834683753150202</v>
      </c>
      <c r="H6845" s="14">
        <v>301.33850049325201</v>
      </c>
      <c r="I6845" s="14">
        <v>326.53441690713601</v>
      </c>
      <c r="J6845" s="14">
        <v>277.34134700254702</v>
      </c>
      <c r="K6845" s="14">
        <v>381.88937503924001</v>
      </c>
      <c r="L6845" s="14">
        <v>55.354958132104201</v>
      </c>
      <c r="M6845" s="14">
        <v>49.193069904588597</v>
      </c>
      <c r="O6845" s="14"/>
      <c r="P6845" s="14"/>
      <c r="Q6845" s="14"/>
      <c r="R6845" s="14"/>
      <c r="S6845" s="14"/>
      <c r="T6845" s="14"/>
      <c r="U6845" s="14"/>
      <c r="V6845" s="14"/>
      <c r="W6845" s="14"/>
      <c r="X6845" s="14"/>
      <c r="Y6845" s="14"/>
    </row>
    <row r="6846" spans="1:25">
      <c r="A6846" s="14" t="s">
        <v>6930</v>
      </c>
      <c r="B6846" s="14" t="s">
        <v>60</v>
      </c>
      <c r="C6846" s="14" t="s">
        <v>129</v>
      </c>
      <c r="D6846" s="14" t="s">
        <v>40</v>
      </c>
      <c r="E6846" s="14">
        <v>3</v>
      </c>
      <c r="F6846" s="14">
        <v>158.11161711263199</v>
      </c>
      <c r="G6846" s="14">
        <v>52.703872370877399</v>
      </c>
      <c r="H6846" s="14">
        <v>300.27274595987598</v>
      </c>
      <c r="I6846" s="14">
        <v>320.07635944052799</v>
      </c>
      <c r="J6846" s="14">
        <v>271.873325164172</v>
      </c>
      <c r="K6846" s="14">
        <v>374.32525501973799</v>
      </c>
      <c r="L6846" s="14">
        <v>54.248895579210597</v>
      </c>
      <c r="M6846" s="14">
        <v>48.203034276355702</v>
      </c>
      <c r="O6846" s="14"/>
      <c r="P6846" s="14"/>
      <c r="Q6846" s="14"/>
      <c r="R6846" s="14"/>
      <c r="S6846" s="14"/>
      <c r="T6846" s="14"/>
      <c r="U6846" s="14"/>
      <c r="V6846" s="14"/>
      <c r="W6846" s="14"/>
      <c r="X6846" s="14"/>
      <c r="Y6846" s="14"/>
    </row>
    <row r="6847" spans="1:25">
      <c r="A6847" s="14" t="s">
        <v>6931</v>
      </c>
      <c r="B6847" s="14" t="s">
        <v>60</v>
      </c>
      <c r="C6847" s="14" t="s">
        <v>130</v>
      </c>
      <c r="D6847" s="14" t="s">
        <v>40</v>
      </c>
      <c r="E6847" s="14">
        <v>3</v>
      </c>
      <c r="F6847" s="14">
        <v>157.667843005858</v>
      </c>
      <c r="G6847" s="14">
        <v>52.555947668619503</v>
      </c>
      <c r="H6847" s="14">
        <v>298.78876424767998</v>
      </c>
      <c r="I6847" s="14">
        <v>313.16417686486199</v>
      </c>
      <c r="J6847" s="14">
        <v>265.97466564863703</v>
      </c>
      <c r="K6847" s="14">
        <v>366.28130390484802</v>
      </c>
      <c r="L6847" s="14">
        <v>53.117127039986698</v>
      </c>
      <c r="M6847" s="14">
        <v>47.189511216225</v>
      </c>
      <c r="O6847" s="14"/>
      <c r="P6847" s="14"/>
      <c r="Q6847" s="14"/>
      <c r="R6847" s="14"/>
      <c r="S6847" s="14"/>
      <c r="T6847" s="14"/>
      <c r="U6847" s="14"/>
      <c r="V6847" s="14"/>
      <c r="W6847" s="14"/>
      <c r="X6847" s="14"/>
      <c r="Y6847" s="14"/>
    </row>
    <row r="6848" spans="1:25">
      <c r="A6848" s="14" t="s">
        <v>6932</v>
      </c>
      <c r="B6848" s="14" t="s">
        <v>60</v>
      </c>
      <c r="C6848" s="14" t="s">
        <v>131</v>
      </c>
      <c r="D6848" s="14" t="s">
        <v>40</v>
      </c>
      <c r="E6848" s="14">
        <v>3</v>
      </c>
      <c r="F6848" s="14">
        <v>145.873767939571</v>
      </c>
      <c r="G6848" s="14">
        <v>48.624589313190398</v>
      </c>
      <c r="H6848" s="14">
        <v>274.94820080967202</v>
      </c>
      <c r="I6848" s="14">
        <v>283.71676348550602</v>
      </c>
      <c r="J6848" s="14">
        <v>239.33957633928799</v>
      </c>
      <c r="K6848" s="14">
        <v>333.904525348172</v>
      </c>
      <c r="L6848" s="14">
        <v>50.187761862665603</v>
      </c>
      <c r="M6848" s="14">
        <v>44.377187146218397</v>
      </c>
      <c r="O6848" s="14"/>
      <c r="P6848" s="14"/>
      <c r="Q6848" s="14"/>
      <c r="R6848" s="14"/>
      <c r="S6848" s="14"/>
      <c r="T6848" s="14"/>
      <c r="U6848" s="14"/>
      <c r="V6848" s="14"/>
      <c r="W6848" s="14"/>
      <c r="X6848" s="14"/>
      <c r="Y6848" s="14"/>
    </row>
    <row r="6849" spans="1:25">
      <c r="A6849" s="14" t="s">
        <v>6933</v>
      </c>
      <c r="B6849" s="14" t="s">
        <v>60</v>
      </c>
      <c r="C6849" s="14" t="s">
        <v>132</v>
      </c>
      <c r="D6849" s="14" t="s">
        <v>40</v>
      </c>
      <c r="E6849" s="14">
        <v>3</v>
      </c>
      <c r="F6849" s="14">
        <v>147.21676551110099</v>
      </c>
      <c r="G6849" s="14">
        <v>49.0722551703672</v>
      </c>
      <c r="H6849" s="14">
        <v>275.20753278204899</v>
      </c>
      <c r="I6849" s="14">
        <v>281.22451861351999</v>
      </c>
      <c r="J6849" s="14">
        <v>237.42640419404</v>
      </c>
      <c r="K6849" s="14">
        <v>330.72936876964798</v>
      </c>
      <c r="L6849" s="14">
        <v>49.504850156127802</v>
      </c>
      <c r="M6849" s="14">
        <v>43.798114419479802</v>
      </c>
      <c r="O6849" s="14"/>
      <c r="P6849" s="14"/>
      <c r="Q6849" s="14"/>
      <c r="R6849" s="14"/>
      <c r="S6849" s="14"/>
      <c r="T6849" s="14"/>
      <c r="U6849" s="14"/>
      <c r="V6849" s="14"/>
      <c r="W6849" s="14"/>
      <c r="X6849" s="14"/>
      <c r="Y6849" s="14"/>
    </row>
    <row r="6850" spans="1:25">
      <c r="A6850" s="14" t="s">
        <v>6934</v>
      </c>
      <c r="B6850" s="14" t="s">
        <v>60</v>
      </c>
      <c r="C6850" s="14" t="s">
        <v>38</v>
      </c>
      <c r="D6850" s="14" t="s">
        <v>40</v>
      </c>
      <c r="E6850" s="14">
        <v>4</v>
      </c>
      <c r="F6850" s="14">
        <v>166.36782757220601</v>
      </c>
      <c r="G6850" s="14">
        <v>55.455942524068597</v>
      </c>
      <c r="H6850" s="14">
        <v>313.275011434124</v>
      </c>
      <c r="I6850" s="14">
        <v>348.27564869055499</v>
      </c>
      <c r="J6850" s="14">
        <v>296.93251933489103</v>
      </c>
      <c r="K6850" s="14">
        <v>405.88622811553199</v>
      </c>
      <c r="L6850" s="14">
        <v>57.610579424976898</v>
      </c>
      <c r="M6850" s="14">
        <v>51.343129355664203</v>
      </c>
      <c r="O6850" s="14"/>
      <c r="P6850" s="14"/>
      <c r="Q6850" s="14"/>
      <c r="R6850" s="14"/>
      <c r="S6850" s="14"/>
      <c r="T6850" s="14"/>
      <c r="U6850" s="14"/>
      <c r="V6850" s="14"/>
      <c r="W6850" s="14"/>
      <c r="X6850" s="14"/>
      <c r="Y6850" s="14"/>
    </row>
    <row r="6851" spans="1:25">
      <c r="A6851" s="14" t="s">
        <v>6935</v>
      </c>
      <c r="B6851" s="14" t="s">
        <v>60</v>
      </c>
      <c r="C6851" s="14" t="s">
        <v>36</v>
      </c>
      <c r="D6851" s="14" t="s">
        <v>40</v>
      </c>
      <c r="E6851" s="14">
        <v>4</v>
      </c>
      <c r="F6851" s="14">
        <v>186.43091220723699</v>
      </c>
      <c r="G6851" s="14">
        <v>62.143637402412402</v>
      </c>
      <c r="H6851" s="14">
        <v>347.29403738238301</v>
      </c>
      <c r="I6851" s="14">
        <v>381.41591214501602</v>
      </c>
      <c r="J6851" s="14">
        <v>328.23868796623299</v>
      </c>
      <c r="K6851" s="14">
        <v>440.703395780481</v>
      </c>
      <c r="L6851" s="14">
        <v>59.287483635464902</v>
      </c>
      <c r="M6851" s="14">
        <v>53.1772241787829</v>
      </c>
      <c r="O6851" s="14"/>
      <c r="P6851" s="14"/>
      <c r="Q6851" s="14"/>
      <c r="R6851" s="14"/>
      <c r="S6851" s="14"/>
      <c r="T6851" s="14"/>
      <c r="U6851" s="14"/>
      <c r="V6851" s="14"/>
      <c r="W6851" s="14"/>
      <c r="X6851" s="14"/>
      <c r="Y6851" s="14"/>
    </row>
    <row r="6852" spans="1:25">
      <c r="A6852" s="14" t="s">
        <v>6936</v>
      </c>
      <c r="B6852" s="14" t="s">
        <v>60</v>
      </c>
      <c r="C6852" s="14" t="s">
        <v>34</v>
      </c>
      <c r="D6852" s="14" t="s">
        <v>40</v>
      </c>
      <c r="E6852" s="14">
        <v>4</v>
      </c>
      <c r="F6852" s="14">
        <v>183.087474573995</v>
      </c>
      <c r="G6852" s="14">
        <v>61.029158191331803</v>
      </c>
      <c r="H6852" s="14">
        <v>338.117923828686</v>
      </c>
      <c r="I6852" s="14">
        <v>369.73425363301402</v>
      </c>
      <c r="J6852" s="14">
        <v>317.775240273615</v>
      </c>
      <c r="K6852" s="14">
        <v>427.72115249699198</v>
      </c>
      <c r="L6852" s="14">
        <v>57.9868988639778</v>
      </c>
      <c r="M6852" s="14">
        <v>51.959013359398803</v>
      </c>
      <c r="O6852" s="14"/>
      <c r="P6852" s="14"/>
      <c r="Q6852" s="14"/>
      <c r="R6852" s="14"/>
      <c r="S6852" s="14"/>
      <c r="T6852" s="14"/>
      <c r="U6852" s="14"/>
      <c r="V6852" s="14"/>
      <c r="W6852" s="14"/>
      <c r="X6852" s="14"/>
      <c r="Y6852" s="14"/>
    </row>
    <row r="6853" spans="1:25">
      <c r="A6853" s="14" t="s">
        <v>6937</v>
      </c>
      <c r="B6853" s="14" t="s">
        <v>60</v>
      </c>
      <c r="C6853" s="14" t="s">
        <v>128</v>
      </c>
      <c r="D6853" s="14" t="s">
        <v>40</v>
      </c>
      <c r="E6853" s="14">
        <v>4</v>
      </c>
      <c r="F6853" s="14">
        <v>184.57327359518399</v>
      </c>
      <c r="G6853" s="14">
        <v>61.524424531728002</v>
      </c>
      <c r="H6853" s="14">
        <v>338.35613857962198</v>
      </c>
      <c r="I6853" s="14">
        <v>367.939930934838</v>
      </c>
      <c r="J6853" s="14">
        <v>316.43309062966102</v>
      </c>
      <c r="K6853" s="14">
        <v>425.39662438439899</v>
      </c>
      <c r="L6853" s="14">
        <v>57.456693449560802</v>
      </c>
      <c r="M6853" s="14">
        <v>51.506840305177697</v>
      </c>
      <c r="O6853" s="14"/>
      <c r="P6853" s="14"/>
      <c r="Q6853" s="14"/>
      <c r="R6853" s="14"/>
      <c r="S6853" s="14"/>
      <c r="T6853" s="14"/>
      <c r="U6853" s="14"/>
      <c r="V6853" s="14"/>
      <c r="W6853" s="14"/>
      <c r="X6853" s="14"/>
      <c r="Y6853" s="14"/>
    </row>
    <row r="6854" spans="1:25">
      <c r="A6854" s="14" t="s">
        <v>6938</v>
      </c>
      <c r="B6854" s="14" t="s">
        <v>60</v>
      </c>
      <c r="C6854" s="14" t="s">
        <v>129</v>
      </c>
      <c r="D6854" s="14" t="s">
        <v>40</v>
      </c>
      <c r="E6854" s="14">
        <v>4</v>
      </c>
      <c r="F6854" s="14">
        <v>179.23788282742501</v>
      </c>
      <c r="G6854" s="14">
        <v>59.745960942475101</v>
      </c>
      <c r="H6854" s="14">
        <v>326.99885579593399</v>
      </c>
      <c r="I6854" s="14">
        <v>353.51575944093901</v>
      </c>
      <c r="J6854" s="14">
        <v>303.338057930079</v>
      </c>
      <c r="K6854" s="14">
        <v>409.58073796637399</v>
      </c>
      <c r="L6854" s="14">
        <v>56.064978525435201</v>
      </c>
      <c r="M6854" s="14">
        <v>50.177701510859997</v>
      </c>
      <c r="O6854" s="14"/>
      <c r="P6854" s="14"/>
      <c r="Q6854" s="14"/>
      <c r="R6854" s="14"/>
      <c r="S6854" s="14"/>
      <c r="T6854" s="14"/>
      <c r="U6854" s="14"/>
      <c r="V6854" s="14"/>
      <c r="W6854" s="14"/>
      <c r="X6854" s="14"/>
      <c r="Y6854" s="14"/>
    </row>
    <row r="6855" spans="1:25">
      <c r="A6855" s="14" t="s">
        <v>6939</v>
      </c>
      <c r="B6855" s="14" t="s">
        <v>60</v>
      </c>
      <c r="C6855" s="14" t="s">
        <v>130</v>
      </c>
      <c r="D6855" s="14" t="s">
        <v>40</v>
      </c>
      <c r="E6855" s="14">
        <v>4</v>
      </c>
      <c r="F6855" s="14">
        <v>187.76091078382001</v>
      </c>
      <c r="G6855" s="14">
        <v>62.586970261273301</v>
      </c>
      <c r="H6855" s="14">
        <v>340.93096577963797</v>
      </c>
      <c r="I6855" s="14">
        <v>364.34614490258599</v>
      </c>
      <c r="J6855" s="14">
        <v>313.74543318844798</v>
      </c>
      <c r="K6855" s="14">
        <v>420.73918434525598</v>
      </c>
      <c r="L6855" s="14">
        <v>56.393039442670599</v>
      </c>
      <c r="M6855" s="14">
        <v>50.600711714137702</v>
      </c>
      <c r="O6855" s="14"/>
      <c r="P6855" s="14"/>
      <c r="Q6855" s="14"/>
      <c r="R6855" s="14"/>
      <c r="S6855" s="14"/>
      <c r="T6855" s="14"/>
      <c r="U6855" s="14"/>
      <c r="V6855" s="14"/>
      <c r="W6855" s="14"/>
      <c r="X6855" s="14"/>
      <c r="Y6855" s="14"/>
    </row>
    <row r="6856" spans="1:25">
      <c r="A6856" s="14" t="s">
        <v>6940</v>
      </c>
      <c r="B6856" s="14" t="s">
        <v>60</v>
      </c>
      <c r="C6856" s="14" t="s">
        <v>131</v>
      </c>
      <c r="D6856" s="14" t="s">
        <v>40</v>
      </c>
      <c r="E6856" s="14">
        <v>4</v>
      </c>
      <c r="F6856" s="14">
        <v>190.87694074465</v>
      </c>
      <c r="G6856" s="14">
        <v>63.625646914883497</v>
      </c>
      <c r="H6856" s="14">
        <v>345.622504833959</v>
      </c>
      <c r="I6856" s="14">
        <v>361.37565614683803</v>
      </c>
      <c r="J6856" s="14">
        <v>311.58515237245001</v>
      </c>
      <c r="K6856" s="14">
        <v>416.81621720695802</v>
      </c>
      <c r="L6856" s="14">
        <v>55.440561060119897</v>
      </c>
      <c r="M6856" s="14">
        <v>49.790503774388498</v>
      </c>
      <c r="O6856" s="14"/>
      <c r="P6856" s="14"/>
      <c r="Q6856" s="14"/>
      <c r="R6856" s="14"/>
      <c r="S6856" s="14"/>
      <c r="T6856" s="14"/>
      <c r="U6856" s="14"/>
      <c r="V6856" s="14"/>
      <c r="W6856" s="14"/>
      <c r="X6856" s="14"/>
      <c r="Y6856" s="14"/>
    </row>
    <row r="6857" spans="1:25">
      <c r="A6857" s="14" t="s">
        <v>6941</v>
      </c>
      <c r="B6857" s="14" t="s">
        <v>60</v>
      </c>
      <c r="C6857" s="14" t="s">
        <v>132</v>
      </c>
      <c r="D6857" s="14" t="s">
        <v>40</v>
      </c>
      <c r="E6857" s="14">
        <v>4</v>
      </c>
      <c r="F6857" s="14">
        <v>181.32212977115501</v>
      </c>
      <c r="G6857" s="14">
        <v>60.440709923718501</v>
      </c>
      <c r="H6857" s="14">
        <v>328.11358577531598</v>
      </c>
      <c r="I6857" s="14">
        <v>339.51810700106398</v>
      </c>
      <c r="J6857" s="14">
        <v>291.62633445205199</v>
      </c>
      <c r="K6857" s="14">
        <v>392.99456315340899</v>
      </c>
      <c r="L6857" s="14">
        <v>53.476456152344497</v>
      </c>
      <c r="M6857" s="14">
        <v>47.891772549012202</v>
      </c>
      <c r="O6857" s="14"/>
      <c r="P6857" s="14"/>
      <c r="Q6857" s="14"/>
      <c r="R6857" s="14"/>
      <c r="S6857" s="14"/>
      <c r="T6857" s="14"/>
      <c r="U6857" s="14"/>
      <c r="V6857" s="14"/>
      <c r="W6857" s="14"/>
      <c r="X6857" s="14"/>
      <c r="Y6857" s="14"/>
    </row>
    <row r="6858" spans="1:25">
      <c r="A6858" s="14" t="s">
        <v>6942</v>
      </c>
      <c r="B6858" s="14" t="s">
        <v>60</v>
      </c>
      <c r="C6858" s="14" t="s">
        <v>38</v>
      </c>
      <c r="D6858" s="14" t="s">
        <v>40</v>
      </c>
      <c r="E6858" s="14">
        <v>5</v>
      </c>
      <c r="F6858" s="14">
        <v>234.55418319651901</v>
      </c>
      <c r="G6858" s="14">
        <v>78.184727732173101</v>
      </c>
      <c r="H6858" s="14">
        <v>458.140483224641</v>
      </c>
      <c r="I6858" s="14">
        <v>462.70641954572602</v>
      </c>
      <c r="J6858" s="14">
        <v>404.93461528862099</v>
      </c>
      <c r="K6858" s="14">
        <v>526.35744441578004</v>
      </c>
      <c r="L6858" s="14">
        <v>63.6510248700544</v>
      </c>
      <c r="M6858" s="14">
        <v>57.771804257104797</v>
      </c>
      <c r="O6858" s="14"/>
      <c r="P6858" s="14"/>
      <c r="Q6858" s="14"/>
      <c r="R6858" s="14"/>
      <c r="S6858" s="14"/>
      <c r="T6858" s="14"/>
      <c r="U6858" s="14"/>
      <c r="V6858" s="14"/>
      <c r="W6858" s="14"/>
      <c r="X6858" s="14"/>
      <c r="Y6858" s="14"/>
    </row>
    <row r="6859" spans="1:25">
      <c r="A6859" s="14" t="s">
        <v>6943</v>
      </c>
      <c r="B6859" s="14" t="s">
        <v>60</v>
      </c>
      <c r="C6859" s="14" t="s">
        <v>36</v>
      </c>
      <c r="D6859" s="14" t="s">
        <v>40</v>
      </c>
      <c r="E6859" s="14">
        <v>5</v>
      </c>
      <c r="F6859" s="14">
        <v>228.12593662991301</v>
      </c>
      <c r="G6859" s="14">
        <v>76.041978876637799</v>
      </c>
      <c r="H6859" s="14">
        <v>446.90266941565102</v>
      </c>
      <c r="I6859" s="14">
        <v>449.502972969783</v>
      </c>
      <c r="J6859" s="14">
        <v>392.58110231692399</v>
      </c>
      <c r="K6859" s="14">
        <v>512.30307702696996</v>
      </c>
      <c r="L6859" s="14">
        <v>62.800104057186303</v>
      </c>
      <c r="M6859" s="14">
        <v>56.921870652859504</v>
      </c>
      <c r="O6859" s="14"/>
      <c r="P6859" s="14"/>
      <c r="Q6859" s="14"/>
      <c r="R6859" s="14"/>
      <c r="S6859" s="14"/>
      <c r="T6859" s="14"/>
      <c r="U6859" s="14"/>
      <c r="V6859" s="14"/>
      <c r="W6859" s="14"/>
      <c r="X6859" s="14"/>
      <c r="Y6859" s="14"/>
    </row>
    <row r="6860" spans="1:25">
      <c r="A6860" s="14" t="s">
        <v>6944</v>
      </c>
      <c r="B6860" s="14" t="s">
        <v>60</v>
      </c>
      <c r="C6860" s="14" t="s">
        <v>34</v>
      </c>
      <c r="D6860" s="14" t="s">
        <v>40</v>
      </c>
      <c r="E6860" s="14">
        <v>5</v>
      </c>
      <c r="F6860" s="14">
        <v>220.29161020041499</v>
      </c>
      <c r="G6860" s="14">
        <v>73.430536733471797</v>
      </c>
      <c r="H6860" s="14">
        <v>432.80145032400497</v>
      </c>
      <c r="I6860" s="14">
        <v>431.19974128219502</v>
      </c>
      <c r="J6860" s="14">
        <v>375.60288661890701</v>
      </c>
      <c r="K6860" s="14">
        <v>492.64486470181998</v>
      </c>
      <c r="L6860" s="14">
        <v>61.445123419625403</v>
      </c>
      <c r="M6860" s="14">
        <v>55.596854663287999</v>
      </c>
      <c r="O6860" s="14"/>
      <c r="P6860" s="14"/>
      <c r="Q6860" s="14"/>
      <c r="R6860" s="14"/>
      <c r="S6860" s="14"/>
      <c r="T6860" s="14"/>
      <c r="U6860" s="14"/>
      <c r="V6860" s="14"/>
      <c r="W6860" s="14"/>
      <c r="X6860" s="14"/>
      <c r="Y6860" s="14"/>
    </row>
    <row r="6861" spans="1:25">
      <c r="A6861" s="14" t="s">
        <v>6945</v>
      </c>
      <c r="B6861" s="14" t="s">
        <v>60</v>
      </c>
      <c r="C6861" s="14" t="s">
        <v>128</v>
      </c>
      <c r="D6861" s="14" t="s">
        <v>40</v>
      </c>
      <c r="E6861" s="14">
        <v>5</v>
      </c>
      <c r="F6861" s="14">
        <v>205.65572015701099</v>
      </c>
      <c r="G6861" s="14">
        <v>68.551906719003796</v>
      </c>
      <c r="H6861" s="14">
        <v>405.11320822813201</v>
      </c>
      <c r="I6861" s="14">
        <v>405.47556936562</v>
      </c>
      <c r="J6861" s="14">
        <v>351.50113789928298</v>
      </c>
      <c r="K6861" s="14">
        <v>465.33768072292798</v>
      </c>
      <c r="L6861" s="14">
        <v>59.8621113573084</v>
      </c>
      <c r="M6861" s="14">
        <v>53.974431466336497</v>
      </c>
      <c r="O6861" s="14"/>
      <c r="P6861" s="14"/>
      <c r="Q6861" s="14"/>
      <c r="R6861" s="14"/>
      <c r="S6861" s="14"/>
      <c r="T6861" s="14"/>
      <c r="U6861" s="14"/>
      <c r="V6861" s="14"/>
      <c r="W6861" s="14"/>
      <c r="X6861" s="14"/>
      <c r="Y6861" s="14"/>
    </row>
    <row r="6862" spans="1:25">
      <c r="A6862" s="14" t="s">
        <v>6946</v>
      </c>
      <c r="B6862" s="14" t="s">
        <v>60</v>
      </c>
      <c r="C6862" s="14" t="s">
        <v>129</v>
      </c>
      <c r="D6862" s="14" t="s">
        <v>40</v>
      </c>
      <c r="E6862" s="14">
        <v>5</v>
      </c>
      <c r="F6862" s="14">
        <v>208.47421026795499</v>
      </c>
      <c r="G6862" s="14">
        <v>69.491403422651501</v>
      </c>
      <c r="H6862" s="14">
        <v>411.15929762534398</v>
      </c>
      <c r="I6862" s="14">
        <v>408.31262711036402</v>
      </c>
      <c r="J6862" s="14">
        <v>354.383946873279</v>
      </c>
      <c r="K6862" s="14">
        <v>468.08179886788997</v>
      </c>
      <c r="L6862" s="14">
        <v>59.769171757526102</v>
      </c>
      <c r="M6862" s="14">
        <v>53.9286802370845</v>
      </c>
      <c r="O6862" s="14"/>
      <c r="P6862" s="14"/>
      <c r="Q6862" s="14"/>
      <c r="R6862" s="14"/>
      <c r="S6862" s="14"/>
      <c r="T6862" s="14"/>
      <c r="U6862" s="14"/>
      <c r="V6862" s="14"/>
      <c r="W6862" s="14"/>
      <c r="X6862" s="14"/>
      <c r="Y6862" s="14"/>
    </row>
    <row r="6863" spans="1:25">
      <c r="A6863" s="14" t="s">
        <v>6947</v>
      </c>
      <c r="B6863" s="14" t="s">
        <v>60</v>
      </c>
      <c r="C6863" s="14" t="s">
        <v>130</v>
      </c>
      <c r="D6863" s="14" t="s">
        <v>40</v>
      </c>
      <c r="E6863" s="14">
        <v>5</v>
      </c>
      <c r="F6863" s="14">
        <v>217.629178528745</v>
      </c>
      <c r="G6863" s="14">
        <v>72.543059509581695</v>
      </c>
      <c r="H6863" s="14">
        <v>429.29967753332699</v>
      </c>
      <c r="I6863" s="14">
        <v>425.05407371495602</v>
      </c>
      <c r="J6863" s="14">
        <v>370.153300379288</v>
      </c>
      <c r="K6863" s="14">
        <v>485.76709658240298</v>
      </c>
      <c r="L6863" s="14">
        <v>60.713022867446703</v>
      </c>
      <c r="M6863" s="14">
        <v>54.900773335668497</v>
      </c>
      <c r="O6863" s="14"/>
      <c r="P6863" s="14"/>
      <c r="Q6863" s="14"/>
      <c r="R6863" s="14"/>
      <c r="S6863" s="14"/>
      <c r="T6863" s="14"/>
      <c r="U6863" s="14"/>
      <c r="V6863" s="14"/>
      <c r="W6863" s="14"/>
      <c r="X6863" s="14"/>
      <c r="Y6863" s="14"/>
    </row>
    <row r="6864" spans="1:25">
      <c r="A6864" s="14" t="s">
        <v>6948</v>
      </c>
      <c r="B6864" s="14" t="s">
        <v>60</v>
      </c>
      <c r="C6864" s="14" t="s">
        <v>131</v>
      </c>
      <c r="D6864" s="14" t="s">
        <v>40</v>
      </c>
      <c r="E6864" s="14">
        <v>5</v>
      </c>
      <c r="F6864" s="14">
        <v>225.34442066470501</v>
      </c>
      <c r="G6864" s="14">
        <v>75.114806888234895</v>
      </c>
      <c r="H6864" s="14">
        <v>443.47789082460099</v>
      </c>
      <c r="I6864" s="14">
        <v>437.38335324833002</v>
      </c>
      <c r="J6864" s="14">
        <v>381.90150439711903</v>
      </c>
      <c r="K6864" s="14">
        <v>498.63193042129302</v>
      </c>
      <c r="L6864" s="14">
        <v>61.248577172962896</v>
      </c>
      <c r="M6864" s="14">
        <v>55.4818488512107</v>
      </c>
      <c r="O6864" s="14"/>
      <c r="P6864" s="14"/>
      <c r="Q6864" s="14"/>
      <c r="R6864" s="14"/>
      <c r="S6864" s="14"/>
      <c r="T6864" s="14"/>
      <c r="U6864" s="14"/>
      <c r="V6864" s="14"/>
      <c r="W6864" s="14"/>
      <c r="X6864" s="14"/>
      <c r="Y6864" s="14"/>
    </row>
    <row r="6865" spans="1:25">
      <c r="A6865" s="14" t="s">
        <v>6949</v>
      </c>
      <c r="B6865" s="14" t="s">
        <v>60</v>
      </c>
      <c r="C6865" s="14" t="s">
        <v>132</v>
      </c>
      <c r="D6865" s="14" t="s">
        <v>40</v>
      </c>
      <c r="E6865" s="14">
        <v>5</v>
      </c>
      <c r="F6865" s="14">
        <v>227.258155223079</v>
      </c>
      <c r="G6865" s="14">
        <v>75.752718407692797</v>
      </c>
      <c r="H6865" s="14">
        <v>445.237559701968</v>
      </c>
      <c r="I6865" s="14">
        <v>438.46739595689098</v>
      </c>
      <c r="J6865" s="14">
        <v>383.11540762760302</v>
      </c>
      <c r="K6865" s="14">
        <v>499.547002291252</v>
      </c>
      <c r="L6865" s="14">
        <v>61.0796063343603</v>
      </c>
      <c r="M6865" s="14">
        <v>55.351988329288602</v>
      </c>
      <c r="O6865" s="14"/>
      <c r="P6865" s="14"/>
      <c r="Q6865" s="14"/>
      <c r="R6865" s="14"/>
      <c r="S6865" s="14"/>
      <c r="T6865" s="14"/>
      <c r="U6865" s="14"/>
      <c r="V6865" s="14"/>
      <c r="W6865" s="14"/>
      <c r="X6865" s="14"/>
      <c r="Y6865" s="14"/>
    </row>
    <row r="6866" spans="1:25">
      <c r="A6866" s="14" t="s">
        <v>6950</v>
      </c>
      <c r="B6866" s="14" t="s">
        <v>60</v>
      </c>
      <c r="C6866" s="14" t="s">
        <v>38</v>
      </c>
      <c r="D6866" s="14" t="s">
        <v>35</v>
      </c>
      <c r="E6866" s="14">
        <v>0</v>
      </c>
      <c r="F6866" s="14">
        <v>644.314861220544</v>
      </c>
      <c r="G6866" s="14">
        <v>214.771620406848</v>
      </c>
      <c r="H6866" s="14">
        <v>303.52122725671001</v>
      </c>
      <c r="I6866" s="14">
        <v>291.21764035772298</v>
      </c>
      <c r="J6866" s="14">
        <v>268.99465181870198</v>
      </c>
      <c r="K6866" s="14">
        <v>314.77616603280802</v>
      </c>
      <c r="L6866" s="14">
        <v>23.5585256750852</v>
      </c>
      <c r="M6866" s="14">
        <v>22.2229885390209</v>
      </c>
      <c r="O6866" s="14"/>
      <c r="P6866" s="14"/>
      <c r="Q6866" s="14"/>
      <c r="R6866" s="14"/>
      <c r="S6866" s="14"/>
      <c r="T6866" s="14"/>
      <c r="U6866" s="14"/>
      <c r="V6866" s="14"/>
      <c r="W6866" s="14"/>
      <c r="X6866" s="14"/>
      <c r="Y6866" s="14"/>
    </row>
    <row r="6867" spans="1:25">
      <c r="A6867" s="14" t="s">
        <v>6951</v>
      </c>
      <c r="B6867" s="14" t="s">
        <v>60</v>
      </c>
      <c r="C6867" s="14" t="s">
        <v>36</v>
      </c>
      <c r="D6867" s="14" t="s">
        <v>35</v>
      </c>
      <c r="E6867" s="14">
        <v>0</v>
      </c>
      <c r="F6867" s="14">
        <v>654.64942386632197</v>
      </c>
      <c r="G6867" s="14">
        <v>218.216474622107</v>
      </c>
      <c r="H6867" s="14">
        <v>306.39774588894602</v>
      </c>
      <c r="I6867" s="14">
        <v>291.75842170258102</v>
      </c>
      <c r="J6867" s="14">
        <v>269.65300681130998</v>
      </c>
      <c r="K6867" s="14">
        <v>315.18144001672198</v>
      </c>
      <c r="L6867" s="14">
        <v>23.423018314140101</v>
      </c>
      <c r="M6867" s="14">
        <v>22.105414891271501</v>
      </c>
      <c r="O6867" s="14"/>
      <c r="P6867" s="14"/>
      <c r="Q6867" s="14"/>
      <c r="R6867" s="14"/>
      <c r="S6867" s="14"/>
      <c r="T6867" s="14"/>
      <c r="U6867" s="14"/>
      <c r="V6867" s="14"/>
      <c r="W6867" s="14"/>
      <c r="X6867" s="14"/>
      <c r="Y6867" s="14"/>
    </row>
    <row r="6868" spans="1:25">
      <c r="A6868" s="14" t="s">
        <v>6952</v>
      </c>
      <c r="B6868" s="14" t="s">
        <v>60</v>
      </c>
      <c r="C6868" s="14" t="s">
        <v>34</v>
      </c>
      <c r="D6868" s="14" t="s">
        <v>35</v>
      </c>
      <c r="E6868" s="14">
        <v>0</v>
      </c>
      <c r="F6868" s="14">
        <v>669.29316878204497</v>
      </c>
      <c r="G6868" s="14">
        <v>223.097722927348</v>
      </c>
      <c r="H6868" s="14">
        <v>311.94770932219302</v>
      </c>
      <c r="I6868" s="14">
        <v>295.39724196029601</v>
      </c>
      <c r="J6868" s="14">
        <v>273.24144739619101</v>
      </c>
      <c r="K6868" s="14">
        <v>318.858651582775</v>
      </c>
      <c r="L6868" s="14">
        <v>23.4614096224796</v>
      </c>
      <c r="M6868" s="14">
        <v>22.1557945641046</v>
      </c>
      <c r="O6868" s="14"/>
      <c r="P6868" s="14"/>
      <c r="Q6868" s="14"/>
      <c r="R6868" s="14"/>
      <c r="S6868" s="14"/>
      <c r="T6868" s="14"/>
      <c r="U6868" s="14"/>
      <c r="V6868" s="14"/>
      <c r="W6868" s="14"/>
      <c r="X6868" s="14"/>
      <c r="Y6868" s="14"/>
    </row>
    <row r="6869" spans="1:25">
      <c r="A6869" s="14" t="s">
        <v>6953</v>
      </c>
      <c r="B6869" s="14" t="s">
        <v>60</v>
      </c>
      <c r="C6869" s="14" t="s">
        <v>128</v>
      </c>
      <c r="D6869" s="14" t="s">
        <v>35</v>
      </c>
      <c r="E6869" s="14">
        <v>0</v>
      </c>
      <c r="F6869" s="14">
        <v>642.18842643697803</v>
      </c>
      <c r="G6869" s="14">
        <v>214.06280881232601</v>
      </c>
      <c r="H6869" s="14">
        <v>298.88830648796602</v>
      </c>
      <c r="I6869" s="14">
        <v>279.61151462512203</v>
      </c>
      <c r="J6869" s="14">
        <v>258.240468449432</v>
      </c>
      <c r="K6869" s="14">
        <v>302.26909263250599</v>
      </c>
      <c r="L6869" s="14">
        <v>22.6575780073846</v>
      </c>
      <c r="M6869" s="14">
        <v>21.371046175689902</v>
      </c>
      <c r="O6869" s="14"/>
      <c r="P6869" s="14"/>
      <c r="Q6869" s="14"/>
      <c r="R6869" s="14"/>
      <c r="S6869" s="14"/>
      <c r="T6869" s="14"/>
      <c r="U6869" s="14"/>
      <c r="V6869" s="14"/>
      <c r="W6869" s="14"/>
      <c r="X6869" s="14"/>
      <c r="Y6869" s="14"/>
    </row>
    <row r="6870" spans="1:25">
      <c r="A6870" s="14" t="s">
        <v>6954</v>
      </c>
      <c r="B6870" s="14" t="s">
        <v>60</v>
      </c>
      <c r="C6870" s="14" t="s">
        <v>129</v>
      </c>
      <c r="D6870" s="14" t="s">
        <v>35</v>
      </c>
      <c r="E6870" s="14">
        <v>0</v>
      </c>
      <c r="F6870" s="14">
        <v>619.41137172348601</v>
      </c>
      <c r="G6870" s="14">
        <v>206.47045724116199</v>
      </c>
      <c r="H6870" s="14">
        <v>288.32494925010201</v>
      </c>
      <c r="I6870" s="14">
        <v>264.95432815321197</v>
      </c>
      <c r="J6870" s="14">
        <v>244.351176222552</v>
      </c>
      <c r="K6870" s="14">
        <v>286.82113459755601</v>
      </c>
      <c r="L6870" s="14">
        <v>21.866806444343901</v>
      </c>
      <c r="M6870" s="14">
        <v>20.603151930660101</v>
      </c>
      <c r="O6870" s="14"/>
      <c r="P6870" s="14"/>
      <c r="Q6870" s="14"/>
      <c r="R6870" s="14"/>
      <c r="S6870" s="14"/>
      <c r="T6870" s="14"/>
      <c r="U6870" s="14"/>
      <c r="V6870" s="14"/>
      <c r="W6870" s="14"/>
      <c r="X6870" s="14"/>
      <c r="Y6870" s="14"/>
    </row>
    <row r="6871" spans="1:25">
      <c r="A6871" s="14" t="s">
        <v>6955</v>
      </c>
      <c r="B6871" s="14" t="s">
        <v>60</v>
      </c>
      <c r="C6871" s="14" t="s">
        <v>130</v>
      </c>
      <c r="D6871" s="14" t="s">
        <v>35</v>
      </c>
      <c r="E6871" s="14">
        <v>0</v>
      </c>
      <c r="F6871" s="14">
        <v>585.45011198864904</v>
      </c>
      <c r="G6871" s="14">
        <v>195.15003732955</v>
      </c>
      <c r="H6871" s="14">
        <v>272.89640332847802</v>
      </c>
      <c r="I6871" s="14">
        <v>245.385318050401</v>
      </c>
      <c r="J6871" s="14">
        <v>225.77264085405599</v>
      </c>
      <c r="K6871" s="14">
        <v>266.23647531808098</v>
      </c>
      <c r="L6871" s="14">
        <v>20.8511572676796</v>
      </c>
      <c r="M6871" s="14">
        <v>19.612677196345299</v>
      </c>
      <c r="O6871" s="14"/>
      <c r="P6871" s="14"/>
      <c r="Q6871" s="14"/>
      <c r="R6871" s="14"/>
      <c r="S6871" s="14"/>
      <c r="T6871" s="14"/>
      <c r="U6871" s="14"/>
      <c r="V6871" s="14"/>
      <c r="W6871" s="14"/>
      <c r="X6871" s="14"/>
      <c r="Y6871" s="14"/>
    </row>
    <row r="6872" spans="1:25">
      <c r="A6872" s="14" t="s">
        <v>6956</v>
      </c>
      <c r="B6872" s="14" t="s">
        <v>60</v>
      </c>
      <c r="C6872" s="14" t="s">
        <v>131</v>
      </c>
      <c r="D6872" s="14" t="s">
        <v>35</v>
      </c>
      <c r="E6872" s="14">
        <v>0</v>
      </c>
      <c r="F6872" s="14">
        <v>588.71123618687602</v>
      </c>
      <c r="G6872" s="14">
        <v>196.23707872895901</v>
      </c>
      <c r="H6872" s="14">
        <v>274.622610421594</v>
      </c>
      <c r="I6872" s="14">
        <v>242.54465237743599</v>
      </c>
      <c r="J6872" s="14">
        <v>223.210265454877</v>
      </c>
      <c r="K6872" s="14">
        <v>263.096444475336</v>
      </c>
      <c r="L6872" s="14">
        <v>20.551792097899401</v>
      </c>
      <c r="M6872" s="14">
        <v>19.334386922559599</v>
      </c>
      <c r="O6872" s="14"/>
      <c r="P6872" s="14"/>
      <c r="Q6872" s="14"/>
      <c r="R6872" s="14"/>
      <c r="S6872" s="14"/>
      <c r="T6872" s="14"/>
      <c r="U6872" s="14"/>
      <c r="V6872" s="14"/>
      <c r="W6872" s="14"/>
      <c r="X6872" s="14"/>
      <c r="Y6872" s="14"/>
    </row>
    <row r="6873" spans="1:25">
      <c r="A6873" s="14" t="s">
        <v>6957</v>
      </c>
      <c r="B6873" s="14" t="s">
        <v>60</v>
      </c>
      <c r="C6873" s="14" t="s">
        <v>132</v>
      </c>
      <c r="D6873" s="14" t="s">
        <v>35</v>
      </c>
      <c r="E6873" s="14">
        <v>0</v>
      </c>
      <c r="F6873" s="14">
        <v>620.99815301653598</v>
      </c>
      <c r="G6873" s="14">
        <v>206.999384338845</v>
      </c>
      <c r="H6873" s="14">
        <v>289.70816970909499</v>
      </c>
      <c r="I6873" s="14">
        <v>253.593997632049</v>
      </c>
      <c r="J6873" s="14">
        <v>233.90408779392499</v>
      </c>
      <c r="K6873" s="14">
        <v>274.48995491901798</v>
      </c>
      <c r="L6873" s="14">
        <v>20.895957286969001</v>
      </c>
      <c r="M6873" s="14">
        <v>19.6899098381244</v>
      </c>
      <c r="O6873" s="14"/>
      <c r="P6873" s="14"/>
      <c r="Q6873" s="14"/>
      <c r="R6873" s="14"/>
      <c r="S6873" s="14"/>
      <c r="T6873" s="14"/>
      <c r="U6873" s="14"/>
      <c r="V6873" s="14"/>
      <c r="W6873" s="14"/>
      <c r="X6873" s="14"/>
      <c r="Y6873" s="14"/>
    </row>
    <row r="6874" spans="1:25">
      <c r="A6874" s="14" t="s">
        <v>6958</v>
      </c>
      <c r="B6874" s="14" t="s">
        <v>60</v>
      </c>
      <c r="C6874" s="14" t="s">
        <v>38</v>
      </c>
      <c r="D6874" s="14" t="s">
        <v>35</v>
      </c>
      <c r="E6874" s="14">
        <v>1</v>
      </c>
      <c r="F6874" s="14">
        <v>126.075495834677</v>
      </c>
      <c r="G6874" s="14">
        <v>42.025165278225799</v>
      </c>
      <c r="H6874" s="14">
        <v>295.01005202798001</v>
      </c>
      <c r="I6874" s="14">
        <v>251.330452693627</v>
      </c>
      <c r="J6874" s="14">
        <v>208.719800262371</v>
      </c>
      <c r="K6874" s="14">
        <v>299.97389344441802</v>
      </c>
      <c r="L6874" s="14">
        <v>48.643440750790901</v>
      </c>
      <c r="M6874" s="14">
        <v>42.610652431256199</v>
      </c>
      <c r="O6874" s="14"/>
      <c r="P6874" s="14"/>
      <c r="Q6874" s="14"/>
      <c r="R6874" s="14"/>
      <c r="S6874" s="14"/>
      <c r="T6874" s="14"/>
      <c r="U6874" s="14"/>
      <c r="V6874" s="14"/>
      <c r="W6874" s="14"/>
      <c r="X6874" s="14"/>
      <c r="Y6874" s="14"/>
    </row>
    <row r="6875" spans="1:25">
      <c r="A6875" s="14" t="s">
        <v>6959</v>
      </c>
      <c r="B6875" s="14" t="s">
        <v>60</v>
      </c>
      <c r="C6875" s="14" t="s">
        <v>36</v>
      </c>
      <c r="D6875" s="14" t="s">
        <v>35</v>
      </c>
      <c r="E6875" s="14">
        <v>1</v>
      </c>
      <c r="F6875" s="14">
        <v>129.760086817558</v>
      </c>
      <c r="G6875" s="14">
        <v>43.253362272519503</v>
      </c>
      <c r="H6875" s="14">
        <v>302.03455802234203</v>
      </c>
      <c r="I6875" s="14">
        <v>259.01590676466498</v>
      </c>
      <c r="J6875" s="14">
        <v>215.62620997151001</v>
      </c>
      <c r="K6875" s="14">
        <v>308.454416141585</v>
      </c>
      <c r="L6875" s="14">
        <v>49.438509376920003</v>
      </c>
      <c r="M6875" s="14">
        <v>43.389696793154798</v>
      </c>
      <c r="O6875" s="14"/>
      <c r="P6875" s="14"/>
      <c r="Q6875" s="14"/>
      <c r="R6875" s="14"/>
      <c r="S6875" s="14"/>
      <c r="T6875" s="14"/>
      <c r="U6875" s="14"/>
      <c r="V6875" s="14"/>
      <c r="W6875" s="14"/>
      <c r="X6875" s="14"/>
      <c r="Y6875" s="14"/>
    </row>
    <row r="6876" spans="1:25">
      <c r="A6876" s="14" t="s">
        <v>6960</v>
      </c>
      <c r="B6876" s="14" t="s">
        <v>60</v>
      </c>
      <c r="C6876" s="14" t="s">
        <v>34</v>
      </c>
      <c r="D6876" s="14" t="s">
        <v>35</v>
      </c>
      <c r="E6876" s="14">
        <v>1</v>
      </c>
      <c r="F6876" s="14">
        <v>131.20238477270499</v>
      </c>
      <c r="G6876" s="14">
        <v>43.7341282575684</v>
      </c>
      <c r="H6876" s="14">
        <v>304.188038515963</v>
      </c>
      <c r="I6876" s="14">
        <v>257.52881267226502</v>
      </c>
      <c r="J6876" s="14">
        <v>214.52825523018501</v>
      </c>
      <c r="K6876" s="14">
        <v>306.488489916064</v>
      </c>
      <c r="L6876" s="14">
        <v>48.959677243799703</v>
      </c>
      <c r="M6876" s="14">
        <v>43.000557442079497</v>
      </c>
      <c r="O6876" s="14"/>
      <c r="P6876" s="14"/>
      <c r="Q6876" s="14"/>
      <c r="R6876" s="14"/>
      <c r="S6876" s="14"/>
      <c r="T6876" s="14"/>
      <c r="U6876" s="14"/>
      <c r="V6876" s="14"/>
      <c r="W6876" s="14"/>
      <c r="X6876" s="14"/>
      <c r="Y6876" s="14"/>
    </row>
    <row r="6877" spans="1:25">
      <c r="A6877" s="14" t="s">
        <v>6961</v>
      </c>
      <c r="B6877" s="14" t="s">
        <v>60</v>
      </c>
      <c r="C6877" s="14" t="s">
        <v>128</v>
      </c>
      <c r="D6877" s="14" t="s">
        <v>35</v>
      </c>
      <c r="E6877" s="14">
        <v>1</v>
      </c>
      <c r="F6877" s="14">
        <v>122.812017674578</v>
      </c>
      <c r="G6877" s="14">
        <v>40.937339224859201</v>
      </c>
      <c r="H6877" s="14">
        <v>284.109509506969</v>
      </c>
      <c r="I6877" s="14">
        <v>232.61559116411701</v>
      </c>
      <c r="J6877" s="14">
        <v>192.43969846535299</v>
      </c>
      <c r="K6877" s="14">
        <v>278.56029218304099</v>
      </c>
      <c r="L6877" s="14">
        <v>45.944701018923901</v>
      </c>
      <c r="M6877" s="14">
        <v>40.175892698764301</v>
      </c>
      <c r="O6877" s="14"/>
      <c r="P6877" s="14"/>
      <c r="Q6877" s="14"/>
      <c r="R6877" s="14"/>
      <c r="S6877" s="14"/>
      <c r="T6877" s="14"/>
      <c r="U6877" s="14"/>
      <c r="V6877" s="14"/>
      <c r="W6877" s="14"/>
      <c r="X6877" s="14"/>
      <c r="Y6877" s="14"/>
    </row>
    <row r="6878" spans="1:25">
      <c r="A6878" s="14" t="s">
        <v>6962</v>
      </c>
      <c r="B6878" s="14" t="s">
        <v>60</v>
      </c>
      <c r="C6878" s="14" t="s">
        <v>129</v>
      </c>
      <c r="D6878" s="14" t="s">
        <v>35</v>
      </c>
      <c r="E6878" s="14">
        <v>1</v>
      </c>
      <c r="F6878" s="14">
        <v>120.044796932994</v>
      </c>
      <c r="G6878" s="14">
        <v>40.014932310998098</v>
      </c>
      <c r="H6878" s="14">
        <v>277.51530835007998</v>
      </c>
      <c r="I6878" s="14">
        <v>219.827036783794</v>
      </c>
      <c r="J6878" s="14">
        <v>181.38911971608999</v>
      </c>
      <c r="K6878" s="14">
        <v>263.85227698763902</v>
      </c>
      <c r="L6878" s="14">
        <v>44.025240203844199</v>
      </c>
      <c r="M6878" s="14">
        <v>38.437917067704497</v>
      </c>
      <c r="O6878" s="14"/>
      <c r="P6878" s="14"/>
      <c r="Q6878" s="14"/>
      <c r="R6878" s="14"/>
      <c r="S6878" s="14"/>
      <c r="T6878" s="14"/>
      <c r="U6878" s="14"/>
      <c r="V6878" s="14"/>
      <c r="W6878" s="14"/>
      <c r="X6878" s="14"/>
      <c r="Y6878" s="14"/>
    </row>
    <row r="6879" spans="1:25">
      <c r="A6879" s="14" t="s">
        <v>6963</v>
      </c>
      <c r="B6879" s="14" t="s">
        <v>60</v>
      </c>
      <c r="C6879" s="14" t="s">
        <v>130</v>
      </c>
      <c r="D6879" s="14" t="s">
        <v>35</v>
      </c>
      <c r="E6879" s="14">
        <v>1</v>
      </c>
      <c r="F6879" s="14">
        <v>121.510275578666</v>
      </c>
      <c r="G6879" s="14">
        <v>40.503425192888699</v>
      </c>
      <c r="H6879" s="14">
        <v>281.22170796765897</v>
      </c>
      <c r="I6879" s="14">
        <v>219.674592136954</v>
      </c>
      <c r="J6879" s="14">
        <v>181.45115950959701</v>
      </c>
      <c r="K6879" s="14">
        <v>263.41802134304203</v>
      </c>
      <c r="L6879" s="14">
        <v>43.743429206087797</v>
      </c>
      <c r="M6879" s="14">
        <v>38.223432627357099</v>
      </c>
      <c r="O6879" s="14"/>
      <c r="P6879" s="14"/>
      <c r="Q6879" s="14"/>
      <c r="R6879" s="14"/>
      <c r="S6879" s="14"/>
      <c r="T6879" s="14"/>
      <c r="U6879" s="14"/>
      <c r="V6879" s="14"/>
      <c r="W6879" s="14"/>
      <c r="X6879" s="14"/>
      <c r="Y6879" s="14"/>
    </row>
    <row r="6880" spans="1:25">
      <c r="A6880" s="14" t="s">
        <v>6964</v>
      </c>
      <c r="B6880" s="14" t="s">
        <v>60</v>
      </c>
      <c r="C6880" s="14" t="s">
        <v>131</v>
      </c>
      <c r="D6880" s="14" t="s">
        <v>35</v>
      </c>
      <c r="E6880" s="14">
        <v>1</v>
      </c>
      <c r="F6880" s="14">
        <v>126.417538518044</v>
      </c>
      <c r="G6880" s="14">
        <v>42.139179506014699</v>
      </c>
      <c r="H6880" s="14">
        <v>292.775512443651</v>
      </c>
      <c r="I6880" s="14">
        <v>223.94048213483299</v>
      </c>
      <c r="J6880" s="14">
        <v>185.686197550429</v>
      </c>
      <c r="K6880" s="14">
        <v>267.60290768089499</v>
      </c>
      <c r="L6880" s="14">
        <v>43.662425546062501</v>
      </c>
      <c r="M6880" s="14">
        <v>38.254284584403401</v>
      </c>
      <c r="O6880" s="14"/>
      <c r="P6880" s="14"/>
      <c r="Q6880" s="14"/>
      <c r="R6880" s="14"/>
      <c r="S6880" s="14"/>
      <c r="T6880" s="14"/>
      <c r="U6880" s="14"/>
      <c r="V6880" s="14"/>
      <c r="W6880" s="14"/>
      <c r="X6880" s="14"/>
      <c r="Y6880" s="14"/>
    </row>
    <row r="6881" spans="1:25">
      <c r="A6881" s="14" t="s">
        <v>6965</v>
      </c>
      <c r="B6881" s="14" t="s">
        <v>60</v>
      </c>
      <c r="C6881" s="14" t="s">
        <v>132</v>
      </c>
      <c r="D6881" s="14" t="s">
        <v>35</v>
      </c>
      <c r="E6881" s="14">
        <v>1</v>
      </c>
      <c r="F6881" s="14">
        <v>134.506382457646</v>
      </c>
      <c r="G6881" s="14">
        <v>44.835460819215399</v>
      </c>
      <c r="H6881" s="14">
        <v>311.718151697905</v>
      </c>
      <c r="I6881" s="14">
        <v>238.533690265247</v>
      </c>
      <c r="J6881" s="14">
        <v>199.05828582428001</v>
      </c>
      <c r="K6881" s="14">
        <v>283.40722618574301</v>
      </c>
      <c r="L6881" s="14">
        <v>44.873535920495101</v>
      </c>
      <c r="M6881" s="14">
        <v>39.475404440967502</v>
      </c>
      <c r="O6881" s="14"/>
      <c r="P6881" s="14"/>
      <c r="Q6881" s="14"/>
      <c r="R6881" s="14"/>
      <c r="S6881" s="14"/>
      <c r="T6881" s="14"/>
      <c r="U6881" s="14"/>
      <c r="V6881" s="14"/>
      <c r="W6881" s="14"/>
      <c r="X6881" s="14"/>
      <c r="Y6881" s="14"/>
    </row>
    <row r="6882" spans="1:25">
      <c r="A6882" s="14" t="s">
        <v>6966</v>
      </c>
      <c r="B6882" s="14" t="s">
        <v>60</v>
      </c>
      <c r="C6882" s="14" t="s">
        <v>38</v>
      </c>
      <c r="D6882" s="14" t="s">
        <v>35</v>
      </c>
      <c r="E6882" s="14">
        <v>2</v>
      </c>
      <c r="F6882" s="14">
        <v>109.159678078468</v>
      </c>
      <c r="G6882" s="14">
        <v>36.386559359489198</v>
      </c>
      <c r="H6882" s="14">
        <v>255.111542869587</v>
      </c>
      <c r="I6882" s="14">
        <v>250.144973010999</v>
      </c>
      <c r="J6882" s="14">
        <v>205.01006308073201</v>
      </c>
      <c r="K6882" s="14">
        <v>302.18557315150798</v>
      </c>
      <c r="L6882" s="14">
        <v>52.040600140508602</v>
      </c>
      <c r="M6882" s="14">
        <v>45.134909930267099</v>
      </c>
      <c r="O6882" s="14"/>
      <c r="P6882" s="14"/>
      <c r="Q6882" s="14"/>
      <c r="R6882" s="14"/>
      <c r="S6882" s="14"/>
      <c r="T6882" s="14"/>
      <c r="U6882" s="14"/>
      <c r="V6882" s="14"/>
      <c r="W6882" s="14"/>
      <c r="X6882" s="14"/>
      <c r="Y6882" s="14"/>
    </row>
    <row r="6883" spans="1:25">
      <c r="A6883" s="14" t="s">
        <v>6967</v>
      </c>
      <c r="B6883" s="14" t="s">
        <v>60</v>
      </c>
      <c r="C6883" s="14" t="s">
        <v>36</v>
      </c>
      <c r="D6883" s="14" t="s">
        <v>35</v>
      </c>
      <c r="E6883" s="14">
        <v>2</v>
      </c>
      <c r="F6883" s="14">
        <v>104.02445791582301</v>
      </c>
      <c r="G6883" s="14">
        <v>34.674819305274397</v>
      </c>
      <c r="H6883" s="14">
        <v>241.255294577261</v>
      </c>
      <c r="I6883" s="14">
        <v>235.137993400347</v>
      </c>
      <c r="J6883" s="14">
        <v>191.64870570512801</v>
      </c>
      <c r="K6883" s="14">
        <v>285.45674393268899</v>
      </c>
      <c r="L6883" s="14">
        <v>50.3187505323423</v>
      </c>
      <c r="M6883" s="14">
        <v>43.489287695218799</v>
      </c>
      <c r="O6883" s="14"/>
      <c r="P6883" s="14"/>
      <c r="Q6883" s="14"/>
      <c r="R6883" s="14"/>
      <c r="S6883" s="14"/>
      <c r="T6883" s="14"/>
      <c r="U6883" s="14"/>
      <c r="V6883" s="14"/>
      <c r="W6883" s="14"/>
      <c r="X6883" s="14"/>
      <c r="Y6883" s="14"/>
    </row>
    <row r="6884" spans="1:25">
      <c r="A6884" s="14" t="s">
        <v>6968</v>
      </c>
      <c r="B6884" s="14" t="s">
        <v>60</v>
      </c>
      <c r="C6884" s="14" t="s">
        <v>34</v>
      </c>
      <c r="D6884" s="14" t="s">
        <v>35</v>
      </c>
      <c r="E6884" s="14">
        <v>2</v>
      </c>
      <c r="F6884" s="14">
        <v>113.019218690003</v>
      </c>
      <c r="G6884" s="14">
        <v>37.673072896667598</v>
      </c>
      <c r="H6884" s="14">
        <v>261.40677388690398</v>
      </c>
      <c r="I6884" s="14">
        <v>252.63696935759501</v>
      </c>
      <c r="J6884" s="14">
        <v>207.659693627927</v>
      </c>
      <c r="K6884" s="14">
        <v>304.36799644459899</v>
      </c>
      <c r="L6884" s="14">
        <v>51.731027087003902</v>
      </c>
      <c r="M6884" s="14">
        <v>44.9772757296683</v>
      </c>
      <c r="O6884" s="14"/>
      <c r="P6884" s="14"/>
      <c r="Q6884" s="14"/>
      <c r="R6884" s="14"/>
      <c r="S6884" s="14"/>
      <c r="T6884" s="14"/>
      <c r="U6884" s="14"/>
      <c r="V6884" s="14"/>
      <c r="W6884" s="14"/>
      <c r="X6884" s="14"/>
      <c r="Y6884" s="14"/>
    </row>
    <row r="6885" spans="1:25">
      <c r="A6885" s="14" t="s">
        <v>6969</v>
      </c>
      <c r="B6885" s="14" t="s">
        <v>60</v>
      </c>
      <c r="C6885" s="14" t="s">
        <v>128</v>
      </c>
      <c r="D6885" s="14" t="s">
        <v>35</v>
      </c>
      <c r="E6885" s="14">
        <v>2</v>
      </c>
      <c r="F6885" s="14">
        <v>107.91367177185499</v>
      </c>
      <c r="G6885" s="14">
        <v>35.971223923951598</v>
      </c>
      <c r="H6885" s="14">
        <v>249.05070798950999</v>
      </c>
      <c r="I6885" s="14">
        <v>236.503095755977</v>
      </c>
      <c r="J6885" s="14">
        <v>193.603634232985</v>
      </c>
      <c r="K6885" s="14">
        <v>286.00704300735902</v>
      </c>
      <c r="L6885" s="14">
        <v>49.503947251382399</v>
      </c>
      <c r="M6885" s="14">
        <v>42.8994615229917</v>
      </c>
      <c r="O6885" s="14"/>
      <c r="P6885" s="14"/>
      <c r="Q6885" s="14"/>
      <c r="R6885" s="14"/>
      <c r="S6885" s="14"/>
      <c r="T6885" s="14"/>
      <c r="U6885" s="14"/>
      <c r="V6885" s="14"/>
      <c r="W6885" s="14"/>
      <c r="X6885" s="14"/>
      <c r="Y6885" s="14"/>
    </row>
    <row r="6886" spans="1:25">
      <c r="A6886" s="14" t="s">
        <v>6970</v>
      </c>
      <c r="B6886" s="14" t="s">
        <v>60</v>
      </c>
      <c r="C6886" s="14" t="s">
        <v>129</v>
      </c>
      <c r="D6886" s="14" t="s">
        <v>35</v>
      </c>
      <c r="E6886" s="14">
        <v>2</v>
      </c>
      <c r="F6886" s="14">
        <v>107.456584169067</v>
      </c>
      <c r="G6886" s="14">
        <v>35.818861389688898</v>
      </c>
      <c r="H6886" s="14">
        <v>247.32227989566101</v>
      </c>
      <c r="I6886" s="14">
        <v>230.065244791449</v>
      </c>
      <c r="J6886" s="14">
        <v>188.30077742021899</v>
      </c>
      <c r="K6886" s="14">
        <v>278.27422344147601</v>
      </c>
      <c r="L6886" s="14">
        <v>48.208978650027099</v>
      </c>
      <c r="M6886" s="14">
        <v>41.764467371230197</v>
      </c>
      <c r="O6886" s="14"/>
      <c r="P6886" s="14"/>
      <c r="Q6886" s="14"/>
      <c r="R6886" s="14"/>
      <c r="S6886" s="14"/>
      <c r="T6886" s="14"/>
      <c r="U6886" s="14"/>
      <c r="V6886" s="14"/>
      <c r="W6886" s="14"/>
      <c r="X6886" s="14"/>
      <c r="Y6886" s="14"/>
    </row>
    <row r="6887" spans="1:25">
      <c r="A6887" s="14" t="s">
        <v>6971</v>
      </c>
      <c r="B6887" s="14" t="s">
        <v>60</v>
      </c>
      <c r="C6887" s="14" t="s">
        <v>130</v>
      </c>
      <c r="D6887" s="14" t="s">
        <v>35</v>
      </c>
      <c r="E6887" s="14">
        <v>2</v>
      </c>
      <c r="F6887" s="14">
        <v>90.431173399960002</v>
      </c>
      <c r="G6887" s="14">
        <v>30.1437244666533</v>
      </c>
      <c r="H6887" s="14">
        <v>207.8543071229</v>
      </c>
      <c r="I6887" s="14">
        <v>187.77917889420399</v>
      </c>
      <c r="J6887" s="14">
        <v>150.82362980933101</v>
      </c>
      <c r="K6887" s="14">
        <v>230.99615331989699</v>
      </c>
      <c r="L6887" s="14">
        <v>43.216974425692896</v>
      </c>
      <c r="M6887" s="14">
        <v>36.9555490848727</v>
      </c>
      <c r="O6887" s="14"/>
      <c r="P6887" s="14"/>
      <c r="Q6887" s="14"/>
      <c r="R6887" s="14"/>
      <c r="S6887" s="14"/>
      <c r="T6887" s="14"/>
      <c r="U6887" s="14"/>
      <c r="V6887" s="14"/>
      <c r="W6887" s="14"/>
      <c r="X6887" s="14"/>
      <c r="Y6887" s="14"/>
    </row>
    <row r="6888" spans="1:25">
      <c r="A6888" s="14" t="s">
        <v>6972</v>
      </c>
      <c r="B6888" s="14" t="s">
        <v>60</v>
      </c>
      <c r="C6888" s="14" t="s">
        <v>131</v>
      </c>
      <c r="D6888" s="14" t="s">
        <v>35</v>
      </c>
      <c r="E6888" s="14">
        <v>2</v>
      </c>
      <c r="F6888" s="14">
        <v>98.950243071834294</v>
      </c>
      <c r="G6888" s="14">
        <v>32.9834143572781</v>
      </c>
      <c r="H6888" s="14">
        <v>227.16893124531501</v>
      </c>
      <c r="I6888" s="14">
        <v>201.15928084206001</v>
      </c>
      <c r="J6888" s="14">
        <v>163.23119493527901</v>
      </c>
      <c r="K6888" s="14">
        <v>245.20699496292801</v>
      </c>
      <c r="L6888" s="14">
        <v>44.047714120868399</v>
      </c>
      <c r="M6888" s="14">
        <v>37.928085906781199</v>
      </c>
      <c r="O6888" s="14"/>
      <c r="P6888" s="14"/>
      <c r="Q6888" s="14"/>
      <c r="R6888" s="14"/>
      <c r="S6888" s="14"/>
      <c r="T6888" s="14"/>
      <c r="U6888" s="14"/>
      <c r="V6888" s="14"/>
      <c r="W6888" s="14"/>
      <c r="X6888" s="14"/>
      <c r="Y6888" s="14"/>
    </row>
    <row r="6889" spans="1:25">
      <c r="A6889" s="14" t="s">
        <v>6973</v>
      </c>
      <c r="B6889" s="14" t="s">
        <v>60</v>
      </c>
      <c r="C6889" s="14" t="s">
        <v>132</v>
      </c>
      <c r="D6889" s="14" t="s">
        <v>35</v>
      </c>
      <c r="E6889" s="14">
        <v>2</v>
      </c>
      <c r="F6889" s="14">
        <v>97.325101980189402</v>
      </c>
      <c r="G6889" s="14">
        <v>32.441700660063098</v>
      </c>
      <c r="H6889" s="14">
        <v>223.12036217374899</v>
      </c>
      <c r="I6889" s="14">
        <v>196.29121656565999</v>
      </c>
      <c r="J6889" s="14">
        <v>159.003881766836</v>
      </c>
      <c r="K6889" s="14">
        <v>239.649055387197</v>
      </c>
      <c r="L6889" s="14">
        <v>43.357838821537698</v>
      </c>
      <c r="M6889" s="14">
        <v>37.2873347988237</v>
      </c>
      <c r="O6889" s="14"/>
      <c r="P6889" s="14"/>
      <c r="Q6889" s="14"/>
      <c r="R6889" s="14"/>
      <c r="S6889" s="14"/>
      <c r="T6889" s="14"/>
      <c r="U6889" s="14"/>
      <c r="V6889" s="14"/>
      <c r="W6889" s="14"/>
      <c r="X6889" s="14"/>
      <c r="Y6889" s="14"/>
    </row>
    <row r="6890" spans="1:25">
      <c r="A6890" s="14" t="s">
        <v>6974</v>
      </c>
      <c r="B6890" s="14" t="s">
        <v>60</v>
      </c>
      <c r="C6890" s="14" t="s">
        <v>38</v>
      </c>
      <c r="D6890" s="14" t="s">
        <v>35</v>
      </c>
      <c r="E6890" s="14">
        <v>3</v>
      </c>
      <c r="F6890" s="14">
        <v>116.07736336274201</v>
      </c>
      <c r="G6890" s="14">
        <v>38.692454454247297</v>
      </c>
      <c r="H6890" s="14">
        <v>273.87717566652202</v>
      </c>
      <c r="I6890" s="14">
        <v>271.52234240656099</v>
      </c>
      <c r="J6890" s="14">
        <v>223.89155932007401</v>
      </c>
      <c r="K6890" s="14">
        <v>326.20313929195601</v>
      </c>
      <c r="L6890" s="14">
        <v>54.680796885395402</v>
      </c>
      <c r="M6890" s="14">
        <v>47.630783086487</v>
      </c>
      <c r="O6890" s="14"/>
      <c r="P6890" s="14"/>
      <c r="Q6890" s="14"/>
      <c r="R6890" s="14"/>
      <c r="S6890" s="14"/>
      <c r="T6890" s="14"/>
      <c r="U6890" s="14"/>
      <c r="V6890" s="14"/>
      <c r="W6890" s="14"/>
      <c r="X6890" s="14"/>
      <c r="Y6890" s="14"/>
    </row>
    <row r="6891" spans="1:25">
      <c r="A6891" s="14" t="s">
        <v>6975</v>
      </c>
      <c r="B6891" s="14" t="s">
        <v>60</v>
      </c>
      <c r="C6891" s="14" t="s">
        <v>36</v>
      </c>
      <c r="D6891" s="14" t="s">
        <v>35</v>
      </c>
      <c r="E6891" s="14">
        <v>3</v>
      </c>
      <c r="F6891" s="14">
        <v>113.525617361752</v>
      </c>
      <c r="G6891" s="14">
        <v>37.841872453917397</v>
      </c>
      <c r="H6891" s="14">
        <v>265.81193041689602</v>
      </c>
      <c r="I6891" s="14">
        <v>260.46469904025201</v>
      </c>
      <c r="J6891" s="14">
        <v>214.32745103312399</v>
      </c>
      <c r="K6891" s="14">
        <v>313.51319856609098</v>
      </c>
      <c r="L6891" s="14">
        <v>53.048499525838999</v>
      </c>
      <c r="M6891" s="14">
        <v>46.137248007128001</v>
      </c>
      <c r="O6891" s="14"/>
      <c r="P6891" s="14"/>
      <c r="Q6891" s="14"/>
      <c r="R6891" s="14"/>
      <c r="S6891" s="14"/>
      <c r="T6891" s="14"/>
      <c r="U6891" s="14"/>
      <c r="V6891" s="14"/>
      <c r="W6891" s="14"/>
      <c r="X6891" s="14"/>
      <c r="Y6891" s="14"/>
    </row>
    <row r="6892" spans="1:25">
      <c r="A6892" s="14" t="s">
        <v>6976</v>
      </c>
      <c r="B6892" s="14" t="s">
        <v>60</v>
      </c>
      <c r="C6892" s="14" t="s">
        <v>34</v>
      </c>
      <c r="D6892" s="14" t="s">
        <v>35</v>
      </c>
      <c r="E6892" s="14">
        <v>3</v>
      </c>
      <c r="F6892" s="14">
        <v>116.83258266663201</v>
      </c>
      <c r="G6892" s="14">
        <v>38.944194222210797</v>
      </c>
      <c r="H6892" s="14">
        <v>271.88071922794501</v>
      </c>
      <c r="I6892" s="14">
        <v>264.15338585651801</v>
      </c>
      <c r="J6892" s="14">
        <v>218.028303958283</v>
      </c>
      <c r="K6892" s="14">
        <v>317.08180959123001</v>
      </c>
      <c r="L6892" s="14">
        <v>52.928423734712403</v>
      </c>
      <c r="M6892" s="14">
        <v>46.125081898234299</v>
      </c>
      <c r="O6892" s="14"/>
      <c r="P6892" s="14"/>
      <c r="Q6892" s="14"/>
      <c r="R6892" s="14"/>
      <c r="S6892" s="14"/>
      <c r="T6892" s="14"/>
      <c r="U6892" s="14"/>
      <c r="V6892" s="14"/>
      <c r="W6892" s="14"/>
      <c r="X6892" s="14"/>
      <c r="Y6892" s="14"/>
    </row>
    <row r="6893" spans="1:25">
      <c r="A6893" s="14" t="s">
        <v>6977</v>
      </c>
      <c r="B6893" s="14" t="s">
        <v>60</v>
      </c>
      <c r="C6893" s="14" t="s">
        <v>128</v>
      </c>
      <c r="D6893" s="14" t="s">
        <v>35</v>
      </c>
      <c r="E6893" s="14">
        <v>3</v>
      </c>
      <c r="F6893" s="14">
        <v>106.70462889936699</v>
      </c>
      <c r="G6893" s="14">
        <v>35.568209633122301</v>
      </c>
      <c r="H6893" s="14">
        <v>248.23111920012801</v>
      </c>
      <c r="I6893" s="14">
        <v>240.63375332436701</v>
      </c>
      <c r="J6893" s="14">
        <v>196.841073738635</v>
      </c>
      <c r="K6893" s="14">
        <v>291.20959948020698</v>
      </c>
      <c r="L6893" s="14">
        <v>50.575846155840303</v>
      </c>
      <c r="M6893" s="14">
        <v>43.792679585731698</v>
      </c>
      <c r="O6893" s="14"/>
      <c r="P6893" s="14"/>
      <c r="Q6893" s="14"/>
      <c r="R6893" s="14"/>
      <c r="S6893" s="14"/>
      <c r="T6893" s="14"/>
      <c r="U6893" s="14"/>
      <c r="V6893" s="14"/>
      <c r="W6893" s="14"/>
      <c r="X6893" s="14"/>
      <c r="Y6893" s="14"/>
    </row>
    <row r="6894" spans="1:25">
      <c r="A6894" s="14" t="s">
        <v>6978</v>
      </c>
      <c r="B6894" s="14" t="s">
        <v>60</v>
      </c>
      <c r="C6894" s="14" t="s">
        <v>129</v>
      </c>
      <c r="D6894" s="14" t="s">
        <v>35</v>
      </c>
      <c r="E6894" s="14">
        <v>3</v>
      </c>
      <c r="F6894" s="14">
        <v>105.99019356090599</v>
      </c>
      <c r="G6894" s="14">
        <v>35.330064520302102</v>
      </c>
      <c r="H6894" s="14">
        <v>247.126754088242</v>
      </c>
      <c r="I6894" s="14">
        <v>232.38094792944901</v>
      </c>
      <c r="J6894" s="14">
        <v>189.97002704440899</v>
      </c>
      <c r="K6894" s="14">
        <v>281.38490662107898</v>
      </c>
      <c r="L6894" s="14">
        <v>49.003958691629599</v>
      </c>
      <c r="M6894" s="14">
        <v>42.410920885040703</v>
      </c>
      <c r="O6894" s="14"/>
      <c r="P6894" s="14"/>
      <c r="Q6894" s="14"/>
      <c r="R6894" s="14"/>
      <c r="S6894" s="14"/>
      <c r="T6894" s="14"/>
      <c r="U6894" s="14"/>
      <c r="V6894" s="14"/>
      <c r="W6894" s="14"/>
      <c r="X6894" s="14"/>
      <c r="Y6894" s="14"/>
    </row>
    <row r="6895" spans="1:25">
      <c r="A6895" s="14" t="s">
        <v>6979</v>
      </c>
      <c r="B6895" s="14" t="s">
        <v>60</v>
      </c>
      <c r="C6895" s="14" t="s">
        <v>130</v>
      </c>
      <c r="D6895" s="14" t="s">
        <v>35</v>
      </c>
      <c r="E6895" s="14">
        <v>3</v>
      </c>
      <c r="F6895" s="14">
        <v>97.723235189699906</v>
      </c>
      <c r="G6895" s="14">
        <v>32.5744117299</v>
      </c>
      <c r="H6895" s="14">
        <v>228.736828382136</v>
      </c>
      <c r="I6895" s="14">
        <v>211.20814855648601</v>
      </c>
      <c r="J6895" s="14">
        <v>171.17036906728799</v>
      </c>
      <c r="K6895" s="14">
        <v>257.74979879241101</v>
      </c>
      <c r="L6895" s="14">
        <v>46.541650235925097</v>
      </c>
      <c r="M6895" s="14">
        <v>40.0377794891984</v>
      </c>
      <c r="O6895" s="14"/>
      <c r="P6895" s="14"/>
      <c r="Q6895" s="14"/>
      <c r="R6895" s="14"/>
      <c r="S6895" s="14"/>
      <c r="T6895" s="14"/>
      <c r="U6895" s="14"/>
      <c r="V6895" s="14"/>
      <c r="W6895" s="14"/>
      <c r="X6895" s="14"/>
      <c r="Y6895" s="14"/>
    </row>
    <row r="6896" spans="1:25">
      <c r="A6896" s="14" t="s">
        <v>6980</v>
      </c>
      <c r="B6896" s="14" t="s">
        <v>60</v>
      </c>
      <c r="C6896" s="14" t="s">
        <v>131</v>
      </c>
      <c r="D6896" s="14" t="s">
        <v>35</v>
      </c>
      <c r="E6896" s="14">
        <v>3</v>
      </c>
      <c r="F6896" s="14">
        <v>104.23728592307199</v>
      </c>
      <c r="G6896" s="14">
        <v>34.745761974357301</v>
      </c>
      <c r="H6896" s="14">
        <v>244.522005965592</v>
      </c>
      <c r="I6896" s="14">
        <v>220.95857764185499</v>
      </c>
      <c r="J6896" s="14">
        <v>180.339640421469</v>
      </c>
      <c r="K6896" s="14">
        <v>267.94917598483403</v>
      </c>
      <c r="L6896" s="14">
        <v>46.990598342978799</v>
      </c>
      <c r="M6896" s="14">
        <v>40.618937220385597</v>
      </c>
      <c r="O6896" s="14"/>
      <c r="P6896" s="14"/>
      <c r="Q6896" s="14"/>
      <c r="R6896" s="14"/>
      <c r="S6896" s="14"/>
      <c r="T6896" s="14"/>
      <c r="U6896" s="14"/>
      <c r="V6896" s="14"/>
      <c r="W6896" s="14"/>
      <c r="X6896" s="14"/>
      <c r="Y6896" s="14"/>
    </row>
    <row r="6897" spans="1:25">
      <c r="A6897" s="14" t="s">
        <v>6981</v>
      </c>
      <c r="B6897" s="14" t="s">
        <v>60</v>
      </c>
      <c r="C6897" s="14" t="s">
        <v>132</v>
      </c>
      <c r="D6897" s="14" t="s">
        <v>35</v>
      </c>
      <c r="E6897" s="14">
        <v>3</v>
      </c>
      <c r="F6897" s="14">
        <v>109.81114168743601</v>
      </c>
      <c r="G6897" s="14">
        <v>36.603713895812</v>
      </c>
      <c r="H6897" s="14">
        <v>257.784735638847</v>
      </c>
      <c r="I6897" s="14">
        <v>231.96358707924401</v>
      </c>
      <c r="J6897" s="14">
        <v>190.368665733808</v>
      </c>
      <c r="K6897" s="14">
        <v>279.90216490044997</v>
      </c>
      <c r="L6897" s="14">
        <v>47.938577821205499</v>
      </c>
      <c r="M6897" s="14">
        <v>41.594921345435601</v>
      </c>
      <c r="O6897" s="14"/>
      <c r="P6897" s="14"/>
      <c r="Q6897" s="14"/>
      <c r="R6897" s="14"/>
      <c r="S6897" s="14"/>
      <c r="T6897" s="14"/>
      <c r="U6897" s="14"/>
      <c r="V6897" s="14"/>
      <c r="W6897" s="14"/>
      <c r="X6897" s="14"/>
      <c r="Y6897" s="14"/>
    </row>
    <row r="6898" spans="1:25">
      <c r="A6898" s="14" t="s">
        <v>6982</v>
      </c>
      <c r="B6898" s="14" t="s">
        <v>60</v>
      </c>
      <c r="C6898" s="14" t="s">
        <v>38</v>
      </c>
      <c r="D6898" s="14" t="s">
        <v>35</v>
      </c>
      <c r="E6898" s="14">
        <v>4</v>
      </c>
      <c r="F6898" s="14">
        <v>127.233471916718</v>
      </c>
      <c r="G6898" s="14">
        <v>42.4111573055728</v>
      </c>
      <c r="H6898" s="14">
        <v>312.782024476912</v>
      </c>
      <c r="I6898" s="14">
        <v>306.92228855906399</v>
      </c>
      <c r="J6898" s="14">
        <v>255.45990591086701</v>
      </c>
      <c r="K6898" s="14">
        <v>365.63499404214502</v>
      </c>
      <c r="L6898" s="14">
        <v>58.712705483081201</v>
      </c>
      <c r="M6898" s="14">
        <v>51.462382648196701</v>
      </c>
      <c r="O6898" s="14"/>
      <c r="P6898" s="14"/>
      <c r="Q6898" s="14"/>
      <c r="R6898" s="14"/>
      <c r="S6898" s="14"/>
      <c r="T6898" s="14"/>
      <c r="U6898" s="14"/>
      <c r="V6898" s="14"/>
      <c r="W6898" s="14"/>
      <c r="X6898" s="14"/>
      <c r="Y6898" s="14"/>
    </row>
    <row r="6899" spans="1:25">
      <c r="A6899" s="14" t="s">
        <v>6983</v>
      </c>
      <c r="B6899" s="14" t="s">
        <v>60</v>
      </c>
      <c r="C6899" s="14" t="s">
        <v>36</v>
      </c>
      <c r="D6899" s="14" t="s">
        <v>35</v>
      </c>
      <c r="E6899" s="14">
        <v>4</v>
      </c>
      <c r="F6899" s="14">
        <v>129.91015678058301</v>
      </c>
      <c r="G6899" s="14">
        <v>43.3033855935278</v>
      </c>
      <c r="H6899" s="14">
        <v>316.714995320551</v>
      </c>
      <c r="I6899" s="14">
        <v>309.568123799506</v>
      </c>
      <c r="J6899" s="14">
        <v>258.05676210152802</v>
      </c>
      <c r="K6899" s="14">
        <v>368.25605987226902</v>
      </c>
      <c r="L6899" s="14">
        <v>58.687936072763002</v>
      </c>
      <c r="M6899" s="14">
        <v>51.511361697978103</v>
      </c>
      <c r="O6899" s="14"/>
      <c r="P6899" s="14"/>
      <c r="Q6899" s="14"/>
      <c r="R6899" s="14"/>
      <c r="S6899" s="14"/>
      <c r="T6899" s="14"/>
      <c r="U6899" s="14"/>
      <c r="V6899" s="14"/>
      <c r="W6899" s="14"/>
      <c r="X6899" s="14"/>
      <c r="Y6899" s="14"/>
    </row>
    <row r="6900" spans="1:25">
      <c r="A6900" s="14" t="s">
        <v>6984</v>
      </c>
      <c r="B6900" s="14" t="s">
        <v>60</v>
      </c>
      <c r="C6900" s="14" t="s">
        <v>34</v>
      </c>
      <c r="D6900" s="14" t="s">
        <v>35</v>
      </c>
      <c r="E6900" s="14">
        <v>4</v>
      </c>
      <c r="F6900" s="14">
        <v>131.75815529934599</v>
      </c>
      <c r="G6900" s="14">
        <v>43.919385099782097</v>
      </c>
      <c r="H6900" s="14">
        <v>318.88802773451403</v>
      </c>
      <c r="I6900" s="14">
        <v>313.30568990135203</v>
      </c>
      <c r="J6900" s="14">
        <v>261.47406469724598</v>
      </c>
      <c r="K6900" s="14">
        <v>372.303998812315</v>
      </c>
      <c r="L6900" s="14">
        <v>58.998308910963701</v>
      </c>
      <c r="M6900" s="14">
        <v>51.831625204105997</v>
      </c>
      <c r="O6900" s="14"/>
      <c r="P6900" s="14"/>
      <c r="Q6900" s="14"/>
      <c r="R6900" s="14"/>
      <c r="S6900" s="14"/>
      <c r="T6900" s="14"/>
      <c r="U6900" s="14"/>
      <c r="V6900" s="14"/>
      <c r="W6900" s="14"/>
      <c r="X6900" s="14"/>
      <c r="Y6900" s="14"/>
    </row>
    <row r="6901" spans="1:25">
      <c r="A6901" s="14" t="s">
        <v>6985</v>
      </c>
      <c r="B6901" s="14" t="s">
        <v>60</v>
      </c>
      <c r="C6901" s="14" t="s">
        <v>128</v>
      </c>
      <c r="D6901" s="14" t="s">
        <v>35</v>
      </c>
      <c r="E6901" s="14">
        <v>4</v>
      </c>
      <c r="F6901" s="14">
        <v>128.017474022778</v>
      </c>
      <c r="G6901" s="14">
        <v>42.672491340925902</v>
      </c>
      <c r="H6901" s="14">
        <v>309.13881341377402</v>
      </c>
      <c r="I6901" s="14">
        <v>300.50253078951698</v>
      </c>
      <c r="J6901" s="14">
        <v>250.22865399375999</v>
      </c>
      <c r="K6901" s="14">
        <v>357.83596444477399</v>
      </c>
      <c r="L6901" s="14">
        <v>57.333433655257501</v>
      </c>
      <c r="M6901" s="14">
        <v>50.273876795756301</v>
      </c>
      <c r="O6901" s="14"/>
      <c r="P6901" s="14"/>
      <c r="Q6901" s="14"/>
      <c r="R6901" s="14"/>
      <c r="S6901" s="14"/>
      <c r="T6901" s="14"/>
      <c r="U6901" s="14"/>
      <c r="V6901" s="14"/>
      <c r="W6901" s="14"/>
      <c r="X6901" s="14"/>
      <c r="Y6901" s="14"/>
    </row>
    <row r="6902" spans="1:25">
      <c r="A6902" s="14" t="s">
        <v>6986</v>
      </c>
      <c r="B6902" s="14" t="s">
        <v>60</v>
      </c>
      <c r="C6902" s="14" t="s">
        <v>129</v>
      </c>
      <c r="D6902" s="14" t="s">
        <v>35</v>
      </c>
      <c r="E6902" s="14">
        <v>4</v>
      </c>
      <c r="F6902" s="14">
        <v>128.30313482769401</v>
      </c>
      <c r="G6902" s="14">
        <v>42.767711609231299</v>
      </c>
      <c r="H6902" s="14">
        <v>310.49594605220898</v>
      </c>
      <c r="I6902" s="14">
        <v>294.98450644790603</v>
      </c>
      <c r="J6902" s="14">
        <v>245.76197855317901</v>
      </c>
      <c r="K6902" s="14">
        <v>351.11069321555601</v>
      </c>
      <c r="L6902" s="14">
        <v>56.126186767650701</v>
      </c>
      <c r="M6902" s="14">
        <v>49.222527894726198</v>
      </c>
      <c r="O6902" s="14"/>
      <c r="P6902" s="14"/>
      <c r="Q6902" s="14"/>
      <c r="R6902" s="14"/>
      <c r="S6902" s="14"/>
      <c r="T6902" s="14"/>
      <c r="U6902" s="14"/>
      <c r="V6902" s="14"/>
      <c r="W6902" s="14"/>
      <c r="X6902" s="14"/>
      <c r="Y6902" s="14"/>
    </row>
    <row r="6903" spans="1:25">
      <c r="A6903" s="14" t="s">
        <v>6987</v>
      </c>
      <c r="B6903" s="14" t="s">
        <v>60</v>
      </c>
      <c r="C6903" s="14" t="s">
        <v>130</v>
      </c>
      <c r="D6903" s="14" t="s">
        <v>35</v>
      </c>
      <c r="E6903" s="14">
        <v>4</v>
      </c>
      <c r="F6903" s="14">
        <v>119.623702730067</v>
      </c>
      <c r="G6903" s="14">
        <v>39.874567576689103</v>
      </c>
      <c r="H6903" s="14">
        <v>290.97736063357098</v>
      </c>
      <c r="I6903" s="14">
        <v>270.309145572342</v>
      </c>
      <c r="J6903" s="14">
        <v>223.65108191271699</v>
      </c>
      <c r="K6903" s="14">
        <v>323.76224664551302</v>
      </c>
      <c r="L6903" s="14">
        <v>53.453101073171403</v>
      </c>
      <c r="M6903" s="14">
        <v>46.6580636596251</v>
      </c>
      <c r="O6903" s="14"/>
      <c r="P6903" s="14"/>
      <c r="Q6903" s="14"/>
      <c r="R6903" s="14"/>
      <c r="S6903" s="14"/>
      <c r="T6903" s="14"/>
      <c r="U6903" s="14"/>
      <c r="V6903" s="14"/>
      <c r="W6903" s="14"/>
      <c r="X6903" s="14"/>
      <c r="Y6903" s="14"/>
    </row>
    <row r="6904" spans="1:25">
      <c r="A6904" s="14" t="s">
        <v>6988</v>
      </c>
      <c r="B6904" s="14" t="s">
        <v>60</v>
      </c>
      <c r="C6904" s="14" t="s">
        <v>131</v>
      </c>
      <c r="D6904" s="14" t="s">
        <v>35</v>
      </c>
      <c r="E6904" s="14">
        <v>4</v>
      </c>
      <c r="F6904" s="14">
        <v>114.604661477589</v>
      </c>
      <c r="G6904" s="14">
        <v>38.201553825862902</v>
      </c>
      <c r="H6904" s="14">
        <v>279.33280071558102</v>
      </c>
      <c r="I6904" s="14">
        <v>254.227547392086</v>
      </c>
      <c r="J6904" s="14">
        <v>209.42749804056501</v>
      </c>
      <c r="K6904" s="14">
        <v>305.70440323813898</v>
      </c>
      <c r="L6904" s="14">
        <v>51.476855846052899</v>
      </c>
      <c r="M6904" s="14">
        <v>44.800049351521302</v>
      </c>
      <c r="O6904" s="14"/>
      <c r="P6904" s="14"/>
      <c r="Q6904" s="14"/>
      <c r="R6904" s="14"/>
      <c r="S6904" s="14"/>
      <c r="T6904" s="14"/>
      <c r="U6904" s="14"/>
      <c r="V6904" s="14"/>
      <c r="W6904" s="14"/>
      <c r="X6904" s="14"/>
      <c r="Y6904" s="14"/>
    </row>
    <row r="6905" spans="1:25">
      <c r="A6905" s="14" t="s">
        <v>6989</v>
      </c>
      <c r="B6905" s="14" t="s">
        <v>60</v>
      </c>
      <c r="C6905" s="14" t="s">
        <v>132</v>
      </c>
      <c r="D6905" s="14" t="s">
        <v>35</v>
      </c>
      <c r="E6905" s="14">
        <v>4</v>
      </c>
      <c r="F6905" s="14">
        <v>115.471302394714</v>
      </c>
      <c r="G6905" s="14">
        <v>38.490434131571298</v>
      </c>
      <c r="H6905" s="14">
        <v>281.912359362095</v>
      </c>
      <c r="I6905" s="14">
        <v>253.01192562333401</v>
      </c>
      <c r="J6905" s="14">
        <v>208.572407882628</v>
      </c>
      <c r="K6905" s="14">
        <v>304.047683693517</v>
      </c>
      <c r="L6905" s="14">
        <v>51.035758070183398</v>
      </c>
      <c r="M6905" s="14">
        <v>44.439517740705398</v>
      </c>
      <c r="O6905" s="14"/>
      <c r="P6905" s="14"/>
      <c r="Q6905" s="14"/>
      <c r="R6905" s="14"/>
      <c r="S6905" s="14"/>
      <c r="T6905" s="14"/>
      <c r="U6905" s="14"/>
      <c r="V6905" s="14"/>
      <c r="W6905" s="14"/>
      <c r="X6905" s="14"/>
      <c r="Y6905" s="14"/>
    </row>
    <row r="6906" spans="1:25">
      <c r="A6906" s="14" t="s">
        <v>6990</v>
      </c>
      <c r="B6906" s="14" t="s">
        <v>60</v>
      </c>
      <c r="C6906" s="14" t="s">
        <v>38</v>
      </c>
      <c r="D6906" s="14" t="s">
        <v>35</v>
      </c>
      <c r="E6906" s="14">
        <v>5</v>
      </c>
      <c r="F6906" s="14">
        <v>165.768852027939</v>
      </c>
      <c r="G6906" s="14">
        <v>55.2562840093129</v>
      </c>
      <c r="H6906" s="14">
        <v>379.38584709099302</v>
      </c>
      <c r="I6906" s="14">
        <v>383.29608547057302</v>
      </c>
      <c r="J6906" s="14">
        <v>326.79818159473899</v>
      </c>
      <c r="K6906" s="14">
        <v>446.70393568584302</v>
      </c>
      <c r="L6906" s="14">
        <v>63.407850215269796</v>
      </c>
      <c r="M6906" s="14">
        <v>56.497903875834403</v>
      </c>
      <c r="O6906" s="14"/>
      <c r="P6906" s="14"/>
      <c r="Q6906" s="14"/>
      <c r="R6906" s="14"/>
      <c r="S6906" s="14"/>
      <c r="T6906" s="14"/>
      <c r="U6906" s="14"/>
      <c r="V6906" s="14"/>
      <c r="W6906" s="14"/>
      <c r="X6906" s="14"/>
      <c r="Y6906" s="14"/>
    </row>
    <row r="6907" spans="1:25">
      <c r="A6907" s="14" t="s">
        <v>6991</v>
      </c>
      <c r="B6907" s="14" t="s">
        <v>60</v>
      </c>
      <c r="C6907" s="14" t="s">
        <v>36</v>
      </c>
      <c r="D6907" s="14" t="s">
        <v>35</v>
      </c>
      <c r="E6907" s="14">
        <v>5</v>
      </c>
      <c r="F6907" s="14">
        <v>177.429104990604</v>
      </c>
      <c r="G6907" s="14">
        <v>59.143034996868202</v>
      </c>
      <c r="H6907" s="14">
        <v>404.59969669259698</v>
      </c>
      <c r="I6907" s="14">
        <v>404.151001876328</v>
      </c>
      <c r="J6907" s="14">
        <v>346.47774071131101</v>
      </c>
      <c r="K6907" s="14">
        <v>468.62753603054398</v>
      </c>
      <c r="L6907" s="14">
        <v>64.476534154215898</v>
      </c>
      <c r="M6907" s="14">
        <v>57.673261165016797</v>
      </c>
      <c r="O6907" s="14"/>
      <c r="P6907" s="14"/>
      <c r="Q6907" s="14"/>
      <c r="R6907" s="14"/>
      <c r="S6907" s="14"/>
      <c r="T6907" s="14"/>
      <c r="U6907" s="14"/>
      <c r="V6907" s="14"/>
      <c r="W6907" s="14"/>
      <c r="X6907" s="14"/>
      <c r="Y6907" s="14"/>
    </row>
    <row r="6908" spans="1:25">
      <c r="A6908" s="14" t="s">
        <v>6992</v>
      </c>
      <c r="B6908" s="14" t="s">
        <v>60</v>
      </c>
      <c r="C6908" s="14" t="s">
        <v>34</v>
      </c>
      <c r="D6908" s="14" t="s">
        <v>35</v>
      </c>
      <c r="E6908" s="14">
        <v>5</v>
      </c>
      <c r="F6908" s="14">
        <v>176.48082735335799</v>
      </c>
      <c r="G6908" s="14">
        <v>58.8269424511195</v>
      </c>
      <c r="H6908" s="14">
        <v>402.0430730667</v>
      </c>
      <c r="I6908" s="14">
        <v>400.80097373675198</v>
      </c>
      <c r="J6908" s="14">
        <v>343.33887153653501</v>
      </c>
      <c r="K6908" s="14">
        <v>465.06076573971001</v>
      </c>
      <c r="L6908" s="14">
        <v>64.259792002957496</v>
      </c>
      <c r="M6908" s="14">
        <v>57.462102200217302</v>
      </c>
      <c r="O6908" s="14"/>
      <c r="P6908" s="14"/>
      <c r="Q6908" s="14"/>
      <c r="R6908" s="14"/>
      <c r="S6908" s="14"/>
      <c r="T6908" s="14"/>
      <c r="U6908" s="14"/>
      <c r="V6908" s="14"/>
      <c r="W6908" s="14"/>
      <c r="X6908" s="14"/>
      <c r="Y6908" s="14"/>
    </row>
    <row r="6909" spans="1:25">
      <c r="A6909" s="14" t="s">
        <v>6993</v>
      </c>
      <c r="B6909" s="14" t="s">
        <v>60</v>
      </c>
      <c r="C6909" s="14" t="s">
        <v>128</v>
      </c>
      <c r="D6909" s="14" t="s">
        <v>35</v>
      </c>
      <c r="E6909" s="14">
        <v>5</v>
      </c>
      <c r="F6909" s="14">
        <v>176.74063406840099</v>
      </c>
      <c r="G6909" s="14">
        <v>58.913544689467003</v>
      </c>
      <c r="H6909" s="14">
        <v>402.55240648764601</v>
      </c>
      <c r="I6909" s="14">
        <v>403.23473236281302</v>
      </c>
      <c r="J6909" s="14">
        <v>345.55243905607301</v>
      </c>
      <c r="K6909" s="14">
        <v>467.73543255417599</v>
      </c>
      <c r="L6909" s="14">
        <v>64.500700191362995</v>
      </c>
      <c r="M6909" s="14">
        <v>57.6822933067401</v>
      </c>
      <c r="O6909" s="14"/>
      <c r="P6909" s="14"/>
      <c r="Q6909" s="14"/>
      <c r="R6909" s="14"/>
      <c r="S6909" s="14"/>
      <c r="T6909" s="14"/>
      <c r="U6909" s="14"/>
      <c r="V6909" s="14"/>
      <c r="W6909" s="14"/>
      <c r="X6909" s="14"/>
      <c r="Y6909" s="14"/>
    </row>
    <row r="6910" spans="1:25">
      <c r="A6910" s="14" t="s">
        <v>6994</v>
      </c>
      <c r="B6910" s="14" t="s">
        <v>60</v>
      </c>
      <c r="C6910" s="14" t="s">
        <v>129</v>
      </c>
      <c r="D6910" s="14" t="s">
        <v>35</v>
      </c>
      <c r="E6910" s="14">
        <v>5</v>
      </c>
      <c r="F6910" s="14">
        <v>157.61666223282501</v>
      </c>
      <c r="G6910" s="14">
        <v>52.538887410941499</v>
      </c>
      <c r="H6910" s="14">
        <v>358.91304163230001</v>
      </c>
      <c r="I6910" s="14">
        <v>358.21663758415701</v>
      </c>
      <c r="J6910" s="14">
        <v>304.17488931874499</v>
      </c>
      <c r="K6910" s="14">
        <v>419.04790683057797</v>
      </c>
      <c r="L6910" s="14">
        <v>60.831269246420803</v>
      </c>
      <c r="M6910" s="14">
        <v>54.041748265411897</v>
      </c>
      <c r="O6910" s="14"/>
      <c r="P6910" s="14"/>
      <c r="Q6910" s="14"/>
      <c r="R6910" s="14"/>
      <c r="S6910" s="14"/>
      <c r="T6910" s="14"/>
      <c r="U6910" s="14"/>
      <c r="V6910" s="14"/>
      <c r="W6910" s="14"/>
      <c r="X6910" s="14"/>
      <c r="Y6910" s="14"/>
    </row>
    <row r="6911" spans="1:25">
      <c r="A6911" s="14" t="s">
        <v>6995</v>
      </c>
      <c r="B6911" s="14" t="s">
        <v>60</v>
      </c>
      <c r="C6911" s="14" t="s">
        <v>130</v>
      </c>
      <c r="D6911" s="14" t="s">
        <v>35</v>
      </c>
      <c r="E6911" s="14">
        <v>5</v>
      </c>
      <c r="F6911" s="14">
        <v>156.161725090256</v>
      </c>
      <c r="G6911" s="14">
        <v>52.0539083634186</v>
      </c>
      <c r="H6911" s="14">
        <v>355.05019005128298</v>
      </c>
      <c r="I6911" s="14">
        <v>347.67863753899297</v>
      </c>
      <c r="J6911" s="14">
        <v>295.05318343321301</v>
      </c>
      <c r="K6911" s="14">
        <v>406.94845273841003</v>
      </c>
      <c r="L6911" s="14">
        <v>59.269815199417202</v>
      </c>
      <c r="M6911" s="14">
        <v>52.625454105779603</v>
      </c>
      <c r="O6911" s="14"/>
      <c r="P6911" s="14"/>
      <c r="Q6911" s="14"/>
      <c r="R6911" s="14"/>
      <c r="S6911" s="14"/>
      <c r="T6911" s="14"/>
      <c r="U6911" s="14"/>
      <c r="V6911" s="14"/>
      <c r="W6911" s="14"/>
      <c r="X6911" s="14"/>
      <c r="Y6911" s="14"/>
    </row>
    <row r="6912" spans="1:25">
      <c r="A6912" s="14" t="s">
        <v>6996</v>
      </c>
      <c r="B6912" s="14" t="s">
        <v>60</v>
      </c>
      <c r="C6912" s="14" t="s">
        <v>131</v>
      </c>
      <c r="D6912" s="14" t="s">
        <v>35</v>
      </c>
      <c r="E6912" s="14">
        <v>5</v>
      </c>
      <c r="F6912" s="14">
        <v>144.501507196337</v>
      </c>
      <c r="G6912" s="14">
        <v>48.167169065445599</v>
      </c>
      <c r="H6912" s="14">
        <v>328.58427631793199</v>
      </c>
      <c r="I6912" s="14">
        <v>316.42289169297902</v>
      </c>
      <c r="J6912" s="14">
        <v>266.72532229710703</v>
      </c>
      <c r="K6912" s="14">
        <v>372.66062714752798</v>
      </c>
      <c r="L6912" s="14">
        <v>56.237735454549899</v>
      </c>
      <c r="M6912" s="14">
        <v>49.697569395872002</v>
      </c>
      <c r="O6912" s="14"/>
      <c r="P6912" s="14"/>
      <c r="Q6912" s="14"/>
      <c r="R6912" s="14"/>
      <c r="S6912" s="14"/>
      <c r="T6912" s="14"/>
      <c r="U6912" s="14"/>
      <c r="V6912" s="14"/>
      <c r="W6912" s="14"/>
      <c r="X6912" s="14"/>
      <c r="Y6912" s="14"/>
    </row>
    <row r="6913" spans="1:25">
      <c r="A6913" s="14" t="s">
        <v>6997</v>
      </c>
      <c r="B6913" s="14" t="s">
        <v>60</v>
      </c>
      <c r="C6913" s="14" t="s">
        <v>132</v>
      </c>
      <c r="D6913" s="14" t="s">
        <v>35</v>
      </c>
      <c r="E6913" s="14">
        <v>5</v>
      </c>
      <c r="F6913" s="14">
        <v>163.88422449655101</v>
      </c>
      <c r="G6913" s="14">
        <v>54.6280748321836</v>
      </c>
      <c r="H6913" s="14">
        <v>372.25263940159198</v>
      </c>
      <c r="I6913" s="14">
        <v>354.19506982222401</v>
      </c>
      <c r="J6913" s="14">
        <v>301.81617687884102</v>
      </c>
      <c r="K6913" s="14">
        <v>413.019253551725</v>
      </c>
      <c r="L6913" s="14">
        <v>58.8241837295013</v>
      </c>
      <c r="M6913" s="14">
        <v>52.378892943382802</v>
      </c>
      <c r="O6913" s="14"/>
      <c r="P6913" s="14"/>
      <c r="Q6913" s="14"/>
      <c r="R6913" s="14"/>
      <c r="S6913" s="14"/>
      <c r="T6913" s="14"/>
      <c r="U6913" s="14"/>
      <c r="V6913" s="14"/>
      <c r="W6913" s="14"/>
      <c r="X6913" s="14"/>
      <c r="Y6913" s="14"/>
    </row>
    <row r="6914" spans="1:25">
      <c r="A6914" s="14" t="s">
        <v>6998</v>
      </c>
      <c r="B6914" s="14" t="s">
        <v>60</v>
      </c>
      <c r="C6914" s="14" t="s">
        <v>38</v>
      </c>
      <c r="D6914" s="14" t="s">
        <v>33</v>
      </c>
      <c r="E6914" s="14">
        <v>0</v>
      </c>
      <c r="F6914" s="14">
        <v>423.95549395553098</v>
      </c>
      <c r="G6914" s="14">
        <v>141.318497985177</v>
      </c>
      <c r="H6914" s="14">
        <v>326.08951016485503</v>
      </c>
      <c r="I6914" s="14">
        <v>313.48846002431497</v>
      </c>
      <c r="J6914" s="14">
        <v>284.20631161403799</v>
      </c>
      <c r="K6914" s="14">
        <v>344.95656813533202</v>
      </c>
      <c r="L6914" s="14">
        <v>31.4681081110175</v>
      </c>
      <c r="M6914" s="14">
        <v>29.282148410276601</v>
      </c>
      <c r="O6914" s="14"/>
      <c r="P6914" s="14"/>
      <c r="Q6914" s="14"/>
      <c r="R6914" s="14"/>
      <c r="S6914" s="14"/>
      <c r="T6914" s="14"/>
      <c r="U6914" s="14"/>
      <c r="V6914" s="14"/>
      <c r="W6914" s="14"/>
      <c r="X6914" s="14"/>
      <c r="Y6914" s="14"/>
    </row>
    <row r="6915" spans="1:25">
      <c r="A6915" s="14" t="s">
        <v>6999</v>
      </c>
      <c r="B6915" s="14" t="s">
        <v>60</v>
      </c>
      <c r="C6915" s="14" t="s">
        <v>36</v>
      </c>
      <c r="D6915" s="14" t="s">
        <v>33</v>
      </c>
      <c r="E6915" s="14">
        <v>0</v>
      </c>
      <c r="F6915" s="14">
        <v>445.86270352892302</v>
      </c>
      <c r="G6915" s="14">
        <v>148.620901176308</v>
      </c>
      <c r="H6915" s="14">
        <v>340.78243858976799</v>
      </c>
      <c r="I6915" s="14">
        <v>321.75265296796402</v>
      </c>
      <c r="J6915" s="14">
        <v>292.423222897546</v>
      </c>
      <c r="K6915" s="14">
        <v>353.214969813675</v>
      </c>
      <c r="L6915" s="14">
        <v>31.462316845710699</v>
      </c>
      <c r="M6915" s="14">
        <v>29.3294300704177</v>
      </c>
      <c r="O6915" s="14"/>
      <c r="P6915" s="14"/>
      <c r="Q6915" s="14"/>
      <c r="R6915" s="14"/>
      <c r="S6915" s="14"/>
      <c r="T6915" s="14"/>
      <c r="U6915" s="14"/>
      <c r="V6915" s="14"/>
      <c r="W6915" s="14"/>
      <c r="X6915" s="14"/>
      <c r="Y6915" s="14"/>
    </row>
    <row r="6916" spans="1:25">
      <c r="A6916" s="14" t="s">
        <v>7000</v>
      </c>
      <c r="B6916" s="14" t="s">
        <v>60</v>
      </c>
      <c r="C6916" s="14" t="s">
        <v>34</v>
      </c>
      <c r="D6916" s="14" t="s">
        <v>33</v>
      </c>
      <c r="E6916" s="14">
        <v>0</v>
      </c>
      <c r="F6916" s="14">
        <v>444.179077434786</v>
      </c>
      <c r="G6916" s="14">
        <v>148.05969247826201</v>
      </c>
      <c r="H6916" s="14">
        <v>338.54854569308702</v>
      </c>
      <c r="I6916" s="14">
        <v>316.54711494463299</v>
      </c>
      <c r="J6916" s="14">
        <v>287.64707332978003</v>
      </c>
      <c r="K6916" s="14">
        <v>347.55295316753001</v>
      </c>
      <c r="L6916" s="14">
        <v>31.005838222897399</v>
      </c>
      <c r="M6916" s="14">
        <v>28.900041614852899</v>
      </c>
      <c r="O6916" s="14"/>
      <c r="P6916" s="14"/>
      <c r="Q6916" s="14"/>
      <c r="R6916" s="14"/>
      <c r="S6916" s="14"/>
      <c r="T6916" s="14"/>
      <c r="U6916" s="14"/>
      <c r="V6916" s="14"/>
      <c r="W6916" s="14"/>
      <c r="X6916" s="14"/>
      <c r="Y6916" s="14"/>
    </row>
    <row r="6917" spans="1:25">
      <c r="A6917" s="14" t="s">
        <v>7001</v>
      </c>
      <c r="B6917" s="14" t="s">
        <v>60</v>
      </c>
      <c r="C6917" s="14" t="s">
        <v>128</v>
      </c>
      <c r="D6917" s="14" t="s">
        <v>33</v>
      </c>
      <c r="E6917" s="14">
        <v>0</v>
      </c>
      <c r="F6917" s="14">
        <v>425.82699969700502</v>
      </c>
      <c r="G6917" s="14">
        <v>141.94233323233499</v>
      </c>
      <c r="H6917" s="14">
        <v>324.200019564211</v>
      </c>
      <c r="I6917" s="14">
        <v>298.17664570800099</v>
      </c>
      <c r="J6917" s="14">
        <v>270.39939325625301</v>
      </c>
      <c r="K6917" s="14">
        <v>328.02277005538502</v>
      </c>
      <c r="L6917" s="14">
        <v>29.846124347384102</v>
      </c>
      <c r="M6917" s="14">
        <v>27.7772524517483</v>
      </c>
      <c r="O6917" s="14"/>
      <c r="P6917" s="14"/>
      <c r="Q6917" s="14"/>
      <c r="R6917" s="14"/>
      <c r="S6917" s="14"/>
      <c r="T6917" s="14"/>
      <c r="U6917" s="14"/>
      <c r="V6917" s="14"/>
      <c r="W6917" s="14"/>
      <c r="X6917" s="14"/>
      <c r="Y6917" s="14"/>
    </row>
    <row r="6918" spans="1:25">
      <c r="A6918" s="14" t="s">
        <v>7002</v>
      </c>
      <c r="B6918" s="14" t="s">
        <v>60</v>
      </c>
      <c r="C6918" s="14" t="s">
        <v>129</v>
      </c>
      <c r="D6918" s="14" t="s">
        <v>33</v>
      </c>
      <c r="E6918" s="14">
        <v>0</v>
      </c>
      <c r="F6918" s="14">
        <v>392.829101742879</v>
      </c>
      <c r="G6918" s="14">
        <v>130.94303391429301</v>
      </c>
      <c r="H6918" s="14">
        <v>298.66803146340999</v>
      </c>
      <c r="I6918" s="14">
        <v>271.72156779017701</v>
      </c>
      <c r="J6918" s="14">
        <v>245.40168958122399</v>
      </c>
      <c r="K6918" s="14">
        <v>300.08582075329298</v>
      </c>
      <c r="L6918" s="14">
        <v>28.364252963116101</v>
      </c>
      <c r="M6918" s="14">
        <v>26.3198782089536</v>
      </c>
      <c r="O6918" s="14"/>
      <c r="P6918" s="14"/>
      <c r="Q6918" s="14"/>
      <c r="R6918" s="14"/>
      <c r="S6918" s="14"/>
      <c r="T6918" s="14"/>
      <c r="U6918" s="14"/>
      <c r="V6918" s="14"/>
      <c r="W6918" s="14"/>
      <c r="X6918" s="14"/>
      <c r="Y6918" s="14"/>
    </row>
    <row r="6919" spans="1:25">
      <c r="A6919" s="14" t="s">
        <v>7003</v>
      </c>
      <c r="B6919" s="14" t="s">
        <v>60</v>
      </c>
      <c r="C6919" s="14" t="s">
        <v>130</v>
      </c>
      <c r="D6919" s="14" t="s">
        <v>33</v>
      </c>
      <c r="E6919" s="14">
        <v>0</v>
      </c>
      <c r="F6919" s="14">
        <v>404.66385312408403</v>
      </c>
      <c r="G6919" s="14">
        <v>134.88795104136099</v>
      </c>
      <c r="H6919" s="14">
        <v>307.45561221125303</v>
      </c>
      <c r="I6919" s="14">
        <v>276.43232937921698</v>
      </c>
      <c r="J6919" s="14">
        <v>250.049967130559</v>
      </c>
      <c r="K6919" s="14">
        <v>304.83248866337698</v>
      </c>
      <c r="L6919" s="14">
        <v>28.400159284160299</v>
      </c>
      <c r="M6919" s="14">
        <v>26.382362248657699</v>
      </c>
      <c r="O6919" s="14"/>
      <c r="P6919" s="14"/>
      <c r="Q6919" s="14"/>
      <c r="R6919" s="14"/>
      <c r="S6919" s="14"/>
      <c r="T6919" s="14"/>
      <c r="U6919" s="14"/>
      <c r="V6919" s="14"/>
      <c r="W6919" s="14"/>
      <c r="X6919" s="14"/>
      <c r="Y6919" s="14"/>
    </row>
    <row r="6920" spans="1:25">
      <c r="A6920" s="14" t="s">
        <v>7004</v>
      </c>
      <c r="B6920" s="14" t="s">
        <v>60</v>
      </c>
      <c r="C6920" s="14" t="s">
        <v>131</v>
      </c>
      <c r="D6920" s="14" t="s">
        <v>33</v>
      </c>
      <c r="E6920" s="14">
        <v>0</v>
      </c>
      <c r="F6920" s="14">
        <v>403.08736549123</v>
      </c>
      <c r="G6920" s="14">
        <v>134.36245516374299</v>
      </c>
      <c r="H6920" s="14">
        <v>305.865088470118</v>
      </c>
      <c r="I6920" s="14">
        <v>273.27592077866001</v>
      </c>
      <c r="J6920" s="14">
        <v>247.14576077727801</v>
      </c>
      <c r="K6920" s="14">
        <v>301.40865410492103</v>
      </c>
      <c r="L6920" s="14">
        <v>28.132733326260901</v>
      </c>
      <c r="M6920" s="14">
        <v>26.130160001382599</v>
      </c>
      <c r="O6920" s="14"/>
      <c r="P6920" s="14"/>
      <c r="Q6920" s="14"/>
      <c r="R6920" s="14"/>
      <c r="S6920" s="14"/>
      <c r="T6920" s="14"/>
      <c r="U6920" s="14"/>
      <c r="V6920" s="14"/>
      <c r="W6920" s="14"/>
      <c r="X6920" s="14"/>
      <c r="Y6920" s="14"/>
    </row>
    <row r="6921" spans="1:25">
      <c r="A6921" s="14" t="s">
        <v>7005</v>
      </c>
      <c r="B6921" s="14" t="s">
        <v>60</v>
      </c>
      <c r="C6921" s="14" t="s">
        <v>132</v>
      </c>
      <c r="D6921" s="14" t="s">
        <v>33</v>
      </c>
      <c r="E6921" s="14">
        <v>0</v>
      </c>
      <c r="F6921" s="14">
        <v>405.185643455876</v>
      </c>
      <c r="G6921" s="14">
        <v>135.061881151959</v>
      </c>
      <c r="H6921" s="14">
        <v>306.93789321627798</v>
      </c>
      <c r="I6921" s="14">
        <v>271.96816441307499</v>
      </c>
      <c r="J6921" s="14">
        <v>246.02016021459201</v>
      </c>
      <c r="K6921" s="14">
        <v>299.89941385274102</v>
      </c>
      <c r="L6921" s="14">
        <v>27.931249439666299</v>
      </c>
      <c r="M6921" s="14">
        <v>25.948004198482799</v>
      </c>
      <c r="O6921" s="14"/>
      <c r="P6921" s="14"/>
      <c r="Q6921" s="14"/>
      <c r="R6921" s="14"/>
      <c r="S6921" s="14"/>
      <c r="T6921" s="14"/>
      <c r="U6921" s="14"/>
      <c r="V6921" s="14"/>
      <c r="W6921" s="14"/>
      <c r="X6921" s="14"/>
      <c r="Y6921" s="14"/>
    </row>
    <row r="6922" spans="1:25">
      <c r="A6922" s="14" t="s">
        <v>7006</v>
      </c>
      <c r="B6922" s="14" t="s">
        <v>60</v>
      </c>
      <c r="C6922" s="14" t="s">
        <v>38</v>
      </c>
      <c r="D6922" s="14" t="s">
        <v>33</v>
      </c>
      <c r="E6922" s="14">
        <v>1</v>
      </c>
      <c r="F6922" s="14">
        <v>73.674273042656495</v>
      </c>
      <c r="G6922" s="14">
        <v>24.5580910142188</v>
      </c>
      <c r="H6922" s="14">
        <v>262.95336227659601</v>
      </c>
      <c r="I6922" s="14">
        <v>241.56707637984599</v>
      </c>
      <c r="J6922" s="14">
        <v>189.123345821523</v>
      </c>
      <c r="K6922" s="14">
        <v>303.94911309064503</v>
      </c>
      <c r="L6922" s="14">
        <v>62.3820367107989</v>
      </c>
      <c r="M6922" s="14">
        <v>52.443730558323203</v>
      </c>
      <c r="O6922" s="14"/>
      <c r="P6922" s="14"/>
      <c r="Q6922" s="14"/>
      <c r="R6922" s="14"/>
      <c r="S6922" s="14"/>
      <c r="T6922" s="14"/>
      <c r="U6922" s="14"/>
      <c r="V6922" s="14"/>
      <c r="W6922" s="14"/>
      <c r="X6922" s="14"/>
      <c r="Y6922" s="14"/>
    </row>
    <row r="6923" spans="1:25">
      <c r="A6923" s="14" t="s">
        <v>7007</v>
      </c>
      <c r="B6923" s="14" t="s">
        <v>60</v>
      </c>
      <c r="C6923" s="14" t="s">
        <v>36</v>
      </c>
      <c r="D6923" s="14" t="s">
        <v>33</v>
      </c>
      <c r="E6923" s="14">
        <v>1</v>
      </c>
      <c r="F6923" s="14">
        <v>83.330924886526702</v>
      </c>
      <c r="G6923" s="14">
        <v>27.776974962175601</v>
      </c>
      <c r="H6923" s="14">
        <v>296.02459995213798</v>
      </c>
      <c r="I6923" s="14">
        <v>269.21536417225502</v>
      </c>
      <c r="J6923" s="14">
        <v>214.02540053404201</v>
      </c>
      <c r="K6923" s="14">
        <v>334.18228562265602</v>
      </c>
      <c r="L6923" s="14">
        <v>64.966921450401401</v>
      </c>
      <c r="M6923" s="14">
        <v>55.189963638212603</v>
      </c>
      <c r="O6923" s="14"/>
      <c r="P6923" s="14"/>
      <c r="Q6923" s="14"/>
      <c r="R6923" s="14"/>
      <c r="S6923" s="14"/>
      <c r="T6923" s="14"/>
      <c r="U6923" s="14"/>
      <c r="V6923" s="14"/>
      <c r="W6923" s="14"/>
      <c r="X6923" s="14"/>
      <c r="Y6923" s="14"/>
    </row>
    <row r="6924" spans="1:25">
      <c r="A6924" s="14" t="s">
        <v>7008</v>
      </c>
      <c r="B6924" s="14" t="s">
        <v>60</v>
      </c>
      <c r="C6924" s="14" t="s">
        <v>34</v>
      </c>
      <c r="D6924" s="14" t="s">
        <v>33</v>
      </c>
      <c r="E6924" s="14">
        <v>1</v>
      </c>
      <c r="F6924" s="14">
        <v>75.482922057428596</v>
      </c>
      <c r="G6924" s="14">
        <v>25.160974019142898</v>
      </c>
      <c r="H6924" s="14">
        <v>267.55608272163801</v>
      </c>
      <c r="I6924" s="14">
        <v>238.07361349879901</v>
      </c>
      <c r="J6924" s="14">
        <v>186.98798637232201</v>
      </c>
      <c r="K6924" s="14">
        <v>298.71225177183499</v>
      </c>
      <c r="L6924" s="14">
        <v>60.638638273035099</v>
      </c>
      <c r="M6924" s="14">
        <v>51.085627126477704</v>
      </c>
      <c r="O6924" s="14"/>
      <c r="P6924" s="14"/>
      <c r="Q6924" s="14"/>
      <c r="R6924" s="14"/>
      <c r="S6924" s="14"/>
      <c r="T6924" s="14"/>
      <c r="U6924" s="14"/>
      <c r="V6924" s="14"/>
      <c r="W6924" s="14"/>
      <c r="X6924" s="14"/>
      <c r="Y6924" s="14"/>
    </row>
    <row r="6925" spans="1:25">
      <c r="A6925" s="14" t="s">
        <v>7009</v>
      </c>
      <c r="B6925" s="14" t="s">
        <v>60</v>
      </c>
      <c r="C6925" s="14" t="s">
        <v>128</v>
      </c>
      <c r="D6925" s="14" t="s">
        <v>33</v>
      </c>
      <c r="E6925" s="14">
        <v>1</v>
      </c>
      <c r="F6925" s="14">
        <v>69.794044536692198</v>
      </c>
      <c r="G6925" s="14">
        <v>23.264681512230698</v>
      </c>
      <c r="H6925" s="14">
        <v>246.32612598536099</v>
      </c>
      <c r="I6925" s="14">
        <v>210.817752229988</v>
      </c>
      <c r="J6925" s="14">
        <v>163.896862378137</v>
      </c>
      <c r="K6925" s="14">
        <v>266.89866097400102</v>
      </c>
      <c r="L6925" s="14">
        <v>56.080908744012802</v>
      </c>
      <c r="M6925" s="14">
        <v>46.920889851851499</v>
      </c>
      <c r="O6925" s="14"/>
      <c r="P6925" s="14"/>
      <c r="Q6925" s="14"/>
      <c r="R6925" s="14"/>
      <c r="S6925" s="14"/>
      <c r="T6925" s="14"/>
      <c r="U6925" s="14"/>
      <c r="V6925" s="14"/>
      <c r="W6925" s="14"/>
      <c r="X6925" s="14"/>
      <c r="Y6925" s="14"/>
    </row>
    <row r="6926" spans="1:25">
      <c r="A6926" s="14" t="s">
        <v>7010</v>
      </c>
      <c r="B6926" s="14" t="s">
        <v>60</v>
      </c>
      <c r="C6926" s="14" t="s">
        <v>129</v>
      </c>
      <c r="D6926" s="14" t="s">
        <v>33</v>
      </c>
      <c r="E6926" s="14">
        <v>1</v>
      </c>
      <c r="F6926" s="14">
        <v>62.696961918673701</v>
      </c>
      <c r="G6926" s="14">
        <v>20.898987306224601</v>
      </c>
      <c r="H6926" s="14">
        <v>220.182482594113</v>
      </c>
      <c r="I6926" s="14">
        <v>184.61552509540701</v>
      </c>
      <c r="J6926" s="14">
        <v>141.41722638739299</v>
      </c>
      <c r="K6926" s="14">
        <v>236.76095869175799</v>
      </c>
      <c r="L6926" s="14">
        <v>52.145433596350301</v>
      </c>
      <c r="M6926" s="14">
        <v>43.198298708014498</v>
      </c>
      <c r="O6926" s="14"/>
      <c r="P6926" s="14"/>
      <c r="Q6926" s="14"/>
      <c r="R6926" s="14"/>
      <c r="S6926" s="14"/>
      <c r="T6926" s="14"/>
      <c r="U6926" s="14"/>
      <c r="V6926" s="14"/>
      <c r="W6926" s="14"/>
      <c r="X6926" s="14"/>
      <c r="Y6926" s="14"/>
    </row>
    <row r="6927" spans="1:25">
      <c r="A6927" s="14" t="s">
        <v>7011</v>
      </c>
      <c r="B6927" s="14" t="s">
        <v>60</v>
      </c>
      <c r="C6927" s="14" t="s">
        <v>130</v>
      </c>
      <c r="D6927" s="14" t="s">
        <v>33</v>
      </c>
      <c r="E6927" s="14">
        <v>1</v>
      </c>
      <c r="F6927" s="14">
        <v>69.398168430113799</v>
      </c>
      <c r="G6927" s="14">
        <v>23.132722810037901</v>
      </c>
      <c r="H6927" s="14">
        <v>243.42547416645201</v>
      </c>
      <c r="I6927" s="14">
        <v>201.71170430521801</v>
      </c>
      <c r="J6927" s="14">
        <v>156.63212061815</v>
      </c>
      <c r="K6927" s="14">
        <v>255.61942989136</v>
      </c>
      <c r="L6927" s="14">
        <v>53.907725586142199</v>
      </c>
      <c r="M6927" s="14">
        <v>45.079583687068002</v>
      </c>
      <c r="O6927" s="14"/>
      <c r="P6927" s="14"/>
      <c r="Q6927" s="14"/>
      <c r="R6927" s="14"/>
      <c r="S6927" s="14"/>
      <c r="T6927" s="14"/>
      <c r="U6927" s="14"/>
      <c r="V6927" s="14"/>
      <c r="W6927" s="14"/>
      <c r="X6927" s="14"/>
      <c r="Y6927" s="14"/>
    </row>
    <row r="6928" spans="1:25">
      <c r="A6928" s="14" t="s">
        <v>7012</v>
      </c>
      <c r="B6928" s="14" t="s">
        <v>60</v>
      </c>
      <c r="C6928" s="14" t="s">
        <v>131</v>
      </c>
      <c r="D6928" s="14" t="s">
        <v>33</v>
      </c>
      <c r="E6928" s="14">
        <v>1</v>
      </c>
      <c r="F6928" s="14">
        <v>71.258358373797407</v>
      </c>
      <c r="G6928" s="14">
        <v>23.752786124599101</v>
      </c>
      <c r="H6928" s="14">
        <v>249.932862312081</v>
      </c>
      <c r="I6928" s="14">
        <v>207.87553883147601</v>
      </c>
      <c r="J6928" s="14">
        <v>161.96729879668899</v>
      </c>
      <c r="K6928" s="14">
        <v>262.64435773024201</v>
      </c>
      <c r="L6928" s="14">
        <v>54.768818898765801</v>
      </c>
      <c r="M6928" s="14">
        <v>45.908240034787902</v>
      </c>
      <c r="O6928" s="14"/>
      <c r="P6928" s="14"/>
      <c r="Q6928" s="14"/>
      <c r="R6928" s="14"/>
      <c r="S6928" s="14"/>
      <c r="T6928" s="14"/>
      <c r="U6928" s="14"/>
      <c r="V6928" s="14"/>
      <c r="W6928" s="14"/>
      <c r="X6928" s="14"/>
      <c r="Y6928" s="14"/>
    </row>
    <row r="6929" spans="1:25">
      <c r="A6929" s="14" t="s">
        <v>7013</v>
      </c>
      <c r="B6929" s="14" t="s">
        <v>60</v>
      </c>
      <c r="C6929" s="14" t="s">
        <v>132</v>
      </c>
      <c r="D6929" s="14" t="s">
        <v>33</v>
      </c>
      <c r="E6929" s="14">
        <v>1</v>
      </c>
      <c r="F6929" s="14">
        <v>70.001491063466005</v>
      </c>
      <c r="G6929" s="14">
        <v>23.3338303544887</v>
      </c>
      <c r="H6929" s="14">
        <v>243.91613318744899</v>
      </c>
      <c r="I6929" s="14">
        <v>201.769924578629</v>
      </c>
      <c r="J6929" s="14">
        <v>156.802908812905</v>
      </c>
      <c r="K6929" s="14">
        <v>255.50119779590401</v>
      </c>
      <c r="L6929" s="14">
        <v>53.731273217274897</v>
      </c>
      <c r="M6929" s="14">
        <v>44.967015765723502</v>
      </c>
      <c r="O6929" s="14"/>
      <c r="P6929" s="14"/>
      <c r="Q6929" s="14"/>
      <c r="R6929" s="14"/>
      <c r="S6929" s="14"/>
      <c r="T6929" s="14"/>
      <c r="U6929" s="14"/>
      <c r="V6929" s="14"/>
      <c r="W6929" s="14"/>
      <c r="X6929" s="14"/>
      <c r="Y6929" s="14"/>
    </row>
    <row r="6930" spans="1:25">
      <c r="A6930" s="14" t="s">
        <v>7014</v>
      </c>
      <c r="B6930" s="14" t="s">
        <v>60</v>
      </c>
      <c r="C6930" s="14" t="s">
        <v>38</v>
      </c>
      <c r="D6930" s="14" t="s">
        <v>33</v>
      </c>
      <c r="E6930" s="14">
        <v>2</v>
      </c>
      <c r="F6930" s="14">
        <v>81.389649832206999</v>
      </c>
      <c r="G6930" s="14">
        <v>27.1298832774023</v>
      </c>
      <c r="H6930" s="14">
        <v>305.67734482162899</v>
      </c>
      <c r="I6930" s="14">
        <v>273.26546910635602</v>
      </c>
      <c r="J6930" s="14">
        <v>216.84359048385301</v>
      </c>
      <c r="K6930" s="14">
        <v>339.81203634250397</v>
      </c>
      <c r="L6930" s="14">
        <v>66.546567236148505</v>
      </c>
      <c r="M6930" s="14">
        <v>56.421878622502597</v>
      </c>
      <c r="O6930" s="14"/>
      <c r="P6930" s="14"/>
      <c r="Q6930" s="14"/>
      <c r="R6930" s="14"/>
      <c r="S6930" s="14"/>
      <c r="T6930" s="14"/>
      <c r="U6930" s="14"/>
      <c r="V6930" s="14"/>
      <c r="W6930" s="14"/>
      <c r="X6930" s="14"/>
      <c r="Y6930" s="14"/>
    </row>
    <row r="6931" spans="1:25">
      <c r="A6931" s="14" t="s">
        <v>7015</v>
      </c>
      <c r="B6931" s="14" t="s">
        <v>60</v>
      </c>
      <c r="C6931" s="14" t="s">
        <v>36</v>
      </c>
      <c r="D6931" s="14" t="s">
        <v>33</v>
      </c>
      <c r="E6931" s="14">
        <v>2</v>
      </c>
      <c r="F6931" s="14">
        <v>84.266446457431499</v>
      </c>
      <c r="G6931" s="14">
        <v>28.0888154858105</v>
      </c>
      <c r="H6931" s="14">
        <v>314.77940402477202</v>
      </c>
      <c r="I6931" s="14">
        <v>274.68365433545398</v>
      </c>
      <c r="J6931" s="14">
        <v>218.917325842125</v>
      </c>
      <c r="K6931" s="14">
        <v>340.26904188289598</v>
      </c>
      <c r="L6931" s="14">
        <v>65.585387547442195</v>
      </c>
      <c r="M6931" s="14">
        <v>55.766328493329098</v>
      </c>
      <c r="O6931" s="14"/>
      <c r="P6931" s="14"/>
      <c r="Q6931" s="14"/>
      <c r="R6931" s="14"/>
      <c r="S6931" s="14"/>
      <c r="T6931" s="14"/>
      <c r="U6931" s="14"/>
      <c r="V6931" s="14"/>
      <c r="W6931" s="14"/>
      <c r="X6931" s="14"/>
      <c r="Y6931" s="14"/>
    </row>
    <row r="6932" spans="1:25">
      <c r="A6932" s="14" t="s">
        <v>7016</v>
      </c>
      <c r="B6932" s="14" t="s">
        <v>60</v>
      </c>
      <c r="C6932" s="14" t="s">
        <v>34</v>
      </c>
      <c r="D6932" s="14" t="s">
        <v>33</v>
      </c>
      <c r="E6932" s="14">
        <v>2</v>
      </c>
      <c r="F6932" s="14">
        <v>90.956652338781296</v>
      </c>
      <c r="G6932" s="14">
        <v>30.318884112927101</v>
      </c>
      <c r="H6932" s="14">
        <v>338.80895604105399</v>
      </c>
      <c r="I6932" s="14">
        <v>291.84845898193697</v>
      </c>
      <c r="J6932" s="14">
        <v>234.67708412331899</v>
      </c>
      <c r="K6932" s="14">
        <v>358.675974302724</v>
      </c>
      <c r="L6932" s="14">
        <v>66.8275153207871</v>
      </c>
      <c r="M6932" s="14">
        <v>57.171374858617597</v>
      </c>
      <c r="O6932" s="14"/>
      <c r="P6932" s="14"/>
      <c r="Q6932" s="14"/>
      <c r="R6932" s="14"/>
      <c r="S6932" s="14"/>
      <c r="T6932" s="14"/>
      <c r="U6932" s="14"/>
      <c r="V6932" s="14"/>
      <c r="W6932" s="14"/>
      <c r="X6932" s="14"/>
      <c r="Y6932" s="14"/>
    </row>
    <row r="6933" spans="1:25">
      <c r="A6933" s="14" t="s">
        <v>7017</v>
      </c>
      <c r="B6933" s="14" t="s">
        <v>60</v>
      </c>
      <c r="C6933" s="14" t="s">
        <v>128</v>
      </c>
      <c r="D6933" s="14" t="s">
        <v>33</v>
      </c>
      <c r="E6933" s="14">
        <v>2</v>
      </c>
      <c r="F6933" s="14">
        <v>87.961174564937494</v>
      </c>
      <c r="G6933" s="14">
        <v>29.320391521645799</v>
      </c>
      <c r="H6933" s="14">
        <v>327.19999466182099</v>
      </c>
      <c r="I6933" s="14">
        <v>276.57717455626999</v>
      </c>
      <c r="J6933" s="14">
        <v>221.502419388916</v>
      </c>
      <c r="K6933" s="14">
        <v>341.12503082002303</v>
      </c>
      <c r="L6933" s="14">
        <v>64.547856263752493</v>
      </c>
      <c r="M6933" s="14">
        <v>55.0747551673538</v>
      </c>
      <c r="O6933" s="14"/>
      <c r="P6933" s="14"/>
      <c r="Q6933" s="14"/>
      <c r="R6933" s="14"/>
      <c r="S6933" s="14"/>
      <c r="T6933" s="14"/>
      <c r="U6933" s="14"/>
      <c r="V6933" s="14"/>
      <c r="W6933" s="14"/>
      <c r="X6933" s="14"/>
      <c r="Y6933" s="14"/>
    </row>
    <row r="6934" spans="1:25">
      <c r="A6934" s="14" t="s">
        <v>7018</v>
      </c>
      <c r="B6934" s="14" t="s">
        <v>60</v>
      </c>
      <c r="C6934" s="14" t="s">
        <v>129</v>
      </c>
      <c r="D6934" s="14" t="s">
        <v>33</v>
      </c>
      <c r="E6934" s="14">
        <v>2</v>
      </c>
      <c r="F6934" s="14">
        <v>82.400858658407898</v>
      </c>
      <c r="G6934" s="14">
        <v>27.466952886135999</v>
      </c>
      <c r="H6934" s="14">
        <v>306.61925525938801</v>
      </c>
      <c r="I6934" s="14">
        <v>256.81963030430802</v>
      </c>
      <c r="J6934" s="14">
        <v>204.02838117099</v>
      </c>
      <c r="K6934" s="14">
        <v>319.02038578998298</v>
      </c>
      <c r="L6934" s="14">
        <v>62.200755485675302</v>
      </c>
      <c r="M6934" s="14">
        <v>52.791249133317201</v>
      </c>
      <c r="O6934" s="14"/>
      <c r="P6934" s="14"/>
      <c r="Q6934" s="14"/>
      <c r="R6934" s="14"/>
      <c r="S6934" s="14"/>
      <c r="T6934" s="14"/>
      <c r="U6934" s="14"/>
      <c r="V6934" s="14"/>
      <c r="W6934" s="14"/>
      <c r="X6934" s="14"/>
      <c r="Y6934" s="14"/>
    </row>
    <row r="6935" spans="1:25">
      <c r="A6935" s="14" t="s">
        <v>7019</v>
      </c>
      <c r="B6935" s="14" t="s">
        <v>60</v>
      </c>
      <c r="C6935" s="14" t="s">
        <v>130</v>
      </c>
      <c r="D6935" s="14" t="s">
        <v>33</v>
      </c>
      <c r="E6935" s="14">
        <v>2</v>
      </c>
      <c r="F6935" s="14">
        <v>80.329754755132996</v>
      </c>
      <c r="G6935" s="14">
        <v>26.776584918377701</v>
      </c>
      <c r="H6935" s="14">
        <v>299.44738222296598</v>
      </c>
      <c r="I6935" s="14">
        <v>244.13313325407901</v>
      </c>
      <c r="J6935" s="14">
        <v>193.38594545027101</v>
      </c>
      <c r="K6935" s="14">
        <v>304.05218100293098</v>
      </c>
      <c r="L6935" s="14">
        <v>59.919047748852201</v>
      </c>
      <c r="M6935" s="14">
        <v>50.747187803808501</v>
      </c>
      <c r="O6935" s="14"/>
      <c r="P6935" s="14"/>
      <c r="Q6935" s="14"/>
      <c r="R6935" s="14"/>
      <c r="S6935" s="14"/>
      <c r="T6935" s="14"/>
      <c r="U6935" s="14"/>
      <c r="V6935" s="14"/>
      <c r="W6935" s="14"/>
      <c r="X6935" s="14"/>
      <c r="Y6935" s="14"/>
    </row>
    <row r="6936" spans="1:25">
      <c r="A6936" s="14" t="s">
        <v>7020</v>
      </c>
      <c r="B6936" s="14" t="s">
        <v>60</v>
      </c>
      <c r="C6936" s="14" t="s">
        <v>131</v>
      </c>
      <c r="D6936" s="14" t="s">
        <v>33</v>
      </c>
      <c r="E6936" s="14">
        <v>2</v>
      </c>
      <c r="F6936" s="14">
        <v>83.522505615335007</v>
      </c>
      <c r="G6936" s="14">
        <v>27.840835205111699</v>
      </c>
      <c r="H6936" s="14">
        <v>312.09366121865003</v>
      </c>
      <c r="I6936" s="14">
        <v>253.52160705492301</v>
      </c>
      <c r="J6936" s="14">
        <v>201.709160812052</v>
      </c>
      <c r="K6936" s="14">
        <v>314.50118338694801</v>
      </c>
      <c r="L6936" s="14">
        <v>60.979576332025502</v>
      </c>
      <c r="M6936" s="14">
        <v>51.8124462428706</v>
      </c>
      <c r="O6936" s="14"/>
      <c r="P6936" s="14"/>
      <c r="Q6936" s="14"/>
      <c r="R6936" s="14"/>
      <c r="S6936" s="14"/>
      <c r="T6936" s="14"/>
      <c r="U6936" s="14"/>
      <c r="V6936" s="14"/>
      <c r="W6936" s="14"/>
      <c r="X6936" s="14"/>
      <c r="Y6936" s="14"/>
    </row>
    <row r="6937" spans="1:25">
      <c r="A6937" s="14" t="s">
        <v>7021</v>
      </c>
      <c r="B6937" s="14" t="s">
        <v>60</v>
      </c>
      <c r="C6937" s="14" t="s">
        <v>132</v>
      </c>
      <c r="D6937" s="14" t="s">
        <v>33</v>
      </c>
      <c r="E6937" s="14">
        <v>2</v>
      </c>
      <c r="F6937" s="14">
        <v>82.224967666516307</v>
      </c>
      <c r="G6937" s="14">
        <v>27.4083225555054</v>
      </c>
      <c r="H6937" s="14">
        <v>308.81457097016602</v>
      </c>
      <c r="I6937" s="14">
        <v>246.52635746862299</v>
      </c>
      <c r="J6937" s="14">
        <v>195.782465653554</v>
      </c>
      <c r="K6937" s="14">
        <v>306.32539587375601</v>
      </c>
      <c r="L6937" s="14">
        <v>59.799038405133302</v>
      </c>
      <c r="M6937" s="14">
        <v>50.743891815068899</v>
      </c>
      <c r="O6937" s="14"/>
      <c r="P6937" s="14"/>
      <c r="Q6937" s="14"/>
      <c r="R6937" s="14"/>
      <c r="S6937" s="14"/>
      <c r="T6937" s="14"/>
      <c r="U6937" s="14"/>
      <c r="V6937" s="14"/>
      <c r="W6937" s="14"/>
      <c r="X6937" s="14"/>
      <c r="Y6937" s="14"/>
    </row>
    <row r="6938" spans="1:25">
      <c r="A6938" s="14" t="s">
        <v>7022</v>
      </c>
      <c r="B6938" s="14" t="s">
        <v>60</v>
      </c>
      <c r="C6938" s="14" t="s">
        <v>38</v>
      </c>
      <c r="D6938" s="14" t="s">
        <v>33</v>
      </c>
      <c r="E6938" s="14">
        <v>3</v>
      </c>
      <c r="F6938" s="14">
        <v>86.551881750408896</v>
      </c>
      <c r="G6938" s="14">
        <v>28.850627250136299</v>
      </c>
      <c r="H6938" s="14">
        <v>353.98094863363002</v>
      </c>
      <c r="I6938" s="14">
        <v>337.30478132517402</v>
      </c>
      <c r="J6938" s="14">
        <v>269.52181347833499</v>
      </c>
      <c r="K6938" s="14">
        <v>416.849757016441</v>
      </c>
      <c r="L6938" s="14">
        <v>79.544975691267396</v>
      </c>
      <c r="M6938" s="14">
        <v>67.782967846839</v>
      </c>
      <c r="O6938" s="14"/>
      <c r="P6938" s="14"/>
      <c r="Q6938" s="14"/>
      <c r="R6938" s="14"/>
      <c r="S6938" s="14"/>
      <c r="T6938" s="14"/>
      <c r="U6938" s="14"/>
      <c r="V6938" s="14"/>
      <c r="W6938" s="14"/>
      <c r="X6938" s="14"/>
      <c r="Y6938" s="14"/>
    </row>
    <row r="6939" spans="1:25">
      <c r="A6939" s="14" t="s">
        <v>7023</v>
      </c>
      <c r="B6939" s="14" t="s">
        <v>60</v>
      </c>
      <c r="C6939" s="14" t="s">
        <v>36</v>
      </c>
      <c r="D6939" s="14" t="s">
        <v>33</v>
      </c>
      <c r="E6939" s="14">
        <v>3</v>
      </c>
      <c r="F6939" s="14">
        <v>96.674333799940797</v>
      </c>
      <c r="G6939" s="14">
        <v>32.224777933313597</v>
      </c>
      <c r="H6939" s="14">
        <v>392.44269627320301</v>
      </c>
      <c r="I6939" s="14">
        <v>368.67412964042501</v>
      </c>
      <c r="J6939" s="14">
        <v>298.37970154148098</v>
      </c>
      <c r="K6939" s="14">
        <v>450.45445041229902</v>
      </c>
      <c r="L6939" s="14">
        <v>81.780320771874699</v>
      </c>
      <c r="M6939" s="14">
        <v>70.294428098943996</v>
      </c>
      <c r="O6939" s="14"/>
      <c r="P6939" s="14"/>
      <c r="Q6939" s="14"/>
      <c r="R6939" s="14"/>
      <c r="S6939" s="14"/>
      <c r="T6939" s="14"/>
      <c r="U6939" s="14"/>
      <c r="V6939" s="14"/>
      <c r="W6939" s="14"/>
      <c r="X6939" s="14"/>
      <c r="Y6939" s="14"/>
    </row>
    <row r="6940" spans="1:25">
      <c r="A6940" s="14" t="s">
        <v>7024</v>
      </c>
      <c r="B6940" s="14" t="s">
        <v>60</v>
      </c>
      <c r="C6940" s="14" t="s">
        <v>34</v>
      </c>
      <c r="D6940" s="14" t="s">
        <v>33</v>
      </c>
      <c r="E6940" s="14">
        <v>3</v>
      </c>
      <c r="F6940" s="14">
        <v>94.618548612218106</v>
      </c>
      <c r="G6940" s="14">
        <v>31.539516204072701</v>
      </c>
      <c r="H6940" s="14">
        <v>383.28829543959398</v>
      </c>
      <c r="I6940" s="14">
        <v>357.22463386850802</v>
      </c>
      <c r="J6940" s="14">
        <v>288.42357803518502</v>
      </c>
      <c r="K6940" s="14">
        <v>437.399481174475</v>
      </c>
      <c r="L6940" s="14">
        <v>80.174847305966793</v>
      </c>
      <c r="M6940" s="14">
        <v>68.801055833323701</v>
      </c>
      <c r="O6940" s="14"/>
      <c r="P6940" s="14"/>
      <c r="Q6940" s="14"/>
      <c r="R6940" s="14"/>
      <c r="S6940" s="14"/>
      <c r="T6940" s="14"/>
      <c r="U6940" s="14"/>
      <c r="V6940" s="14"/>
      <c r="W6940" s="14"/>
      <c r="X6940" s="14"/>
      <c r="Y6940" s="14"/>
    </row>
    <row r="6941" spans="1:25">
      <c r="A6941" s="14" t="s">
        <v>7025</v>
      </c>
      <c r="B6941" s="14" t="s">
        <v>60</v>
      </c>
      <c r="C6941" s="14" t="s">
        <v>128</v>
      </c>
      <c r="D6941" s="14" t="s">
        <v>33</v>
      </c>
      <c r="E6941" s="14">
        <v>3</v>
      </c>
      <c r="F6941" s="14">
        <v>89.846490931670104</v>
      </c>
      <c r="G6941" s="14">
        <v>29.948830310556701</v>
      </c>
      <c r="H6941" s="14">
        <v>364.84403042179002</v>
      </c>
      <c r="I6941" s="14">
        <v>338.68533096233699</v>
      </c>
      <c r="J6941" s="14">
        <v>271.83095499805103</v>
      </c>
      <c r="K6941" s="14">
        <v>416.906971187566</v>
      </c>
      <c r="L6941" s="14">
        <v>78.221640225229507</v>
      </c>
      <c r="M6941" s="14">
        <v>66.854375964285296</v>
      </c>
      <c r="O6941" s="14"/>
      <c r="P6941" s="14"/>
      <c r="Q6941" s="14"/>
      <c r="R6941" s="14"/>
      <c r="S6941" s="14"/>
      <c r="T6941" s="14"/>
      <c r="U6941" s="14"/>
      <c r="V6941" s="14"/>
      <c r="W6941" s="14"/>
      <c r="X6941" s="14"/>
      <c r="Y6941" s="14"/>
    </row>
    <row r="6942" spans="1:25">
      <c r="A6942" s="14" t="s">
        <v>7026</v>
      </c>
      <c r="B6942" s="14" t="s">
        <v>60</v>
      </c>
      <c r="C6942" s="14" t="s">
        <v>129</v>
      </c>
      <c r="D6942" s="14" t="s">
        <v>33</v>
      </c>
      <c r="E6942" s="14">
        <v>3</v>
      </c>
      <c r="F6942" s="14">
        <v>81.520578207222101</v>
      </c>
      <c r="G6942" s="14">
        <v>27.173526069074001</v>
      </c>
      <c r="H6942" s="14">
        <v>330.90022003256303</v>
      </c>
      <c r="I6942" s="14">
        <v>299.66095957597997</v>
      </c>
      <c r="J6942" s="14">
        <v>237.765282266404</v>
      </c>
      <c r="K6942" s="14">
        <v>372.65382763922503</v>
      </c>
      <c r="L6942" s="14">
        <v>72.992868063245297</v>
      </c>
      <c r="M6942" s="14">
        <v>61.895677309575902</v>
      </c>
      <c r="O6942" s="14"/>
      <c r="P6942" s="14"/>
      <c r="Q6942" s="14"/>
      <c r="R6942" s="14"/>
      <c r="S6942" s="14"/>
      <c r="T6942" s="14"/>
      <c r="U6942" s="14"/>
      <c r="V6942" s="14"/>
      <c r="W6942" s="14"/>
      <c r="X6942" s="14"/>
      <c r="Y6942" s="14"/>
    </row>
    <row r="6943" spans="1:25">
      <c r="A6943" s="14" t="s">
        <v>7027</v>
      </c>
      <c r="B6943" s="14" t="s">
        <v>60</v>
      </c>
      <c r="C6943" s="14" t="s">
        <v>130</v>
      </c>
      <c r="D6943" s="14" t="s">
        <v>33</v>
      </c>
      <c r="E6943" s="14">
        <v>3</v>
      </c>
      <c r="F6943" s="14">
        <v>81.265460163563603</v>
      </c>
      <c r="G6943" s="14">
        <v>27.088486721187898</v>
      </c>
      <c r="H6943" s="14">
        <v>329.503548487871</v>
      </c>
      <c r="I6943" s="14">
        <v>290.56964222873302</v>
      </c>
      <c r="J6943" s="14">
        <v>230.49008631039101</v>
      </c>
      <c r="K6943" s="14">
        <v>361.43924200454398</v>
      </c>
      <c r="L6943" s="14">
        <v>70.869599775810997</v>
      </c>
      <c r="M6943" s="14">
        <v>60.079555918342002</v>
      </c>
      <c r="O6943" s="14"/>
      <c r="P6943" s="14"/>
      <c r="Q6943" s="14"/>
      <c r="R6943" s="14"/>
      <c r="S6943" s="14"/>
      <c r="T6943" s="14"/>
      <c r="U6943" s="14"/>
      <c r="V6943" s="14"/>
      <c r="W6943" s="14"/>
      <c r="X6943" s="14"/>
      <c r="Y6943" s="14"/>
    </row>
    <row r="6944" spans="1:25">
      <c r="A6944" s="14" t="s">
        <v>7028</v>
      </c>
      <c r="B6944" s="14" t="s">
        <v>60</v>
      </c>
      <c r="C6944" s="14" t="s">
        <v>131</v>
      </c>
      <c r="D6944" s="14" t="s">
        <v>33</v>
      </c>
      <c r="E6944" s="14">
        <v>3</v>
      </c>
      <c r="F6944" s="14">
        <v>80.890810078885806</v>
      </c>
      <c r="G6944" s="14">
        <v>26.9636033596286</v>
      </c>
      <c r="H6944" s="14">
        <v>326.19892765096301</v>
      </c>
      <c r="I6944" s="14">
        <v>291.25951556789801</v>
      </c>
      <c r="J6944" s="14">
        <v>230.84865702531201</v>
      </c>
      <c r="K6944" s="14">
        <v>362.54735024963901</v>
      </c>
      <c r="L6944" s="14">
        <v>71.287834681740506</v>
      </c>
      <c r="M6944" s="14">
        <v>60.410858542585999</v>
      </c>
      <c r="O6944" s="14"/>
      <c r="P6944" s="14"/>
      <c r="Q6944" s="14"/>
      <c r="R6944" s="14"/>
      <c r="S6944" s="14"/>
      <c r="T6944" s="14"/>
      <c r="U6944" s="14"/>
      <c r="V6944" s="14"/>
      <c r="W6944" s="14"/>
      <c r="X6944" s="14"/>
      <c r="Y6944" s="14"/>
    </row>
    <row r="6945" spans="1:25">
      <c r="A6945" s="14" t="s">
        <v>7029</v>
      </c>
      <c r="B6945" s="14" t="s">
        <v>60</v>
      </c>
      <c r="C6945" s="14" t="s">
        <v>132</v>
      </c>
      <c r="D6945" s="14" t="s">
        <v>33</v>
      </c>
      <c r="E6945" s="14">
        <v>3</v>
      </c>
      <c r="F6945" s="14">
        <v>78.316536303223501</v>
      </c>
      <c r="G6945" s="14">
        <v>26.105512101074499</v>
      </c>
      <c r="H6945" s="14">
        <v>314.60004942244501</v>
      </c>
      <c r="I6945" s="14">
        <v>278.48411317566701</v>
      </c>
      <c r="J6945" s="14">
        <v>219.82506269183801</v>
      </c>
      <c r="K6945" s="14">
        <v>347.89320156804598</v>
      </c>
      <c r="L6945" s="14">
        <v>69.409088392378706</v>
      </c>
      <c r="M6945" s="14">
        <v>58.6590504838288</v>
      </c>
      <c r="O6945" s="14"/>
      <c r="P6945" s="14"/>
      <c r="Q6945" s="14"/>
      <c r="R6945" s="14"/>
      <c r="S6945" s="14"/>
      <c r="T6945" s="14"/>
      <c r="U6945" s="14"/>
      <c r="V6945" s="14"/>
      <c r="W6945" s="14"/>
      <c r="X6945" s="14"/>
      <c r="Y6945" s="14"/>
    </row>
    <row r="6946" spans="1:25">
      <c r="A6946" s="14" t="s">
        <v>7030</v>
      </c>
      <c r="B6946" s="14" t="s">
        <v>60</v>
      </c>
      <c r="C6946" s="14" t="s">
        <v>38</v>
      </c>
      <c r="D6946" s="14" t="s">
        <v>33</v>
      </c>
      <c r="E6946" s="14">
        <v>4</v>
      </c>
      <c r="F6946" s="14">
        <v>86.251960423421096</v>
      </c>
      <c r="G6946" s="14">
        <v>28.750653474473701</v>
      </c>
      <c r="H6946" s="14">
        <v>332.47999546457902</v>
      </c>
      <c r="I6946" s="14">
        <v>342.08515387538898</v>
      </c>
      <c r="J6946" s="14">
        <v>273.230258927362</v>
      </c>
      <c r="K6946" s="14">
        <v>422.910686981796</v>
      </c>
      <c r="L6946" s="14">
        <v>80.825533106407406</v>
      </c>
      <c r="M6946" s="14">
        <v>68.854894948026697</v>
      </c>
      <c r="O6946" s="14"/>
      <c r="P6946" s="14"/>
      <c r="Q6946" s="14"/>
      <c r="R6946" s="14"/>
      <c r="S6946" s="14"/>
      <c r="T6946" s="14"/>
      <c r="U6946" s="14"/>
      <c r="V6946" s="14"/>
      <c r="W6946" s="14"/>
      <c r="X6946" s="14"/>
      <c r="Y6946" s="14"/>
    </row>
    <row r="6947" spans="1:25">
      <c r="A6947" s="14" t="s">
        <v>7031</v>
      </c>
      <c r="B6947" s="14" t="s">
        <v>60</v>
      </c>
      <c r="C6947" s="14" t="s">
        <v>36</v>
      </c>
      <c r="D6947" s="14" t="s">
        <v>33</v>
      </c>
      <c r="E6947" s="14">
        <v>4</v>
      </c>
      <c r="F6947" s="14">
        <v>83.2322931420169</v>
      </c>
      <c r="G6947" s="14">
        <v>27.744097714005601</v>
      </c>
      <c r="H6947" s="14">
        <v>317.971780035211</v>
      </c>
      <c r="I6947" s="14">
        <v>319.68932378696098</v>
      </c>
      <c r="J6947" s="14">
        <v>254.18224771983299</v>
      </c>
      <c r="K6947" s="14">
        <v>396.80854882144502</v>
      </c>
      <c r="L6947" s="14">
        <v>77.119225034483904</v>
      </c>
      <c r="M6947" s="14">
        <v>65.5070760671275</v>
      </c>
      <c r="O6947" s="14"/>
      <c r="P6947" s="14"/>
      <c r="Q6947" s="14"/>
      <c r="R6947" s="14"/>
      <c r="S6947" s="14"/>
      <c r="T6947" s="14"/>
      <c r="U6947" s="14"/>
      <c r="V6947" s="14"/>
      <c r="W6947" s="14"/>
      <c r="X6947" s="14"/>
      <c r="Y6947" s="14"/>
    </row>
    <row r="6948" spans="1:25">
      <c r="A6948" s="14" t="s">
        <v>7032</v>
      </c>
      <c r="B6948" s="14" t="s">
        <v>60</v>
      </c>
      <c r="C6948" s="14" t="s">
        <v>34</v>
      </c>
      <c r="D6948" s="14" t="s">
        <v>33</v>
      </c>
      <c r="E6948" s="14">
        <v>4</v>
      </c>
      <c r="F6948" s="14">
        <v>81.447287035757796</v>
      </c>
      <c r="G6948" s="14">
        <v>27.149095678585901</v>
      </c>
      <c r="H6948" s="14">
        <v>310.08637415578198</v>
      </c>
      <c r="I6948" s="14">
        <v>306.92761775377699</v>
      </c>
      <c r="J6948" s="14">
        <v>243.44172087524299</v>
      </c>
      <c r="K6948" s="14">
        <v>381.801408560114</v>
      </c>
      <c r="L6948" s="14">
        <v>74.8737908063367</v>
      </c>
      <c r="M6948" s="14">
        <v>63.485896878533701</v>
      </c>
      <c r="O6948" s="14"/>
      <c r="P6948" s="14"/>
      <c r="Q6948" s="14"/>
      <c r="R6948" s="14"/>
      <c r="S6948" s="14"/>
      <c r="T6948" s="14"/>
      <c r="U6948" s="14"/>
      <c r="V6948" s="14"/>
      <c r="W6948" s="14"/>
      <c r="X6948" s="14"/>
      <c r="Y6948" s="14"/>
    </row>
    <row r="6949" spans="1:25">
      <c r="A6949" s="14" t="s">
        <v>7033</v>
      </c>
      <c r="B6949" s="14" t="s">
        <v>60</v>
      </c>
      <c r="C6949" s="14" t="s">
        <v>128</v>
      </c>
      <c r="D6949" s="14" t="s">
        <v>33</v>
      </c>
      <c r="E6949" s="14">
        <v>4</v>
      </c>
      <c r="F6949" s="14">
        <v>80.544373601530197</v>
      </c>
      <c r="G6949" s="14">
        <v>26.8481245338434</v>
      </c>
      <c r="H6949" s="14">
        <v>306.20579988416301</v>
      </c>
      <c r="I6949" s="14">
        <v>298.70346601234297</v>
      </c>
      <c r="J6949" s="14">
        <v>236.59742659145999</v>
      </c>
      <c r="K6949" s="14">
        <v>372.01796202412999</v>
      </c>
      <c r="L6949" s="14">
        <v>73.314496011787099</v>
      </c>
      <c r="M6949" s="14">
        <v>62.106039420882801</v>
      </c>
      <c r="O6949" s="14"/>
      <c r="P6949" s="14"/>
      <c r="Q6949" s="14"/>
      <c r="R6949" s="14"/>
      <c r="S6949" s="14"/>
      <c r="T6949" s="14"/>
      <c r="U6949" s="14"/>
      <c r="V6949" s="14"/>
      <c r="W6949" s="14"/>
      <c r="X6949" s="14"/>
      <c r="Y6949" s="14"/>
    </row>
    <row r="6950" spans="1:25">
      <c r="A6950" s="14" t="s">
        <v>7034</v>
      </c>
      <c r="B6950" s="14" t="s">
        <v>60</v>
      </c>
      <c r="C6950" s="14" t="s">
        <v>129</v>
      </c>
      <c r="D6950" s="14" t="s">
        <v>33</v>
      </c>
      <c r="E6950" s="14">
        <v>4</v>
      </c>
      <c r="F6950" s="14">
        <v>74.553706330024099</v>
      </c>
      <c r="G6950" s="14">
        <v>24.851235443341402</v>
      </c>
      <c r="H6950" s="14">
        <v>283.33411747054299</v>
      </c>
      <c r="I6950" s="14">
        <v>271.36047584250201</v>
      </c>
      <c r="J6950" s="14">
        <v>212.86518187077499</v>
      </c>
      <c r="K6950" s="14">
        <v>340.86893915853602</v>
      </c>
      <c r="L6950" s="14">
        <v>69.508463316034494</v>
      </c>
      <c r="M6950" s="14">
        <v>58.495293971726497</v>
      </c>
      <c r="O6950" s="14"/>
      <c r="P6950" s="14"/>
      <c r="Q6950" s="14"/>
      <c r="R6950" s="14"/>
      <c r="S6950" s="14"/>
      <c r="T6950" s="14"/>
      <c r="U6950" s="14"/>
      <c r="V6950" s="14"/>
      <c r="W6950" s="14"/>
      <c r="X6950" s="14"/>
      <c r="Y6950" s="14"/>
    </row>
    <row r="6951" spans="1:25">
      <c r="A6951" s="14" t="s">
        <v>7035</v>
      </c>
      <c r="B6951" s="14" t="s">
        <v>60</v>
      </c>
      <c r="C6951" s="14" t="s">
        <v>130</v>
      </c>
      <c r="D6951" s="14" t="s">
        <v>33</v>
      </c>
      <c r="E6951" s="14">
        <v>4</v>
      </c>
      <c r="F6951" s="14">
        <v>82.622264289212097</v>
      </c>
      <c r="G6951" s="14">
        <v>27.540754763070701</v>
      </c>
      <c r="H6951" s="14">
        <v>313.64030022857003</v>
      </c>
      <c r="I6951" s="14">
        <v>302.98677528284702</v>
      </c>
      <c r="J6951" s="14">
        <v>240.790342391861</v>
      </c>
      <c r="K6951" s="14">
        <v>376.25286159502701</v>
      </c>
      <c r="L6951" s="14">
        <v>73.266086312179894</v>
      </c>
      <c r="M6951" s="14">
        <v>62.196432890986102</v>
      </c>
      <c r="O6951" s="14"/>
      <c r="P6951" s="14"/>
      <c r="Q6951" s="14"/>
      <c r="R6951" s="14"/>
      <c r="S6951" s="14"/>
      <c r="T6951" s="14"/>
      <c r="U6951" s="14"/>
      <c r="V6951" s="14"/>
      <c r="W6951" s="14"/>
      <c r="X6951" s="14"/>
      <c r="Y6951" s="14"/>
    </row>
    <row r="6952" spans="1:25">
      <c r="A6952" s="14" t="s">
        <v>7036</v>
      </c>
      <c r="B6952" s="14" t="s">
        <v>60</v>
      </c>
      <c r="C6952" s="14" t="s">
        <v>131</v>
      </c>
      <c r="D6952" s="14" t="s">
        <v>33</v>
      </c>
      <c r="E6952" s="14">
        <v>4</v>
      </c>
      <c r="F6952" s="14">
        <v>82.541573963244304</v>
      </c>
      <c r="G6952" s="14">
        <v>27.5138579877481</v>
      </c>
      <c r="H6952" s="14">
        <v>313.23886745567302</v>
      </c>
      <c r="I6952" s="14">
        <v>300.70178060166597</v>
      </c>
      <c r="J6952" s="14">
        <v>238.92374401361499</v>
      </c>
      <c r="K6952" s="14">
        <v>373.48087276082703</v>
      </c>
      <c r="L6952" s="14">
        <v>72.779092159160797</v>
      </c>
      <c r="M6952" s="14">
        <v>61.7780365880514</v>
      </c>
      <c r="O6952" s="14"/>
      <c r="P6952" s="14"/>
      <c r="Q6952" s="14"/>
      <c r="R6952" s="14"/>
      <c r="S6952" s="14"/>
      <c r="T6952" s="14"/>
      <c r="U6952" s="14"/>
      <c r="V6952" s="14"/>
      <c r="W6952" s="14"/>
      <c r="X6952" s="14"/>
      <c r="Y6952" s="14"/>
    </row>
    <row r="6953" spans="1:25">
      <c r="A6953" s="14" t="s">
        <v>7037</v>
      </c>
      <c r="B6953" s="14" t="s">
        <v>60</v>
      </c>
      <c r="C6953" s="14" t="s">
        <v>132</v>
      </c>
      <c r="D6953" s="14" t="s">
        <v>33</v>
      </c>
      <c r="E6953" s="14">
        <v>4</v>
      </c>
      <c r="F6953" s="14">
        <v>88.225164114362499</v>
      </c>
      <c r="G6953" s="14">
        <v>29.408388038120801</v>
      </c>
      <c r="H6953" s="14">
        <v>334.55372990922803</v>
      </c>
      <c r="I6953" s="14">
        <v>317.255641180971</v>
      </c>
      <c r="J6953" s="14">
        <v>253.88034448202001</v>
      </c>
      <c r="K6953" s="14">
        <v>391.51399461138402</v>
      </c>
      <c r="L6953" s="14">
        <v>74.258353430413294</v>
      </c>
      <c r="M6953" s="14">
        <v>63.375296698951203</v>
      </c>
      <c r="O6953" s="14"/>
      <c r="P6953" s="14"/>
      <c r="Q6953" s="14"/>
      <c r="R6953" s="14"/>
      <c r="S6953" s="14"/>
      <c r="T6953" s="14"/>
      <c r="U6953" s="14"/>
      <c r="V6953" s="14"/>
      <c r="W6953" s="14"/>
      <c r="X6953" s="14"/>
      <c r="Y6953" s="14"/>
    </row>
    <row r="6954" spans="1:25">
      <c r="A6954" s="14" t="s">
        <v>7038</v>
      </c>
      <c r="B6954" s="14" t="s">
        <v>60</v>
      </c>
      <c r="C6954" s="14" t="s">
        <v>38</v>
      </c>
      <c r="D6954" s="14" t="s">
        <v>33</v>
      </c>
      <c r="E6954" s="14">
        <v>5</v>
      </c>
      <c r="F6954" s="14">
        <v>96.087728906837697</v>
      </c>
      <c r="G6954" s="14">
        <v>32.029242968945901</v>
      </c>
      <c r="H6954" s="14">
        <v>384.73565127862901</v>
      </c>
      <c r="I6954" s="14">
        <v>398.85074542092099</v>
      </c>
      <c r="J6954" s="14">
        <v>322.598125981875</v>
      </c>
      <c r="K6954" s="14">
        <v>487.60401917028202</v>
      </c>
      <c r="L6954" s="14">
        <v>88.753273749360901</v>
      </c>
      <c r="M6954" s="14">
        <v>76.252619439045404</v>
      </c>
      <c r="O6954" s="14"/>
      <c r="P6954" s="14"/>
      <c r="Q6954" s="14"/>
      <c r="R6954" s="14"/>
      <c r="S6954" s="14"/>
      <c r="T6954" s="14"/>
      <c r="U6954" s="14"/>
      <c r="V6954" s="14"/>
      <c r="W6954" s="14"/>
      <c r="X6954" s="14"/>
      <c r="Y6954" s="14"/>
    </row>
    <row r="6955" spans="1:25">
      <c r="A6955" s="14" t="s">
        <v>7039</v>
      </c>
      <c r="B6955" s="14" t="s">
        <v>60</v>
      </c>
      <c r="C6955" s="14" t="s">
        <v>36</v>
      </c>
      <c r="D6955" s="14" t="s">
        <v>33</v>
      </c>
      <c r="E6955" s="14">
        <v>5</v>
      </c>
      <c r="F6955" s="14">
        <v>98.358705243006995</v>
      </c>
      <c r="G6955" s="14">
        <v>32.786235081002303</v>
      </c>
      <c r="H6955" s="14">
        <v>391.789305887301</v>
      </c>
      <c r="I6955" s="14">
        <v>403.43088610601802</v>
      </c>
      <c r="J6955" s="14">
        <v>327.18540171014399</v>
      </c>
      <c r="K6955" s="14">
        <v>492.018491330372</v>
      </c>
      <c r="L6955" s="14">
        <v>88.587605224353993</v>
      </c>
      <c r="M6955" s="14">
        <v>76.245484395874499</v>
      </c>
      <c r="O6955" s="14"/>
      <c r="P6955" s="14"/>
      <c r="Q6955" s="14"/>
      <c r="R6955" s="14"/>
      <c r="S6955" s="14"/>
      <c r="T6955" s="14"/>
      <c r="U6955" s="14"/>
      <c r="V6955" s="14"/>
      <c r="W6955" s="14"/>
      <c r="X6955" s="14"/>
      <c r="Y6955" s="14"/>
    </row>
    <row r="6956" spans="1:25">
      <c r="A6956" s="14" t="s">
        <v>7040</v>
      </c>
      <c r="B6956" s="14" t="s">
        <v>60</v>
      </c>
      <c r="C6956" s="14" t="s">
        <v>34</v>
      </c>
      <c r="D6956" s="14" t="s">
        <v>33</v>
      </c>
      <c r="E6956" s="14">
        <v>5</v>
      </c>
      <c r="F6956" s="14">
        <v>101.673667390601</v>
      </c>
      <c r="G6956" s="14">
        <v>33.891222463533602</v>
      </c>
      <c r="H6956" s="14">
        <v>403.611080904294</v>
      </c>
      <c r="I6956" s="14">
        <v>417.24296556606902</v>
      </c>
      <c r="J6956" s="14">
        <v>339.63165941282102</v>
      </c>
      <c r="K6956" s="14">
        <v>507.19388398629701</v>
      </c>
      <c r="L6956" s="14">
        <v>89.950918420227396</v>
      </c>
      <c r="M6956" s="14">
        <v>77.611306153248705</v>
      </c>
      <c r="O6956" s="14"/>
      <c r="P6956" s="14"/>
      <c r="Q6956" s="14"/>
      <c r="R6956" s="14"/>
      <c r="S6956" s="14"/>
      <c r="T6956" s="14"/>
      <c r="U6956" s="14"/>
      <c r="V6956" s="14"/>
      <c r="W6956" s="14"/>
      <c r="X6956" s="14"/>
      <c r="Y6956" s="14"/>
    </row>
    <row r="6957" spans="1:25">
      <c r="A6957" s="14" t="s">
        <v>7041</v>
      </c>
      <c r="B6957" s="14" t="s">
        <v>60</v>
      </c>
      <c r="C6957" s="14" t="s">
        <v>128</v>
      </c>
      <c r="D6957" s="14" t="s">
        <v>33</v>
      </c>
      <c r="E6957" s="14">
        <v>5</v>
      </c>
      <c r="F6957" s="14">
        <v>97.680916062174902</v>
      </c>
      <c r="G6957" s="14">
        <v>32.560305354058301</v>
      </c>
      <c r="H6957" s="14">
        <v>387.62268278640801</v>
      </c>
      <c r="I6957" s="14">
        <v>397.70957184874197</v>
      </c>
      <c r="J6957" s="14">
        <v>322.34964228183401</v>
      </c>
      <c r="K6957" s="14">
        <v>485.314095971835</v>
      </c>
      <c r="L6957" s="14">
        <v>87.604524123093299</v>
      </c>
      <c r="M6957" s="14">
        <v>75.359929566907496</v>
      </c>
      <c r="O6957" s="14"/>
      <c r="P6957" s="14"/>
      <c r="Q6957" s="14"/>
      <c r="R6957" s="14"/>
      <c r="S6957" s="14"/>
      <c r="T6957" s="14"/>
      <c r="U6957" s="14"/>
      <c r="V6957" s="14"/>
      <c r="W6957" s="14"/>
      <c r="X6957" s="14"/>
      <c r="Y6957" s="14"/>
    </row>
    <row r="6958" spans="1:25">
      <c r="A6958" s="14" t="s">
        <v>7042</v>
      </c>
      <c r="B6958" s="14" t="s">
        <v>60</v>
      </c>
      <c r="C6958" s="14" t="s">
        <v>129</v>
      </c>
      <c r="D6958" s="14" t="s">
        <v>33</v>
      </c>
      <c r="E6958" s="14">
        <v>5</v>
      </c>
      <c r="F6958" s="14">
        <v>91.656996628551298</v>
      </c>
      <c r="G6958" s="14">
        <v>30.5523322095171</v>
      </c>
      <c r="H6958" s="14">
        <v>363.300157075394</v>
      </c>
      <c r="I6958" s="14">
        <v>374.40026537561602</v>
      </c>
      <c r="J6958" s="14">
        <v>301.23884506110198</v>
      </c>
      <c r="K6958" s="14">
        <v>459.86708642221402</v>
      </c>
      <c r="L6958" s="14">
        <v>85.466821046597602</v>
      </c>
      <c r="M6958" s="14">
        <v>73.161420314514004</v>
      </c>
      <c r="O6958" s="14"/>
      <c r="P6958" s="14"/>
      <c r="Q6958" s="14"/>
      <c r="R6958" s="14"/>
      <c r="S6958" s="14"/>
      <c r="T6958" s="14"/>
      <c r="U6958" s="14"/>
      <c r="V6958" s="14"/>
      <c r="W6958" s="14"/>
      <c r="X6958" s="14"/>
      <c r="Y6958" s="14"/>
    </row>
    <row r="6959" spans="1:25">
      <c r="A6959" s="14" t="s">
        <v>7043</v>
      </c>
      <c r="B6959" s="14" t="s">
        <v>60</v>
      </c>
      <c r="C6959" s="14" t="s">
        <v>130</v>
      </c>
      <c r="D6959" s="14" t="s">
        <v>33</v>
      </c>
      <c r="E6959" s="14">
        <v>5</v>
      </c>
      <c r="F6959" s="14">
        <v>91.048205486061704</v>
      </c>
      <c r="G6959" s="14">
        <v>30.349401828687199</v>
      </c>
      <c r="H6959" s="14">
        <v>360.216036896905</v>
      </c>
      <c r="I6959" s="14">
        <v>368.31229168412898</v>
      </c>
      <c r="J6959" s="14">
        <v>296.22844537142697</v>
      </c>
      <c r="K6959" s="14">
        <v>452.56430838869699</v>
      </c>
      <c r="L6959" s="14">
        <v>84.252016704567794</v>
      </c>
      <c r="M6959" s="14">
        <v>72.083846312702605</v>
      </c>
      <c r="O6959" s="14"/>
      <c r="P6959" s="14"/>
      <c r="Q6959" s="14"/>
      <c r="R6959" s="14"/>
      <c r="S6959" s="14"/>
      <c r="T6959" s="14"/>
      <c r="U6959" s="14"/>
      <c r="V6959" s="14"/>
      <c r="W6959" s="14"/>
      <c r="X6959" s="14"/>
      <c r="Y6959" s="14"/>
    </row>
    <row r="6960" spans="1:25">
      <c r="A6960" s="14" t="s">
        <v>7044</v>
      </c>
      <c r="B6960" s="14" t="s">
        <v>60</v>
      </c>
      <c r="C6960" s="14" t="s">
        <v>131</v>
      </c>
      <c r="D6960" s="14" t="s">
        <v>33</v>
      </c>
      <c r="E6960" s="14">
        <v>5</v>
      </c>
      <c r="F6960" s="14">
        <v>84.874117459967295</v>
      </c>
      <c r="G6960" s="14">
        <v>28.291372486655799</v>
      </c>
      <c r="H6960" s="14">
        <v>334.62433945737001</v>
      </c>
      <c r="I6960" s="14">
        <v>339.39043197972001</v>
      </c>
      <c r="J6960" s="14">
        <v>270.789696551725</v>
      </c>
      <c r="K6960" s="14">
        <v>420.022794117079</v>
      </c>
      <c r="L6960" s="14">
        <v>80.632362137359607</v>
      </c>
      <c r="M6960" s="14">
        <v>68.600735427994493</v>
      </c>
      <c r="O6960" s="14"/>
      <c r="P6960" s="14"/>
      <c r="Q6960" s="14"/>
      <c r="R6960" s="14"/>
      <c r="S6960" s="14"/>
      <c r="T6960" s="14"/>
      <c r="U6960" s="14"/>
      <c r="V6960" s="14"/>
      <c r="W6960" s="14"/>
      <c r="X6960" s="14"/>
      <c r="Y6960" s="14"/>
    </row>
    <row r="6961" spans="1:25">
      <c r="A6961" s="14" t="s">
        <v>7045</v>
      </c>
      <c r="B6961" s="14" t="s">
        <v>60</v>
      </c>
      <c r="C6961" s="14" t="s">
        <v>132</v>
      </c>
      <c r="D6961" s="14" t="s">
        <v>33</v>
      </c>
      <c r="E6961" s="14">
        <v>5</v>
      </c>
      <c r="F6961" s="14">
        <v>86.417484308307706</v>
      </c>
      <c r="G6961" s="14">
        <v>28.805828102769201</v>
      </c>
      <c r="H6961" s="14">
        <v>339.972006405868</v>
      </c>
      <c r="I6961" s="14">
        <v>343.27013864649098</v>
      </c>
      <c r="J6961" s="14">
        <v>274.504619812165</v>
      </c>
      <c r="K6961" s="14">
        <v>423.97827179263697</v>
      </c>
      <c r="L6961" s="14">
        <v>80.708133146145897</v>
      </c>
      <c r="M6961" s="14">
        <v>68.765518834325505</v>
      </c>
      <c r="O6961" s="14"/>
      <c r="P6961" s="14"/>
      <c r="Q6961" s="14"/>
      <c r="R6961" s="14"/>
      <c r="S6961" s="14"/>
      <c r="T6961" s="14"/>
      <c r="U6961" s="14"/>
      <c r="V6961" s="14"/>
      <c r="W6961" s="14"/>
      <c r="X6961" s="14"/>
      <c r="Y6961" s="14"/>
    </row>
    <row r="6962" spans="1:25">
      <c r="A6962" s="14" t="s">
        <v>7046</v>
      </c>
      <c r="B6962" s="14" t="s">
        <v>60</v>
      </c>
      <c r="C6962" s="14" t="s">
        <v>38</v>
      </c>
      <c r="D6962" s="14" t="s">
        <v>58</v>
      </c>
      <c r="E6962" s="14">
        <v>0</v>
      </c>
      <c r="F6962" s="14">
        <v>391.30135635312598</v>
      </c>
      <c r="G6962" s="14">
        <v>130.43378545104201</v>
      </c>
      <c r="H6962" s="14">
        <v>402.20513763439402</v>
      </c>
      <c r="I6962" s="14">
        <v>449.24786072716898</v>
      </c>
      <c r="J6962" s="14">
        <v>405.21433978763599</v>
      </c>
      <c r="K6962" s="14">
        <v>496.70859869517801</v>
      </c>
      <c r="L6962" s="14">
        <v>47.460737968008601</v>
      </c>
      <c r="M6962" s="14">
        <v>44.033520939533197</v>
      </c>
      <c r="O6962" s="14"/>
      <c r="P6962" s="14"/>
      <c r="Q6962" s="14"/>
      <c r="R6962" s="14"/>
      <c r="S6962" s="14"/>
      <c r="T6962" s="14"/>
      <c r="U6962" s="14"/>
      <c r="V6962" s="14"/>
      <c r="W6962" s="14"/>
      <c r="X6962" s="14"/>
      <c r="Y6962" s="14"/>
    </row>
    <row r="6963" spans="1:25">
      <c r="A6963" s="14" t="s">
        <v>7047</v>
      </c>
      <c r="B6963" s="14" t="s">
        <v>60</v>
      </c>
      <c r="C6963" s="14" t="s">
        <v>36</v>
      </c>
      <c r="D6963" s="14" t="s">
        <v>58</v>
      </c>
      <c r="E6963" s="14">
        <v>0</v>
      </c>
      <c r="F6963" s="14">
        <v>377.345861442027</v>
      </c>
      <c r="G6963" s="14">
        <v>125.781953814009</v>
      </c>
      <c r="H6963" s="14">
        <v>385.25514966464198</v>
      </c>
      <c r="I6963" s="14">
        <v>427.51632963358099</v>
      </c>
      <c r="J6963" s="14">
        <v>384.90653821547102</v>
      </c>
      <c r="K6963" s="14">
        <v>473.50588879402801</v>
      </c>
      <c r="L6963" s="14">
        <v>45.989559160447101</v>
      </c>
      <c r="M6963" s="14">
        <v>42.609791418110497</v>
      </c>
      <c r="O6963" s="14"/>
      <c r="P6963" s="14"/>
      <c r="Q6963" s="14"/>
      <c r="R6963" s="14"/>
      <c r="S6963" s="14"/>
      <c r="T6963" s="14"/>
      <c r="U6963" s="14"/>
      <c r="V6963" s="14"/>
      <c r="W6963" s="14"/>
      <c r="X6963" s="14"/>
      <c r="Y6963" s="14"/>
    </row>
    <row r="6964" spans="1:25">
      <c r="A6964" s="14" t="s">
        <v>7048</v>
      </c>
      <c r="B6964" s="14" t="s">
        <v>60</v>
      </c>
      <c r="C6964" s="14" t="s">
        <v>34</v>
      </c>
      <c r="D6964" s="14" t="s">
        <v>58</v>
      </c>
      <c r="E6964" s="14">
        <v>0</v>
      </c>
      <c r="F6964" s="14">
        <v>347.03668903862598</v>
      </c>
      <c r="G6964" s="14">
        <v>115.678896346209</v>
      </c>
      <c r="H6964" s="14">
        <v>352.20351459777601</v>
      </c>
      <c r="I6964" s="14">
        <v>385.59211872719999</v>
      </c>
      <c r="J6964" s="14">
        <v>345.64216501886898</v>
      </c>
      <c r="K6964" s="14">
        <v>428.85237842198399</v>
      </c>
      <c r="L6964" s="14">
        <v>43.260259694783201</v>
      </c>
      <c r="M6964" s="14">
        <v>39.949953708331599</v>
      </c>
      <c r="O6964" s="14"/>
      <c r="P6964" s="14"/>
      <c r="Q6964" s="14"/>
      <c r="R6964" s="14"/>
      <c r="S6964" s="14"/>
      <c r="T6964" s="14"/>
      <c r="U6964" s="14"/>
      <c r="V6964" s="14"/>
      <c r="W6964" s="14"/>
      <c r="X6964" s="14"/>
      <c r="Y6964" s="14"/>
    </row>
    <row r="6965" spans="1:25">
      <c r="A6965" s="14" t="s">
        <v>7049</v>
      </c>
      <c r="B6965" s="14" t="s">
        <v>60</v>
      </c>
      <c r="C6965" s="14" t="s">
        <v>128</v>
      </c>
      <c r="D6965" s="14" t="s">
        <v>58</v>
      </c>
      <c r="E6965" s="14">
        <v>0</v>
      </c>
      <c r="F6965" s="14">
        <v>332.772209833391</v>
      </c>
      <c r="G6965" s="14">
        <v>110.92406994446399</v>
      </c>
      <c r="H6965" s="14">
        <v>335.85536205707501</v>
      </c>
      <c r="I6965" s="14">
        <v>364.28659423861302</v>
      </c>
      <c r="J6965" s="14">
        <v>325.89498871330898</v>
      </c>
      <c r="K6965" s="14">
        <v>405.92991297486202</v>
      </c>
      <c r="L6965" s="14">
        <v>41.643318736248503</v>
      </c>
      <c r="M6965" s="14">
        <v>38.391605525304598</v>
      </c>
      <c r="O6965" s="14"/>
      <c r="P6965" s="14"/>
      <c r="Q6965" s="14"/>
      <c r="R6965" s="14"/>
      <c r="S6965" s="14"/>
      <c r="T6965" s="14"/>
      <c r="U6965" s="14"/>
      <c r="V6965" s="14"/>
      <c r="W6965" s="14"/>
      <c r="X6965" s="14"/>
      <c r="Y6965" s="14"/>
    </row>
    <row r="6966" spans="1:25">
      <c r="A6966" s="14" t="s">
        <v>7050</v>
      </c>
      <c r="B6966" s="14" t="s">
        <v>60</v>
      </c>
      <c r="C6966" s="14" t="s">
        <v>129</v>
      </c>
      <c r="D6966" s="14" t="s">
        <v>58</v>
      </c>
      <c r="E6966" s="14">
        <v>0</v>
      </c>
      <c r="F6966" s="14">
        <v>330.73352339730201</v>
      </c>
      <c r="G6966" s="14">
        <v>110.244507799101</v>
      </c>
      <c r="H6966" s="14">
        <v>332.455643631312</v>
      </c>
      <c r="I6966" s="14">
        <v>356.80408516838997</v>
      </c>
      <c r="J6966" s="14">
        <v>319.17669420119699</v>
      </c>
      <c r="K6966" s="14">
        <v>397.62871610660602</v>
      </c>
      <c r="L6966" s="14">
        <v>40.824630938216302</v>
      </c>
      <c r="M6966" s="14">
        <v>37.627390967192902</v>
      </c>
      <c r="O6966" s="14"/>
      <c r="P6966" s="14"/>
      <c r="Q6966" s="14"/>
      <c r="R6966" s="14"/>
      <c r="S6966" s="14"/>
      <c r="T6966" s="14"/>
      <c r="U6966" s="14"/>
      <c r="V6966" s="14"/>
      <c r="W6966" s="14"/>
      <c r="X6966" s="14"/>
      <c r="Y6966" s="14"/>
    </row>
    <row r="6967" spans="1:25">
      <c r="A6967" s="14" t="s">
        <v>7051</v>
      </c>
      <c r="B6967" s="14" t="s">
        <v>60</v>
      </c>
      <c r="C6967" s="14" t="s">
        <v>130</v>
      </c>
      <c r="D6967" s="14" t="s">
        <v>58</v>
      </c>
      <c r="E6967" s="14">
        <v>0</v>
      </c>
      <c r="F6967" s="14">
        <v>358.67048893661399</v>
      </c>
      <c r="G6967" s="14">
        <v>119.556829645538</v>
      </c>
      <c r="H6967" s="14">
        <v>360.042249908766</v>
      </c>
      <c r="I6967" s="14">
        <v>380.61279910435201</v>
      </c>
      <c r="J6967" s="14">
        <v>342.071643260462</v>
      </c>
      <c r="K6967" s="14">
        <v>422.29302100873298</v>
      </c>
      <c r="L6967" s="14">
        <v>41.680221904381</v>
      </c>
      <c r="M6967" s="14">
        <v>38.541155843890003</v>
      </c>
      <c r="O6967" s="14"/>
      <c r="P6967" s="14"/>
      <c r="Q6967" s="14"/>
      <c r="R6967" s="14"/>
      <c r="S6967" s="14"/>
      <c r="T6967" s="14"/>
      <c r="U6967" s="14"/>
      <c r="V6967" s="14"/>
      <c r="W6967" s="14"/>
      <c r="X6967" s="14"/>
      <c r="Y6967" s="14"/>
    </row>
    <row r="6968" spans="1:25">
      <c r="A6968" s="14" t="s">
        <v>7052</v>
      </c>
      <c r="B6968" s="14" t="s">
        <v>60</v>
      </c>
      <c r="C6968" s="14" t="s">
        <v>131</v>
      </c>
      <c r="D6968" s="14" t="s">
        <v>58</v>
      </c>
      <c r="E6968" s="14">
        <v>0</v>
      </c>
      <c r="F6968" s="14">
        <v>360.988749682236</v>
      </c>
      <c r="G6968" s="14">
        <v>120.329583227412</v>
      </c>
      <c r="H6968" s="14">
        <v>362.07860628716003</v>
      </c>
      <c r="I6968" s="14">
        <v>377.10570880359597</v>
      </c>
      <c r="J6968" s="14">
        <v>339.05149504565998</v>
      </c>
      <c r="K6968" s="14">
        <v>418.24892555139598</v>
      </c>
      <c r="L6968" s="14">
        <v>41.143216747800501</v>
      </c>
      <c r="M6968" s="14">
        <v>38.054213757935699</v>
      </c>
      <c r="O6968" s="14"/>
      <c r="P6968" s="14"/>
      <c r="Q6968" s="14"/>
      <c r="R6968" s="14"/>
      <c r="S6968" s="14"/>
      <c r="T6968" s="14"/>
      <c r="U6968" s="14"/>
      <c r="V6968" s="14"/>
      <c r="W6968" s="14"/>
      <c r="X6968" s="14"/>
      <c r="Y6968" s="14"/>
    </row>
    <row r="6969" spans="1:25">
      <c r="A6969" s="14" t="s">
        <v>7053</v>
      </c>
      <c r="B6969" s="14" t="s">
        <v>60</v>
      </c>
      <c r="C6969" s="14" t="s">
        <v>132</v>
      </c>
      <c r="D6969" s="14" t="s">
        <v>58</v>
      </c>
      <c r="E6969" s="14">
        <v>0</v>
      </c>
      <c r="F6969" s="14">
        <v>360.40808653527603</v>
      </c>
      <c r="G6969" s="14">
        <v>120.136028845092</v>
      </c>
      <c r="H6969" s="14">
        <v>360.83748314021301</v>
      </c>
      <c r="I6969" s="14">
        <v>371.89293578772703</v>
      </c>
      <c r="J6969" s="14">
        <v>334.34719119980502</v>
      </c>
      <c r="K6969" s="14">
        <v>412.48897032584398</v>
      </c>
      <c r="L6969" s="14">
        <v>40.596034538117699</v>
      </c>
      <c r="M6969" s="14">
        <v>37.545744587921398</v>
      </c>
      <c r="O6969" s="14"/>
      <c r="P6969" s="14"/>
      <c r="Q6969" s="14"/>
      <c r="R6969" s="14"/>
      <c r="S6969" s="14"/>
      <c r="T6969" s="14"/>
      <c r="U6969" s="14"/>
      <c r="V6969" s="14"/>
      <c r="W6969" s="14"/>
      <c r="X6969" s="14"/>
      <c r="Y6969" s="14"/>
    </row>
    <row r="6970" spans="1:25">
      <c r="A6970" s="14" t="s">
        <v>7054</v>
      </c>
      <c r="B6970" s="14" t="s">
        <v>60</v>
      </c>
      <c r="C6970" s="14" t="s">
        <v>38</v>
      </c>
      <c r="D6970" s="14" t="s">
        <v>58</v>
      </c>
      <c r="E6970" s="14">
        <v>1</v>
      </c>
      <c r="F6970" s="14">
        <v>74.241249728059998</v>
      </c>
      <c r="G6970" s="14">
        <v>24.747083242686699</v>
      </c>
      <c r="H6970" s="14">
        <v>303.78186393903201</v>
      </c>
      <c r="I6970" s="14">
        <v>347.88706059940603</v>
      </c>
      <c r="J6970" s="14">
        <v>272.432644385343</v>
      </c>
      <c r="K6970" s="14">
        <v>437.58038201425501</v>
      </c>
      <c r="L6970" s="14">
        <v>89.693321414848995</v>
      </c>
      <c r="M6970" s="14">
        <v>75.454416214063002</v>
      </c>
      <c r="O6970" s="14"/>
      <c r="P6970" s="14"/>
      <c r="Q6970" s="14"/>
      <c r="R6970" s="14"/>
      <c r="S6970" s="14"/>
      <c r="T6970" s="14"/>
      <c r="U6970" s="14"/>
      <c r="V6970" s="14"/>
      <c r="W6970" s="14"/>
      <c r="X6970" s="14"/>
      <c r="Y6970" s="14"/>
    </row>
    <row r="6971" spans="1:25">
      <c r="A6971" s="14" t="s">
        <v>7055</v>
      </c>
      <c r="B6971" s="14" t="s">
        <v>60</v>
      </c>
      <c r="C6971" s="14" t="s">
        <v>36</v>
      </c>
      <c r="D6971" s="14" t="s">
        <v>58</v>
      </c>
      <c r="E6971" s="14">
        <v>1</v>
      </c>
      <c r="F6971" s="14">
        <v>69.170771000127104</v>
      </c>
      <c r="G6971" s="14">
        <v>23.0569236667091</v>
      </c>
      <c r="H6971" s="14">
        <v>280.588881227191</v>
      </c>
      <c r="I6971" s="14">
        <v>319.55961442516201</v>
      </c>
      <c r="J6971" s="14">
        <v>248.00731323768699</v>
      </c>
      <c r="K6971" s="14">
        <v>405.14966483937599</v>
      </c>
      <c r="L6971" s="14">
        <v>85.590050414214403</v>
      </c>
      <c r="M6971" s="14">
        <v>71.552301187475194</v>
      </c>
      <c r="O6971" s="14"/>
      <c r="P6971" s="14"/>
      <c r="Q6971" s="14"/>
      <c r="R6971" s="14"/>
      <c r="S6971" s="14"/>
      <c r="T6971" s="14"/>
      <c r="U6971" s="14"/>
      <c r="V6971" s="14"/>
      <c r="W6971" s="14"/>
      <c r="X6971" s="14"/>
      <c r="Y6971" s="14"/>
    </row>
    <row r="6972" spans="1:25">
      <c r="A6972" s="14" t="s">
        <v>7056</v>
      </c>
      <c r="B6972" s="14" t="s">
        <v>60</v>
      </c>
      <c r="C6972" s="14" t="s">
        <v>34</v>
      </c>
      <c r="D6972" s="14" t="s">
        <v>58</v>
      </c>
      <c r="E6972" s="14">
        <v>1</v>
      </c>
      <c r="F6972" s="14">
        <v>59.086099985291703</v>
      </c>
      <c r="G6972" s="14">
        <v>19.695366661763899</v>
      </c>
      <c r="H6972" s="14">
        <v>237.11264491067701</v>
      </c>
      <c r="I6972" s="14">
        <v>269.15865827934698</v>
      </c>
      <c r="J6972" s="14">
        <v>204.23636329419699</v>
      </c>
      <c r="K6972" s="14">
        <v>347.97656366815198</v>
      </c>
      <c r="L6972" s="14">
        <v>78.817905388805897</v>
      </c>
      <c r="M6972" s="14">
        <v>64.922294985149506</v>
      </c>
      <c r="O6972" s="14"/>
      <c r="P6972" s="14"/>
      <c r="Q6972" s="14"/>
      <c r="R6972" s="14"/>
      <c r="S6972" s="14"/>
      <c r="T6972" s="14"/>
      <c r="U6972" s="14"/>
      <c r="V6972" s="14"/>
      <c r="W6972" s="14"/>
      <c r="X6972" s="14"/>
      <c r="Y6972" s="14"/>
    </row>
    <row r="6973" spans="1:25">
      <c r="A6973" s="14" t="s">
        <v>7057</v>
      </c>
      <c r="B6973" s="14" t="s">
        <v>60</v>
      </c>
      <c r="C6973" s="14" t="s">
        <v>128</v>
      </c>
      <c r="D6973" s="14" t="s">
        <v>58</v>
      </c>
      <c r="E6973" s="14">
        <v>1</v>
      </c>
      <c r="F6973" s="14">
        <v>59.4183184537331</v>
      </c>
      <c r="G6973" s="14">
        <v>19.8061061512444</v>
      </c>
      <c r="H6973" s="14">
        <v>236.39673146502099</v>
      </c>
      <c r="I6973" s="14">
        <v>268.30571732890598</v>
      </c>
      <c r="J6973" s="14">
        <v>203.89359587168599</v>
      </c>
      <c r="K6973" s="14">
        <v>346.46145610685602</v>
      </c>
      <c r="L6973" s="14">
        <v>78.155738777950106</v>
      </c>
      <c r="M6973" s="14">
        <v>64.412121457220195</v>
      </c>
      <c r="O6973" s="14"/>
      <c r="P6973" s="14"/>
      <c r="Q6973" s="14"/>
      <c r="R6973" s="14"/>
      <c r="S6973" s="14"/>
      <c r="T6973" s="14"/>
      <c r="U6973" s="14"/>
      <c r="V6973" s="14"/>
      <c r="W6973" s="14"/>
      <c r="X6973" s="14"/>
      <c r="Y6973" s="14"/>
    </row>
    <row r="6974" spans="1:25">
      <c r="A6974" s="14" t="s">
        <v>7058</v>
      </c>
      <c r="B6974" s="14" t="s">
        <v>60</v>
      </c>
      <c r="C6974" s="14" t="s">
        <v>129</v>
      </c>
      <c r="D6974" s="14" t="s">
        <v>58</v>
      </c>
      <c r="E6974" s="14">
        <v>1</v>
      </c>
      <c r="F6974" s="14">
        <v>61.172956017194302</v>
      </c>
      <c r="G6974" s="14">
        <v>20.390985339064802</v>
      </c>
      <c r="H6974" s="14">
        <v>241.74256477847999</v>
      </c>
      <c r="I6974" s="14">
        <v>267.443779192965</v>
      </c>
      <c r="J6974" s="14">
        <v>204.13382750775901</v>
      </c>
      <c r="K6974" s="14">
        <v>344.04610822554901</v>
      </c>
      <c r="L6974" s="14">
        <v>76.602329032584606</v>
      </c>
      <c r="M6974" s="14">
        <v>63.309951685205803</v>
      </c>
      <c r="O6974" s="14"/>
      <c r="P6974" s="14"/>
      <c r="Q6974" s="14"/>
      <c r="R6974" s="14"/>
      <c r="S6974" s="14"/>
      <c r="T6974" s="14"/>
      <c r="U6974" s="14"/>
      <c r="V6974" s="14"/>
      <c r="W6974" s="14"/>
      <c r="X6974" s="14"/>
      <c r="Y6974" s="14"/>
    </row>
    <row r="6975" spans="1:25">
      <c r="A6975" s="14" t="s">
        <v>7059</v>
      </c>
      <c r="B6975" s="14" t="s">
        <v>60</v>
      </c>
      <c r="C6975" s="14" t="s">
        <v>130</v>
      </c>
      <c r="D6975" s="14" t="s">
        <v>58</v>
      </c>
      <c r="E6975" s="14">
        <v>1</v>
      </c>
      <c r="F6975" s="14">
        <v>63.157232009803103</v>
      </c>
      <c r="G6975" s="14">
        <v>21.0524106699344</v>
      </c>
      <c r="H6975" s="14">
        <v>247.85037285065201</v>
      </c>
      <c r="I6975" s="14">
        <v>264.89950223145598</v>
      </c>
      <c r="J6975" s="14">
        <v>203.24308303761501</v>
      </c>
      <c r="K6975" s="14">
        <v>339.27452256371902</v>
      </c>
      <c r="L6975" s="14">
        <v>74.375020332263006</v>
      </c>
      <c r="M6975" s="14">
        <v>61.656419193840797</v>
      </c>
      <c r="O6975" s="14"/>
      <c r="P6975" s="14"/>
      <c r="Q6975" s="14"/>
      <c r="R6975" s="14"/>
      <c r="S6975" s="14"/>
      <c r="T6975" s="14"/>
      <c r="U6975" s="14"/>
      <c r="V6975" s="14"/>
      <c r="W6975" s="14"/>
      <c r="X6975" s="14"/>
      <c r="Y6975" s="14"/>
    </row>
    <row r="6976" spans="1:25">
      <c r="A6976" s="14" t="s">
        <v>7060</v>
      </c>
      <c r="B6976" s="14" t="s">
        <v>60</v>
      </c>
      <c r="C6976" s="14" t="s">
        <v>131</v>
      </c>
      <c r="D6976" s="14" t="s">
        <v>58</v>
      </c>
      <c r="E6976" s="14">
        <v>1</v>
      </c>
      <c r="F6976" s="14">
        <v>65.103667642935406</v>
      </c>
      <c r="G6976" s="14">
        <v>21.701222547645099</v>
      </c>
      <c r="H6976" s="14">
        <v>254.05317897032501</v>
      </c>
      <c r="I6976" s="14">
        <v>265.05786802742301</v>
      </c>
      <c r="J6976" s="14">
        <v>204.232355897952</v>
      </c>
      <c r="K6976" s="14">
        <v>338.22195907195902</v>
      </c>
      <c r="L6976" s="14">
        <v>73.164091044536306</v>
      </c>
      <c r="M6976" s="14">
        <v>60.825512129470702</v>
      </c>
      <c r="O6976" s="14"/>
      <c r="P6976" s="14"/>
      <c r="Q6976" s="14"/>
      <c r="R6976" s="14"/>
      <c r="S6976" s="14"/>
      <c r="T6976" s="14"/>
      <c r="U6976" s="14"/>
      <c r="V6976" s="14"/>
      <c r="W6976" s="14"/>
      <c r="X6976" s="14"/>
      <c r="Y6976" s="14"/>
    </row>
    <row r="6977" spans="1:25">
      <c r="A6977" s="14" t="s">
        <v>7061</v>
      </c>
      <c r="B6977" s="14" t="s">
        <v>60</v>
      </c>
      <c r="C6977" s="14" t="s">
        <v>132</v>
      </c>
      <c r="D6977" s="14" t="s">
        <v>58</v>
      </c>
      <c r="E6977" s="14">
        <v>1</v>
      </c>
      <c r="F6977" s="14">
        <v>68.021075384308702</v>
      </c>
      <c r="G6977" s="14">
        <v>22.673691794769599</v>
      </c>
      <c r="H6977" s="14">
        <v>262.92402838818998</v>
      </c>
      <c r="I6977" s="14">
        <v>268.85657559795499</v>
      </c>
      <c r="J6977" s="14">
        <v>208.43157866743101</v>
      </c>
      <c r="K6977" s="14">
        <v>341.24618018353999</v>
      </c>
      <c r="L6977" s="14">
        <v>72.389604585585204</v>
      </c>
      <c r="M6977" s="14">
        <v>60.424996930524401</v>
      </c>
      <c r="O6977" s="14"/>
      <c r="P6977" s="14"/>
      <c r="Q6977" s="14"/>
      <c r="R6977" s="14"/>
      <c r="S6977" s="14"/>
      <c r="T6977" s="14"/>
      <c r="U6977" s="14"/>
      <c r="V6977" s="14"/>
      <c r="W6977" s="14"/>
      <c r="X6977" s="14"/>
      <c r="Y6977" s="14"/>
    </row>
    <row r="6978" spans="1:25">
      <c r="A6978" s="14" t="s">
        <v>7062</v>
      </c>
      <c r="B6978" s="14" t="s">
        <v>60</v>
      </c>
      <c r="C6978" s="14" t="s">
        <v>38</v>
      </c>
      <c r="D6978" s="14" t="s">
        <v>58</v>
      </c>
      <c r="E6978" s="14">
        <v>2</v>
      </c>
      <c r="F6978" s="14">
        <v>55.057790398936497</v>
      </c>
      <c r="G6978" s="14">
        <v>18.3525967996455</v>
      </c>
      <c r="H6978" s="14">
        <v>274.19218326163599</v>
      </c>
      <c r="I6978" s="14">
        <v>358.64655986007801</v>
      </c>
      <c r="J6978" s="14">
        <v>267.80400759129799</v>
      </c>
      <c r="K6978" s="14">
        <v>469.71053951703601</v>
      </c>
      <c r="L6978" s="14">
        <v>111.063979656958</v>
      </c>
      <c r="M6978" s="14">
        <v>90.842552268780295</v>
      </c>
      <c r="O6978" s="14"/>
      <c r="P6978" s="14"/>
      <c r="Q6978" s="14"/>
      <c r="R6978" s="14"/>
      <c r="S6978" s="14"/>
      <c r="T6978" s="14"/>
      <c r="U6978" s="14"/>
      <c r="V6978" s="14"/>
      <c r="W6978" s="14"/>
      <c r="X6978" s="14"/>
      <c r="Y6978" s="14"/>
    </row>
    <row r="6979" spans="1:25">
      <c r="A6979" s="14" t="s">
        <v>7063</v>
      </c>
      <c r="B6979" s="14" t="s">
        <v>60</v>
      </c>
      <c r="C6979" s="14" t="s">
        <v>36</v>
      </c>
      <c r="D6979" s="14" t="s">
        <v>58</v>
      </c>
      <c r="E6979" s="14">
        <v>2</v>
      </c>
      <c r="F6979" s="14">
        <v>57.982569961536399</v>
      </c>
      <c r="G6979" s="14">
        <v>19.3275233205121</v>
      </c>
      <c r="H6979" s="14">
        <v>284.91263309683302</v>
      </c>
      <c r="I6979" s="14">
        <v>353.46788779573899</v>
      </c>
      <c r="J6979" s="14">
        <v>266.46591349236502</v>
      </c>
      <c r="K6979" s="14">
        <v>459.28711171515999</v>
      </c>
      <c r="L6979" s="14">
        <v>105.81922391942101</v>
      </c>
      <c r="M6979" s="14">
        <v>87.001974303373402</v>
      </c>
      <c r="O6979" s="14"/>
      <c r="P6979" s="14"/>
      <c r="Q6979" s="14"/>
      <c r="R6979" s="14"/>
      <c r="S6979" s="14"/>
      <c r="T6979" s="14"/>
      <c r="U6979" s="14"/>
      <c r="V6979" s="14"/>
      <c r="W6979" s="14"/>
      <c r="X6979" s="14"/>
      <c r="Y6979" s="14"/>
    </row>
    <row r="6980" spans="1:25">
      <c r="A6980" s="14" t="s">
        <v>7064</v>
      </c>
      <c r="B6980" s="14" t="s">
        <v>60</v>
      </c>
      <c r="C6980" s="14" t="s">
        <v>34</v>
      </c>
      <c r="D6980" s="14" t="s">
        <v>58</v>
      </c>
      <c r="E6980" s="14">
        <v>2</v>
      </c>
      <c r="F6980" s="14">
        <v>59.367253488282799</v>
      </c>
      <c r="G6980" s="14">
        <v>19.789084496094301</v>
      </c>
      <c r="H6980" s="14">
        <v>288.793372030368</v>
      </c>
      <c r="I6980" s="14">
        <v>341.282633005604</v>
      </c>
      <c r="J6980" s="14">
        <v>258.79072704894702</v>
      </c>
      <c r="K6980" s="14">
        <v>441.38423371394902</v>
      </c>
      <c r="L6980" s="14">
        <v>100.10160070834399</v>
      </c>
      <c r="M6980" s="14">
        <v>82.491905956657504</v>
      </c>
      <c r="O6980" s="14"/>
      <c r="P6980" s="14"/>
      <c r="Q6980" s="14"/>
      <c r="R6980" s="14"/>
      <c r="S6980" s="14"/>
      <c r="T6980" s="14"/>
      <c r="U6980" s="14"/>
      <c r="V6980" s="14"/>
      <c r="W6980" s="14"/>
      <c r="X6980" s="14"/>
      <c r="Y6980" s="14"/>
    </row>
    <row r="6981" spans="1:25">
      <c r="A6981" s="14" t="s">
        <v>7065</v>
      </c>
      <c r="B6981" s="14" t="s">
        <v>60</v>
      </c>
      <c r="C6981" s="14" t="s">
        <v>128</v>
      </c>
      <c r="D6981" s="14" t="s">
        <v>58</v>
      </c>
      <c r="E6981" s="14">
        <v>2</v>
      </c>
      <c r="F6981" s="14">
        <v>56.552060524546697</v>
      </c>
      <c r="G6981" s="14">
        <v>18.8506868415156</v>
      </c>
      <c r="H6981" s="14">
        <v>274.00581677671698</v>
      </c>
      <c r="I6981" s="14">
        <v>318.435670341964</v>
      </c>
      <c r="J6981" s="14">
        <v>239.777688569687</v>
      </c>
      <c r="K6981" s="14">
        <v>414.34394373565499</v>
      </c>
      <c r="L6981" s="14">
        <v>95.908273393691402</v>
      </c>
      <c r="M6981" s="14">
        <v>78.657981772276301</v>
      </c>
      <c r="O6981" s="14"/>
      <c r="P6981" s="14"/>
      <c r="Q6981" s="14"/>
      <c r="R6981" s="14"/>
      <c r="S6981" s="14"/>
      <c r="T6981" s="14"/>
      <c r="U6981" s="14"/>
      <c r="V6981" s="14"/>
      <c r="W6981" s="14"/>
      <c r="X6981" s="14"/>
      <c r="Y6981" s="14"/>
    </row>
    <row r="6982" spans="1:25">
      <c r="A6982" s="14" t="s">
        <v>7066</v>
      </c>
      <c r="B6982" s="14" t="s">
        <v>60</v>
      </c>
      <c r="C6982" s="14" t="s">
        <v>129</v>
      </c>
      <c r="D6982" s="14" t="s">
        <v>58</v>
      </c>
      <c r="E6982" s="14">
        <v>2</v>
      </c>
      <c r="F6982" s="14">
        <v>50.373617312428898</v>
      </c>
      <c r="G6982" s="14">
        <v>16.791205770809601</v>
      </c>
      <c r="H6982" s="14">
        <v>243.22156010056901</v>
      </c>
      <c r="I6982" s="14">
        <v>280.56691882384098</v>
      </c>
      <c r="J6982" s="14">
        <v>207.46989131234301</v>
      </c>
      <c r="K6982" s="14">
        <v>370.762801137944</v>
      </c>
      <c r="L6982" s="14">
        <v>90.195882314103102</v>
      </c>
      <c r="M6982" s="14">
        <v>73.097027511498396</v>
      </c>
      <c r="O6982" s="14"/>
      <c r="P6982" s="14"/>
      <c r="Q6982" s="14"/>
      <c r="R6982" s="14"/>
      <c r="S6982" s="14"/>
      <c r="T6982" s="14"/>
      <c r="U6982" s="14"/>
      <c r="V6982" s="14"/>
      <c r="W6982" s="14"/>
      <c r="X6982" s="14"/>
      <c r="Y6982" s="14"/>
    </row>
    <row r="6983" spans="1:25">
      <c r="A6983" s="14" t="s">
        <v>7067</v>
      </c>
      <c r="B6983" s="14" t="s">
        <v>60</v>
      </c>
      <c r="C6983" s="14" t="s">
        <v>130</v>
      </c>
      <c r="D6983" s="14" t="s">
        <v>58</v>
      </c>
      <c r="E6983" s="14">
        <v>2</v>
      </c>
      <c r="F6983" s="14">
        <v>55.876405497896201</v>
      </c>
      <c r="G6983" s="14">
        <v>18.625468499298702</v>
      </c>
      <c r="H6983" s="14">
        <v>269.491682733174</v>
      </c>
      <c r="I6983" s="14">
        <v>310.36610690887301</v>
      </c>
      <c r="J6983" s="14">
        <v>233.463739263191</v>
      </c>
      <c r="K6983" s="14">
        <v>404.24683640612699</v>
      </c>
      <c r="L6983" s="14">
        <v>93.880729497253796</v>
      </c>
      <c r="M6983" s="14">
        <v>76.902367645682403</v>
      </c>
      <c r="O6983" s="14"/>
      <c r="P6983" s="14"/>
      <c r="Q6983" s="14"/>
      <c r="R6983" s="14"/>
      <c r="S6983" s="14"/>
      <c r="T6983" s="14"/>
      <c r="U6983" s="14"/>
      <c r="V6983" s="14"/>
      <c r="W6983" s="14"/>
      <c r="X6983" s="14"/>
      <c r="Y6983" s="14"/>
    </row>
    <row r="6984" spans="1:25">
      <c r="A6984" s="14" t="s">
        <v>7068</v>
      </c>
      <c r="B6984" s="14" t="s">
        <v>60</v>
      </c>
      <c r="C6984" s="14" t="s">
        <v>131</v>
      </c>
      <c r="D6984" s="14" t="s">
        <v>58</v>
      </c>
      <c r="E6984" s="14">
        <v>2</v>
      </c>
      <c r="F6984" s="14">
        <v>52.749611838846398</v>
      </c>
      <c r="G6984" s="14">
        <v>17.583203946282101</v>
      </c>
      <c r="H6984" s="14">
        <v>254.09254257633199</v>
      </c>
      <c r="I6984" s="14">
        <v>286.90052435657799</v>
      </c>
      <c r="J6984" s="14">
        <v>213.850975081618</v>
      </c>
      <c r="K6984" s="14">
        <v>376.60353622247197</v>
      </c>
      <c r="L6984" s="14">
        <v>89.703011865894197</v>
      </c>
      <c r="M6984" s="14">
        <v>73.049549274959801</v>
      </c>
      <c r="O6984" s="14"/>
      <c r="P6984" s="14"/>
      <c r="Q6984" s="14"/>
      <c r="R6984" s="14"/>
      <c r="S6984" s="14"/>
      <c r="T6984" s="14"/>
      <c r="U6984" s="14"/>
      <c r="V6984" s="14"/>
      <c r="W6984" s="14"/>
      <c r="X6984" s="14"/>
      <c r="Y6984" s="14"/>
    </row>
    <row r="6985" spans="1:25">
      <c r="A6985" s="14" t="s">
        <v>7069</v>
      </c>
      <c r="B6985" s="14" t="s">
        <v>60</v>
      </c>
      <c r="C6985" s="14" t="s">
        <v>132</v>
      </c>
      <c r="D6985" s="14" t="s">
        <v>58</v>
      </c>
      <c r="E6985" s="14">
        <v>2</v>
      </c>
      <c r="F6985" s="14">
        <v>54.9220132826918</v>
      </c>
      <c r="G6985" s="14">
        <v>18.307337760897301</v>
      </c>
      <c r="H6985" s="14">
        <v>265.118812911237</v>
      </c>
      <c r="I6985" s="14">
        <v>294.36714288591003</v>
      </c>
      <c r="J6985" s="14">
        <v>220.923802417487</v>
      </c>
      <c r="K6985" s="14">
        <v>384.18135575910497</v>
      </c>
      <c r="L6985" s="14">
        <v>89.814212873195302</v>
      </c>
      <c r="M6985" s="14">
        <v>73.443340468422704</v>
      </c>
      <c r="O6985" s="14"/>
      <c r="P6985" s="14"/>
      <c r="Q6985" s="14"/>
      <c r="R6985" s="14"/>
      <c r="S6985" s="14"/>
      <c r="T6985" s="14"/>
      <c r="U6985" s="14"/>
      <c r="V6985" s="14"/>
      <c r="W6985" s="14"/>
      <c r="X6985" s="14"/>
      <c r="Y6985" s="14"/>
    </row>
    <row r="6986" spans="1:25">
      <c r="A6986" s="14" t="s">
        <v>7070</v>
      </c>
      <c r="B6986" s="14" t="s">
        <v>60</v>
      </c>
      <c r="C6986" s="14" t="s">
        <v>38</v>
      </c>
      <c r="D6986" s="14" t="s">
        <v>58</v>
      </c>
      <c r="E6986" s="14">
        <v>3</v>
      </c>
      <c r="F6986" s="14">
        <v>82.812760744777606</v>
      </c>
      <c r="G6986" s="14">
        <v>27.604253581592499</v>
      </c>
      <c r="H6986" s="14">
        <v>484.79546156642999</v>
      </c>
      <c r="I6986" s="14">
        <v>498.78690121666801</v>
      </c>
      <c r="J6986" s="14">
        <v>395.44343258997702</v>
      </c>
      <c r="K6986" s="14">
        <v>620.50021454088005</v>
      </c>
      <c r="L6986" s="14">
        <v>121.713313324212</v>
      </c>
      <c r="M6986" s="14">
        <v>103.34346862669101</v>
      </c>
      <c r="O6986" s="14"/>
      <c r="P6986" s="14"/>
      <c r="Q6986" s="14"/>
      <c r="R6986" s="14"/>
      <c r="S6986" s="14"/>
      <c r="T6986" s="14"/>
      <c r="U6986" s="14"/>
      <c r="V6986" s="14"/>
      <c r="W6986" s="14"/>
      <c r="X6986" s="14"/>
      <c r="Y6986" s="14"/>
    </row>
    <row r="6987" spans="1:25">
      <c r="A6987" s="14" t="s">
        <v>7071</v>
      </c>
      <c r="B6987" s="14" t="s">
        <v>60</v>
      </c>
      <c r="C6987" s="14" t="s">
        <v>36</v>
      </c>
      <c r="D6987" s="14" t="s">
        <v>58</v>
      </c>
      <c r="E6987" s="14">
        <v>3</v>
      </c>
      <c r="F6987" s="14">
        <v>79.582869524081502</v>
      </c>
      <c r="G6987" s="14">
        <v>26.527623174693801</v>
      </c>
      <c r="H6987" s="14">
        <v>461.02925225397701</v>
      </c>
      <c r="I6987" s="14">
        <v>478.11096890872199</v>
      </c>
      <c r="J6987" s="14">
        <v>377.26157009367103</v>
      </c>
      <c r="K6987" s="14">
        <v>597.28085635542197</v>
      </c>
      <c r="L6987" s="14">
        <v>119.1698874467</v>
      </c>
      <c r="M6987" s="14">
        <v>100.84939881504999</v>
      </c>
      <c r="O6987" s="14"/>
      <c r="P6987" s="14"/>
      <c r="Q6987" s="14"/>
      <c r="R6987" s="14"/>
      <c r="S6987" s="14"/>
      <c r="T6987" s="14"/>
      <c r="U6987" s="14"/>
      <c r="V6987" s="14"/>
      <c r="W6987" s="14"/>
      <c r="X6987" s="14"/>
      <c r="Y6987" s="14"/>
    </row>
    <row r="6988" spans="1:25">
      <c r="A6988" s="14" t="s">
        <v>7072</v>
      </c>
      <c r="B6988" s="14" t="s">
        <v>60</v>
      </c>
      <c r="C6988" s="14" t="s">
        <v>34</v>
      </c>
      <c r="D6988" s="14" t="s">
        <v>58</v>
      </c>
      <c r="E6988" s="14">
        <v>3</v>
      </c>
      <c r="F6988" s="14">
        <v>80.2884560362522</v>
      </c>
      <c r="G6988" s="14">
        <v>26.762818678750701</v>
      </c>
      <c r="H6988" s="14">
        <v>460.079399669086</v>
      </c>
      <c r="I6988" s="14">
        <v>465.744390971874</v>
      </c>
      <c r="J6988" s="14">
        <v>368.30417340858702</v>
      </c>
      <c r="K6988" s="14">
        <v>580.80054665172895</v>
      </c>
      <c r="L6988" s="14">
        <v>115.056155679854</v>
      </c>
      <c r="M6988" s="14">
        <v>97.440217563287504</v>
      </c>
      <c r="O6988" s="14"/>
      <c r="P6988" s="14"/>
      <c r="Q6988" s="14"/>
      <c r="R6988" s="14"/>
      <c r="S6988" s="14"/>
      <c r="T6988" s="14"/>
      <c r="U6988" s="14"/>
      <c r="V6988" s="14"/>
      <c r="W6988" s="14"/>
      <c r="X6988" s="14"/>
      <c r="Y6988" s="14"/>
    </row>
    <row r="6989" spans="1:25">
      <c r="A6989" s="14" t="s">
        <v>7073</v>
      </c>
      <c r="B6989" s="14" t="s">
        <v>60</v>
      </c>
      <c r="C6989" s="14" t="s">
        <v>128</v>
      </c>
      <c r="D6989" s="14" t="s">
        <v>58</v>
      </c>
      <c r="E6989" s="14">
        <v>3</v>
      </c>
      <c r="F6989" s="14">
        <v>75.431373853817206</v>
      </c>
      <c r="G6989" s="14">
        <v>25.143791284605701</v>
      </c>
      <c r="H6989" s="14">
        <v>427.03449871952699</v>
      </c>
      <c r="I6989" s="14">
        <v>418.14975594876501</v>
      </c>
      <c r="J6989" s="14">
        <v>328.44297057069002</v>
      </c>
      <c r="K6989" s="14">
        <v>524.63799177385897</v>
      </c>
      <c r="L6989" s="14">
        <v>106.48823582509399</v>
      </c>
      <c r="M6989" s="14">
        <v>89.706785378075594</v>
      </c>
      <c r="O6989" s="14"/>
      <c r="P6989" s="14"/>
      <c r="Q6989" s="14"/>
      <c r="R6989" s="14"/>
      <c r="S6989" s="14"/>
      <c r="T6989" s="14"/>
      <c r="U6989" s="14"/>
      <c r="V6989" s="14"/>
      <c r="W6989" s="14"/>
      <c r="X6989" s="14"/>
      <c r="Y6989" s="14"/>
    </row>
    <row r="6990" spans="1:25">
      <c r="A6990" s="14" t="s">
        <v>7074</v>
      </c>
      <c r="B6990" s="14" t="s">
        <v>60</v>
      </c>
      <c r="C6990" s="14" t="s">
        <v>129</v>
      </c>
      <c r="D6990" s="14" t="s">
        <v>58</v>
      </c>
      <c r="E6990" s="14">
        <v>3</v>
      </c>
      <c r="F6990" s="14">
        <v>75.2375830157862</v>
      </c>
      <c r="G6990" s="14">
        <v>25.0791943385954</v>
      </c>
      <c r="H6990" s="14">
        <v>423.56349161620301</v>
      </c>
      <c r="I6990" s="14">
        <v>410.389723162314</v>
      </c>
      <c r="J6990" s="14">
        <v>322.60192301360001</v>
      </c>
      <c r="K6990" s="14">
        <v>514.62316631472402</v>
      </c>
      <c r="L6990" s="14">
        <v>104.23344315241</v>
      </c>
      <c r="M6990" s="14">
        <v>87.787800148713998</v>
      </c>
      <c r="O6990" s="14"/>
      <c r="P6990" s="14"/>
      <c r="Q6990" s="14"/>
      <c r="R6990" s="14"/>
      <c r="S6990" s="14"/>
      <c r="T6990" s="14"/>
      <c r="U6990" s="14"/>
      <c r="V6990" s="14"/>
      <c r="W6990" s="14"/>
      <c r="X6990" s="14"/>
      <c r="Y6990" s="14"/>
    </row>
    <row r="6991" spans="1:25">
      <c r="A6991" s="14" t="s">
        <v>7075</v>
      </c>
      <c r="B6991" s="14" t="s">
        <v>60</v>
      </c>
      <c r="C6991" s="14" t="s">
        <v>130</v>
      </c>
      <c r="D6991" s="14" t="s">
        <v>58</v>
      </c>
      <c r="E6991" s="14">
        <v>3</v>
      </c>
      <c r="F6991" s="14">
        <v>72.875076193085206</v>
      </c>
      <c r="G6991" s="14">
        <v>24.291692064361801</v>
      </c>
      <c r="H6991" s="14">
        <v>409.38754111052901</v>
      </c>
      <c r="I6991" s="14">
        <v>398.437751316657</v>
      </c>
      <c r="J6991" s="14">
        <v>312.03883355896602</v>
      </c>
      <c r="K6991" s="14">
        <v>501.30794741585999</v>
      </c>
      <c r="L6991" s="14">
        <v>102.870196099203</v>
      </c>
      <c r="M6991" s="14">
        <v>86.398917757691194</v>
      </c>
      <c r="O6991" s="14"/>
      <c r="P6991" s="14"/>
      <c r="Q6991" s="14"/>
      <c r="R6991" s="14"/>
      <c r="S6991" s="14"/>
      <c r="T6991" s="14"/>
      <c r="U6991" s="14"/>
      <c r="V6991" s="14"/>
      <c r="W6991" s="14"/>
      <c r="X6991" s="14"/>
      <c r="Y6991" s="14"/>
    </row>
    <row r="6992" spans="1:25">
      <c r="A6992" s="14" t="s">
        <v>7076</v>
      </c>
      <c r="B6992" s="14" t="s">
        <v>60</v>
      </c>
      <c r="C6992" s="14" t="s">
        <v>131</v>
      </c>
      <c r="D6992" s="14" t="s">
        <v>58</v>
      </c>
      <c r="E6992" s="14">
        <v>3</v>
      </c>
      <c r="F6992" s="14">
        <v>74.027499861678294</v>
      </c>
      <c r="G6992" s="14">
        <v>24.675833287226101</v>
      </c>
      <c r="H6992" s="14">
        <v>414.37167568809599</v>
      </c>
      <c r="I6992" s="14">
        <v>398.10412371675301</v>
      </c>
      <c r="J6992" s="14">
        <v>312.381654936921</v>
      </c>
      <c r="K6992" s="14">
        <v>500.02877843529399</v>
      </c>
      <c r="L6992" s="14">
        <v>101.92465471854101</v>
      </c>
      <c r="M6992" s="14">
        <v>85.722468779832198</v>
      </c>
      <c r="O6992" s="14"/>
      <c r="P6992" s="14"/>
      <c r="Q6992" s="14"/>
      <c r="R6992" s="14"/>
      <c r="S6992" s="14"/>
      <c r="T6992" s="14"/>
      <c r="U6992" s="14"/>
      <c r="V6992" s="14"/>
      <c r="W6992" s="14"/>
      <c r="X6992" s="14"/>
      <c r="Y6992" s="14"/>
    </row>
    <row r="6993" spans="1:25">
      <c r="A6993" s="14" t="s">
        <v>7077</v>
      </c>
      <c r="B6993" s="14" t="s">
        <v>60</v>
      </c>
      <c r="C6993" s="14" t="s">
        <v>132</v>
      </c>
      <c r="D6993" s="14" t="s">
        <v>58</v>
      </c>
      <c r="E6993" s="14">
        <v>3</v>
      </c>
      <c r="F6993" s="14">
        <v>72.646933399832704</v>
      </c>
      <c r="G6993" s="14">
        <v>24.2156444666109</v>
      </c>
      <c r="H6993" s="14">
        <v>404.78594416801002</v>
      </c>
      <c r="I6993" s="14">
        <v>382.04486494020301</v>
      </c>
      <c r="J6993" s="14">
        <v>299.01998372118402</v>
      </c>
      <c r="K6993" s="14">
        <v>480.92506603079499</v>
      </c>
      <c r="L6993" s="14">
        <v>98.880201090591498</v>
      </c>
      <c r="M6993" s="14">
        <v>83.024881219018695</v>
      </c>
      <c r="O6993" s="14"/>
      <c r="P6993" s="14"/>
      <c r="Q6993" s="14"/>
      <c r="R6993" s="14"/>
      <c r="S6993" s="14"/>
      <c r="T6993" s="14"/>
      <c r="U6993" s="14"/>
      <c r="V6993" s="14"/>
      <c r="W6993" s="14"/>
      <c r="X6993" s="14"/>
      <c r="Y6993" s="14"/>
    </row>
    <row r="6994" spans="1:25">
      <c r="A6994" s="14" t="s">
        <v>7078</v>
      </c>
      <c r="B6994" s="14" t="s">
        <v>60</v>
      </c>
      <c r="C6994" s="14" t="s">
        <v>38</v>
      </c>
      <c r="D6994" s="14" t="s">
        <v>58</v>
      </c>
      <c r="E6994" s="14">
        <v>4</v>
      </c>
      <c r="F6994" s="14">
        <v>97.565628115022903</v>
      </c>
      <c r="G6994" s="14">
        <v>32.521876038340999</v>
      </c>
      <c r="H6994" s="14">
        <v>515.62006191218097</v>
      </c>
      <c r="I6994" s="14">
        <v>524.17942557736706</v>
      </c>
      <c r="J6994" s="14">
        <v>424.12777121874097</v>
      </c>
      <c r="K6994" s="14">
        <v>640.498037187298</v>
      </c>
      <c r="L6994" s="14">
        <v>116.318611609931</v>
      </c>
      <c r="M6994" s="14">
        <v>100.051654358627</v>
      </c>
      <c r="O6994" s="14"/>
      <c r="P6994" s="14"/>
      <c r="Q6994" s="14"/>
      <c r="R6994" s="14"/>
      <c r="S6994" s="14"/>
      <c r="T6994" s="14"/>
      <c r="U6994" s="14"/>
      <c r="V6994" s="14"/>
      <c r="W6994" s="14"/>
      <c r="X6994" s="14"/>
      <c r="Y6994" s="14"/>
    </row>
    <row r="6995" spans="1:25">
      <c r="A6995" s="14" t="s">
        <v>7079</v>
      </c>
      <c r="B6995" s="14" t="s">
        <v>60</v>
      </c>
      <c r="C6995" s="14" t="s">
        <v>36</v>
      </c>
      <c r="D6995" s="14" t="s">
        <v>58</v>
      </c>
      <c r="E6995" s="14">
        <v>4</v>
      </c>
      <c r="F6995" s="14">
        <v>94.766939965890202</v>
      </c>
      <c r="G6995" s="14">
        <v>31.588979988630101</v>
      </c>
      <c r="H6995" s="14">
        <v>500.406272921587</v>
      </c>
      <c r="I6995" s="14">
        <v>504.78616887058899</v>
      </c>
      <c r="J6995" s="14">
        <v>407.18243671696899</v>
      </c>
      <c r="K6995" s="14">
        <v>618.51146120088504</v>
      </c>
      <c r="L6995" s="14">
        <v>113.725292330296</v>
      </c>
      <c r="M6995" s="14">
        <v>97.603732153619902</v>
      </c>
      <c r="O6995" s="14"/>
      <c r="P6995" s="14"/>
      <c r="Q6995" s="14"/>
      <c r="R6995" s="14"/>
      <c r="S6995" s="14"/>
      <c r="T6995" s="14"/>
      <c r="U6995" s="14"/>
      <c r="V6995" s="14"/>
      <c r="W6995" s="14"/>
      <c r="X6995" s="14"/>
      <c r="Y6995" s="14"/>
    </row>
    <row r="6996" spans="1:25">
      <c r="A6996" s="14" t="s">
        <v>7080</v>
      </c>
      <c r="B6996" s="14" t="s">
        <v>60</v>
      </c>
      <c r="C6996" s="14" t="s">
        <v>34</v>
      </c>
      <c r="D6996" s="14" t="s">
        <v>58</v>
      </c>
      <c r="E6996" s="14">
        <v>4</v>
      </c>
      <c r="F6996" s="14">
        <v>84.716729416033004</v>
      </c>
      <c r="G6996" s="14">
        <v>28.238909805344299</v>
      </c>
      <c r="H6996" s="14">
        <v>447.83385006096597</v>
      </c>
      <c r="I6996" s="14">
        <v>443.91565772962298</v>
      </c>
      <c r="J6996" s="14">
        <v>353.41495713060101</v>
      </c>
      <c r="K6996" s="14">
        <v>550.30501500545199</v>
      </c>
      <c r="L6996" s="14">
        <v>106.389357275829</v>
      </c>
      <c r="M6996" s="14">
        <v>90.500700599022593</v>
      </c>
      <c r="O6996" s="14"/>
      <c r="P6996" s="14"/>
      <c r="Q6996" s="14"/>
      <c r="R6996" s="14"/>
      <c r="S6996" s="14"/>
      <c r="T6996" s="14"/>
      <c r="U6996" s="14"/>
      <c r="V6996" s="14"/>
      <c r="W6996" s="14"/>
      <c r="X6996" s="14"/>
      <c r="Y6996" s="14"/>
    </row>
    <row r="6997" spans="1:25">
      <c r="A6997" s="14" t="s">
        <v>7081</v>
      </c>
      <c r="B6997" s="14" t="s">
        <v>60</v>
      </c>
      <c r="C6997" s="14" t="s">
        <v>128</v>
      </c>
      <c r="D6997" s="14" t="s">
        <v>58</v>
      </c>
      <c r="E6997" s="14">
        <v>4</v>
      </c>
      <c r="F6997" s="14">
        <v>79.570894343309206</v>
      </c>
      <c r="G6997" s="14">
        <v>26.523631447769699</v>
      </c>
      <c r="H6997" s="14">
        <v>419.10299348630201</v>
      </c>
      <c r="I6997" s="14">
        <v>415.33192266252098</v>
      </c>
      <c r="J6997" s="14">
        <v>328.34976019179999</v>
      </c>
      <c r="K6997" s="14">
        <v>518.116726476488</v>
      </c>
      <c r="L6997" s="14">
        <v>102.784803813967</v>
      </c>
      <c r="M6997" s="14">
        <v>86.982162470721505</v>
      </c>
      <c r="O6997" s="14"/>
      <c r="P6997" s="14"/>
      <c r="Q6997" s="14"/>
      <c r="R6997" s="14"/>
      <c r="S6997" s="14"/>
      <c r="T6997" s="14"/>
      <c r="U6997" s="14"/>
      <c r="V6997" s="14"/>
      <c r="W6997" s="14"/>
      <c r="X6997" s="14"/>
      <c r="Y6997" s="14"/>
    </row>
    <row r="6998" spans="1:25">
      <c r="A6998" s="14" t="s">
        <v>7082</v>
      </c>
      <c r="B6998" s="14" t="s">
        <v>60</v>
      </c>
      <c r="C6998" s="14" t="s">
        <v>129</v>
      </c>
      <c r="D6998" s="14" t="s">
        <v>58</v>
      </c>
      <c r="E6998" s="14">
        <v>4</v>
      </c>
      <c r="F6998" s="14">
        <v>75.769229471506193</v>
      </c>
      <c r="G6998" s="14">
        <v>25.256409823835401</v>
      </c>
      <c r="H6998" s="14">
        <v>397.73873738323402</v>
      </c>
      <c r="I6998" s="14">
        <v>396.79442874813401</v>
      </c>
      <c r="J6998" s="14">
        <v>311.97800129279301</v>
      </c>
      <c r="K6998" s="14">
        <v>497.43864614701602</v>
      </c>
      <c r="L6998" s="14">
        <v>100.64421739888201</v>
      </c>
      <c r="M6998" s="14">
        <v>84.816427455340602</v>
      </c>
      <c r="O6998" s="14"/>
      <c r="P6998" s="14"/>
      <c r="Q6998" s="14"/>
      <c r="R6998" s="14"/>
      <c r="S6998" s="14"/>
      <c r="T6998" s="14"/>
      <c r="U6998" s="14"/>
      <c r="V6998" s="14"/>
      <c r="W6998" s="14"/>
      <c r="X6998" s="14"/>
      <c r="Y6998" s="14"/>
    </row>
    <row r="6999" spans="1:25">
      <c r="A6999" s="14" t="s">
        <v>7083</v>
      </c>
      <c r="B6999" s="14" t="s">
        <v>60</v>
      </c>
      <c r="C6999" s="14" t="s">
        <v>130</v>
      </c>
      <c r="D6999" s="14" t="s">
        <v>58</v>
      </c>
      <c r="E6999" s="14">
        <v>4</v>
      </c>
      <c r="F6999" s="14">
        <v>83.587725121505798</v>
      </c>
      <c r="G6999" s="14">
        <v>27.862575040501898</v>
      </c>
      <c r="H6999" s="14">
        <v>438.91895148868798</v>
      </c>
      <c r="I6999" s="14">
        <v>439.53837291686301</v>
      </c>
      <c r="J6999" s="14">
        <v>349.86853690461902</v>
      </c>
      <c r="K6999" s="14">
        <v>545.06665618724503</v>
      </c>
      <c r="L6999" s="14">
        <v>105.528283270382</v>
      </c>
      <c r="M6999" s="14">
        <v>89.669836012244005</v>
      </c>
      <c r="O6999" s="14"/>
      <c r="P6999" s="14"/>
      <c r="Q6999" s="14"/>
      <c r="R6999" s="14"/>
      <c r="S6999" s="14"/>
      <c r="T6999" s="14"/>
      <c r="U6999" s="14"/>
      <c r="V6999" s="14"/>
      <c r="W6999" s="14"/>
      <c r="X6999" s="14"/>
      <c r="Y6999" s="14"/>
    </row>
    <row r="7000" spans="1:25">
      <c r="A7000" s="14" t="s">
        <v>7084</v>
      </c>
      <c r="B7000" s="14" t="s">
        <v>60</v>
      </c>
      <c r="C7000" s="14" t="s">
        <v>131</v>
      </c>
      <c r="D7000" s="14" t="s">
        <v>58</v>
      </c>
      <c r="E7000" s="14">
        <v>4</v>
      </c>
      <c r="F7000" s="14">
        <v>81.155778927240405</v>
      </c>
      <c r="G7000" s="14">
        <v>27.051926309080098</v>
      </c>
      <c r="H7000" s="14">
        <v>427.56324180622897</v>
      </c>
      <c r="I7000" s="14">
        <v>426.50522215686902</v>
      </c>
      <c r="J7000" s="14">
        <v>338.39329363640201</v>
      </c>
      <c r="K7000" s="14">
        <v>530.45337750533201</v>
      </c>
      <c r="L7000" s="14">
        <v>103.948155348463</v>
      </c>
      <c r="M7000" s="14">
        <v>88.111928520466705</v>
      </c>
      <c r="O7000" s="14"/>
      <c r="P7000" s="14"/>
      <c r="Q7000" s="14"/>
      <c r="R7000" s="14"/>
      <c r="S7000" s="14"/>
      <c r="T7000" s="14"/>
      <c r="U7000" s="14"/>
      <c r="V7000" s="14"/>
      <c r="W7000" s="14"/>
      <c r="X7000" s="14"/>
      <c r="Y7000" s="14"/>
    </row>
    <row r="7001" spans="1:25">
      <c r="A7001" s="14" t="s">
        <v>7085</v>
      </c>
      <c r="B7001" s="14" t="s">
        <v>60</v>
      </c>
      <c r="C7001" s="14" t="s">
        <v>132</v>
      </c>
      <c r="D7001" s="14" t="s">
        <v>58</v>
      </c>
      <c r="E7001" s="14">
        <v>4</v>
      </c>
      <c r="F7001" s="14">
        <v>78.053263581939206</v>
      </c>
      <c r="G7001" s="14">
        <v>26.017754527313102</v>
      </c>
      <c r="H7001" s="14">
        <v>412.95838094248597</v>
      </c>
      <c r="I7001" s="14">
        <v>415.45849076288698</v>
      </c>
      <c r="J7001" s="14">
        <v>328.04989645353299</v>
      </c>
      <c r="K7001" s="14">
        <v>518.91540372844804</v>
      </c>
      <c r="L7001" s="14">
        <v>103.456912965561</v>
      </c>
      <c r="M7001" s="14">
        <v>87.4085943093542</v>
      </c>
      <c r="O7001" s="14"/>
      <c r="P7001" s="14"/>
      <c r="Q7001" s="14"/>
      <c r="R7001" s="14"/>
      <c r="S7001" s="14"/>
      <c r="T7001" s="14"/>
      <c r="U7001" s="14"/>
      <c r="V7001" s="14"/>
      <c r="W7001" s="14"/>
      <c r="X7001" s="14"/>
      <c r="Y7001" s="14"/>
    </row>
    <row r="7002" spans="1:25">
      <c r="A7002" s="14" t="s">
        <v>7086</v>
      </c>
      <c r="B7002" s="14" t="s">
        <v>60</v>
      </c>
      <c r="C7002" s="14" t="s">
        <v>38</v>
      </c>
      <c r="D7002" s="14" t="s">
        <v>58</v>
      </c>
      <c r="E7002" s="14">
        <v>5</v>
      </c>
      <c r="F7002" s="14">
        <v>81.623927366328502</v>
      </c>
      <c r="G7002" s="14">
        <v>27.207975788776199</v>
      </c>
      <c r="H7002" s="14">
        <v>486.84198596163998</v>
      </c>
      <c r="I7002" s="14">
        <v>562.98621919437903</v>
      </c>
      <c r="J7002" s="14">
        <v>439.66823524462802</v>
      </c>
      <c r="K7002" s="14">
        <v>708.39841617831701</v>
      </c>
      <c r="L7002" s="14">
        <v>145.412196983938</v>
      </c>
      <c r="M7002" s="14">
        <v>123.317983949751</v>
      </c>
      <c r="O7002" s="14"/>
      <c r="P7002" s="14"/>
      <c r="Q7002" s="14"/>
      <c r="R7002" s="14"/>
      <c r="S7002" s="14"/>
      <c r="T7002" s="14"/>
      <c r="U7002" s="14"/>
      <c r="V7002" s="14"/>
      <c r="W7002" s="14"/>
      <c r="X7002" s="14"/>
      <c r="Y7002" s="14"/>
    </row>
    <row r="7003" spans="1:25">
      <c r="A7003" s="14" t="s">
        <v>7087</v>
      </c>
      <c r="B7003" s="14" t="s">
        <v>60</v>
      </c>
      <c r="C7003" s="14" t="s">
        <v>36</v>
      </c>
      <c r="D7003" s="14" t="s">
        <v>58</v>
      </c>
      <c r="E7003" s="14">
        <v>5</v>
      </c>
      <c r="F7003" s="14">
        <v>75.842710990391893</v>
      </c>
      <c r="G7003" s="14">
        <v>25.280903663463999</v>
      </c>
      <c r="H7003" s="14">
        <v>452.95455679880502</v>
      </c>
      <c r="I7003" s="14">
        <v>515.20017588743895</v>
      </c>
      <c r="J7003" s="14">
        <v>399.864437173836</v>
      </c>
      <c r="K7003" s="14">
        <v>652.04755199861802</v>
      </c>
      <c r="L7003" s="14">
        <v>136.84737611117899</v>
      </c>
      <c r="M7003" s="14">
        <v>115.33573871360301</v>
      </c>
      <c r="O7003" s="14"/>
      <c r="P7003" s="14"/>
      <c r="Q7003" s="14"/>
      <c r="R7003" s="14"/>
      <c r="S7003" s="14"/>
      <c r="T7003" s="14"/>
      <c r="U7003" s="14"/>
      <c r="V7003" s="14"/>
      <c r="W7003" s="14"/>
      <c r="X7003" s="14"/>
      <c r="Y7003" s="14"/>
    </row>
    <row r="7004" spans="1:25">
      <c r="A7004" s="14" t="s">
        <v>7088</v>
      </c>
      <c r="B7004" s="14" t="s">
        <v>60</v>
      </c>
      <c r="C7004" s="14" t="s">
        <v>34</v>
      </c>
      <c r="D7004" s="14" t="s">
        <v>58</v>
      </c>
      <c r="E7004" s="14">
        <v>5</v>
      </c>
      <c r="F7004" s="14">
        <v>63.5781501127666</v>
      </c>
      <c r="G7004" s="14">
        <v>21.192716704255499</v>
      </c>
      <c r="H7004" s="14">
        <v>380.95841639862499</v>
      </c>
      <c r="I7004" s="14">
        <v>445.733894281196</v>
      </c>
      <c r="J7004" s="14">
        <v>336.13104643122603</v>
      </c>
      <c r="K7004" s="14">
        <v>577.86296961030905</v>
      </c>
      <c r="L7004" s="14">
        <v>132.12907532911299</v>
      </c>
      <c r="M7004" s="14">
        <v>109.60284784997</v>
      </c>
      <c r="O7004" s="14"/>
      <c r="P7004" s="14"/>
      <c r="Q7004" s="14"/>
      <c r="R7004" s="14"/>
      <c r="S7004" s="14"/>
      <c r="T7004" s="14"/>
      <c r="U7004" s="14"/>
      <c r="V7004" s="14"/>
      <c r="W7004" s="14"/>
      <c r="X7004" s="14"/>
      <c r="Y7004" s="14"/>
    </row>
    <row r="7005" spans="1:25">
      <c r="A7005" s="14" t="s">
        <v>7089</v>
      </c>
      <c r="B7005" s="14" t="s">
        <v>60</v>
      </c>
      <c r="C7005" s="14" t="s">
        <v>128</v>
      </c>
      <c r="D7005" s="14" t="s">
        <v>58</v>
      </c>
      <c r="E7005" s="14">
        <v>5</v>
      </c>
      <c r="F7005" s="14">
        <v>61.799562657984701</v>
      </c>
      <c r="G7005" s="14">
        <v>20.599854219328201</v>
      </c>
      <c r="H7005" s="14">
        <v>370.99029089917599</v>
      </c>
      <c r="I7005" s="14">
        <v>434.55569629295701</v>
      </c>
      <c r="J7005" s="14">
        <v>326.20184616907699</v>
      </c>
      <c r="K7005" s="14">
        <v>565.53124460643903</v>
      </c>
      <c r="L7005" s="14">
        <v>130.97554831348199</v>
      </c>
      <c r="M7005" s="14">
        <v>108.35385012387999</v>
      </c>
      <c r="O7005" s="14"/>
      <c r="P7005" s="14"/>
      <c r="Q7005" s="14"/>
      <c r="R7005" s="14"/>
      <c r="S7005" s="14"/>
      <c r="T7005" s="14"/>
      <c r="U7005" s="14"/>
      <c r="V7005" s="14"/>
      <c r="W7005" s="14"/>
      <c r="X7005" s="14"/>
      <c r="Y7005" s="14"/>
    </row>
    <row r="7006" spans="1:25">
      <c r="A7006" s="14" t="s">
        <v>7090</v>
      </c>
      <c r="B7006" s="14" t="s">
        <v>60</v>
      </c>
      <c r="C7006" s="14" t="s">
        <v>129</v>
      </c>
      <c r="D7006" s="14" t="s">
        <v>58</v>
      </c>
      <c r="E7006" s="14">
        <v>5</v>
      </c>
      <c r="F7006" s="14">
        <v>68.1801375803865</v>
      </c>
      <c r="G7006" s="14">
        <v>22.726712526795499</v>
      </c>
      <c r="H7006" s="14">
        <v>409.41654705090002</v>
      </c>
      <c r="I7006" s="14">
        <v>479.557490773214</v>
      </c>
      <c r="J7006" s="14">
        <v>366.43562737511002</v>
      </c>
      <c r="K7006" s="14">
        <v>615.04954348879198</v>
      </c>
      <c r="L7006" s="14">
        <v>135.49205271557801</v>
      </c>
      <c r="M7006" s="14">
        <v>113.121863398104</v>
      </c>
      <c r="O7006" s="14"/>
      <c r="P7006" s="14"/>
      <c r="Q7006" s="14"/>
      <c r="R7006" s="14"/>
      <c r="S7006" s="14"/>
      <c r="T7006" s="14"/>
      <c r="U7006" s="14"/>
      <c r="V7006" s="14"/>
      <c r="W7006" s="14"/>
      <c r="X7006" s="14"/>
      <c r="Y7006" s="14"/>
    </row>
    <row r="7007" spans="1:25">
      <c r="A7007" s="14" t="s">
        <v>7091</v>
      </c>
      <c r="B7007" s="14" t="s">
        <v>60</v>
      </c>
      <c r="C7007" s="14" t="s">
        <v>130</v>
      </c>
      <c r="D7007" s="14" t="s">
        <v>58</v>
      </c>
      <c r="E7007" s="14">
        <v>5</v>
      </c>
      <c r="F7007" s="14">
        <v>83.174050114323194</v>
      </c>
      <c r="G7007" s="14">
        <v>27.724683371441099</v>
      </c>
      <c r="H7007" s="14">
        <v>502.319423326025</v>
      </c>
      <c r="I7007" s="14">
        <v>558.46916476700301</v>
      </c>
      <c r="J7007" s="14">
        <v>441.103081812467</v>
      </c>
      <c r="K7007" s="14">
        <v>696.64816426940797</v>
      </c>
      <c r="L7007" s="14">
        <v>138.178999502404</v>
      </c>
      <c r="M7007" s="14">
        <v>117.366082954536</v>
      </c>
      <c r="O7007" s="14"/>
      <c r="P7007" s="14"/>
      <c r="Q7007" s="14"/>
      <c r="R7007" s="14"/>
      <c r="S7007" s="14"/>
      <c r="T7007" s="14"/>
      <c r="U7007" s="14"/>
      <c r="V7007" s="14"/>
      <c r="W7007" s="14"/>
      <c r="X7007" s="14"/>
      <c r="Y7007" s="14"/>
    </row>
    <row r="7008" spans="1:25">
      <c r="A7008" s="14" t="s">
        <v>7092</v>
      </c>
      <c r="B7008" s="14" t="s">
        <v>60</v>
      </c>
      <c r="C7008" s="14" t="s">
        <v>131</v>
      </c>
      <c r="D7008" s="14" t="s">
        <v>58</v>
      </c>
      <c r="E7008" s="14">
        <v>5</v>
      </c>
      <c r="F7008" s="14">
        <v>87.952191411534997</v>
      </c>
      <c r="G7008" s="14">
        <v>29.3173971371783</v>
      </c>
      <c r="H7008" s="14">
        <v>534.11180792819005</v>
      </c>
      <c r="I7008" s="14">
        <v>574.30297449276895</v>
      </c>
      <c r="J7008" s="14">
        <v>459.14779491600399</v>
      </c>
      <c r="K7008" s="14">
        <v>709.26645517383201</v>
      </c>
      <c r="L7008" s="14">
        <v>134.963480681063</v>
      </c>
      <c r="M7008" s="14">
        <v>115.15517957676499</v>
      </c>
      <c r="O7008" s="14"/>
      <c r="P7008" s="14"/>
      <c r="Q7008" s="14"/>
      <c r="R7008" s="14"/>
      <c r="S7008" s="14"/>
      <c r="T7008" s="14"/>
      <c r="U7008" s="14"/>
      <c r="V7008" s="14"/>
      <c r="W7008" s="14"/>
      <c r="X7008" s="14"/>
      <c r="Y7008" s="14"/>
    </row>
    <row r="7009" spans="1:25">
      <c r="A7009" s="14" t="s">
        <v>7093</v>
      </c>
      <c r="B7009" s="14" t="s">
        <v>60</v>
      </c>
      <c r="C7009" s="14" t="s">
        <v>132</v>
      </c>
      <c r="D7009" s="14" t="s">
        <v>58</v>
      </c>
      <c r="E7009" s="14">
        <v>5</v>
      </c>
      <c r="F7009" s="14">
        <v>86.764800886503906</v>
      </c>
      <c r="G7009" s="14">
        <v>28.9216002955013</v>
      </c>
      <c r="H7009" s="14">
        <v>527.57388353705403</v>
      </c>
      <c r="I7009" s="14">
        <v>560.58415541871705</v>
      </c>
      <c r="J7009" s="14">
        <v>448.18540525270498</v>
      </c>
      <c r="K7009" s="14">
        <v>692.46075025924097</v>
      </c>
      <c r="L7009" s="14">
        <v>131.87659484052401</v>
      </c>
      <c r="M7009" s="14">
        <v>112.39875016601199</v>
      </c>
      <c r="O7009" s="14"/>
      <c r="P7009" s="14"/>
      <c r="Q7009" s="14"/>
      <c r="R7009" s="14"/>
      <c r="S7009" s="14"/>
      <c r="T7009" s="14"/>
      <c r="U7009" s="14"/>
      <c r="V7009" s="14"/>
      <c r="W7009" s="14"/>
      <c r="X7009" s="14"/>
      <c r="Y7009" s="14"/>
    </row>
    <row r="7010" spans="1:25">
      <c r="A7010" s="14" t="s">
        <v>7094</v>
      </c>
      <c r="B7010" s="14" t="s">
        <v>60</v>
      </c>
      <c r="C7010" s="14" t="s">
        <v>38</v>
      </c>
      <c r="D7010" s="14" t="s">
        <v>71</v>
      </c>
      <c r="E7010" s="14">
        <v>0</v>
      </c>
      <c r="F7010" s="14">
        <v>384.01363334772799</v>
      </c>
      <c r="G7010" s="14">
        <v>128.00454444924301</v>
      </c>
      <c r="H7010" s="14">
        <v>226.22838437885301</v>
      </c>
      <c r="I7010" s="14">
        <v>233.889878100879</v>
      </c>
      <c r="J7010" s="14">
        <v>210.94794225465699</v>
      </c>
      <c r="K7010" s="14">
        <v>258.63500784171401</v>
      </c>
      <c r="L7010" s="14">
        <v>24.745129740834301</v>
      </c>
      <c r="M7010" s="14">
        <v>22.941935846222002</v>
      </c>
      <c r="O7010" s="14"/>
      <c r="P7010" s="14"/>
      <c r="Q7010" s="14"/>
      <c r="R7010" s="14"/>
      <c r="S7010" s="14"/>
      <c r="T7010" s="14"/>
      <c r="U7010" s="14"/>
      <c r="V7010" s="14"/>
      <c r="W7010" s="14"/>
      <c r="X7010" s="14"/>
      <c r="Y7010" s="14"/>
    </row>
    <row r="7011" spans="1:25">
      <c r="A7011" s="14" t="s">
        <v>7095</v>
      </c>
      <c r="B7011" s="14" t="s">
        <v>60</v>
      </c>
      <c r="C7011" s="14" t="s">
        <v>36</v>
      </c>
      <c r="D7011" s="14" t="s">
        <v>71</v>
      </c>
      <c r="E7011" s="14">
        <v>0</v>
      </c>
      <c r="F7011" s="14">
        <v>373.89704587756302</v>
      </c>
      <c r="G7011" s="14">
        <v>124.63234862585399</v>
      </c>
      <c r="H7011" s="14">
        <v>218.30472163012499</v>
      </c>
      <c r="I7011" s="14">
        <v>222.753903388239</v>
      </c>
      <c r="J7011" s="14">
        <v>200.62495155457</v>
      </c>
      <c r="K7011" s="14">
        <v>246.64652522395099</v>
      </c>
      <c r="L7011" s="14">
        <v>23.892621835712099</v>
      </c>
      <c r="M7011" s="14">
        <v>22.128951833668399</v>
      </c>
      <c r="O7011" s="14"/>
      <c r="P7011" s="14"/>
      <c r="Q7011" s="14"/>
      <c r="R7011" s="14"/>
      <c r="S7011" s="14"/>
      <c r="T7011" s="14"/>
      <c r="U7011" s="14"/>
      <c r="V7011" s="14"/>
      <c r="W7011" s="14"/>
      <c r="X7011" s="14"/>
      <c r="Y7011" s="14"/>
    </row>
    <row r="7012" spans="1:25">
      <c r="A7012" s="14" t="s">
        <v>7096</v>
      </c>
      <c r="B7012" s="14" t="s">
        <v>60</v>
      </c>
      <c r="C7012" s="14" t="s">
        <v>34</v>
      </c>
      <c r="D7012" s="14" t="s">
        <v>71</v>
      </c>
      <c r="E7012" s="14">
        <v>0</v>
      </c>
      <c r="F7012" s="14">
        <v>372.48059422083799</v>
      </c>
      <c r="G7012" s="14">
        <v>124.160198073613</v>
      </c>
      <c r="H7012" s="14">
        <v>215.748175005988</v>
      </c>
      <c r="I7012" s="14">
        <v>216.581095908078</v>
      </c>
      <c r="J7012" s="14">
        <v>195.03191429546399</v>
      </c>
      <c r="K7012" s="14">
        <v>239.851142579411</v>
      </c>
      <c r="L7012" s="14">
        <v>23.2700466713328</v>
      </c>
      <c r="M7012" s="14">
        <v>21.5491816126145</v>
      </c>
      <c r="O7012" s="14"/>
      <c r="P7012" s="14"/>
      <c r="Q7012" s="14"/>
      <c r="R7012" s="14"/>
      <c r="S7012" s="14"/>
      <c r="T7012" s="14"/>
      <c r="U7012" s="14"/>
      <c r="V7012" s="14"/>
      <c r="W7012" s="14"/>
      <c r="X7012" s="14"/>
      <c r="Y7012" s="14"/>
    </row>
    <row r="7013" spans="1:25">
      <c r="A7013" s="14" t="s">
        <v>7097</v>
      </c>
      <c r="B7013" s="14" t="s">
        <v>60</v>
      </c>
      <c r="C7013" s="14" t="s">
        <v>128</v>
      </c>
      <c r="D7013" s="14" t="s">
        <v>71</v>
      </c>
      <c r="E7013" s="14">
        <v>0</v>
      </c>
      <c r="F7013" s="14">
        <v>371.94416521745001</v>
      </c>
      <c r="G7013" s="14">
        <v>123.981388405817</v>
      </c>
      <c r="H7013" s="14">
        <v>213.85688137064301</v>
      </c>
      <c r="I7013" s="14">
        <v>211.74016126384299</v>
      </c>
      <c r="J7013" s="14">
        <v>190.671627076627</v>
      </c>
      <c r="K7013" s="14">
        <v>234.492442125764</v>
      </c>
      <c r="L7013" s="14">
        <v>22.752280861921001</v>
      </c>
      <c r="M7013" s="14">
        <v>21.068534187216599</v>
      </c>
      <c r="O7013" s="14"/>
      <c r="P7013" s="14"/>
      <c r="Q7013" s="14"/>
      <c r="R7013" s="14"/>
      <c r="S7013" s="14"/>
      <c r="T7013" s="14"/>
      <c r="U7013" s="14"/>
      <c r="V7013" s="14"/>
      <c r="W7013" s="14"/>
      <c r="X7013" s="14"/>
      <c r="Y7013" s="14"/>
    </row>
    <row r="7014" spans="1:25">
      <c r="A7014" s="14" t="s">
        <v>7098</v>
      </c>
      <c r="B7014" s="14" t="s">
        <v>60</v>
      </c>
      <c r="C7014" s="14" t="s">
        <v>129</v>
      </c>
      <c r="D7014" s="14" t="s">
        <v>71</v>
      </c>
      <c r="E7014" s="14">
        <v>0</v>
      </c>
      <c r="F7014" s="14">
        <v>379.950819051248</v>
      </c>
      <c r="G7014" s="14">
        <v>126.65027301708299</v>
      </c>
      <c r="H7014" s="14">
        <v>217.04281955194699</v>
      </c>
      <c r="I7014" s="14">
        <v>211.006321247762</v>
      </c>
      <c r="J7014" s="14">
        <v>190.235121562404</v>
      </c>
      <c r="K7014" s="14">
        <v>233.41917447748901</v>
      </c>
      <c r="L7014" s="14">
        <v>22.4128532297274</v>
      </c>
      <c r="M7014" s="14">
        <v>20.7711996853584</v>
      </c>
      <c r="O7014" s="14"/>
      <c r="P7014" s="14"/>
      <c r="Q7014" s="14"/>
      <c r="R7014" s="14"/>
      <c r="S7014" s="14"/>
      <c r="T7014" s="14"/>
      <c r="U7014" s="14"/>
      <c r="V7014" s="14"/>
      <c r="W7014" s="14"/>
      <c r="X7014" s="14"/>
      <c r="Y7014" s="14"/>
    </row>
    <row r="7015" spans="1:25">
      <c r="A7015" s="14" t="s">
        <v>7099</v>
      </c>
      <c r="B7015" s="14" t="s">
        <v>60</v>
      </c>
      <c r="C7015" s="14" t="s">
        <v>130</v>
      </c>
      <c r="D7015" s="14" t="s">
        <v>71</v>
      </c>
      <c r="E7015" s="14">
        <v>0</v>
      </c>
      <c r="F7015" s="14">
        <v>384.006122802253</v>
      </c>
      <c r="G7015" s="14">
        <v>128.00204093408399</v>
      </c>
      <c r="H7015" s="14">
        <v>217.92898284532001</v>
      </c>
      <c r="I7015" s="14">
        <v>207.275760098142</v>
      </c>
      <c r="J7015" s="14">
        <v>186.981248591786</v>
      </c>
      <c r="K7015" s="14">
        <v>229.16539908148101</v>
      </c>
      <c r="L7015" s="14">
        <v>21.889638983338799</v>
      </c>
      <c r="M7015" s="14">
        <v>20.2945115063565</v>
      </c>
      <c r="O7015" s="14"/>
      <c r="P7015" s="14"/>
      <c r="Q7015" s="14"/>
      <c r="R7015" s="14"/>
      <c r="S7015" s="14"/>
      <c r="T7015" s="14"/>
      <c r="U7015" s="14"/>
      <c r="V7015" s="14"/>
      <c r="W7015" s="14"/>
      <c r="X7015" s="14"/>
      <c r="Y7015" s="14"/>
    </row>
    <row r="7016" spans="1:25">
      <c r="A7016" s="14" t="s">
        <v>7100</v>
      </c>
      <c r="B7016" s="14" t="s">
        <v>60</v>
      </c>
      <c r="C7016" s="14" t="s">
        <v>131</v>
      </c>
      <c r="D7016" s="14" t="s">
        <v>71</v>
      </c>
      <c r="E7016" s="14">
        <v>0</v>
      </c>
      <c r="F7016" s="14">
        <v>390.88658715006301</v>
      </c>
      <c r="G7016" s="14">
        <v>130.295529050021</v>
      </c>
      <c r="H7016" s="14">
        <v>220.42145258157501</v>
      </c>
      <c r="I7016" s="14">
        <v>205.56920101181399</v>
      </c>
      <c r="J7016" s="14">
        <v>185.61467590654101</v>
      </c>
      <c r="K7016" s="14">
        <v>227.07768503107101</v>
      </c>
      <c r="L7016" s="14">
        <v>21.508484019256699</v>
      </c>
      <c r="M7016" s="14">
        <v>19.954525105273099</v>
      </c>
      <c r="O7016" s="14"/>
      <c r="P7016" s="14"/>
      <c r="Q7016" s="14"/>
      <c r="R7016" s="14"/>
      <c r="S7016" s="14"/>
      <c r="T7016" s="14"/>
      <c r="U7016" s="14"/>
      <c r="V7016" s="14"/>
      <c r="W7016" s="14"/>
      <c r="X7016" s="14"/>
      <c r="Y7016" s="14"/>
    </row>
    <row r="7017" spans="1:25">
      <c r="A7017" s="14" t="s">
        <v>7101</v>
      </c>
      <c r="B7017" s="14" t="s">
        <v>60</v>
      </c>
      <c r="C7017" s="14" t="s">
        <v>132</v>
      </c>
      <c r="D7017" s="14" t="s">
        <v>71</v>
      </c>
      <c r="E7017" s="14">
        <v>0</v>
      </c>
      <c r="F7017" s="14">
        <v>399.14613012785901</v>
      </c>
      <c r="G7017" s="14">
        <v>133.04871004262</v>
      </c>
      <c r="H7017" s="14">
        <v>223.56493619129901</v>
      </c>
      <c r="I7017" s="14">
        <v>205.792857529407</v>
      </c>
      <c r="J7017" s="14">
        <v>186.02339170407799</v>
      </c>
      <c r="K7017" s="14">
        <v>227.08519461545899</v>
      </c>
      <c r="L7017" s="14">
        <v>21.2923370860521</v>
      </c>
      <c r="M7017" s="14">
        <v>19.769465825329299</v>
      </c>
      <c r="O7017" s="14"/>
      <c r="P7017" s="14"/>
      <c r="Q7017" s="14"/>
      <c r="R7017" s="14"/>
      <c r="S7017" s="14"/>
      <c r="T7017" s="14"/>
      <c r="U7017" s="14"/>
      <c r="V7017" s="14"/>
      <c r="W7017" s="14"/>
      <c r="X7017" s="14"/>
      <c r="Y7017" s="14"/>
    </row>
    <row r="7018" spans="1:25">
      <c r="A7018" s="14" t="s">
        <v>7102</v>
      </c>
      <c r="B7018" s="14" t="s">
        <v>60</v>
      </c>
      <c r="C7018" s="14" t="s">
        <v>38</v>
      </c>
      <c r="D7018" s="14" t="s">
        <v>71</v>
      </c>
      <c r="E7018" s="14">
        <v>1</v>
      </c>
      <c r="F7018" s="14">
        <v>72.249890134513507</v>
      </c>
      <c r="G7018" s="14">
        <v>24.083296711504499</v>
      </c>
      <c r="H7018" s="14">
        <v>198.11316497439901</v>
      </c>
      <c r="I7018" s="14">
        <v>218.708346533894</v>
      </c>
      <c r="J7018" s="14">
        <v>170.79424016020999</v>
      </c>
      <c r="K7018" s="14">
        <v>275.80022623124597</v>
      </c>
      <c r="L7018" s="14">
        <v>57.091879697351501</v>
      </c>
      <c r="M7018" s="14">
        <v>47.914106373684398</v>
      </c>
      <c r="O7018" s="14"/>
      <c r="P7018" s="14"/>
      <c r="Q7018" s="14"/>
      <c r="R7018" s="14"/>
      <c r="S7018" s="14"/>
      <c r="T7018" s="14"/>
      <c r="U7018" s="14"/>
      <c r="V7018" s="14"/>
      <c r="W7018" s="14"/>
      <c r="X7018" s="14"/>
      <c r="Y7018" s="14"/>
    </row>
    <row r="7019" spans="1:25">
      <c r="A7019" s="14" t="s">
        <v>7103</v>
      </c>
      <c r="B7019" s="14" t="s">
        <v>60</v>
      </c>
      <c r="C7019" s="14" t="s">
        <v>36</v>
      </c>
      <c r="D7019" s="14" t="s">
        <v>71</v>
      </c>
      <c r="E7019" s="14">
        <v>1</v>
      </c>
      <c r="F7019" s="14">
        <v>69.980331133330296</v>
      </c>
      <c r="G7019" s="14">
        <v>23.3267770444434</v>
      </c>
      <c r="H7019" s="14">
        <v>189.64859385726399</v>
      </c>
      <c r="I7019" s="14">
        <v>206.714451113846</v>
      </c>
      <c r="J7019" s="14">
        <v>160.79612515715701</v>
      </c>
      <c r="K7019" s="14">
        <v>261.58393731975002</v>
      </c>
      <c r="L7019" s="14">
        <v>54.869486205904003</v>
      </c>
      <c r="M7019" s="14">
        <v>45.918325956688797</v>
      </c>
      <c r="O7019" s="14"/>
      <c r="P7019" s="14"/>
      <c r="Q7019" s="14"/>
      <c r="R7019" s="14"/>
      <c r="S7019" s="14"/>
      <c r="T7019" s="14"/>
      <c r="U7019" s="14"/>
      <c r="V7019" s="14"/>
      <c r="W7019" s="14"/>
      <c r="X7019" s="14"/>
      <c r="Y7019" s="14"/>
    </row>
    <row r="7020" spans="1:25">
      <c r="A7020" s="14" t="s">
        <v>7104</v>
      </c>
      <c r="B7020" s="14" t="s">
        <v>60</v>
      </c>
      <c r="C7020" s="14" t="s">
        <v>34</v>
      </c>
      <c r="D7020" s="14" t="s">
        <v>71</v>
      </c>
      <c r="E7020" s="14">
        <v>1</v>
      </c>
      <c r="F7020" s="14">
        <v>64.037883170489707</v>
      </c>
      <c r="G7020" s="14">
        <v>21.3459610568299</v>
      </c>
      <c r="H7020" s="14">
        <v>171.54076550451299</v>
      </c>
      <c r="I7020" s="14">
        <v>181.19488932849401</v>
      </c>
      <c r="J7020" s="14">
        <v>139.24535452756299</v>
      </c>
      <c r="K7020" s="14">
        <v>231.731887981977</v>
      </c>
      <c r="L7020" s="14">
        <v>50.536998653483003</v>
      </c>
      <c r="M7020" s="14">
        <v>41.949534800930898</v>
      </c>
      <c r="O7020" s="14"/>
      <c r="P7020" s="14"/>
      <c r="Q7020" s="14"/>
      <c r="R7020" s="14"/>
      <c r="S7020" s="14"/>
      <c r="T7020" s="14"/>
      <c r="U7020" s="14"/>
      <c r="V7020" s="14"/>
      <c r="W7020" s="14"/>
      <c r="X7020" s="14"/>
      <c r="Y7020" s="14"/>
    </row>
    <row r="7021" spans="1:25">
      <c r="A7021" s="14" t="s">
        <v>7105</v>
      </c>
      <c r="B7021" s="14" t="s">
        <v>60</v>
      </c>
      <c r="C7021" s="14" t="s">
        <v>128</v>
      </c>
      <c r="D7021" s="14" t="s">
        <v>71</v>
      </c>
      <c r="E7021" s="14">
        <v>1</v>
      </c>
      <c r="F7021" s="14">
        <v>64.826919786730002</v>
      </c>
      <c r="G7021" s="14">
        <v>21.6089732622433</v>
      </c>
      <c r="H7021" s="14">
        <v>171.47256992734</v>
      </c>
      <c r="I7021" s="14">
        <v>177.56565559893099</v>
      </c>
      <c r="J7021" s="14">
        <v>136.74991789315001</v>
      </c>
      <c r="K7021" s="14">
        <v>226.680442068578</v>
      </c>
      <c r="L7021" s="14">
        <v>49.1147864696472</v>
      </c>
      <c r="M7021" s="14">
        <v>40.815737705781103</v>
      </c>
      <c r="O7021" s="14"/>
      <c r="P7021" s="14"/>
      <c r="Q7021" s="14"/>
      <c r="R7021" s="14"/>
      <c r="S7021" s="14"/>
      <c r="T7021" s="14"/>
      <c r="U7021" s="14"/>
      <c r="V7021" s="14"/>
      <c r="W7021" s="14"/>
      <c r="X7021" s="14"/>
      <c r="Y7021" s="14"/>
    </row>
    <row r="7022" spans="1:25">
      <c r="A7022" s="14" t="s">
        <v>7106</v>
      </c>
      <c r="B7022" s="14" t="s">
        <v>60</v>
      </c>
      <c r="C7022" s="14" t="s">
        <v>129</v>
      </c>
      <c r="D7022" s="14" t="s">
        <v>71</v>
      </c>
      <c r="E7022" s="14">
        <v>1</v>
      </c>
      <c r="F7022" s="14">
        <v>67.234684476169903</v>
      </c>
      <c r="G7022" s="14">
        <v>22.411561492056599</v>
      </c>
      <c r="H7022" s="14">
        <v>176.37177533687401</v>
      </c>
      <c r="I7022" s="14">
        <v>177.834458291141</v>
      </c>
      <c r="J7022" s="14">
        <v>137.67364032487501</v>
      </c>
      <c r="K7022" s="14">
        <v>225.99853530943199</v>
      </c>
      <c r="L7022" s="14">
        <v>48.164077018291202</v>
      </c>
      <c r="M7022" s="14">
        <v>40.160817966266002</v>
      </c>
      <c r="O7022" s="14"/>
      <c r="P7022" s="14"/>
      <c r="Q7022" s="14"/>
      <c r="R7022" s="14"/>
      <c r="S7022" s="14"/>
      <c r="T7022" s="14"/>
      <c r="U7022" s="14"/>
      <c r="V7022" s="14"/>
      <c r="W7022" s="14"/>
      <c r="X7022" s="14"/>
      <c r="Y7022" s="14"/>
    </row>
    <row r="7023" spans="1:25">
      <c r="A7023" s="14" t="s">
        <v>7107</v>
      </c>
      <c r="B7023" s="14" t="s">
        <v>60</v>
      </c>
      <c r="C7023" s="14" t="s">
        <v>130</v>
      </c>
      <c r="D7023" s="14" t="s">
        <v>71</v>
      </c>
      <c r="E7023" s="14">
        <v>1</v>
      </c>
      <c r="F7023" s="14">
        <v>61.646602494440799</v>
      </c>
      <c r="G7023" s="14">
        <v>20.548867498146901</v>
      </c>
      <c r="H7023" s="14">
        <v>160.58402796228299</v>
      </c>
      <c r="I7023" s="14">
        <v>157.35862957328101</v>
      </c>
      <c r="J7023" s="14">
        <v>120.364231308557</v>
      </c>
      <c r="K7023" s="14">
        <v>202.08717505398801</v>
      </c>
      <c r="L7023" s="14">
        <v>44.728545480707403</v>
      </c>
      <c r="M7023" s="14">
        <v>36.994398264723898</v>
      </c>
      <c r="O7023" s="14"/>
      <c r="P7023" s="14"/>
      <c r="Q7023" s="14"/>
      <c r="R7023" s="14"/>
      <c r="S7023" s="14"/>
      <c r="T7023" s="14"/>
      <c r="U7023" s="14"/>
      <c r="V7023" s="14"/>
      <c r="W7023" s="14"/>
      <c r="X7023" s="14"/>
      <c r="Y7023" s="14"/>
    </row>
    <row r="7024" spans="1:25">
      <c r="A7024" s="14" t="s">
        <v>7108</v>
      </c>
      <c r="B7024" s="14" t="s">
        <v>60</v>
      </c>
      <c r="C7024" s="14" t="s">
        <v>131</v>
      </c>
      <c r="D7024" s="14" t="s">
        <v>71</v>
      </c>
      <c r="E7024" s="14">
        <v>1</v>
      </c>
      <c r="F7024" s="14">
        <v>63.074761200945602</v>
      </c>
      <c r="G7024" s="14">
        <v>21.024920400315199</v>
      </c>
      <c r="H7024" s="14">
        <v>163.30035262380699</v>
      </c>
      <c r="I7024" s="14">
        <v>157.436655754318</v>
      </c>
      <c r="J7024" s="14">
        <v>120.815560878605</v>
      </c>
      <c r="K7024" s="14">
        <v>201.61747698668501</v>
      </c>
      <c r="L7024" s="14">
        <v>44.180821232366903</v>
      </c>
      <c r="M7024" s="14">
        <v>36.621094875712402</v>
      </c>
      <c r="O7024" s="14"/>
      <c r="P7024" s="14"/>
      <c r="Q7024" s="14"/>
      <c r="R7024" s="14"/>
      <c r="S7024" s="14"/>
      <c r="T7024" s="14"/>
      <c r="U7024" s="14"/>
      <c r="V7024" s="14"/>
      <c r="W7024" s="14"/>
      <c r="X7024" s="14"/>
      <c r="Y7024" s="14"/>
    </row>
    <row r="7025" spans="1:25">
      <c r="A7025" s="14" t="s">
        <v>7109</v>
      </c>
      <c r="B7025" s="14" t="s">
        <v>60</v>
      </c>
      <c r="C7025" s="14" t="s">
        <v>132</v>
      </c>
      <c r="D7025" s="14" t="s">
        <v>71</v>
      </c>
      <c r="E7025" s="14">
        <v>1</v>
      </c>
      <c r="F7025" s="14">
        <v>65.704883452797503</v>
      </c>
      <c r="G7025" s="14">
        <v>21.901627817599199</v>
      </c>
      <c r="H7025" s="14">
        <v>169.08101763457901</v>
      </c>
      <c r="I7025" s="14">
        <v>161.05682941201701</v>
      </c>
      <c r="J7025" s="14">
        <v>124.314931954567</v>
      </c>
      <c r="K7025" s="14">
        <v>205.214182528435</v>
      </c>
      <c r="L7025" s="14">
        <v>44.1573531164182</v>
      </c>
      <c r="M7025" s="14">
        <v>36.7418974574502</v>
      </c>
      <c r="O7025" s="14"/>
      <c r="P7025" s="14"/>
      <c r="Q7025" s="14"/>
      <c r="R7025" s="14"/>
      <c r="S7025" s="14"/>
      <c r="T7025" s="14"/>
      <c r="U7025" s="14"/>
      <c r="V7025" s="14"/>
      <c r="W7025" s="14"/>
      <c r="X7025" s="14"/>
      <c r="Y7025" s="14"/>
    </row>
    <row r="7026" spans="1:25">
      <c r="A7026" s="14" t="s">
        <v>7110</v>
      </c>
      <c r="B7026" s="14" t="s">
        <v>60</v>
      </c>
      <c r="C7026" s="14" t="s">
        <v>38</v>
      </c>
      <c r="D7026" s="14" t="s">
        <v>71</v>
      </c>
      <c r="E7026" s="14">
        <v>2</v>
      </c>
      <c r="F7026" s="14">
        <v>63.694516261547797</v>
      </c>
      <c r="G7026" s="14">
        <v>21.231505420515902</v>
      </c>
      <c r="H7026" s="14">
        <v>185.48199260788499</v>
      </c>
      <c r="I7026" s="14">
        <v>185.74303797056601</v>
      </c>
      <c r="J7026" s="14">
        <v>142.72921161996101</v>
      </c>
      <c r="K7026" s="14">
        <v>237.588392648233</v>
      </c>
      <c r="L7026" s="14">
        <v>51.8453546776663</v>
      </c>
      <c r="M7026" s="14">
        <v>43.013826350605001</v>
      </c>
      <c r="O7026" s="14"/>
      <c r="P7026" s="14"/>
      <c r="Q7026" s="14"/>
      <c r="R7026" s="14"/>
      <c r="S7026" s="14"/>
      <c r="T7026" s="14"/>
      <c r="U7026" s="14"/>
      <c r="V7026" s="14"/>
      <c r="W7026" s="14"/>
      <c r="X7026" s="14"/>
      <c r="Y7026" s="14"/>
    </row>
    <row r="7027" spans="1:25">
      <c r="A7027" s="14" t="s">
        <v>7111</v>
      </c>
      <c r="B7027" s="14" t="s">
        <v>60</v>
      </c>
      <c r="C7027" s="14" t="s">
        <v>36</v>
      </c>
      <c r="D7027" s="14" t="s">
        <v>71</v>
      </c>
      <c r="E7027" s="14">
        <v>2</v>
      </c>
      <c r="F7027" s="14">
        <v>64.540170150625698</v>
      </c>
      <c r="G7027" s="14">
        <v>21.513390050208599</v>
      </c>
      <c r="H7027" s="14">
        <v>186.45145211794201</v>
      </c>
      <c r="I7027" s="14">
        <v>182.97230614258399</v>
      </c>
      <c r="J7027" s="14">
        <v>140.83760524966399</v>
      </c>
      <c r="K7027" s="14">
        <v>233.69523612504599</v>
      </c>
      <c r="L7027" s="14">
        <v>50.722929982461402</v>
      </c>
      <c r="M7027" s="14">
        <v>42.134700892920598</v>
      </c>
      <c r="O7027" s="14"/>
      <c r="P7027" s="14"/>
      <c r="Q7027" s="14"/>
      <c r="R7027" s="14"/>
      <c r="S7027" s="14"/>
      <c r="T7027" s="14"/>
      <c r="U7027" s="14"/>
      <c r="V7027" s="14"/>
      <c r="W7027" s="14"/>
      <c r="X7027" s="14"/>
      <c r="Y7027" s="14"/>
    </row>
    <row r="7028" spans="1:25">
      <c r="A7028" s="14" t="s">
        <v>7112</v>
      </c>
      <c r="B7028" s="14" t="s">
        <v>60</v>
      </c>
      <c r="C7028" s="14" t="s">
        <v>34</v>
      </c>
      <c r="D7028" s="14" t="s">
        <v>71</v>
      </c>
      <c r="E7028" s="14">
        <v>2</v>
      </c>
      <c r="F7028" s="14">
        <v>68.338422170181204</v>
      </c>
      <c r="G7028" s="14">
        <v>22.7794740567271</v>
      </c>
      <c r="H7028" s="14">
        <v>196.713938313705</v>
      </c>
      <c r="I7028" s="14">
        <v>191.10309981325</v>
      </c>
      <c r="J7028" s="14">
        <v>148.24196252113501</v>
      </c>
      <c r="K7028" s="14">
        <v>242.42933858051799</v>
      </c>
      <c r="L7028" s="14">
        <v>51.326238767268002</v>
      </c>
      <c r="M7028" s="14">
        <v>42.861137292114798</v>
      </c>
      <c r="O7028" s="14"/>
      <c r="P7028" s="14"/>
      <c r="Q7028" s="14"/>
      <c r="R7028" s="14"/>
      <c r="S7028" s="14"/>
      <c r="T7028" s="14"/>
      <c r="U7028" s="14"/>
      <c r="V7028" s="14"/>
      <c r="W7028" s="14"/>
      <c r="X7028" s="14"/>
      <c r="Y7028" s="14"/>
    </row>
    <row r="7029" spans="1:25">
      <c r="A7029" s="14" t="s">
        <v>7113</v>
      </c>
      <c r="B7029" s="14" t="s">
        <v>60</v>
      </c>
      <c r="C7029" s="14" t="s">
        <v>128</v>
      </c>
      <c r="D7029" s="14" t="s">
        <v>71</v>
      </c>
      <c r="E7029" s="14">
        <v>2</v>
      </c>
      <c r="F7029" s="14">
        <v>66.321379034776101</v>
      </c>
      <c r="G7029" s="14">
        <v>22.107126344925401</v>
      </c>
      <c r="H7029" s="14">
        <v>190.51298125581999</v>
      </c>
      <c r="I7029" s="14">
        <v>181.848310280204</v>
      </c>
      <c r="J7029" s="14">
        <v>140.50674176713699</v>
      </c>
      <c r="K7029" s="14">
        <v>231.49079329468199</v>
      </c>
      <c r="L7029" s="14">
        <v>49.642483014478202</v>
      </c>
      <c r="M7029" s="14">
        <v>41.341568513066598</v>
      </c>
      <c r="O7029" s="14"/>
      <c r="P7029" s="14"/>
      <c r="Q7029" s="14"/>
      <c r="R7029" s="14"/>
      <c r="S7029" s="14"/>
      <c r="T7029" s="14"/>
      <c r="U7029" s="14"/>
      <c r="V7029" s="14"/>
      <c r="W7029" s="14"/>
      <c r="X7029" s="14"/>
      <c r="Y7029" s="14"/>
    </row>
    <row r="7030" spans="1:25">
      <c r="A7030" s="14" t="s">
        <v>7114</v>
      </c>
      <c r="B7030" s="14" t="s">
        <v>60</v>
      </c>
      <c r="C7030" s="14" t="s">
        <v>129</v>
      </c>
      <c r="D7030" s="14" t="s">
        <v>71</v>
      </c>
      <c r="E7030" s="14">
        <v>2</v>
      </c>
      <c r="F7030" s="14">
        <v>72.798418397218796</v>
      </c>
      <c r="G7030" s="14">
        <v>24.266139465739599</v>
      </c>
      <c r="H7030" s="14">
        <v>208.19773035868801</v>
      </c>
      <c r="I7030" s="14">
        <v>197.028548972186</v>
      </c>
      <c r="J7030" s="14">
        <v>154.077941271122</v>
      </c>
      <c r="K7030" s="14">
        <v>248.17208754321501</v>
      </c>
      <c r="L7030" s="14">
        <v>51.143538571029602</v>
      </c>
      <c r="M7030" s="14">
        <v>42.9506077010642</v>
      </c>
      <c r="O7030" s="14"/>
      <c r="P7030" s="14"/>
      <c r="Q7030" s="14"/>
      <c r="R7030" s="14"/>
      <c r="S7030" s="14"/>
      <c r="T7030" s="14"/>
      <c r="U7030" s="14"/>
      <c r="V7030" s="14"/>
      <c r="W7030" s="14"/>
      <c r="X7030" s="14"/>
      <c r="Y7030" s="14"/>
    </row>
    <row r="7031" spans="1:25">
      <c r="A7031" s="14" t="s">
        <v>7115</v>
      </c>
      <c r="B7031" s="14" t="s">
        <v>60</v>
      </c>
      <c r="C7031" s="14" t="s">
        <v>130</v>
      </c>
      <c r="D7031" s="14" t="s">
        <v>71</v>
      </c>
      <c r="E7031" s="14">
        <v>2</v>
      </c>
      <c r="F7031" s="14">
        <v>73.267639933837103</v>
      </c>
      <c r="G7031" s="14">
        <v>24.4225466446124</v>
      </c>
      <c r="H7031" s="14">
        <v>207.68648997629401</v>
      </c>
      <c r="I7031" s="14">
        <v>192.639516270949</v>
      </c>
      <c r="J7031" s="14">
        <v>150.74350400010201</v>
      </c>
      <c r="K7031" s="14">
        <v>242.49915295215999</v>
      </c>
      <c r="L7031" s="14">
        <v>49.859636681211299</v>
      </c>
      <c r="M7031" s="14">
        <v>41.896012270846299</v>
      </c>
      <c r="O7031" s="14"/>
      <c r="P7031" s="14"/>
      <c r="Q7031" s="14"/>
      <c r="R7031" s="14"/>
      <c r="S7031" s="14"/>
      <c r="T7031" s="14"/>
      <c r="U7031" s="14"/>
      <c r="V7031" s="14"/>
      <c r="W7031" s="14"/>
      <c r="X7031" s="14"/>
      <c r="Y7031" s="14"/>
    </row>
    <row r="7032" spans="1:25">
      <c r="A7032" s="14" t="s">
        <v>7116</v>
      </c>
      <c r="B7032" s="14" t="s">
        <v>60</v>
      </c>
      <c r="C7032" s="14" t="s">
        <v>131</v>
      </c>
      <c r="D7032" s="14" t="s">
        <v>71</v>
      </c>
      <c r="E7032" s="14">
        <v>2</v>
      </c>
      <c r="F7032" s="14">
        <v>72.219833466415693</v>
      </c>
      <c r="G7032" s="14">
        <v>24.0732778221386</v>
      </c>
      <c r="H7032" s="14">
        <v>203.150023815515</v>
      </c>
      <c r="I7032" s="14">
        <v>185.052545875558</v>
      </c>
      <c r="J7032" s="14">
        <v>144.45397662703201</v>
      </c>
      <c r="K7032" s="14">
        <v>233.429401427214</v>
      </c>
      <c r="L7032" s="14">
        <v>48.3768555516559</v>
      </c>
      <c r="M7032" s="14">
        <v>40.5985692485256</v>
      </c>
      <c r="O7032" s="14"/>
      <c r="P7032" s="14"/>
      <c r="Q7032" s="14"/>
      <c r="R7032" s="14"/>
      <c r="S7032" s="14"/>
      <c r="T7032" s="14"/>
      <c r="U7032" s="14"/>
      <c r="V7032" s="14"/>
      <c r="W7032" s="14"/>
      <c r="X7032" s="14"/>
      <c r="Y7032" s="14"/>
    </row>
    <row r="7033" spans="1:25">
      <c r="A7033" s="14" t="s">
        <v>7117</v>
      </c>
      <c r="B7033" s="14" t="s">
        <v>60</v>
      </c>
      <c r="C7033" s="14" t="s">
        <v>132</v>
      </c>
      <c r="D7033" s="14" t="s">
        <v>71</v>
      </c>
      <c r="E7033" s="14">
        <v>2</v>
      </c>
      <c r="F7033" s="14">
        <v>68.899719540194894</v>
      </c>
      <c r="G7033" s="14">
        <v>22.966573180065001</v>
      </c>
      <c r="H7033" s="14">
        <v>192.017500530056</v>
      </c>
      <c r="I7033" s="14">
        <v>173.71348838949001</v>
      </c>
      <c r="J7033" s="14">
        <v>134.89825834400401</v>
      </c>
      <c r="K7033" s="14">
        <v>220.160301473191</v>
      </c>
      <c r="L7033" s="14">
        <v>46.4468130837014</v>
      </c>
      <c r="M7033" s="14">
        <v>38.815230045485599</v>
      </c>
      <c r="O7033" s="14"/>
      <c r="P7033" s="14"/>
      <c r="Q7033" s="14"/>
      <c r="R7033" s="14"/>
      <c r="S7033" s="14"/>
      <c r="T7033" s="14"/>
      <c r="U7033" s="14"/>
      <c r="V7033" s="14"/>
      <c r="W7033" s="14"/>
      <c r="X7033" s="14"/>
      <c r="Y7033" s="14"/>
    </row>
    <row r="7034" spans="1:25">
      <c r="A7034" s="14" t="s">
        <v>7118</v>
      </c>
      <c r="B7034" s="14" t="s">
        <v>60</v>
      </c>
      <c r="C7034" s="14" t="s">
        <v>38</v>
      </c>
      <c r="D7034" s="14" t="s">
        <v>71</v>
      </c>
      <c r="E7034" s="14">
        <v>3</v>
      </c>
      <c r="F7034" s="14">
        <v>77.578432176056893</v>
      </c>
      <c r="G7034" s="14">
        <v>25.859477392018999</v>
      </c>
      <c r="H7034" s="14">
        <v>237.24291185338501</v>
      </c>
      <c r="I7034" s="14">
        <v>244.97735955267501</v>
      </c>
      <c r="J7034" s="14">
        <v>193.194321297584</v>
      </c>
      <c r="K7034" s="14">
        <v>306.29963677733798</v>
      </c>
      <c r="L7034" s="14">
        <v>61.322277224663701</v>
      </c>
      <c r="M7034" s="14">
        <v>51.783038255090702</v>
      </c>
      <c r="O7034" s="14"/>
      <c r="P7034" s="14"/>
      <c r="Q7034" s="14"/>
      <c r="R7034" s="14"/>
      <c r="S7034" s="14"/>
      <c r="T7034" s="14"/>
      <c r="U7034" s="14"/>
      <c r="V7034" s="14"/>
      <c r="W7034" s="14"/>
      <c r="X7034" s="14"/>
      <c r="Y7034" s="14"/>
    </row>
    <row r="7035" spans="1:25">
      <c r="A7035" s="14" t="s">
        <v>7119</v>
      </c>
      <c r="B7035" s="14" t="s">
        <v>60</v>
      </c>
      <c r="C7035" s="14" t="s">
        <v>36</v>
      </c>
      <c r="D7035" s="14" t="s">
        <v>71</v>
      </c>
      <c r="E7035" s="14">
        <v>3</v>
      </c>
      <c r="F7035" s="14">
        <v>77.113419499947895</v>
      </c>
      <c r="G7035" s="14">
        <v>25.704473166649301</v>
      </c>
      <c r="H7035" s="14">
        <v>233.32350832056801</v>
      </c>
      <c r="I7035" s="14">
        <v>238.590567310224</v>
      </c>
      <c r="J7035" s="14">
        <v>188.083180284278</v>
      </c>
      <c r="K7035" s="14">
        <v>298.43288107197202</v>
      </c>
      <c r="L7035" s="14">
        <v>59.842313761748002</v>
      </c>
      <c r="M7035" s="14">
        <v>50.507387025945597</v>
      </c>
      <c r="O7035" s="14"/>
      <c r="P7035" s="14"/>
      <c r="Q7035" s="14"/>
      <c r="R7035" s="14"/>
      <c r="S7035" s="14"/>
      <c r="T7035" s="14"/>
      <c r="U7035" s="14"/>
      <c r="V7035" s="14"/>
      <c r="W7035" s="14"/>
      <c r="X7035" s="14"/>
      <c r="Y7035" s="14"/>
    </row>
    <row r="7036" spans="1:25">
      <c r="A7036" s="14" t="s">
        <v>7120</v>
      </c>
      <c r="B7036" s="14" t="s">
        <v>60</v>
      </c>
      <c r="C7036" s="14" t="s">
        <v>34</v>
      </c>
      <c r="D7036" s="14" t="s">
        <v>71</v>
      </c>
      <c r="E7036" s="14">
        <v>3</v>
      </c>
      <c r="F7036" s="14">
        <v>70.094749713072801</v>
      </c>
      <c r="G7036" s="14">
        <v>23.364916571024299</v>
      </c>
      <c r="H7036" s="14">
        <v>209.87080365601599</v>
      </c>
      <c r="I7036" s="14">
        <v>212.709647955636</v>
      </c>
      <c r="J7036" s="14">
        <v>165.63739293058299</v>
      </c>
      <c r="K7036" s="14">
        <v>268.94976385765898</v>
      </c>
      <c r="L7036" s="14">
        <v>56.240115902023497</v>
      </c>
      <c r="M7036" s="14">
        <v>47.0722550250522</v>
      </c>
      <c r="O7036" s="14"/>
      <c r="P7036" s="14"/>
      <c r="Q7036" s="14"/>
      <c r="R7036" s="14"/>
      <c r="S7036" s="14"/>
      <c r="T7036" s="14"/>
      <c r="U7036" s="14"/>
      <c r="V7036" s="14"/>
      <c r="W7036" s="14"/>
      <c r="X7036" s="14"/>
      <c r="Y7036" s="14"/>
    </row>
    <row r="7037" spans="1:25">
      <c r="A7037" s="14" t="s">
        <v>7121</v>
      </c>
      <c r="B7037" s="14" t="s">
        <v>60</v>
      </c>
      <c r="C7037" s="14" t="s">
        <v>128</v>
      </c>
      <c r="D7037" s="14" t="s">
        <v>71</v>
      </c>
      <c r="E7037" s="14">
        <v>3</v>
      </c>
      <c r="F7037" s="14">
        <v>60.889440179581598</v>
      </c>
      <c r="G7037" s="14">
        <v>20.2964800598605</v>
      </c>
      <c r="H7037" s="14">
        <v>181.22396553344299</v>
      </c>
      <c r="I7037" s="14">
        <v>184.62338153730801</v>
      </c>
      <c r="J7037" s="14">
        <v>141.04105333889299</v>
      </c>
      <c r="K7037" s="14">
        <v>237.37969896477799</v>
      </c>
      <c r="L7037" s="14">
        <v>52.756317427469199</v>
      </c>
      <c r="M7037" s="14">
        <v>43.582328198414899</v>
      </c>
      <c r="O7037" s="14"/>
      <c r="P7037" s="14"/>
      <c r="Q7037" s="14"/>
      <c r="R7037" s="14"/>
      <c r="S7037" s="14"/>
      <c r="T7037" s="14"/>
      <c r="U7037" s="14"/>
      <c r="V7037" s="14"/>
      <c r="W7037" s="14"/>
      <c r="X7037" s="14"/>
      <c r="Y7037" s="14"/>
    </row>
    <row r="7038" spans="1:25">
      <c r="A7038" s="14" t="s">
        <v>7122</v>
      </c>
      <c r="B7038" s="14" t="s">
        <v>60</v>
      </c>
      <c r="C7038" s="14" t="s">
        <v>129</v>
      </c>
      <c r="D7038" s="14" t="s">
        <v>71</v>
      </c>
      <c r="E7038" s="14">
        <v>3</v>
      </c>
      <c r="F7038" s="14">
        <v>57.870725959276903</v>
      </c>
      <c r="G7038" s="14">
        <v>19.290241986425599</v>
      </c>
      <c r="H7038" s="14">
        <v>171.139216203687</v>
      </c>
      <c r="I7038" s="14">
        <v>170.85672859177299</v>
      </c>
      <c r="J7038" s="14">
        <v>129.58240245967201</v>
      </c>
      <c r="K7038" s="14">
        <v>221.06765961177501</v>
      </c>
      <c r="L7038" s="14">
        <v>50.210931020001702</v>
      </c>
      <c r="M7038" s="14">
        <v>41.274326132100803</v>
      </c>
      <c r="O7038" s="14"/>
      <c r="P7038" s="14"/>
      <c r="Q7038" s="14"/>
      <c r="R7038" s="14"/>
      <c r="S7038" s="14"/>
      <c r="T7038" s="14"/>
      <c r="U7038" s="14"/>
      <c r="V7038" s="14"/>
      <c r="W7038" s="14"/>
      <c r="X7038" s="14"/>
      <c r="Y7038" s="14"/>
    </row>
    <row r="7039" spans="1:25">
      <c r="A7039" s="14" t="s">
        <v>7123</v>
      </c>
      <c r="B7039" s="14" t="s">
        <v>60</v>
      </c>
      <c r="C7039" s="14" t="s">
        <v>130</v>
      </c>
      <c r="D7039" s="14" t="s">
        <v>71</v>
      </c>
      <c r="E7039" s="14">
        <v>3</v>
      </c>
      <c r="F7039" s="14">
        <v>61.404372844633599</v>
      </c>
      <c r="G7039" s="14">
        <v>20.468124281544501</v>
      </c>
      <c r="H7039" s="14">
        <v>180.92569859051099</v>
      </c>
      <c r="I7039" s="14">
        <v>175.64076843750999</v>
      </c>
      <c r="J7039" s="14">
        <v>134.34266261759299</v>
      </c>
      <c r="K7039" s="14">
        <v>225.591601136978</v>
      </c>
      <c r="L7039" s="14">
        <v>49.950832699467298</v>
      </c>
      <c r="M7039" s="14">
        <v>41.298105819917701</v>
      </c>
      <c r="O7039" s="14"/>
      <c r="P7039" s="14"/>
      <c r="Q7039" s="14"/>
      <c r="R7039" s="14"/>
      <c r="S7039" s="14"/>
      <c r="T7039" s="14"/>
      <c r="U7039" s="14"/>
      <c r="V7039" s="14"/>
      <c r="W7039" s="14"/>
      <c r="X7039" s="14"/>
      <c r="Y7039" s="14"/>
    </row>
    <row r="7040" spans="1:25">
      <c r="A7040" s="14" t="s">
        <v>7124</v>
      </c>
      <c r="B7040" s="14" t="s">
        <v>60</v>
      </c>
      <c r="C7040" s="14" t="s">
        <v>131</v>
      </c>
      <c r="D7040" s="14" t="s">
        <v>71</v>
      </c>
      <c r="E7040" s="14">
        <v>3</v>
      </c>
      <c r="F7040" s="14">
        <v>66.704530571132096</v>
      </c>
      <c r="G7040" s="14">
        <v>22.234843523710701</v>
      </c>
      <c r="H7040" s="14">
        <v>195.31089676201799</v>
      </c>
      <c r="I7040" s="14">
        <v>182.96581072861201</v>
      </c>
      <c r="J7040" s="14">
        <v>141.52965259867801</v>
      </c>
      <c r="K7040" s="14">
        <v>232.695490116565</v>
      </c>
      <c r="L7040" s="14">
        <v>49.729679387952899</v>
      </c>
      <c r="M7040" s="14">
        <v>41.4361581299341</v>
      </c>
      <c r="O7040" s="14"/>
      <c r="P7040" s="14"/>
      <c r="Q7040" s="14"/>
      <c r="R7040" s="14"/>
      <c r="S7040" s="14"/>
      <c r="T7040" s="14"/>
      <c r="U7040" s="14"/>
      <c r="V7040" s="14"/>
      <c r="W7040" s="14"/>
      <c r="X7040" s="14"/>
      <c r="Y7040" s="14"/>
    </row>
    <row r="7041" spans="1:25">
      <c r="A7041" s="14" t="s">
        <v>7125</v>
      </c>
      <c r="B7041" s="14" t="s">
        <v>60</v>
      </c>
      <c r="C7041" s="14" t="s">
        <v>132</v>
      </c>
      <c r="D7041" s="14" t="s">
        <v>71</v>
      </c>
      <c r="E7041" s="14">
        <v>3</v>
      </c>
      <c r="F7041" s="14">
        <v>74.732481230103801</v>
      </c>
      <c r="G7041" s="14">
        <v>24.910827076701299</v>
      </c>
      <c r="H7041" s="14">
        <v>217.37196402008101</v>
      </c>
      <c r="I7041" s="14">
        <v>199.52073255958999</v>
      </c>
      <c r="J7041" s="14">
        <v>156.647373629409</v>
      </c>
      <c r="K7041" s="14">
        <v>250.45545298759799</v>
      </c>
      <c r="L7041" s="14">
        <v>50.934720428007402</v>
      </c>
      <c r="M7041" s="14">
        <v>42.873358930181404</v>
      </c>
      <c r="O7041" s="14"/>
      <c r="P7041" s="14"/>
      <c r="Q7041" s="14"/>
      <c r="R7041" s="14"/>
      <c r="S7041" s="14"/>
      <c r="T7041" s="14"/>
      <c r="U7041" s="14"/>
      <c r="V7041" s="14"/>
      <c r="W7041" s="14"/>
      <c r="X7041" s="14"/>
      <c r="Y7041" s="14"/>
    </row>
    <row r="7042" spans="1:25">
      <c r="A7042" s="14" t="s">
        <v>7126</v>
      </c>
      <c r="B7042" s="14" t="s">
        <v>60</v>
      </c>
      <c r="C7042" s="14" t="s">
        <v>38</v>
      </c>
      <c r="D7042" s="14" t="s">
        <v>71</v>
      </c>
      <c r="E7042" s="14">
        <v>4</v>
      </c>
      <c r="F7042" s="14">
        <v>86.248869691129599</v>
      </c>
      <c r="G7042" s="14">
        <v>28.7496232303765</v>
      </c>
      <c r="H7042" s="14">
        <v>239.58684877671499</v>
      </c>
      <c r="I7042" s="14">
        <v>242.53173195456799</v>
      </c>
      <c r="J7042" s="14">
        <v>193.78750994699999</v>
      </c>
      <c r="K7042" s="14">
        <v>299.75045444340498</v>
      </c>
      <c r="L7042" s="14">
        <v>57.2187224888374</v>
      </c>
      <c r="M7042" s="14">
        <v>48.744222007568098</v>
      </c>
      <c r="O7042" s="14"/>
      <c r="P7042" s="14"/>
      <c r="Q7042" s="14"/>
      <c r="R7042" s="14"/>
      <c r="S7042" s="14"/>
      <c r="T7042" s="14"/>
      <c r="U7042" s="14"/>
      <c r="V7042" s="14"/>
      <c r="W7042" s="14"/>
      <c r="X7042" s="14"/>
      <c r="Y7042" s="14"/>
    </row>
    <row r="7043" spans="1:25">
      <c r="A7043" s="14" t="s">
        <v>7127</v>
      </c>
      <c r="B7043" s="14" t="s">
        <v>60</v>
      </c>
      <c r="C7043" s="14" t="s">
        <v>36</v>
      </c>
      <c r="D7043" s="14" t="s">
        <v>71</v>
      </c>
      <c r="E7043" s="14">
        <v>4</v>
      </c>
      <c r="F7043" s="14">
        <v>85.016540842682204</v>
      </c>
      <c r="G7043" s="14">
        <v>28.3388469475607</v>
      </c>
      <c r="H7043" s="14">
        <v>234.819889083503</v>
      </c>
      <c r="I7043" s="14">
        <v>234.74053971928399</v>
      </c>
      <c r="J7043" s="14">
        <v>187.236825513578</v>
      </c>
      <c r="K7043" s="14">
        <v>290.56813790859297</v>
      </c>
      <c r="L7043" s="14">
        <v>55.827598189308901</v>
      </c>
      <c r="M7043" s="14">
        <v>47.503714205706501</v>
      </c>
      <c r="O7043" s="14"/>
      <c r="P7043" s="14"/>
      <c r="Q7043" s="14"/>
      <c r="R7043" s="14"/>
      <c r="S7043" s="14"/>
      <c r="T7043" s="14"/>
      <c r="U7043" s="14"/>
      <c r="V7043" s="14"/>
      <c r="W7043" s="14"/>
      <c r="X7043" s="14"/>
      <c r="Y7043" s="14"/>
    </row>
    <row r="7044" spans="1:25">
      <c r="A7044" s="14" t="s">
        <v>7128</v>
      </c>
      <c r="B7044" s="14" t="s">
        <v>60</v>
      </c>
      <c r="C7044" s="14" t="s">
        <v>34</v>
      </c>
      <c r="D7044" s="14" t="s">
        <v>71</v>
      </c>
      <c r="E7044" s="14">
        <v>4</v>
      </c>
      <c r="F7044" s="14">
        <v>89.844993878319599</v>
      </c>
      <c r="G7044" s="14">
        <v>29.948331292773201</v>
      </c>
      <c r="H7044" s="14">
        <v>246.745561568493</v>
      </c>
      <c r="I7044" s="14">
        <v>241.02472250229499</v>
      </c>
      <c r="J7044" s="14">
        <v>193.50678333805499</v>
      </c>
      <c r="K7044" s="14">
        <v>296.62222057249301</v>
      </c>
      <c r="L7044" s="14">
        <v>55.597498070198199</v>
      </c>
      <c r="M7044" s="14">
        <v>47.517939164239102</v>
      </c>
      <c r="O7044" s="14"/>
      <c r="P7044" s="14"/>
      <c r="Q7044" s="14"/>
      <c r="R7044" s="14"/>
      <c r="S7044" s="14"/>
      <c r="T7044" s="14"/>
      <c r="U7044" s="14"/>
      <c r="V7044" s="14"/>
      <c r="W7044" s="14"/>
      <c r="X7044" s="14"/>
      <c r="Y7044" s="14"/>
    </row>
    <row r="7045" spans="1:25">
      <c r="A7045" s="14" t="s">
        <v>7129</v>
      </c>
      <c r="B7045" s="14" t="s">
        <v>60</v>
      </c>
      <c r="C7045" s="14" t="s">
        <v>128</v>
      </c>
      <c r="D7045" s="14" t="s">
        <v>71</v>
      </c>
      <c r="E7045" s="14">
        <v>4</v>
      </c>
      <c r="F7045" s="14">
        <v>95.5929799434345</v>
      </c>
      <c r="G7045" s="14">
        <v>31.864326647811499</v>
      </c>
      <c r="H7045" s="14">
        <v>260.223165764079</v>
      </c>
      <c r="I7045" s="14">
        <v>252.02851826611601</v>
      </c>
      <c r="J7045" s="14">
        <v>203.823872675106</v>
      </c>
      <c r="K7045" s="14">
        <v>308.15787655299903</v>
      </c>
      <c r="L7045" s="14">
        <v>56.1293582868838</v>
      </c>
      <c r="M7045" s="14">
        <v>48.204645591009303</v>
      </c>
      <c r="O7045" s="14"/>
      <c r="P7045" s="14"/>
      <c r="Q7045" s="14"/>
      <c r="R7045" s="14"/>
      <c r="S7045" s="14"/>
      <c r="T7045" s="14"/>
      <c r="U7045" s="14"/>
      <c r="V7045" s="14"/>
      <c r="W7045" s="14"/>
      <c r="X7045" s="14"/>
      <c r="Y7045" s="14"/>
    </row>
    <row r="7046" spans="1:25">
      <c r="A7046" s="14" t="s">
        <v>7130</v>
      </c>
      <c r="B7046" s="14" t="s">
        <v>60</v>
      </c>
      <c r="C7046" s="14" t="s">
        <v>129</v>
      </c>
      <c r="D7046" s="14" t="s">
        <v>71</v>
      </c>
      <c r="E7046" s="14">
        <v>4</v>
      </c>
      <c r="F7046" s="14">
        <v>96.281279440498494</v>
      </c>
      <c r="G7046" s="14">
        <v>32.093759813499503</v>
      </c>
      <c r="H7046" s="14">
        <v>260.44492382736001</v>
      </c>
      <c r="I7046" s="14">
        <v>248.85388975782899</v>
      </c>
      <c r="J7046" s="14">
        <v>201.45814737016499</v>
      </c>
      <c r="K7046" s="14">
        <v>304.0110866096</v>
      </c>
      <c r="L7046" s="14">
        <v>55.157196851771097</v>
      </c>
      <c r="M7046" s="14">
        <v>47.395742387664001</v>
      </c>
      <c r="O7046" s="14"/>
      <c r="P7046" s="14"/>
      <c r="Q7046" s="14"/>
      <c r="R7046" s="14"/>
      <c r="S7046" s="14"/>
      <c r="T7046" s="14"/>
      <c r="U7046" s="14"/>
      <c r="V7046" s="14"/>
      <c r="W7046" s="14"/>
      <c r="X7046" s="14"/>
      <c r="Y7046" s="14"/>
    </row>
    <row r="7047" spans="1:25">
      <c r="A7047" s="14" t="s">
        <v>7131</v>
      </c>
      <c r="B7047" s="14" t="s">
        <v>60</v>
      </c>
      <c r="C7047" s="14" t="s">
        <v>130</v>
      </c>
      <c r="D7047" s="14" t="s">
        <v>71</v>
      </c>
      <c r="E7047" s="14">
        <v>4</v>
      </c>
      <c r="F7047" s="14">
        <v>96.336787862136703</v>
      </c>
      <c r="G7047" s="14">
        <v>32.112262620712201</v>
      </c>
      <c r="H7047" s="14">
        <v>258.21326720667003</v>
      </c>
      <c r="I7047" s="14">
        <v>242.51633725263201</v>
      </c>
      <c r="J7047" s="14">
        <v>196.33675430935099</v>
      </c>
      <c r="K7047" s="14">
        <v>296.25585375051401</v>
      </c>
      <c r="L7047" s="14">
        <v>53.739516497881901</v>
      </c>
      <c r="M7047" s="14">
        <v>46.1795829432807</v>
      </c>
      <c r="O7047" s="14"/>
      <c r="P7047" s="14"/>
      <c r="Q7047" s="14"/>
      <c r="R7047" s="14"/>
      <c r="S7047" s="14"/>
      <c r="T7047" s="14"/>
      <c r="U7047" s="14"/>
      <c r="V7047" s="14"/>
      <c r="W7047" s="14"/>
      <c r="X7047" s="14"/>
      <c r="Y7047" s="14"/>
    </row>
    <row r="7048" spans="1:25">
      <c r="A7048" s="14" t="s">
        <v>7132</v>
      </c>
      <c r="B7048" s="14" t="s">
        <v>60</v>
      </c>
      <c r="C7048" s="14" t="s">
        <v>131</v>
      </c>
      <c r="D7048" s="14" t="s">
        <v>71</v>
      </c>
      <c r="E7048" s="14">
        <v>4</v>
      </c>
      <c r="F7048" s="14">
        <v>95.695572741774896</v>
      </c>
      <c r="G7048" s="14">
        <v>31.898524247258301</v>
      </c>
      <c r="H7048" s="14">
        <v>254.70595071138601</v>
      </c>
      <c r="I7048" s="14">
        <v>233.017725558747</v>
      </c>
      <c r="J7048" s="14">
        <v>188.471346436071</v>
      </c>
      <c r="K7048" s="14">
        <v>284.88314625691402</v>
      </c>
      <c r="L7048" s="14">
        <v>51.865420698167199</v>
      </c>
      <c r="M7048" s="14">
        <v>44.546379122675901</v>
      </c>
      <c r="O7048" s="14"/>
      <c r="P7048" s="14"/>
      <c r="Q7048" s="14"/>
      <c r="R7048" s="14"/>
      <c r="S7048" s="14"/>
      <c r="T7048" s="14"/>
      <c r="U7048" s="14"/>
      <c r="V7048" s="14"/>
      <c r="W7048" s="14"/>
      <c r="X7048" s="14"/>
      <c r="Y7048" s="14"/>
    </row>
    <row r="7049" spans="1:25">
      <c r="A7049" s="14" t="s">
        <v>7133</v>
      </c>
      <c r="B7049" s="14" t="s">
        <v>60</v>
      </c>
      <c r="C7049" s="14" t="s">
        <v>132</v>
      </c>
      <c r="D7049" s="14" t="s">
        <v>71</v>
      </c>
      <c r="E7049" s="14">
        <v>4</v>
      </c>
      <c r="F7049" s="14">
        <v>90.495261974983407</v>
      </c>
      <c r="G7049" s="14">
        <v>30.165087324994399</v>
      </c>
      <c r="H7049" s="14">
        <v>238.16422868906301</v>
      </c>
      <c r="I7049" s="14">
        <v>213.956891626301</v>
      </c>
      <c r="J7049" s="14">
        <v>171.947297521698</v>
      </c>
      <c r="K7049" s="14">
        <v>263.08148191215201</v>
      </c>
      <c r="L7049" s="14">
        <v>49.124590285851198</v>
      </c>
      <c r="M7049" s="14">
        <v>42.009594104602499</v>
      </c>
      <c r="O7049" s="14"/>
      <c r="P7049" s="14"/>
      <c r="Q7049" s="14"/>
      <c r="R7049" s="14"/>
      <c r="S7049" s="14"/>
      <c r="T7049" s="14"/>
      <c r="U7049" s="14"/>
      <c r="V7049" s="14"/>
      <c r="W7049" s="14"/>
      <c r="X7049" s="14"/>
      <c r="Y7049" s="14"/>
    </row>
    <row r="7050" spans="1:25">
      <c r="A7050" s="14" t="s">
        <v>7134</v>
      </c>
      <c r="B7050" s="14" t="s">
        <v>60</v>
      </c>
      <c r="C7050" s="14" t="s">
        <v>38</v>
      </c>
      <c r="D7050" s="14" t="s">
        <v>71</v>
      </c>
      <c r="E7050" s="14">
        <v>5</v>
      </c>
      <c r="F7050" s="14">
        <v>84.241925084479703</v>
      </c>
      <c r="G7050" s="14">
        <v>28.0806416948266</v>
      </c>
      <c r="H7050" s="14">
        <v>278.59622026747701</v>
      </c>
      <c r="I7050" s="14">
        <v>288.34027635273401</v>
      </c>
      <c r="J7050" s="14">
        <v>229.57719518754999</v>
      </c>
      <c r="K7050" s="14">
        <v>357.45171296954999</v>
      </c>
      <c r="L7050" s="14">
        <v>69.111436616815595</v>
      </c>
      <c r="M7050" s="14">
        <v>58.763081165184197</v>
      </c>
      <c r="O7050" s="14"/>
      <c r="P7050" s="14"/>
      <c r="Q7050" s="14"/>
      <c r="R7050" s="14"/>
      <c r="S7050" s="14"/>
      <c r="T7050" s="14"/>
      <c r="U7050" s="14"/>
      <c r="V7050" s="14"/>
      <c r="W7050" s="14"/>
      <c r="X7050" s="14"/>
      <c r="Y7050" s="14"/>
    </row>
    <row r="7051" spans="1:25">
      <c r="A7051" s="14" t="s">
        <v>7135</v>
      </c>
      <c r="B7051" s="14" t="s">
        <v>60</v>
      </c>
      <c r="C7051" s="14" t="s">
        <v>36</v>
      </c>
      <c r="D7051" s="14" t="s">
        <v>71</v>
      </c>
      <c r="E7051" s="14">
        <v>5</v>
      </c>
      <c r="F7051" s="14">
        <v>77.246584250977193</v>
      </c>
      <c r="G7051" s="14">
        <v>25.748861416992401</v>
      </c>
      <c r="H7051" s="14">
        <v>253.24258024121301</v>
      </c>
      <c r="I7051" s="14">
        <v>257.82653132693201</v>
      </c>
      <c r="J7051" s="14">
        <v>203.05301831402801</v>
      </c>
      <c r="K7051" s="14">
        <v>322.71388805361698</v>
      </c>
      <c r="L7051" s="14">
        <v>64.887356726685297</v>
      </c>
      <c r="M7051" s="14">
        <v>54.773513012903699</v>
      </c>
      <c r="O7051" s="14"/>
      <c r="P7051" s="14"/>
      <c r="Q7051" s="14"/>
      <c r="R7051" s="14"/>
      <c r="S7051" s="14"/>
      <c r="T7051" s="14"/>
      <c r="U7051" s="14"/>
      <c r="V7051" s="14"/>
      <c r="W7051" s="14"/>
      <c r="X7051" s="14"/>
      <c r="Y7051" s="14"/>
    </row>
    <row r="7052" spans="1:25">
      <c r="A7052" s="14" t="s">
        <v>7136</v>
      </c>
      <c r="B7052" s="14" t="s">
        <v>60</v>
      </c>
      <c r="C7052" s="14" t="s">
        <v>34</v>
      </c>
      <c r="D7052" s="14" t="s">
        <v>71</v>
      </c>
      <c r="E7052" s="14">
        <v>5</v>
      </c>
      <c r="F7052" s="14">
        <v>80.164545288774505</v>
      </c>
      <c r="G7052" s="14">
        <v>26.721515096258202</v>
      </c>
      <c r="H7052" s="14">
        <v>260.57907063052397</v>
      </c>
      <c r="I7052" s="14">
        <v>260.31368827928497</v>
      </c>
      <c r="J7052" s="14">
        <v>205.9611200308</v>
      </c>
      <c r="K7052" s="14">
        <v>324.50080282416502</v>
      </c>
      <c r="L7052" s="14">
        <v>64.187114544880302</v>
      </c>
      <c r="M7052" s="14">
        <v>54.352568248484602</v>
      </c>
      <c r="O7052" s="14"/>
      <c r="P7052" s="14"/>
      <c r="Q7052" s="14"/>
      <c r="R7052" s="14"/>
      <c r="S7052" s="14"/>
      <c r="T7052" s="14"/>
      <c r="U7052" s="14"/>
      <c r="V7052" s="14"/>
      <c r="W7052" s="14"/>
      <c r="X7052" s="14"/>
      <c r="Y7052" s="14"/>
    </row>
    <row r="7053" spans="1:25">
      <c r="A7053" s="14" t="s">
        <v>7137</v>
      </c>
      <c r="B7053" s="14" t="s">
        <v>60</v>
      </c>
      <c r="C7053" s="14" t="s">
        <v>128</v>
      </c>
      <c r="D7053" s="14" t="s">
        <v>71</v>
      </c>
      <c r="E7053" s="14">
        <v>5</v>
      </c>
      <c r="F7053" s="14">
        <v>84.313446272927393</v>
      </c>
      <c r="G7053" s="14">
        <v>28.1044820909758</v>
      </c>
      <c r="H7053" s="14">
        <v>272.24231925388301</v>
      </c>
      <c r="I7053" s="14">
        <v>267.75873792286001</v>
      </c>
      <c r="J7053" s="14">
        <v>213.21010633287699</v>
      </c>
      <c r="K7053" s="14">
        <v>331.90910118865298</v>
      </c>
      <c r="L7053" s="14">
        <v>64.150363265793104</v>
      </c>
      <c r="M7053" s="14">
        <v>54.548631589982399</v>
      </c>
      <c r="O7053" s="14"/>
      <c r="P7053" s="14"/>
      <c r="Q7053" s="14"/>
      <c r="R7053" s="14"/>
      <c r="S7053" s="14"/>
      <c r="T7053" s="14"/>
      <c r="U7053" s="14"/>
      <c r="V7053" s="14"/>
      <c r="W7053" s="14"/>
      <c r="X7053" s="14"/>
      <c r="Y7053" s="14"/>
    </row>
    <row r="7054" spans="1:25">
      <c r="A7054" s="14" t="s">
        <v>7138</v>
      </c>
      <c r="B7054" s="14" t="s">
        <v>60</v>
      </c>
      <c r="C7054" s="14" t="s">
        <v>129</v>
      </c>
      <c r="D7054" s="14" t="s">
        <v>71</v>
      </c>
      <c r="E7054" s="14">
        <v>5</v>
      </c>
      <c r="F7054" s="14">
        <v>85.765710778083999</v>
      </c>
      <c r="G7054" s="14">
        <v>28.588570259361301</v>
      </c>
      <c r="H7054" s="14">
        <v>274.99586628858498</v>
      </c>
      <c r="I7054" s="14">
        <v>266.70826194279402</v>
      </c>
      <c r="J7054" s="14">
        <v>212.82159482432101</v>
      </c>
      <c r="K7054" s="14">
        <v>329.99220927095399</v>
      </c>
      <c r="L7054" s="14">
        <v>63.283947328160401</v>
      </c>
      <c r="M7054" s="14">
        <v>53.8866671184729</v>
      </c>
      <c r="O7054" s="14"/>
      <c r="P7054" s="14"/>
      <c r="Q7054" s="14"/>
      <c r="R7054" s="14"/>
      <c r="S7054" s="14"/>
      <c r="T7054" s="14"/>
      <c r="U7054" s="14"/>
      <c r="V7054" s="14"/>
      <c r="W7054" s="14"/>
      <c r="X7054" s="14"/>
      <c r="Y7054" s="14"/>
    </row>
    <row r="7055" spans="1:25">
      <c r="A7055" s="14" t="s">
        <v>7139</v>
      </c>
      <c r="B7055" s="14" t="s">
        <v>60</v>
      </c>
      <c r="C7055" s="14" t="s">
        <v>130</v>
      </c>
      <c r="D7055" s="14" t="s">
        <v>71</v>
      </c>
      <c r="E7055" s="14">
        <v>5</v>
      </c>
      <c r="F7055" s="14">
        <v>91.350719667204501</v>
      </c>
      <c r="G7055" s="14">
        <v>30.4502398890682</v>
      </c>
      <c r="H7055" s="14">
        <v>291.92994908348601</v>
      </c>
      <c r="I7055" s="14">
        <v>279.71596729973601</v>
      </c>
      <c r="J7055" s="14">
        <v>224.89955131064499</v>
      </c>
      <c r="K7055" s="14">
        <v>343.76903605984501</v>
      </c>
      <c r="L7055" s="14">
        <v>64.053068760109497</v>
      </c>
      <c r="M7055" s="14">
        <v>54.816415989090899</v>
      </c>
      <c r="O7055" s="14"/>
      <c r="P7055" s="14"/>
      <c r="Q7055" s="14"/>
      <c r="R7055" s="14"/>
      <c r="S7055" s="14"/>
      <c r="T7055" s="14"/>
      <c r="U7055" s="14"/>
      <c r="V7055" s="14"/>
      <c r="W7055" s="14"/>
      <c r="X7055" s="14"/>
      <c r="Y7055" s="14"/>
    </row>
    <row r="7056" spans="1:25">
      <c r="A7056" s="14" t="s">
        <v>7140</v>
      </c>
      <c r="B7056" s="14" t="s">
        <v>60</v>
      </c>
      <c r="C7056" s="14" t="s">
        <v>131</v>
      </c>
      <c r="D7056" s="14" t="s">
        <v>71</v>
      </c>
      <c r="E7056" s="14">
        <v>5</v>
      </c>
      <c r="F7056" s="14">
        <v>93.191889169794194</v>
      </c>
      <c r="G7056" s="14">
        <v>31.063963056598102</v>
      </c>
      <c r="H7056" s="14">
        <v>296.44014750069698</v>
      </c>
      <c r="I7056" s="14">
        <v>280.529002022464</v>
      </c>
      <c r="J7056" s="14">
        <v>226.101637992571</v>
      </c>
      <c r="K7056" s="14">
        <v>344.02853450153799</v>
      </c>
      <c r="L7056" s="14">
        <v>63.4995324790738</v>
      </c>
      <c r="M7056" s="14">
        <v>54.427364029893099</v>
      </c>
      <c r="O7056" s="14"/>
      <c r="P7056" s="14"/>
      <c r="Q7056" s="14"/>
      <c r="R7056" s="14"/>
      <c r="S7056" s="14"/>
      <c r="T7056" s="14"/>
      <c r="U7056" s="14"/>
      <c r="V7056" s="14"/>
      <c r="W7056" s="14"/>
      <c r="X7056" s="14"/>
      <c r="Y7056" s="14"/>
    </row>
    <row r="7057" spans="1:25">
      <c r="A7057" s="14" t="s">
        <v>7141</v>
      </c>
      <c r="B7057" s="14" t="s">
        <v>60</v>
      </c>
      <c r="C7057" s="14" t="s">
        <v>132</v>
      </c>
      <c r="D7057" s="14" t="s">
        <v>71</v>
      </c>
      <c r="E7057" s="14">
        <v>5</v>
      </c>
      <c r="F7057" s="14">
        <v>99.313783929779902</v>
      </c>
      <c r="G7057" s="14">
        <v>33.10459464326</v>
      </c>
      <c r="H7057" s="14">
        <v>316.10472954923898</v>
      </c>
      <c r="I7057" s="14">
        <v>296.23032668404198</v>
      </c>
      <c r="J7057" s="14">
        <v>240.47030508366299</v>
      </c>
      <c r="K7057" s="14">
        <v>360.96926396575299</v>
      </c>
      <c r="L7057" s="14">
        <v>64.738937281711401</v>
      </c>
      <c r="M7057" s="14">
        <v>55.760021600378401</v>
      </c>
      <c r="O7057" s="14"/>
      <c r="P7057" s="14"/>
      <c r="Q7057" s="14"/>
      <c r="R7057" s="14"/>
      <c r="S7057" s="14"/>
      <c r="T7057" s="14"/>
      <c r="U7057" s="14"/>
      <c r="V7057" s="14"/>
      <c r="W7057" s="14"/>
      <c r="X7057" s="14"/>
      <c r="Y7057" s="14"/>
    </row>
    <row r="7058" spans="1:25">
      <c r="A7058" s="14" t="s">
        <v>7142</v>
      </c>
      <c r="B7058" s="14" t="s">
        <v>60</v>
      </c>
      <c r="C7058" s="14" t="s">
        <v>38</v>
      </c>
      <c r="D7058" s="14" t="s">
        <v>54</v>
      </c>
      <c r="E7058" s="14">
        <v>0</v>
      </c>
      <c r="F7058" s="14">
        <v>858.92592634024197</v>
      </c>
      <c r="G7058" s="14">
        <v>286.30864211341401</v>
      </c>
      <c r="H7058" s="14">
        <v>347.06882428488802</v>
      </c>
      <c r="I7058" s="14">
        <v>356.51817713324402</v>
      </c>
      <c r="J7058" s="14">
        <v>332.94360527014101</v>
      </c>
      <c r="K7058" s="14">
        <v>381.314477101195</v>
      </c>
      <c r="L7058" s="14">
        <v>24.796299967951001</v>
      </c>
      <c r="M7058" s="14">
        <v>23.574571863103799</v>
      </c>
      <c r="O7058" s="14"/>
      <c r="P7058" s="14"/>
      <c r="Q7058" s="14"/>
      <c r="R7058" s="14"/>
      <c r="S7058" s="14"/>
      <c r="T7058" s="14"/>
      <c r="U7058" s="14"/>
      <c r="V7058" s="14"/>
      <c r="W7058" s="14"/>
      <c r="X7058" s="14"/>
      <c r="Y7058" s="14"/>
    </row>
    <row r="7059" spans="1:25">
      <c r="A7059" s="14" t="s">
        <v>7143</v>
      </c>
      <c r="B7059" s="14" t="s">
        <v>60</v>
      </c>
      <c r="C7059" s="14" t="s">
        <v>36</v>
      </c>
      <c r="D7059" s="14" t="s">
        <v>54</v>
      </c>
      <c r="E7059" s="14">
        <v>0</v>
      </c>
      <c r="F7059" s="14">
        <v>823.30466300793603</v>
      </c>
      <c r="G7059" s="14">
        <v>274.43488766931199</v>
      </c>
      <c r="H7059" s="14">
        <v>331.53919936855101</v>
      </c>
      <c r="I7059" s="14">
        <v>339.21073724333502</v>
      </c>
      <c r="J7059" s="14">
        <v>316.31218451900702</v>
      </c>
      <c r="K7059" s="14">
        <v>363.322115929804</v>
      </c>
      <c r="L7059" s="14">
        <v>24.111378686469099</v>
      </c>
      <c r="M7059" s="14">
        <v>22.8985527243284</v>
      </c>
      <c r="O7059" s="14"/>
      <c r="P7059" s="14"/>
      <c r="Q7059" s="14"/>
      <c r="R7059" s="14"/>
      <c r="S7059" s="14"/>
      <c r="T7059" s="14"/>
      <c r="U7059" s="14"/>
      <c r="V7059" s="14"/>
      <c r="W7059" s="14"/>
      <c r="X7059" s="14"/>
      <c r="Y7059" s="14"/>
    </row>
    <row r="7060" spans="1:25">
      <c r="A7060" s="14" t="s">
        <v>7144</v>
      </c>
      <c r="B7060" s="14" t="s">
        <v>60</v>
      </c>
      <c r="C7060" s="14" t="s">
        <v>34</v>
      </c>
      <c r="D7060" s="14" t="s">
        <v>54</v>
      </c>
      <c r="E7060" s="14">
        <v>0</v>
      </c>
      <c r="F7060" s="14">
        <v>817.70598519991302</v>
      </c>
      <c r="G7060" s="14">
        <v>272.568661733304</v>
      </c>
      <c r="H7060" s="14">
        <v>328.55827786413101</v>
      </c>
      <c r="I7060" s="14">
        <v>333.559294169449</v>
      </c>
      <c r="J7060" s="14">
        <v>310.963795873577</v>
      </c>
      <c r="K7060" s="14">
        <v>357.35577537315697</v>
      </c>
      <c r="L7060" s="14">
        <v>23.796481203707401</v>
      </c>
      <c r="M7060" s="14">
        <v>22.595498295872101</v>
      </c>
      <c r="O7060" s="14"/>
      <c r="P7060" s="14"/>
      <c r="Q7060" s="14"/>
      <c r="R7060" s="14"/>
      <c r="S7060" s="14"/>
      <c r="T7060" s="14"/>
      <c r="U7060" s="14"/>
      <c r="V7060" s="14"/>
      <c r="W7060" s="14"/>
      <c r="X7060" s="14"/>
      <c r="Y7060" s="14"/>
    </row>
    <row r="7061" spans="1:25">
      <c r="A7061" s="14" t="s">
        <v>7145</v>
      </c>
      <c r="B7061" s="14" t="s">
        <v>60</v>
      </c>
      <c r="C7061" s="14" t="s">
        <v>128</v>
      </c>
      <c r="D7061" s="14" t="s">
        <v>54</v>
      </c>
      <c r="E7061" s="14">
        <v>0</v>
      </c>
      <c r="F7061" s="14">
        <v>838.28115381491602</v>
      </c>
      <c r="G7061" s="14">
        <v>279.42705127163902</v>
      </c>
      <c r="H7061" s="14">
        <v>336.22565039243199</v>
      </c>
      <c r="I7061" s="14">
        <v>340.18030015620002</v>
      </c>
      <c r="J7061" s="14">
        <v>317.41911398128298</v>
      </c>
      <c r="K7061" s="14">
        <v>364.13591035491902</v>
      </c>
      <c r="L7061" s="14">
        <v>23.9556101987191</v>
      </c>
      <c r="M7061" s="14">
        <v>22.761186174916499</v>
      </c>
      <c r="O7061" s="14"/>
      <c r="P7061" s="14"/>
      <c r="Q7061" s="14"/>
      <c r="R7061" s="14"/>
      <c r="S7061" s="14"/>
      <c r="T7061" s="14"/>
      <c r="U7061" s="14"/>
      <c r="V7061" s="14"/>
      <c r="W7061" s="14"/>
      <c r="X7061" s="14"/>
      <c r="Y7061" s="14"/>
    </row>
    <row r="7062" spans="1:25">
      <c r="A7062" s="14" t="s">
        <v>7146</v>
      </c>
      <c r="B7062" s="14" t="s">
        <v>60</v>
      </c>
      <c r="C7062" s="14" t="s">
        <v>129</v>
      </c>
      <c r="D7062" s="14" t="s">
        <v>54</v>
      </c>
      <c r="E7062" s="14">
        <v>0</v>
      </c>
      <c r="F7062" s="14">
        <v>830.059650479727</v>
      </c>
      <c r="G7062" s="14">
        <v>276.68655015990902</v>
      </c>
      <c r="H7062" s="14">
        <v>332.17932011370402</v>
      </c>
      <c r="I7062" s="14">
        <v>333.68503204147402</v>
      </c>
      <c r="J7062" s="14">
        <v>311.26133713973201</v>
      </c>
      <c r="K7062" s="14">
        <v>357.291420572476</v>
      </c>
      <c r="L7062" s="14">
        <v>23.606388531002398</v>
      </c>
      <c r="M7062" s="14">
        <v>22.423694901742198</v>
      </c>
      <c r="O7062" s="14"/>
      <c r="P7062" s="14"/>
      <c r="Q7062" s="14"/>
      <c r="R7062" s="14"/>
      <c r="S7062" s="14"/>
      <c r="T7062" s="14"/>
      <c r="U7062" s="14"/>
      <c r="V7062" s="14"/>
      <c r="W7062" s="14"/>
      <c r="X7062" s="14"/>
      <c r="Y7062" s="14"/>
    </row>
    <row r="7063" spans="1:25">
      <c r="A7063" s="14" t="s">
        <v>7147</v>
      </c>
      <c r="B7063" s="14" t="s">
        <v>60</v>
      </c>
      <c r="C7063" s="14" t="s">
        <v>130</v>
      </c>
      <c r="D7063" s="14" t="s">
        <v>54</v>
      </c>
      <c r="E7063" s="14">
        <v>0</v>
      </c>
      <c r="F7063" s="14">
        <v>825.75226698026302</v>
      </c>
      <c r="G7063" s="14">
        <v>275.25075566008798</v>
      </c>
      <c r="H7063" s="14">
        <v>329.84571969892102</v>
      </c>
      <c r="I7063" s="14">
        <v>329.53868886891098</v>
      </c>
      <c r="J7063" s="14">
        <v>307.354071917711</v>
      </c>
      <c r="K7063" s="14">
        <v>352.896525209716</v>
      </c>
      <c r="L7063" s="14">
        <v>23.357836340805498</v>
      </c>
      <c r="M7063" s="14">
        <v>22.1846169511998</v>
      </c>
      <c r="O7063" s="14"/>
      <c r="P7063" s="14"/>
      <c r="Q7063" s="14"/>
      <c r="R7063" s="14"/>
      <c r="S7063" s="14"/>
      <c r="T7063" s="14"/>
      <c r="U7063" s="14"/>
      <c r="V7063" s="14"/>
      <c r="W7063" s="14"/>
      <c r="X7063" s="14"/>
      <c r="Y7063" s="14"/>
    </row>
    <row r="7064" spans="1:25">
      <c r="A7064" s="14" t="s">
        <v>7148</v>
      </c>
      <c r="B7064" s="14" t="s">
        <v>60</v>
      </c>
      <c r="C7064" s="14" t="s">
        <v>131</v>
      </c>
      <c r="D7064" s="14" t="s">
        <v>54</v>
      </c>
      <c r="E7064" s="14">
        <v>0</v>
      </c>
      <c r="F7064" s="14">
        <v>808.08027973405399</v>
      </c>
      <c r="G7064" s="14">
        <v>269.360093244685</v>
      </c>
      <c r="H7064" s="14">
        <v>321.77127032634002</v>
      </c>
      <c r="I7064" s="14">
        <v>318.18866523172301</v>
      </c>
      <c r="J7064" s="14">
        <v>296.55437008497699</v>
      </c>
      <c r="K7064" s="14">
        <v>340.97988091589701</v>
      </c>
      <c r="L7064" s="14">
        <v>22.791215684174599</v>
      </c>
      <c r="M7064" s="14">
        <v>21.6342951467456</v>
      </c>
      <c r="O7064" s="14"/>
      <c r="P7064" s="14"/>
      <c r="Q7064" s="14"/>
      <c r="R7064" s="14"/>
      <c r="S7064" s="14"/>
      <c r="T7064" s="14"/>
      <c r="U7064" s="14"/>
      <c r="V7064" s="14"/>
      <c r="W7064" s="14"/>
      <c r="X7064" s="14"/>
      <c r="Y7064" s="14"/>
    </row>
    <row r="7065" spans="1:25">
      <c r="A7065" s="14" t="s">
        <v>7149</v>
      </c>
      <c r="B7065" s="14" t="s">
        <v>60</v>
      </c>
      <c r="C7065" s="14" t="s">
        <v>132</v>
      </c>
      <c r="D7065" s="14" t="s">
        <v>54</v>
      </c>
      <c r="E7065" s="14">
        <v>0</v>
      </c>
      <c r="F7065" s="14">
        <v>849.661410680416</v>
      </c>
      <c r="G7065" s="14">
        <v>283.22047022680499</v>
      </c>
      <c r="H7065" s="14">
        <v>336.89450233954102</v>
      </c>
      <c r="I7065" s="14">
        <v>330.85298725067702</v>
      </c>
      <c r="J7065" s="14">
        <v>308.91278539131298</v>
      </c>
      <c r="K7065" s="14">
        <v>353.93657508997597</v>
      </c>
      <c r="L7065" s="14">
        <v>23.083587839298801</v>
      </c>
      <c r="M7065" s="14">
        <v>21.940201859364599</v>
      </c>
      <c r="O7065" s="14"/>
      <c r="P7065" s="14"/>
      <c r="Q7065" s="14"/>
      <c r="R7065" s="14"/>
      <c r="S7065" s="14"/>
      <c r="T7065" s="14"/>
      <c r="U7065" s="14"/>
      <c r="V7065" s="14"/>
      <c r="W7065" s="14"/>
      <c r="X7065" s="14"/>
      <c r="Y7065" s="14"/>
    </row>
    <row r="7066" spans="1:25">
      <c r="A7066" s="14" t="s">
        <v>7150</v>
      </c>
      <c r="B7066" s="14" t="s">
        <v>60</v>
      </c>
      <c r="C7066" s="14" t="s">
        <v>38</v>
      </c>
      <c r="D7066" s="14" t="s">
        <v>54</v>
      </c>
      <c r="E7066" s="14">
        <v>1</v>
      </c>
      <c r="F7066" s="14">
        <v>110.22583754892599</v>
      </c>
      <c r="G7066" s="14">
        <v>36.7419458496422</v>
      </c>
      <c r="H7066" s="14">
        <v>202.03793747626599</v>
      </c>
      <c r="I7066" s="14">
        <v>226.417272071507</v>
      </c>
      <c r="J7066" s="14">
        <v>185.31302973786899</v>
      </c>
      <c r="K7066" s="14">
        <v>273.77759532635997</v>
      </c>
      <c r="L7066" s="14">
        <v>47.360323254852098</v>
      </c>
      <c r="M7066" s="14">
        <v>41.104242333638702</v>
      </c>
      <c r="O7066" s="14"/>
      <c r="P7066" s="14"/>
      <c r="Q7066" s="14"/>
      <c r="R7066" s="14"/>
      <c r="S7066" s="14"/>
      <c r="T7066" s="14"/>
      <c r="U7066" s="14"/>
      <c r="V7066" s="14"/>
      <c r="W7066" s="14"/>
      <c r="X7066" s="14"/>
      <c r="Y7066" s="14"/>
    </row>
    <row r="7067" spans="1:25">
      <c r="A7067" s="14" t="s">
        <v>7151</v>
      </c>
      <c r="B7067" s="14" t="s">
        <v>60</v>
      </c>
      <c r="C7067" s="14" t="s">
        <v>36</v>
      </c>
      <c r="D7067" s="14" t="s">
        <v>54</v>
      </c>
      <c r="E7067" s="14">
        <v>1</v>
      </c>
      <c r="F7067" s="14">
        <v>100.63890524621701</v>
      </c>
      <c r="G7067" s="14">
        <v>33.546301748738898</v>
      </c>
      <c r="H7067" s="14">
        <v>183.19633247695799</v>
      </c>
      <c r="I7067" s="14">
        <v>198.580377965905</v>
      </c>
      <c r="J7067" s="14">
        <v>161.03340354265401</v>
      </c>
      <c r="K7067" s="14">
        <v>242.13019899594599</v>
      </c>
      <c r="L7067" s="14">
        <v>43.549821030040398</v>
      </c>
      <c r="M7067" s="14">
        <v>37.546974423251598</v>
      </c>
      <c r="O7067" s="14"/>
      <c r="P7067" s="14"/>
      <c r="Q7067" s="14"/>
      <c r="R7067" s="14"/>
      <c r="S7067" s="14"/>
      <c r="T7067" s="14"/>
      <c r="U7067" s="14"/>
      <c r="V7067" s="14"/>
      <c r="W7067" s="14"/>
      <c r="X7067" s="14"/>
      <c r="Y7067" s="14"/>
    </row>
    <row r="7068" spans="1:25">
      <c r="A7068" s="14" t="s">
        <v>7152</v>
      </c>
      <c r="B7068" s="14" t="s">
        <v>60</v>
      </c>
      <c r="C7068" s="14" t="s">
        <v>34</v>
      </c>
      <c r="D7068" s="14" t="s">
        <v>54</v>
      </c>
      <c r="E7068" s="14">
        <v>1</v>
      </c>
      <c r="F7068" s="14">
        <v>105.402566633413</v>
      </c>
      <c r="G7068" s="14">
        <v>35.134188877804398</v>
      </c>
      <c r="H7068" s="14">
        <v>191.248102323251</v>
      </c>
      <c r="I7068" s="14">
        <v>206.62977537631599</v>
      </c>
      <c r="J7068" s="14">
        <v>168.41568612247701</v>
      </c>
      <c r="K7068" s="14">
        <v>250.802361007634</v>
      </c>
      <c r="L7068" s="14">
        <v>44.172585631318803</v>
      </c>
      <c r="M7068" s="14">
        <v>38.214089253838203</v>
      </c>
      <c r="O7068" s="14"/>
      <c r="P7068" s="14"/>
      <c r="Q7068" s="14"/>
      <c r="R7068" s="14"/>
      <c r="S7068" s="14"/>
      <c r="T7068" s="14"/>
      <c r="U7068" s="14"/>
      <c r="V7068" s="14"/>
      <c r="W7068" s="14"/>
      <c r="X7068" s="14"/>
      <c r="Y7068" s="14"/>
    </row>
    <row r="7069" spans="1:25">
      <c r="A7069" s="14" t="s">
        <v>7153</v>
      </c>
      <c r="B7069" s="14" t="s">
        <v>60</v>
      </c>
      <c r="C7069" s="14" t="s">
        <v>128</v>
      </c>
      <c r="D7069" s="14" t="s">
        <v>54</v>
      </c>
      <c r="E7069" s="14">
        <v>1</v>
      </c>
      <c r="F7069" s="14">
        <v>110.377415415025</v>
      </c>
      <c r="G7069" s="14">
        <v>36.792471805008397</v>
      </c>
      <c r="H7069" s="14">
        <v>199.79259207006001</v>
      </c>
      <c r="I7069" s="14">
        <v>210.597140728271</v>
      </c>
      <c r="J7069" s="14">
        <v>172.65139578358099</v>
      </c>
      <c r="K7069" s="14">
        <v>254.31396002848101</v>
      </c>
      <c r="L7069" s="14">
        <v>43.716819300209799</v>
      </c>
      <c r="M7069" s="14">
        <v>37.945744944689899</v>
      </c>
      <c r="O7069" s="14"/>
      <c r="P7069" s="14"/>
      <c r="Q7069" s="14"/>
      <c r="R7069" s="14"/>
      <c r="S7069" s="14"/>
      <c r="T7069" s="14"/>
      <c r="U7069" s="14"/>
      <c r="V7069" s="14"/>
      <c r="W7069" s="14"/>
      <c r="X7069" s="14"/>
      <c r="Y7069" s="14"/>
    </row>
    <row r="7070" spans="1:25">
      <c r="A7070" s="14" t="s">
        <v>7154</v>
      </c>
      <c r="B7070" s="14" t="s">
        <v>60</v>
      </c>
      <c r="C7070" s="14" t="s">
        <v>129</v>
      </c>
      <c r="D7070" s="14" t="s">
        <v>54</v>
      </c>
      <c r="E7070" s="14">
        <v>1</v>
      </c>
      <c r="F7070" s="14">
        <v>126.51539865236001</v>
      </c>
      <c r="G7070" s="14">
        <v>42.171799550786602</v>
      </c>
      <c r="H7070" s="14">
        <v>228.33417313810199</v>
      </c>
      <c r="I7070" s="14">
        <v>234.88623142529499</v>
      </c>
      <c r="J7070" s="14">
        <v>195.284446083104</v>
      </c>
      <c r="K7070" s="14">
        <v>280.08433233224503</v>
      </c>
      <c r="L7070" s="14">
        <v>45.1981009069492</v>
      </c>
      <c r="M7070" s="14">
        <v>39.601785342191</v>
      </c>
      <c r="O7070" s="14"/>
      <c r="P7070" s="14"/>
      <c r="Q7070" s="14"/>
      <c r="R7070" s="14"/>
      <c r="S7070" s="14"/>
      <c r="T7070" s="14"/>
      <c r="U7070" s="14"/>
      <c r="V7070" s="14"/>
      <c r="W7070" s="14"/>
      <c r="X7070" s="14"/>
      <c r="Y7070" s="14"/>
    </row>
    <row r="7071" spans="1:25">
      <c r="A7071" s="14" t="s">
        <v>7155</v>
      </c>
      <c r="B7071" s="14" t="s">
        <v>60</v>
      </c>
      <c r="C7071" s="14" t="s">
        <v>130</v>
      </c>
      <c r="D7071" s="14" t="s">
        <v>54</v>
      </c>
      <c r="E7071" s="14">
        <v>1</v>
      </c>
      <c r="F7071" s="14">
        <v>134.173709019537</v>
      </c>
      <c r="G7071" s="14">
        <v>44.724569673178898</v>
      </c>
      <c r="H7071" s="14">
        <v>240.99886665146499</v>
      </c>
      <c r="I7071" s="14">
        <v>243.46020957136901</v>
      </c>
      <c r="J7071" s="14">
        <v>203.55995690689599</v>
      </c>
      <c r="K7071" s="14">
        <v>288.823936715088</v>
      </c>
      <c r="L7071" s="14">
        <v>45.363727143719103</v>
      </c>
      <c r="M7071" s="14">
        <v>39.900252664472703</v>
      </c>
      <c r="O7071" s="14"/>
      <c r="P7071" s="14"/>
      <c r="Q7071" s="14"/>
      <c r="R7071" s="14"/>
      <c r="S7071" s="14"/>
      <c r="T7071" s="14"/>
      <c r="U7071" s="14"/>
      <c r="V7071" s="14"/>
      <c r="W7071" s="14"/>
      <c r="X7071" s="14"/>
      <c r="Y7071" s="14"/>
    </row>
    <row r="7072" spans="1:25">
      <c r="A7072" s="14" t="s">
        <v>7156</v>
      </c>
      <c r="B7072" s="14" t="s">
        <v>60</v>
      </c>
      <c r="C7072" s="14" t="s">
        <v>131</v>
      </c>
      <c r="D7072" s="14" t="s">
        <v>54</v>
      </c>
      <c r="E7072" s="14">
        <v>1</v>
      </c>
      <c r="F7072" s="14">
        <v>134.42956312637801</v>
      </c>
      <c r="G7072" s="14">
        <v>44.809854375459402</v>
      </c>
      <c r="H7072" s="14">
        <v>239.77448163092501</v>
      </c>
      <c r="I7072" s="14">
        <v>239.851288148001</v>
      </c>
      <c r="J7072" s="14">
        <v>200.604256093278</v>
      </c>
      <c r="K7072" s="14">
        <v>284.46686596204302</v>
      </c>
      <c r="L7072" s="14">
        <v>44.6155778140417</v>
      </c>
      <c r="M7072" s="14">
        <v>39.2470320547231</v>
      </c>
      <c r="O7072" s="14"/>
      <c r="P7072" s="14"/>
      <c r="Q7072" s="14"/>
      <c r="R7072" s="14"/>
      <c r="S7072" s="14"/>
      <c r="T7072" s="14"/>
      <c r="U7072" s="14"/>
      <c r="V7072" s="14"/>
      <c r="W7072" s="14"/>
      <c r="X7072" s="14"/>
      <c r="Y7072" s="14"/>
    </row>
    <row r="7073" spans="1:25">
      <c r="A7073" s="14" t="s">
        <v>7157</v>
      </c>
      <c r="B7073" s="14" t="s">
        <v>60</v>
      </c>
      <c r="C7073" s="14" t="s">
        <v>132</v>
      </c>
      <c r="D7073" s="14" t="s">
        <v>54</v>
      </c>
      <c r="E7073" s="14">
        <v>1</v>
      </c>
      <c r="F7073" s="14">
        <v>132.763120012314</v>
      </c>
      <c r="G7073" s="14">
        <v>44.254373337437897</v>
      </c>
      <c r="H7073" s="14">
        <v>234.86258139738499</v>
      </c>
      <c r="I7073" s="14">
        <v>234.940452310925</v>
      </c>
      <c r="J7073" s="14">
        <v>196.22897594928801</v>
      </c>
      <c r="K7073" s="14">
        <v>278.982743273376</v>
      </c>
      <c r="L7073" s="14">
        <v>44.0422909624506</v>
      </c>
      <c r="M7073" s="14">
        <v>38.711476361637601</v>
      </c>
      <c r="O7073" s="14"/>
      <c r="P7073" s="14"/>
      <c r="Q7073" s="14"/>
      <c r="R7073" s="14"/>
      <c r="S7073" s="14"/>
      <c r="T7073" s="14"/>
      <c r="U7073" s="14"/>
      <c r="V7073" s="14"/>
      <c r="W7073" s="14"/>
      <c r="X7073" s="14"/>
      <c r="Y7073" s="14"/>
    </row>
    <row r="7074" spans="1:25">
      <c r="A7074" s="14" t="s">
        <v>7158</v>
      </c>
      <c r="B7074" s="14" t="s">
        <v>60</v>
      </c>
      <c r="C7074" s="14" t="s">
        <v>38</v>
      </c>
      <c r="D7074" s="14" t="s">
        <v>54</v>
      </c>
      <c r="E7074" s="14">
        <v>2</v>
      </c>
      <c r="F7074" s="14">
        <v>151.59353893814</v>
      </c>
      <c r="G7074" s="14">
        <v>50.531179646046802</v>
      </c>
      <c r="H7074" s="14">
        <v>298.11905395897799</v>
      </c>
      <c r="I7074" s="14">
        <v>310.13344692765401</v>
      </c>
      <c r="J7074" s="14">
        <v>262.446363637476</v>
      </c>
      <c r="K7074" s="14">
        <v>363.93752186198799</v>
      </c>
      <c r="L7074" s="14">
        <v>53.8040749343348</v>
      </c>
      <c r="M7074" s="14">
        <v>47.687083290177199</v>
      </c>
      <c r="O7074" s="14"/>
      <c r="P7074" s="14"/>
      <c r="Q7074" s="14"/>
      <c r="R7074" s="14"/>
      <c r="S7074" s="14"/>
      <c r="T7074" s="14"/>
      <c r="U7074" s="14"/>
      <c r="V7074" s="14"/>
      <c r="W7074" s="14"/>
      <c r="X7074" s="14"/>
      <c r="Y7074" s="14"/>
    </row>
    <row r="7075" spans="1:25">
      <c r="A7075" s="14" t="s">
        <v>7159</v>
      </c>
      <c r="B7075" s="14" t="s">
        <v>60</v>
      </c>
      <c r="C7075" s="14" t="s">
        <v>36</v>
      </c>
      <c r="D7075" s="14" t="s">
        <v>54</v>
      </c>
      <c r="E7075" s="14">
        <v>2</v>
      </c>
      <c r="F7075" s="14">
        <v>145.301894773897</v>
      </c>
      <c r="G7075" s="14">
        <v>48.433964924632399</v>
      </c>
      <c r="H7075" s="14">
        <v>284.02575310586298</v>
      </c>
      <c r="I7075" s="14">
        <v>294.21691818729602</v>
      </c>
      <c r="J7075" s="14">
        <v>248.073838430411</v>
      </c>
      <c r="K7075" s="14">
        <v>346.41449045184902</v>
      </c>
      <c r="L7075" s="14">
        <v>52.197572264552697</v>
      </c>
      <c r="M7075" s="14">
        <v>46.143079756885399</v>
      </c>
      <c r="O7075" s="14"/>
      <c r="P7075" s="14"/>
      <c r="Q7075" s="14"/>
      <c r="R7075" s="14"/>
      <c r="S7075" s="14"/>
      <c r="T7075" s="14"/>
      <c r="U7075" s="14"/>
      <c r="V7075" s="14"/>
      <c r="W7075" s="14"/>
      <c r="X7075" s="14"/>
      <c r="Y7075" s="14"/>
    </row>
    <row r="7076" spans="1:25">
      <c r="A7076" s="14" t="s">
        <v>7160</v>
      </c>
      <c r="B7076" s="14" t="s">
        <v>60</v>
      </c>
      <c r="C7076" s="14" t="s">
        <v>34</v>
      </c>
      <c r="D7076" s="14" t="s">
        <v>54</v>
      </c>
      <c r="E7076" s="14">
        <v>2</v>
      </c>
      <c r="F7076" s="14">
        <v>141.88148580767</v>
      </c>
      <c r="G7076" s="14">
        <v>47.293828602556701</v>
      </c>
      <c r="H7076" s="14">
        <v>276.57209709097498</v>
      </c>
      <c r="I7076" s="14">
        <v>282.72544188538399</v>
      </c>
      <c r="J7076" s="14">
        <v>237.871866175554</v>
      </c>
      <c r="K7076" s="14">
        <v>333.53976421195398</v>
      </c>
      <c r="L7076" s="14">
        <v>50.814322326570199</v>
      </c>
      <c r="M7076" s="14">
        <v>44.853575709829897</v>
      </c>
      <c r="O7076" s="14"/>
      <c r="P7076" s="14"/>
      <c r="Q7076" s="14"/>
      <c r="R7076" s="14"/>
      <c r="S7076" s="14"/>
      <c r="T7076" s="14"/>
      <c r="U7076" s="14"/>
      <c r="V7076" s="14"/>
      <c r="W7076" s="14"/>
      <c r="X7076" s="14"/>
      <c r="Y7076" s="14"/>
    </row>
    <row r="7077" spans="1:25">
      <c r="A7077" s="14" t="s">
        <v>7161</v>
      </c>
      <c r="B7077" s="14" t="s">
        <v>60</v>
      </c>
      <c r="C7077" s="14" t="s">
        <v>128</v>
      </c>
      <c r="D7077" s="14" t="s">
        <v>54</v>
      </c>
      <c r="E7077" s="14">
        <v>2</v>
      </c>
      <c r="F7077" s="14">
        <v>150.66725447415899</v>
      </c>
      <c r="G7077" s="14">
        <v>50.222418158052903</v>
      </c>
      <c r="H7077" s="14">
        <v>294.05373838588298</v>
      </c>
      <c r="I7077" s="14">
        <v>301.592872708843</v>
      </c>
      <c r="J7077" s="14">
        <v>255.11999565854799</v>
      </c>
      <c r="K7077" s="14">
        <v>354.04652878778199</v>
      </c>
      <c r="L7077" s="14">
        <v>52.453656078938302</v>
      </c>
      <c r="M7077" s="14">
        <v>46.472877050295601</v>
      </c>
      <c r="O7077" s="14"/>
      <c r="P7077" s="14"/>
      <c r="Q7077" s="14"/>
      <c r="R7077" s="14"/>
      <c r="S7077" s="14"/>
      <c r="T7077" s="14"/>
      <c r="U7077" s="14"/>
      <c r="V7077" s="14"/>
      <c r="W7077" s="14"/>
      <c r="X7077" s="14"/>
      <c r="Y7077" s="14"/>
    </row>
    <row r="7078" spans="1:25">
      <c r="A7078" s="14" t="s">
        <v>7162</v>
      </c>
      <c r="B7078" s="14" t="s">
        <v>60</v>
      </c>
      <c r="C7078" s="14" t="s">
        <v>129</v>
      </c>
      <c r="D7078" s="14" t="s">
        <v>54</v>
      </c>
      <c r="E7078" s="14">
        <v>2</v>
      </c>
      <c r="F7078" s="14">
        <v>148.792953002096</v>
      </c>
      <c r="G7078" s="14">
        <v>49.597651000698498</v>
      </c>
      <c r="H7078" s="14">
        <v>290.475076140277</v>
      </c>
      <c r="I7078" s="14">
        <v>294.282946483915</v>
      </c>
      <c r="J7078" s="14">
        <v>248.68898111117301</v>
      </c>
      <c r="K7078" s="14">
        <v>345.78393723636901</v>
      </c>
      <c r="L7078" s="14">
        <v>51.500990752453298</v>
      </c>
      <c r="M7078" s="14">
        <v>45.5939653727429</v>
      </c>
      <c r="O7078" s="14"/>
      <c r="P7078" s="14"/>
      <c r="Q7078" s="14"/>
      <c r="R7078" s="14"/>
      <c r="S7078" s="14"/>
      <c r="T7078" s="14"/>
      <c r="U7078" s="14"/>
      <c r="V7078" s="14"/>
      <c r="W7078" s="14"/>
      <c r="X7078" s="14"/>
      <c r="Y7078" s="14"/>
    </row>
    <row r="7079" spans="1:25">
      <c r="A7079" s="14" t="s">
        <v>7163</v>
      </c>
      <c r="B7079" s="14" t="s">
        <v>60</v>
      </c>
      <c r="C7079" s="14" t="s">
        <v>130</v>
      </c>
      <c r="D7079" s="14" t="s">
        <v>54</v>
      </c>
      <c r="E7079" s="14">
        <v>2</v>
      </c>
      <c r="F7079" s="14">
        <v>154.06771403863601</v>
      </c>
      <c r="G7079" s="14">
        <v>51.355904679545198</v>
      </c>
      <c r="H7079" s="14">
        <v>300.90762687962302</v>
      </c>
      <c r="I7079" s="14">
        <v>301.73149580661999</v>
      </c>
      <c r="J7079" s="14">
        <v>255.78332001805799</v>
      </c>
      <c r="K7079" s="14">
        <v>353.52290340672698</v>
      </c>
      <c r="L7079" s="14">
        <v>51.7914076001071</v>
      </c>
      <c r="M7079" s="14">
        <v>45.948175788561798</v>
      </c>
      <c r="O7079" s="14"/>
      <c r="P7079" s="14"/>
      <c r="Q7079" s="14"/>
      <c r="R7079" s="14"/>
      <c r="S7079" s="14"/>
      <c r="T7079" s="14"/>
      <c r="U7079" s="14"/>
      <c r="V7079" s="14"/>
      <c r="W7079" s="14"/>
      <c r="X7079" s="14"/>
      <c r="Y7079" s="14"/>
    </row>
    <row r="7080" spans="1:25">
      <c r="A7080" s="14" t="s">
        <v>7164</v>
      </c>
      <c r="B7080" s="14" t="s">
        <v>60</v>
      </c>
      <c r="C7080" s="14" t="s">
        <v>131</v>
      </c>
      <c r="D7080" s="14" t="s">
        <v>54</v>
      </c>
      <c r="E7080" s="14">
        <v>2</v>
      </c>
      <c r="F7080" s="14">
        <v>151.370149370886</v>
      </c>
      <c r="G7080" s="14">
        <v>50.4567164569619</v>
      </c>
      <c r="H7080" s="14">
        <v>295.36215218030702</v>
      </c>
      <c r="I7080" s="14">
        <v>289.06580063021499</v>
      </c>
      <c r="J7080" s="14">
        <v>244.710750432802</v>
      </c>
      <c r="K7080" s="14">
        <v>339.11491157449302</v>
      </c>
      <c r="L7080" s="14">
        <v>50.049110944277899</v>
      </c>
      <c r="M7080" s="14">
        <v>44.355050197412901</v>
      </c>
      <c r="O7080" s="14"/>
      <c r="P7080" s="14"/>
      <c r="Q7080" s="14"/>
      <c r="R7080" s="14"/>
      <c r="S7080" s="14"/>
      <c r="T7080" s="14"/>
      <c r="U7080" s="14"/>
      <c r="V7080" s="14"/>
      <c r="W7080" s="14"/>
      <c r="X7080" s="14"/>
      <c r="Y7080" s="14"/>
    </row>
    <row r="7081" spans="1:25">
      <c r="A7081" s="14" t="s">
        <v>7165</v>
      </c>
      <c r="B7081" s="14" t="s">
        <v>60</v>
      </c>
      <c r="C7081" s="14" t="s">
        <v>132</v>
      </c>
      <c r="D7081" s="14" t="s">
        <v>54</v>
      </c>
      <c r="E7081" s="14">
        <v>2</v>
      </c>
      <c r="F7081" s="14">
        <v>165.53997407974799</v>
      </c>
      <c r="G7081" s="14">
        <v>55.179991359916002</v>
      </c>
      <c r="H7081" s="14">
        <v>323.08678119278699</v>
      </c>
      <c r="I7081" s="14">
        <v>311.963373305083</v>
      </c>
      <c r="J7081" s="14">
        <v>266.12492087741703</v>
      </c>
      <c r="K7081" s="14">
        <v>363.41219841787199</v>
      </c>
      <c r="L7081" s="14">
        <v>51.448825112789699</v>
      </c>
      <c r="M7081" s="14">
        <v>45.838452427665501</v>
      </c>
      <c r="O7081" s="14"/>
      <c r="P7081" s="14"/>
      <c r="Q7081" s="14"/>
      <c r="R7081" s="14"/>
      <c r="S7081" s="14"/>
      <c r="T7081" s="14"/>
      <c r="U7081" s="14"/>
      <c r="V7081" s="14"/>
      <c r="W7081" s="14"/>
      <c r="X7081" s="14"/>
      <c r="Y7081" s="14"/>
    </row>
    <row r="7082" spans="1:25">
      <c r="A7082" s="14" t="s">
        <v>7166</v>
      </c>
      <c r="B7082" s="14" t="s">
        <v>60</v>
      </c>
      <c r="C7082" s="14" t="s">
        <v>38</v>
      </c>
      <c r="D7082" s="14" t="s">
        <v>54</v>
      </c>
      <c r="E7082" s="14">
        <v>3</v>
      </c>
      <c r="F7082" s="14">
        <v>178.17280409273701</v>
      </c>
      <c r="G7082" s="14">
        <v>59.390934697578899</v>
      </c>
      <c r="H7082" s="14">
        <v>368.11802254651099</v>
      </c>
      <c r="I7082" s="14">
        <v>375.37124511146197</v>
      </c>
      <c r="J7082" s="14">
        <v>321.73349616001599</v>
      </c>
      <c r="K7082" s="14">
        <v>435.32218589626899</v>
      </c>
      <c r="L7082" s="14">
        <v>59.950940784807202</v>
      </c>
      <c r="M7082" s="14">
        <v>53.637748951445602</v>
      </c>
      <c r="O7082" s="14"/>
      <c r="P7082" s="14"/>
      <c r="Q7082" s="14"/>
      <c r="R7082" s="14"/>
      <c r="S7082" s="14"/>
      <c r="T7082" s="14"/>
      <c r="U7082" s="14"/>
      <c r="V7082" s="14"/>
      <c r="W7082" s="14"/>
      <c r="X7082" s="14"/>
      <c r="Y7082" s="14"/>
    </row>
    <row r="7083" spans="1:25">
      <c r="A7083" s="14" t="s">
        <v>7167</v>
      </c>
      <c r="B7083" s="14" t="s">
        <v>60</v>
      </c>
      <c r="C7083" s="14" t="s">
        <v>36</v>
      </c>
      <c r="D7083" s="14" t="s">
        <v>54</v>
      </c>
      <c r="E7083" s="14">
        <v>3</v>
      </c>
      <c r="F7083" s="14">
        <v>170.35985277721099</v>
      </c>
      <c r="G7083" s="14">
        <v>56.7866175924038</v>
      </c>
      <c r="H7083" s="14">
        <v>350.86677261855101</v>
      </c>
      <c r="I7083" s="14">
        <v>353.81888209441098</v>
      </c>
      <c r="J7083" s="14">
        <v>302.15248206234298</v>
      </c>
      <c r="K7083" s="14">
        <v>411.713123399209</v>
      </c>
      <c r="L7083" s="14">
        <v>57.894241304798101</v>
      </c>
      <c r="M7083" s="14">
        <v>51.666400032068097</v>
      </c>
      <c r="O7083" s="14"/>
      <c r="P7083" s="14"/>
      <c r="Q7083" s="14"/>
      <c r="R7083" s="14"/>
      <c r="S7083" s="14"/>
      <c r="T7083" s="14"/>
      <c r="U7083" s="14"/>
      <c r="V7083" s="14"/>
      <c r="W7083" s="14"/>
      <c r="X7083" s="14"/>
      <c r="Y7083" s="14"/>
    </row>
    <row r="7084" spans="1:25">
      <c r="A7084" s="14" t="s">
        <v>7168</v>
      </c>
      <c r="B7084" s="14" t="s">
        <v>60</v>
      </c>
      <c r="C7084" s="14" t="s">
        <v>34</v>
      </c>
      <c r="D7084" s="14" t="s">
        <v>54</v>
      </c>
      <c r="E7084" s="14">
        <v>3</v>
      </c>
      <c r="F7084" s="14">
        <v>168.73546093631501</v>
      </c>
      <c r="G7084" s="14">
        <v>56.2451536454383</v>
      </c>
      <c r="H7084" s="14">
        <v>345.99626996455601</v>
      </c>
      <c r="I7084" s="14">
        <v>350.43147727067702</v>
      </c>
      <c r="J7084" s="14">
        <v>299.037631313286</v>
      </c>
      <c r="K7084" s="14">
        <v>408.05196474794298</v>
      </c>
      <c r="L7084" s="14">
        <v>57.620487477266003</v>
      </c>
      <c r="M7084" s="14">
        <v>51.393845957391697</v>
      </c>
      <c r="O7084" s="14"/>
      <c r="P7084" s="14"/>
      <c r="Q7084" s="14"/>
      <c r="R7084" s="14"/>
      <c r="S7084" s="14"/>
      <c r="T7084" s="14"/>
      <c r="U7084" s="14"/>
      <c r="V7084" s="14"/>
      <c r="W7084" s="14"/>
      <c r="X7084" s="14"/>
      <c r="Y7084" s="14"/>
    </row>
    <row r="7085" spans="1:25">
      <c r="A7085" s="14" t="s">
        <v>7169</v>
      </c>
      <c r="B7085" s="14" t="s">
        <v>60</v>
      </c>
      <c r="C7085" s="14" t="s">
        <v>128</v>
      </c>
      <c r="D7085" s="14" t="s">
        <v>54</v>
      </c>
      <c r="E7085" s="14">
        <v>3</v>
      </c>
      <c r="F7085" s="14">
        <v>172.43158401539</v>
      </c>
      <c r="G7085" s="14">
        <v>57.477194671796802</v>
      </c>
      <c r="H7085" s="14">
        <v>353.38685907158703</v>
      </c>
      <c r="I7085" s="14">
        <v>358.28025965030798</v>
      </c>
      <c r="J7085" s="14">
        <v>306.35678638587501</v>
      </c>
      <c r="K7085" s="14">
        <v>416.422459335898</v>
      </c>
      <c r="L7085" s="14">
        <v>58.142199685589397</v>
      </c>
      <c r="M7085" s="14">
        <v>51.923473264433198</v>
      </c>
      <c r="O7085" s="14"/>
      <c r="P7085" s="14"/>
      <c r="Q7085" s="14"/>
      <c r="R7085" s="14"/>
      <c r="S7085" s="14"/>
      <c r="T7085" s="14"/>
      <c r="U7085" s="14"/>
      <c r="V7085" s="14"/>
      <c r="W7085" s="14"/>
      <c r="X7085" s="14"/>
      <c r="Y7085" s="14"/>
    </row>
    <row r="7086" spans="1:25">
      <c r="A7086" s="14" t="s">
        <v>7170</v>
      </c>
      <c r="B7086" s="14" t="s">
        <v>60</v>
      </c>
      <c r="C7086" s="14" t="s">
        <v>129</v>
      </c>
      <c r="D7086" s="14" t="s">
        <v>54</v>
      </c>
      <c r="E7086" s="14">
        <v>3</v>
      </c>
      <c r="F7086" s="14">
        <v>171.97305109954701</v>
      </c>
      <c r="G7086" s="14">
        <v>57.324350366515603</v>
      </c>
      <c r="H7086" s="14">
        <v>351.95663521662402</v>
      </c>
      <c r="I7086" s="14">
        <v>356.27734033258201</v>
      </c>
      <c r="J7086" s="14">
        <v>304.65459798545299</v>
      </c>
      <c r="K7086" s="14">
        <v>414.09155111082799</v>
      </c>
      <c r="L7086" s="14">
        <v>57.814210778245403</v>
      </c>
      <c r="M7086" s="14">
        <v>51.622742347128998</v>
      </c>
      <c r="O7086" s="14"/>
      <c r="P7086" s="14"/>
      <c r="Q7086" s="14"/>
      <c r="R7086" s="14"/>
      <c r="S7086" s="14"/>
      <c r="T7086" s="14"/>
      <c r="U7086" s="14"/>
      <c r="V7086" s="14"/>
      <c r="W7086" s="14"/>
      <c r="X7086" s="14"/>
      <c r="Y7086" s="14"/>
    </row>
    <row r="7087" spans="1:25">
      <c r="A7087" s="14" t="s">
        <v>7171</v>
      </c>
      <c r="B7087" s="14" t="s">
        <v>60</v>
      </c>
      <c r="C7087" s="14" t="s">
        <v>130</v>
      </c>
      <c r="D7087" s="14" t="s">
        <v>54</v>
      </c>
      <c r="E7087" s="14">
        <v>3</v>
      </c>
      <c r="F7087" s="14">
        <v>168.13966927713699</v>
      </c>
      <c r="G7087" s="14">
        <v>56.046556425712197</v>
      </c>
      <c r="H7087" s="14">
        <v>344.37208249285499</v>
      </c>
      <c r="I7087" s="14">
        <v>348.50924810983798</v>
      </c>
      <c r="J7087" s="14">
        <v>297.547523855767</v>
      </c>
      <c r="K7087" s="14">
        <v>405.65689092305098</v>
      </c>
      <c r="L7087" s="14">
        <v>57.147642813212897</v>
      </c>
      <c r="M7087" s="14">
        <v>50.961724254070901</v>
      </c>
      <c r="O7087" s="14"/>
      <c r="P7087" s="14"/>
      <c r="Q7087" s="14"/>
      <c r="R7087" s="14"/>
      <c r="S7087" s="14"/>
      <c r="T7087" s="14"/>
      <c r="U7087" s="14"/>
      <c r="V7087" s="14"/>
      <c r="W7087" s="14"/>
      <c r="X7087" s="14"/>
      <c r="Y7087" s="14"/>
    </row>
    <row r="7088" spans="1:25">
      <c r="A7088" s="14" t="s">
        <v>7172</v>
      </c>
      <c r="B7088" s="14" t="s">
        <v>60</v>
      </c>
      <c r="C7088" s="14" t="s">
        <v>131</v>
      </c>
      <c r="D7088" s="14" t="s">
        <v>54</v>
      </c>
      <c r="E7088" s="14">
        <v>3</v>
      </c>
      <c r="F7088" s="14">
        <v>162.62278478814801</v>
      </c>
      <c r="G7088" s="14">
        <v>54.207594929382502</v>
      </c>
      <c r="H7088" s="14">
        <v>331.99163969489598</v>
      </c>
      <c r="I7088" s="14">
        <v>335.76274105531297</v>
      </c>
      <c r="J7088" s="14">
        <v>285.920452807625</v>
      </c>
      <c r="K7088" s="14">
        <v>391.76347847173702</v>
      </c>
      <c r="L7088" s="14">
        <v>56.000737416424201</v>
      </c>
      <c r="M7088" s="14">
        <v>49.842288247688501</v>
      </c>
      <c r="O7088" s="14"/>
      <c r="P7088" s="14"/>
      <c r="Q7088" s="14"/>
      <c r="R7088" s="14"/>
      <c r="S7088" s="14"/>
      <c r="T7088" s="14"/>
      <c r="U7088" s="14"/>
      <c r="V7088" s="14"/>
      <c r="W7088" s="14"/>
      <c r="X7088" s="14"/>
      <c r="Y7088" s="14"/>
    </row>
    <row r="7089" spans="1:25">
      <c r="A7089" s="14" t="s">
        <v>7173</v>
      </c>
      <c r="B7089" s="14" t="s">
        <v>60</v>
      </c>
      <c r="C7089" s="14" t="s">
        <v>132</v>
      </c>
      <c r="D7089" s="14" t="s">
        <v>54</v>
      </c>
      <c r="E7089" s="14">
        <v>3</v>
      </c>
      <c r="F7089" s="14">
        <v>160.635103368362</v>
      </c>
      <c r="G7089" s="14">
        <v>53.545034456120597</v>
      </c>
      <c r="H7089" s="14">
        <v>325.79881019848199</v>
      </c>
      <c r="I7089" s="14">
        <v>327.999474909235</v>
      </c>
      <c r="J7089" s="14">
        <v>279.05772527634298</v>
      </c>
      <c r="K7089" s="14">
        <v>383.02815313824601</v>
      </c>
      <c r="L7089" s="14">
        <v>55.028678229011298</v>
      </c>
      <c r="M7089" s="14">
        <v>48.941749632892297</v>
      </c>
      <c r="O7089" s="14"/>
      <c r="P7089" s="14"/>
      <c r="Q7089" s="14"/>
      <c r="R7089" s="14"/>
      <c r="S7089" s="14"/>
      <c r="T7089" s="14"/>
      <c r="U7089" s="14"/>
      <c r="V7089" s="14"/>
      <c r="W7089" s="14"/>
      <c r="X7089" s="14"/>
      <c r="Y7089" s="14"/>
    </row>
    <row r="7090" spans="1:25">
      <c r="A7090" s="14" t="s">
        <v>7174</v>
      </c>
      <c r="B7090" s="14" t="s">
        <v>60</v>
      </c>
      <c r="C7090" s="14" t="s">
        <v>38</v>
      </c>
      <c r="D7090" s="14" t="s">
        <v>54</v>
      </c>
      <c r="E7090" s="14">
        <v>4</v>
      </c>
      <c r="F7090" s="14">
        <v>195.26691289108999</v>
      </c>
      <c r="G7090" s="14">
        <v>65.088970963696696</v>
      </c>
      <c r="H7090" s="14">
        <v>412.37310544663399</v>
      </c>
      <c r="I7090" s="14">
        <v>426.08655861289498</v>
      </c>
      <c r="J7090" s="14">
        <v>368.14706321109901</v>
      </c>
      <c r="K7090" s="14">
        <v>490.52208289291201</v>
      </c>
      <c r="L7090" s="14">
        <v>64.435524280017404</v>
      </c>
      <c r="M7090" s="14">
        <v>57.939495401796101</v>
      </c>
      <c r="O7090" s="14"/>
      <c r="P7090" s="14"/>
      <c r="Q7090" s="14"/>
      <c r="R7090" s="14"/>
      <c r="S7090" s="14"/>
      <c r="T7090" s="14"/>
      <c r="U7090" s="14"/>
      <c r="V7090" s="14"/>
      <c r="W7090" s="14"/>
      <c r="X7090" s="14"/>
      <c r="Y7090" s="14"/>
    </row>
    <row r="7091" spans="1:25">
      <c r="A7091" s="14" t="s">
        <v>7175</v>
      </c>
      <c r="B7091" s="14" t="s">
        <v>60</v>
      </c>
      <c r="C7091" s="14" t="s">
        <v>36</v>
      </c>
      <c r="D7091" s="14" t="s">
        <v>54</v>
      </c>
      <c r="E7091" s="14">
        <v>4</v>
      </c>
      <c r="F7091" s="14">
        <v>195.690495117007</v>
      </c>
      <c r="G7091" s="14">
        <v>65.230165039002401</v>
      </c>
      <c r="H7091" s="14">
        <v>413.119329344101</v>
      </c>
      <c r="I7091" s="14">
        <v>429.580936335008</v>
      </c>
      <c r="J7091" s="14">
        <v>371.25987480596302</v>
      </c>
      <c r="K7091" s="14">
        <v>494.43330549484898</v>
      </c>
      <c r="L7091" s="14">
        <v>64.852369159840805</v>
      </c>
      <c r="M7091" s="14">
        <v>58.321061529044997</v>
      </c>
      <c r="O7091" s="14"/>
      <c r="P7091" s="14"/>
      <c r="Q7091" s="14"/>
      <c r="R7091" s="14"/>
      <c r="S7091" s="14"/>
      <c r="T7091" s="14"/>
      <c r="U7091" s="14"/>
      <c r="V7091" s="14"/>
      <c r="W7091" s="14"/>
      <c r="X7091" s="14"/>
      <c r="Y7091" s="14"/>
    </row>
    <row r="7092" spans="1:25">
      <c r="A7092" s="14" t="s">
        <v>7176</v>
      </c>
      <c r="B7092" s="14" t="s">
        <v>60</v>
      </c>
      <c r="C7092" s="14" t="s">
        <v>34</v>
      </c>
      <c r="D7092" s="14" t="s">
        <v>54</v>
      </c>
      <c r="E7092" s="14">
        <v>4</v>
      </c>
      <c r="F7092" s="14">
        <v>195.19212020369201</v>
      </c>
      <c r="G7092" s="14">
        <v>65.064040067897196</v>
      </c>
      <c r="H7092" s="14">
        <v>411.42448876270799</v>
      </c>
      <c r="I7092" s="14">
        <v>425.02140746242202</v>
      </c>
      <c r="J7092" s="14">
        <v>367.22295812244801</v>
      </c>
      <c r="K7092" s="14">
        <v>489.30138724470601</v>
      </c>
      <c r="L7092" s="14">
        <v>64.279979782283903</v>
      </c>
      <c r="M7092" s="14">
        <v>57.798449339974802</v>
      </c>
      <c r="O7092" s="14"/>
      <c r="P7092" s="14"/>
      <c r="Q7092" s="14"/>
      <c r="R7092" s="14"/>
      <c r="S7092" s="14"/>
      <c r="T7092" s="14"/>
      <c r="U7092" s="14"/>
      <c r="V7092" s="14"/>
      <c r="W7092" s="14"/>
      <c r="X7092" s="14"/>
      <c r="Y7092" s="14"/>
    </row>
    <row r="7093" spans="1:25">
      <c r="A7093" s="14" t="s">
        <v>7177</v>
      </c>
      <c r="B7093" s="14" t="s">
        <v>60</v>
      </c>
      <c r="C7093" s="14" t="s">
        <v>128</v>
      </c>
      <c r="D7093" s="14" t="s">
        <v>54</v>
      </c>
      <c r="E7093" s="14">
        <v>4</v>
      </c>
      <c r="F7093" s="14">
        <v>181.79295512021</v>
      </c>
      <c r="G7093" s="14">
        <v>60.597651706736698</v>
      </c>
      <c r="H7093" s="14">
        <v>380.686340663002</v>
      </c>
      <c r="I7093" s="14">
        <v>391.905177539009</v>
      </c>
      <c r="J7093" s="14">
        <v>336.75255819719399</v>
      </c>
      <c r="K7093" s="14">
        <v>453.48032363755499</v>
      </c>
      <c r="L7093" s="14">
        <v>61.575146098546703</v>
      </c>
      <c r="M7093" s="14">
        <v>55.152619341815097</v>
      </c>
      <c r="O7093" s="14"/>
      <c r="P7093" s="14"/>
      <c r="Q7093" s="14"/>
      <c r="R7093" s="14"/>
      <c r="S7093" s="14"/>
      <c r="T7093" s="14"/>
      <c r="U7093" s="14"/>
      <c r="V7093" s="14"/>
      <c r="W7093" s="14"/>
      <c r="X7093" s="14"/>
      <c r="Y7093" s="14"/>
    </row>
    <row r="7094" spans="1:25">
      <c r="A7094" s="14" t="s">
        <v>7178</v>
      </c>
      <c r="B7094" s="14" t="s">
        <v>60</v>
      </c>
      <c r="C7094" s="14" t="s">
        <v>129</v>
      </c>
      <c r="D7094" s="14" t="s">
        <v>54</v>
      </c>
      <c r="E7094" s="14">
        <v>4</v>
      </c>
      <c r="F7094" s="14">
        <v>163.70162526551101</v>
      </c>
      <c r="G7094" s="14">
        <v>54.567208421836902</v>
      </c>
      <c r="H7094" s="14">
        <v>340.27235083978201</v>
      </c>
      <c r="I7094" s="14">
        <v>349.69986614208</v>
      </c>
      <c r="J7094" s="14">
        <v>297.94630824694298</v>
      </c>
      <c r="K7094" s="14">
        <v>407.82554829850801</v>
      </c>
      <c r="L7094" s="14">
        <v>58.125682156428198</v>
      </c>
      <c r="M7094" s="14">
        <v>51.753557895136097</v>
      </c>
      <c r="O7094" s="14"/>
      <c r="P7094" s="14"/>
      <c r="Q7094" s="14"/>
      <c r="R7094" s="14"/>
      <c r="S7094" s="14"/>
      <c r="T7094" s="14"/>
      <c r="U7094" s="14"/>
      <c r="V7094" s="14"/>
      <c r="W7094" s="14"/>
      <c r="X7094" s="14"/>
      <c r="Y7094" s="14"/>
    </row>
    <row r="7095" spans="1:25">
      <c r="A7095" s="14" t="s">
        <v>7179</v>
      </c>
      <c r="B7095" s="14" t="s">
        <v>60</v>
      </c>
      <c r="C7095" s="14" t="s">
        <v>130</v>
      </c>
      <c r="D7095" s="14" t="s">
        <v>54</v>
      </c>
      <c r="E7095" s="14">
        <v>4</v>
      </c>
      <c r="F7095" s="14">
        <v>159.58422783304999</v>
      </c>
      <c r="G7095" s="14">
        <v>53.1947426110167</v>
      </c>
      <c r="H7095" s="14">
        <v>330.074104064388</v>
      </c>
      <c r="I7095" s="14">
        <v>336.92367103697802</v>
      </c>
      <c r="J7095" s="14">
        <v>286.48810063979198</v>
      </c>
      <c r="K7095" s="14">
        <v>393.65393609421301</v>
      </c>
      <c r="L7095" s="14">
        <v>56.730265057234497</v>
      </c>
      <c r="M7095" s="14">
        <v>50.435570397185899</v>
      </c>
      <c r="O7095" s="14"/>
      <c r="P7095" s="14"/>
      <c r="Q7095" s="14"/>
      <c r="R7095" s="14"/>
      <c r="S7095" s="14"/>
      <c r="T7095" s="14"/>
      <c r="U7095" s="14"/>
      <c r="V7095" s="14"/>
      <c r="W7095" s="14"/>
      <c r="X7095" s="14"/>
      <c r="Y7095" s="14"/>
    </row>
    <row r="7096" spans="1:25">
      <c r="A7096" s="14" t="s">
        <v>7180</v>
      </c>
      <c r="B7096" s="14" t="s">
        <v>60</v>
      </c>
      <c r="C7096" s="14" t="s">
        <v>131</v>
      </c>
      <c r="D7096" s="14" t="s">
        <v>54</v>
      </c>
      <c r="E7096" s="14">
        <v>4</v>
      </c>
      <c r="F7096" s="14">
        <v>165.28716204905399</v>
      </c>
      <c r="G7096" s="14">
        <v>55.095720683017902</v>
      </c>
      <c r="H7096" s="14">
        <v>340.73504308283799</v>
      </c>
      <c r="I7096" s="14">
        <v>346.57657499419099</v>
      </c>
      <c r="J7096" s="14">
        <v>295.59365513084799</v>
      </c>
      <c r="K7096" s="14">
        <v>403.804601038361</v>
      </c>
      <c r="L7096" s="14">
        <v>57.228026044169503</v>
      </c>
      <c r="M7096" s="14">
        <v>50.9829198633429</v>
      </c>
      <c r="O7096" s="14"/>
      <c r="P7096" s="14"/>
      <c r="Q7096" s="14"/>
      <c r="R7096" s="14"/>
      <c r="S7096" s="14"/>
      <c r="T7096" s="14"/>
      <c r="U7096" s="14"/>
      <c r="V7096" s="14"/>
      <c r="W7096" s="14"/>
      <c r="X7096" s="14"/>
      <c r="Y7096" s="14"/>
    </row>
    <row r="7097" spans="1:25">
      <c r="A7097" s="14" t="s">
        <v>7181</v>
      </c>
      <c r="B7097" s="14" t="s">
        <v>60</v>
      </c>
      <c r="C7097" s="14" t="s">
        <v>132</v>
      </c>
      <c r="D7097" s="14" t="s">
        <v>54</v>
      </c>
      <c r="E7097" s="14">
        <v>4</v>
      </c>
      <c r="F7097" s="14">
        <v>183.237764622687</v>
      </c>
      <c r="G7097" s="14">
        <v>61.079254874228901</v>
      </c>
      <c r="H7097" s="14">
        <v>375.67197929860299</v>
      </c>
      <c r="I7097" s="14">
        <v>379.823333916264</v>
      </c>
      <c r="J7097" s="14">
        <v>326.66803021780601</v>
      </c>
      <c r="K7097" s="14">
        <v>439.142622661887</v>
      </c>
      <c r="L7097" s="14">
        <v>59.319288745623602</v>
      </c>
      <c r="M7097" s="14">
        <v>53.1553036984578</v>
      </c>
      <c r="O7097" s="14"/>
      <c r="P7097" s="14"/>
      <c r="Q7097" s="14"/>
      <c r="R7097" s="14"/>
      <c r="S7097" s="14"/>
      <c r="T7097" s="14"/>
      <c r="U7097" s="14"/>
      <c r="V7097" s="14"/>
      <c r="W7097" s="14"/>
      <c r="X7097" s="14"/>
      <c r="Y7097" s="14"/>
    </row>
    <row r="7098" spans="1:25">
      <c r="A7098" s="14" t="s">
        <v>7182</v>
      </c>
      <c r="B7098" s="14" t="s">
        <v>60</v>
      </c>
      <c r="C7098" s="14" t="s">
        <v>38</v>
      </c>
      <c r="D7098" s="14" t="s">
        <v>54</v>
      </c>
      <c r="E7098" s="14">
        <v>5</v>
      </c>
      <c r="F7098" s="14">
        <v>223.66683286934801</v>
      </c>
      <c r="G7098" s="14">
        <v>74.555610956449399</v>
      </c>
      <c r="H7098" s="14">
        <v>482.87312795627901</v>
      </c>
      <c r="I7098" s="14">
        <v>464.49916886859103</v>
      </c>
      <c r="J7098" s="14">
        <v>405.18185741331399</v>
      </c>
      <c r="K7098" s="14">
        <v>530.00622319253603</v>
      </c>
      <c r="L7098" s="14">
        <v>65.507054323944701</v>
      </c>
      <c r="M7098" s="14">
        <v>59.317311455277597</v>
      </c>
      <c r="O7098" s="14"/>
      <c r="P7098" s="14"/>
      <c r="Q7098" s="14"/>
      <c r="R7098" s="14"/>
      <c r="S7098" s="14"/>
      <c r="T7098" s="14"/>
      <c r="U7098" s="14"/>
      <c r="V7098" s="14"/>
      <c r="W7098" s="14"/>
      <c r="X7098" s="14"/>
      <c r="Y7098" s="14"/>
    </row>
    <row r="7099" spans="1:25">
      <c r="A7099" s="14" t="s">
        <v>7183</v>
      </c>
      <c r="B7099" s="14" t="s">
        <v>60</v>
      </c>
      <c r="C7099" s="14" t="s">
        <v>36</v>
      </c>
      <c r="D7099" s="14" t="s">
        <v>54</v>
      </c>
      <c r="E7099" s="14">
        <v>5</v>
      </c>
      <c r="F7099" s="14">
        <v>211.313515093604</v>
      </c>
      <c r="G7099" s="14">
        <v>70.437838364534599</v>
      </c>
      <c r="H7099" s="14">
        <v>456.282421604776</v>
      </c>
      <c r="I7099" s="14">
        <v>439.79727196455599</v>
      </c>
      <c r="J7099" s="14">
        <v>382.06404982972498</v>
      </c>
      <c r="K7099" s="14">
        <v>503.738461322886</v>
      </c>
      <c r="L7099" s="14">
        <v>63.941189358329403</v>
      </c>
      <c r="M7099" s="14">
        <v>57.733222134831699</v>
      </c>
      <c r="O7099" s="14"/>
      <c r="P7099" s="14"/>
      <c r="Q7099" s="14"/>
      <c r="R7099" s="14"/>
      <c r="S7099" s="14"/>
      <c r="T7099" s="14"/>
      <c r="U7099" s="14"/>
      <c r="V7099" s="14"/>
      <c r="W7099" s="14"/>
      <c r="X7099" s="14"/>
      <c r="Y7099" s="14"/>
    </row>
    <row r="7100" spans="1:25">
      <c r="A7100" s="14" t="s">
        <v>7184</v>
      </c>
      <c r="B7100" s="14" t="s">
        <v>60</v>
      </c>
      <c r="C7100" s="14" t="s">
        <v>34</v>
      </c>
      <c r="D7100" s="14" t="s">
        <v>54</v>
      </c>
      <c r="E7100" s="14">
        <v>5</v>
      </c>
      <c r="F7100" s="14">
        <v>206.494351618823</v>
      </c>
      <c r="G7100" s="14">
        <v>68.831450539607701</v>
      </c>
      <c r="H7100" s="14">
        <v>446.44531515539097</v>
      </c>
      <c r="I7100" s="14">
        <v>426.04417071575102</v>
      </c>
      <c r="J7100" s="14">
        <v>369.448997745854</v>
      </c>
      <c r="K7100" s="14">
        <v>488.79962641727201</v>
      </c>
      <c r="L7100" s="14">
        <v>62.755455701521001</v>
      </c>
      <c r="M7100" s="14">
        <v>56.595172969897398</v>
      </c>
      <c r="O7100" s="14"/>
      <c r="P7100" s="14"/>
      <c r="Q7100" s="14"/>
      <c r="R7100" s="14"/>
      <c r="S7100" s="14"/>
      <c r="T7100" s="14"/>
      <c r="U7100" s="14"/>
      <c r="V7100" s="14"/>
      <c r="W7100" s="14"/>
      <c r="X7100" s="14"/>
      <c r="Y7100" s="14"/>
    </row>
    <row r="7101" spans="1:25">
      <c r="A7101" s="14" t="s">
        <v>7185</v>
      </c>
      <c r="B7101" s="14" t="s">
        <v>60</v>
      </c>
      <c r="C7101" s="14" t="s">
        <v>128</v>
      </c>
      <c r="D7101" s="14" t="s">
        <v>54</v>
      </c>
      <c r="E7101" s="14">
        <v>5</v>
      </c>
      <c r="F7101" s="14">
        <v>223.01194479013199</v>
      </c>
      <c r="G7101" s="14">
        <v>74.337314930044101</v>
      </c>
      <c r="H7101" s="14">
        <v>481.78172954726199</v>
      </c>
      <c r="I7101" s="14">
        <v>462.86317630031101</v>
      </c>
      <c r="J7101" s="14">
        <v>403.61798234254098</v>
      </c>
      <c r="K7101" s="14">
        <v>528.30016293006099</v>
      </c>
      <c r="L7101" s="14">
        <v>65.436986629750393</v>
      </c>
      <c r="M7101" s="14">
        <v>59.245193957770397</v>
      </c>
      <c r="O7101" s="14"/>
      <c r="P7101" s="14"/>
      <c r="Q7101" s="14"/>
      <c r="R7101" s="14"/>
      <c r="S7101" s="14"/>
      <c r="T7101" s="14"/>
      <c r="U7101" s="14"/>
      <c r="V7101" s="14"/>
      <c r="W7101" s="14"/>
      <c r="X7101" s="14"/>
      <c r="Y7101" s="14"/>
    </row>
    <row r="7102" spans="1:25">
      <c r="A7102" s="14" t="s">
        <v>7186</v>
      </c>
      <c r="B7102" s="14" t="s">
        <v>60</v>
      </c>
      <c r="C7102" s="14" t="s">
        <v>129</v>
      </c>
      <c r="D7102" s="14" t="s">
        <v>54</v>
      </c>
      <c r="E7102" s="14">
        <v>5</v>
      </c>
      <c r="F7102" s="14">
        <v>219.076622460213</v>
      </c>
      <c r="G7102" s="14">
        <v>73.0255408200712</v>
      </c>
      <c r="H7102" s="14">
        <v>473.37213150435099</v>
      </c>
      <c r="I7102" s="14">
        <v>456.00604940605501</v>
      </c>
      <c r="J7102" s="14">
        <v>397.19718228871602</v>
      </c>
      <c r="K7102" s="14">
        <v>521.01915096302298</v>
      </c>
      <c r="L7102" s="14">
        <v>65.013101556968707</v>
      </c>
      <c r="M7102" s="14">
        <v>58.808867117338401</v>
      </c>
      <c r="O7102" s="14"/>
      <c r="P7102" s="14"/>
      <c r="Q7102" s="14"/>
      <c r="R7102" s="14"/>
      <c r="S7102" s="14"/>
      <c r="T7102" s="14"/>
      <c r="U7102" s="14"/>
      <c r="V7102" s="14"/>
      <c r="W7102" s="14"/>
      <c r="X7102" s="14"/>
      <c r="Y7102" s="14"/>
    </row>
    <row r="7103" spans="1:25">
      <c r="A7103" s="14" t="s">
        <v>7187</v>
      </c>
      <c r="B7103" s="14" t="s">
        <v>60</v>
      </c>
      <c r="C7103" s="14" t="s">
        <v>130</v>
      </c>
      <c r="D7103" s="14" t="s">
        <v>54</v>
      </c>
      <c r="E7103" s="14">
        <v>5</v>
      </c>
      <c r="F7103" s="14">
        <v>209.78694681190399</v>
      </c>
      <c r="G7103" s="14">
        <v>69.928982270634805</v>
      </c>
      <c r="H7103" s="14">
        <v>453.13291749336702</v>
      </c>
      <c r="I7103" s="14">
        <v>440.51737520528599</v>
      </c>
      <c r="J7103" s="14">
        <v>382.53673950303698</v>
      </c>
      <c r="K7103" s="14">
        <v>504.75652414919301</v>
      </c>
      <c r="L7103" s="14">
        <v>64.239148943907196</v>
      </c>
      <c r="M7103" s="14">
        <v>57.9806357022497</v>
      </c>
      <c r="O7103" s="14"/>
      <c r="P7103" s="14"/>
      <c r="Q7103" s="14"/>
      <c r="R7103" s="14"/>
      <c r="S7103" s="14"/>
      <c r="T7103" s="14"/>
      <c r="U7103" s="14"/>
      <c r="V7103" s="14"/>
      <c r="W7103" s="14"/>
      <c r="X7103" s="14"/>
      <c r="Y7103" s="14"/>
    </row>
    <row r="7104" spans="1:25">
      <c r="A7104" s="14" t="s">
        <v>7188</v>
      </c>
      <c r="B7104" s="14" t="s">
        <v>60</v>
      </c>
      <c r="C7104" s="14" t="s">
        <v>131</v>
      </c>
      <c r="D7104" s="14" t="s">
        <v>54</v>
      </c>
      <c r="E7104" s="14">
        <v>5</v>
      </c>
      <c r="F7104" s="14">
        <v>194.370620399589</v>
      </c>
      <c r="G7104" s="14">
        <v>64.790206799863</v>
      </c>
      <c r="H7104" s="14">
        <v>419.55323001120098</v>
      </c>
      <c r="I7104" s="14">
        <v>407.05488827925001</v>
      </c>
      <c r="J7104" s="14">
        <v>351.50499176392702</v>
      </c>
      <c r="K7104" s="14">
        <v>468.84809660531698</v>
      </c>
      <c r="L7104" s="14">
        <v>61.793208326067301</v>
      </c>
      <c r="M7104" s="14">
        <v>55.549896515323297</v>
      </c>
      <c r="O7104" s="14"/>
      <c r="P7104" s="14"/>
      <c r="Q7104" s="14"/>
      <c r="R7104" s="14"/>
      <c r="S7104" s="14"/>
      <c r="T7104" s="14"/>
      <c r="U7104" s="14"/>
      <c r="V7104" s="14"/>
      <c r="W7104" s="14"/>
      <c r="X7104" s="14"/>
      <c r="Y7104" s="14"/>
    </row>
    <row r="7105" spans="1:25">
      <c r="A7105" s="14" t="s">
        <v>7189</v>
      </c>
      <c r="B7105" s="14" t="s">
        <v>60</v>
      </c>
      <c r="C7105" s="14" t="s">
        <v>132</v>
      </c>
      <c r="D7105" s="14" t="s">
        <v>54</v>
      </c>
      <c r="E7105" s="14">
        <v>5</v>
      </c>
      <c r="F7105" s="14">
        <v>207.485448597306</v>
      </c>
      <c r="G7105" s="14">
        <v>69.161816199102006</v>
      </c>
      <c r="H7105" s="14">
        <v>447.57204494867301</v>
      </c>
      <c r="I7105" s="14">
        <v>434.29713107269703</v>
      </c>
      <c r="J7105" s="14">
        <v>376.85078492374299</v>
      </c>
      <c r="K7105" s="14">
        <v>497.98059379798298</v>
      </c>
      <c r="L7105" s="14">
        <v>63.683462725285501</v>
      </c>
      <c r="M7105" s="14">
        <v>57.446346148953999</v>
      </c>
      <c r="O7105" s="14"/>
      <c r="P7105" s="14"/>
      <c r="Q7105" s="14"/>
      <c r="R7105" s="14"/>
      <c r="S7105" s="14"/>
      <c r="T7105" s="14"/>
      <c r="U7105" s="14"/>
      <c r="V7105" s="14"/>
      <c r="W7105" s="14"/>
      <c r="X7105" s="14"/>
      <c r="Y7105" s="14"/>
    </row>
    <row r="7106" spans="1:25">
      <c r="A7106" s="14" t="s">
        <v>7190</v>
      </c>
      <c r="B7106" s="14" t="s">
        <v>60</v>
      </c>
      <c r="C7106" s="14" t="s">
        <v>38</v>
      </c>
      <c r="D7106" s="14" t="s">
        <v>72</v>
      </c>
      <c r="E7106" s="14">
        <v>0</v>
      </c>
      <c r="F7106" s="14">
        <v>700.89210992719802</v>
      </c>
      <c r="G7106" s="14">
        <v>233.63070330906601</v>
      </c>
      <c r="H7106" s="14">
        <v>297.69836938425101</v>
      </c>
      <c r="I7106" s="14">
        <v>324.53264864387501</v>
      </c>
      <c r="J7106" s="14">
        <v>300.70738710997603</v>
      </c>
      <c r="K7106" s="14">
        <v>349.72889159397602</v>
      </c>
      <c r="L7106" s="14">
        <v>25.196242950101102</v>
      </c>
      <c r="M7106" s="14">
        <v>23.8252615338994</v>
      </c>
      <c r="O7106" s="14"/>
      <c r="P7106" s="14"/>
      <c r="Q7106" s="14"/>
      <c r="R7106" s="14"/>
      <c r="S7106" s="14"/>
      <c r="T7106" s="14"/>
      <c r="U7106" s="14"/>
      <c r="V7106" s="14"/>
      <c r="W7106" s="14"/>
      <c r="X7106" s="14"/>
      <c r="Y7106" s="14"/>
    </row>
    <row r="7107" spans="1:25">
      <c r="A7107" s="14" t="s">
        <v>7191</v>
      </c>
      <c r="B7107" s="14" t="s">
        <v>60</v>
      </c>
      <c r="C7107" s="14" t="s">
        <v>36</v>
      </c>
      <c r="D7107" s="14" t="s">
        <v>72</v>
      </c>
      <c r="E7107" s="14">
        <v>0</v>
      </c>
      <c r="F7107" s="14">
        <v>723.47937743393902</v>
      </c>
      <c r="G7107" s="14">
        <v>241.15979247798001</v>
      </c>
      <c r="H7107" s="14">
        <v>305.84628088519901</v>
      </c>
      <c r="I7107" s="14">
        <v>333.30231391914401</v>
      </c>
      <c r="J7107" s="14">
        <v>309.19956129049001</v>
      </c>
      <c r="K7107" s="14">
        <v>358.76952283496001</v>
      </c>
      <c r="L7107" s="14">
        <v>25.467208915816201</v>
      </c>
      <c r="M7107" s="14">
        <v>24.102752628653501</v>
      </c>
      <c r="O7107" s="14"/>
      <c r="P7107" s="14"/>
      <c r="Q7107" s="14"/>
      <c r="R7107" s="14"/>
      <c r="S7107" s="14"/>
      <c r="T7107" s="14"/>
      <c r="U7107" s="14"/>
      <c r="V7107" s="14"/>
      <c r="W7107" s="14"/>
      <c r="X7107" s="14"/>
      <c r="Y7107" s="14"/>
    </row>
    <row r="7108" spans="1:25">
      <c r="A7108" s="14" t="s">
        <v>7192</v>
      </c>
      <c r="B7108" s="14" t="s">
        <v>60</v>
      </c>
      <c r="C7108" s="14" t="s">
        <v>34</v>
      </c>
      <c r="D7108" s="14" t="s">
        <v>72</v>
      </c>
      <c r="E7108" s="14">
        <v>0</v>
      </c>
      <c r="F7108" s="14">
        <v>705.18529686434499</v>
      </c>
      <c r="G7108" s="14">
        <v>235.06176562144799</v>
      </c>
      <c r="H7108" s="14">
        <v>296.76143572251698</v>
      </c>
      <c r="I7108" s="14">
        <v>320.47955187986003</v>
      </c>
      <c r="J7108" s="14">
        <v>297.06575015097701</v>
      </c>
      <c r="K7108" s="14">
        <v>345.23642294920597</v>
      </c>
      <c r="L7108" s="14">
        <v>24.7568710693463</v>
      </c>
      <c r="M7108" s="14">
        <v>23.413801728882699</v>
      </c>
      <c r="O7108" s="14"/>
      <c r="P7108" s="14"/>
      <c r="Q7108" s="14"/>
      <c r="R7108" s="14"/>
      <c r="S7108" s="14"/>
      <c r="T7108" s="14"/>
      <c r="U7108" s="14"/>
      <c r="V7108" s="14"/>
      <c r="W7108" s="14"/>
      <c r="X7108" s="14"/>
      <c r="Y7108" s="14"/>
    </row>
    <row r="7109" spans="1:25">
      <c r="A7109" s="14" t="s">
        <v>7193</v>
      </c>
      <c r="B7109" s="14" t="s">
        <v>60</v>
      </c>
      <c r="C7109" s="14" t="s">
        <v>128</v>
      </c>
      <c r="D7109" s="14" t="s">
        <v>72</v>
      </c>
      <c r="E7109" s="14">
        <v>0</v>
      </c>
      <c r="F7109" s="14">
        <v>688.20612036067098</v>
      </c>
      <c r="G7109" s="14">
        <v>229.402040120224</v>
      </c>
      <c r="H7109" s="14">
        <v>288.50884776102498</v>
      </c>
      <c r="I7109" s="14">
        <v>308.48006094708899</v>
      </c>
      <c r="J7109" s="14">
        <v>285.718258609489</v>
      </c>
      <c r="K7109" s="14">
        <v>332.56404550662302</v>
      </c>
      <c r="L7109" s="14">
        <v>24.083984559534201</v>
      </c>
      <c r="M7109" s="14">
        <v>22.761802337599899</v>
      </c>
      <c r="O7109" s="14"/>
      <c r="P7109" s="14"/>
      <c r="Q7109" s="14"/>
      <c r="R7109" s="14"/>
      <c r="S7109" s="14"/>
      <c r="T7109" s="14"/>
      <c r="U7109" s="14"/>
      <c r="V7109" s="14"/>
      <c r="W7109" s="14"/>
      <c r="X7109" s="14"/>
      <c r="Y7109" s="14"/>
    </row>
    <row r="7110" spans="1:25">
      <c r="A7110" s="14" t="s">
        <v>7194</v>
      </c>
      <c r="B7110" s="14" t="s">
        <v>60</v>
      </c>
      <c r="C7110" s="14" t="s">
        <v>129</v>
      </c>
      <c r="D7110" s="14" t="s">
        <v>72</v>
      </c>
      <c r="E7110" s="14">
        <v>0</v>
      </c>
      <c r="F7110" s="14">
        <v>688.23080428538594</v>
      </c>
      <c r="G7110" s="14">
        <v>229.410268095129</v>
      </c>
      <c r="H7110" s="14">
        <v>287.78567336633398</v>
      </c>
      <c r="I7110" s="14">
        <v>303.32654475865297</v>
      </c>
      <c r="J7110" s="14">
        <v>280.991754048823</v>
      </c>
      <c r="K7110" s="14">
        <v>326.95868954007602</v>
      </c>
      <c r="L7110" s="14">
        <v>23.6321447814226</v>
      </c>
      <c r="M7110" s="14">
        <v>22.334790709830099</v>
      </c>
      <c r="O7110" s="14"/>
      <c r="P7110" s="14"/>
      <c r="Q7110" s="14"/>
      <c r="R7110" s="14"/>
      <c r="S7110" s="14"/>
      <c r="T7110" s="14"/>
      <c r="U7110" s="14"/>
      <c r="V7110" s="14"/>
      <c r="W7110" s="14"/>
      <c r="X7110" s="14"/>
      <c r="Y7110" s="14"/>
    </row>
    <row r="7111" spans="1:25">
      <c r="A7111" s="14" t="s">
        <v>7195</v>
      </c>
      <c r="B7111" s="14" t="s">
        <v>60</v>
      </c>
      <c r="C7111" s="14" t="s">
        <v>130</v>
      </c>
      <c r="D7111" s="14" t="s">
        <v>72</v>
      </c>
      <c r="E7111" s="14">
        <v>0</v>
      </c>
      <c r="F7111" s="14">
        <v>701.72740413932797</v>
      </c>
      <c r="G7111" s="14">
        <v>233.90913471310901</v>
      </c>
      <c r="H7111" s="14">
        <v>292.77678744130901</v>
      </c>
      <c r="I7111" s="14">
        <v>305.53136463565301</v>
      </c>
      <c r="J7111" s="14">
        <v>283.261661577236</v>
      </c>
      <c r="K7111" s="14">
        <v>329.081750588364</v>
      </c>
      <c r="L7111" s="14">
        <v>23.550385952711299</v>
      </c>
      <c r="M7111" s="14">
        <v>22.269703058417299</v>
      </c>
      <c r="O7111" s="14"/>
      <c r="P7111" s="14"/>
      <c r="Q7111" s="14"/>
      <c r="R7111" s="14"/>
      <c r="S7111" s="14"/>
      <c r="T7111" s="14"/>
      <c r="U7111" s="14"/>
      <c r="V7111" s="14"/>
      <c r="W7111" s="14"/>
      <c r="X7111" s="14"/>
      <c r="Y7111" s="14"/>
    </row>
    <row r="7112" spans="1:25">
      <c r="A7112" s="14" t="s">
        <v>7196</v>
      </c>
      <c r="B7112" s="14" t="s">
        <v>60</v>
      </c>
      <c r="C7112" s="14" t="s">
        <v>131</v>
      </c>
      <c r="D7112" s="14" t="s">
        <v>72</v>
      </c>
      <c r="E7112" s="14">
        <v>0</v>
      </c>
      <c r="F7112" s="14">
        <v>706.530364717628</v>
      </c>
      <c r="G7112" s="14">
        <v>235.510121572543</v>
      </c>
      <c r="H7112" s="14">
        <v>293.72798785960998</v>
      </c>
      <c r="I7112" s="14">
        <v>303.948458786343</v>
      </c>
      <c r="J7112" s="14">
        <v>281.887774392567</v>
      </c>
      <c r="K7112" s="14">
        <v>327.27335198431501</v>
      </c>
      <c r="L7112" s="14">
        <v>23.324893197971399</v>
      </c>
      <c r="M7112" s="14">
        <v>22.060684393775901</v>
      </c>
      <c r="O7112" s="14"/>
      <c r="P7112" s="14"/>
      <c r="Q7112" s="14"/>
      <c r="R7112" s="14"/>
      <c r="S7112" s="14"/>
      <c r="T7112" s="14"/>
      <c r="U7112" s="14"/>
      <c r="V7112" s="14"/>
      <c r="W7112" s="14"/>
      <c r="X7112" s="14"/>
      <c r="Y7112" s="14"/>
    </row>
    <row r="7113" spans="1:25">
      <c r="A7113" s="14" t="s">
        <v>7197</v>
      </c>
      <c r="B7113" s="14" t="s">
        <v>60</v>
      </c>
      <c r="C7113" s="14" t="s">
        <v>132</v>
      </c>
      <c r="D7113" s="14" t="s">
        <v>72</v>
      </c>
      <c r="E7113" s="14">
        <v>0</v>
      </c>
      <c r="F7113" s="14">
        <v>735.29244692529198</v>
      </c>
      <c r="G7113" s="14">
        <v>245.09748230843101</v>
      </c>
      <c r="H7113" s="14">
        <v>303.78713071503802</v>
      </c>
      <c r="I7113" s="14">
        <v>313.934310894649</v>
      </c>
      <c r="J7113" s="14">
        <v>291.59528847309798</v>
      </c>
      <c r="K7113" s="14">
        <v>337.52743428257003</v>
      </c>
      <c r="L7113" s="14">
        <v>23.593123387920699</v>
      </c>
      <c r="M7113" s="14">
        <v>22.339022421551402</v>
      </c>
      <c r="O7113" s="14"/>
      <c r="P7113" s="14"/>
      <c r="Q7113" s="14"/>
      <c r="R7113" s="14"/>
      <c r="S7113" s="14"/>
      <c r="T7113" s="14"/>
      <c r="U7113" s="14"/>
      <c r="V7113" s="14"/>
      <c r="W7113" s="14"/>
      <c r="X7113" s="14"/>
      <c r="Y7113" s="14"/>
    </row>
    <row r="7114" spans="1:25">
      <c r="A7114" s="14" t="s">
        <v>7198</v>
      </c>
      <c r="B7114" s="14" t="s">
        <v>60</v>
      </c>
      <c r="C7114" s="14" t="s">
        <v>38</v>
      </c>
      <c r="D7114" s="14" t="s">
        <v>72</v>
      </c>
      <c r="E7114" s="14">
        <v>1</v>
      </c>
      <c r="F7114" s="14">
        <v>102.96581877528899</v>
      </c>
      <c r="G7114" s="14">
        <v>34.321939591763098</v>
      </c>
      <c r="H7114" s="14">
        <v>188.36129587166999</v>
      </c>
      <c r="I7114" s="14">
        <v>219.83032830861401</v>
      </c>
      <c r="J7114" s="14">
        <v>178.460443491814</v>
      </c>
      <c r="K7114" s="14">
        <v>267.73290390490899</v>
      </c>
      <c r="L7114" s="14">
        <v>47.902575596295101</v>
      </c>
      <c r="M7114" s="14">
        <v>41.369884816799498</v>
      </c>
      <c r="O7114" s="14"/>
      <c r="P7114" s="14"/>
      <c r="Q7114" s="14"/>
      <c r="R7114" s="14"/>
      <c r="S7114" s="14"/>
      <c r="T7114" s="14"/>
      <c r="U7114" s="14"/>
      <c r="V7114" s="14"/>
      <c r="W7114" s="14"/>
      <c r="X7114" s="14"/>
      <c r="Y7114" s="14"/>
    </row>
    <row r="7115" spans="1:25">
      <c r="A7115" s="14" t="s">
        <v>7199</v>
      </c>
      <c r="B7115" s="14" t="s">
        <v>60</v>
      </c>
      <c r="C7115" s="14" t="s">
        <v>36</v>
      </c>
      <c r="D7115" s="14" t="s">
        <v>72</v>
      </c>
      <c r="E7115" s="14">
        <v>1</v>
      </c>
      <c r="F7115" s="14">
        <v>108.04306689245399</v>
      </c>
      <c r="G7115" s="14">
        <v>36.014355630817903</v>
      </c>
      <c r="H7115" s="14">
        <v>195.950282731426</v>
      </c>
      <c r="I7115" s="14">
        <v>228.515274373361</v>
      </c>
      <c r="J7115" s="14">
        <v>186.35435905751299</v>
      </c>
      <c r="K7115" s="14">
        <v>277.16277407589803</v>
      </c>
      <c r="L7115" s="14">
        <v>48.6474997025364</v>
      </c>
      <c r="M7115" s="14">
        <v>42.160915315848499</v>
      </c>
      <c r="O7115" s="14"/>
      <c r="P7115" s="14"/>
      <c r="Q7115" s="14"/>
      <c r="R7115" s="14"/>
      <c r="S7115" s="14"/>
      <c r="T7115" s="14"/>
      <c r="U7115" s="14"/>
      <c r="V7115" s="14"/>
      <c r="W7115" s="14"/>
      <c r="X7115" s="14"/>
      <c r="Y7115" s="14"/>
    </row>
    <row r="7116" spans="1:25">
      <c r="A7116" s="14" t="s">
        <v>7200</v>
      </c>
      <c r="B7116" s="14" t="s">
        <v>60</v>
      </c>
      <c r="C7116" s="14" t="s">
        <v>34</v>
      </c>
      <c r="D7116" s="14" t="s">
        <v>72</v>
      </c>
      <c r="E7116" s="14">
        <v>1</v>
      </c>
      <c r="F7116" s="14">
        <v>108.521112599529</v>
      </c>
      <c r="G7116" s="14">
        <v>36.173704199842902</v>
      </c>
      <c r="H7116" s="14">
        <v>195.52649021571901</v>
      </c>
      <c r="I7116" s="14">
        <v>221.94675805109799</v>
      </c>
      <c r="J7116" s="14">
        <v>181.41194324016101</v>
      </c>
      <c r="K7116" s="14">
        <v>268.70312370850297</v>
      </c>
      <c r="L7116" s="14">
        <v>46.7563656574048</v>
      </c>
      <c r="M7116" s="14">
        <v>40.534814810937</v>
      </c>
      <c r="O7116" s="14"/>
      <c r="P7116" s="14"/>
      <c r="Q7116" s="14"/>
      <c r="R7116" s="14"/>
      <c r="S7116" s="14"/>
      <c r="T7116" s="14"/>
      <c r="U7116" s="14"/>
      <c r="V7116" s="14"/>
      <c r="W7116" s="14"/>
      <c r="X7116" s="14"/>
      <c r="Y7116" s="14"/>
    </row>
    <row r="7117" spans="1:25">
      <c r="A7117" s="14" t="s">
        <v>7201</v>
      </c>
      <c r="B7117" s="14" t="s">
        <v>60</v>
      </c>
      <c r="C7117" s="14" t="s">
        <v>128</v>
      </c>
      <c r="D7117" s="14" t="s">
        <v>72</v>
      </c>
      <c r="E7117" s="14">
        <v>1</v>
      </c>
      <c r="F7117" s="14">
        <v>108.54200329823701</v>
      </c>
      <c r="G7117" s="14">
        <v>36.180667766078798</v>
      </c>
      <c r="H7117" s="14">
        <v>194.942443826643</v>
      </c>
      <c r="I7117" s="14">
        <v>216.12121745058599</v>
      </c>
      <c r="J7117" s="14">
        <v>176.90230803428901</v>
      </c>
      <c r="K7117" s="14">
        <v>261.35907813829903</v>
      </c>
      <c r="L7117" s="14">
        <v>45.237860687713102</v>
      </c>
      <c r="M7117" s="14">
        <v>39.218909416296803</v>
      </c>
      <c r="O7117" s="14"/>
      <c r="P7117" s="14"/>
      <c r="Q7117" s="14"/>
      <c r="R7117" s="14"/>
      <c r="S7117" s="14"/>
      <c r="T7117" s="14"/>
      <c r="U7117" s="14"/>
      <c r="V7117" s="14"/>
      <c r="W7117" s="14"/>
      <c r="X7117" s="14"/>
      <c r="Y7117" s="14"/>
    </row>
    <row r="7118" spans="1:25">
      <c r="A7118" s="14" t="s">
        <v>7202</v>
      </c>
      <c r="B7118" s="14" t="s">
        <v>60</v>
      </c>
      <c r="C7118" s="14" t="s">
        <v>129</v>
      </c>
      <c r="D7118" s="14" t="s">
        <v>72</v>
      </c>
      <c r="E7118" s="14">
        <v>1</v>
      </c>
      <c r="F7118" s="14">
        <v>101.085038475472</v>
      </c>
      <c r="G7118" s="14">
        <v>33.695012825157399</v>
      </c>
      <c r="H7118" s="14">
        <v>181.70631208404001</v>
      </c>
      <c r="I7118" s="14">
        <v>193.93116482196899</v>
      </c>
      <c r="J7118" s="14">
        <v>157.76522231437599</v>
      </c>
      <c r="K7118" s="14">
        <v>235.86532590578301</v>
      </c>
      <c r="L7118" s="14">
        <v>41.934161083814601</v>
      </c>
      <c r="M7118" s="14">
        <v>36.165942507592497</v>
      </c>
      <c r="O7118" s="14"/>
      <c r="P7118" s="14"/>
      <c r="Q7118" s="14"/>
      <c r="R7118" s="14"/>
      <c r="S7118" s="14"/>
      <c r="T7118" s="14"/>
      <c r="U7118" s="14"/>
      <c r="V7118" s="14"/>
      <c r="W7118" s="14"/>
      <c r="X7118" s="14"/>
      <c r="Y7118" s="14"/>
    </row>
    <row r="7119" spans="1:25">
      <c r="A7119" s="14" t="s">
        <v>7203</v>
      </c>
      <c r="B7119" s="14" t="s">
        <v>60</v>
      </c>
      <c r="C7119" s="14" t="s">
        <v>130</v>
      </c>
      <c r="D7119" s="14" t="s">
        <v>72</v>
      </c>
      <c r="E7119" s="14">
        <v>1</v>
      </c>
      <c r="F7119" s="14">
        <v>104.96858956773001</v>
      </c>
      <c r="G7119" s="14">
        <v>34.989529855910099</v>
      </c>
      <c r="H7119" s="14">
        <v>188.69400774367699</v>
      </c>
      <c r="I7119" s="14">
        <v>196.657548830764</v>
      </c>
      <c r="J7119" s="14">
        <v>160.63676937176601</v>
      </c>
      <c r="K7119" s="14">
        <v>238.30737859869399</v>
      </c>
      <c r="L7119" s="14">
        <v>41.649829767929198</v>
      </c>
      <c r="M7119" s="14">
        <v>36.020779458998398</v>
      </c>
      <c r="O7119" s="14"/>
      <c r="P7119" s="14"/>
      <c r="Q7119" s="14"/>
      <c r="R7119" s="14"/>
      <c r="S7119" s="14"/>
      <c r="T7119" s="14"/>
      <c r="U7119" s="14"/>
      <c r="V7119" s="14"/>
      <c r="W7119" s="14"/>
      <c r="X7119" s="14"/>
      <c r="Y7119" s="14"/>
    </row>
    <row r="7120" spans="1:25">
      <c r="A7120" s="14" t="s">
        <v>7204</v>
      </c>
      <c r="B7120" s="14" t="s">
        <v>60</v>
      </c>
      <c r="C7120" s="14" t="s">
        <v>131</v>
      </c>
      <c r="D7120" s="14" t="s">
        <v>72</v>
      </c>
      <c r="E7120" s="14">
        <v>1</v>
      </c>
      <c r="F7120" s="14">
        <v>105.77663259744899</v>
      </c>
      <c r="G7120" s="14">
        <v>35.258877532482899</v>
      </c>
      <c r="H7120" s="14">
        <v>190.25600769366801</v>
      </c>
      <c r="I7120" s="14">
        <v>192.477110334374</v>
      </c>
      <c r="J7120" s="14">
        <v>157.38191950475201</v>
      </c>
      <c r="K7120" s="14">
        <v>233.03401555904</v>
      </c>
      <c r="L7120" s="14">
        <v>40.5569052246667</v>
      </c>
      <c r="M7120" s="14">
        <v>35.095190829621899</v>
      </c>
      <c r="O7120" s="14"/>
      <c r="P7120" s="14"/>
      <c r="Q7120" s="14"/>
      <c r="R7120" s="14"/>
      <c r="S7120" s="14"/>
      <c r="T7120" s="14"/>
      <c r="U7120" s="14"/>
      <c r="V7120" s="14"/>
      <c r="W7120" s="14"/>
      <c r="X7120" s="14"/>
      <c r="Y7120" s="14"/>
    </row>
    <row r="7121" spans="1:25">
      <c r="A7121" s="14" t="s">
        <v>7205</v>
      </c>
      <c r="B7121" s="14" t="s">
        <v>60</v>
      </c>
      <c r="C7121" s="14" t="s">
        <v>132</v>
      </c>
      <c r="D7121" s="14" t="s">
        <v>72</v>
      </c>
      <c r="E7121" s="14">
        <v>1</v>
      </c>
      <c r="F7121" s="14">
        <v>111.320174384015</v>
      </c>
      <c r="G7121" s="14">
        <v>37.106724794671599</v>
      </c>
      <c r="H7121" s="14">
        <v>199.32348723166899</v>
      </c>
      <c r="I7121" s="14">
        <v>197.793971999609</v>
      </c>
      <c r="J7121" s="14">
        <v>162.62922575280501</v>
      </c>
      <c r="K7121" s="14">
        <v>238.28234781648899</v>
      </c>
      <c r="L7121" s="14">
        <v>40.488375816880598</v>
      </c>
      <c r="M7121" s="14">
        <v>35.164746246803197</v>
      </c>
      <c r="O7121" s="14"/>
      <c r="P7121" s="14"/>
      <c r="Q7121" s="14"/>
      <c r="R7121" s="14"/>
      <c r="S7121" s="14"/>
      <c r="T7121" s="14"/>
      <c r="U7121" s="14"/>
      <c r="V7121" s="14"/>
      <c r="W7121" s="14"/>
      <c r="X7121" s="14"/>
      <c r="Y7121" s="14"/>
    </row>
    <row r="7122" spans="1:25">
      <c r="A7122" s="14" t="s">
        <v>7206</v>
      </c>
      <c r="B7122" s="14" t="s">
        <v>60</v>
      </c>
      <c r="C7122" s="14" t="s">
        <v>38</v>
      </c>
      <c r="D7122" s="14" t="s">
        <v>72</v>
      </c>
      <c r="E7122" s="14">
        <v>2</v>
      </c>
      <c r="F7122" s="14">
        <v>123.272178575911</v>
      </c>
      <c r="G7122" s="14">
        <v>41.090726191970496</v>
      </c>
      <c r="H7122" s="14">
        <v>253.42744660151999</v>
      </c>
      <c r="I7122" s="14">
        <v>261.807117607598</v>
      </c>
      <c r="J7122" s="14">
        <v>216.99350712002601</v>
      </c>
      <c r="K7122" s="14">
        <v>313.04253651077198</v>
      </c>
      <c r="L7122" s="14">
        <v>51.235418903173802</v>
      </c>
      <c r="M7122" s="14">
        <v>44.8136104875719</v>
      </c>
      <c r="O7122" s="14"/>
      <c r="P7122" s="14"/>
      <c r="Q7122" s="14"/>
      <c r="R7122" s="14"/>
      <c r="S7122" s="14"/>
      <c r="T7122" s="14"/>
      <c r="U7122" s="14"/>
      <c r="V7122" s="14"/>
      <c r="W7122" s="14"/>
      <c r="X7122" s="14"/>
      <c r="Y7122" s="14"/>
    </row>
    <row r="7123" spans="1:25">
      <c r="A7123" s="14" t="s">
        <v>7207</v>
      </c>
      <c r="B7123" s="14" t="s">
        <v>60</v>
      </c>
      <c r="C7123" s="14" t="s">
        <v>36</v>
      </c>
      <c r="D7123" s="14" t="s">
        <v>72</v>
      </c>
      <c r="E7123" s="14">
        <v>2</v>
      </c>
      <c r="F7123" s="14">
        <v>129.087273301907</v>
      </c>
      <c r="G7123" s="14">
        <v>43.029091100635497</v>
      </c>
      <c r="H7123" s="14">
        <v>263.400410753156</v>
      </c>
      <c r="I7123" s="14">
        <v>272.70155117875697</v>
      </c>
      <c r="J7123" s="14">
        <v>227.0129618942</v>
      </c>
      <c r="K7123" s="14">
        <v>324.777227572485</v>
      </c>
      <c r="L7123" s="14">
        <v>52.075676393728301</v>
      </c>
      <c r="M7123" s="14">
        <v>45.688589284557096</v>
      </c>
      <c r="O7123" s="14"/>
      <c r="P7123" s="14"/>
      <c r="Q7123" s="14"/>
      <c r="R7123" s="14"/>
      <c r="S7123" s="14"/>
      <c r="T7123" s="14"/>
      <c r="U7123" s="14"/>
      <c r="V7123" s="14"/>
      <c r="W7123" s="14"/>
      <c r="X7123" s="14"/>
      <c r="Y7123" s="14"/>
    </row>
    <row r="7124" spans="1:25">
      <c r="A7124" s="14" t="s">
        <v>7208</v>
      </c>
      <c r="B7124" s="14" t="s">
        <v>60</v>
      </c>
      <c r="C7124" s="14" t="s">
        <v>34</v>
      </c>
      <c r="D7124" s="14" t="s">
        <v>72</v>
      </c>
      <c r="E7124" s="14">
        <v>2</v>
      </c>
      <c r="F7124" s="14">
        <v>125.505702042205</v>
      </c>
      <c r="G7124" s="14">
        <v>41.835234014068298</v>
      </c>
      <c r="H7124" s="14">
        <v>254.53931904639299</v>
      </c>
      <c r="I7124" s="14">
        <v>264.75985579823498</v>
      </c>
      <c r="J7124" s="14">
        <v>219.941950161807</v>
      </c>
      <c r="K7124" s="14">
        <v>315.93850968395202</v>
      </c>
      <c r="L7124" s="14">
        <v>51.1786538857164</v>
      </c>
      <c r="M7124" s="14">
        <v>44.817905636428399</v>
      </c>
      <c r="O7124" s="14"/>
      <c r="P7124" s="14"/>
      <c r="Q7124" s="14"/>
      <c r="R7124" s="14"/>
      <c r="S7124" s="14"/>
      <c r="T7124" s="14"/>
      <c r="U7124" s="14"/>
      <c r="V7124" s="14"/>
      <c r="W7124" s="14"/>
      <c r="X7124" s="14"/>
      <c r="Y7124" s="14"/>
    </row>
    <row r="7125" spans="1:25">
      <c r="A7125" s="14" t="s">
        <v>7209</v>
      </c>
      <c r="B7125" s="14" t="s">
        <v>60</v>
      </c>
      <c r="C7125" s="14" t="s">
        <v>128</v>
      </c>
      <c r="D7125" s="14" t="s">
        <v>72</v>
      </c>
      <c r="E7125" s="14">
        <v>2</v>
      </c>
      <c r="F7125" s="14">
        <v>128.757894872115</v>
      </c>
      <c r="G7125" s="14">
        <v>42.919298290705001</v>
      </c>
      <c r="H7125" s="14">
        <v>259.79680569826002</v>
      </c>
      <c r="I7125" s="14">
        <v>266.20089308699499</v>
      </c>
      <c r="J7125" s="14">
        <v>221.77739137913099</v>
      </c>
      <c r="K7125" s="14">
        <v>316.84314906602998</v>
      </c>
      <c r="L7125" s="14">
        <v>50.6422559790349</v>
      </c>
      <c r="M7125" s="14">
        <v>44.423501707864602</v>
      </c>
      <c r="O7125" s="14"/>
      <c r="P7125" s="14"/>
      <c r="Q7125" s="14"/>
      <c r="R7125" s="14"/>
      <c r="S7125" s="14"/>
      <c r="T7125" s="14"/>
      <c r="U7125" s="14"/>
      <c r="V7125" s="14"/>
      <c r="W7125" s="14"/>
      <c r="X7125" s="14"/>
      <c r="Y7125" s="14"/>
    </row>
    <row r="7126" spans="1:25">
      <c r="A7126" s="14" t="s">
        <v>7210</v>
      </c>
      <c r="B7126" s="14" t="s">
        <v>60</v>
      </c>
      <c r="C7126" s="14" t="s">
        <v>129</v>
      </c>
      <c r="D7126" s="14" t="s">
        <v>72</v>
      </c>
      <c r="E7126" s="14">
        <v>2</v>
      </c>
      <c r="F7126" s="14">
        <v>134.85609730036501</v>
      </c>
      <c r="G7126" s="14">
        <v>44.952032433454903</v>
      </c>
      <c r="H7126" s="14">
        <v>271.50958807377799</v>
      </c>
      <c r="I7126" s="14">
        <v>274.482591760145</v>
      </c>
      <c r="J7126" s="14">
        <v>229.777577225556</v>
      </c>
      <c r="K7126" s="14">
        <v>325.292368727851</v>
      </c>
      <c r="L7126" s="14">
        <v>50.809776967706497</v>
      </c>
      <c r="M7126" s="14">
        <v>44.705014534588301</v>
      </c>
      <c r="O7126" s="14"/>
      <c r="P7126" s="14"/>
      <c r="Q7126" s="14"/>
      <c r="R7126" s="14"/>
      <c r="S7126" s="14"/>
      <c r="T7126" s="14"/>
      <c r="U7126" s="14"/>
      <c r="V7126" s="14"/>
      <c r="W7126" s="14"/>
      <c r="X7126" s="14"/>
      <c r="Y7126" s="14"/>
    </row>
    <row r="7127" spans="1:25">
      <c r="A7127" s="14" t="s">
        <v>7211</v>
      </c>
      <c r="B7127" s="14" t="s">
        <v>60</v>
      </c>
      <c r="C7127" s="14" t="s">
        <v>130</v>
      </c>
      <c r="D7127" s="14" t="s">
        <v>72</v>
      </c>
      <c r="E7127" s="14">
        <v>2</v>
      </c>
      <c r="F7127" s="14">
        <v>130.95996500148499</v>
      </c>
      <c r="G7127" s="14">
        <v>43.653321667161599</v>
      </c>
      <c r="H7127" s="14">
        <v>263.53805365239498</v>
      </c>
      <c r="I7127" s="14">
        <v>261.05001736044699</v>
      </c>
      <c r="J7127" s="14">
        <v>217.976980869676</v>
      </c>
      <c r="K7127" s="14">
        <v>310.09814245983301</v>
      </c>
      <c r="L7127" s="14">
        <v>49.048125099386098</v>
      </c>
      <c r="M7127" s="14">
        <v>43.073036490771202</v>
      </c>
      <c r="O7127" s="14"/>
      <c r="P7127" s="14"/>
      <c r="Q7127" s="14"/>
      <c r="R7127" s="14"/>
      <c r="S7127" s="14"/>
      <c r="T7127" s="14"/>
      <c r="U7127" s="14"/>
      <c r="V7127" s="14"/>
      <c r="W7127" s="14"/>
      <c r="X7127" s="14"/>
      <c r="Y7127" s="14"/>
    </row>
    <row r="7128" spans="1:25">
      <c r="A7128" s="14" t="s">
        <v>7212</v>
      </c>
      <c r="B7128" s="14" t="s">
        <v>60</v>
      </c>
      <c r="C7128" s="14" t="s">
        <v>131</v>
      </c>
      <c r="D7128" s="14" t="s">
        <v>72</v>
      </c>
      <c r="E7128" s="14">
        <v>2</v>
      </c>
      <c r="F7128" s="14">
        <v>122.625004309716</v>
      </c>
      <c r="G7128" s="14">
        <v>40.875001436571999</v>
      </c>
      <c r="H7128" s="14">
        <v>246.50223999862499</v>
      </c>
      <c r="I7128" s="14">
        <v>241.32655038810401</v>
      </c>
      <c r="J7128" s="14">
        <v>200.30504851424499</v>
      </c>
      <c r="K7128" s="14">
        <v>288.24310860004499</v>
      </c>
      <c r="L7128" s="14">
        <v>46.916558211941101</v>
      </c>
      <c r="M7128" s="14">
        <v>41.021501873859201</v>
      </c>
      <c r="O7128" s="14"/>
      <c r="P7128" s="14"/>
      <c r="Q7128" s="14"/>
      <c r="R7128" s="14"/>
      <c r="S7128" s="14"/>
      <c r="T7128" s="14"/>
      <c r="U7128" s="14"/>
      <c r="V7128" s="14"/>
      <c r="W7128" s="14"/>
      <c r="X7128" s="14"/>
      <c r="Y7128" s="14"/>
    </row>
    <row r="7129" spans="1:25">
      <c r="A7129" s="14" t="s">
        <v>7213</v>
      </c>
      <c r="B7129" s="14" t="s">
        <v>60</v>
      </c>
      <c r="C7129" s="14" t="s">
        <v>132</v>
      </c>
      <c r="D7129" s="14" t="s">
        <v>72</v>
      </c>
      <c r="E7129" s="14">
        <v>2</v>
      </c>
      <c r="F7129" s="14">
        <v>119.34399761205199</v>
      </c>
      <c r="G7129" s="14">
        <v>39.7813325373506</v>
      </c>
      <c r="H7129" s="14">
        <v>239.526337405021</v>
      </c>
      <c r="I7129" s="14">
        <v>233.85366541973099</v>
      </c>
      <c r="J7129" s="14">
        <v>193.611678586051</v>
      </c>
      <c r="K7129" s="14">
        <v>279.96367352980599</v>
      </c>
      <c r="L7129" s="14">
        <v>46.110008110075299</v>
      </c>
      <c r="M7129" s="14">
        <v>40.2419868336804</v>
      </c>
      <c r="O7129" s="14"/>
      <c r="P7129" s="14"/>
      <c r="Q7129" s="14"/>
      <c r="R7129" s="14"/>
      <c r="S7129" s="14"/>
      <c r="T7129" s="14"/>
      <c r="U7129" s="14"/>
      <c r="V7129" s="14"/>
      <c r="W7129" s="14"/>
      <c r="X7129" s="14"/>
      <c r="Y7129" s="14"/>
    </row>
    <row r="7130" spans="1:25">
      <c r="A7130" s="14" t="s">
        <v>7214</v>
      </c>
      <c r="B7130" s="14" t="s">
        <v>60</v>
      </c>
      <c r="C7130" s="14" t="s">
        <v>38</v>
      </c>
      <c r="D7130" s="14" t="s">
        <v>72</v>
      </c>
      <c r="E7130" s="14">
        <v>3</v>
      </c>
      <c r="F7130" s="14">
        <v>148.89605363752401</v>
      </c>
      <c r="G7130" s="14">
        <v>49.632017879174597</v>
      </c>
      <c r="H7130" s="14">
        <v>313.47857517689999</v>
      </c>
      <c r="I7130" s="14">
        <v>336.45355689677399</v>
      </c>
      <c r="J7130" s="14">
        <v>284.134147953845</v>
      </c>
      <c r="K7130" s="14">
        <v>395.54881329497499</v>
      </c>
      <c r="L7130" s="14">
        <v>59.095256398200902</v>
      </c>
      <c r="M7130" s="14">
        <v>52.3194089429294</v>
      </c>
      <c r="O7130" s="14"/>
      <c r="P7130" s="14"/>
      <c r="Q7130" s="14"/>
      <c r="R7130" s="14"/>
      <c r="S7130" s="14"/>
      <c r="T7130" s="14"/>
      <c r="U7130" s="14"/>
      <c r="V7130" s="14"/>
      <c r="W7130" s="14"/>
      <c r="X7130" s="14"/>
      <c r="Y7130" s="14"/>
    </row>
    <row r="7131" spans="1:25">
      <c r="A7131" s="14" t="s">
        <v>7215</v>
      </c>
      <c r="B7131" s="14" t="s">
        <v>60</v>
      </c>
      <c r="C7131" s="14" t="s">
        <v>36</v>
      </c>
      <c r="D7131" s="14" t="s">
        <v>72</v>
      </c>
      <c r="E7131" s="14">
        <v>3</v>
      </c>
      <c r="F7131" s="14">
        <v>146.08688975612699</v>
      </c>
      <c r="G7131" s="14">
        <v>48.695629918709102</v>
      </c>
      <c r="H7131" s="14">
        <v>307.04068970791201</v>
      </c>
      <c r="I7131" s="14">
        <v>330.51007073642</v>
      </c>
      <c r="J7131" s="14">
        <v>278.618721942474</v>
      </c>
      <c r="K7131" s="14">
        <v>389.19056947238897</v>
      </c>
      <c r="L7131" s="14">
        <v>58.680498735969501</v>
      </c>
      <c r="M7131" s="14">
        <v>51.891348793945298</v>
      </c>
      <c r="O7131" s="14"/>
      <c r="P7131" s="14"/>
      <c r="Q7131" s="14"/>
      <c r="R7131" s="14"/>
      <c r="S7131" s="14"/>
      <c r="T7131" s="14"/>
      <c r="U7131" s="14"/>
      <c r="V7131" s="14"/>
      <c r="W7131" s="14"/>
      <c r="X7131" s="14"/>
      <c r="Y7131" s="14"/>
    </row>
    <row r="7132" spans="1:25">
      <c r="A7132" s="14" t="s">
        <v>7216</v>
      </c>
      <c r="B7132" s="14" t="s">
        <v>60</v>
      </c>
      <c r="C7132" s="14" t="s">
        <v>34</v>
      </c>
      <c r="D7132" s="14" t="s">
        <v>72</v>
      </c>
      <c r="E7132" s="14">
        <v>3</v>
      </c>
      <c r="F7132" s="14">
        <v>136.39225972564901</v>
      </c>
      <c r="G7132" s="14">
        <v>45.464086575216498</v>
      </c>
      <c r="H7132" s="14">
        <v>285.78187932290501</v>
      </c>
      <c r="I7132" s="14">
        <v>302.55232968843598</v>
      </c>
      <c r="J7132" s="14">
        <v>253.484214832703</v>
      </c>
      <c r="K7132" s="14">
        <v>358.28047645331299</v>
      </c>
      <c r="L7132" s="14">
        <v>55.728146764876698</v>
      </c>
      <c r="M7132" s="14">
        <v>49.068114855732603</v>
      </c>
      <c r="O7132" s="14"/>
      <c r="P7132" s="14"/>
      <c r="Q7132" s="14"/>
      <c r="R7132" s="14"/>
      <c r="S7132" s="14"/>
      <c r="T7132" s="14"/>
      <c r="U7132" s="14"/>
      <c r="V7132" s="14"/>
      <c r="W7132" s="14"/>
      <c r="X7132" s="14"/>
      <c r="Y7132" s="14"/>
    </row>
    <row r="7133" spans="1:25">
      <c r="A7133" s="14" t="s">
        <v>7217</v>
      </c>
      <c r="B7133" s="14" t="s">
        <v>60</v>
      </c>
      <c r="C7133" s="14" t="s">
        <v>128</v>
      </c>
      <c r="D7133" s="14" t="s">
        <v>72</v>
      </c>
      <c r="E7133" s="14">
        <v>3</v>
      </c>
      <c r="F7133" s="14">
        <v>131.06924695795499</v>
      </c>
      <c r="G7133" s="14">
        <v>43.689748985985098</v>
      </c>
      <c r="H7133" s="14">
        <v>273.45972659702801</v>
      </c>
      <c r="I7133" s="14">
        <v>286.30142114277601</v>
      </c>
      <c r="J7133" s="14">
        <v>239.022879991537</v>
      </c>
      <c r="K7133" s="14">
        <v>340.13550437690299</v>
      </c>
      <c r="L7133" s="14">
        <v>53.834083234126098</v>
      </c>
      <c r="M7133" s="14">
        <v>47.278541151239502</v>
      </c>
      <c r="O7133" s="14"/>
      <c r="P7133" s="14"/>
      <c r="Q7133" s="14"/>
      <c r="R7133" s="14"/>
      <c r="S7133" s="14"/>
      <c r="T7133" s="14"/>
      <c r="U7133" s="14"/>
      <c r="V7133" s="14"/>
      <c r="W7133" s="14"/>
      <c r="X7133" s="14"/>
      <c r="Y7133" s="14"/>
    </row>
    <row r="7134" spans="1:25">
      <c r="A7134" s="14" t="s">
        <v>7218</v>
      </c>
      <c r="B7134" s="14" t="s">
        <v>60</v>
      </c>
      <c r="C7134" s="14" t="s">
        <v>129</v>
      </c>
      <c r="D7134" s="14" t="s">
        <v>72</v>
      </c>
      <c r="E7134" s="14">
        <v>3</v>
      </c>
      <c r="F7134" s="14">
        <v>129.76514152384601</v>
      </c>
      <c r="G7134" s="14">
        <v>43.2550471746152</v>
      </c>
      <c r="H7134" s="14">
        <v>268.77618376935698</v>
      </c>
      <c r="I7134" s="14">
        <v>279.31678225245201</v>
      </c>
      <c r="J7134" s="14">
        <v>233.043481909055</v>
      </c>
      <c r="K7134" s="14">
        <v>332.04075387645298</v>
      </c>
      <c r="L7134" s="14">
        <v>52.7239716240014</v>
      </c>
      <c r="M7134" s="14">
        <v>46.273300343396798</v>
      </c>
      <c r="O7134" s="14"/>
      <c r="P7134" s="14"/>
      <c r="Q7134" s="14"/>
      <c r="R7134" s="14"/>
      <c r="S7134" s="14"/>
      <c r="T7134" s="14"/>
      <c r="U7134" s="14"/>
      <c r="V7134" s="14"/>
      <c r="W7134" s="14"/>
      <c r="X7134" s="14"/>
      <c r="Y7134" s="14"/>
    </row>
    <row r="7135" spans="1:25">
      <c r="A7135" s="14" t="s">
        <v>7219</v>
      </c>
      <c r="B7135" s="14" t="s">
        <v>60</v>
      </c>
      <c r="C7135" s="14" t="s">
        <v>130</v>
      </c>
      <c r="D7135" s="14" t="s">
        <v>72</v>
      </c>
      <c r="E7135" s="14">
        <v>3</v>
      </c>
      <c r="F7135" s="14">
        <v>142.23056811688801</v>
      </c>
      <c r="G7135" s="14">
        <v>47.410189372296102</v>
      </c>
      <c r="H7135" s="14">
        <v>292.866401970325</v>
      </c>
      <c r="I7135" s="14">
        <v>302.09923290931698</v>
      </c>
      <c r="J7135" s="14">
        <v>254.25294563549099</v>
      </c>
      <c r="K7135" s="14">
        <v>356.295625440545</v>
      </c>
      <c r="L7135" s="14">
        <v>54.196392531227801</v>
      </c>
      <c r="M7135" s="14">
        <v>47.846287273825901</v>
      </c>
      <c r="O7135" s="14"/>
      <c r="P7135" s="14"/>
      <c r="Q7135" s="14"/>
      <c r="R7135" s="14"/>
      <c r="S7135" s="14"/>
      <c r="T7135" s="14"/>
      <c r="U7135" s="14"/>
      <c r="V7135" s="14"/>
      <c r="W7135" s="14"/>
      <c r="X7135" s="14"/>
      <c r="Y7135" s="14"/>
    </row>
    <row r="7136" spans="1:25">
      <c r="A7136" s="14" t="s">
        <v>7220</v>
      </c>
      <c r="B7136" s="14" t="s">
        <v>60</v>
      </c>
      <c r="C7136" s="14" t="s">
        <v>131</v>
      </c>
      <c r="D7136" s="14" t="s">
        <v>72</v>
      </c>
      <c r="E7136" s="14">
        <v>3</v>
      </c>
      <c r="F7136" s="14">
        <v>158.86460879380999</v>
      </c>
      <c r="G7136" s="14">
        <v>52.954869597936799</v>
      </c>
      <c r="H7136" s="14">
        <v>324.743681099367</v>
      </c>
      <c r="I7136" s="14">
        <v>337.27782358309702</v>
      </c>
      <c r="J7136" s="14">
        <v>286.59443879162899</v>
      </c>
      <c r="K7136" s="14">
        <v>394.302087830792</v>
      </c>
      <c r="L7136" s="14">
        <v>57.024264247695399</v>
      </c>
      <c r="M7136" s="14">
        <v>50.683384791467802</v>
      </c>
      <c r="O7136" s="14"/>
      <c r="P7136" s="14"/>
      <c r="Q7136" s="14"/>
      <c r="R7136" s="14"/>
      <c r="S7136" s="14"/>
      <c r="T7136" s="14"/>
      <c r="U7136" s="14"/>
      <c r="V7136" s="14"/>
      <c r="W7136" s="14"/>
      <c r="X7136" s="14"/>
      <c r="Y7136" s="14"/>
    </row>
    <row r="7137" spans="1:25">
      <c r="A7137" s="14" t="s">
        <v>7221</v>
      </c>
      <c r="B7137" s="14" t="s">
        <v>60</v>
      </c>
      <c r="C7137" s="14" t="s">
        <v>132</v>
      </c>
      <c r="D7137" s="14" t="s">
        <v>72</v>
      </c>
      <c r="E7137" s="14">
        <v>3</v>
      </c>
      <c r="F7137" s="14">
        <v>171.991715661836</v>
      </c>
      <c r="G7137" s="14">
        <v>57.330571887278502</v>
      </c>
      <c r="H7137" s="14">
        <v>348.47174743057701</v>
      </c>
      <c r="I7137" s="14">
        <v>364.91336769808902</v>
      </c>
      <c r="J7137" s="14">
        <v>312.06761422877599</v>
      </c>
      <c r="K7137" s="14">
        <v>424.09690794470401</v>
      </c>
      <c r="L7137" s="14">
        <v>59.183540246615102</v>
      </c>
      <c r="M7137" s="14">
        <v>52.845753469313102</v>
      </c>
      <c r="O7137" s="14"/>
      <c r="P7137" s="14"/>
      <c r="Q7137" s="14"/>
      <c r="R7137" s="14"/>
      <c r="S7137" s="14"/>
      <c r="T7137" s="14"/>
      <c r="U7137" s="14"/>
      <c r="V7137" s="14"/>
      <c r="W7137" s="14"/>
      <c r="X7137" s="14"/>
      <c r="Y7137" s="14"/>
    </row>
    <row r="7138" spans="1:25">
      <c r="A7138" s="14" t="s">
        <v>7222</v>
      </c>
      <c r="B7138" s="14" t="s">
        <v>60</v>
      </c>
      <c r="C7138" s="14" t="s">
        <v>38</v>
      </c>
      <c r="D7138" s="14" t="s">
        <v>72</v>
      </c>
      <c r="E7138" s="14">
        <v>4</v>
      </c>
      <c r="F7138" s="14">
        <v>155.21209231121901</v>
      </c>
      <c r="G7138" s="14">
        <v>51.737364103739601</v>
      </c>
      <c r="H7138" s="14">
        <v>350.215691489471</v>
      </c>
      <c r="I7138" s="14">
        <v>387.11928918524802</v>
      </c>
      <c r="J7138" s="14">
        <v>327.934402451327</v>
      </c>
      <c r="K7138" s="14">
        <v>453.80106528542598</v>
      </c>
      <c r="L7138" s="14">
        <v>66.681776100178595</v>
      </c>
      <c r="M7138" s="14">
        <v>59.1848867339205</v>
      </c>
      <c r="O7138" s="14"/>
      <c r="P7138" s="14"/>
      <c r="Q7138" s="14"/>
      <c r="R7138" s="14"/>
      <c r="S7138" s="14"/>
      <c r="T7138" s="14"/>
      <c r="U7138" s="14"/>
      <c r="V7138" s="14"/>
      <c r="W7138" s="14"/>
      <c r="X7138" s="14"/>
      <c r="Y7138" s="14"/>
    </row>
    <row r="7139" spans="1:25">
      <c r="A7139" s="14" t="s">
        <v>7223</v>
      </c>
      <c r="B7139" s="14" t="s">
        <v>60</v>
      </c>
      <c r="C7139" s="14" t="s">
        <v>36</v>
      </c>
      <c r="D7139" s="14" t="s">
        <v>72</v>
      </c>
      <c r="E7139" s="14">
        <v>4</v>
      </c>
      <c r="F7139" s="14">
        <v>168.11787767583499</v>
      </c>
      <c r="G7139" s="14">
        <v>56.039292558611699</v>
      </c>
      <c r="H7139" s="14">
        <v>377.66568050283098</v>
      </c>
      <c r="I7139" s="14">
        <v>417.38641175789797</v>
      </c>
      <c r="J7139" s="14">
        <v>355.93373043795702</v>
      </c>
      <c r="K7139" s="14">
        <v>486.29895643800398</v>
      </c>
      <c r="L7139" s="14">
        <v>68.912544680106706</v>
      </c>
      <c r="M7139" s="14">
        <v>61.452681319941199</v>
      </c>
      <c r="O7139" s="14"/>
      <c r="P7139" s="14"/>
      <c r="Q7139" s="14"/>
      <c r="R7139" s="14"/>
      <c r="S7139" s="14"/>
      <c r="T7139" s="14"/>
      <c r="U7139" s="14"/>
      <c r="V7139" s="14"/>
      <c r="W7139" s="14"/>
      <c r="X7139" s="14"/>
      <c r="Y7139" s="14"/>
    </row>
    <row r="7140" spans="1:25">
      <c r="A7140" s="14" t="s">
        <v>7224</v>
      </c>
      <c r="B7140" s="14" t="s">
        <v>60</v>
      </c>
      <c r="C7140" s="14" t="s">
        <v>34</v>
      </c>
      <c r="D7140" s="14" t="s">
        <v>72</v>
      </c>
      <c r="E7140" s="14">
        <v>4</v>
      </c>
      <c r="F7140" s="14">
        <v>158.07797549523499</v>
      </c>
      <c r="G7140" s="14">
        <v>52.692658498411802</v>
      </c>
      <c r="H7140" s="14">
        <v>353.57872303667199</v>
      </c>
      <c r="I7140" s="14">
        <v>393.56166342740698</v>
      </c>
      <c r="J7140" s="14">
        <v>333.98557210472802</v>
      </c>
      <c r="K7140" s="14">
        <v>460.61092844968999</v>
      </c>
      <c r="L7140" s="14">
        <v>67.049265022283095</v>
      </c>
      <c r="M7140" s="14">
        <v>59.576091322678401</v>
      </c>
      <c r="O7140" s="14"/>
      <c r="P7140" s="14"/>
      <c r="Q7140" s="14"/>
      <c r="R7140" s="14"/>
      <c r="S7140" s="14"/>
      <c r="T7140" s="14"/>
      <c r="U7140" s="14"/>
      <c r="V7140" s="14"/>
      <c r="W7140" s="14"/>
      <c r="X7140" s="14"/>
      <c r="Y7140" s="14"/>
    </row>
    <row r="7141" spans="1:25">
      <c r="A7141" s="14" t="s">
        <v>7225</v>
      </c>
      <c r="B7141" s="14" t="s">
        <v>60</v>
      </c>
      <c r="C7141" s="14" t="s">
        <v>128</v>
      </c>
      <c r="D7141" s="14" t="s">
        <v>72</v>
      </c>
      <c r="E7141" s="14">
        <v>4</v>
      </c>
      <c r="F7141" s="14">
        <v>153.59416530937699</v>
      </c>
      <c r="G7141" s="14">
        <v>51.198055103125803</v>
      </c>
      <c r="H7141" s="14">
        <v>342.15675052211498</v>
      </c>
      <c r="I7141" s="14">
        <v>380.02638219157598</v>
      </c>
      <c r="J7141" s="14">
        <v>321.83114425020398</v>
      </c>
      <c r="K7141" s="14">
        <v>445.63447726950898</v>
      </c>
      <c r="L7141" s="14">
        <v>65.608095077932504</v>
      </c>
      <c r="M7141" s="14">
        <v>58.195237941371801</v>
      </c>
      <c r="O7141" s="14"/>
      <c r="P7141" s="14"/>
      <c r="Q7141" s="14"/>
      <c r="R7141" s="14"/>
      <c r="S7141" s="14"/>
      <c r="T7141" s="14"/>
      <c r="U7141" s="14"/>
      <c r="V7141" s="14"/>
      <c r="W7141" s="14"/>
      <c r="X7141" s="14"/>
      <c r="Y7141" s="14"/>
    </row>
    <row r="7142" spans="1:25">
      <c r="A7142" s="14" t="s">
        <v>7226</v>
      </c>
      <c r="B7142" s="14" t="s">
        <v>60</v>
      </c>
      <c r="C7142" s="14" t="s">
        <v>129</v>
      </c>
      <c r="D7142" s="14" t="s">
        <v>72</v>
      </c>
      <c r="E7142" s="14">
        <v>4</v>
      </c>
      <c r="F7142" s="14">
        <v>143.23595976460601</v>
      </c>
      <c r="G7142" s="14">
        <v>47.745319921535298</v>
      </c>
      <c r="H7142" s="14">
        <v>318.69164482057101</v>
      </c>
      <c r="I7142" s="14">
        <v>350.600753079301</v>
      </c>
      <c r="J7142" s="14">
        <v>295.20728056074802</v>
      </c>
      <c r="K7142" s="14">
        <v>413.31833879393201</v>
      </c>
      <c r="L7142" s="14">
        <v>62.7175857146308</v>
      </c>
      <c r="M7142" s="14">
        <v>55.393472518552898</v>
      </c>
      <c r="O7142" s="14"/>
      <c r="P7142" s="14"/>
      <c r="Q7142" s="14"/>
      <c r="R7142" s="14"/>
      <c r="S7142" s="14"/>
      <c r="T7142" s="14"/>
      <c r="U7142" s="14"/>
      <c r="V7142" s="14"/>
      <c r="W7142" s="14"/>
      <c r="X7142" s="14"/>
      <c r="Y7142" s="14"/>
    </row>
    <row r="7143" spans="1:25">
      <c r="A7143" s="14" t="s">
        <v>7227</v>
      </c>
      <c r="B7143" s="14" t="s">
        <v>60</v>
      </c>
      <c r="C7143" s="14" t="s">
        <v>130</v>
      </c>
      <c r="D7143" s="14" t="s">
        <v>72</v>
      </c>
      <c r="E7143" s="14">
        <v>4</v>
      </c>
      <c r="F7143" s="14">
        <v>149.30525594754101</v>
      </c>
      <c r="G7143" s="14">
        <v>49.768418649180397</v>
      </c>
      <c r="H7143" s="14">
        <v>331.63469480362801</v>
      </c>
      <c r="I7143" s="14">
        <v>365.936738879009</v>
      </c>
      <c r="J7143" s="14">
        <v>309.22136791738097</v>
      </c>
      <c r="K7143" s="14">
        <v>429.98651612183602</v>
      </c>
      <c r="L7143" s="14">
        <v>64.049777242827403</v>
      </c>
      <c r="M7143" s="14">
        <v>56.715370961627201</v>
      </c>
      <c r="O7143" s="14"/>
      <c r="P7143" s="14"/>
      <c r="Q7143" s="14"/>
      <c r="R7143" s="14"/>
      <c r="S7143" s="14"/>
      <c r="T7143" s="14"/>
      <c r="U7143" s="14"/>
      <c r="V7143" s="14"/>
      <c r="W7143" s="14"/>
      <c r="X7143" s="14"/>
      <c r="Y7143" s="14"/>
    </row>
    <row r="7144" spans="1:25">
      <c r="A7144" s="14" t="s">
        <v>7228</v>
      </c>
      <c r="B7144" s="14" t="s">
        <v>60</v>
      </c>
      <c r="C7144" s="14" t="s">
        <v>131</v>
      </c>
      <c r="D7144" s="14" t="s">
        <v>72</v>
      </c>
      <c r="E7144" s="14">
        <v>4</v>
      </c>
      <c r="F7144" s="14">
        <v>149.959386885394</v>
      </c>
      <c r="G7144" s="14">
        <v>49.986462295131197</v>
      </c>
      <c r="H7144" s="14">
        <v>330.84628444026299</v>
      </c>
      <c r="I7144" s="14">
        <v>362.32758353365301</v>
      </c>
      <c r="J7144" s="14">
        <v>306.32065903455498</v>
      </c>
      <c r="K7144" s="14">
        <v>425.56040887793802</v>
      </c>
      <c r="L7144" s="14">
        <v>63.232825344285203</v>
      </c>
      <c r="M7144" s="14">
        <v>56.006924499098403</v>
      </c>
      <c r="O7144" s="14"/>
      <c r="P7144" s="14"/>
      <c r="Q7144" s="14"/>
      <c r="R7144" s="14"/>
      <c r="S7144" s="14"/>
      <c r="T7144" s="14"/>
      <c r="U7144" s="14"/>
      <c r="V7144" s="14"/>
      <c r="W7144" s="14"/>
      <c r="X7144" s="14"/>
      <c r="Y7144" s="14"/>
    </row>
    <row r="7145" spans="1:25">
      <c r="A7145" s="14" t="s">
        <v>7229</v>
      </c>
      <c r="B7145" s="14" t="s">
        <v>60</v>
      </c>
      <c r="C7145" s="14" t="s">
        <v>132</v>
      </c>
      <c r="D7145" s="14" t="s">
        <v>72</v>
      </c>
      <c r="E7145" s="14">
        <v>4</v>
      </c>
      <c r="F7145" s="14">
        <v>163.21702730867</v>
      </c>
      <c r="G7145" s="14">
        <v>54.405675769556602</v>
      </c>
      <c r="H7145" s="14">
        <v>357.00043156820999</v>
      </c>
      <c r="I7145" s="14">
        <v>392.34296353550297</v>
      </c>
      <c r="J7145" s="14">
        <v>334.058911021168</v>
      </c>
      <c r="K7145" s="14">
        <v>457.81454227051398</v>
      </c>
      <c r="L7145" s="14">
        <v>65.471578735010695</v>
      </c>
      <c r="M7145" s="14">
        <v>58.284052514335102</v>
      </c>
      <c r="O7145" s="14"/>
      <c r="P7145" s="14"/>
      <c r="Q7145" s="14"/>
      <c r="R7145" s="14"/>
      <c r="S7145" s="14"/>
      <c r="T7145" s="14"/>
      <c r="U7145" s="14"/>
      <c r="V7145" s="14"/>
      <c r="W7145" s="14"/>
      <c r="X7145" s="14"/>
      <c r="Y7145" s="14"/>
    </row>
    <row r="7146" spans="1:25">
      <c r="A7146" s="14" t="s">
        <v>7230</v>
      </c>
      <c r="B7146" s="14" t="s">
        <v>60</v>
      </c>
      <c r="C7146" s="14" t="s">
        <v>38</v>
      </c>
      <c r="D7146" s="14" t="s">
        <v>72</v>
      </c>
      <c r="E7146" s="14">
        <v>5</v>
      </c>
      <c r="F7146" s="14">
        <v>170.54596662725501</v>
      </c>
      <c r="G7146" s="14">
        <v>56.8486555424183</v>
      </c>
      <c r="H7146" s="14">
        <v>423.044021003262</v>
      </c>
      <c r="I7146" s="14">
        <v>470.09670094637801</v>
      </c>
      <c r="J7146" s="14">
        <v>401.67324886807398</v>
      </c>
      <c r="K7146" s="14">
        <v>546.76309235844701</v>
      </c>
      <c r="L7146" s="14">
        <v>76.666391412069103</v>
      </c>
      <c r="M7146" s="14">
        <v>68.423452078304607</v>
      </c>
      <c r="O7146" s="14"/>
      <c r="P7146" s="14"/>
      <c r="Q7146" s="14"/>
      <c r="R7146" s="14"/>
      <c r="S7146" s="14"/>
      <c r="T7146" s="14"/>
      <c r="U7146" s="14"/>
      <c r="V7146" s="14"/>
      <c r="W7146" s="14"/>
      <c r="X7146" s="14"/>
      <c r="Y7146" s="14"/>
    </row>
    <row r="7147" spans="1:25">
      <c r="A7147" s="14" t="s">
        <v>7231</v>
      </c>
      <c r="B7147" s="14" t="s">
        <v>60</v>
      </c>
      <c r="C7147" s="14" t="s">
        <v>36</v>
      </c>
      <c r="D7147" s="14" t="s">
        <v>72</v>
      </c>
      <c r="E7147" s="14">
        <v>5</v>
      </c>
      <c r="F7147" s="14">
        <v>172.14426980761601</v>
      </c>
      <c r="G7147" s="14">
        <v>57.3814232692053</v>
      </c>
      <c r="H7147" s="14">
        <v>427.05102904394897</v>
      </c>
      <c r="I7147" s="14">
        <v>472.93342835328798</v>
      </c>
      <c r="J7147" s="14">
        <v>404.44654234865902</v>
      </c>
      <c r="K7147" s="14">
        <v>549.63006971768903</v>
      </c>
      <c r="L7147" s="14">
        <v>76.696641364401003</v>
      </c>
      <c r="M7147" s="14">
        <v>68.486886004628801</v>
      </c>
      <c r="O7147" s="14"/>
      <c r="P7147" s="14"/>
      <c r="Q7147" s="14"/>
      <c r="R7147" s="14"/>
      <c r="S7147" s="14"/>
      <c r="T7147" s="14"/>
      <c r="U7147" s="14"/>
      <c r="V7147" s="14"/>
      <c r="W7147" s="14"/>
      <c r="X7147" s="14"/>
      <c r="Y7147" s="14"/>
    </row>
    <row r="7148" spans="1:25">
      <c r="A7148" s="14" t="s">
        <v>7232</v>
      </c>
      <c r="B7148" s="14" t="s">
        <v>60</v>
      </c>
      <c r="C7148" s="14" t="s">
        <v>34</v>
      </c>
      <c r="D7148" s="14" t="s">
        <v>72</v>
      </c>
      <c r="E7148" s="14">
        <v>5</v>
      </c>
      <c r="F7148" s="14">
        <v>176.68824700172701</v>
      </c>
      <c r="G7148" s="14">
        <v>58.8960823339089</v>
      </c>
      <c r="H7148" s="14">
        <v>437.520421458317</v>
      </c>
      <c r="I7148" s="14">
        <v>479.38710902499599</v>
      </c>
      <c r="J7148" s="14">
        <v>410.970805645003</v>
      </c>
      <c r="K7148" s="14">
        <v>555.89192009333999</v>
      </c>
      <c r="L7148" s="14">
        <v>76.504811068343599</v>
      </c>
      <c r="M7148" s="14">
        <v>68.416303379993707</v>
      </c>
      <c r="O7148" s="14"/>
      <c r="P7148" s="14"/>
      <c r="Q7148" s="14"/>
      <c r="R7148" s="14"/>
      <c r="S7148" s="14"/>
      <c r="T7148" s="14"/>
      <c r="U7148" s="14"/>
      <c r="V7148" s="14"/>
      <c r="W7148" s="14"/>
      <c r="X7148" s="14"/>
      <c r="Y7148" s="14"/>
    </row>
    <row r="7149" spans="1:25">
      <c r="A7149" s="14" t="s">
        <v>7233</v>
      </c>
      <c r="B7149" s="14" t="s">
        <v>60</v>
      </c>
      <c r="C7149" s="14" t="s">
        <v>128</v>
      </c>
      <c r="D7149" s="14" t="s">
        <v>72</v>
      </c>
      <c r="E7149" s="14">
        <v>5</v>
      </c>
      <c r="F7149" s="14">
        <v>166.24280992298699</v>
      </c>
      <c r="G7149" s="14">
        <v>55.414269974329102</v>
      </c>
      <c r="H7149" s="14">
        <v>410.68902374808499</v>
      </c>
      <c r="I7149" s="14">
        <v>449.47866575417601</v>
      </c>
      <c r="J7149" s="14">
        <v>383.53010317967897</v>
      </c>
      <c r="K7149" s="14">
        <v>523.48078379348897</v>
      </c>
      <c r="L7149" s="14">
        <v>74.002118039313004</v>
      </c>
      <c r="M7149" s="14">
        <v>65.948562574496904</v>
      </c>
      <c r="O7149" s="14"/>
      <c r="P7149" s="14"/>
      <c r="Q7149" s="14"/>
      <c r="R7149" s="14"/>
      <c r="S7149" s="14"/>
      <c r="T7149" s="14"/>
      <c r="U7149" s="14"/>
      <c r="V7149" s="14"/>
      <c r="W7149" s="14"/>
      <c r="X7149" s="14"/>
      <c r="Y7149" s="14"/>
    </row>
    <row r="7150" spans="1:25">
      <c r="A7150" s="14" t="s">
        <v>7234</v>
      </c>
      <c r="B7150" s="14" t="s">
        <v>60</v>
      </c>
      <c r="C7150" s="14" t="s">
        <v>129</v>
      </c>
      <c r="D7150" s="14" t="s">
        <v>72</v>
      </c>
      <c r="E7150" s="14">
        <v>5</v>
      </c>
      <c r="F7150" s="14">
        <v>179.28856722109799</v>
      </c>
      <c r="G7150" s="14">
        <v>59.7628557403659</v>
      </c>
      <c r="H7150" s="14">
        <v>441.35829654152298</v>
      </c>
      <c r="I7150" s="14">
        <v>482.531217572412</v>
      </c>
      <c r="J7150" s="14">
        <v>414.31433992746901</v>
      </c>
      <c r="K7150" s="14">
        <v>558.75068093290804</v>
      </c>
      <c r="L7150" s="14">
        <v>76.219463360495794</v>
      </c>
      <c r="M7150" s="14">
        <v>68.216877644942997</v>
      </c>
      <c r="O7150" s="14"/>
      <c r="P7150" s="14"/>
      <c r="Q7150" s="14"/>
      <c r="R7150" s="14"/>
      <c r="S7150" s="14"/>
      <c r="T7150" s="14"/>
      <c r="U7150" s="14"/>
      <c r="V7150" s="14"/>
      <c r="W7150" s="14"/>
      <c r="X7150" s="14"/>
      <c r="Y7150" s="14"/>
    </row>
    <row r="7151" spans="1:25">
      <c r="A7151" s="14" t="s">
        <v>7235</v>
      </c>
      <c r="B7151" s="14" t="s">
        <v>60</v>
      </c>
      <c r="C7151" s="14" t="s">
        <v>130</v>
      </c>
      <c r="D7151" s="14" t="s">
        <v>72</v>
      </c>
      <c r="E7151" s="14">
        <v>5</v>
      </c>
      <c r="F7151" s="14">
        <v>174.263025505684</v>
      </c>
      <c r="G7151" s="14">
        <v>58.087675168561297</v>
      </c>
      <c r="H7151" s="14">
        <v>427.40857820485598</v>
      </c>
      <c r="I7151" s="14">
        <v>467.19521670857603</v>
      </c>
      <c r="J7151" s="14">
        <v>400.21030332945202</v>
      </c>
      <c r="K7151" s="14">
        <v>542.15778982255802</v>
      </c>
      <c r="L7151" s="14">
        <v>74.962573113982302</v>
      </c>
      <c r="M7151" s="14">
        <v>66.984913379123299</v>
      </c>
      <c r="O7151" s="14"/>
      <c r="P7151" s="14"/>
      <c r="Q7151" s="14"/>
      <c r="R7151" s="14"/>
      <c r="S7151" s="14"/>
      <c r="T7151" s="14"/>
      <c r="U7151" s="14"/>
      <c r="V7151" s="14"/>
      <c r="W7151" s="14"/>
      <c r="X7151" s="14"/>
      <c r="Y7151" s="14"/>
    </row>
    <row r="7152" spans="1:25">
      <c r="A7152" s="14" t="s">
        <v>7236</v>
      </c>
      <c r="B7152" s="14" t="s">
        <v>60</v>
      </c>
      <c r="C7152" s="14" t="s">
        <v>131</v>
      </c>
      <c r="D7152" s="14" t="s">
        <v>72</v>
      </c>
      <c r="E7152" s="14">
        <v>5</v>
      </c>
      <c r="F7152" s="14">
        <v>169.30473213126001</v>
      </c>
      <c r="G7152" s="14">
        <v>56.4349107104198</v>
      </c>
      <c r="H7152" s="14">
        <v>413.44256930710497</v>
      </c>
      <c r="I7152" s="14">
        <v>452.81818202126499</v>
      </c>
      <c r="J7152" s="14">
        <v>386.96135024828698</v>
      </c>
      <c r="K7152" s="14">
        <v>526.63963993600498</v>
      </c>
      <c r="L7152" s="14">
        <v>73.821457914739895</v>
      </c>
      <c r="M7152" s="14">
        <v>65.856831772977401</v>
      </c>
      <c r="O7152" s="14"/>
      <c r="P7152" s="14"/>
      <c r="Q7152" s="14"/>
      <c r="R7152" s="14"/>
      <c r="S7152" s="14"/>
      <c r="T7152" s="14"/>
      <c r="U7152" s="14"/>
      <c r="V7152" s="14"/>
      <c r="W7152" s="14"/>
      <c r="X7152" s="14"/>
      <c r="Y7152" s="14"/>
    </row>
    <row r="7153" spans="1:25">
      <c r="A7153" s="14" t="s">
        <v>7237</v>
      </c>
      <c r="B7153" s="14" t="s">
        <v>60</v>
      </c>
      <c r="C7153" s="14" t="s">
        <v>132</v>
      </c>
      <c r="D7153" s="14" t="s">
        <v>72</v>
      </c>
      <c r="E7153" s="14">
        <v>5</v>
      </c>
      <c r="F7153" s="14">
        <v>169.41953195872</v>
      </c>
      <c r="G7153" s="14">
        <v>56.473177319573402</v>
      </c>
      <c r="H7153" s="14">
        <v>410.28632445867402</v>
      </c>
      <c r="I7153" s="14">
        <v>450.627624761238</v>
      </c>
      <c r="J7153" s="14">
        <v>385.09351578703701</v>
      </c>
      <c r="K7153" s="14">
        <v>524.08447288458501</v>
      </c>
      <c r="L7153" s="14">
        <v>73.4568481233472</v>
      </c>
      <c r="M7153" s="14">
        <v>65.534108974201203</v>
      </c>
      <c r="O7153" s="14"/>
      <c r="P7153" s="14"/>
      <c r="Q7153" s="14"/>
      <c r="R7153" s="14"/>
      <c r="S7153" s="14"/>
      <c r="T7153" s="14"/>
      <c r="U7153" s="14"/>
      <c r="V7153" s="14"/>
      <c r="W7153" s="14"/>
      <c r="X7153" s="14"/>
      <c r="Y7153" s="14"/>
    </row>
    <row r="7154" spans="1:25">
      <c r="A7154" s="14" t="s">
        <v>7238</v>
      </c>
      <c r="B7154" s="14" t="s">
        <v>60</v>
      </c>
      <c r="C7154" s="14" t="s">
        <v>38</v>
      </c>
      <c r="D7154" s="14" t="s">
        <v>44</v>
      </c>
      <c r="E7154" s="14">
        <v>0</v>
      </c>
      <c r="F7154" s="14">
        <v>670.68567630983796</v>
      </c>
      <c r="G7154" s="14">
        <v>223.56189210327901</v>
      </c>
      <c r="H7154" s="14">
        <v>301.584929114489</v>
      </c>
      <c r="I7154" s="14">
        <v>296.99910416629803</v>
      </c>
      <c r="J7154" s="14">
        <v>274.80381941433899</v>
      </c>
      <c r="K7154" s="14">
        <v>320.50092919598001</v>
      </c>
      <c r="L7154" s="14">
        <v>23.501825029681999</v>
      </c>
      <c r="M7154" s="14">
        <v>22.195284751958098</v>
      </c>
      <c r="O7154" s="14"/>
      <c r="P7154" s="14"/>
      <c r="Q7154" s="14"/>
      <c r="R7154" s="14"/>
      <c r="S7154" s="14"/>
      <c r="T7154" s="14"/>
      <c r="U7154" s="14"/>
      <c r="V7154" s="14"/>
      <c r="W7154" s="14"/>
      <c r="X7154" s="14"/>
      <c r="Y7154" s="14"/>
    </row>
    <row r="7155" spans="1:25">
      <c r="A7155" s="14" t="s">
        <v>7239</v>
      </c>
      <c r="B7155" s="14" t="s">
        <v>60</v>
      </c>
      <c r="C7155" s="14" t="s">
        <v>36</v>
      </c>
      <c r="D7155" s="14" t="s">
        <v>44</v>
      </c>
      <c r="E7155" s="14">
        <v>0</v>
      </c>
      <c r="F7155" s="14">
        <v>686.29572421248804</v>
      </c>
      <c r="G7155" s="14">
        <v>228.76524140416299</v>
      </c>
      <c r="H7155" s="14">
        <v>305.291692265341</v>
      </c>
      <c r="I7155" s="14">
        <v>297.06070215866998</v>
      </c>
      <c r="J7155" s="14">
        <v>275.09273242277698</v>
      </c>
      <c r="K7155" s="14">
        <v>320.30657300252102</v>
      </c>
      <c r="L7155" s="14">
        <v>23.2458708438506</v>
      </c>
      <c r="M7155" s="14">
        <v>21.967969735893199</v>
      </c>
      <c r="O7155" s="14"/>
      <c r="P7155" s="14"/>
      <c r="Q7155" s="14"/>
      <c r="R7155" s="14"/>
      <c r="S7155" s="14"/>
      <c r="T7155" s="14"/>
      <c r="U7155" s="14"/>
      <c r="V7155" s="14"/>
      <c r="W7155" s="14"/>
      <c r="X7155" s="14"/>
      <c r="Y7155" s="14"/>
    </row>
    <row r="7156" spans="1:25">
      <c r="A7156" s="14" t="s">
        <v>7240</v>
      </c>
      <c r="B7156" s="14" t="s">
        <v>60</v>
      </c>
      <c r="C7156" s="14" t="s">
        <v>34</v>
      </c>
      <c r="D7156" s="14" t="s">
        <v>44</v>
      </c>
      <c r="E7156" s="14">
        <v>0</v>
      </c>
      <c r="F7156" s="14">
        <v>684.40561266808902</v>
      </c>
      <c r="G7156" s="14">
        <v>228.13520422269701</v>
      </c>
      <c r="H7156" s="14">
        <v>302.24990291696599</v>
      </c>
      <c r="I7156" s="14">
        <v>289.36829961441703</v>
      </c>
      <c r="J7156" s="14">
        <v>267.94651329011498</v>
      </c>
      <c r="K7156" s="14">
        <v>312.03798882884797</v>
      </c>
      <c r="L7156" s="14">
        <v>22.6696892144309</v>
      </c>
      <c r="M7156" s="14">
        <v>21.421786324302101</v>
      </c>
      <c r="O7156" s="14"/>
      <c r="P7156" s="14"/>
      <c r="Q7156" s="14"/>
      <c r="R7156" s="14"/>
      <c r="S7156" s="14"/>
      <c r="T7156" s="14"/>
      <c r="U7156" s="14"/>
      <c r="V7156" s="14"/>
      <c r="W7156" s="14"/>
      <c r="X7156" s="14"/>
      <c r="Y7156" s="14"/>
    </row>
    <row r="7157" spans="1:25">
      <c r="A7157" s="14" t="s">
        <v>7241</v>
      </c>
      <c r="B7157" s="14" t="s">
        <v>60</v>
      </c>
      <c r="C7157" s="14" t="s">
        <v>128</v>
      </c>
      <c r="D7157" s="14" t="s">
        <v>44</v>
      </c>
      <c r="E7157" s="14">
        <v>0</v>
      </c>
      <c r="F7157" s="14">
        <v>659.56539206697903</v>
      </c>
      <c r="G7157" s="14">
        <v>219.855130688993</v>
      </c>
      <c r="H7157" s="14">
        <v>289.937970445075</v>
      </c>
      <c r="I7157" s="14">
        <v>273.27339413372101</v>
      </c>
      <c r="J7157" s="14">
        <v>252.69833352873201</v>
      </c>
      <c r="K7157" s="14">
        <v>295.07011435454001</v>
      </c>
      <c r="L7157" s="14">
        <v>21.796720220818699</v>
      </c>
      <c r="M7157" s="14">
        <v>20.575060604989201</v>
      </c>
      <c r="O7157" s="14"/>
      <c r="P7157" s="14"/>
      <c r="Q7157" s="14"/>
      <c r="R7157" s="14"/>
      <c r="S7157" s="14"/>
      <c r="T7157" s="14"/>
      <c r="U7157" s="14"/>
      <c r="V7157" s="14"/>
      <c r="W7157" s="14"/>
      <c r="X7157" s="14"/>
      <c r="Y7157" s="14"/>
    </row>
    <row r="7158" spans="1:25">
      <c r="A7158" s="14" t="s">
        <v>7242</v>
      </c>
      <c r="B7158" s="14" t="s">
        <v>60</v>
      </c>
      <c r="C7158" s="14" t="s">
        <v>129</v>
      </c>
      <c r="D7158" s="14" t="s">
        <v>44</v>
      </c>
      <c r="E7158" s="14">
        <v>0</v>
      </c>
      <c r="F7158" s="14">
        <v>651.38069185829795</v>
      </c>
      <c r="G7158" s="14">
        <v>217.12689728609899</v>
      </c>
      <c r="H7158" s="14">
        <v>285.325366351414</v>
      </c>
      <c r="I7158" s="14">
        <v>263.98111944170302</v>
      </c>
      <c r="J7158" s="14">
        <v>244.007815279841</v>
      </c>
      <c r="K7158" s="14">
        <v>285.14802163567799</v>
      </c>
      <c r="L7158" s="14">
        <v>21.166902193974501</v>
      </c>
      <c r="M7158" s="14">
        <v>19.973304161862298</v>
      </c>
      <c r="O7158" s="14"/>
      <c r="P7158" s="14"/>
      <c r="Q7158" s="14"/>
      <c r="R7158" s="14"/>
      <c r="S7158" s="14"/>
      <c r="T7158" s="14"/>
      <c r="U7158" s="14"/>
      <c r="V7158" s="14"/>
      <c r="W7158" s="14"/>
      <c r="X7158" s="14"/>
      <c r="Y7158" s="14"/>
    </row>
    <row r="7159" spans="1:25">
      <c r="A7159" s="14" t="s">
        <v>7243</v>
      </c>
      <c r="B7159" s="14" t="s">
        <v>60</v>
      </c>
      <c r="C7159" s="14" t="s">
        <v>130</v>
      </c>
      <c r="D7159" s="14" t="s">
        <v>44</v>
      </c>
      <c r="E7159" s="14">
        <v>0</v>
      </c>
      <c r="F7159" s="14">
        <v>675.39868505605796</v>
      </c>
      <c r="G7159" s="14">
        <v>225.13289501868601</v>
      </c>
      <c r="H7159" s="14">
        <v>294.93134778563399</v>
      </c>
      <c r="I7159" s="14">
        <v>268.57449943903498</v>
      </c>
      <c r="J7159" s="14">
        <v>248.61709879478701</v>
      </c>
      <c r="K7159" s="14">
        <v>289.70246901935798</v>
      </c>
      <c r="L7159" s="14">
        <v>21.127969580322802</v>
      </c>
      <c r="M7159" s="14">
        <v>19.957400644247599</v>
      </c>
      <c r="O7159" s="14"/>
      <c r="P7159" s="14"/>
      <c r="Q7159" s="14"/>
      <c r="R7159" s="14"/>
      <c r="S7159" s="14"/>
      <c r="T7159" s="14"/>
      <c r="U7159" s="14"/>
      <c r="V7159" s="14"/>
      <c r="W7159" s="14"/>
      <c r="X7159" s="14"/>
      <c r="Y7159" s="14"/>
    </row>
    <row r="7160" spans="1:25">
      <c r="A7160" s="14" t="s">
        <v>7244</v>
      </c>
      <c r="B7160" s="14" t="s">
        <v>60</v>
      </c>
      <c r="C7160" s="14" t="s">
        <v>131</v>
      </c>
      <c r="D7160" s="14" t="s">
        <v>44</v>
      </c>
      <c r="E7160" s="14">
        <v>0</v>
      </c>
      <c r="F7160" s="14">
        <v>650.36335545043403</v>
      </c>
      <c r="G7160" s="14">
        <v>216.787785150145</v>
      </c>
      <c r="H7160" s="14">
        <v>282.99922782218198</v>
      </c>
      <c r="I7160" s="14">
        <v>253.28039217516201</v>
      </c>
      <c r="J7160" s="14">
        <v>234.107040308568</v>
      </c>
      <c r="K7160" s="14">
        <v>273.60046205135598</v>
      </c>
      <c r="L7160" s="14">
        <v>20.3200698761935</v>
      </c>
      <c r="M7160" s="14">
        <v>19.1733518665947</v>
      </c>
      <c r="O7160" s="14"/>
      <c r="P7160" s="14"/>
      <c r="Q7160" s="14"/>
      <c r="R7160" s="14"/>
      <c r="S7160" s="14"/>
      <c r="T7160" s="14"/>
      <c r="U7160" s="14"/>
      <c r="V7160" s="14"/>
      <c r="W7160" s="14"/>
      <c r="X7160" s="14"/>
      <c r="Y7160" s="14"/>
    </row>
    <row r="7161" spans="1:25">
      <c r="A7161" s="14" t="s">
        <v>7245</v>
      </c>
      <c r="B7161" s="14" t="s">
        <v>60</v>
      </c>
      <c r="C7161" s="14" t="s">
        <v>132</v>
      </c>
      <c r="D7161" s="14" t="s">
        <v>44</v>
      </c>
      <c r="E7161" s="14">
        <v>0</v>
      </c>
      <c r="F7161" s="14">
        <v>655.09108850467203</v>
      </c>
      <c r="G7161" s="14">
        <v>218.36369616822401</v>
      </c>
      <c r="H7161" s="14">
        <v>283.96907053360201</v>
      </c>
      <c r="I7161" s="14">
        <v>250.236577824617</v>
      </c>
      <c r="J7161" s="14">
        <v>231.35627362797001</v>
      </c>
      <c r="K7161" s="14">
        <v>270.241859549026</v>
      </c>
      <c r="L7161" s="14">
        <v>20.005281724409201</v>
      </c>
      <c r="M7161" s="14">
        <v>18.880304196646801</v>
      </c>
      <c r="O7161" s="14"/>
      <c r="P7161" s="14"/>
      <c r="Q7161" s="14"/>
      <c r="R7161" s="14"/>
      <c r="S7161" s="14"/>
      <c r="T7161" s="14"/>
      <c r="U7161" s="14"/>
      <c r="V7161" s="14"/>
      <c r="W7161" s="14"/>
      <c r="X7161" s="14"/>
      <c r="Y7161" s="14"/>
    </row>
    <row r="7162" spans="1:25">
      <c r="A7162" s="14" t="s">
        <v>7246</v>
      </c>
      <c r="B7162" s="14" t="s">
        <v>60</v>
      </c>
      <c r="C7162" s="14" t="s">
        <v>38</v>
      </c>
      <c r="D7162" s="14" t="s">
        <v>44</v>
      </c>
      <c r="E7162" s="14">
        <v>1</v>
      </c>
      <c r="F7162" s="14">
        <v>128.524942950948</v>
      </c>
      <c r="G7162" s="14">
        <v>42.841647650315998</v>
      </c>
      <c r="H7162" s="14">
        <v>268.16254162691502</v>
      </c>
      <c r="I7162" s="14">
        <v>255.594854121032</v>
      </c>
      <c r="J7162" s="14">
        <v>212.95450287575201</v>
      </c>
      <c r="K7162" s="14">
        <v>304.21014484573698</v>
      </c>
      <c r="L7162" s="14">
        <v>48.615290724704799</v>
      </c>
      <c r="M7162" s="14">
        <v>42.6403512452802</v>
      </c>
      <c r="O7162" s="14"/>
      <c r="P7162" s="14"/>
      <c r="Q7162" s="14"/>
      <c r="R7162" s="14"/>
      <c r="S7162" s="14"/>
      <c r="T7162" s="14"/>
      <c r="U7162" s="14"/>
      <c r="V7162" s="14"/>
      <c r="W7162" s="14"/>
      <c r="X7162" s="14"/>
      <c r="Y7162" s="14"/>
    </row>
    <row r="7163" spans="1:25">
      <c r="A7163" s="14" t="s">
        <v>7247</v>
      </c>
      <c r="B7163" s="14" t="s">
        <v>60</v>
      </c>
      <c r="C7163" s="14" t="s">
        <v>36</v>
      </c>
      <c r="D7163" s="14" t="s">
        <v>44</v>
      </c>
      <c r="E7163" s="14">
        <v>1</v>
      </c>
      <c r="F7163" s="14">
        <v>125.139830842157</v>
      </c>
      <c r="G7163" s="14">
        <v>41.713276947385701</v>
      </c>
      <c r="H7163" s="14">
        <v>258.47326415812699</v>
      </c>
      <c r="I7163" s="14">
        <v>244.05436867914199</v>
      </c>
      <c r="J7163" s="14">
        <v>202.75783231729099</v>
      </c>
      <c r="K7163" s="14">
        <v>291.22108543512201</v>
      </c>
      <c r="L7163" s="14">
        <v>47.166716755979998</v>
      </c>
      <c r="M7163" s="14">
        <v>41.296536361850698</v>
      </c>
      <c r="O7163" s="14"/>
      <c r="P7163" s="14"/>
      <c r="Q7163" s="14"/>
      <c r="R7163" s="14"/>
      <c r="S7163" s="14"/>
      <c r="T7163" s="14"/>
      <c r="U7163" s="14"/>
      <c r="V7163" s="14"/>
      <c r="W7163" s="14"/>
      <c r="X7163" s="14"/>
      <c r="Y7163" s="14"/>
    </row>
    <row r="7164" spans="1:25">
      <c r="A7164" s="14" t="s">
        <v>7248</v>
      </c>
      <c r="B7164" s="14" t="s">
        <v>60</v>
      </c>
      <c r="C7164" s="14" t="s">
        <v>34</v>
      </c>
      <c r="D7164" s="14" t="s">
        <v>44</v>
      </c>
      <c r="E7164" s="14">
        <v>1</v>
      </c>
      <c r="F7164" s="14">
        <v>123.671211858094</v>
      </c>
      <c r="G7164" s="14">
        <v>41.223737286031501</v>
      </c>
      <c r="H7164" s="14">
        <v>253.305228802193</v>
      </c>
      <c r="I7164" s="14">
        <v>232.31016769647701</v>
      </c>
      <c r="J7164" s="14">
        <v>192.83777214302401</v>
      </c>
      <c r="K7164" s="14">
        <v>277.42915578026799</v>
      </c>
      <c r="L7164" s="14">
        <v>45.118988083790498</v>
      </c>
      <c r="M7164" s="14">
        <v>39.472395553453602</v>
      </c>
      <c r="O7164" s="14"/>
      <c r="P7164" s="14"/>
      <c r="Q7164" s="14"/>
      <c r="R7164" s="14"/>
      <c r="S7164" s="14"/>
      <c r="T7164" s="14"/>
      <c r="U7164" s="14"/>
      <c r="V7164" s="14"/>
      <c r="W7164" s="14"/>
      <c r="X7164" s="14"/>
      <c r="Y7164" s="14"/>
    </row>
    <row r="7165" spans="1:25">
      <c r="A7165" s="14" t="s">
        <v>7249</v>
      </c>
      <c r="B7165" s="14" t="s">
        <v>60</v>
      </c>
      <c r="C7165" s="14" t="s">
        <v>128</v>
      </c>
      <c r="D7165" s="14" t="s">
        <v>44</v>
      </c>
      <c r="E7165" s="14">
        <v>1</v>
      </c>
      <c r="F7165" s="14">
        <v>118.346729888414</v>
      </c>
      <c r="G7165" s="14">
        <v>39.448909962804699</v>
      </c>
      <c r="H7165" s="14">
        <v>241.25314420225101</v>
      </c>
      <c r="I7165" s="14">
        <v>215.68636045027</v>
      </c>
      <c r="J7165" s="14">
        <v>178.31550309485201</v>
      </c>
      <c r="K7165" s="14">
        <v>258.53124470818699</v>
      </c>
      <c r="L7165" s="14">
        <v>42.8448842579174</v>
      </c>
      <c r="M7165" s="14">
        <v>37.370857355417897</v>
      </c>
      <c r="O7165" s="14"/>
      <c r="P7165" s="14"/>
      <c r="Q7165" s="14"/>
      <c r="R7165" s="14"/>
      <c r="S7165" s="14"/>
      <c r="T7165" s="14"/>
      <c r="U7165" s="14"/>
      <c r="V7165" s="14"/>
      <c r="W7165" s="14"/>
      <c r="X7165" s="14"/>
      <c r="Y7165" s="14"/>
    </row>
    <row r="7166" spans="1:25">
      <c r="A7166" s="14" t="s">
        <v>7250</v>
      </c>
      <c r="B7166" s="14" t="s">
        <v>60</v>
      </c>
      <c r="C7166" s="14" t="s">
        <v>129</v>
      </c>
      <c r="D7166" s="14" t="s">
        <v>44</v>
      </c>
      <c r="E7166" s="14">
        <v>1</v>
      </c>
      <c r="F7166" s="14">
        <v>116.704146897981</v>
      </c>
      <c r="G7166" s="14">
        <v>38.901382299326897</v>
      </c>
      <c r="H7166" s="14">
        <v>237.12643631741801</v>
      </c>
      <c r="I7166" s="14">
        <v>206.92301826169799</v>
      </c>
      <c r="J7166" s="14">
        <v>170.883053727082</v>
      </c>
      <c r="K7166" s="14">
        <v>248.28194352433201</v>
      </c>
      <c r="L7166" s="14">
        <v>41.358925262633598</v>
      </c>
      <c r="M7166" s="14">
        <v>36.039964534616402</v>
      </c>
      <c r="O7166" s="14"/>
      <c r="P7166" s="14"/>
      <c r="Q7166" s="14"/>
      <c r="R7166" s="14"/>
      <c r="S7166" s="14"/>
      <c r="T7166" s="14"/>
      <c r="U7166" s="14"/>
      <c r="V7166" s="14"/>
      <c r="W7166" s="14"/>
      <c r="X7166" s="14"/>
      <c r="Y7166" s="14"/>
    </row>
    <row r="7167" spans="1:25">
      <c r="A7167" s="14" t="s">
        <v>7251</v>
      </c>
      <c r="B7167" s="14" t="s">
        <v>60</v>
      </c>
      <c r="C7167" s="14" t="s">
        <v>130</v>
      </c>
      <c r="D7167" s="14" t="s">
        <v>44</v>
      </c>
      <c r="E7167" s="14">
        <v>1</v>
      </c>
      <c r="F7167" s="14">
        <v>119.70824238333699</v>
      </c>
      <c r="G7167" s="14">
        <v>39.902747461112199</v>
      </c>
      <c r="H7167" s="14">
        <v>242.56989338062201</v>
      </c>
      <c r="I7167" s="14">
        <v>208.510146745236</v>
      </c>
      <c r="J7167" s="14">
        <v>172.63727099133601</v>
      </c>
      <c r="K7167" s="14">
        <v>249.60537555929201</v>
      </c>
      <c r="L7167" s="14">
        <v>41.095228814055503</v>
      </c>
      <c r="M7167" s="14">
        <v>35.872875753900601</v>
      </c>
      <c r="O7167" s="14"/>
      <c r="P7167" s="14"/>
      <c r="Q7167" s="14"/>
      <c r="R7167" s="14"/>
      <c r="S7167" s="14"/>
      <c r="T7167" s="14"/>
      <c r="U7167" s="14"/>
      <c r="V7167" s="14"/>
      <c r="W7167" s="14"/>
      <c r="X7167" s="14"/>
      <c r="Y7167" s="14"/>
    </row>
    <row r="7168" spans="1:25">
      <c r="A7168" s="14" t="s">
        <v>7252</v>
      </c>
      <c r="B7168" s="14" t="s">
        <v>60</v>
      </c>
      <c r="C7168" s="14" t="s">
        <v>131</v>
      </c>
      <c r="D7168" s="14" t="s">
        <v>44</v>
      </c>
      <c r="E7168" s="14">
        <v>1</v>
      </c>
      <c r="F7168" s="14">
        <v>124.84788450195001</v>
      </c>
      <c r="G7168" s="14">
        <v>41.615961500649902</v>
      </c>
      <c r="H7168" s="14">
        <v>251.91259988286899</v>
      </c>
      <c r="I7168" s="14">
        <v>212.38782482698599</v>
      </c>
      <c r="J7168" s="14">
        <v>176.545522550898</v>
      </c>
      <c r="K7168" s="14">
        <v>253.33140211642601</v>
      </c>
      <c r="L7168" s="14">
        <v>40.943577289439801</v>
      </c>
      <c r="M7168" s="14">
        <v>35.842302276087899</v>
      </c>
      <c r="O7168" s="14"/>
      <c r="P7168" s="14"/>
      <c r="Q7168" s="14"/>
      <c r="R7168" s="14"/>
      <c r="S7168" s="14"/>
      <c r="T7168" s="14"/>
      <c r="U7168" s="14"/>
      <c r="V7168" s="14"/>
      <c r="W7168" s="14"/>
      <c r="X7168" s="14"/>
      <c r="Y7168" s="14"/>
    </row>
    <row r="7169" spans="1:25">
      <c r="A7169" s="14" t="s">
        <v>7253</v>
      </c>
      <c r="B7169" s="14" t="s">
        <v>60</v>
      </c>
      <c r="C7169" s="14" t="s">
        <v>132</v>
      </c>
      <c r="D7169" s="14" t="s">
        <v>44</v>
      </c>
      <c r="E7169" s="14">
        <v>1</v>
      </c>
      <c r="F7169" s="14">
        <v>137.35335895042101</v>
      </c>
      <c r="G7169" s="14">
        <v>45.784452983473798</v>
      </c>
      <c r="H7169" s="14">
        <v>275.848731649873</v>
      </c>
      <c r="I7169" s="14">
        <v>227.297307468794</v>
      </c>
      <c r="J7169" s="14">
        <v>190.635782201963</v>
      </c>
      <c r="K7169" s="14">
        <v>268.916233965034</v>
      </c>
      <c r="L7169" s="14">
        <v>41.618926496240199</v>
      </c>
      <c r="M7169" s="14">
        <v>36.661525266830601</v>
      </c>
      <c r="O7169" s="14"/>
      <c r="P7169" s="14"/>
      <c r="Q7169" s="14"/>
      <c r="R7169" s="14"/>
      <c r="S7169" s="14"/>
      <c r="T7169" s="14"/>
      <c r="U7169" s="14"/>
      <c r="V7169" s="14"/>
      <c r="W7169" s="14"/>
      <c r="X7169" s="14"/>
      <c r="Y7169" s="14"/>
    </row>
    <row r="7170" spans="1:25">
      <c r="A7170" s="14" t="s">
        <v>7254</v>
      </c>
      <c r="B7170" s="14" t="s">
        <v>60</v>
      </c>
      <c r="C7170" s="14" t="s">
        <v>38</v>
      </c>
      <c r="D7170" s="14" t="s">
        <v>44</v>
      </c>
      <c r="E7170" s="14">
        <v>2</v>
      </c>
      <c r="F7170" s="14">
        <v>105.62655891729401</v>
      </c>
      <c r="G7170" s="14">
        <v>35.208852972431501</v>
      </c>
      <c r="H7170" s="14">
        <v>259.55022340597202</v>
      </c>
      <c r="I7170" s="14">
        <v>252.42790427166</v>
      </c>
      <c r="J7170" s="14">
        <v>206.21528723597899</v>
      </c>
      <c r="K7170" s="14">
        <v>305.83791541307397</v>
      </c>
      <c r="L7170" s="14">
        <v>53.410011141414202</v>
      </c>
      <c r="M7170" s="14">
        <v>46.212617035680402</v>
      </c>
      <c r="O7170" s="14"/>
      <c r="P7170" s="14"/>
      <c r="Q7170" s="14"/>
      <c r="R7170" s="14"/>
      <c r="S7170" s="14"/>
      <c r="T7170" s="14"/>
      <c r="U7170" s="14"/>
      <c r="V7170" s="14"/>
      <c r="W7170" s="14"/>
      <c r="X7170" s="14"/>
      <c r="Y7170" s="14"/>
    </row>
    <row r="7171" spans="1:25">
      <c r="A7171" s="14" t="s">
        <v>7255</v>
      </c>
      <c r="B7171" s="14" t="s">
        <v>60</v>
      </c>
      <c r="C7171" s="14" t="s">
        <v>36</v>
      </c>
      <c r="D7171" s="14" t="s">
        <v>44</v>
      </c>
      <c r="E7171" s="14">
        <v>2</v>
      </c>
      <c r="F7171" s="14">
        <v>104.812476099249</v>
      </c>
      <c r="G7171" s="14">
        <v>34.937492033083103</v>
      </c>
      <c r="H7171" s="14">
        <v>254.39921383312901</v>
      </c>
      <c r="I7171" s="14">
        <v>247.61406621306199</v>
      </c>
      <c r="J7171" s="14">
        <v>201.972047588245</v>
      </c>
      <c r="K7171" s="14">
        <v>300.39441136403298</v>
      </c>
      <c r="L7171" s="14">
        <v>52.780345150971399</v>
      </c>
      <c r="M7171" s="14">
        <v>45.642018624816899</v>
      </c>
      <c r="O7171" s="14"/>
      <c r="P7171" s="14"/>
      <c r="Q7171" s="14"/>
      <c r="R7171" s="14"/>
      <c r="S7171" s="14"/>
      <c r="T7171" s="14"/>
      <c r="U7171" s="14"/>
      <c r="V7171" s="14"/>
      <c r="W7171" s="14"/>
      <c r="X7171" s="14"/>
      <c r="Y7171" s="14"/>
    </row>
    <row r="7172" spans="1:25">
      <c r="A7172" s="14" t="s">
        <v>7256</v>
      </c>
      <c r="B7172" s="14" t="s">
        <v>60</v>
      </c>
      <c r="C7172" s="14" t="s">
        <v>34</v>
      </c>
      <c r="D7172" s="14" t="s">
        <v>44</v>
      </c>
      <c r="E7172" s="14">
        <v>2</v>
      </c>
      <c r="F7172" s="14">
        <v>108.191927066012</v>
      </c>
      <c r="G7172" s="14">
        <v>36.063975688670702</v>
      </c>
      <c r="H7172" s="14">
        <v>259.764530770737</v>
      </c>
      <c r="I7172" s="14">
        <v>248.778216682275</v>
      </c>
      <c r="J7172" s="14">
        <v>203.57809914238501</v>
      </c>
      <c r="K7172" s="14">
        <v>300.92733922267098</v>
      </c>
      <c r="L7172" s="14">
        <v>52.149122540395801</v>
      </c>
      <c r="M7172" s="14">
        <v>45.200117539890201</v>
      </c>
      <c r="O7172" s="14"/>
      <c r="P7172" s="14"/>
      <c r="Q7172" s="14"/>
      <c r="R7172" s="14"/>
      <c r="S7172" s="14"/>
      <c r="T7172" s="14"/>
      <c r="U7172" s="14"/>
      <c r="V7172" s="14"/>
      <c r="W7172" s="14"/>
      <c r="X7172" s="14"/>
      <c r="Y7172" s="14"/>
    </row>
    <row r="7173" spans="1:25">
      <c r="A7173" s="14" t="s">
        <v>7257</v>
      </c>
      <c r="B7173" s="14" t="s">
        <v>60</v>
      </c>
      <c r="C7173" s="14" t="s">
        <v>128</v>
      </c>
      <c r="D7173" s="14" t="s">
        <v>44</v>
      </c>
      <c r="E7173" s="14">
        <v>2</v>
      </c>
      <c r="F7173" s="14">
        <v>110.25267083353501</v>
      </c>
      <c r="G7173" s="14">
        <v>36.750890277845002</v>
      </c>
      <c r="H7173" s="14">
        <v>263.25852634559499</v>
      </c>
      <c r="I7173" s="14">
        <v>247.96541719496901</v>
      </c>
      <c r="J7173" s="14">
        <v>203.413373540306</v>
      </c>
      <c r="K7173" s="14">
        <v>299.29740759839098</v>
      </c>
      <c r="L7173" s="14">
        <v>51.331990403422402</v>
      </c>
      <c r="M7173" s="14">
        <v>44.552043654662597</v>
      </c>
      <c r="O7173" s="14"/>
      <c r="P7173" s="14"/>
      <c r="Q7173" s="14"/>
      <c r="R7173" s="14"/>
      <c r="S7173" s="14"/>
      <c r="T7173" s="14"/>
      <c r="U7173" s="14"/>
      <c r="V7173" s="14"/>
      <c r="W7173" s="14"/>
      <c r="X7173" s="14"/>
      <c r="Y7173" s="14"/>
    </row>
    <row r="7174" spans="1:25">
      <c r="A7174" s="14" t="s">
        <v>7258</v>
      </c>
      <c r="B7174" s="14" t="s">
        <v>60</v>
      </c>
      <c r="C7174" s="14" t="s">
        <v>129</v>
      </c>
      <c r="D7174" s="14" t="s">
        <v>44</v>
      </c>
      <c r="E7174" s="14">
        <v>2</v>
      </c>
      <c r="F7174" s="14">
        <v>108.322411331968</v>
      </c>
      <c r="G7174" s="14">
        <v>36.1074704439892</v>
      </c>
      <c r="H7174" s="14">
        <v>257.68349628176998</v>
      </c>
      <c r="I7174" s="14">
        <v>235.25437609772499</v>
      </c>
      <c r="J7174" s="14">
        <v>192.78765178090799</v>
      </c>
      <c r="K7174" s="14">
        <v>284.24562828481498</v>
      </c>
      <c r="L7174" s="14">
        <v>48.991252187090701</v>
      </c>
      <c r="M7174" s="14">
        <v>42.466724316816602</v>
      </c>
      <c r="O7174" s="14"/>
      <c r="P7174" s="14"/>
      <c r="Q7174" s="14"/>
      <c r="R7174" s="14"/>
      <c r="S7174" s="14"/>
      <c r="T7174" s="14"/>
      <c r="U7174" s="14"/>
      <c r="V7174" s="14"/>
      <c r="W7174" s="14"/>
      <c r="X7174" s="14"/>
      <c r="Y7174" s="14"/>
    </row>
    <row r="7175" spans="1:25">
      <c r="A7175" s="14" t="s">
        <v>7259</v>
      </c>
      <c r="B7175" s="14" t="s">
        <v>60</v>
      </c>
      <c r="C7175" s="14" t="s">
        <v>130</v>
      </c>
      <c r="D7175" s="14" t="s">
        <v>44</v>
      </c>
      <c r="E7175" s="14">
        <v>2</v>
      </c>
      <c r="F7175" s="14">
        <v>113.593185863782</v>
      </c>
      <c r="G7175" s="14">
        <v>37.864395287927302</v>
      </c>
      <c r="H7175" s="14">
        <v>269.734252757538</v>
      </c>
      <c r="I7175" s="14">
        <v>241.48495613937899</v>
      </c>
      <c r="J7175" s="14">
        <v>198.93621955770999</v>
      </c>
      <c r="K7175" s="14">
        <v>290.40534928300798</v>
      </c>
      <c r="L7175" s="14">
        <v>48.920393143628402</v>
      </c>
      <c r="M7175" s="14">
        <v>42.548736581669701</v>
      </c>
      <c r="O7175" s="14"/>
      <c r="P7175" s="14"/>
      <c r="Q7175" s="14"/>
      <c r="R7175" s="14"/>
      <c r="S7175" s="14"/>
      <c r="T7175" s="14"/>
      <c r="U7175" s="14"/>
      <c r="V7175" s="14"/>
      <c r="W7175" s="14"/>
      <c r="X7175" s="14"/>
      <c r="Y7175" s="14"/>
    </row>
    <row r="7176" spans="1:25">
      <c r="A7176" s="14" t="s">
        <v>7260</v>
      </c>
      <c r="B7176" s="14" t="s">
        <v>60</v>
      </c>
      <c r="C7176" s="14" t="s">
        <v>131</v>
      </c>
      <c r="D7176" s="14" t="s">
        <v>44</v>
      </c>
      <c r="E7176" s="14">
        <v>2</v>
      </c>
      <c r="F7176" s="14">
        <v>104.27199269417299</v>
      </c>
      <c r="G7176" s="14">
        <v>34.757330898057603</v>
      </c>
      <c r="H7176" s="14">
        <v>246.82682611947601</v>
      </c>
      <c r="I7176" s="14">
        <v>216.93621391178399</v>
      </c>
      <c r="J7176" s="14">
        <v>177.12848590769499</v>
      </c>
      <c r="K7176" s="14">
        <v>262.98722896933998</v>
      </c>
      <c r="L7176" s="14">
        <v>46.051015057556</v>
      </c>
      <c r="M7176" s="14">
        <v>39.807728004089299</v>
      </c>
      <c r="O7176" s="14"/>
      <c r="P7176" s="14"/>
      <c r="Q7176" s="14"/>
      <c r="R7176" s="14"/>
      <c r="S7176" s="14"/>
      <c r="T7176" s="14"/>
      <c r="U7176" s="14"/>
      <c r="V7176" s="14"/>
      <c r="W7176" s="14"/>
      <c r="X7176" s="14"/>
      <c r="Y7176" s="14"/>
    </row>
    <row r="7177" spans="1:25">
      <c r="A7177" s="14" t="s">
        <v>7261</v>
      </c>
      <c r="B7177" s="14" t="s">
        <v>60</v>
      </c>
      <c r="C7177" s="14" t="s">
        <v>132</v>
      </c>
      <c r="D7177" s="14" t="s">
        <v>44</v>
      </c>
      <c r="E7177" s="14">
        <v>2</v>
      </c>
      <c r="F7177" s="14">
        <v>105.357580319744</v>
      </c>
      <c r="G7177" s="14">
        <v>35.119193439914802</v>
      </c>
      <c r="H7177" s="14">
        <v>248.426268143703</v>
      </c>
      <c r="I7177" s="14">
        <v>215.30573472383199</v>
      </c>
      <c r="J7177" s="14">
        <v>176.007682471838</v>
      </c>
      <c r="K7177" s="14">
        <v>260.73271373500302</v>
      </c>
      <c r="L7177" s="14">
        <v>45.426979011171198</v>
      </c>
      <c r="M7177" s="14">
        <v>39.298052251994498</v>
      </c>
      <c r="O7177" s="14"/>
      <c r="P7177" s="14"/>
      <c r="Q7177" s="14"/>
      <c r="R7177" s="14"/>
      <c r="S7177" s="14"/>
      <c r="T7177" s="14"/>
      <c r="U7177" s="14"/>
      <c r="V7177" s="14"/>
      <c r="W7177" s="14"/>
      <c r="X7177" s="14"/>
      <c r="Y7177" s="14"/>
    </row>
    <row r="7178" spans="1:25">
      <c r="A7178" s="14" t="s">
        <v>7262</v>
      </c>
      <c r="B7178" s="14" t="s">
        <v>60</v>
      </c>
      <c r="C7178" s="14" t="s">
        <v>38</v>
      </c>
      <c r="D7178" s="14" t="s">
        <v>44</v>
      </c>
      <c r="E7178" s="14">
        <v>3</v>
      </c>
      <c r="F7178" s="14">
        <v>149.09540643389801</v>
      </c>
      <c r="G7178" s="14">
        <v>49.698468811299399</v>
      </c>
      <c r="H7178" s="14">
        <v>294.544353768147</v>
      </c>
      <c r="I7178" s="14">
        <v>283.468281194192</v>
      </c>
      <c r="J7178" s="14">
        <v>239.50970183534801</v>
      </c>
      <c r="K7178" s="14">
        <v>333.11583623083902</v>
      </c>
      <c r="L7178" s="14">
        <v>49.647555036646999</v>
      </c>
      <c r="M7178" s="14">
        <v>43.9585793588437</v>
      </c>
      <c r="O7178" s="14"/>
      <c r="P7178" s="14"/>
      <c r="Q7178" s="14"/>
      <c r="R7178" s="14"/>
      <c r="S7178" s="14"/>
      <c r="T7178" s="14"/>
      <c r="U7178" s="14"/>
      <c r="V7178" s="14"/>
      <c r="W7178" s="14"/>
      <c r="X7178" s="14"/>
      <c r="Y7178" s="14"/>
    </row>
    <row r="7179" spans="1:25">
      <c r="A7179" s="14" t="s">
        <v>7263</v>
      </c>
      <c r="B7179" s="14" t="s">
        <v>60</v>
      </c>
      <c r="C7179" s="14" t="s">
        <v>36</v>
      </c>
      <c r="D7179" s="14" t="s">
        <v>44</v>
      </c>
      <c r="E7179" s="14">
        <v>3</v>
      </c>
      <c r="F7179" s="14">
        <v>144.00573639003301</v>
      </c>
      <c r="G7179" s="14">
        <v>48.0019121300111</v>
      </c>
      <c r="H7179" s="14">
        <v>281.52513369962702</v>
      </c>
      <c r="I7179" s="14">
        <v>267.70135112647301</v>
      </c>
      <c r="J7179" s="14">
        <v>225.49267700442499</v>
      </c>
      <c r="K7179" s="14">
        <v>315.474874364725</v>
      </c>
      <c r="L7179" s="14">
        <v>47.773523238252501</v>
      </c>
      <c r="M7179" s="14">
        <v>42.208674122048102</v>
      </c>
      <c r="O7179" s="14"/>
      <c r="P7179" s="14"/>
      <c r="Q7179" s="14"/>
      <c r="R7179" s="14"/>
      <c r="S7179" s="14"/>
      <c r="T7179" s="14"/>
      <c r="U7179" s="14"/>
      <c r="V7179" s="14"/>
      <c r="W7179" s="14"/>
      <c r="X7179" s="14"/>
      <c r="Y7179" s="14"/>
    </row>
    <row r="7180" spans="1:25">
      <c r="A7180" s="14" t="s">
        <v>7264</v>
      </c>
      <c r="B7180" s="14" t="s">
        <v>60</v>
      </c>
      <c r="C7180" s="14" t="s">
        <v>34</v>
      </c>
      <c r="D7180" s="14" t="s">
        <v>44</v>
      </c>
      <c r="E7180" s="14">
        <v>3</v>
      </c>
      <c r="F7180" s="14">
        <v>144.31249444889701</v>
      </c>
      <c r="G7180" s="14">
        <v>48.104164816299203</v>
      </c>
      <c r="H7180" s="14">
        <v>280.49075694635098</v>
      </c>
      <c r="I7180" s="14">
        <v>260.53536697117102</v>
      </c>
      <c r="J7180" s="14">
        <v>219.488862502492</v>
      </c>
      <c r="K7180" s="14">
        <v>306.987344787175</v>
      </c>
      <c r="L7180" s="14">
        <v>46.451977816004401</v>
      </c>
      <c r="M7180" s="14">
        <v>41.046504468679203</v>
      </c>
      <c r="O7180" s="14"/>
      <c r="P7180" s="14"/>
      <c r="Q7180" s="14"/>
      <c r="R7180" s="14"/>
      <c r="S7180" s="14"/>
      <c r="T7180" s="14"/>
      <c r="U7180" s="14"/>
      <c r="V7180" s="14"/>
      <c r="W7180" s="14"/>
      <c r="X7180" s="14"/>
      <c r="Y7180" s="14"/>
    </row>
    <row r="7181" spans="1:25">
      <c r="A7181" s="14" t="s">
        <v>7265</v>
      </c>
      <c r="B7181" s="14" t="s">
        <v>60</v>
      </c>
      <c r="C7181" s="14" t="s">
        <v>128</v>
      </c>
      <c r="D7181" s="14" t="s">
        <v>44</v>
      </c>
      <c r="E7181" s="14">
        <v>3</v>
      </c>
      <c r="F7181" s="14">
        <v>137.636872904668</v>
      </c>
      <c r="G7181" s="14">
        <v>45.878957634889403</v>
      </c>
      <c r="H7181" s="14">
        <v>265.87763035267301</v>
      </c>
      <c r="I7181" s="14">
        <v>243.49438532383499</v>
      </c>
      <c r="J7181" s="14">
        <v>204.253316815169</v>
      </c>
      <c r="K7181" s="14">
        <v>288.03580674175402</v>
      </c>
      <c r="L7181" s="14">
        <v>44.541421417918897</v>
      </c>
      <c r="M7181" s="14">
        <v>39.2410685086654</v>
      </c>
      <c r="O7181" s="14"/>
      <c r="P7181" s="14"/>
      <c r="Q7181" s="14"/>
      <c r="R7181" s="14"/>
      <c r="S7181" s="14"/>
      <c r="T7181" s="14"/>
      <c r="U7181" s="14"/>
      <c r="V7181" s="14"/>
      <c r="W7181" s="14"/>
      <c r="X7181" s="14"/>
      <c r="Y7181" s="14"/>
    </row>
    <row r="7182" spans="1:25">
      <c r="A7182" s="14" t="s">
        <v>7266</v>
      </c>
      <c r="B7182" s="14" t="s">
        <v>60</v>
      </c>
      <c r="C7182" s="14" t="s">
        <v>129</v>
      </c>
      <c r="D7182" s="14" t="s">
        <v>44</v>
      </c>
      <c r="E7182" s="14">
        <v>3</v>
      </c>
      <c r="F7182" s="14">
        <v>142.56517982850701</v>
      </c>
      <c r="G7182" s="14">
        <v>47.521726609502203</v>
      </c>
      <c r="H7182" s="14">
        <v>274.23764057343601</v>
      </c>
      <c r="I7182" s="14">
        <v>246.69727057427301</v>
      </c>
      <c r="J7182" s="14">
        <v>207.59933256420101</v>
      </c>
      <c r="K7182" s="14">
        <v>290.97772453880901</v>
      </c>
      <c r="L7182" s="14">
        <v>44.280453964535603</v>
      </c>
      <c r="M7182" s="14">
        <v>39.0979380100718</v>
      </c>
      <c r="O7182" s="14"/>
      <c r="P7182" s="14"/>
      <c r="Q7182" s="14"/>
      <c r="R7182" s="14"/>
      <c r="S7182" s="14"/>
      <c r="T7182" s="14"/>
      <c r="U7182" s="14"/>
      <c r="V7182" s="14"/>
      <c r="W7182" s="14"/>
      <c r="X7182" s="14"/>
      <c r="Y7182" s="14"/>
    </row>
    <row r="7183" spans="1:25">
      <c r="A7183" s="14" t="s">
        <v>7267</v>
      </c>
      <c r="B7183" s="14" t="s">
        <v>60</v>
      </c>
      <c r="C7183" s="14" t="s">
        <v>130</v>
      </c>
      <c r="D7183" s="14" t="s">
        <v>44</v>
      </c>
      <c r="E7183" s="14">
        <v>3</v>
      </c>
      <c r="F7183" s="14">
        <v>140.13091416495101</v>
      </c>
      <c r="G7183" s="14">
        <v>46.710304721650402</v>
      </c>
      <c r="H7183" s="14">
        <v>268.77441004459598</v>
      </c>
      <c r="I7183" s="14">
        <v>239.85395357367</v>
      </c>
      <c r="J7183" s="14">
        <v>201.490124848075</v>
      </c>
      <c r="K7183" s="14">
        <v>283.35006517483401</v>
      </c>
      <c r="L7183" s="14">
        <v>43.496111601164202</v>
      </c>
      <c r="M7183" s="14">
        <v>38.3638287255948</v>
      </c>
      <c r="O7183" s="14"/>
      <c r="P7183" s="14"/>
      <c r="Q7183" s="14"/>
      <c r="R7183" s="14"/>
      <c r="S7183" s="14"/>
      <c r="T7183" s="14"/>
      <c r="U7183" s="14"/>
      <c r="V7183" s="14"/>
      <c r="W7183" s="14"/>
      <c r="X7183" s="14"/>
      <c r="Y7183" s="14"/>
    </row>
    <row r="7184" spans="1:25">
      <c r="A7184" s="14" t="s">
        <v>7268</v>
      </c>
      <c r="B7184" s="14" t="s">
        <v>60</v>
      </c>
      <c r="C7184" s="14" t="s">
        <v>131</v>
      </c>
      <c r="D7184" s="14" t="s">
        <v>44</v>
      </c>
      <c r="E7184" s="14">
        <v>3</v>
      </c>
      <c r="F7184" s="14">
        <v>135.42418699473399</v>
      </c>
      <c r="G7184" s="14">
        <v>45.1413956649114</v>
      </c>
      <c r="H7184" s="14">
        <v>259.39355461755702</v>
      </c>
      <c r="I7184" s="14">
        <v>227.95455294010301</v>
      </c>
      <c r="J7184" s="14">
        <v>190.89299085878901</v>
      </c>
      <c r="K7184" s="14">
        <v>270.06572665070797</v>
      </c>
      <c r="L7184" s="14">
        <v>42.111173710605101</v>
      </c>
      <c r="M7184" s="14">
        <v>37.0615620813143</v>
      </c>
      <c r="O7184" s="14"/>
      <c r="P7184" s="14"/>
      <c r="Q7184" s="14"/>
      <c r="R7184" s="14"/>
      <c r="S7184" s="14"/>
      <c r="T7184" s="14"/>
      <c r="U7184" s="14"/>
      <c r="V7184" s="14"/>
      <c r="W7184" s="14"/>
      <c r="X7184" s="14"/>
      <c r="Y7184" s="14"/>
    </row>
    <row r="7185" spans="1:25">
      <c r="A7185" s="14" t="s">
        <v>7269</v>
      </c>
      <c r="B7185" s="14" t="s">
        <v>60</v>
      </c>
      <c r="C7185" s="14" t="s">
        <v>132</v>
      </c>
      <c r="D7185" s="14" t="s">
        <v>44</v>
      </c>
      <c r="E7185" s="14">
        <v>3</v>
      </c>
      <c r="F7185" s="14">
        <v>132.52999529877701</v>
      </c>
      <c r="G7185" s="14">
        <v>44.176665099592398</v>
      </c>
      <c r="H7185" s="14">
        <v>253.23880326131601</v>
      </c>
      <c r="I7185" s="14">
        <v>218.47835590866501</v>
      </c>
      <c r="J7185" s="14">
        <v>182.556215146336</v>
      </c>
      <c r="K7185" s="14">
        <v>259.35186585160898</v>
      </c>
      <c r="L7185" s="14">
        <v>40.873509942943798</v>
      </c>
      <c r="M7185" s="14">
        <v>35.922140762329498</v>
      </c>
      <c r="O7185" s="14"/>
      <c r="P7185" s="14"/>
      <c r="Q7185" s="14"/>
      <c r="R7185" s="14"/>
      <c r="S7185" s="14"/>
      <c r="T7185" s="14"/>
      <c r="U7185" s="14"/>
      <c r="V7185" s="14"/>
      <c r="W7185" s="14"/>
      <c r="X7185" s="14"/>
      <c r="Y7185" s="14"/>
    </row>
    <row r="7186" spans="1:25">
      <c r="A7186" s="14" t="s">
        <v>7270</v>
      </c>
      <c r="B7186" s="14" t="s">
        <v>60</v>
      </c>
      <c r="C7186" s="14" t="s">
        <v>38</v>
      </c>
      <c r="D7186" s="14" t="s">
        <v>44</v>
      </c>
      <c r="E7186" s="14">
        <v>4</v>
      </c>
      <c r="F7186" s="14">
        <v>139.61114846402501</v>
      </c>
      <c r="G7186" s="14">
        <v>46.5370494880083</v>
      </c>
      <c r="H7186" s="14">
        <v>308.62841202587498</v>
      </c>
      <c r="I7186" s="14">
        <v>303.383000885581</v>
      </c>
      <c r="J7186" s="14">
        <v>254.783685330406</v>
      </c>
      <c r="K7186" s="14">
        <v>358.496838741332</v>
      </c>
      <c r="L7186" s="14">
        <v>55.113837855751697</v>
      </c>
      <c r="M7186" s="14">
        <v>48.599315555174599</v>
      </c>
      <c r="O7186" s="14"/>
      <c r="P7186" s="14"/>
      <c r="Q7186" s="14"/>
      <c r="R7186" s="14"/>
      <c r="S7186" s="14"/>
      <c r="T7186" s="14"/>
      <c r="U7186" s="14"/>
      <c r="V7186" s="14"/>
      <c r="W7186" s="14"/>
      <c r="X7186" s="14"/>
      <c r="Y7186" s="14"/>
    </row>
    <row r="7187" spans="1:25">
      <c r="A7187" s="14" t="s">
        <v>7271</v>
      </c>
      <c r="B7187" s="14" t="s">
        <v>60</v>
      </c>
      <c r="C7187" s="14" t="s">
        <v>36</v>
      </c>
      <c r="D7187" s="14" t="s">
        <v>44</v>
      </c>
      <c r="E7187" s="14">
        <v>4</v>
      </c>
      <c r="F7187" s="14">
        <v>155.642879918604</v>
      </c>
      <c r="G7187" s="14">
        <v>51.880959972868098</v>
      </c>
      <c r="H7187" s="14">
        <v>338.92879212273903</v>
      </c>
      <c r="I7187" s="14">
        <v>327.10974845038999</v>
      </c>
      <c r="J7187" s="14">
        <v>277.40497897609998</v>
      </c>
      <c r="K7187" s="14">
        <v>383.10126944760901</v>
      </c>
      <c r="L7187" s="14">
        <v>55.991520997218899</v>
      </c>
      <c r="M7187" s="14">
        <v>49.7047694742893</v>
      </c>
      <c r="O7187" s="14"/>
      <c r="P7187" s="14"/>
      <c r="Q7187" s="14"/>
      <c r="R7187" s="14"/>
      <c r="S7187" s="14"/>
      <c r="T7187" s="14"/>
      <c r="U7187" s="14"/>
      <c r="V7187" s="14"/>
      <c r="W7187" s="14"/>
      <c r="X7187" s="14"/>
      <c r="Y7187" s="14"/>
    </row>
    <row r="7188" spans="1:25">
      <c r="A7188" s="14" t="s">
        <v>7272</v>
      </c>
      <c r="B7188" s="14" t="s">
        <v>60</v>
      </c>
      <c r="C7188" s="14" t="s">
        <v>34</v>
      </c>
      <c r="D7188" s="14" t="s">
        <v>44</v>
      </c>
      <c r="E7188" s="14">
        <v>4</v>
      </c>
      <c r="F7188" s="14">
        <v>156.13975360719499</v>
      </c>
      <c r="G7188" s="14">
        <v>52.046584535731498</v>
      </c>
      <c r="H7188" s="14">
        <v>337.40249715235302</v>
      </c>
      <c r="I7188" s="14">
        <v>323.42243790676798</v>
      </c>
      <c r="J7188" s="14">
        <v>274.29127607590101</v>
      </c>
      <c r="K7188" s="14">
        <v>378.75724554866298</v>
      </c>
      <c r="L7188" s="14">
        <v>55.3348076418945</v>
      </c>
      <c r="M7188" s="14">
        <v>49.131161830867299</v>
      </c>
      <c r="O7188" s="14"/>
      <c r="P7188" s="14"/>
      <c r="Q7188" s="14"/>
      <c r="R7188" s="14"/>
      <c r="S7188" s="14"/>
      <c r="T7188" s="14"/>
      <c r="U7188" s="14"/>
      <c r="V7188" s="14"/>
      <c r="W7188" s="14"/>
      <c r="X7188" s="14"/>
      <c r="Y7188" s="14"/>
    </row>
    <row r="7189" spans="1:25">
      <c r="A7189" s="14" t="s">
        <v>7273</v>
      </c>
      <c r="B7189" s="14" t="s">
        <v>60</v>
      </c>
      <c r="C7189" s="14" t="s">
        <v>128</v>
      </c>
      <c r="D7189" s="14" t="s">
        <v>44</v>
      </c>
      <c r="E7189" s="14">
        <v>4</v>
      </c>
      <c r="F7189" s="14">
        <v>147.722564700265</v>
      </c>
      <c r="G7189" s="14">
        <v>49.240854900088202</v>
      </c>
      <c r="H7189" s="14">
        <v>317.37579697124198</v>
      </c>
      <c r="I7189" s="14">
        <v>298.065216231367</v>
      </c>
      <c r="J7189" s="14">
        <v>251.634652760801</v>
      </c>
      <c r="K7189" s="14">
        <v>350.534437688102</v>
      </c>
      <c r="L7189" s="14">
        <v>52.4692214567348</v>
      </c>
      <c r="M7189" s="14">
        <v>46.430563470566199</v>
      </c>
      <c r="O7189" s="14"/>
      <c r="P7189" s="14"/>
      <c r="Q7189" s="14"/>
      <c r="R7189" s="14"/>
      <c r="S7189" s="14"/>
      <c r="T7189" s="14"/>
      <c r="U7189" s="14"/>
      <c r="V7189" s="14"/>
      <c r="W7189" s="14"/>
      <c r="X7189" s="14"/>
      <c r="Y7189" s="14"/>
    </row>
    <row r="7190" spans="1:25">
      <c r="A7190" s="14" t="s">
        <v>7274</v>
      </c>
      <c r="B7190" s="14" t="s">
        <v>60</v>
      </c>
      <c r="C7190" s="14" t="s">
        <v>129</v>
      </c>
      <c r="D7190" s="14" t="s">
        <v>44</v>
      </c>
      <c r="E7190" s="14">
        <v>4</v>
      </c>
      <c r="F7190" s="14">
        <v>141.59548250563199</v>
      </c>
      <c r="G7190" s="14">
        <v>47.198494168544102</v>
      </c>
      <c r="H7190" s="14">
        <v>302.78088849702198</v>
      </c>
      <c r="I7190" s="14">
        <v>278.710750674694</v>
      </c>
      <c r="J7190" s="14">
        <v>234.45253555160599</v>
      </c>
      <c r="K7190" s="14">
        <v>328.85694564788901</v>
      </c>
      <c r="L7190" s="14">
        <v>50.146194973195698</v>
      </c>
      <c r="M7190" s="14">
        <v>44.258215123088</v>
      </c>
      <c r="O7190" s="14"/>
      <c r="P7190" s="14"/>
      <c r="Q7190" s="14"/>
      <c r="R7190" s="14"/>
      <c r="S7190" s="14"/>
      <c r="T7190" s="14"/>
      <c r="U7190" s="14"/>
      <c r="V7190" s="14"/>
      <c r="W7190" s="14"/>
      <c r="X7190" s="14"/>
      <c r="Y7190" s="14"/>
    </row>
    <row r="7191" spans="1:25">
      <c r="A7191" s="14" t="s">
        <v>7275</v>
      </c>
      <c r="B7191" s="14" t="s">
        <v>60</v>
      </c>
      <c r="C7191" s="14" t="s">
        <v>130</v>
      </c>
      <c r="D7191" s="14" t="s">
        <v>44</v>
      </c>
      <c r="E7191" s="14">
        <v>4</v>
      </c>
      <c r="F7191" s="14">
        <v>150.87139811440599</v>
      </c>
      <c r="G7191" s="14">
        <v>50.290466038135399</v>
      </c>
      <c r="H7191" s="14">
        <v>320.83231922255402</v>
      </c>
      <c r="I7191" s="14">
        <v>290.83572003141899</v>
      </c>
      <c r="J7191" s="14">
        <v>246.074343475078</v>
      </c>
      <c r="K7191" s="14">
        <v>341.35345290216401</v>
      </c>
      <c r="L7191" s="14">
        <v>50.5177328707451</v>
      </c>
      <c r="M7191" s="14">
        <v>44.761376556340799</v>
      </c>
      <c r="O7191" s="14"/>
      <c r="P7191" s="14"/>
      <c r="Q7191" s="14"/>
      <c r="R7191" s="14"/>
      <c r="S7191" s="14"/>
      <c r="T7191" s="14"/>
      <c r="U7191" s="14"/>
      <c r="V7191" s="14"/>
      <c r="W7191" s="14"/>
      <c r="X7191" s="14"/>
      <c r="Y7191" s="14"/>
    </row>
    <row r="7192" spans="1:25">
      <c r="A7192" s="14" t="s">
        <v>7276</v>
      </c>
      <c r="B7192" s="14" t="s">
        <v>60</v>
      </c>
      <c r="C7192" s="14" t="s">
        <v>131</v>
      </c>
      <c r="D7192" s="14" t="s">
        <v>44</v>
      </c>
      <c r="E7192" s="14">
        <v>4</v>
      </c>
      <c r="F7192" s="14">
        <v>146.92646213919099</v>
      </c>
      <c r="G7192" s="14">
        <v>48.975487379730197</v>
      </c>
      <c r="H7192" s="14">
        <v>311.68108217902102</v>
      </c>
      <c r="I7192" s="14">
        <v>278.65405150107398</v>
      </c>
      <c r="J7192" s="14">
        <v>235.23687007860701</v>
      </c>
      <c r="K7192" s="14">
        <v>327.73430435836502</v>
      </c>
      <c r="L7192" s="14">
        <v>49.080252857290503</v>
      </c>
      <c r="M7192" s="14">
        <v>43.417181422466797</v>
      </c>
      <c r="O7192" s="14"/>
      <c r="P7192" s="14"/>
      <c r="Q7192" s="14"/>
      <c r="R7192" s="14"/>
      <c r="S7192" s="14"/>
      <c r="T7192" s="14"/>
      <c r="U7192" s="14"/>
      <c r="V7192" s="14"/>
      <c r="W7192" s="14"/>
      <c r="X7192" s="14"/>
      <c r="Y7192" s="14"/>
    </row>
    <row r="7193" spans="1:25">
      <c r="A7193" s="14" t="s">
        <v>7277</v>
      </c>
      <c r="B7193" s="14" t="s">
        <v>60</v>
      </c>
      <c r="C7193" s="14" t="s">
        <v>132</v>
      </c>
      <c r="D7193" s="14" t="s">
        <v>44</v>
      </c>
      <c r="E7193" s="14">
        <v>4</v>
      </c>
      <c r="F7193" s="14">
        <v>154.08847403407199</v>
      </c>
      <c r="G7193" s="14">
        <v>51.362824678023898</v>
      </c>
      <c r="H7193" s="14">
        <v>326.36182919064601</v>
      </c>
      <c r="I7193" s="14">
        <v>288.42556050855302</v>
      </c>
      <c r="J7193" s="14">
        <v>244.44254996868301</v>
      </c>
      <c r="K7193" s="14">
        <v>338.001490619989</v>
      </c>
      <c r="L7193" s="14">
        <v>49.5759301114363</v>
      </c>
      <c r="M7193" s="14">
        <v>43.983010539869802</v>
      </c>
      <c r="O7193" s="14"/>
      <c r="P7193" s="14"/>
      <c r="Q7193" s="14"/>
      <c r="R7193" s="14"/>
      <c r="S7193" s="14"/>
      <c r="T7193" s="14"/>
      <c r="U7193" s="14"/>
      <c r="V7193" s="14"/>
      <c r="W7193" s="14"/>
      <c r="X7193" s="14"/>
      <c r="Y7193" s="14"/>
    </row>
    <row r="7194" spans="1:25">
      <c r="A7194" s="14" t="s">
        <v>7278</v>
      </c>
      <c r="B7194" s="14" t="s">
        <v>60</v>
      </c>
      <c r="C7194" s="14" t="s">
        <v>38</v>
      </c>
      <c r="D7194" s="14" t="s">
        <v>44</v>
      </c>
      <c r="E7194" s="14">
        <v>5</v>
      </c>
      <c r="F7194" s="14">
        <v>147.827619543672</v>
      </c>
      <c r="G7194" s="14">
        <v>49.2758731812241</v>
      </c>
      <c r="H7194" s="14">
        <v>389.96417522336299</v>
      </c>
      <c r="I7194" s="14">
        <v>423.10178936627801</v>
      </c>
      <c r="J7194" s="14">
        <v>357.34941200363897</v>
      </c>
      <c r="K7194" s="14">
        <v>497.402530381102</v>
      </c>
      <c r="L7194" s="14">
        <v>74.300741014823998</v>
      </c>
      <c r="M7194" s="14">
        <v>65.752377362639706</v>
      </c>
      <c r="O7194" s="14"/>
      <c r="P7194" s="14"/>
      <c r="Q7194" s="14"/>
      <c r="R7194" s="14"/>
      <c r="S7194" s="14"/>
      <c r="T7194" s="14"/>
      <c r="U7194" s="14"/>
      <c r="V7194" s="14"/>
      <c r="W7194" s="14"/>
      <c r="X7194" s="14"/>
      <c r="Y7194" s="14"/>
    </row>
    <row r="7195" spans="1:25">
      <c r="A7195" s="14" t="s">
        <v>7279</v>
      </c>
      <c r="B7195" s="14" t="s">
        <v>60</v>
      </c>
      <c r="C7195" s="14" t="s">
        <v>36</v>
      </c>
      <c r="D7195" s="14" t="s">
        <v>44</v>
      </c>
      <c r="E7195" s="14">
        <v>5</v>
      </c>
      <c r="F7195" s="14">
        <v>156.69480096244399</v>
      </c>
      <c r="G7195" s="14">
        <v>52.2316003208146</v>
      </c>
      <c r="H7195" s="14">
        <v>411.153737667455</v>
      </c>
      <c r="I7195" s="14">
        <v>442.63332219284302</v>
      </c>
      <c r="J7195" s="14">
        <v>375.72017699859998</v>
      </c>
      <c r="K7195" s="14">
        <v>517.979417995262</v>
      </c>
      <c r="L7195" s="14">
        <v>75.3460958024191</v>
      </c>
      <c r="M7195" s="14">
        <v>66.913145194242702</v>
      </c>
      <c r="O7195" s="14"/>
      <c r="P7195" s="14"/>
      <c r="Q7195" s="14"/>
      <c r="R7195" s="14"/>
      <c r="S7195" s="14"/>
      <c r="T7195" s="14"/>
      <c r="U7195" s="14"/>
      <c r="V7195" s="14"/>
      <c r="W7195" s="14"/>
      <c r="X7195" s="14"/>
      <c r="Y7195" s="14"/>
    </row>
    <row r="7196" spans="1:25">
      <c r="A7196" s="14" t="s">
        <v>7280</v>
      </c>
      <c r="B7196" s="14" t="s">
        <v>60</v>
      </c>
      <c r="C7196" s="14" t="s">
        <v>34</v>
      </c>
      <c r="D7196" s="14" t="s">
        <v>44</v>
      </c>
      <c r="E7196" s="14">
        <v>5</v>
      </c>
      <c r="F7196" s="14">
        <v>152.09022568789101</v>
      </c>
      <c r="G7196" s="14">
        <v>50.696741895963598</v>
      </c>
      <c r="H7196" s="14">
        <v>397.75669034676099</v>
      </c>
      <c r="I7196" s="14">
        <v>426.95355716908</v>
      </c>
      <c r="J7196" s="14">
        <v>361.49701012571302</v>
      </c>
      <c r="K7196" s="14">
        <v>500.791800259117</v>
      </c>
      <c r="L7196" s="14">
        <v>73.838243090037096</v>
      </c>
      <c r="M7196" s="14">
        <v>65.456547043366697</v>
      </c>
      <c r="O7196" s="14"/>
      <c r="P7196" s="14"/>
      <c r="Q7196" s="14"/>
      <c r="R7196" s="14"/>
      <c r="S7196" s="14"/>
      <c r="T7196" s="14"/>
      <c r="U7196" s="14"/>
      <c r="V7196" s="14"/>
      <c r="W7196" s="14"/>
      <c r="X7196" s="14"/>
      <c r="Y7196" s="14"/>
    </row>
    <row r="7197" spans="1:25">
      <c r="A7197" s="14" t="s">
        <v>7281</v>
      </c>
      <c r="B7197" s="14" t="s">
        <v>60</v>
      </c>
      <c r="C7197" s="14" t="s">
        <v>128</v>
      </c>
      <c r="D7197" s="14" t="s">
        <v>44</v>
      </c>
      <c r="E7197" s="14">
        <v>5</v>
      </c>
      <c r="F7197" s="14">
        <v>145.60655374009701</v>
      </c>
      <c r="G7197" s="14">
        <v>48.535517913365702</v>
      </c>
      <c r="H7197" s="14">
        <v>380.79019232202802</v>
      </c>
      <c r="I7197" s="14">
        <v>406.42854155062099</v>
      </c>
      <c r="J7197" s="14">
        <v>342.811858085734</v>
      </c>
      <c r="K7197" s="14">
        <v>478.38311105402801</v>
      </c>
      <c r="L7197" s="14">
        <v>71.954569503406503</v>
      </c>
      <c r="M7197" s="14">
        <v>63.616683464887103</v>
      </c>
      <c r="O7197" s="14"/>
      <c r="P7197" s="14"/>
      <c r="Q7197" s="14"/>
      <c r="R7197" s="14"/>
      <c r="S7197" s="14"/>
      <c r="T7197" s="14"/>
      <c r="U7197" s="14"/>
      <c r="V7197" s="14"/>
      <c r="W7197" s="14"/>
      <c r="X7197" s="14"/>
      <c r="Y7197" s="14"/>
    </row>
    <row r="7198" spans="1:25">
      <c r="A7198" s="14" t="s">
        <v>7282</v>
      </c>
      <c r="B7198" s="14" t="s">
        <v>60</v>
      </c>
      <c r="C7198" s="14" t="s">
        <v>129</v>
      </c>
      <c r="D7198" s="14" t="s">
        <v>44</v>
      </c>
      <c r="E7198" s="14">
        <v>5</v>
      </c>
      <c r="F7198" s="14">
        <v>142.19347129421101</v>
      </c>
      <c r="G7198" s="14">
        <v>47.397823764736998</v>
      </c>
      <c r="H7198" s="14">
        <v>371.35928778848501</v>
      </c>
      <c r="I7198" s="14">
        <v>391.78719644045702</v>
      </c>
      <c r="J7198" s="14">
        <v>329.79881932956499</v>
      </c>
      <c r="K7198" s="14">
        <v>462.00374909539801</v>
      </c>
      <c r="L7198" s="14">
        <v>70.216552654941395</v>
      </c>
      <c r="M7198" s="14">
        <v>61.988377110891399</v>
      </c>
      <c r="O7198" s="14"/>
      <c r="P7198" s="14"/>
      <c r="Q7198" s="14"/>
      <c r="R7198" s="14"/>
      <c r="S7198" s="14"/>
      <c r="T7198" s="14"/>
      <c r="U7198" s="14"/>
      <c r="V7198" s="14"/>
      <c r="W7198" s="14"/>
      <c r="X7198" s="14"/>
      <c r="Y7198" s="14"/>
    </row>
    <row r="7199" spans="1:25">
      <c r="A7199" s="14" t="s">
        <v>7283</v>
      </c>
      <c r="B7199" s="14" t="s">
        <v>60</v>
      </c>
      <c r="C7199" s="14" t="s">
        <v>130</v>
      </c>
      <c r="D7199" s="14" t="s">
        <v>44</v>
      </c>
      <c r="E7199" s="14">
        <v>5</v>
      </c>
      <c r="F7199" s="14">
        <v>151.09494452958199</v>
      </c>
      <c r="G7199" s="14">
        <v>50.364981509860698</v>
      </c>
      <c r="H7199" s="14">
        <v>393.71223527003701</v>
      </c>
      <c r="I7199" s="14">
        <v>406.01298832748</v>
      </c>
      <c r="J7199" s="14">
        <v>343.63665253878099</v>
      </c>
      <c r="K7199" s="14">
        <v>476.40464278116798</v>
      </c>
      <c r="L7199" s="14">
        <v>70.391654453687906</v>
      </c>
      <c r="M7199" s="14">
        <v>62.376335788698299</v>
      </c>
      <c r="O7199" s="14"/>
      <c r="P7199" s="14"/>
      <c r="Q7199" s="14"/>
      <c r="R7199" s="14"/>
      <c r="S7199" s="14"/>
      <c r="T7199" s="14"/>
      <c r="U7199" s="14"/>
      <c r="V7199" s="14"/>
      <c r="W7199" s="14"/>
      <c r="X7199" s="14"/>
      <c r="Y7199" s="14"/>
    </row>
    <row r="7200" spans="1:25">
      <c r="A7200" s="14" t="s">
        <v>7284</v>
      </c>
      <c r="B7200" s="14" t="s">
        <v>60</v>
      </c>
      <c r="C7200" s="14" t="s">
        <v>131</v>
      </c>
      <c r="D7200" s="14" t="s">
        <v>44</v>
      </c>
      <c r="E7200" s="14">
        <v>5</v>
      </c>
      <c r="F7200" s="14">
        <v>138.89282912038701</v>
      </c>
      <c r="G7200" s="14">
        <v>46.297609706795797</v>
      </c>
      <c r="H7200" s="14">
        <v>359.28612220080498</v>
      </c>
      <c r="I7200" s="14">
        <v>366.82739522236699</v>
      </c>
      <c r="J7200" s="14">
        <v>308.171234460486</v>
      </c>
      <c r="K7200" s="14">
        <v>433.36789501817702</v>
      </c>
      <c r="L7200" s="14">
        <v>66.540499795809495</v>
      </c>
      <c r="M7200" s="14">
        <v>58.656160761880898</v>
      </c>
      <c r="O7200" s="14"/>
      <c r="P7200" s="14"/>
      <c r="Q7200" s="14"/>
      <c r="R7200" s="14"/>
      <c r="S7200" s="14"/>
      <c r="T7200" s="14"/>
      <c r="U7200" s="14"/>
      <c r="V7200" s="14"/>
      <c r="W7200" s="14"/>
      <c r="X7200" s="14"/>
      <c r="Y7200" s="14"/>
    </row>
    <row r="7201" spans="1:25">
      <c r="A7201" s="14" t="s">
        <v>7285</v>
      </c>
      <c r="B7201" s="14" t="s">
        <v>60</v>
      </c>
      <c r="C7201" s="14" t="s">
        <v>132</v>
      </c>
      <c r="D7201" s="14" t="s">
        <v>44</v>
      </c>
      <c r="E7201" s="14">
        <v>5</v>
      </c>
      <c r="F7201" s="14">
        <v>125.761679901657</v>
      </c>
      <c r="G7201" s="14">
        <v>41.920559967219198</v>
      </c>
      <c r="H7201" s="14">
        <v>322.96271161185803</v>
      </c>
      <c r="I7201" s="14">
        <v>327.40610748234599</v>
      </c>
      <c r="J7201" s="14">
        <v>272.51839683076298</v>
      </c>
      <c r="K7201" s="14">
        <v>390.07519435490201</v>
      </c>
      <c r="L7201" s="14">
        <v>62.669086872555802</v>
      </c>
      <c r="M7201" s="14">
        <v>54.887710651582303</v>
      </c>
      <c r="O7201" s="14"/>
      <c r="P7201" s="14"/>
      <c r="Q7201" s="14"/>
      <c r="R7201" s="14"/>
      <c r="S7201" s="14"/>
      <c r="T7201" s="14"/>
      <c r="U7201" s="14"/>
      <c r="V7201" s="14"/>
      <c r="W7201" s="14"/>
      <c r="X7201" s="14"/>
      <c r="Y7201" s="14"/>
    </row>
    <row r="7202" spans="1:25">
      <c r="A7202" s="14" t="s">
        <v>7286</v>
      </c>
      <c r="B7202" s="14" t="s">
        <v>60</v>
      </c>
      <c r="C7202" s="14" t="s">
        <v>38</v>
      </c>
      <c r="D7202" s="14" t="s">
        <v>42</v>
      </c>
      <c r="E7202" s="14">
        <v>0</v>
      </c>
      <c r="F7202" s="14">
        <v>647.83667195426199</v>
      </c>
      <c r="G7202" s="14">
        <v>215.945557318087</v>
      </c>
      <c r="H7202" s="14">
        <v>256.26856119331899</v>
      </c>
      <c r="I7202" s="14">
        <v>247.06265219574999</v>
      </c>
      <c r="J7202" s="14">
        <v>228.289405936528</v>
      </c>
      <c r="K7202" s="14">
        <v>266.96094548073597</v>
      </c>
      <c r="L7202" s="14">
        <v>19.898293284985801</v>
      </c>
      <c r="M7202" s="14">
        <v>18.773246259222599</v>
      </c>
      <c r="O7202" s="14"/>
      <c r="P7202" s="14"/>
      <c r="Q7202" s="14"/>
      <c r="R7202" s="14"/>
      <c r="S7202" s="14"/>
      <c r="T7202" s="14"/>
      <c r="U7202" s="14"/>
      <c r="V7202" s="14"/>
      <c r="W7202" s="14"/>
      <c r="X7202" s="14"/>
      <c r="Y7202" s="14"/>
    </row>
    <row r="7203" spans="1:25">
      <c r="A7203" s="14" t="s">
        <v>7287</v>
      </c>
      <c r="B7203" s="14" t="s">
        <v>60</v>
      </c>
      <c r="C7203" s="14" t="s">
        <v>36</v>
      </c>
      <c r="D7203" s="14" t="s">
        <v>42</v>
      </c>
      <c r="E7203" s="14">
        <v>0</v>
      </c>
      <c r="F7203" s="14">
        <v>645.403556585155</v>
      </c>
      <c r="G7203" s="14">
        <v>215.13451886171799</v>
      </c>
      <c r="H7203" s="14">
        <v>253.13616351594399</v>
      </c>
      <c r="I7203" s="14">
        <v>241.42401400159201</v>
      </c>
      <c r="J7203" s="14">
        <v>223.04474543523401</v>
      </c>
      <c r="K7203" s="14">
        <v>260.90686095544902</v>
      </c>
      <c r="L7203" s="14">
        <v>19.4828469538569</v>
      </c>
      <c r="M7203" s="14">
        <v>18.3792685663573</v>
      </c>
      <c r="O7203" s="14"/>
      <c r="P7203" s="14"/>
      <c r="Q7203" s="14"/>
      <c r="R7203" s="14"/>
      <c r="S7203" s="14"/>
      <c r="T7203" s="14"/>
      <c r="U7203" s="14"/>
      <c r="V7203" s="14"/>
      <c r="W7203" s="14"/>
      <c r="X7203" s="14"/>
      <c r="Y7203" s="14"/>
    </row>
    <row r="7204" spans="1:25">
      <c r="A7204" s="14" t="s">
        <v>7288</v>
      </c>
      <c r="B7204" s="14" t="s">
        <v>60</v>
      </c>
      <c r="C7204" s="14" t="s">
        <v>34</v>
      </c>
      <c r="D7204" s="14" t="s">
        <v>42</v>
      </c>
      <c r="E7204" s="14">
        <v>0</v>
      </c>
      <c r="F7204" s="14">
        <v>638.68875794318899</v>
      </c>
      <c r="G7204" s="14">
        <v>212.89625264772999</v>
      </c>
      <c r="H7204" s="14">
        <v>249.28135994535299</v>
      </c>
      <c r="I7204" s="14">
        <v>235.44842415872799</v>
      </c>
      <c r="J7204" s="14">
        <v>217.432395612161</v>
      </c>
      <c r="K7204" s="14">
        <v>254.55207774856399</v>
      </c>
      <c r="L7204" s="14">
        <v>19.103653589835599</v>
      </c>
      <c r="M7204" s="14">
        <v>18.0160285465671</v>
      </c>
      <c r="O7204" s="14"/>
      <c r="P7204" s="14"/>
      <c r="Q7204" s="14"/>
      <c r="R7204" s="14"/>
      <c r="S7204" s="14"/>
      <c r="T7204" s="14"/>
      <c r="U7204" s="14"/>
      <c r="V7204" s="14"/>
      <c r="W7204" s="14"/>
      <c r="X7204" s="14"/>
      <c r="Y7204" s="14"/>
    </row>
    <row r="7205" spans="1:25">
      <c r="A7205" s="14" t="s">
        <v>7289</v>
      </c>
      <c r="B7205" s="14" t="s">
        <v>60</v>
      </c>
      <c r="C7205" s="14" t="s">
        <v>128</v>
      </c>
      <c r="D7205" s="14" t="s">
        <v>42</v>
      </c>
      <c r="E7205" s="14">
        <v>0</v>
      </c>
      <c r="F7205" s="14">
        <v>639.37962810825104</v>
      </c>
      <c r="G7205" s="14">
        <v>213.12654270274999</v>
      </c>
      <c r="H7205" s="14">
        <v>248.92338494742299</v>
      </c>
      <c r="I7205" s="14">
        <v>231.198799216776</v>
      </c>
      <c r="J7205" s="14">
        <v>213.52293410991999</v>
      </c>
      <c r="K7205" s="14">
        <v>249.94115821779999</v>
      </c>
      <c r="L7205" s="14">
        <v>18.742359001023999</v>
      </c>
      <c r="M7205" s="14">
        <v>17.675865106855401</v>
      </c>
      <c r="O7205" s="14"/>
      <c r="P7205" s="14"/>
      <c r="Q7205" s="14"/>
      <c r="R7205" s="14"/>
      <c r="S7205" s="14"/>
      <c r="T7205" s="14"/>
      <c r="U7205" s="14"/>
      <c r="V7205" s="14"/>
      <c r="W7205" s="14"/>
      <c r="X7205" s="14"/>
      <c r="Y7205" s="14"/>
    </row>
    <row r="7206" spans="1:25">
      <c r="A7206" s="14" t="s">
        <v>7290</v>
      </c>
      <c r="B7206" s="14" t="s">
        <v>60</v>
      </c>
      <c r="C7206" s="14" t="s">
        <v>129</v>
      </c>
      <c r="D7206" s="14" t="s">
        <v>42</v>
      </c>
      <c r="E7206" s="14">
        <v>0</v>
      </c>
      <c r="F7206" s="14">
        <v>634.13794675223903</v>
      </c>
      <c r="G7206" s="14">
        <v>211.37931558407999</v>
      </c>
      <c r="H7206" s="14">
        <v>246.35613901418299</v>
      </c>
      <c r="I7206" s="14">
        <v>224.08688042435901</v>
      </c>
      <c r="J7206" s="14">
        <v>206.89212501608401</v>
      </c>
      <c r="K7206" s="14">
        <v>242.323520907996</v>
      </c>
      <c r="L7206" s="14">
        <v>18.236640483637402</v>
      </c>
      <c r="M7206" s="14">
        <v>17.194755408275501</v>
      </c>
      <c r="O7206" s="14"/>
      <c r="P7206" s="14"/>
      <c r="Q7206" s="14"/>
      <c r="R7206" s="14"/>
      <c r="S7206" s="14"/>
      <c r="T7206" s="14"/>
      <c r="U7206" s="14"/>
      <c r="V7206" s="14"/>
      <c r="W7206" s="14"/>
      <c r="X7206" s="14"/>
      <c r="Y7206" s="14"/>
    </row>
    <row r="7207" spans="1:25">
      <c r="A7207" s="14" t="s">
        <v>7291</v>
      </c>
      <c r="B7207" s="14" t="s">
        <v>60</v>
      </c>
      <c r="C7207" s="14" t="s">
        <v>130</v>
      </c>
      <c r="D7207" s="14" t="s">
        <v>42</v>
      </c>
      <c r="E7207" s="14">
        <v>0</v>
      </c>
      <c r="F7207" s="14">
        <v>621.61660189156896</v>
      </c>
      <c r="G7207" s="14">
        <v>207.205533963856</v>
      </c>
      <c r="H7207" s="14">
        <v>241.16100321677899</v>
      </c>
      <c r="I7207" s="14">
        <v>215.68110539494501</v>
      </c>
      <c r="J7207" s="14">
        <v>198.97741965488601</v>
      </c>
      <c r="K7207" s="14">
        <v>233.40740024204499</v>
      </c>
      <c r="L7207" s="14">
        <v>17.7262948471</v>
      </c>
      <c r="M7207" s="14">
        <v>16.7036857400591</v>
      </c>
      <c r="O7207" s="14"/>
      <c r="P7207" s="14"/>
      <c r="Q7207" s="14"/>
      <c r="R7207" s="14"/>
      <c r="S7207" s="14"/>
      <c r="T7207" s="14"/>
      <c r="U7207" s="14"/>
      <c r="V7207" s="14"/>
      <c r="W7207" s="14"/>
      <c r="X7207" s="14"/>
      <c r="Y7207" s="14"/>
    </row>
    <row r="7208" spans="1:25">
      <c r="A7208" s="14" t="s">
        <v>7292</v>
      </c>
      <c r="B7208" s="14" t="s">
        <v>60</v>
      </c>
      <c r="C7208" s="14" t="s">
        <v>131</v>
      </c>
      <c r="D7208" s="14" t="s">
        <v>42</v>
      </c>
      <c r="E7208" s="14">
        <v>0</v>
      </c>
      <c r="F7208" s="14">
        <v>629.09110185657403</v>
      </c>
      <c r="G7208" s="14">
        <v>209.69703395219099</v>
      </c>
      <c r="H7208" s="14">
        <v>243.662818664648</v>
      </c>
      <c r="I7208" s="14">
        <v>213.426503778669</v>
      </c>
      <c r="J7208" s="14">
        <v>196.99379006599</v>
      </c>
      <c r="K7208" s="14">
        <v>230.85904552845099</v>
      </c>
      <c r="L7208" s="14">
        <v>17.432541749782299</v>
      </c>
      <c r="M7208" s="14">
        <v>16.4327137126789</v>
      </c>
      <c r="O7208" s="14"/>
      <c r="P7208" s="14"/>
      <c r="Q7208" s="14"/>
      <c r="R7208" s="14"/>
      <c r="S7208" s="14"/>
      <c r="T7208" s="14"/>
      <c r="U7208" s="14"/>
      <c r="V7208" s="14"/>
      <c r="W7208" s="14"/>
      <c r="X7208" s="14"/>
      <c r="Y7208" s="14"/>
    </row>
    <row r="7209" spans="1:25">
      <c r="A7209" s="14" t="s">
        <v>7293</v>
      </c>
      <c r="B7209" s="14" t="s">
        <v>60</v>
      </c>
      <c r="C7209" s="14" t="s">
        <v>132</v>
      </c>
      <c r="D7209" s="14" t="s">
        <v>42</v>
      </c>
      <c r="E7209" s="14">
        <v>0</v>
      </c>
      <c r="F7209" s="14">
        <v>635.954951368038</v>
      </c>
      <c r="G7209" s="14">
        <v>211.98498378934599</v>
      </c>
      <c r="H7209" s="14">
        <v>245.86616022177401</v>
      </c>
      <c r="I7209" s="14">
        <v>212.298061886851</v>
      </c>
      <c r="J7209" s="14">
        <v>196.02534058466401</v>
      </c>
      <c r="K7209" s="14">
        <v>229.555343448912</v>
      </c>
      <c r="L7209" s="14">
        <v>17.257281562060498</v>
      </c>
      <c r="M7209" s="14">
        <v>16.272721302187001</v>
      </c>
      <c r="O7209" s="14"/>
      <c r="P7209" s="14"/>
      <c r="Q7209" s="14"/>
      <c r="R7209" s="14"/>
      <c r="S7209" s="14"/>
      <c r="T7209" s="14"/>
      <c r="U7209" s="14"/>
      <c r="V7209" s="14"/>
      <c r="W7209" s="14"/>
      <c r="X7209" s="14"/>
      <c r="Y7209" s="14"/>
    </row>
    <row r="7210" spans="1:25">
      <c r="A7210" s="14" t="s">
        <v>7294</v>
      </c>
      <c r="B7210" s="14" t="s">
        <v>60</v>
      </c>
      <c r="C7210" s="14" t="s">
        <v>38</v>
      </c>
      <c r="D7210" s="14" t="s">
        <v>42</v>
      </c>
      <c r="E7210" s="14">
        <v>1</v>
      </c>
      <c r="F7210" s="14">
        <v>106.286315617667</v>
      </c>
      <c r="G7210" s="14">
        <v>35.4287718725556</v>
      </c>
      <c r="H7210" s="14">
        <v>214.90651599908401</v>
      </c>
      <c r="I7210" s="14">
        <v>198.29066260160101</v>
      </c>
      <c r="J7210" s="14">
        <v>162.13126356341999</v>
      </c>
      <c r="K7210" s="14">
        <v>240.06279139670701</v>
      </c>
      <c r="L7210" s="14">
        <v>41.772128795106603</v>
      </c>
      <c r="M7210" s="14">
        <v>36.159399038180503</v>
      </c>
      <c r="O7210" s="14"/>
      <c r="P7210" s="14"/>
      <c r="Q7210" s="14"/>
      <c r="R7210" s="14"/>
      <c r="S7210" s="14"/>
      <c r="T7210" s="14"/>
      <c r="U7210" s="14"/>
      <c r="V7210" s="14"/>
      <c r="W7210" s="14"/>
      <c r="X7210" s="14"/>
      <c r="Y7210" s="14"/>
    </row>
    <row r="7211" spans="1:25">
      <c r="A7211" s="14" t="s">
        <v>7295</v>
      </c>
      <c r="B7211" s="14" t="s">
        <v>60</v>
      </c>
      <c r="C7211" s="14" t="s">
        <v>36</v>
      </c>
      <c r="D7211" s="14" t="s">
        <v>42</v>
      </c>
      <c r="E7211" s="14">
        <v>1</v>
      </c>
      <c r="F7211" s="14">
        <v>107.59642567548001</v>
      </c>
      <c r="G7211" s="14">
        <v>35.865475225160097</v>
      </c>
      <c r="H7211" s="14">
        <v>215.210068156413</v>
      </c>
      <c r="I7211" s="14">
        <v>199.31724263866701</v>
      </c>
      <c r="J7211" s="14">
        <v>163.16691881526799</v>
      </c>
      <c r="K7211" s="14">
        <v>241.04186325662599</v>
      </c>
      <c r="L7211" s="14">
        <v>41.724620617959097</v>
      </c>
      <c r="M7211" s="14">
        <v>36.150323823399397</v>
      </c>
      <c r="O7211" s="14"/>
      <c r="P7211" s="14"/>
      <c r="Q7211" s="14"/>
      <c r="R7211" s="14"/>
      <c r="S7211" s="14"/>
      <c r="T7211" s="14"/>
      <c r="U7211" s="14"/>
      <c r="V7211" s="14"/>
      <c r="W7211" s="14"/>
      <c r="X7211" s="14"/>
      <c r="Y7211" s="14"/>
    </row>
    <row r="7212" spans="1:25">
      <c r="A7212" s="14" t="s">
        <v>7296</v>
      </c>
      <c r="B7212" s="14" t="s">
        <v>60</v>
      </c>
      <c r="C7212" s="14" t="s">
        <v>34</v>
      </c>
      <c r="D7212" s="14" t="s">
        <v>42</v>
      </c>
      <c r="E7212" s="14">
        <v>1</v>
      </c>
      <c r="F7212" s="14">
        <v>113.59650904526499</v>
      </c>
      <c r="G7212" s="14">
        <v>37.8655030150884</v>
      </c>
      <c r="H7212" s="14">
        <v>225.85595086143101</v>
      </c>
      <c r="I7212" s="14">
        <v>208.58877236174601</v>
      </c>
      <c r="J7212" s="14">
        <v>171.707121509096</v>
      </c>
      <c r="K7212" s="14">
        <v>250.99334880620799</v>
      </c>
      <c r="L7212" s="14">
        <v>42.404576444461803</v>
      </c>
      <c r="M7212" s="14">
        <v>36.881650852650601</v>
      </c>
      <c r="O7212" s="14"/>
      <c r="P7212" s="14"/>
      <c r="Q7212" s="14"/>
      <c r="R7212" s="14"/>
      <c r="S7212" s="14"/>
      <c r="T7212" s="14"/>
      <c r="U7212" s="14"/>
      <c r="V7212" s="14"/>
      <c r="W7212" s="14"/>
      <c r="X7212" s="14"/>
      <c r="Y7212" s="14"/>
    </row>
    <row r="7213" spans="1:25">
      <c r="A7213" s="14" t="s">
        <v>7297</v>
      </c>
      <c r="B7213" s="14" t="s">
        <v>60</v>
      </c>
      <c r="C7213" s="14" t="s">
        <v>128</v>
      </c>
      <c r="D7213" s="14" t="s">
        <v>42</v>
      </c>
      <c r="E7213" s="14">
        <v>1</v>
      </c>
      <c r="F7213" s="14">
        <v>113.741549333601</v>
      </c>
      <c r="G7213" s="14">
        <v>37.9138497778671</v>
      </c>
      <c r="H7213" s="14">
        <v>225.19065777109299</v>
      </c>
      <c r="I7213" s="14">
        <v>205.844769862281</v>
      </c>
      <c r="J7213" s="14">
        <v>169.47033710044599</v>
      </c>
      <c r="K7213" s="14">
        <v>247.66242784313101</v>
      </c>
      <c r="L7213" s="14">
        <v>41.817657980849503</v>
      </c>
      <c r="M7213" s="14">
        <v>36.374432761834598</v>
      </c>
      <c r="O7213" s="14"/>
      <c r="P7213" s="14"/>
      <c r="Q7213" s="14"/>
      <c r="R7213" s="14"/>
      <c r="S7213" s="14"/>
      <c r="T7213" s="14"/>
      <c r="U7213" s="14"/>
      <c r="V7213" s="14"/>
      <c r="W7213" s="14"/>
      <c r="X7213" s="14"/>
      <c r="Y7213" s="14"/>
    </row>
    <row r="7214" spans="1:25">
      <c r="A7214" s="14" t="s">
        <v>7298</v>
      </c>
      <c r="B7214" s="14" t="s">
        <v>60</v>
      </c>
      <c r="C7214" s="14" t="s">
        <v>129</v>
      </c>
      <c r="D7214" s="14" t="s">
        <v>42</v>
      </c>
      <c r="E7214" s="14">
        <v>1</v>
      </c>
      <c r="F7214" s="14">
        <v>110.512250432914</v>
      </c>
      <c r="G7214" s="14">
        <v>36.837416810971199</v>
      </c>
      <c r="H7214" s="14">
        <v>218.13637525741899</v>
      </c>
      <c r="I7214" s="14">
        <v>195.036875916193</v>
      </c>
      <c r="J7214" s="14">
        <v>160.11690837850401</v>
      </c>
      <c r="K7214" s="14">
        <v>235.26423661593</v>
      </c>
      <c r="L7214" s="14">
        <v>40.227360699736998</v>
      </c>
      <c r="M7214" s="14">
        <v>34.919967537689502</v>
      </c>
      <c r="O7214" s="14"/>
      <c r="P7214" s="14"/>
      <c r="Q7214" s="14"/>
      <c r="R7214" s="14"/>
      <c r="S7214" s="14"/>
      <c r="T7214" s="14"/>
      <c r="U7214" s="14"/>
      <c r="V7214" s="14"/>
      <c r="W7214" s="14"/>
      <c r="X7214" s="14"/>
      <c r="Y7214" s="14"/>
    </row>
    <row r="7215" spans="1:25">
      <c r="A7215" s="14" t="s">
        <v>7299</v>
      </c>
      <c r="B7215" s="14" t="s">
        <v>60</v>
      </c>
      <c r="C7215" s="14" t="s">
        <v>130</v>
      </c>
      <c r="D7215" s="14" t="s">
        <v>42</v>
      </c>
      <c r="E7215" s="14">
        <v>1</v>
      </c>
      <c r="F7215" s="14">
        <v>101.401977477126</v>
      </c>
      <c r="G7215" s="14">
        <v>33.800659159041999</v>
      </c>
      <c r="H7215" s="14">
        <v>199.535562441461</v>
      </c>
      <c r="I7215" s="14">
        <v>174.35188557950801</v>
      </c>
      <c r="J7215" s="14">
        <v>141.85225841657399</v>
      </c>
      <c r="K7215" s="14">
        <v>212.02619986481801</v>
      </c>
      <c r="L7215" s="14">
        <v>37.6743142853107</v>
      </c>
      <c r="M7215" s="14">
        <v>32.4996271629334</v>
      </c>
      <c r="O7215" s="14"/>
      <c r="P7215" s="14"/>
      <c r="Q7215" s="14"/>
      <c r="R7215" s="14"/>
      <c r="S7215" s="14"/>
      <c r="T7215" s="14"/>
      <c r="U7215" s="14"/>
      <c r="V7215" s="14"/>
      <c r="W7215" s="14"/>
      <c r="X7215" s="14"/>
      <c r="Y7215" s="14"/>
    </row>
    <row r="7216" spans="1:25">
      <c r="A7216" s="14" t="s">
        <v>7300</v>
      </c>
      <c r="B7216" s="14" t="s">
        <v>60</v>
      </c>
      <c r="C7216" s="14" t="s">
        <v>131</v>
      </c>
      <c r="D7216" s="14" t="s">
        <v>42</v>
      </c>
      <c r="E7216" s="14">
        <v>1</v>
      </c>
      <c r="F7216" s="14">
        <v>106.977984119204</v>
      </c>
      <c r="G7216" s="14">
        <v>35.659328039734802</v>
      </c>
      <c r="H7216" s="14">
        <v>210.280269133947</v>
      </c>
      <c r="I7216" s="14">
        <v>181.026071972832</v>
      </c>
      <c r="J7216" s="14">
        <v>148.11351370369999</v>
      </c>
      <c r="K7216" s="14">
        <v>219.02950192601099</v>
      </c>
      <c r="L7216" s="14">
        <v>38.003429953179399</v>
      </c>
      <c r="M7216" s="14">
        <v>32.912558269131601</v>
      </c>
      <c r="O7216" s="14"/>
      <c r="P7216" s="14"/>
      <c r="Q7216" s="14"/>
      <c r="R7216" s="14"/>
      <c r="S7216" s="14"/>
      <c r="T7216" s="14"/>
      <c r="U7216" s="14"/>
      <c r="V7216" s="14"/>
      <c r="W7216" s="14"/>
      <c r="X7216" s="14"/>
      <c r="Y7216" s="14"/>
    </row>
    <row r="7217" spans="1:25">
      <c r="A7217" s="14" t="s">
        <v>7301</v>
      </c>
      <c r="B7217" s="14" t="s">
        <v>60</v>
      </c>
      <c r="C7217" s="14" t="s">
        <v>132</v>
      </c>
      <c r="D7217" s="14" t="s">
        <v>42</v>
      </c>
      <c r="E7217" s="14">
        <v>1</v>
      </c>
      <c r="F7217" s="14">
        <v>105.37768661267501</v>
      </c>
      <c r="G7217" s="14">
        <v>35.1258955375583</v>
      </c>
      <c r="H7217" s="14">
        <v>207.16723668594901</v>
      </c>
      <c r="I7217" s="14">
        <v>176.52303058087901</v>
      </c>
      <c r="J7217" s="14">
        <v>144.14932291438399</v>
      </c>
      <c r="K7217" s="14">
        <v>213.945222891669</v>
      </c>
      <c r="L7217" s="14">
        <v>37.422192310789598</v>
      </c>
      <c r="M7217" s="14">
        <v>32.373707666494902</v>
      </c>
      <c r="O7217" s="14"/>
      <c r="P7217" s="14"/>
      <c r="Q7217" s="14"/>
      <c r="R7217" s="14"/>
      <c r="S7217" s="14"/>
      <c r="T7217" s="14"/>
      <c r="U7217" s="14"/>
      <c r="V7217" s="14"/>
      <c r="W7217" s="14"/>
      <c r="X7217" s="14"/>
      <c r="Y7217" s="14"/>
    </row>
    <row r="7218" spans="1:25">
      <c r="A7218" s="14" t="s">
        <v>7302</v>
      </c>
      <c r="B7218" s="14" t="s">
        <v>60</v>
      </c>
      <c r="C7218" s="14" t="s">
        <v>38</v>
      </c>
      <c r="D7218" s="14" t="s">
        <v>42</v>
      </c>
      <c r="E7218" s="14">
        <v>2</v>
      </c>
      <c r="F7218" s="14">
        <v>113.37283391731501</v>
      </c>
      <c r="G7218" s="14">
        <v>37.790944639105</v>
      </c>
      <c r="H7218" s="14">
        <v>208.42126979431399</v>
      </c>
      <c r="I7218" s="14">
        <v>209.081935809322</v>
      </c>
      <c r="J7218" s="14">
        <v>171.80289097468</v>
      </c>
      <c r="K7218" s="14">
        <v>251.949350432659</v>
      </c>
      <c r="L7218" s="14">
        <v>42.867414623337602</v>
      </c>
      <c r="M7218" s="14">
        <v>37.279044834641802</v>
      </c>
      <c r="O7218" s="14"/>
      <c r="P7218" s="14"/>
      <c r="Q7218" s="14"/>
      <c r="R7218" s="14"/>
      <c r="S7218" s="14"/>
      <c r="T7218" s="14"/>
      <c r="U7218" s="14"/>
      <c r="V7218" s="14"/>
      <c r="W7218" s="14"/>
      <c r="X7218" s="14"/>
      <c r="Y7218" s="14"/>
    </row>
    <row r="7219" spans="1:25">
      <c r="A7219" s="14" t="s">
        <v>7303</v>
      </c>
      <c r="B7219" s="14" t="s">
        <v>60</v>
      </c>
      <c r="C7219" s="14" t="s">
        <v>36</v>
      </c>
      <c r="D7219" s="14" t="s">
        <v>42</v>
      </c>
      <c r="E7219" s="14">
        <v>2</v>
      </c>
      <c r="F7219" s="14">
        <v>118.351845080058</v>
      </c>
      <c r="G7219" s="14">
        <v>39.450615026686101</v>
      </c>
      <c r="H7219" s="14">
        <v>215.86810104705501</v>
      </c>
      <c r="I7219" s="14">
        <v>213.47431977418199</v>
      </c>
      <c r="J7219" s="14">
        <v>176.14591093591099</v>
      </c>
      <c r="K7219" s="14">
        <v>256.27041049749499</v>
      </c>
      <c r="L7219" s="14">
        <v>42.796090723313803</v>
      </c>
      <c r="M7219" s="14">
        <v>37.328408838270597</v>
      </c>
      <c r="O7219" s="14"/>
      <c r="P7219" s="14"/>
      <c r="Q7219" s="14"/>
      <c r="R7219" s="14"/>
      <c r="S7219" s="14"/>
      <c r="T7219" s="14"/>
      <c r="U7219" s="14"/>
      <c r="V7219" s="14"/>
      <c r="W7219" s="14"/>
      <c r="X7219" s="14"/>
      <c r="Y7219" s="14"/>
    </row>
    <row r="7220" spans="1:25">
      <c r="A7220" s="14" t="s">
        <v>7304</v>
      </c>
      <c r="B7220" s="14" t="s">
        <v>60</v>
      </c>
      <c r="C7220" s="14" t="s">
        <v>34</v>
      </c>
      <c r="D7220" s="14" t="s">
        <v>42</v>
      </c>
      <c r="E7220" s="14">
        <v>2</v>
      </c>
      <c r="F7220" s="14">
        <v>113.55305076584401</v>
      </c>
      <c r="G7220" s="14">
        <v>37.851016921948002</v>
      </c>
      <c r="H7220" s="14">
        <v>205.82017865517099</v>
      </c>
      <c r="I7220" s="14">
        <v>199.21422306986199</v>
      </c>
      <c r="J7220" s="14">
        <v>163.68179192720299</v>
      </c>
      <c r="K7220" s="14">
        <v>240.06863569231899</v>
      </c>
      <c r="L7220" s="14">
        <v>40.854412622456998</v>
      </c>
      <c r="M7220" s="14">
        <v>35.532431142659497</v>
      </c>
      <c r="O7220" s="14"/>
      <c r="P7220" s="14"/>
      <c r="Q7220" s="14"/>
      <c r="R7220" s="14"/>
      <c r="S7220" s="14"/>
      <c r="T7220" s="14"/>
      <c r="U7220" s="14"/>
      <c r="V7220" s="14"/>
      <c r="W7220" s="14"/>
      <c r="X7220" s="14"/>
      <c r="Y7220" s="14"/>
    </row>
    <row r="7221" spans="1:25">
      <c r="A7221" s="14" t="s">
        <v>7305</v>
      </c>
      <c r="B7221" s="14" t="s">
        <v>60</v>
      </c>
      <c r="C7221" s="14" t="s">
        <v>128</v>
      </c>
      <c r="D7221" s="14" t="s">
        <v>42</v>
      </c>
      <c r="E7221" s="14">
        <v>2</v>
      </c>
      <c r="F7221" s="14">
        <v>111.727895406466</v>
      </c>
      <c r="G7221" s="14">
        <v>37.242631802155302</v>
      </c>
      <c r="H7221" s="14">
        <v>201.86437704427601</v>
      </c>
      <c r="I7221" s="14">
        <v>190.73180909563001</v>
      </c>
      <c r="J7221" s="14">
        <v>156.53029543678801</v>
      </c>
      <c r="K7221" s="14">
        <v>230.10092470812501</v>
      </c>
      <c r="L7221" s="14">
        <v>39.3691156124953</v>
      </c>
      <c r="M7221" s="14">
        <v>34.201513658842401</v>
      </c>
      <c r="O7221" s="14"/>
      <c r="P7221" s="14"/>
      <c r="Q7221" s="14"/>
      <c r="R7221" s="14"/>
      <c r="S7221" s="14"/>
      <c r="T7221" s="14"/>
      <c r="U7221" s="14"/>
      <c r="V7221" s="14"/>
      <c r="W7221" s="14"/>
      <c r="X7221" s="14"/>
      <c r="Y7221" s="14"/>
    </row>
    <row r="7222" spans="1:25">
      <c r="A7222" s="14" t="s">
        <v>7306</v>
      </c>
      <c r="B7222" s="14" t="s">
        <v>60</v>
      </c>
      <c r="C7222" s="14" t="s">
        <v>129</v>
      </c>
      <c r="D7222" s="14" t="s">
        <v>42</v>
      </c>
      <c r="E7222" s="14">
        <v>2</v>
      </c>
      <c r="F7222" s="14">
        <v>111.244439073081</v>
      </c>
      <c r="G7222" s="14">
        <v>37.081479691027099</v>
      </c>
      <c r="H7222" s="14">
        <v>200.54160490532399</v>
      </c>
      <c r="I7222" s="14">
        <v>184.65108459787399</v>
      </c>
      <c r="J7222" s="14">
        <v>151.59143506630801</v>
      </c>
      <c r="K7222" s="14">
        <v>222.717508989621</v>
      </c>
      <c r="L7222" s="14">
        <v>38.066424391746899</v>
      </c>
      <c r="M7222" s="14">
        <v>33.059649531566002</v>
      </c>
      <c r="O7222" s="14"/>
      <c r="P7222" s="14"/>
      <c r="Q7222" s="14"/>
      <c r="R7222" s="14"/>
      <c r="S7222" s="14"/>
      <c r="T7222" s="14"/>
      <c r="U7222" s="14"/>
      <c r="V7222" s="14"/>
      <c r="W7222" s="14"/>
      <c r="X7222" s="14"/>
      <c r="Y7222" s="14"/>
    </row>
    <row r="7223" spans="1:25">
      <c r="A7223" s="14" t="s">
        <v>7307</v>
      </c>
      <c r="B7223" s="14" t="s">
        <v>60</v>
      </c>
      <c r="C7223" s="14" t="s">
        <v>130</v>
      </c>
      <c r="D7223" s="14" t="s">
        <v>42</v>
      </c>
      <c r="E7223" s="14">
        <v>2</v>
      </c>
      <c r="F7223" s="14">
        <v>111.11241543010399</v>
      </c>
      <c r="G7223" s="14">
        <v>37.037471810034802</v>
      </c>
      <c r="H7223" s="14">
        <v>200.28555154407101</v>
      </c>
      <c r="I7223" s="14">
        <v>179.94210017498</v>
      </c>
      <c r="J7223" s="14">
        <v>147.78258328460399</v>
      </c>
      <c r="K7223" s="14">
        <v>216.97519153909101</v>
      </c>
      <c r="L7223" s="14">
        <v>37.033091364111399</v>
      </c>
      <c r="M7223" s="14">
        <v>32.159516890375599</v>
      </c>
      <c r="O7223" s="14"/>
      <c r="P7223" s="14"/>
      <c r="Q7223" s="14"/>
      <c r="R7223" s="14"/>
      <c r="S7223" s="14"/>
      <c r="T7223" s="14"/>
      <c r="U7223" s="14"/>
      <c r="V7223" s="14"/>
      <c r="W7223" s="14"/>
      <c r="X7223" s="14"/>
      <c r="Y7223" s="14"/>
    </row>
    <row r="7224" spans="1:25">
      <c r="A7224" s="14" t="s">
        <v>7308</v>
      </c>
      <c r="B7224" s="14" t="s">
        <v>60</v>
      </c>
      <c r="C7224" s="14" t="s">
        <v>131</v>
      </c>
      <c r="D7224" s="14" t="s">
        <v>42</v>
      </c>
      <c r="E7224" s="14">
        <v>2</v>
      </c>
      <c r="F7224" s="14">
        <v>109.248301906935</v>
      </c>
      <c r="G7224" s="14">
        <v>36.416100635644902</v>
      </c>
      <c r="H7224" s="14">
        <v>197.131492641395</v>
      </c>
      <c r="I7224" s="14">
        <v>174.07395156955499</v>
      </c>
      <c r="J7224" s="14">
        <v>142.75447376792701</v>
      </c>
      <c r="K7224" s="14">
        <v>210.18324417708999</v>
      </c>
      <c r="L7224" s="14">
        <v>36.109292607535501</v>
      </c>
      <c r="M7224" s="14">
        <v>31.3194778016275</v>
      </c>
      <c r="O7224" s="14"/>
      <c r="P7224" s="14"/>
      <c r="Q7224" s="14"/>
      <c r="R7224" s="14"/>
      <c r="S7224" s="14"/>
      <c r="T7224" s="14"/>
      <c r="U7224" s="14"/>
      <c r="V7224" s="14"/>
      <c r="W7224" s="14"/>
      <c r="X7224" s="14"/>
      <c r="Y7224" s="14"/>
    </row>
    <row r="7225" spans="1:25">
      <c r="A7225" s="14" t="s">
        <v>7309</v>
      </c>
      <c r="B7225" s="14" t="s">
        <v>60</v>
      </c>
      <c r="C7225" s="14" t="s">
        <v>132</v>
      </c>
      <c r="D7225" s="14" t="s">
        <v>42</v>
      </c>
      <c r="E7225" s="14">
        <v>2</v>
      </c>
      <c r="F7225" s="14">
        <v>113.018192188513</v>
      </c>
      <c r="G7225" s="14">
        <v>37.672730729504302</v>
      </c>
      <c r="H7225" s="14">
        <v>203.91929738287899</v>
      </c>
      <c r="I7225" s="14">
        <v>177.206891827552</v>
      </c>
      <c r="J7225" s="14">
        <v>145.84952625743199</v>
      </c>
      <c r="K7225" s="14">
        <v>213.272877119584</v>
      </c>
      <c r="L7225" s="14">
        <v>36.0659852920327</v>
      </c>
      <c r="M7225" s="14">
        <v>31.357365570119601</v>
      </c>
      <c r="O7225" s="14"/>
      <c r="P7225" s="14"/>
      <c r="Q7225" s="14"/>
      <c r="R7225" s="14"/>
      <c r="S7225" s="14"/>
      <c r="T7225" s="14"/>
      <c r="U7225" s="14"/>
      <c r="V7225" s="14"/>
      <c r="W7225" s="14"/>
      <c r="X7225" s="14"/>
      <c r="Y7225" s="14"/>
    </row>
    <row r="7226" spans="1:25">
      <c r="A7226" s="14" t="s">
        <v>7310</v>
      </c>
      <c r="B7226" s="14" t="s">
        <v>60</v>
      </c>
      <c r="C7226" s="14" t="s">
        <v>38</v>
      </c>
      <c r="D7226" s="14" t="s">
        <v>42</v>
      </c>
      <c r="E7226" s="14">
        <v>3</v>
      </c>
      <c r="F7226" s="14">
        <v>106.744003945958</v>
      </c>
      <c r="G7226" s="14">
        <v>35.5813346486527</v>
      </c>
      <c r="H7226" s="14">
        <v>227.085912321742</v>
      </c>
      <c r="I7226" s="14">
        <v>227.543630975989</v>
      </c>
      <c r="J7226" s="14">
        <v>186.167471372161</v>
      </c>
      <c r="K7226" s="14">
        <v>275.32737816232401</v>
      </c>
      <c r="L7226" s="14">
        <v>47.783747186334601</v>
      </c>
      <c r="M7226" s="14">
        <v>41.376159603827602</v>
      </c>
      <c r="O7226" s="14"/>
      <c r="P7226" s="14"/>
      <c r="Q7226" s="14"/>
      <c r="R7226" s="14"/>
      <c r="S7226" s="14"/>
      <c r="T7226" s="14"/>
      <c r="U7226" s="14"/>
      <c r="V7226" s="14"/>
      <c r="W7226" s="14"/>
      <c r="X7226" s="14"/>
      <c r="Y7226" s="14"/>
    </row>
    <row r="7227" spans="1:25">
      <c r="A7227" s="14" t="s">
        <v>7311</v>
      </c>
      <c r="B7227" s="14" t="s">
        <v>60</v>
      </c>
      <c r="C7227" s="14" t="s">
        <v>36</v>
      </c>
      <c r="D7227" s="14" t="s">
        <v>42</v>
      </c>
      <c r="E7227" s="14">
        <v>3</v>
      </c>
      <c r="F7227" s="14">
        <v>118.16759479836701</v>
      </c>
      <c r="G7227" s="14">
        <v>39.389198266122499</v>
      </c>
      <c r="H7227" s="14">
        <v>249.067521284815</v>
      </c>
      <c r="I7227" s="14">
        <v>248.34012031911499</v>
      </c>
      <c r="J7227" s="14">
        <v>205.29745970198201</v>
      </c>
      <c r="K7227" s="14">
        <v>297.69274873447301</v>
      </c>
      <c r="L7227" s="14">
        <v>49.352628415358403</v>
      </c>
      <c r="M7227" s="14">
        <v>43.042660617132903</v>
      </c>
      <c r="O7227" s="14"/>
      <c r="P7227" s="14"/>
      <c r="Q7227" s="14"/>
      <c r="R7227" s="14"/>
      <c r="S7227" s="14"/>
      <c r="T7227" s="14"/>
      <c r="U7227" s="14"/>
      <c r="V7227" s="14"/>
      <c r="W7227" s="14"/>
      <c r="X7227" s="14"/>
      <c r="Y7227" s="14"/>
    </row>
    <row r="7228" spans="1:25">
      <c r="A7228" s="14" t="s">
        <v>7312</v>
      </c>
      <c r="B7228" s="14" t="s">
        <v>60</v>
      </c>
      <c r="C7228" s="14" t="s">
        <v>34</v>
      </c>
      <c r="D7228" s="14" t="s">
        <v>42</v>
      </c>
      <c r="E7228" s="14">
        <v>3</v>
      </c>
      <c r="F7228" s="14">
        <v>115.226003619492</v>
      </c>
      <c r="G7228" s="14">
        <v>38.4086678731639</v>
      </c>
      <c r="H7228" s="14">
        <v>241.812351513067</v>
      </c>
      <c r="I7228" s="14">
        <v>239.53941253897401</v>
      </c>
      <c r="J7228" s="14">
        <v>197.51596109807099</v>
      </c>
      <c r="K7228" s="14">
        <v>287.80763490490699</v>
      </c>
      <c r="L7228" s="14">
        <v>48.2682223659328</v>
      </c>
      <c r="M7228" s="14">
        <v>42.023451440903003</v>
      </c>
      <c r="O7228" s="14"/>
      <c r="P7228" s="14"/>
      <c r="Q7228" s="14"/>
      <c r="R7228" s="14"/>
      <c r="S7228" s="14"/>
      <c r="T7228" s="14"/>
      <c r="U7228" s="14"/>
      <c r="V7228" s="14"/>
      <c r="W7228" s="14"/>
      <c r="X7228" s="14"/>
      <c r="Y7228" s="14"/>
    </row>
    <row r="7229" spans="1:25">
      <c r="A7229" s="14" t="s">
        <v>7313</v>
      </c>
      <c r="B7229" s="14" t="s">
        <v>60</v>
      </c>
      <c r="C7229" s="14" t="s">
        <v>128</v>
      </c>
      <c r="D7229" s="14" t="s">
        <v>42</v>
      </c>
      <c r="E7229" s="14">
        <v>3</v>
      </c>
      <c r="F7229" s="14">
        <v>106.762604570359</v>
      </c>
      <c r="G7229" s="14">
        <v>35.587534856786498</v>
      </c>
      <c r="H7229" s="14">
        <v>223.26398412840001</v>
      </c>
      <c r="I7229" s="14">
        <v>215.578574319643</v>
      </c>
      <c r="J7229" s="14">
        <v>176.39840209951799</v>
      </c>
      <c r="K7229" s="14">
        <v>260.82568821944398</v>
      </c>
      <c r="L7229" s="14">
        <v>45.247113899800297</v>
      </c>
      <c r="M7229" s="14">
        <v>39.180172220125201</v>
      </c>
      <c r="O7229" s="14"/>
      <c r="P7229" s="14"/>
      <c r="Q7229" s="14"/>
      <c r="R7229" s="14"/>
      <c r="S7229" s="14"/>
      <c r="T7229" s="14"/>
      <c r="U7229" s="14"/>
      <c r="V7229" s="14"/>
      <c r="W7229" s="14"/>
      <c r="X7229" s="14"/>
      <c r="Y7229" s="14"/>
    </row>
    <row r="7230" spans="1:25">
      <c r="A7230" s="14" t="s">
        <v>7314</v>
      </c>
      <c r="B7230" s="14" t="s">
        <v>60</v>
      </c>
      <c r="C7230" s="14" t="s">
        <v>129</v>
      </c>
      <c r="D7230" s="14" t="s">
        <v>42</v>
      </c>
      <c r="E7230" s="14">
        <v>3</v>
      </c>
      <c r="F7230" s="14">
        <v>106.046618016569</v>
      </c>
      <c r="G7230" s="14">
        <v>35.3488726721897</v>
      </c>
      <c r="H7230" s="14">
        <v>220.65004476929099</v>
      </c>
      <c r="I7230" s="14">
        <v>208.725100719023</v>
      </c>
      <c r="J7230" s="14">
        <v>170.69039328149199</v>
      </c>
      <c r="K7230" s="14">
        <v>252.67083596955499</v>
      </c>
      <c r="L7230" s="14">
        <v>43.945735250532003</v>
      </c>
      <c r="M7230" s="14">
        <v>38.0347074375305</v>
      </c>
      <c r="O7230" s="14"/>
      <c r="P7230" s="14"/>
      <c r="Q7230" s="14"/>
      <c r="R7230" s="14"/>
      <c r="S7230" s="14"/>
      <c r="T7230" s="14"/>
      <c r="U7230" s="14"/>
      <c r="V7230" s="14"/>
      <c r="W7230" s="14"/>
      <c r="X7230" s="14"/>
      <c r="Y7230" s="14"/>
    </row>
    <row r="7231" spans="1:25">
      <c r="A7231" s="14" t="s">
        <v>7315</v>
      </c>
      <c r="B7231" s="14" t="s">
        <v>60</v>
      </c>
      <c r="C7231" s="14" t="s">
        <v>130</v>
      </c>
      <c r="D7231" s="14" t="s">
        <v>42</v>
      </c>
      <c r="E7231" s="14">
        <v>3</v>
      </c>
      <c r="F7231" s="14">
        <v>107.58662668034999</v>
      </c>
      <c r="G7231" s="14">
        <v>35.862208893449903</v>
      </c>
      <c r="H7231" s="14">
        <v>222.46107828532701</v>
      </c>
      <c r="I7231" s="14">
        <v>205.88554748067301</v>
      </c>
      <c r="J7231" s="14">
        <v>168.69164852585499</v>
      </c>
      <c r="K7231" s="14">
        <v>248.814942313671</v>
      </c>
      <c r="L7231" s="14">
        <v>42.929394832997403</v>
      </c>
      <c r="M7231" s="14">
        <v>37.193898954818899</v>
      </c>
      <c r="O7231" s="14"/>
      <c r="P7231" s="14"/>
      <c r="Q7231" s="14"/>
      <c r="R7231" s="14"/>
      <c r="S7231" s="14"/>
      <c r="T7231" s="14"/>
      <c r="U7231" s="14"/>
      <c r="V7231" s="14"/>
      <c r="W7231" s="14"/>
      <c r="X7231" s="14"/>
      <c r="Y7231" s="14"/>
    </row>
    <row r="7232" spans="1:25">
      <c r="A7232" s="14" t="s">
        <v>7316</v>
      </c>
      <c r="B7232" s="14" t="s">
        <v>60</v>
      </c>
      <c r="C7232" s="14" t="s">
        <v>131</v>
      </c>
      <c r="D7232" s="14" t="s">
        <v>42</v>
      </c>
      <c r="E7232" s="14">
        <v>3</v>
      </c>
      <c r="F7232" s="14">
        <v>111.95149587875601</v>
      </c>
      <c r="G7232" s="14">
        <v>37.317165292918801</v>
      </c>
      <c r="H7232" s="14">
        <v>230.523630423269</v>
      </c>
      <c r="I7232" s="14">
        <v>206.847802569012</v>
      </c>
      <c r="J7232" s="14">
        <v>170.201848669013</v>
      </c>
      <c r="K7232" s="14">
        <v>249.024727104454</v>
      </c>
      <c r="L7232" s="14">
        <v>42.1769245354429</v>
      </c>
      <c r="M7232" s="14">
        <v>36.645953899998602</v>
      </c>
      <c r="O7232" s="14"/>
      <c r="P7232" s="14"/>
      <c r="Q7232" s="14"/>
      <c r="R7232" s="14"/>
      <c r="S7232" s="14"/>
      <c r="T7232" s="14"/>
      <c r="U7232" s="14"/>
      <c r="V7232" s="14"/>
      <c r="W7232" s="14"/>
      <c r="X7232" s="14"/>
      <c r="Y7232" s="14"/>
    </row>
    <row r="7233" spans="1:25">
      <c r="A7233" s="14" t="s">
        <v>7317</v>
      </c>
      <c r="B7233" s="14" t="s">
        <v>60</v>
      </c>
      <c r="C7233" s="14" t="s">
        <v>132</v>
      </c>
      <c r="D7233" s="14" t="s">
        <v>42</v>
      </c>
      <c r="E7233" s="14">
        <v>3</v>
      </c>
      <c r="F7233" s="14">
        <v>110.941471610859</v>
      </c>
      <c r="G7233" s="14">
        <v>36.9804905369529</v>
      </c>
      <c r="H7233" s="14">
        <v>228.143192421771</v>
      </c>
      <c r="I7233" s="14">
        <v>199.65566309720199</v>
      </c>
      <c r="J7233" s="14">
        <v>164.039003325896</v>
      </c>
      <c r="K7233" s="14">
        <v>240.67429197346399</v>
      </c>
      <c r="L7233" s="14">
        <v>41.018628876261999</v>
      </c>
      <c r="M7233" s="14">
        <v>35.616659771306097</v>
      </c>
      <c r="O7233" s="14"/>
      <c r="P7233" s="14"/>
      <c r="Q7233" s="14"/>
      <c r="R7233" s="14"/>
      <c r="S7233" s="14"/>
      <c r="T7233" s="14"/>
      <c r="U7233" s="14"/>
      <c r="V7233" s="14"/>
      <c r="W7233" s="14"/>
      <c r="X7233" s="14"/>
      <c r="Y7233" s="14"/>
    </row>
    <row r="7234" spans="1:25">
      <c r="A7234" s="14" t="s">
        <v>7318</v>
      </c>
      <c r="B7234" s="14" t="s">
        <v>60</v>
      </c>
      <c r="C7234" s="14" t="s">
        <v>38</v>
      </c>
      <c r="D7234" s="14" t="s">
        <v>42</v>
      </c>
      <c r="E7234" s="14">
        <v>4</v>
      </c>
      <c r="F7234" s="14">
        <v>163.20629397670299</v>
      </c>
      <c r="G7234" s="14">
        <v>54.402097992234403</v>
      </c>
      <c r="H7234" s="14">
        <v>282.09052471083902</v>
      </c>
      <c r="I7234" s="14">
        <v>266.53198547871199</v>
      </c>
      <c r="J7234" s="14">
        <v>226.960722653636</v>
      </c>
      <c r="K7234" s="14">
        <v>310.98330448674602</v>
      </c>
      <c r="L7234" s="14">
        <v>44.451319008033998</v>
      </c>
      <c r="M7234" s="14">
        <v>39.5712628250756</v>
      </c>
      <c r="O7234" s="14"/>
      <c r="P7234" s="14"/>
      <c r="Q7234" s="14"/>
      <c r="R7234" s="14"/>
      <c r="S7234" s="14"/>
      <c r="T7234" s="14"/>
      <c r="U7234" s="14"/>
      <c r="V7234" s="14"/>
      <c r="W7234" s="14"/>
      <c r="X7234" s="14"/>
      <c r="Y7234" s="14"/>
    </row>
    <row r="7235" spans="1:25">
      <c r="A7235" s="14" t="s">
        <v>7319</v>
      </c>
      <c r="B7235" s="14" t="s">
        <v>60</v>
      </c>
      <c r="C7235" s="14" t="s">
        <v>36</v>
      </c>
      <c r="D7235" s="14" t="s">
        <v>42</v>
      </c>
      <c r="E7235" s="14">
        <v>4</v>
      </c>
      <c r="F7235" s="14">
        <v>154.79821887038401</v>
      </c>
      <c r="G7235" s="14">
        <v>51.599406290127902</v>
      </c>
      <c r="H7235" s="14">
        <v>265.12446070252599</v>
      </c>
      <c r="I7235" s="14">
        <v>245.39961304720501</v>
      </c>
      <c r="J7235" s="14">
        <v>208.00774654486099</v>
      </c>
      <c r="K7235" s="14">
        <v>287.53462016491602</v>
      </c>
      <c r="L7235" s="14">
        <v>42.135007117710998</v>
      </c>
      <c r="M7235" s="14">
        <v>37.391866502344598</v>
      </c>
      <c r="O7235" s="14"/>
      <c r="P7235" s="14"/>
      <c r="Q7235" s="14"/>
      <c r="R7235" s="14"/>
      <c r="S7235" s="14"/>
      <c r="T7235" s="14"/>
      <c r="U7235" s="14"/>
      <c r="V7235" s="14"/>
      <c r="W7235" s="14"/>
      <c r="X7235" s="14"/>
      <c r="Y7235" s="14"/>
    </row>
    <row r="7236" spans="1:25">
      <c r="A7236" s="14" t="s">
        <v>7320</v>
      </c>
      <c r="B7236" s="14" t="s">
        <v>60</v>
      </c>
      <c r="C7236" s="14" t="s">
        <v>34</v>
      </c>
      <c r="D7236" s="14" t="s">
        <v>42</v>
      </c>
      <c r="E7236" s="14">
        <v>4</v>
      </c>
      <c r="F7236" s="14">
        <v>155.69719043360601</v>
      </c>
      <c r="G7236" s="14">
        <v>51.8990634778688</v>
      </c>
      <c r="H7236" s="14">
        <v>265.41857526057601</v>
      </c>
      <c r="I7236" s="14">
        <v>241.05109648400801</v>
      </c>
      <c r="J7236" s="14">
        <v>204.39724605316999</v>
      </c>
      <c r="K7236" s="14">
        <v>282.34013135977699</v>
      </c>
      <c r="L7236" s="14">
        <v>41.2890348757686</v>
      </c>
      <c r="M7236" s="14">
        <v>36.653850430838403</v>
      </c>
      <c r="O7236" s="14"/>
      <c r="P7236" s="14"/>
      <c r="Q7236" s="14"/>
      <c r="R7236" s="14"/>
      <c r="S7236" s="14"/>
      <c r="T7236" s="14"/>
      <c r="U7236" s="14"/>
      <c r="V7236" s="14"/>
      <c r="W7236" s="14"/>
      <c r="X7236" s="14"/>
      <c r="Y7236" s="14"/>
    </row>
    <row r="7237" spans="1:25">
      <c r="A7237" s="14" t="s">
        <v>7321</v>
      </c>
      <c r="B7237" s="14" t="s">
        <v>60</v>
      </c>
      <c r="C7237" s="14" t="s">
        <v>128</v>
      </c>
      <c r="D7237" s="14" t="s">
        <v>42</v>
      </c>
      <c r="E7237" s="14">
        <v>4</v>
      </c>
      <c r="F7237" s="14">
        <v>172.61939697524801</v>
      </c>
      <c r="G7237" s="14">
        <v>57.539798991749201</v>
      </c>
      <c r="H7237" s="14">
        <v>293.77024672438301</v>
      </c>
      <c r="I7237" s="14">
        <v>262.97136925082202</v>
      </c>
      <c r="J7237" s="14">
        <v>224.86674053412801</v>
      </c>
      <c r="K7237" s="14">
        <v>305.63704012268403</v>
      </c>
      <c r="L7237" s="14">
        <v>42.665670871862503</v>
      </c>
      <c r="M7237" s="14">
        <v>38.104628716693199</v>
      </c>
      <c r="O7237" s="14"/>
      <c r="P7237" s="14"/>
      <c r="Q7237" s="14"/>
      <c r="R7237" s="14"/>
      <c r="S7237" s="14"/>
      <c r="T7237" s="14"/>
      <c r="U7237" s="14"/>
      <c r="V7237" s="14"/>
      <c r="W7237" s="14"/>
      <c r="X7237" s="14"/>
      <c r="Y7237" s="14"/>
    </row>
    <row r="7238" spans="1:25">
      <c r="A7238" s="14" t="s">
        <v>7322</v>
      </c>
      <c r="B7238" s="14" t="s">
        <v>60</v>
      </c>
      <c r="C7238" s="14" t="s">
        <v>129</v>
      </c>
      <c r="D7238" s="14" t="s">
        <v>42</v>
      </c>
      <c r="E7238" s="14">
        <v>4</v>
      </c>
      <c r="F7238" s="14">
        <v>163.93027047631699</v>
      </c>
      <c r="G7238" s="14">
        <v>54.643423492105804</v>
      </c>
      <c r="H7238" s="14">
        <v>278.84514190803998</v>
      </c>
      <c r="I7238" s="14">
        <v>245.298881188564</v>
      </c>
      <c r="J7238" s="14">
        <v>208.87126803682401</v>
      </c>
      <c r="K7238" s="14">
        <v>286.20828892871998</v>
      </c>
      <c r="L7238" s="14">
        <v>40.909407740156603</v>
      </c>
      <c r="M7238" s="14">
        <v>36.427613151740303</v>
      </c>
      <c r="O7238" s="14"/>
      <c r="P7238" s="14"/>
      <c r="Q7238" s="14"/>
      <c r="R7238" s="14"/>
      <c r="S7238" s="14"/>
      <c r="T7238" s="14"/>
      <c r="U7238" s="14"/>
      <c r="V7238" s="14"/>
      <c r="W7238" s="14"/>
      <c r="X7238" s="14"/>
      <c r="Y7238" s="14"/>
    </row>
    <row r="7239" spans="1:25">
      <c r="A7239" s="14" t="s">
        <v>7323</v>
      </c>
      <c r="B7239" s="14" t="s">
        <v>60</v>
      </c>
      <c r="C7239" s="14" t="s">
        <v>130</v>
      </c>
      <c r="D7239" s="14" t="s">
        <v>42</v>
      </c>
      <c r="E7239" s="14">
        <v>4</v>
      </c>
      <c r="F7239" s="14">
        <v>158.21334437109999</v>
      </c>
      <c r="G7239" s="14">
        <v>52.7377814570333</v>
      </c>
      <c r="H7239" s="14">
        <v>268.969678642514</v>
      </c>
      <c r="I7239" s="14">
        <v>233.23595732874301</v>
      </c>
      <c r="J7239" s="14">
        <v>198.03811497722</v>
      </c>
      <c r="K7239" s="14">
        <v>272.84697248714798</v>
      </c>
      <c r="L7239" s="14">
        <v>39.611015158405102</v>
      </c>
      <c r="M7239" s="14">
        <v>35.197842351523398</v>
      </c>
      <c r="O7239" s="14"/>
      <c r="P7239" s="14"/>
      <c r="Q7239" s="14"/>
      <c r="R7239" s="14"/>
      <c r="S7239" s="14"/>
      <c r="T7239" s="14"/>
      <c r="U7239" s="14"/>
      <c r="V7239" s="14"/>
      <c r="W7239" s="14"/>
      <c r="X7239" s="14"/>
      <c r="Y7239" s="14"/>
    </row>
    <row r="7240" spans="1:25">
      <c r="A7240" s="14" t="s">
        <v>7324</v>
      </c>
      <c r="B7240" s="14" t="s">
        <v>60</v>
      </c>
      <c r="C7240" s="14" t="s">
        <v>131</v>
      </c>
      <c r="D7240" s="14" t="s">
        <v>42</v>
      </c>
      <c r="E7240" s="14">
        <v>4</v>
      </c>
      <c r="F7240" s="14">
        <v>140.64860076803399</v>
      </c>
      <c r="G7240" s="14">
        <v>46.882866922677898</v>
      </c>
      <c r="H7240" s="14">
        <v>238.36321860155499</v>
      </c>
      <c r="I7240" s="14">
        <v>202.41314013191001</v>
      </c>
      <c r="J7240" s="14">
        <v>170.08240806191199</v>
      </c>
      <c r="K7240" s="14">
        <v>239.06052521445801</v>
      </c>
      <c r="L7240" s="14">
        <v>36.647385082548098</v>
      </c>
      <c r="M7240" s="14">
        <v>32.330732069998099</v>
      </c>
      <c r="O7240" s="14"/>
      <c r="P7240" s="14"/>
      <c r="Q7240" s="14"/>
      <c r="R7240" s="14"/>
      <c r="S7240" s="14"/>
      <c r="T7240" s="14"/>
      <c r="U7240" s="14"/>
      <c r="V7240" s="14"/>
      <c r="W7240" s="14"/>
      <c r="X7240" s="14"/>
      <c r="Y7240" s="14"/>
    </row>
    <row r="7241" spans="1:25">
      <c r="A7241" s="14" t="s">
        <v>7325</v>
      </c>
      <c r="B7241" s="14" t="s">
        <v>60</v>
      </c>
      <c r="C7241" s="14" t="s">
        <v>132</v>
      </c>
      <c r="D7241" s="14" t="s">
        <v>42</v>
      </c>
      <c r="E7241" s="14">
        <v>4</v>
      </c>
      <c r="F7241" s="14">
        <v>144.79992722462799</v>
      </c>
      <c r="G7241" s="14">
        <v>48.2666424082094</v>
      </c>
      <c r="H7241" s="14">
        <v>244.276746840475</v>
      </c>
      <c r="I7241" s="14">
        <v>204.84500401600599</v>
      </c>
      <c r="J7241" s="14">
        <v>172.57785403760599</v>
      </c>
      <c r="K7241" s="14">
        <v>241.353807817046</v>
      </c>
      <c r="L7241" s="14">
        <v>36.508803801040202</v>
      </c>
      <c r="M7241" s="14">
        <v>32.267149978400099</v>
      </c>
      <c r="O7241" s="14"/>
      <c r="P7241" s="14"/>
      <c r="Q7241" s="14"/>
      <c r="R7241" s="14"/>
      <c r="S7241" s="14"/>
      <c r="T7241" s="14"/>
      <c r="U7241" s="14"/>
      <c r="V7241" s="14"/>
      <c r="W7241" s="14"/>
      <c r="X7241" s="14"/>
      <c r="Y7241" s="14"/>
    </row>
    <row r="7242" spans="1:25">
      <c r="A7242" s="14" t="s">
        <v>7326</v>
      </c>
      <c r="B7242" s="14" t="s">
        <v>60</v>
      </c>
      <c r="C7242" s="14" t="s">
        <v>38</v>
      </c>
      <c r="D7242" s="14" t="s">
        <v>42</v>
      </c>
      <c r="E7242" s="14">
        <v>5</v>
      </c>
      <c r="F7242" s="14">
        <v>158.22722449661899</v>
      </c>
      <c r="G7242" s="14">
        <v>52.7424081655397</v>
      </c>
      <c r="H7242" s="14">
        <v>358.94654045193801</v>
      </c>
      <c r="I7242" s="14">
        <v>356.520738941498</v>
      </c>
      <c r="J7242" s="14">
        <v>302.74411167570202</v>
      </c>
      <c r="K7242" s="14">
        <v>417.03966728604399</v>
      </c>
      <c r="L7242" s="14">
        <v>60.518928344545898</v>
      </c>
      <c r="M7242" s="14">
        <v>53.776627265795902</v>
      </c>
      <c r="O7242" s="14"/>
      <c r="P7242" s="14"/>
      <c r="Q7242" s="14"/>
      <c r="R7242" s="14"/>
      <c r="S7242" s="14"/>
      <c r="T7242" s="14"/>
      <c r="U7242" s="14"/>
      <c r="V7242" s="14"/>
      <c r="W7242" s="14"/>
      <c r="X7242" s="14"/>
      <c r="Y7242" s="14"/>
    </row>
    <row r="7243" spans="1:25">
      <c r="A7243" s="14" t="s">
        <v>7327</v>
      </c>
      <c r="B7243" s="14" t="s">
        <v>60</v>
      </c>
      <c r="C7243" s="14" t="s">
        <v>36</v>
      </c>
      <c r="D7243" s="14" t="s">
        <v>42</v>
      </c>
      <c r="E7243" s="14">
        <v>5</v>
      </c>
      <c r="F7243" s="14">
        <v>146.48947216086501</v>
      </c>
      <c r="G7243" s="14">
        <v>48.829824053621799</v>
      </c>
      <c r="H7243" s="14">
        <v>330.60138154110899</v>
      </c>
      <c r="I7243" s="14">
        <v>324.32976226691699</v>
      </c>
      <c r="J7243" s="14">
        <v>273.59030959516798</v>
      </c>
      <c r="K7243" s="14">
        <v>381.69790139662302</v>
      </c>
      <c r="L7243" s="14">
        <v>57.368139129706798</v>
      </c>
      <c r="M7243" s="14">
        <v>50.7394526717489</v>
      </c>
      <c r="O7243" s="14"/>
      <c r="P7243" s="14"/>
      <c r="Q7243" s="14"/>
      <c r="R7243" s="14"/>
      <c r="S7243" s="14"/>
      <c r="T7243" s="14"/>
      <c r="U7243" s="14"/>
      <c r="V7243" s="14"/>
      <c r="W7243" s="14"/>
      <c r="X7243" s="14"/>
      <c r="Y7243" s="14"/>
    </row>
    <row r="7244" spans="1:25">
      <c r="A7244" s="14" t="s">
        <v>7328</v>
      </c>
      <c r="B7244" s="14" t="s">
        <v>60</v>
      </c>
      <c r="C7244" s="14" t="s">
        <v>34</v>
      </c>
      <c r="D7244" s="14" t="s">
        <v>42</v>
      </c>
      <c r="E7244" s="14">
        <v>5</v>
      </c>
      <c r="F7244" s="14">
        <v>140.616004078982</v>
      </c>
      <c r="G7244" s="14">
        <v>46.872001359660501</v>
      </c>
      <c r="H7244" s="14">
        <v>316.46749955884502</v>
      </c>
      <c r="I7244" s="14">
        <v>306.07453743308503</v>
      </c>
      <c r="J7244" s="14">
        <v>257.30338135310399</v>
      </c>
      <c r="K7244" s="14">
        <v>361.35820526483798</v>
      </c>
      <c r="L7244" s="14">
        <v>55.283667831752901</v>
      </c>
      <c r="M7244" s="14">
        <v>48.7711560799805</v>
      </c>
      <c r="O7244" s="14"/>
      <c r="P7244" s="14"/>
      <c r="Q7244" s="14"/>
      <c r="R7244" s="14"/>
      <c r="S7244" s="14"/>
      <c r="T7244" s="14"/>
      <c r="U7244" s="14"/>
      <c r="V7244" s="14"/>
      <c r="W7244" s="14"/>
      <c r="X7244" s="14"/>
      <c r="Y7244" s="14"/>
    </row>
    <row r="7245" spans="1:25">
      <c r="A7245" s="14" t="s">
        <v>7329</v>
      </c>
      <c r="B7245" s="14" t="s">
        <v>60</v>
      </c>
      <c r="C7245" s="14" t="s">
        <v>128</v>
      </c>
      <c r="D7245" s="14" t="s">
        <v>42</v>
      </c>
      <c r="E7245" s="14">
        <v>5</v>
      </c>
      <c r="F7245" s="14">
        <v>134.52818182257599</v>
      </c>
      <c r="G7245" s="14">
        <v>44.8427272741921</v>
      </c>
      <c r="H7245" s="14">
        <v>302.84134397950601</v>
      </c>
      <c r="I7245" s="14">
        <v>287.78798738473398</v>
      </c>
      <c r="J7245" s="14">
        <v>240.967783851685</v>
      </c>
      <c r="K7245" s="14">
        <v>341.01014343016402</v>
      </c>
      <c r="L7245" s="14">
        <v>53.222156045430097</v>
      </c>
      <c r="M7245" s="14">
        <v>46.820203533049103</v>
      </c>
      <c r="O7245" s="14"/>
      <c r="P7245" s="14"/>
      <c r="Q7245" s="14"/>
      <c r="R7245" s="14"/>
      <c r="S7245" s="14"/>
      <c r="T7245" s="14"/>
      <c r="U7245" s="14"/>
      <c r="V7245" s="14"/>
      <c r="W7245" s="14"/>
      <c r="X7245" s="14"/>
      <c r="Y7245" s="14"/>
    </row>
    <row r="7246" spans="1:25">
      <c r="A7246" s="14" t="s">
        <v>7330</v>
      </c>
      <c r="B7246" s="14" t="s">
        <v>60</v>
      </c>
      <c r="C7246" s="14" t="s">
        <v>129</v>
      </c>
      <c r="D7246" s="14" t="s">
        <v>42</v>
      </c>
      <c r="E7246" s="14">
        <v>5</v>
      </c>
      <c r="F7246" s="14">
        <v>142.40436875335701</v>
      </c>
      <c r="G7246" s="14">
        <v>47.468122917785799</v>
      </c>
      <c r="H7246" s="14">
        <v>320.56450206730102</v>
      </c>
      <c r="I7246" s="14">
        <v>298.49072145933098</v>
      </c>
      <c r="J7246" s="14">
        <v>251.21557033971001</v>
      </c>
      <c r="K7246" s="14">
        <v>352.03607991913202</v>
      </c>
      <c r="L7246" s="14">
        <v>53.545358459800902</v>
      </c>
      <c r="M7246" s="14">
        <v>47.275151119620297</v>
      </c>
      <c r="O7246" s="14"/>
      <c r="P7246" s="14"/>
      <c r="Q7246" s="14"/>
      <c r="R7246" s="14"/>
      <c r="S7246" s="14"/>
      <c r="T7246" s="14"/>
      <c r="U7246" s="14"/>
      <c r="V7246" s="14"/>
      <c r="W7246" s="14"/>
      <c r="X7246" s="14"/>
      <c r="Y7246" s="14"/>
    </row>
    <row r="7247" spans="1:25">
      <c r="A7247" s="14" t="s">
        <v>7331</v>
      </c>
      <c r="B7247" s="14" t="s">
        <v>60</v>
      </c>
      <c r="C7247" s="14" t="s">
        <v>130</v>
      </c>
      <c r="D7247" s="14" t="s">
        <v>42</v>
      </c>
      <c r="E7247" s="14">
        <v>5</v>
      </c>
      <c r="F7247" s="14">
        <v>143.302237932889</v>
      </c>
      <c r="G7247" s="14">
        <v>47.7674126442963</v>
      </c>
      <c r="H7247" s="14">
        <v>323.62745693967702</v>
      </c>
      <c r="I7247" s="14">
        <v>300.10749547666597</v>
      </c>
      <c r="J7247" s="14">
        <v>252.714091383073</v>
      </c>
      <c r="K7247" s="14">
        <v>353.765695273272</v>
      </c>
      <c r="L7247" s="14">
        <v>53.658199796605501</v>
      </c>
      <c r="M7247" s="14">
        <v>47.393404093592899</v>
      </c>
      <c r="O7247" s="14"/>
      <c r="P7247" s="14"/>
      <c r="Q7247" s="14"/>
      <c r="R7247" s="14"/>
      <c r="S7247" s="14"/>
      <c r="T7247" s="14"/>
      <c r="U7247" s="14"/>
      <c r="V7247" s="14"/>
      <c r="W7247" s="14"/>
      <c r="X7247" s="14"/>
      <c r="Y7247" s="14"/>
    </row>
    <row r="7248" spans="1:25">
      <c r="A7248" s="14" t="s">
        <v>7332</v>
      </c>
      <c r="B7248" s="14" t="s">
        <v>60</v>
      </c>
      <c r="C7248" s="14" t="s">
        <v>131</v>
      </c>
      <c r="D7248" s="14" t="s">
        <v>42</v>
      </c>
      <c r="E7248" s="14">
        <v>5</v>
      </c>
      <c r="F7248" s="14">
        <v>160.26471918364501</v>
      </c>
      <c r="G7248" s="14">
        <v>53.421573061215099</v>
      </c>
      <c r="H7248" s="14">
        <v>361.62443969413198</v>
      </c>
      <c r="I7248" s="14">
        <v>327.49660504001503</v>
      </c>
      <c r="J7248" s="14">
        <v>278.48567659499997</v>
      </c>
      <c r="K7248" s="14">
        <v>382.610568404319</v>
      </c>
      <c r="L7248" s="14">
        <v>55.113963364304801</v>
      </c>
      <c r="M7248" s="14">
        <v>49.0109284450144</v>
      </c>
      <c r="O7248" s="14"/>
      <c r="P7248" s="14"/>
      <c r="Q7248" s="14"/>
      <c r="R7248" s="14"/>
      <c r="S7248" s="14"/>
      <c r="T7248" s="14"/>
      <c r="U7248" s="14"/>
      <c r="V7248" s="14"/>
      <c r="W7248" s="14"/>
      <c r="X7248" s="14"/>
      <c r="Y7248" s="14"/>
    </row>
    <row r="7249" spans="1:25">
      <c r="A7249" s="14" t="s">
        <v>7333</v>
      </c>
      <c r="B7249" s="14" t="s">
        <v>60</v>
      </c>
      <c r="C7249" s="14" t="s">
        <v>132</v>
      </c>
      <c r="D7249" s="14" t="s">
        <v>42</v>
      </c>
      <c r="E7249" s="14">
        <v>5</v>
      </c>
      <c r="F7249" s="14">
        <v>161.81767373136299</v>
      </c>
      <c r="G7249" s="14">
        <v>53.939224577121003</v>
      </c>
      <c r="H7249" s="14">
        <v>363.92145222391298</v>
      </c>
      <c r="I7249" s="14">
        <v>329.12903033264502</v>
      </c>
      <c r="J7249" s="14">
        <v>280.10358422151103</v>
      </c>
      <c r="K7249" s="14">
        <v>384.22803327867803</v>
      </c>
      <c r="L7249" s="14">
        <v>55.099002946032797</v>
      </c>
      <c r="M7249" s="14">
        <v>49.025446111133498</v>
      </c>
      <c r="O7249" s="14"/>
      <c r="P7249" s="14"/>
      <c r="Q7249" s="14"/>
      <c r="R7249" s="14"/>
      <c r="S7249" s="14"/>
      <c r="T7249" s="14"/>
      <c r="U7249" s="14"/>
      <c r="V7249" s="14"/>
      <c r="W7249" s="14"/>
      <c r="X7249" s="14"/>
      <c r="Y7249" s="14"/>
    </row>
    <row r="7250" spans="1:25">
      <c r="A7250" s="14" t="s">
        <v>7334</v>
      </c>
      <c r="B7250" s="14" t="s">
        <v>60</v>
      </c>
      <c r="C7250" s="14" t="s">
        <v>38</v>
      </c>
      <c r="D7250" s="14" t="s">
        <v>57</v>
      </c>
      <c r="E7250" s="14">
        <v>0</v>
      </c>
      <c r="F7250" s="14">
        <v>1529.4395969089901</v>
      </c>
      <c r="G7250" s="14">
        <v>509.81319896966301</v>
      </c>
      <c r="H7250" s="14">
        <v>387.14697153021802</v>
      </c>
      <c r="I7250" s="14">
        <v>419.229051438434</v>
      </c>
      <c r="J7250" s="14">
        <v>398.27184120124599</v>
      </c>
      <c r="K7250" s="14">
        <v>440.99444357592</v>
      </c>
      <c r="L7250" s="14">
        <v>21.765392137486501</v>
      </c>
      <c r="M7250" s="14">
        <v>20.9572102371882</v>
      </c>
      <c r="O7250" s="14"/>
      <c r="P7250" s="14"/>
      <c r="Q7250" s="14"/>
      <c r="R7250" s="14"/>
      <c r="S7250" s="14"/>
      <c r="T7250" s="14"/>
      <c r="U7250" s="14"/>
      <c r="V7250" s="14"/>
      <c r="W7250" s="14"/>
      <c r="X7250" s="14"/>
      <c r="Y7250" s="14"/>
    </row>
    <row r="7251" spans="1:25">
      <c r="A7251" s="14" t="s">
        <v>7335</v>
      </c>
      <c r="B7251" s="14" t="s">
        <v>60</v>
      </c>
      <c r="C7251" s="14" t="s">
        <v>36</v>
      </c>
      <c r="D7251" s="14" t="s">
        <v>57</v>
      </c>
      <c r="E7251" s="14">
        <v>0</v>
      </c>
      <c r="F7251" s="14">
        <v>1489.1462350172601</v>
      </c>
      <c r="G7251" s="14">
        <v>496.38207833908598</v>
      </c>
      <c r="H7251" s="14">
        <v>375.33427305149303</v>
      </c>
      <c r="I7251" s="14">
        <v>405.10152298101298</v>
      </c>
      <c r="J7251" s="14">
        <v>384.58389288549103</v>
      </c>
      <c r="K7251" s="14">
        <v>426.42124380951498</v>
      </c>
      <c r="L7251" s="14">
        <v>21.319720828502302</v>
      </c>
      <c r="M7251" s="14">
        <v>20.517630095521302</v>
      </c>
      <c r="O7251" s="14"/>
      <c r="P7251" s="14"/>
      <c r="Q7251" s="14"/>
      <c r="R7251" s="14"/>
      <c r="S7251" s="14"/>
      <c r="T7251" s="14"/>
      <c r="U7251" s="14"/>
      <c r="V7251" s="14"/>
      <c r="W7251" s="14"/>
      <c r="X7251" s="14"/>
      <c r="Y7251" s="14"/>
    </row>
    <row r="7252" spans="1:25">
      <c r="A7252" s="14" t="s">
        <v>7336</v>
      </c>
      <c r="B7252" s="14" t="s">
        <v>60</v>
      </c>
      <c r="C7252" s="14" t="s">
        <v>34</v>
      </c>
      <c r="D7252" s="14" t="s">
        <v>57</v>
      </c>
      <c r="E7252" s="14">
        <v>0</v>
      </c>
      <c r="F7252" s="14">
        <v>1443.8059893223301</v>
      </c>
      <c r="G7252" s="14">
        <v>481.26866310744498</v>
      </c>
      <c r="H7252" s="14">
        <v>362.748918220365</v>
      </c>
      <c r="I7252" s="14">
        <v>390.07968240485297</v>
      </c>
      <c r="J7252" s="14">
        <v>370.042727337006</v>
      </c>
      <c r="K7252" s="14">
        <v>410.91240643850398</v>
      </c>
      <c r="L7252" s="14">
        <v>20.832724033651498</v>
      </c>
      <c r="M7252" s="14">
        <v>20.036955067847</v>
      </c>
      <c r="O7252" s="14"/>
      <c r="P7252" s="14"/>
      <c r="Q7252" s="14"/>
      <c r="R7252" s="14"/>
      <c r="S7252" s="14"/>
      <c r="T7252" s="14"/>
      <c r="U7252" s="14"/>
      <c r="V7252" s="14"/>
      <c r="W7252" s="14"/>
      <c r="X7252" s="14"/>
      <c r="Y7252" s="14"/>
    </row>
    <row r="7253" spans="1:25">
      <c r="A7253" s="14" t="s">
        <v>7337</v>
      </c>
      <c r="B7253" s="14" t="s">
        <v>60</v>
      </c>
      <c r="C7253" s="14" t="s">
        <v>128</v>
      </c>
      <c r="D7253" s="14" t="s">
        <v>57</v>
      </c>
      <c r="E7253" s="14">
        <v>0</v>
      </c>
      <c r="F7253" s="14">
        <v>1396.63143611336</v>
      </c>
      <c r="G7253" s="14">
        <v>465.54381203778701</v>
      </c>
      <c r="H7253" s="14">
        <v>350.32883315315502</v>
      </c>
      <c r="I7253" s="14">
        <v>373.95213938564899</v>
      </c>
      <c r="J7253" s="14">
        <v>354.46229293518002</v>
      </c>
      <c r="K7253" s="14">
        <v>394.22927668952298</v>
      </c>
      <c r="L7253" s="14">
        <v>20.277137303874401</v>
      </c>
      <c r="M7253" s="14">
        <v>19.489846450469201</v>
      </c>
      <c r="O7253" s="14"/>
      <c r="P7253" s="14"/>
      <c r="Q7253" s="14"/>
      <c r="R7253" s="14"/>
      <c r="S7253" s="14"/>
      <c r="T7253" s="14"/>
      <c r="U7253" s="14"/>
      <c r="V7253" s="14"/>
      <c r="W7253" s="14"/>
      <c r="X7253" s="14"/>
      <c r="Y7253" s="14"/>
    </row>
    <row r="7254" spans="1:25">
      <c r="A7254" s="14" t="s">
        <v>7338</v>
      </c>
      <c r="B7254" s="14" t="s">
        <v>60</v>
      </c>
      <c r="C7254" s="14" t="s">
        <v>129</v>
      </c>
      <c r="D7254" s="14" t="s">
        <v>57</v>
      </c>
      <c r="E7254" s="14">
        <v>0</v>
      </c>
      <c r="F7254" s="14">
        <v>1380.33598825076</v>
      </c>
      <c r="G7254" s="14">
        <v>460.11199608358601</v>
      </c>
      <c r="H7254" s="14">
        <v>345.90378904272097</v>
      </c>
      <c r="I7254" s="14">
        <v>364.93419293002199</v>
      </c>
      <c r="J7254" s="14">
        <v>345.82899724223103</v>
      </c>
      <c r="K7254" s="14">
        <v>384.81578451920001</v>
      </c>
      <c r="L7254" s="14">
        <v>19.881591589178001</v>
      </c>
      <c r="M7254" s="14">
        <v>19.1051956877908</v>
      </c>
      <c r="O7254" s="14"/>
      <c r="P7254" s="14"/>
      <c r="Q7254" s="14"/>
      <c r="R7254" s="14"/>
      <c r="S7254" s="14"/>
      <c r="T7254" s="14"/>
      <c r="U7254" s="14"/>
      <c r="V7254" s="14"/>
      <c r="W7254" s="14"/>
      <c r="X7254" s="14"/>
      <c r="Y7254" s="14"/>
    </row>
    <row r="7255" spans="1:25">
      <c r="A7255" s="14" t="s">
        <v>7339</v>
      </c>
      <c r="B7255" s="14" t="s">
        <v>60</v>
      </c>
      <c r="C7255" s="14" t="s">
        <v>130</v>
      </c>
      <c r="D7255" s="14" t="s">
        <v>57</v>
      </c>
      <c r="E7255" s="14">
        <v>0</v>
      </c>
      <c r="F7255" s="14">
        <v>1405.47966053553</v>
      </c>
      <c r="G7255" s="14">
        <v>468.49322017850801</v>
      </c>
      <c r="H7255" s="14">
        <v>351.87485555159799</v>
      </c>
      <c r="I7255" s="14">
        <v>367.73427455509699</v>
      </c>
      <c r="J7255" s="14">
        <v>348.66337754613801</v>
      </c>
      <c r="K7255" s="14">
        <v>387.573056754672</v>
      </c>
      <c r="L7255" s="14">
        <v>19.838782199575199</v>
      </c>
      <c r="M7255" s="14">
        <v>19.070897008958902</v>
      </c>
      <c r="O7255" s="14"/>
      <c r="P7255" s="14"/>
      <c r="Q7255" s="14"/>
      <c r="R7255" s="14"/>
      <c r="S7255" s="14"/>
      <c r="T7255" s="14"/>
      <c r="U7255" s="14"/>
      <c r="V7255" s="14"/>
      <c r="W7255" s="14"/>
      <c r="X7255" s="14"/>
      <c r="Y7255" s="14"/>
    </row>
    <row r="7256" spans="1:25">
      <c r="A7256" s="14" t="s">
        <v>7340</v>
      </c>
      <c r="B7256" s="14" t="s">
        <v>60</v>
      </c>
      <c r="C7256" s="14" t="s">
        <v>131</v>
      </c>
      <c r="D7256" s="14" t="s">
        <v>57</v>
      </c>
      <c r="E7256" s="14">
        <v>0</v>
      </c>
      <c r="F7256" s="14">
        <v>1401.4152786484699</v>
      </c>
      <c r="G7256" s="14">
        <v>467.13842621615697</v>
      </c>
      <c r="H7256" s="14">
        <v>350.15073223742002</v>
      </c>
      <c r="I7256" s="14">
        <v>361.94689393541398</v>
      </c>
      <c r="J7256" s="14">
        <v>343.15166560834098</v>
      </c>
      <c r="K7256" s="14">
        <v>381.50002851720001</v>
      </c>
      <c r="L7256" s="14">
        <v>19.553134581786701</v>
      </c>
      <c r="M7256" s="14">
        <v>18.795228327072302</v>
      </c>
      <c r="O7256" s="14"/>
      <c r="P7256" s="14"/>
      <c r="Q7256" s="14"/>
      <c r="R7256" s="14"/>
      <c r="S7256" s="14"/>
      <c r="T7256" s="14"/>
      <c r="U7256" s="14"/>
      <c r="V7256" s="14"/>
      <c r="W7256" s="14"/>
      <c r="X7256" s="14"/>
      <c r="Y7256" s="14"/>
    </row>
    <row r="7257" spans="1:25">
      <c r="A7257" s="14" t="s">
        <v>7341</v>
      </c>
      <c r="B7257" s="14" t="s">
        <v>60</v>
      </c>
      <c r="C7257" s="14" t="s">
        <v>132</v>
      </c>
      <c r="D7257" s="14" t="s">
        <v>57</v>
      </c>
      <c r="E7257" s="14">
        <v>0</v>
      </c>
      <c r="F7257" s="14">
        <v>1455.6945187665899</v>
      </c>
      <c r="G7257" s="14">
        <v>485.23150625553097</v>
      </c>
      <c r="H7257" s="14">
        <v>362.65885692811202</v>
      </c>
      <c r="I7257" s="14">
        <v>372.57633519199499</v>
      </c>
      <c r="J7257" s="14">
        <v>353.589334983328</v>
      </c>
      <c r="K7257" s="14">
        <v>392.31425307306699</v>
      </c>
      <c r="L7257" s="14">
        <v>19.737917881071699</v>
      </c>
      <c r="M7257" s="14">
        <v>18.987000208667499</v>
      </c>
      <c r="O7257" s="14"/>
      <c r="P7257" s="14"/>
      <c r="Q7257" s="14"/>
      <c r="R7257" s="14"/>
      <c r="S7257" s="14"/>
      <c r="T7257" s="14"/>
      <c r="U7257" s="14"/>
      <c r="V7257" s="14"/>
      <c r="W7257" s="14"/>
      <c r="X7257" s="14"/>
      <c r="Y7257" s="14"/>
    </row>
    <row r="7258" spans="1:25">
      <c r="A7258" s="14" t="s">
        <v>7342</v>
      </c>
      <c r="B7258" s="14" t="s">
        <v>60</v>
      </c>
      <c r="C7258" s="14" t="s">
        <v>38</v>
      </c>
      <c r="D7258" s="14" t="s">
        <v>57</v>
      </c>
      <c r="E7258" s="14">
        <v>1</v>
      </c>
      <c r="F7258" s="14">
        <v>192.208550142619</v>
      </c>
      <c r="G7258" s="14">
        <v>64.069516714206401</v>
      </c>
      <c r="H7258" s="14">
        <v>239.70038802127399</v>
      </c>
      <c r="I7258" s="14">
        <v>333.85796741230803</v>
      </c>
      <c r="J7258" s="14">
        <v>286.323284207168</v>
      </c>
      <c r="K7258" s="14">
        <v>386.76688509212499</v>
      </c>
      <c r="L7258" s="14">
        <v>52.908917679817399</v>
      </c>
      <c r="M7258" s="14">
        <v>47.534683205139999</v>
      </c>
      <c r="O7258" s="14"/>
      <c r="P7258" s="14"/>
      <c r="Q7258" s="14"/>
      <c r="R7258" s="14"/>
      <c r="S7258" s="14"/>
      <c r="T7258" s="14"/>
      <c r="U7258" s="14"/>
      <c r="V7258" s="14"/>
      <c r="W7258" s="14"/>
      <c r="X7258" s="14"/>
      <c r="Y7258" s="14"/>
    </row>
    <row r="7259" spans="1:25">
      <c r="A7259" s="14" t="s">
        <v>7343</v>
      </c>
      <c r="B7259" s="14" t="s">
        <v>60</v>
      </c>
      <c r="C7259" s="14" t="s">
        <v>36</v>
      </c>
      <c r="D7259" s="14" t="s">
        <v>57</v>
      </c>
      <c r="E7259" s="14">
        <v>1</v>
      </c>
      <c r="F7259" s="14">
        <v>182.17725828143699</v>
      </c>
      <c r="G7259" s="14">
        <v>60.725752760479097</v>
      </c>
      <c r="H7259" s="14">
        <v>222.94497672545401</v>
      </c>
      <c r="I7259" s="14">
        <v>300.22620342090403</v>
      </c>
      <c r="J7259" s="14">
        <v>256.678458772174</v>
      </c>
      <c r="K7259" s="14">
        <v>348.83940486390998</v>
      </c>
      <c r="L7259" s="14">
        <v>48.613201443006702</v>
      </c>
      <c r="M7259" s="14">
        <v>43.547744648729903</v>
      </c>
      <c r="O7259" s="14"/>
      <c r="P7259" s="14"/>
      <c r="Q7259" s="14"/>
      <c r="R7259" s="14"/>
      <c r="S7259" s="14"/>
      <c r="T7259" s="14"/>
      <c r="U7259" s="14"/>
      <c r="V7259" s="14"/>
      <c r="W7259" s="14"/>
      <c r="X7259" s="14"/>
      <c r="Y7259" s="14"/>
    </row>
    <row r="7260" spans="1:25">
      <c r="A7260" s="14" t="s">
        <v>7344</v>
      </c>
      <c r="B7260" s="14" t="s">
        <v>60</v>
      </c>
      <c r="C7260" s="14" t="s">
        <v>34</v>
      </c>
      <c r="D7260" s="14" t="s">
        <v>57</v>
      </c>
      <c r="E7260" s="14">
        <v>1</v>
      </c>
      <c r="F7260" s="14">
        <v>183.249605978765</v>
      </c>
      <c r="G7260" s="14">
        <v>61.083201992921701</v>
      </c>
      <c r="H7260" s="14">
        <v>220.93704754981201</v>
      </c>
      <c r="I7260" s="14">
        <v>295.521148275342</v>
      </c>
      <c r="J7260" s="14">
        <v>252.91015129323301</v>
      </c>
      <c r="K7260" s="14">
        <v>343.07322398741701</v>
      </c>
      <c r="L7260" s="14">
        <v>47.552075712075499</v>
      </c>
      <c r="M7260" s="14">
        <v>42.610996982108603</v>
      </c>
      <c r="O7260" s="14"/>
      <c r="P7260" s="14"/>
      <c r="Q7260" s="14"/>
      <c r="R7260" s="14"/>
      <c r="S7260" s="14"/>
      <c r="T7260" s="14"/>
      <c r="U7260" s="14"/>
      <c r="V7260" s="14"/>
      <c r="W7260" s="14"/>
      <c r="X7260" s="14"/>
      <c r="Y7260" s="14"/>
    </row>
    <row r="7261" spans="1:25">
      <c r="A7261" s="14" t="s">
        <v>7345</v>
      </c>
      <c r="B7261" s="14" t="s">
        <v>60</v>
      </c>
      <c r="C7261" s="14" t="s">
        <v>128</v>
      </c>
      <c r="D7261" s="14" t="s">
        <v>57</v>
      </c>
      <c r="E7261" s="14">
        <v>1</v>
      </c>
      <c r="F7261" s="14">
        <v>181.45181832567101</v>
      </c>
      <c r="G7261" s="14">
        <v>60.483939441890499</v>
      </c>
      <c r="H7261" s="14">
        <v>215.97550238132601</v>
      </c>
      <c r="I7261" s="14">
        <v>286.662402263481</v>
      </c>
      <c r="J7261" s="14">
        <v>245.327632565203</v>
      </c>
      <c r="K7261" s="14">
        <v>332.81541096211498</v>
      </c>
      <c r="L7261" s="14">
        <v>46.153008698633599</v>
      </c>
      <c r="M7261" s="14">
        <v>41.334769698277697</v>
      </c>
      <c r="O7261" s="14"/>
      <c r="P7261" s="14"/>
      <c r="Q7261" s="14"/>
      <c r="R7261" s="14"/>
      <c r="S7261" s="14"/>
      <c r="T7261" s="14"/>
      <c r="U7261" s="14"/>
      <c r="V7261" s="14"/>
      <c r="W7261" s="14"/>
      <c r="X7261" s="14"/>
      <c r="Y7261" s="14"/>
    </row>
    <row r="7262" spans="1:25">
      <c r="A7262" s="14" t="s">
        <v>7346</v>
      </c>
      <c r="B7262" s="14" t="s">
        <v>60</v>
      </c>
      <c r="C7262" s="14" t="s">
        <v>129</v>
      </c>
      <c r="D7262" s="14" t="s">
        <v>57</v>
      </c>
      <c r="E7262" s="14">
        <v>1</v>
      </c>
      <c r="F7262" s="14">
        <v>174.886756536044</v>
      </c>
      <c r="G7262" s="14">
        <v>58.295585512014704</v>
      </c>
      <c r="H7262" s="14">
        <v>206.13957794887301</v>
      </c>
      <c r="I7262" s="14">
        <v>264.53264719053902</v>
      </c>
      <c r="J7262" s="14">
        <v>225.79093026874099</v>
      </c>
      <c r="K7262" s="14">
        <v>307.87960846651299</v>
      </c>
      <c r="L7262" s="14">
        <v>43.3469612759745</v>
      </c>
      <c r="M7262" s="14">
        <v>38.741716921797902</v>
      </c>
      <c r="O7262" s="14"/>
      <c r="P7262" s="14"/>
      <c r="Q7262" s="14"/>
      <c r="R7262" s="14"/>
      <c r="S7262" s="14"/>
      <c r="T7262" s="14"/>
      <c r="U7262" s="14"/>
      <c r="V7262" s="14"/>
      <c r="W7262" s="14"/>
      <c r="X7262" s="14"/>
      <c r="Y7262" s="14"/>
    </row>
    <row r="7263" spans="1:25">
      <c r="A7263" s="14" t="s">
        <v>7347</v>
      </c>
      <c r="B7263" s="14" t="s">
        <v>60</v>
      </c>
      <c r="C7263" s="14" t="s">
        <v>130</v>
      </c>
      <c r="D7263" s="14" t="s">
        <v>57</v>
      </c>
      <c r="E7263" s="14">
        <v>1</v>
      </c>
      <c r="F7263" s="14">
        <v>163.11126956851299</v>
      </c>
      <c r="G7263" s="14">
        <v>54.3704231895044</v>
      </c>
      <c r="H7263" s="14">
        <v>190.800193674566</v>
      </c>
      <c r="I7263" s="14">
        <v>237.64004480009299</v>
      </c>
      <c r="J7263" s="14">
        <v>201.75858661344901</v>
      </c>
      <c r="K7263" s="14">
        <v>277.94789328143497</v>
      </c>
      <c r="L7263" s="14">
        <v>40.307848481341701</v>
      </c>
      <c r="M7263" s="14">
        <v>35.881458186644501</v>
      </c>
      <c r="O7263" s="14"/>
      <c r="P7263" s="14"/>
      <c r="Q7263" s="14"/>
      <c r="R7263" s="14"/>
      <c r="S7263" s="14"/>
      <c r="T7263" s="14"/>
      <c r="U7263" s="14"/>
      <c r="V7263" s="14"/>
      <c r="W7263" s="14"/>
      <c r="X7263" s="14"/>
      <c r="Y7263" s="14"/>
    </row>
    <row r="7264" spans="1:25">
      <c r="A7264" s="14" t="s">
        <v>7348</v>
      </c>
      <c r="B7264" s="14" t="s">
        <v>60</v>
      </c>
      <c r="C7264" s="14" t="s">
        <v>131</v>
      </c>
      <c r="D7264" s="14" t="s">
        <v>57</v>
      </c>
      <c r="E7264" s="14">
        <v>1</v>
      </c>
      <c r="F7264" s="14">
        <v>162.833076032696</v>
      </c>
      <c r="G7264" s="14">
        <v>54.277692010898697</v>
      </c>
      <c r="H7264" s="14">
        <v>189.14943723523399</v>
      </c>
      <c r="I7264" s="14">
        <v>229.82232667616</v>
      </c>
      <c r="J7264" s="14">
        <v>195.153055094477</v>
      </c>
      <c r="K7264" s="14">
        <v>268.77234148008898</v>
      </c>
      <c r="L7264" s="14">
        <v>38.950014803928298</v>
      </c>
      <c r="M7264" s="14">
        <v>34.669271581682999</v>
      </c>
      <c r="O7264" s="14"/>
      <c r="P7264" s="14"/>
      <c r="Q7264" s="14"/>
      <c r="R7264" s="14"/>
      <c r="S7264" s="14"/>
      <c r="T7264" s="14"/>
      <c r="U7264" s="14"/>
      <c r="V7264" s="14"/>
      <c r="W7264" s="14"/>
      <c r="X7264" s="14"/>
      <c r="Y7264" s="14"/>
    </row>
    <row r="7265" spans="1:25">
      <c r="A7265" s="14" t="s">
        <v>7349</v>
      </c>
      <c r="B7265" s="14" t="s">
        <v>60</v>
      </c>
      <c r="C7265" s="14" t="s">
        <v>132</v>
      </c>
      <c r="D7265" s="14" t="s">
        <v>57</v>
      </c>
      <c r="E7265" s="14">
        <v>1</v>
      </c>
      <c r="F7265" s="14">
        <v>172.829217484211</v>
      </c>
      <c r="G7265" s="14">
        <v>57.609739161403603</v>
      </c>
      <c r="H7265" s="14">
        <v>199.35775377967201</v>
      </c>
      <c r="I7265" s="14">
        <v>234.798257694634</v>
      </c>
      <c r="J7265" s="14">
        <v>200.43086826504799</v>
      </c>
      <c r="K7265" s="14">
        <v>273.27669382830697</v>
      </c>
      <c r="L7265" s="14">
        <v>38.478436133673299</v>
      </c>
      <c r="M7265" s="14">
        <v>34.367389429585799</v>
      </c>
      <c r="O7265" s="14"/>
      <c r="P7265" s="14"/>
      <c r="Q7265" s="14"/>
      <c r="R7265" s="14"/>
      <c r="S7265" s="14"/>
      <c r="T7265" s="14"/>
      <c r="U7265" s="14"/>
      <c r="V7265" s="14"/>
      <c r="W7265" s="14"/>
      <c r="X7265" s="14"/>
      <c r="Y7265" s="14"/>
    </row>
    <row r="7266" spans="1:25">
      <c r="A7266" s="14" t="s">
        <v>7350</v>
      </c>
      <c r="B7266" s="14" t="s">
        <v>60</v>
      </c>
      <c r="C7266" s="14" t="s">
        <v>38</v>
      </c>
      <c r="D7266" s="14" t="s">
        <v>57</v>
      </c>
      <c r="E7266" s="14">
        <v>2</v>
      </c>
      <c r="F7266" s="14">
        <v>307.61228352219098</v>
      </c>
      <c r="G7266" s="14">
        <v>102.53742784073</v>
      </c>
      <c r="H7266" s="14">
        <v>367.13166983600399</v>
      </c>
      <c r="I7266" s="14">
        <v>375.30449995901199</v>
      </c>
      <c r="J7266" s="14">
        <v>334.03933646706099</v>
      </c>
      <c r="K7266" s="14">
        <v>420.21151981244299</v>
      </c>
      <c r="L7266" s="14">
        <v>44.9070198534315</v>
      </c>
      <c r="M7266" s="14">
        <v>41.265163491950901</v>
      </c>
      <c r="O7266" s="14"/>
      <c r="P7266" s="14"/>
      <c r="Q7266" s="14"/>
      <c r="R7266" s="14"/>
      <c r="S7266" s="14"/>
      <c r="T7266" s="14"/>
      <c r="U7266" s="14"/>
      <c r="V7266" s="14"/>
      <c r="W7266" s="14"/>
      <c r="X7266" s="14"/>
      <c r="Y7266" s="14"/>
    </row>
    <row r="7267" spans="1:25">
      <c r="A7267" s="14" t="s">
        <v>7351</v>
      </c>
      <c r="B7267" s="14" t="s">
        <v>60</v>
      </c>
      <c r="C7267" s="14" t="s">
        <v>36</v>
      </c>
      <c r="D7267" s="14" t="s">
        <v>57</v>
      </c>
      <c r="E7267" s="14">
        <v>2</v>
      </c>
      <c r="F7267" s="14">
        <v>313.07481890227399</v>
      </c>
      <c r="G7267" s="14">
        <v>104.35827296742499</v>
      </c>
      <c r="H7267" s="14">
        <v>372.357923978965</v>
      </c>
      <c r="I7267" s="14">
        <v>381.90130803658201</v>
      </c>
      <c r="J7267" s="14">
        <v>340.27994513725997</v>
      </c>
      <c r="K7267" s="14">
        <v>427.16226826140598</v>
      </c>
      <c r="L7267" s="14">
        <v>45.260960224824899</v>
      </c>
      <c r="M7267" s="14">
        <v>41.621362899321603</v>
      </c>
      <c r="O7267" s="14"/>
      <c r="P7267" s="14"/>
      <c r="Q7267" s="14"/>
      <c r="R7267" s="14"/>
      <c r="S7267" s="14"/>
      <c r="T7267" s="14"/>
      <c r="U7267" s="14"/>
      <c r="V7267" s="14"/>
      <c r="W7267" s="14"/>
      <c r="X7267" s="14"/>
      <c r="Y7267" s="14"/>
    </row>
    <row r="7268" spans="1:25">
      <c r="A7268" s="14" t="s">
        <v>7352</v>
      </c>
      <c r="B7268" s="14" t="s">
        <v>60</v>
      </c>
      <c r="C7268" s="14" t="s">
        <v>34</v>
      </c>
      <c r="D7268" s="14" t="s">
        <v>57</v>
      </c>
      <c r="E7268" s="14">
        <v>2</v>
      </c>
      <c r="F7268" s="14">
        <v>300.13314000710199</v>
      </c>
      <c r="G7268" s="14">
        <v>100.04438000236701</v>
      </c>
      <c r="H7268" s="14">
        <v>355.45215960669202</v>
      </c>
      <c r="I7268" s="14">
        <v>364.18537948989001</v>
      </c>
      <c r="J7268" s="14">
        <v>323.75334834409398</v>
      </c>
      <c r="K7268" s="14">
        <v>408.23204208002102</v>
      </c>
      <c r="L7268" s="14">
        <v>44.046662590131298</v>
      </c>
      <c r="M7268" s="14">
        <v>40.4320311457965</v>
      </c>
      <c r="O7268" s="14"/>
      <c r="P7268" s="14"/>
      <c r="Q7268" s="14"/>
      <c r="R7268" s="14"/>
      <c r="S7268" s="14"/>
      <c r="T7268" s="14"/>
      <c r="U7268" s="14"/>
      <c r="V7268" s="14"/>
      <c r="W7268" s="14"/>
      <c r="X7268" s="14"/>
      <c r="Y7268" s="14"/>
    </row>
    <row r="7269" spans="1:25">
      <c r="A7269" s="14" t="s">
        <v>7353</v>
      </c>
      <c r="B7269" s="14" t="s">
        <v>60</v>
      </c>
      <c r="C7269" s="14" t="s">
        <v>128</v>
      </c>
      <c r="D7269" s="14" t="s">
        <v>57</v>
      </c>
      <c r="E7269" s="14">
        <v>2</v>
      </c>
      <c r="F7269" s="14">
        <v>289.45972083004898</v>
      </c>
      <c r="G7269" s="14">
        <v>96.486573610016293</v>
      </c>
      <c r="H7269" s="14">
        <v>342.62075757545699</v>
      </c>
      <c r="I7269" s="14">
        <v>350.11102617927997</v>
      </c>
      <c r="J7269" s="14">
        <v>310.64570313758003</v>
      </c>
      <c r="K7269" s="14">
        <v>393.17216153148701</v>
      </c>
      <c r="L7269" s="14">
        <v>43.061135352207401</v>
      </c>
      <c r="M7269" s="14">
        <v>39.465323041699499</v>
      </c>
      <c r="O7269" s="14"/>
      <c r="P7269" s="14"/>
      <c r="Q7269" s="14"/>
      <c r="R7269" s="14"/>
      <c r="S7269" s="14"/>
      <c r="T7269" s="14"/>
      <c r="U7269" s="14"/>
      <c r="V7269" s="14"/>
      <c r="W7269" s="14"/>
      <c r="X7269" s="14"/>
      <c r="Y7269" s="14"/>
    </row>
    <row r="7270" spans="1:25">
      <c r="A7270" s="14" t="s">
        <v>7354</v>
      </c>
      <c r="B7270" s="14" t="s">
        <v>60</v>
      </c>
      <c r="C7270" s="14" t="s">
        <v>129</v>
      </c>
      <c r="D7270" s="14" t="s">
        <v>57</v>
      </c>
      <c r="E7270" s="14">
        <v>2</v>
      </c>
      <c r="F7270" s="14">
        <v>280.64294072806098</v>
      </c>
      <c r="G7270" s="14">
        <v>93.547646909353801</v>
      </c>
      <c r="H7270" s="14">
        <v>331.905789992385</v>
      </c>
      <c r="I7270" s="14">
        <v>334.91443743125501</v>
      </c>
      <c r="J7270" s="14">
        <v>296.63802558252002</v>
      </c>
      <c r="K7270" s="14">
        <v>376.73538806790702</v>
      </c>
      <c r="L7270" s="14">
        <v>41.8209506366521</v>
      </c>
      <c r="M7270" s="14">
        <v>38.276411848734298</v>
      </c>
      <c r="O7270" s="14"/>
      <c r="P7270" s="14"/>
      <c r="Q7270" s="14"/>
      <c r="R7270" s="14"/>
      <c r="S7270" s="14"/>
      <c r="T7270" s="14"/>
      <c r="U7270" s="14"/>
      <c r="V7270" s="14"/>
      <c r="W7270" s="14"/>
      <c r="X7270" s="14"/>
      <c r="Y7270" s="14"/>
    </row>
    <row r="7271" spans="1:25">
      <c r="A7271" s="14" t="s">
        <v>7355</v>
      </c>
      <c r="B7271" s="14" t="s">
        <v>60</v>
      </c>
      <c r="C7271" s="14" t="s">
        <v>130</v>
      </c>
      <c r="D7271" s="14" t="s">
        <v>57</v>
      </c>
      <c r="E7271" s="14">
        <v>2</v>
      </c>
      <c r="F7271" s="14">
        <v>298.33599664814102</v>
      </c>
      <c r="G7271" s="14">
        <v>99.445332216047007</v>
      </c>
      <c r="H7271" s="14">
        <v>351.977343851039</v>
      </c>
      <c r="I7271" s="14">
        <v>349.936513181056</v>
      </c>
      <c r="J7271" s="14">
        <v>311.09518973071499</v>
      </c>
      <c r="K7271" s="14">
        <v>392.26120315990499</v>
      </c>
      <c r="L7271" s="14">
        <v>42.3246899788493</v>
      </c>
      <c r="M7271" s="14">
        <v>38.841323450340802</v>
      </c>
      <c r="O7271" s="14"/>
      <c r="P7271" s="14"/>
      <c r="Q7271" s="14"/>
      <c r="R7271" s="14"/>
      <c r="S7271" s="14"/>
      <c r="T7271" s="14"/>
      <c r="U7271" s="14"/>
      <c r="V7271" s="14"/>
      <c r="W7271" s="14"/>
      <c r="X7271" s="14"/>
      <c r="Y7271" s="14"/>
    </row>
    <row r="7272" spans="1:25">
      <c r="A7272" s="14" t="s">
        <v>7356</v>
      </c>
      <c r="B7272" s="14" t="s">
        <v>60</v>
      </c>
      <c r="C7272" s="14" t="s">
        <v>131</v>
      </c>
      <c r="D7272" s="14" t="s">
        <v>57</v>
      </c>
      <c r="E7272" s="14">
        <v>2</v>
      </c>
      <c r="F7272" s="14">
        <v>299.79186923477602</v>
      </c>
      <c r="G7272" s="14">
        <v>99.930623078258705</v>
      </c>
      <c r="H7272" s="14">
        <v>352.42681388911501</v>
      </c>
      <c r="I7272" s="14">
        <v>347.45558273624198</v>
      </c>
      <c r="J7272" s="14">
        <v>308.99950750638101</v>
      </c>
      <c r="K7272" s="14">
        <v>389.351688571338</v>
      </c>
      <c r="L7272" s="14">
        <v>41.896105835095298</v>
      </c>
      <c r="M7272" s="14">
        <v>38.456075229861803</v>
      </c>
      <c r="O7272" s="14"/>
      <c r="P7272" s="14"/>
      <c r="Q7272" s="14"/>
      <c r="R7272" s="14"/>
      <c r="S7272" s="14"/>
      <c r="T7272" s="14"/>
      <c r="U7272" s="14"/>
      <c r="V7272" s="14"/>
      <c r="W7272" s="14"/>
      <c r="X7272" s="14"/>
      <c r="Y7272" s="14"/>
    </row>
    <row r="7273" spans="1:25">
      <c r="A7273" s="14" t="s">
        <v>7357</v>
      </c>
      <c r="B7273" s="14" t="s">
        <v>60</v>
      </c>
      <c r="C7273" s="14" t="s">
        <v>132</v>
      </c>
      <c r="D7273" s="14" t="s">
        <v>57</v>
      </c>
      <c r="E7273" s="14">
        <v>2</v>
      </c>
      <c r="F7273" s="14">
        <v>326.52958844005701</v>
      </c>
      <c r="G7273" s="14">
        <v>108.843196146686</v>
      </c>
      <c r="H7273" s="14">
        <v>382.25020011010798</v>
      </c>
      <c r="I7273" s="14">
        <v>378.145768491127</v>
      </c>
      <c r="J7273" s="14">
        <v>338.03671835526097</v>
      </c>
      <c r="K7273" s="14">
        <v>421.68580040996397</v>
      </c>
      <c r="L7273" s="14">
        <v>43.540031918837499</v>
      </c>
      <c r="M7273" s="14">
        <v>40.109050135865402</v>
      </c>
      <c r="O7273" s="14"/>
      <c r="P7273" s="14"/>
      <c r="Q7273" s="14"/>
      <c r="R7273" s="14"/>
      <c r="S7273" s="14"/>
      <c r="T7273" s="14"/>
      <c r="U7273" s="14"/>
      <c r="V7273" s="14"/>
      <c r="W7273" s="14"/>
      <c r="X7273" s="14"/>
      <c r="Y7273" s="14"/>
    </row>
    <row r="7274" spans="1:25">
      <c r="A7274" s="14" t="s">
        <v>7358</v>
      </c>
      <c r="B7274" s="14" t="s">
        <v>60</v>
      </c>
      <c r="C7274" s="14" t="s">
        <v>38</v>
      </c>
      <c r="D7274" s="14" t="s">
        <v>57</v>
      </c>
      <c r="E7274" s="14">
        <v>3</v>
      </c>
      <c r="F7274" s="14">
        <v>335.52744494095401</v>
      </c>
      <c r="G7274" s="14">
        <v>111.84248164698499</v>
      </c>
      <c r="H7274" s="14">
        <v>426.00709099802498</v>
      </c>
      <c r="I7274" s="14">
        <v>432.62475307454599</v>
      </c>
      <c r="J7274" s="14">
        <v>387.23454378571398</v>
      </c>
      <c r="K7274" s="14">
        <v>481.84291387637199</v>
      </c>
      <c r="L7274" s="14">
        <v>49.218160801826798</v>
      </c>
      <c r="M7274" s="14">
        <v>45.390209288831699</v>
      </c>
      <c r="O7274" s="14"/>
      <c r="P7274" s="14"/>
      <c r="Q7274" s="14"/>
      <c r="R7274" s="14"/>
      <c r="S7274" s="14"/>
      <c r="T7274" s="14"/>
      <c r="U7274" s="14"/>
      <c r="V7274" s="14"/>
      <c r="W7274" s="14"/>
      <c r="X7274" s="14"/>
      <c r="Y7274" s="14"/>
    </row>
    <row r="7275" spans="1:25">
      <c r="A7275" s="14" t="s">
        <v>7359</v>
      </c>
      <c r="B7275" s="14" t="s">
        <v>60</v>
      </c>
      <c r="C7275" s="14" t="s">
        <v>36</v>
      </c>
      <c r="D7275" s="14" t="s">
        <v>57</v>
      </c>
      <c r="E7275" s="14">
        <v>3</v>
      </c>
      <c r="F7275" s="14">
        <v>317.81653364355299</v>
      </c>
      <c r="G7275" s="14">
        <v>105.93884454785101</v>
      </c>
      <c r="H7275" s="14">
        <v>403.76112717375997</v>
      </c>
      <c r="I7275" s="14">
        <v>407.75928294052898</v>
      </c>
      <c r="J7275" s="14">
        <v>363.809780024117</v>
      </c>
      <c r="K7275" s="14">
        <v>455.52185253291702</v>
      </c>
      <c r="L7275" s="14">
        <v>47.762569592387202</v>
      </c>
      <c r="M7275" s="14">
        <v>43.949502916412101</v>
      </c>
      <c r="O7275" s="14"/>
      <c r="P7275" s="14"/>
      <c r="Q7275" s="14"/>
      <c r="R7275" s="14"/>
      <c r="S7275" s="14"/>
      <c r="T7275" s="14"/>
      <c r="U7275" s="14"/>
      <c r="V7275" s="14"/>
      <c r="W7275" s="14"/>
      <c r="X7275" s="14"/>
      <c r="Y7275" s="14"/>
    </row>
    <row r="7276" spans="1:25">
      <c r="A7276" s="14" t="s">
        <v>7360</v>
      </c>
      <c r="B7276" s="14" t="s">
        <v>60</v>
      </c>
      <c r="C7276" s="14" t="s">
        <v>34</v>
      </c>
      <c r="D7276" s="14" t="s">
        <v>57</v>
      </c>
      <c r="E7276" s="14">
        <v>3</v>
      </c>
      <c r="F7276" s="14">
        <v>303.21315452091</v>
      </c>
      <c r="G7276" s="14">
        <v>101.07105150696999</v>
      </c>
      <c r="H7276" s="14">
        <v>385.62999761015197</v>
      </c>
      <c r="I7276" s="14">
        <v>386.96317661242699</v>
      </c>
      <c r="J7276" s="14">
        <v>344.326869536289</v>
      </c>
      <c r="K7276" s="14">
        <v>433.390844435654</v>
      </c>
      <c r="L7276" s="14">
        <v>46.427667823226599</v>
      </c>
      <c r="M7276" s="14">
        <v>42.636307076137598</v>
      </c>
      <c r="O7276" s="14"/>
      <c r="P7276" s="14"/>
      <c r="Q7276" s="14"/>
      <c r="R7276" s="14"/>
      <c r="S7276" s="14"/>
      <c r="T7276" s="14"/>
      <c r="U7276" s="14"/>
      <c r="V7276" s="14"/>
      <c r="W7276" s="14"/>
      <c r="X7276" s="14"/>
      <c r="Y7276" s="14"/>
    </row>
    <row r="7277" spans="1:25">
      <c r="A7277" s="14" t="s">
        <v>7361</v>
      </c>
      <c r="B7277" s="14" t="s">
        <v>60</v>
      </c>
      <c r="C7277" s="14" t="s">
        <v>128</v>
      </c>
      <c r="D7277" s="14" t="s">
        <v>57</v>
      </c>
      <c r="E7277" s="14">
        <v>3</v>
      </c>
      <c r="F7277" s="14">
        <v>272.92758490938502</v>
      </c>
      <c r="G7277" s="14">
        <v>90.975861636461602</v>
      </c>
      <c r="H7277" s="14">
        <v>347.39522543325802</v>
      </c>
      <c r="I7277" s="14">
        <v>345.43735383101603</v>
      </c>
      <c r="J7277" s="14">
        <v>305.46922280602001</v>
      </c>
      <c r="K7277" s="14">
        <v>389.16124355991002</v>
      </c>
      <c r="L7277" s="14">
        <v>43.723889728894399</v>
      </c>
      <c r="M7277" s="14">
        <v>39.968131024995799</v>
      </c>
      <c r="O7277" s="14"/>
      <c r="P7277" s="14"/>
      <c r="Q7277" s="14"/>
      <c r="R7277" s="14"/>
      <c r="S7277" s="14"/>
      <c r="T7277" s="14"/>
      <c r="U7277" s="14"/>
      <c r="V7277" s="14"/>
      <c r="W7277" s="14"/>
      <c r="X7277" s="14"/>
      <c r="Y7277" s="14"/>
    </row>
    <row r="7278" spans="1:25">
      <c r="A7278" s="14" t="s">
        <v>7362</v>
      </c>
      <c r="B7278" s="14" t="s">
        <v>60</v>
      </c>
      <c r="C7278" s="14" t="s">
        <v>129</v>
      </c>
      <c r="D7278" s="14" t="s">
        <v>57</v>
      </c>
      <c r="E7278" s="14">
        <v>3</v>
      </c>
      <c r="F7278" s="14">
        <v>282.95078719917399</v>
      </c>
      <c r="G7278" s="14">
        <v>94.316929066391296</v>
      </c>
      <c r="H7278" s="14">
        <v>360.71797554744802</v>
      </c>
      <c r="I7278" s="14">
        <v>355.46556402213702</v>
      </c>
      <c r="J7278" s="14">
        <v>315.10957172735101</v>
      </c>
      <c r="K7278" s="14">
        <v>399.54264687288298</v>
      </c>
      <c r="L7278" s="14">
        <v>44.077082850746102</v>
      </c>
      <c r="M7278" s="14">
        <v>40.3559922947858</v>
      </c>
      <c r="O7278" s="14"/>
      <c r="P7278" s="14"/>
      <c r="Q7278" s="14"/>
      <c r="R7278" s="14"/>
      <c r="S7278" s="14"/>
      <c r="T7278" s="14"/>
      <c r="U7278" s="14"/>
      <c r="V7278" s="14"/>
      <c r="W7278" s="14"/>
      <c r="X7278" s="14"/>
      <c r="Y7278" s="14"/>
    </row>
    <row r="7279" spans="1:25">
      <c r="A7279" s="14" t="s">
        <v>7363</v>
      </c>
      <c r="B7279" s="14" t="s">
        <v>60</v>
      </c>
      <c r="C7279" s="14" t="s">
        <v>130</v>
      </c>
      <c r="D7279" s="14" t="s">
        <v>57</v>
      </c>
      <c r="E7279" s="14">
        <v>3</v>
      </c>
      <c r="F7279" s="14">
        <v>275.730347973378</v>
      </c>
      <c r="G7279" s="14">
        <v>91.910115991126005</v>
      </c>
      <c r="H7279" s="14">
        <v>352.31702227566097</v>
      </c>
      <c r="I7279" s="14">
        <v>347.42570770787398</v>
      </c>
      <c r="J7279" s="14">
        <v>307.49885963926101</v>
      </c>
      <c r="K7279" s="14">
        <v>391.08436238642099</v>
      </c>
      <c r="L7279" s="14">
        <v>43.658654678547101</v>
      </c>
      <c r="M7279" s="14">
        <v>39.926848068612898</v>
      </c>
      <c r="O7279" s="14"/>
      <c r="P7279" s="14"/>
      <c r="Q7279" s="14"/>
      <c r="R7279" s="14"/>
      <c r="S7279" s="14"/>
      <c r="T7279" s="14"/>
      <c r="U7279" s="14"/>
      <c r="V7279" s="14"/>
      <c r="W7279" s="14"/>
      <c r="X7279" s="14"/>
      <c r="Y7279" s="14"/>
    </row>
    <row r="7280" spans="1:25">
      <c r="A7280" s="14" t="s">
        <v>7364</v>
      </c>
      <c r="B7280" s="14" t="s">
        <v>60</v>
      </c>
      <c r="C7280" s="14" t="s">
        <v>131</v>
      </c>
      <c r="D7280" s="14" t="s">
        <v>57</v>
      </c>
      <c r="E7280" s="14">
        <v>3</v>
      </c>
      <c r="F7280" s="14">
        <v>293.59900408555097</v>
      </c>
      <c r="G7280" s="14">
        <v>97.866334695183596</v>
      </c>
      <c r="H7280" s="14">
        <v>375.89333105297999</v>
      </c>
      <c r="I7280" s="14">
        <v>366.270512726486</v>
      </c>
      <c r="J7280" s="14">
        <v>325.44185090167502</v>
      </c>
      <c r="K7280" s="14">
        <v>410.79161458661099</v>
      </c>
      <c r="L7280" s="14">
        <v>44.521101860125398</v>
      </c>
      <c r="M7280" s="14">
        <v>40.828661824810901</v>
      </c>
      <c r="O7280" s="14"/>
      <c r="P7280" s="14"/>
      <c r="Q7280" s="14"/>
      <c r="R7280" s="14"/>
      <c r="S7280" s="14"/>
      <c r="T7280" s="14"/>
      <c r="U7280" s="14"/>
      <c r="V7280" s="14"/>
      <c r="W7280" s="14"/>
      <c r="X7280" s="14"/>
      <c r="Y7280" s="14"/>
    </row>
    <row r="7281" spans="1:25">
      <c r="A7281" s="14" t="s">
        <v>7365</v>
      </c>
      <c r="B7281" s="14" t="s">
        <v>60</v>
      </c>
      <c r="C7281" s="14" t="s">
        <v>132</v>
      </c>
      <c r="D7281" s="14" t="s">
        <v>57</v>
      </c>
      <c r="E7281" s="14">
        <v>3</v>
      </c>
      <c r="F7281" s="14">
        <v>296.85802414742398</v>
      </c>
      <c r="G7281" s="14">
        <v>98.952674715807902</v>
      </c>
      <c r="H7281" s="14">
        <v>380.133973784364</v>
      </c>
      <c r="I7281" s="14">
        <v>367.33775807056298</v>
      </c>
      <c r="J7281" s="14">
        <v>326.616744720903</v>
      </c>
      <c r="K7281" s="14">
        <v>411.72022917725599</v>
      </c>
      <c r="L7281" s="14">
        <v>44.382471106693004</v>
      </c>
      <c r="M7281" s="14">
        <v>40.721013349659998</v>
      </c>
      <c r="O7281" s="14"/>
      <c r="P7281" s="14"/>
      <c r="Q7281" s="14"/>
      <c r="R7281" s="14"/>
      <c r="S7281" s="14"/>
      <c r="T7281" s="14"/>
      <c r="U7281" s="14"/>
      <c r="V7281" s="14"/>
      <c r="W7281" s="14"/>
      <c r="X7281" s="14"/>
      <c r="Y7281" s="14"/>
    </row>
    <row r="7282" spans="1:25">
      <c r="A7282" s="14" t="s">
        <v>7366</v>
      </c>
      <c r="B7282" s="14" t="s">
        <v>60</v>
      </c>
      <c r="C7282" s="14" t="s">
        <v>38</v>
      </c>
      <c r="D7282" s="14" t="s">
        <v>57</v>
      </c>
      <c r="E7282" s="14">
        <v>4</v>
      </c>
      <c r="F7282" s="14">
        <v>337.80916033852202</v>
      </c>
      <c r="G7282" s="14">
        <v>112.603053446174</v>
      </c>
      <c r="H7282" s="14">
        <v>429.27472626348202</v>
      </c>
      <c r="I7282" s="14">
        <v>442.074598872558</v>
      </c>
      <c r="J7282" s="14">
        <v>395.86469650192601</v>
      </c>
      <c r="K7282" s="14">
        <v>492.167802678133</v>
      </c>
      <c r="L7282" s="14">
        <v>50.093203805575101</v>
      </c>
      <c r="M7282" s="14">
        <v>46.209902370632101</v>
      </c>
      <c r="O7282" s="14"/>
      <c r="P7282" s="14"/>
      <c r="Q7282" s="14"/>
      <c r="R7282" s="14"/>
      <c r="S7282" s="14"/>
      <c r="T7282" s="14"/>
      <c r="U7282" s="14"/>
      <c r="V7282" s="14"/>
      <c r="W7282" s="14"/>
      <c r="X7282" s="14"/>
      <c r="Y7282" s="14"/>
    </row>
    <row r="7283" spans="1:25">
      <c r="A7283" s="14" t="s">
        <v>7367</v>
      </c>
      <c r="B7283" s="14" t="s">
        <v>60</v>
      </c>
      <c r="C7283" s="14" t="s">
        <v>36</v>
      </c>
      <c r="D7283" s="14" t="s">
        <v>57</v>
      </c>
      <c r="E7283" s="14">
        <v>4</v>
      </c>
      <c r="F7283" s="14">
        <v>338.79807838217403</v>
      </c>
      <c r="G7283" s="14">
        <v>112.932692794058</v>
      </c>
      <c r="H7283" s="14">
        <v>430.79965208048202</v>
      </c>
      <c r="I7283" s="14">
        <v>441.19781832401799</v>
      </c>
      <c r="J7283" s="14">
        <v>395.158771463439</v>
      </c>
      <c r="K7283" s="14">
        <v>491.09990339525501</v>
      </c>
      <c r="L7283" s="14">
        <v>49.9020850712377</v>
      </c>
      <c r="M7283" s="14">
        <v>46.039046860578402</v>
      </c>
      <c r="O7283" s="14"/>
      <c r="P7283" s="14"/>
      <c r="Q7283" s="14"/>
      <c r="R7283" s="14"/>
      <c r="S7283" s="14"/>
      <c r="T7283" s="14"/>
      <c r="U7283" s="14"/>
      <c r="V7283" s="14"/>
      <c r="W7283" s="14"/>
      <c r="X7283" s="14"/>
      <c r="Y7283" s="14"/>
    </row>
    <row r="7284" spans="1:25">
      <c r="A7284" s="14" t="s">
        <v>7368</v>
      </c>
      <c r="B7284" s="14" t="s">
        <v>60</v>
      </c>
      <c r="C7284" s="14" t="s">
        <v>34</v>
      </c>
      <c r="D7284" s="14" t="s">
        <v>57</v>
      </c>
      <c r="E7284" s="14">
        <v>4</v>
      </c>
      <c r="F7284" s="14">
        <v>333.42371877043797</v>
      </c>
      <c r="G7284" s="14">
        <v>111.141239590146</v>
      </c>
      <c r="H7284" s="14">
        <v>424.743590790366</v>
      </c>
      <c r="I7284" s="14">
        <v>433.016455421258</v>
      </c>
      <c r="J7284" s="14">
        <v>387.54616891586198</v>
      </c>
      <c r="K7284" s="14">
        <v>482.33407366490798</v>
      </c>
      <c r="L7284" s="14">
        <v>49.3176182436491</v>
      </c>
      <c r="M7284" s="14">
        <v>45.470286505396103</v>
      </c>
      <c r="O7284" s="14"/>
      <c r="P7284" s="14"/>
      <c r="Q7284" s="14"/>
      <c r="R7284" s="14"/>
      <c r="S7284" s="14"/>
      <c r="T7284" s="14"/>
      <c r="U7284" s="14"/>
      <c r="V7284" s="14"/>
      <c r="W7284" s="14"/>
      <c r="X7284" s="14"/>
      <c r="Y7284" s="14"/>
    </row>
    <row r="7285" spans="1:25">
      <c r="A7285" s="14" t="s">
        <v>7369</v>
      </c>
      <c r="B7285" s="14" t="s">
        <v>60</v>
      </c>
      <c r="C7285" s="14" t="s">
        <v>128</v>
      </c>
      <c r="D7285" s="14" t="s">
        <v>57</v>
      </c>
      <c r="E7285" s="14">
        <v>4</v>
      </c>
      <c r="F7285" s="14">
        <v>334.25663323527903</v>
      </c>
      <c r="G7285" s="14">
        <v>111.418877745093</v>
      </c>
      <c r="H7285" s="14">
        <v>427.32339555270198</v>
      </c>
      <c r="I7285" s="14">
        <v>433.18502923286002</v>
      </c>
      <c r="J7285" s="14">
        <v>387.81089772845002</v>
      </c>
      <c r="K7285" s="14">
        <v>482.39335322181603</v>
      </c>
      <c r="L7285" s="14">
        <v>49.208323988956003</v>
      </c>
      <c r="M7285" s="14">
        <v>45.374131504409398</v>
      </c>
      <c r="O7285" s="14"/>
      <c r="P7285" s="14"/>
      <c r="Q7285" s="14"/>
      <c r="R7285" s="14"/>
      <c r="S7285" s="14"/>
      <c r="T7285" s="14"/>
      <c r="U7285" s="14"/>
      <c r="V7285" s="14"/>
      <c r="W7285" s="14"/>
      <c r="X7285" s="14"/>
      <c r="Y7285" s="14"/>
    </row>
    <row r="7286" spans="1:25">
      <c r="A7286" s="14" t="s">
        <v>7370</v>
      </c>
      <c r="B7286" s="14" t="s">
        <v>60</v>
      </c>
      <c r="C7286" s="14" t="s">
        <v>129</v>
      </c>
      <c r="D7286" s="14" t="s">
        <v>57</v>
      </c>
      <c r="E7286" s="14">
        <v>4</v>
      </c>
      <c r="F7286" s="14">
        <v>319.63349765979899</v>
      </c>
      <c r="G7286" s="14">
        <v>106.544499219933</v>
      </c>
      <c r="H7286" s="14">
        <v>409.62373628403998</v>
      </c>
      <c r="I7286" s="14">
        <v>411.95037683291201</v>
      </c>
      <c r="J7286" s="14">
        <v>367.870794287102</v>
      </c>
      <c r="K7286" s="14">
        <v>459.842921559096</v>
      </c>
      <c r="L7286" s="14">
        <v>47.892544726184298</v>
      </c>
      <c r="M7286" s="14">
        <v>44.0795825458097</v>
      </c>
      <c r="O7286" s="14"/>
      <c r="P7286" s="14"/>
      <c r="Q7286" s="14"/>
      <c r="R7286" s="14"/>
      <c r="S7286" s="14"/>
      <c r="T7286" s="14"/>
      <c r="U7286" s="14"/>
      <c r="V7286" s="14"/>
      <c r="W7286" s="14"/>
      <c r="X7286" s="14"/>
      <c r="Y7286" s="14"/>
    </row>
    <row r="7287" spans="1:25">
      <c r="A7287" s="14" t="s">
        <v>7371</v>
      </c>
      <c r="B7287" s="14" t="s">
        <v>60</v>
      </c>
      <c r="C7287" s="14" t="s">
        <v>130</v>
      </c>
      <c r="D7287" s="14" t="s">
        <v>57</v>
      </c>
      <c r="E7287" s="14">
        <v>4</v>
      </c>
      <c r="F7287" s="14">
        <v>317.37253654941497</v>
      </c>
      <c r="G7287" s="14">
        <v>105.790845516472</v>
      </c>
      <c r="H7287" s="14">
        <v>407.50958070571102</v>
      </c>
      <c r="I7287" s="14">
        <v>409.17947236045802</v>
      </c>
      <c r="J7287" s="14">
        <v>365.24338211916597</v>
      </c>
      <c r="K7287" s="14">
        <v>456.930255134954</v>
      </c>
      <c r="L7287" s="14">
        <v>47.750782774495903</v>
      </c>
      <c r="M7287" s="14">
        <v>43.936090241292597</v>
      </c>
      <c r="O7287" s="14"/>
      <c r="P7287" s="14"/>
      <c r="Q7287" s="14"/>
      <c r="R7287" s="14"/>
      <c r="S7287" s="14"/>
      <c r="T7287" s="14"/>
      <c r="U7287" s="14"/>
      <c r="V7287" s="14"/>
      <c r="W7287" s="14"/>
      <c r="X7287" s="14"/>
      <c r="Y7287" s="14"/>
    </row>
    <row r="7288" spans="1:25">
      <c r="A7288" s="14" t="s">
        <v>7372</v>
      </c>
      <c r="B7288" s="14" t="s">
        <v>60</v>
      </c>
      <c r="C7288" s="14" t="s">
        <v>131</v>
      </c>
      <c r="D7288" s="14" t="s">
        <v>57</v>
      </c>
      <c r="E7288" s="14">
        <v>4</v>
      </c>
      <c r="F7288" s="14">
        <v>304.925269741455</v>
      </c>
      <c r="G7288" s="14">
        <v>101.64175658048499</v>
      </c>
      <c r="H7288" s="14">
        <v>391.07523276789499</v>
      </c>
      <c r="I7288" s="14">
        <v>390.32711409701199</v>
      </c>
      <c r="J7288" s="14">
        <v>347.59601941518201</v>
      </c>
      <c r="K7288" s="14">
        <v>436.84680822879801</v>
      </c>
      <c r="L7288" s="14">
        <v>46.519694131786103</v>
      </c>
      <c r="M7288" s="14">
        <v>42.731094681829603</v>
      </c>
      <c r="O7288" s="14"/>
      <c r="P7288" s="14"/>
      <c r="Q7288" s="14"/>
      <c r="R7288" s="14"/>
      <c r="S7288" s="14"/>
      <c r="T7288" s="14"/>
      <c r="U7288" s="14"/>
      <c r="V7288" s="14"/>
      <c r="W7288" s="14"/>
      <c r="X7288" s="14"/>
      <c r="Y7288" s="14"/>
    </row>
    <row r="7289" spans="1:25">
      <c r="A7289" s="14" t="s">
        <v>7373</v>
      </c>
      <c r="B7289" s="14" t="s">
        <v>60</v>
      </c>
      <c r="C7289" s="14" t="s">
        <v>132</v>
      </c>
      <c r="D7289" s="14" t="s">
        <v>57</v>
      </c>
      <c r="E7289" s="14">
        <v>4</v>
      </c>
      <c r="F7289" s="14">
        <v>304.433126220269</v>
      </c>
      <c r="G7289" s="14">
        <v>101.47770874008999</v>
      </c>
      <c r="H7289" s="14">
        <v>389.31062970954298</v>
      </c>
      <c r="I7289" s="14">
        <v>389.45826519715501</v>
      </c>
      <c r="J7289" s="14">
        <v>346.75144364641898</v>
      </c>
      <c r="K7289" s="14">
        <v>435.95473889061998</v>
      </c>
      <c r="L7289" s="14">
        <v>46.496473693465099</v>
      </c>
      <c r="M7289" s="14">
        <v>42.706821550736002</v>
      </c>
      <c r="O7289" s="14"/>
      <c r="P7289" s="14"/>
      <c r="Q7289" s="14"/>
      <c r="R7289" s="14"/>
      <c r="S7289" s="14"/>
      <c r="T7289" s="14"/>
      <c r="U7289" s="14"/>
      <c r="V7289" s="14"/>
      <c r="W7289" s="14"/>
      <c r="X7289" s="14"/>
      <c r="Y7289" s="14"/>
    </row>
    <row r="7290" spans="1:25">
      <c r="A7290" s="14" t="s">
        <v>7374</v>
      </c>
      <c r="B7290" s="14" t="s">
        <v>60</v>
      </c>
      <c r="C7290" s="14" t="s">
        <v>38</v>
      </c>
      <c r="D7290" s="14" t="s">
        <v>57</v>
      </c>
      <c r="E7290" s="14">
        <v>5</v>
      </c>
      <c r="F7290" s="14">
        <v>356.28215796470198</v>
      </c>
      <c r="G7290" s="14">
        <v>118.760719321567</v>
      </c>
      <c r="H7290" s="14">
        <v>483.91464579246502</v>
      </c>
      <c r="I7290" s="14">
        <v>513.09901374161996</v>
      </c>
      <c r="J7290" s="14">
        <v>460.42127936893399</v>
      </c>
      <c r="K7290" s="14">
        <v>570.08218473324405</v>
      </c>
      <c r="L7290" s="14">
        <v>56.983170991623602</v>
      </c>
      <c r="M7290" s="14">
        <v>52.677734372685798</v>
      </c>
      <c r="O7290" s="14"/>
      <c r="P7290" s="14"/>
      <c r="Q7290" s="14"/>
      <c r="R7290" s="14"/>
      <c r="S7290" s="14"/>
      <c r="T7290" s="14"/>
      <c r="U7290" s="14"/>
      <c r="V7290" s="14"/>
      <c r="W7290" s="14"/>
      <c r="X7290" s="14"/>
      <c r="Y7290" s="14"/>
    </row>
    <row r="7291" spans="1:25">
      <c r="A7291" s="14" t="s">
        <v>7375</v>
      </c>
      <c r="B7291" s="14" t="s">
        <v>60</v>
      </c>
      <c r="C7291" s="14" t="s">
        <v>36</v>
      </c>
      <c r="D7291" s="14" t="s">
        <v>57</v>
      </c>
      <c r="E7291" s="14">
        <v>5</v>
      </c>
      <c r="F7291" s="14">
        <v>337.27954580781801</v>
      </c>
      <c r="G7291" s="14">
        <v>112.426515269273</v>
      </c>
      <c r="H7291" s="14">
        <v>458.25402617874499</v>
      </c>
      <c r="I7291" s="14">
        <v>487.57591478472199</v>
      </c>
      <c r="J7291" s="14">
        <v>436.239691554643</v>
      </c>
      <c r="K7291" s="14">
        <v>543.22977427246599</v>
      </c>
      <c r="L7291" s="14">
        <v>55.653859487743901</v>
      </c>
      <c r="M7291" s="14">
        <v>51.336223230079199</v>
      </c>
      <c r="O7291" s="14"/>
      <c r="P7291" s="14"/>
      <c r="Q7291" s="14"/>
      <c r="R7291" s="14"/>
      <c r="S7291" s="14"/>
      <c r="T7291" s="14"/>
      <c r="U7291" s="14"/>
      <c r="V7291" s="14"/>
      <c r="W7291" s="14"/>
      <c r="X7291" s="14"/>
      <c r="Y7291" s="14"/>
    </row>
    <row r="7292" spans="1:25">
      <c r="A7292" s="14" t="s">
        <v>7376</v>
      </c>
      <c r="B7292" s="14" t="s">
        <v>60</v>
      </c>
      <c r="C7292" s="14" t="s">
        <v>34</v>
      </c>
      <c r="D7292" s="14" t="s">
        <v>57</v>
      </c>
      <c r="E7292" s="14">
        <v>5</v>
      </c>
      <c r="F7292" s="14">
        <v>323.78637004511899</v>
      </c>
      <c r="G7292" s="14">
        <v>107.92879001503999</v>
      </c>
      <c r="H7292" s="14">
        <v>440.45975438386</v>
      </c>
      <c r="I7292" s="14">
        <v>469.09699225785403</v>
      </c>
      <c r="J7292" s="14">
        <v>418.783886911205</v>
      </c>
      <c r="K7292" s="14">
        <v>523.73297978509902</v>
      </c>
      <c r="L7292" s="14">
        <v>54.635987527245099</v>
      </c>
      <c r="M7292" s="14">
        <v>50.3131053466495</v>
      </c>
      <c r="O7292" s="14"/>
      <c r="P7292" s="14"/>
      <c r="Q7292" s="14"/>
      <c r="R7292" s="14"/>
      <c r="S7292" s="14"/>
      <c r="T7292" s="14"/>
      <c r="U7292" s="14"/>
      <c r="V7292" s="14"/>
      <c r="W7292" s="14"/>
      <c r="X7292" s="14"/>
      <c r="Y7292" s="14"/>
    </row>
    <row r="7293" spans="1:25">
      <c r="A7293" s="14" t="s">
        <v>7377</v>
      </c>
      <c r="B7293" s="14" t="s">
        <v>60</v>
      </c>
      <c r="C7293" s="14" t="s">
        <v>128</v>
      </c>
      <c r="D7293" s="14" t="s">
        <v>57</v>
      </c>
      <c r="E7293" s="14">
        <v>5</v>
      </c>
      <c r="F7293" s="14">
        <v>318.53567881297698</v>
      </c>
      <c r="G7293" s="14">
        <v>106.178559604326</v>
      </c>
      <c r="H7293" s="14">
        <v>434.09651100856797</v>
      </c>
      <c r="I7293" s="14">
        <v>461.873779889883</v>
      </c>
      <c r="J7293" s="14">
        <v>411.99074148175299</v>
      </c>
      <c r="K7293" s="14">
        <v>516.07956424265603</v>
      </c>
      <c r="L7293" s="14">
        <v>54.2057843527733</v>
      </c>
      <c r="M7293" s="14">
        <v>49.883038408129998</v>
      </c>
      <c r="O7293" s="14"/>
      <c r="P7293" s="14"/>
      <c r="Q7293" s="14"/>
      <c r="R7293" s="14"/>
      <c r="S7293" s="14"/>
      <c r="T7293" s="14"/>
      <c r="U7293" s="14"/>
      <c r="V7293" s="14"/>
      <c r="W7293" s="14"/>
      <c r="X7293" s="14"/>
      <c r="Y7293" s="14"/>
    </row>
    <row r="7294" spans="1:25">
      <c r="A7294" s="14" t="s">
        <v>7378</v>
      </c>
      <c r="B7294" s="14" t="s">
        <v>60</v>
      </c>
      <c r="C7294" s="14" t="s">
        <v>129</v>
      </c>
      <c r="D7294" s="14" t="s">
        <v>57</v>
      </c>
      <c r="E7294" s="14">
        <v>5</v>
      </c>
      <c r="F7294" s="14">
        <v>322.22200612767898</v>
      </c>
      <c r="G7294" s="14">
        <v>107.407335375893</v>
      </c>
      <c r="H7294" s="14">
        <v>440.27820365599803</v>
      </c>
      <c r="I7294" s="14">
        <v>464.289196402968</v>
      </c>
      <c r="J7294" s="14">
        <v>414.50169160243303</v>
      </c>
      <c r="K7294" s="14">
        <v>518.365274615776</v>
      </c>
      <c r="L7294" s="14">
        <v>54.076078212808298</v>
      </c>
      <c r="M7294" s="14">
        <v>49.787504800535103</v>
      </c>
      <c r="O7294" s="14"/>
      <c r="P7294" s="14"/>
      <c r="Q7294" s="14"/>
      <c r="R7294" s="14"/>
      <c r="S7294" s="14"/>
      <c r="T7294" s="14"/>
      <c r="U7294" s="14"/>
      <c r="V7294" s="14"/>
      <c r="W7294" s="14"/>
      <c r="X7294" s="14"/>
      <c r="Y7294" s="14"/>
    </row>
    <row r="7295" spans="1:25">
      <c r="A7295" s="14" t="s">
        <v>7379</v>
      </c>
      <c r="B7295" s="14" t="s">
        <v>60</v>
      </c>
      <c r="C7295" s="14" t="s">
        <v>130</v>
      </c>
      <c r="D7295" s="14" t="s">
        <v>57</v>
      </c>
      <c r="E7295" s="14">
        <v>5</v>
      </c>
      <c r="F7295" s="14">
        <v>350.92950979607798</v>
      </c>
      <c r="G7295" s="14">
        <v>116.976503265359</v>
      </c>
      <c r="H7295" s="14">
        <v>480.49498157880203</v>
      </c>
      <c r="I7295" s="14">
        <v>504.32495545387701</v>
      </c>
      <c r="J7295" s="14">
        <v>452.44974922437501</v>
      </c>
      <c r="K7295" s="14">
        <v>560.47364439576199</v>
      </c>
      <c r="L7295" s="14">
        <v>56.148688941885098</v>
      </c>
      <c r="M7295" s="14">
        <v>51.875206229502098</v>
      </c>
      <c r="O7295" s="14"/>
      <c r="P7295" s="14"/>
      <c r="Q7295" s="14"/>
      <c r="R7295" s="14"/>
      <c r="S7295" s="14"/>
      <c r="T7295" s="14"/>
      <c r="U7295" s="14"/>
      <c r="V7295" s="14"/>
      <c r="W7295" s="14"/>
      <c r="X7295" s="14"/>
      <c r="Y7295" s="14"/>
    </row>
    <row r="7296" spans="1:25">
      <c r="A7296" s="14" t="s">
        <v>7380</v>
      </c>
      <c r="B7296" s="14" t="s">
        <v>60</v>
      </c>
      <c r="C7296" s="14" t="s">
        <v>131</v>
      </c>
      <c r="D7296" s="14" t="s">
        <v>57</v>
      </c>
      <c r="E7296" s="14">
        <v>5</v>
      </c>
      <c r="F7296" s="14">
        <v>340.26605955399202</v>
      </c>
      <c r="G7296" s="14">
        <v>113.422019851331</v>
      </c>
      <c r="H7296" s="14">
        <v>466.10511979670702</v>
      </c>
      <c r="I7296" s="14">
        <v>483.88994825436203</v>
      </c>
      <c r="J7296" s="14">
        <v>433.360614949058</v>
      </c>
      <c r="K7296" s="14">
        <v>538.64952301219705</v>
      </c>
      <c r="L7296" s="14">
        <v>54.759574757835701</v>
      </c>
      <c r="M7296" s="14">
        <v>50.529333305303503</v>
      </c>
      <c r="O7296" s="14"/>
      <c r="P7296" s="14"/>
      <c r="Q7296" s="14"/>
      <c r="R7296" s="14"/>
      <c r="S7296" s="14"/>
      <c r="T7296" s="14"/>
      <c r="U7296" s="14"/>
      <c r="V7296" s="14"/>
      <c r="W7296" s="14"/>
      <c r="X7296" s="14"/>
      <c r="Y7296" s="14"/>
    </row>
    <row r="7297" spans="1:25">
      <c r="A7297" s="14" t="s">
        <v>7381</v>
      </c>
      <c r="B7297" s="14" t="s">
        <v>60</v>
      </c>
      <c r="C7297" s="14" t="s">
        <v>132</v>
      </c>
      <c r="D7297" s="14" t="s">
        <v>57</v>
      </c>
      <c r="E7297" s="14">
        <v>5</v>
      </c>
      <c r="F7297" s="14">
        <v>355.04456247463401</v>
      </c>
      <c r="G7297" s="14">
        <v>118.348187491545</v>
      </c>
      <c r="H7297" s="14">
        <v>486.44237747935802</v>
      </c>
      <c r="I7297" s="14">
        <v>503.317091242456</v>
      </c>
      <c r="J7297" s="14">
        <v>451.79689723893301</v>
      </c>
      <c r="K7297" s="14">
        <v>559.05576936929197</v>
      </c>
      <c r="L7297" s="14">
        <v>55.738678126836099</v>
      </c>
      <c r="M7297" s="14">
        <v>51.520194003522803</v>
      </c>
      <c r="O7297" s="14"/>
      <c r="P7297" s="14"/>
      <c r="Q7297" s="14"/>
      <c r="R7297" s="14"/>
      <c r="S7297" s="14"/>
      <c r="T7297" s="14"/>
      <c r="U7297" s="14"/>
      <c r="V7297" s="14"/>
      <c r="W7297" s="14"/>
      <c r="X7297" s="14"/>
      <c r="Y7297" s="14"/>
    </row>
    <row r="7298" spans="1:25">
      <c r="A7298" s="14" t="s">
        <v>7382</v>
      </c>
      <c r="B7298" s="14" t="s">
        <v>60</v>
      </c>
      <c r="C7298" s="14" t="s">
        <v>38</v>
      </c>
      <c r="D7298" s="14" t="s">
        <v>50</v>
      </c>
      <c r="E7298" s="14">
        <v>0</v>
      </c>
      <c r="F7298" s="14">
        <v>1198.77628589095</v>
      </c>
      <c r="G7298" s="14">
        <v>399.592095296982</v>
      </c>
      <c r="H7298" s="14">
        <v>305.14860274683599</v>
      </c>
      <c r="I7298" s="14">
        <v>306.42441086708698</v>
      </c>
      <c r="J7298" s="14">
        <v>289.21930684906101</v>
      </c>
      <c r="K7298" s="14">
        <v>324.38099487763702</v>
      </c>
      <c r="L7298" s="14">
        <v>17.9565840105498</v>
      </c>
      <c r="M7298" s="14">
        <v>17.205104018026098</v>
      </c>
      <c r="O7298" s="14"/>
      <c r="P7298" s="14"/>
      <c r="Q7298" s="14"/>
      <c r="R7298" s="14"/>
      <c r="S7298" s="14"/>
      <c r="T7298" s="14"/>
      <c r="U7298" s="14"/>
      <c r="V7298" s="14"/>
      <c r="W7298" s="14"/>
      <c r="X7298" s="14"/>
      <c r="Y7298" s="14"/>
    </row>
    <row r="7299" spans="1:25">
      <c r="A7299" s="14" t="s">
        <v>7383</v>
      </c>
      <c r="B7299" s="14" t="s">
        <v>60</v>
      </c>
      <c r="C7299" s="14" t="s">
        <v>36</v>
      </c>
      <c r="D7299" s="14" t="s">
        <v>50</v>
      </c>
      <c r="E7299" s="14">
        <v>0</v>
      </c>
      <c r="F7299" s="14">
        <v>1187.9186544547199</v>
      </c>
      <c r="G7299" s="14">
        <v>395.97288481824</v>
      </c>
      <c r="H7299" s="14">
        <v>300.59507082806499</v>
      </c>
      <c r="I7299" s="14">
        <v>301.67398545241502</v>
      </c>
      <c r="J7299" s="14">
        <v>284.65902622375103</v>
      </c>
      <c r="K7299" s="14">
        <v>319.435589366192</v>
      </c>
      <c r="L7299" s="14">
        <v>17.761603913777201</v>
      </c>
      <c r="M7299" s="14">
        <v>17.014959228663798</v>
      </c>
      <c r="O7299" s="14"/>
      <c r="P7299" s="14"/>
      <c r="Q7299" s="14"/>
      <c r="R7299" s="14"/>
      <c r="S7299" s="14"/>
      <c r="T7299" s="14"/>
      <c r="U7299" s="14"/>
      <c r="V7299" s="14"/>
      <c r="W7299" s="14"/>
      <c r="X7299" s="14"/>
      <c r="Y7299" s="14"/>
    </row>
    <row r="7300" spans="1:25">
      <c r="A7300" s="14" t="s">
        <v>7384</v>
      </c>
      <c r="B7300" s="14" t="s">
        <v>60</v>
      </c>
      <c r="C7300" s="14" t="s">
        <v>34</v>
      </c>
      <c r="D7300" s="14" t="s">
        <v>50</v>
      </c>
      <c r="E7300" s="14">
        <v>0</v>
      </c>
      <c r="F7300" s="14">
        <v>1152.7782014134</v>
      </c>
      <c r="G7300" s="14">
        <v>384.25940047113397</v>
      </c>
      <c r="H7300" s="14">
        <v>290.01657951414802</v>
      </c>
      <c r="I7300" s="14">
        <v>289.78359174065798</v>
      </c>
      <c r="J7300" s="14">
        <v>273.20164015410802</v>
      </c>
      <c r="K7300" s="14">
        <v>307.10446189336102</v>
      </c>
      <c r="L7300" s="14">
        <v>17.320870152703201</v>
      </c>
      <c r="M7300" s="14">
        <v>16.5819515865496</v>
      </c>
      <c r="O7300" s="14"/>
      <c r="P7300" s="14"/>
      <c r="Q7300" s="14"/>
      <c r="R7300" s="14"/>
      <c r="S7300" s="14"/>
      <c r="T7300" s="14"/>
      <c r="U7300" s="14"/>
      <c r="V7300" s="14"/>
      <c r="W7300" s="14"/>
      <c r="X7300" s="14"/>
      <c r="Y7300" s="14"/>
    </row>
    <row r="7301" spans="1:25">
      <c r="A7301" s="14" t="s">
        <v>7385</v>
      </c>
      <c r="B7301" s="14" t="s">
        <v>60</v>
      </c>
      <c r="C7301" s="14" t="s">
        <v>128</v>
      </c>
      <c r="D7301" s="14" t="s">
        <v>50</v>
      </c>
      <c r="E7301" s="14">
        <v>0</v>
      </c>
      <c r="F7301" s="14">
        <v>1186.2395637874499</v>
      </c>
      <c r="G7301" s="14">
        <v>395.41318792914899</v>
      </c>
      <c r="H7301" s="14">
        <v>296.89092432748703</v>
      </c>
      <c r="I7301" s="14">
        <v>295.31982587480798</v>
      </c>
      <c r="J7301" s="14">
        <v>278.67269256165298</v>
      </c>
      <c r="K7301" s="14">
        <v>312.69799227285102</v>
      </c>
      <c r="L7301" s="14">
        <v>17.378166398043501</v>
      </c>
      <c r="M7301" s="14">
        <v>16.647133313154399</v>
      </c>
      <c r="O7301" s="14"/>
      <c r="P7301" s="14"/>
      <c r="Q7301" s="14"/>
      <c r="R7301" s="14"/>
      <c r="S7301" s="14"/>
      <c r="T7301" s="14"/>
      <c r="U7301" s="14"/>
      <c r="V7301" s="14"/>
      <c r="W7301" s="14"/>
      <c r="X7301" s="14"/>
      <c r="Y7301" s="14"/>
    </row>
    <row r="7302" spans="1:25">
      <c r="A7302" s="14" t="s">
        <v>7386</v>
      </c>
      <c r="B7302" s="14" t="s">
        <v>60</v>
      </c>
      <c r="C7302" s="14" t="s">
        <v>129</v>
      </c>
      <c r="D7302" s="14" t="s">
        <v>50</v>
      </c>
      <c r="E7302" s="14">
        <v>0</v>
      </c>
      <c r="F7302" s="14">
        <v>1162.5486293695999</v>
      </c>
      <c r="G7302" s="14">
        <v>387.51620978986699</v>
      </c>
      <c r="H7302" s="14">
        <v>289.90876157893302</v>
      </c>
      <c r="I7302" s="14">
        <v>285.41766849695301</v>
      </c>
      <c r="J7302" s="14">
        <v>269.179297889427</v>
      </c>
      <c r="K7302" s="14">
        <v>302.37652622097602</v>
      </c>
      <c r="L7302" s="14">
        <v>16.958857724023101</v>
      </c>
      <c r="M7302" s="14">
        <v>16.2383706075255</v>
      </c>
      <c r="O7302" s="14"/>
      <c r="P7302" s="14"/>
      <c r="Q7302" s="14"/>
      <c r="R7302" s="14"/>
      <c r="S7302" s="14"/>
      <c r="T7302" s="14"/>
      <c r="U7302" s="14"/>
      <c r="V7302" s="14"/>
      <c r="W7302" s="14"/>
      <c r="X7302" s="14"/>
      <c r="Y7302" s="14"/>
    </row>
    <row r="7303" spans="1:25">
      <c r="A7303" s="14" t="s">
        <v>7387</v>
      </c>
      <c r="B7303" s="14" t="s">
        <v>60</v>
      </c>
      <c r="C7303" s="14" t="s">
        <v>130</v>
      </c>
      <c r="D7303" s="14" t="s">
        <v>50</v>
      </c>
      <c r="E7303" s="14">
        <v>0</v>
      </c>
      <c r="F7303" s="14">
        <v>1187.8279396365299</v>
      </c>
      <c r="G7303" s="14">
        <v>395.94264654550898</v>
      </c>
      <c r="H7303" s="14">
        <v>295.40757219298001</v>
      </c>
      <c r="I7303" s="14">
        <v>288.25500965514198</v>
      </c>
      <c r="J7303" s="14">
        <v>272.03453854235801</v>
      </c>
      <c r="K7303" s="14">
        <v>305.18728982442201</v>
      </c>
      <c r="L7303" s="14">
        <v>16.932280169280499</v>
      </c>
      <c r="M7303" s="14">
        <v>16.220471112784001</v>
      </c>
      <c r="O7303" s="14"/>
      <c r="P7303" s="14"/>
      <c r="Q7303" s="14"/>
      <c r="R7303" s="14"/>
      <c r="S7303" s="14"/>
      <c r="T7303" s="14"/>
      <c r="U7303" s="14"/>
      <c r="V7303" s="14"/>
      <c r="W7303" s="14"/>
      <c r="X7303" s="14"/>
      <c r="Y7303" s="14"/>
    </row>
    <row r="7304" spans="1:25">
      <c r="A7304" s="14" t="s">
        <v>7388</v>
      </c>
      <c r="B7304" s="14" t="s">
        <v>60</v>
      </c>
      <c r="C7304" s="14" t="s">
        <v>131</v>
      </c>
      <c r="D7304" s="14" t="s">
        <v>50</v>
      </c>
      <c r="E7304" s="14">
        <v>0</v>
      </c>
      <c r="F7304" s="14">
        <v>1135.5480392519901</v>
      </c>
      <c r="G7304" s="14">
        <v>378.51601308399501</v>
      </c>
      <c r="H7304" s="14">
        <v>281.63952639238499</v>
      </c>
      <c r="I7304" s="14">
        <v>272.08335645752402</v>
      </c>
      <c r="J7304" s="14">
        <v>256.43122289284003</v>
      </c>
      <c r="K7304" s="14">
        <v>288.43837528712299</v>
      </c>
      <c r="L7304" s="14">
        <v>16.355018829598901</v>
      </c>
      <c r="M7304" s="14">
        <v>15.652133564683799</v>
      </c>
      <c r="O7304" s="14"/>
      <c r="P7304" s="14"/>
      <c r="Q7304" s="14"/>
      <c r="R7304" s="14"/>
      <c r="S7304" s="14"/>
      <c r="T7304" s="14"/>
      <c r="U7304" s="14"/>
      <c r="V7304" s="14"/>
      <c r="W7304" s="14"/>
      <c r="X7304" s="14"/>
      <c r="Y7304" s="14"/>
    </row>
    <row r="7305" spans="1:25">
      <c r="A7305" s="14" t="s">
        <v>7389</v>
      </c>
      <c r="B7305" s="14" t="s">
        <v>60</v>
      </c>
      <c r="C7305" s="14" t="s">
        <v>132</v>
      </c>
      <c r="D7305" s="14" t="s">
        <v>50</v>
      </c>
      <c r="E7305" s="14">
        <v>0</v>
      </c>
      <c r="F7305" s="14">
        <v>1177.2028229796599</v>
      </c>
      <c r="G7305" s="14">
        <v>392.40094099322101</v>
      </c>
      <c r="H7305" s="14">
        <v>291.01730302355298</v>
      </c>
      <c r="I7305" s="14">
        <v>278.075686117342</v>
      </c>
      <c r="J7305" s="14">
        <v>262.35994871339</v>
      </c>
      <c r="K7305" s="14">
        <v>294.484263246637</v>
      </c>
      <c r="L7305" s="14">
        <v>16.408577129295399</v>
      </c>
      <c r="M7305" s="14">
        <v>15.715737403951501</v>
      </c>
      <c r="O7305" s="14"/>
      <c r="P7305" s="14"/>
      <c r="Q7305" s="14"/>
      <c r="R7305" s="14"/>
      <c r="S7305" s="14"/>
      <c r="T7305" s="14"/>
      <c r="U7305" s="14"/>
      <c r="V7305" s="14"/>
      <c r="W7305" s="14"/>
      <c r="X7305" s="14"/>
      <c r="Y7305" s="14"/>
    </row>
    <row r="7306" spans="1:25">
      <c r="A7306" s="14" t="s">
        <v>7390</v>
      </c>
      <c r="B7306" s="14" t="s">
        <v>60</v>
      </c>
      <c r="C7306" s="14" t="s">
        <v>38</v>
      </c>
      <c r="D7306" s="14" t="s">
        <v>50</v>
      </c>
      <c r="E7306" s="14">
        <v>1</v>
      </c>
      <c r="F7306" s="14">
        <v>186.32327679408601</v>
      </c>
      <c r="G7306" s="14">
        <v>62.107758931362099</v>
      </c>
      <c r="H7306" s="14">
        <v>212.957924398622</v>
      </c>
      <c r="I7306" s="14">
        <v>199.49531288076099</v>
      </c>
      <c r="J7306" s="14">
        <v>171.61653864366599</v>
      </c>
      <c r="K7306" s="14">
        <v>230.578442741733</v>
      </c>
      <c r="L7306" s="14">
        <v>31.083129860972399</v>
      </c>
      <c r="M7306" s="14">
        <v>27.8787742370945</v>
      </c>
      <c r="O7306" s="14"/>
      <c r="P7306" s="14"/>
      <c r="Q7306" s="14"/>
      <c r="R7306" s="14"/>
      <c r="S7306" s="14"/>
      <c r="T7306" s="14"/>
      <c r="U7306" s="14"/>
      <c r="V7306" s="14"/>
      <c r="W7306" s="14"/>
      <c r="X7306" s="14"/>
      <c r="Y7306" s="14"/>
    </row>
    <row r="7307" spans="1:25">
      <c r="A7307" s="14" t="s">
        <v>7391</v>
      </c>
      <c r="B7307" s="14" t="s">
        <v>60</v>
      </c>
      <c r="C7307" s="14" t="s">
        <v>36</v>
      </c>
      <c r="D7307" s="14" t="s">
        <v>50</v>
      </c>
      <c r="E7307" s="14">
        <v>1</v>
      </c>
      <c r="F7307" s="14">
        <v>192.145233432049</v>
      </c>
      <c r="G7307" s="14">
        <v>64.0484111440162</v>
      </c>
      <c r="H7307" s="14">
        <v>218.242694886587</v>
      </c>
      <c r="I7307" s="14">
        <v>201.12032130493299</v>
      </c>
      <c r="J7307" s="14">
        <v>173.41365156543401</v>
      </c>
      <c r="K7307" s="14">
        <v>231.96003270531099</v>
      </c>
      <c r="L7307" s="14">
        <v>30.8397114003774</v>
      </c>
      <c r="M7307" s="14">
        <v>27.706669739499599</v>
      </c>
      <c r="O7307" s="14"/>
      <c r="P7307" s="14"/>
      <c r="Q7307" s="14"/>
      <c r="R7307" s="14"/>
      <c r="S7307" s="14"/>
      <c r="T7307" s="14"/>
      <c r="U7307" s="14"/>
      <c r="V7307" s="14"/>
      <c r="W7307" s="14"/>
      <c r="X7307" s="14"/>
      <c r="Y7307" s="14"/>
    </row>
    <row r="7308" spans="1:25">
      <c r="A7308" s="14" t="s">
        <v>7392</v>
      </c>
      <c r="B7308" s="14" t="s">
        <v>60</v>
      </c>
      <c r="C7308" s="14" t="s">
        <v>34</v>
      </c>
      <c r="D7308" s="14" t="s">
        <v>50</v>
      </c>
      <c r="E7308" s="14">
        <v>1</v>
      </c>
      <c r="F7308" s="14">
        <v>167.298166257183</v>
      </c>
      <c r="G7308" s="14">
        <v>55.766055419060898</v>
      </c>
      <c r="H7308" s="14">
        <v>189.120817373964</v>
      </c>
      <c r="I7308" s="14">
        <v>172.472608154629</v>
      </c>
      <c r="J7308" s="14">
        <v>147.075209690348</v>
      </c>
      <c r="K7308" s="14">
        <v>200.96107659073499</v>
      </c>
      <c r="L7308" s="14">
        <v>28.488468436105901</v>
      </c>
      <c r="M7308" s="14">
        <v>25.397398464281299</v>
      </c>
      <c r="O7308" s="14"/>
      <c r="P7308" s="14"/>
      <c r="Q7308" s="14"/>
      <c r="R7308" s="14"/>
      <c r="S7308" s="14"/>
      <c r="T7308" s="14"/>
      <c r="U7308" s="14"/>
      <c r="V7308" s="14"/>
      <c r="W7308" s="14"/>
      <c r="X7308" s="14"/>
      <c r="Y7308" s="14"/>
    </row>
    <row r="7309" spans="1:25">
      <c r="A7309" s="14" t="s">
        <v>7393</v>
      </c>
      <c r="B7309" s="14" t="s">
        <v>60</v>
      </c>
      <c r="C7309" s="14" t="s">
        <v>128</v>
      </c>
      <c r="D7309" s="14" t="s">
        <v>50</v>
      </c>
      <c r="E7309" s="14">
        <v>1</v>
      </c>
      <c r="F7309" s="14">
        <v>174.04187046728899</v>
      </c>
      <c r="G7309" s="14">
        <v>58.013956822429499</v>
      </c>
      <c r="H7309" s="14">
        <v>196.22290798602901</v>
      </c>
      <c r="I7309" s="14">
        <v>177.643999267293</v>
      </c>
      <c r="J7309" s="14">
        <v>151.99396937572999</v>
      </c>
      <c r="K7309" s="14">
        <v>206.35091713949799</v>
      </c>
      <c r="L7309" s="14">
        <v>28.7069178722045</v>
      </c>
      <c r="M7309" s="14">
        <v>25.6500298915632</v>
      </c>
      <c r="O7309" s="14"/>
      <c r="P7309" s="14"/>
      <c r="Q7309" s="14"/>
      <c r="R7309" s="14"/>
      <c r="S7309" s="14"/>
      <c r="T7309" s="14"/>
      <c r="U7309" s="14"/>
      <c r="V7309" s="14"/>
      <c r="W7309" s="14"/>
      <c r="X7309" s="14"/>
      <c r="Y7309" s="14"/>
    </row>
    <row r="7310" spans="1:25">
      <c r="A7310" s="14" t="s">
        <v>7394</v>
      </c>
      <c r="B7310" s="14" t="s">
        <v>60</v>
      </c>
      <c r="C7310" s="14" t="s">
        <v>129</v>
      </c>
      <c r="D7310" s="14" t="s">
        <v>50</v>
      </c>
      <c r="E7310" s="14">
        <v>1</v>
      </c>
      <c r="F7310" s="14">
        <v>166.36365739483401</v>
      </c>
      <c r="G7310" s="14">
        <v>55.454552464944697</v>
      </c>
      <c r="H7310" s="14">
        <v>187.17151468203599</v>
      </c>
      <c r="I7310" s="14">
        <v>167.99267976958001</v>
      </c>
      <c r="J7310" s="14">
        <v>143.23294099180899</v>
      </c>
      <c r="K7310" s="14">
        <v>195.774877421219</v>
      </c>
      <c r="L7310" s="14">
        <v>27.782197651639098</v>
      </c>
      <c r="M7310" s="14">
        <v>24.759738777771702</v>
      </c>
      <c r="O7310" s="14"/>
      <c r="P7310" s="14"/>
      <c r="Q7310" s="14"/>
      <c r="R7310" s="14"/>
      <c r="S7310" s="14"/>
      <c r="T7310" s="14"/>
      <c r="U7310" s="14"/>
      <c r="V7310" s="14"/>
      <c r="W7310" s="14"/>
      <c r="X7310" s="14"/>
      <c r="Y7310" s="14"/>
    </row>
    <row r="7311" spans="1:25">
      <c r="A7311" s="14" t="s">
        <v>7395</v>
      </c>
      <c r="B7311" s="14" t="s">
        <v>60</v>
      </c>
      <c r="C7311" s="14" t="s">
        <v>130</v>
      </c>
      <c r="D7311" s="14" t="s">
        <v>50</v>
      </c>
      <c r="E7311" s="14">
        <v>1</v>
      </c>
      <c r="F7311" s="14">
        <v>176.16405806181399</v>
      </c>
      <c r="G7311" s="14">
        <v>58.721352687271398</v>
      </c>
      <c r="H7311" s="14">
        <v>198.11299699937501</v>
      </c>
      <c r="I7311" s="14">
        <v>176.68814439198999</v>
      </c>
      <c r="J7311" s="14">
        <v>151.338750133155</v>
      </c>
      <c r="K7311" s="14">
        <v>205.03920194077199</v>
      </c>
      <c r="L7311" s="14">
        <v>28.351057548782801</v>
      </c>
      <c r="M7311" s="14">
        <v>25.349394258835002</v>
      </c>
      <c r="O7311" s="14"/>
      <c r="P7311" s="14"/>
      <c r="Q7311" s="14"/>
      <c r="R7311" s="14"/>
      <c r="S7311" s="14"/>
      <c r="T7311" s="14"/>
      <c r="U7311" s="14"/>
      <c r="V7311" s="14"/>
      <c r="W7311" s="14"/>
      <c r="X7311" s="14"/>
      <c r="Y7311" s="14"/>
    </row>
    <row r="7312" spans="1:25">
      <c r="A7312" s="14" t="s">
        <v>7396</v>
      </c>
      <c r="B7312" s="14" t="s">
        <v>60</v>
      </c>
      <c r="C7312" s="14" t="s">
        <v>131</v>
      </c>
      <c r="D7312" s="14" t="s">
        <v>50</v>
      </c>
      <c r="E7312" s="14">
        <v>1</v>
      </c>
      <c r="F7312" s="14">
        <v>169.89902298695301</v>
      </c>
      <c r="G7312" s="14">
        <v>56.633007662317503</v>
      </c>
      <c r="H7312" s="14">
        <v>190.874187445319</v>
      </c>
      <c r="I7312" s="14">
        <v>166.521659956902</v>
      </c>
      <c r="J7312" s="14">
        <v>142.194958599579</v>
      </c>
      <c r="K7312" s="14">
        <v>193.78491720224599</v>
      </c>
      <c r="L7312" s="14">
        <v>27.263257245344001</v>
      </c>
      <c r="M7312" s="14">
        <v>24.326701357323099</v>
      </c>
      <c r="O7312" s="14"/>
      <c r="P7312" s="14"/>
      <c r="Q7312" s="14"/>
      <c r="R7312" s="14"/>
      <c r="S7312" s="14"/>
      <c r="T7312" s="14"/>
      <c r="U7312" s="14"/>
      <c r="V7312" s="14"/>
      <c r="W7312" s="14"/>
      <c r="X7312" s="14"/>
      <c r="Y7312" s="14"/>
    </row>
    <row r="7313" spans="1:25">
      <c r="A7313" s="14" t="s">
        <v>7397</v>
      </c>
      <c r="B7313" s="14" t="s">
        <v>60</v>
      </c>
      <c r="C7313" s="14" t="s">
        <v>132</v>
      </c>
      <c r="D7313" s="14" t="s">
        <v>50</v>
      </c>
      <c r="E7313" s="14">
        <v>1</v>
      </c>
      <c r="F7313" s="14">
        <v>174.07619138180701</v>
      </c>
      <c r="G7313" s="14">
        <v>58.025397127268903</v>
      </c>
      <c r="H7313" s="14">
        <v>195.50555529802301</v>
      </c>
      <c r="I7313" s="14">
        <v>166.304516544877</v>
      </c>
      <c r="J7313" s="14">
        <v>142.26732441317199</v>
      </c>
      <c r="K7313" s="14">
        <v>193.20608362150199</v>
      </c>
      <c r="L7313" s="14">
        <v>26.901567076624399</v>
      </c>
      <c r="M7313" s="14">
        <v>24.037192131705201</v>
      </c>
      <c r="O7313" s="14"/>
      <c r="P7313" s="14"/>
      <c r="Q7313" s="14"/>
      <c r="R7313" s="14"/>
      <c r="S7313" s="14"/>
      <c r="T7313" s="14"/>
      <c r="U7313" s="14"/>
      <c r="V7313" s="14"/>
      <c r="W7313" s="14"/>
      <c r="X7313" s="14"/>
      <c r="Y7313" s="14"/>
    </row>
    <row r="7314" spans="1:25">
      <c r="A7314" s="14" t="s">
        <v>7398</v>
      </c>
      <c r="B7314" s="14" t="s">
        <v>60</v>
      </c>
      <c r="C7314" s="14" t="s">
        <v>38</v>
      </c>
      <c r="D7314" s="14" t="s">
        <v>50</v>
      </c>
      <c r="E7314" s="14">
        <v>2</v>
      </c>
      <c r="F7314" s="14">
        <v>187.89804616230199</v>
      </c>
      <c r="G7314" s="14">
        <v>62.632682054100599</v>
      </c>
      <c r="H7314" s="14">
        <v>230.603510219931</v>
      </c>
      <c r="I7314" s="14">
        <v>237.79878775850401</v>
      </c>
      <c r="J7314" s="14">
        <v>204.776311414764</v>
      </c>
      <c r="K7314" s="14">
        <v>274.59992550372698</v>
      </c>
      <c r="L7314" s="14">
        <v>36.801137745222199</v>
      </c>
      <c r="M7314" s="14">
        <v>33.022476343740401</v>
      </c>
      <c r="O7314" s="14"/>
      <c r="P7314" s="14"/>
      <c r="Q7314" s="14"/>
      <c r="R7314" s="14"/>
      <c r="S7314" s="14"/>
      <c r="T7314" s="14"/>
      <c r="U7314" s="14"/>
      <c r="V7314" s="14"/>
      <c r="W7314" s="14"/>
      <c r="X7314" s="14"/>
      <c r="Y7314" s="14"/>
    </row>
    <row r="7315" spans="1:25">
      <c r="A7315" s="14" t="s">
        <v>7399</v>
      </c>
      <c r="B7315" s="14" t="s">
        <v>60</v>
      </c>
      <c r="C7315" s="14" t="s">
        <v>36</v>
      </c>
      <c r="D7315" s="14" t="s">
        <v>50</v>
      </c>
      <c r="E7315" s="14">
        <v>2</v>
      </c>
      <c r="F7315" s="14">
        <v>179.69896329352599</v>
      </c>
      <c r="G7315" s="14">
        <v>59.899654431175499</v>
      </c>
      <c r="H7315" s="14">
        <v>218.974170517555</v>
      </c>
      <c r="I7315" s="14">
        <v>224.97669559427601</v>
      </c>
      <c r="J7315" s="14">
        <v>193.03134560767199</v>
      </c>
      <c r="K7315" s="14">
        <v>260.66503700144801</v>
      </c>
      <c r="L7315" s="14">
        <v>35.688341407171698</v>
      </c>
      <c r="M7315" s="14">
        <v>31.945349986604398</v>
      </c>
      <c r="O7315" s="14"/>
      <c r="P7315" s="14"/>
      <c r="Q7315" s="14"/>
      <c r="R7315" s="14"/>
      <c r="S7315" s="14"/>
      <c r="T7315" s="14"/>
      <c r="U7315" s="14"/>
      <c r="V7315" s="14"/>
      <c r="W7315" s="14"/>
      <c r="X7315" s="14"/>
      <c r="Y7315" s="14"/>
    </row>
    <row r="7316" spans="1:25">
      <c r="A7316" s="14" t="s">
        <v>7400</v>
      </c>
      <c r="B7316" s="14" t="s">
        <v>60</v>
      </c>
      <c r="C7316" s="14" t="s">
        <v>34</v>
      </c>
      <c r="D7316" s="14" t="s">
        <v>50</v>
      </c>
      <c r="E7316" s="14">
        <v>2</v>
      </c>
      <c r="F7316" s="14">
        <v>175.93516551577</v>
      </c>
      <c r="G7316" s="14">
        <v>58.645055171923403</v>
      </c>
      <c r="H7316" s="14">
        <v>213.20564417379001</v>
      </c>
      <c r="I7316" s="14">
        <v>217.66641520489799</v>
      </c>
      <c r="J7316" s="14">
        <v>186.44585311270899</v>
      </c>
      <c r="K7316" s="14">
        <v>252.58641003054399</v>
      </c>
      <c r="L7316" s="14">
        <v>34.919994825645702</v>
      </c>
      <c r="M7316" s="14">
        <v>31.220562092189301</v>
      </c>
      <c r="O7316" s="14"/>
      <c r="P7316" s="14"/>
      <c r="Q7316" s="14"/>
      <c r="R7316" s="14"/>
      <c r="S7316" s="14"/>
      <c r="T7316" s="14"/>
      <c r="U7316" s="14"/>
      <c r="V7316" s="14"/>
      <c r="W7316" s="14"/>
      <c r="X7316" s="14"/>
      <c r="Y7316" s="14"/>
    </row>
    <row r="7317" spans="1:25">
      <c r="A7317" s="14" t="s">
        <v>7401</v>
      </c>
      <c r="B7317" s="14" t="s">
        <v>60</v>
      </c>
      <c r="C7317" s="14" t="s">
        <v>128</v>
      </c>
      <c r="D7317" s="14" t="s">
        <v>50</v>
      </c>
      <c r="E7317" s="14">
        <v>2</v>
      </c>
      <c r="F7317" s="14">
        <v>176.38147522875499</v>
      </c>
      <c r="G7317" s="14">
        <v>58.7938250762517</v>
      </c>
      <c r="H7317" s="14">
        <v>212.469403395477</v>
      </c>
      <c r="I7317" s="14">
        <v>214.96100146249799</v>
      </c>
      <c r="J7317" s="14">
        <v>184.21473832871399</v>
      </c>
      <c r="K7317" s="14">
        <v>249.345594797838</v>
      </c>
      <c r="L7317" s="14">
        <v>34.384593335339702</v>
      </c>
      <c r="M7317" s="14">
        <v>30.746263133784499</v>
      </c>
      <c r="O7317" s="14"/>
      <c r="P7317" s="14"/>
      <c r="Q7317" s="14"/>
      <c r="R7317" s="14"/>
      <c r="S7317" s="14"/>
      <c r="T7317" s="14"/>
      <c r="U7317" s="14"/>
      <c r="V7317" s="14"/>
      <c r="W7317" s="14"/>
      <c r="X7317" s="14"/>
      <c r="Y7317" s="14"/>
    </row>
    <row r="7318" spans="1:25">
      <c r="A7318" s="14" t="s">
        <v>7402</v>
      </c>
      <c r="B7318" s="14" t="s">
        <v>60</v>
      </c>
      <c r="C7318" s="14" t="s">
        <v>129</v>
      </c>
      <c r="D7318" s="14" t="s">
        <v>50</v>
      </c>
      <c r="E7318" s="14">
        <v>2</v>
      </c>
      <c r="F7318" s="14">
        <v>182.728450085502</v>
      </c>
      <c r="G7318" s="14">
        <v>60.909483361833999</v>
      </c>
      <c r="H7318" s="14">
        <v>219.48836074268701</v>
      </c>
      <c r="I7318" s="14">
        <v>215.03083139575099</v>
      </c>
      <c r="J7318" s="14">
        <v>184.85880045850399</v>
      </c>
      <c r="K7318" s="14">
        <v>248.70683806772399</v>
      </c>
      <c r="L7318" s="14">
        <v>33.6760066719729</v>
      </c>
      <c r="M7318" s="14">
        <v>30.1720309372473</v>
      </c>
      <c r="O7318" s="14"/>
      <c r="P7318" s="14"/>
      <c r="Q7318" s="14"/>
      <c r="R7318" s="14"/>
      <c r="S7318" s="14"/>
      <c r="T7318" s="14"/>
      <c r="U7318" s="14"/>
      <c r="V7318" s="14"/>
      <c r="W7318" s="14"/>
      <c r="X7318" s="14"/>
      <c r="Y7318" s="14"/>
    </row>
    <row r="7319" spans="1:25">
      <c r="A7319" s="14" t="s">
        <v>7403</v>
      </c>
      <c r="B7319" s="14" t="s">
        <v>60</v>
      </c>
      <c r="C7319" s="14" t="s">
        <v>130</v>
      </c>
      <c r="D7319" s="14" t="s">
        <v>50</v>
      </c>
      <c r="E7319" s="14">
        <v>2</v>
      </c>
      <c r="F7319" s="14">
        <v>184.594236660224</v>
      </c>
      <c r="G7319" s="14">
        <v>61.5314122200746</v>
      </c>
      <c r="H7319" s="14">
        <v>221.22195589830599</v>
      </c>
      <c r="I7319" s="14">
        <v>211.498218026448</v>
      </c>
      <c r="J7319" s="14">
        <v>182.00135331044501</v>
      </c>
      <c r="K7319" s="14">
        <v>244.40223093123501</v>
      </c>
      <c r="L7319" s="14">
        <v>32.904012904787599</v>
      </c>
      <c r="M7319" s="14">
        <v>29.496864716002399</v>
      </c>
      <c r="O7319" s="14"/>
      <c r="P7319" s="14"/>
      <c r="Q7319" s="14"/>
      <c r="R7319" s="14"/>
      <c r="S7319" s="14"/>
      <c r="T7319" s="14"/>
      <c r="U7319" s="14"/>
      <c r="V7319" s="14"/>
      <c r="W7319" s="14"/>
      <c r="X7319" s="14"/>
      <c r="Y7319" s="14"/>
    </row>
    <row r="7320" spans="1:25">
      <c r="A7320" s="14" t="s">
        <v>7404</v>
      </c>
      <c r="B7320" s="14" t="s">
        <v>60</v>
      </c>
      <c r="C7320" s="14" t="s">
        <v>131</v>
      </c>
      <c r="D7320" s="14" t="s">
        <v>50</v>
      </c>
      <c r="E7320" s="14">
        <v>2</v>
      </c>
      <c r="F7320" s="14">
        <v>182.76169454787501</v>
      </c>
      <c r="G7320" s="14">
        <v>60.920564849291701</v>
      </c>
      <c r="H7320" s="14">
        <v>218.97331098555699</v>
      </c>
      <c r="I7320" s="14">
        <v>205.47953388687799</v>
      </c>
      <c r="J7320" s="14">
        <v>176.693089209845</v>
      </c>
      <c r="K7320" s="14">
        <v>237.60871890060099</v>
      </c>
      <c r="L7320" s="14">
        <v>32.129185013723898</v>
      </c>
      <c r="M7320" s="14">
        <v>28.786444677033099</v>
      </c>
      <c r="O7320" s="14"/>
      <c r="P7320" s="14"/>
      <c r="Q7320" s="14"/>
      <c r="R7320" s="14"/>
      <c r="S7320" s="14"/>
      <c r="T7320" s="14"/>
      <c r="U7320" s="14"/>
      <c r="V7320" s="14"/>
      <c r="W7320" s="14"/>
      <c r="X7320" s="14"/>
      <c r="Y7320" s="14"/>
    </row>
    <row r="7321" spans="1:25">
      <c r="A7321" s="14" t="s">
        <v>7405</v>
      </c>
      <c r="B7321" s="14" t="s">
        <v>60</v>
      </c>
      <c r="C7321" s="14" t="s">
        <v>132</v>
      </c>
      <c r="D7321" s="14" t="s">
        <v>50</v>
      </c>
      <c r="E7321" s="14">
        <v>2</v>
      </c>
      <c r="F7321" s="14">
        <v>191.378301894792</v>
      </c>
      <c r="G7321" s="14">
        <v>63.792767298263897</v>
      </c>
      <c r="H7321" s="14">
        <v>228.69162790353201</v>
      </c>
      <c r="I7321" s="14">
        <v>210.81819207657799</v>
      </c>
      <c r="J7321" s="14">
        <v>181.92904495547299</v>
      </c>
      <c r="K7321" s="14">
        <v>242.981026341795</v>
      </c>
      <c r="L7321" s="14">
        <v>32.162834265216901</v>
      </c>
      <c r="M7321" s="14">
        <v>28.889147121105101</v>
      </c>
      <c r="O7321" s="14"/>
      <c r="P7321" s="14"/>
      <c r="Q7321" s="14"/>
      <c r="R7321" s="14"/>
      <c r="S7321" s="14"/>
      <c r="T7321" s="14"/>
      <c r="U7321" s="14"/>
      <c r="V7321" s="14"/>
      <c r="W7321" s="14"/>
      <c r="X7321" s="14"/>
      <c r="Y7321" s="14"/>
    </row>
    <row r="7322" spans="1:25">
      <c r="A7322" s="14" t="s">
        <v>7406</v>
      </c>
      <c r="B7322" s="14" t="s">
        <v>60</v>
      </c>
      <c r="C7322" s="14" t="s">
        <v>38</v>
      </c>
      <c r="D7322" s="14" t="s">
        <v>50</v>
      </c>
      <c r="E7322" s="14">
        <v>3</v>
      </c>
      <c r="F7322" s="14">
        <v>235.476769801964</v>
      </c>
      <c r="G7322" s="14">
        <v>78.492256600654798</v>
      </c>
      <c r="H7322" s="14">
        <v>305.05333428589</v>
      </c>
      <c r="I7322" s="14">
        <v>297.86339761198701</v>
      </c>
      <c r="J7322" s="14">
        <v>260.80103370439002</v>
      </c>
      <c r="K7322" s="14">
        <v>338.68966356076402</v>
      </c>
      <c r="L7322" s="14">
        <v>40.826265948777497</v>
      </c>
      <c r="M7322" s="14">
        <v>37.062363907596598</v>
      </c>
      <c r="O7322" s="14"/>
      <c r="P7322" s="14"/>
      <c r="Q7322" s="14"/>
      <c r="R7322" s="14"/>
      <c r="S7322" s="14"/>
      <c r="T7322" s="14"/>
      <c r="U7322" s="14"/>
      <c r="V7322" s="14"/>
      <c r="W7322" s="14"/>
      <c r="X7322" s="14"/>
      <c r="Y7322" s="14"/>
    </row>
    <row r="7323" spans="1:25">
      <c r="A7323" s="14" t="s">
        <v>7407</v>
      </c>
      <c r="B7323" s="14" t="s">
        <v>60</v>
      </c>
      <c r="C7323" s="14" t="s">
        <v>36</v>
      </c>
      <c r="D7323" s="14" t="s">
        <v>50</v>
      </c>
      <c r="E7323" s="14">
        <v>3</v>
      </c>
      <c r="F7323" s="14">
        <v>240.865886164042</v>
      </c>
      <c r="G7323" s="14">
        <v>80.288628721347393</v>
      </c>
      <c r="H7323" s="14">
        <v>310.07851049066301</v>
      </c>
      <c r="I7323" s="14">
        <v>300.90490619355103</v>
      </c>
      <c r="J7323" s="14">
        <v>263.85893829546802</v>
      </c>
      <c r="K7323" s="14">
        <v>341.66852050930299</v>
      </c>
      <c r="L7323" s="14">
        <v>40.763614315751603</v>
      </c>
      <c r="M7323" s="14">
        <v>37.045967898083298</v>
      </c>
      <c r="O7323" s="14"/>
      <c r="P7323" s="14"/>
      <c r="Q7323" s="14"/>
      <c r="R7323" s="14"/>
      <c r="S7323" s="14"/>
      <c r="T7323" s="14"/>
      <c r="U7323" s="14"/>
      <c r="V7323" s="14"/>
      <c r="W7323" s="14"/>
      <c r="X7323" s="14"/>
      <c r="Y7323" s="14"/>
    </row>
    <row r="7324" spans="1:25">
      <c r="A7324" s="14" t="s">
        <v>7408</v>
      </c>
      <c r="B7324" s="14" t="s">
        <v>60</v>
      </c>
      <c r="C7324" s="14" t="s">
        <v>34</v>
      </c>
      <c r="D7324" s="14" t="s">
        <v>50</v>
      </c>
      <c r="E7324" s="14">
        <v>3</v>
      </c>
      <c r="F7324" s="14">
        <v>238.89919956259001</v>
      </c>
      <c r="G7324" s="14">
        <v>79.633066520863395</v>
      </c>
      <c r="H7324" s="14">
        <v>305.54849215674</v>
      </c>
      <c r="I7324" s="14">
        <v>292.79350183696198</v>
      </c>
      <c r="J7324" s="14">
        <v>256.60424962720498</v>
      </c>
      <c r="K7324" s="14">
        <v>332.63014663201699</v>
      </c>
      <c r="L7324" s="14">
        <v>39.836644795055797</v>
      </c>
      <c r="M7324" s="14">
        <v>36.189252209756802</v>
      </c>
      <c r="O7324" s="14"/>
      <c r="P7324" s="14"/>
      <c r="Q7324" s="14"/>
      <c r="R7324" s="14"/>
      <c r="S7324" s="14"/>
      <c r="T7324" s="14"/>
      <c r="U7324" s="14"/>
      <c r="V7324" s="14"/>
      <c r="W7324" s="14"/>
      <c r="X7324" s="14"/>
      <c r="Y7324" s="14"/>
    </row>
    <row r="7325" spans="1:25">
      <c r="A7325" s="14" t="s">
        <v>7409</v>
      </c>
      <c r="B7325" s="14" t="s">
        <v>60</v>
      </c>
      <c r="C7325" s="14" t="s">
        <v>128</v>
      </c>
      <c r="D7325" s="14" t="s">
        <v>50</v>
      </c>
      <c r="E7325" s="14">
        <v>3</v>
      </c>
      <c r="F7325" s="14">
        <v>248.48473490923399</v>
      </c>
      <c r="G7325" s="14">
        <v>82.828244969744702</v>
      </c>
      <c r="H7325" s="14">
        <v>315.60029327766199</v>
      </c>
      <c r="I7325" s="14">
        <v>301.32108778920201</v>
      </c>
      <c r="J7325" s="14">
        <v>264.82463941313603</v>
      </c>
      <c r="K7325" s="14">
        <v>341.42047177875298</v>
      </c>
      <c r="L7325" s="14">
        <v>40.099383989551001</v>
      </c>
      <c r="M7325" s="14">
        <v>36.496448376065601</v>
      </c>
      <c r="O7325" s="14"/>
      <c r="P7325" s="14"/>
      <c r="Q7325" s="14"/>
      <c r="R7325" s="14"/>
      <c r="S7325" s="14"/>
      <c r="T7325" s="14"/>
      <c r="U7325" s="14"/>
      <c r="V7325" s="14"/>
      <c r="W7325" s="14"/>
      <c r="X7325" s="14"/>
      <c r="Y7325" s="14"/>
    </row>
    <row r="7326" spans="1:25">
      <c r="A7326" s="14" t="s">
        <v>7410</v>
      </c>
      <c r="B7326" s="14" t="s">
        <v>60</v>
      </c>
      <c r="C7326" s="14" t="s">
        <v>129</v>
      </c>
      <c r="D7326" s="14" t="s">
        <v>50</v>
      </c>
      <c r="E7326" s="14">
        <v>3</v>
      </c>
      <c r="F7326" s="14">
        <v>233.641622629213</v>
      </c>
      <c r="G7326" s="14">
        <v>77.880540876404396</v>
      </c>
      <c r="H7326" s="14">
        <v>295.77135305113501</v>
      </c>
      <c r="I7326" s="14">
        <v>279.46191317465002</v>
      </c>
      <c r="J7326" s="14">
        <v>244.60161330236801</v>
      </c>
      <c r="K7326" s="14">
        <v>317.87711300685402</v>
      </c>
      <c r="L7326" s="14">
        <v>38.415199832204301</v>
      </c>
      <c r="M7326" s="14">
        <v>34.8602998722819</v>
      </c>
      <c r="O7326" s="14"/>
      <c r="P7326" s="14"/>
      <c r="Q7326" s="14"/>
      <c r="R7326" s="14"/>
      <c r="S7326" s="14"/>
      <c r="T7326" s="14"/>
      <c r="U7326" s="14"/>
      <c r="V7326" s="14"/>
      <c r="W7326" s="14"/>
      <c r="X7326" s="14"/>
      <c r="Y7326" s="14"/>
    </row>
    <row r="7327" spans="1:25">
      <c r="A7327" s="14" t="s">
        <v>7411</v>
      </c>
      <c r="B7327" s="14" t="s">
        <v>60</v>
      </c>
      <c r="C7327" s="14" t="s">
        <v>130</v>
      </c>
      <c r="D7327" s="14" t="s">
        <v>50</v>
      </c>
      <c r="E7327" s="14">
        <v>3</v>
      </c>
      <c r="F7327" s="14">
        <v>243.418300741152</v>
      </c>
      <c r="G7327" s="14">
        <v>81.139433580383994</v>
      </c>
      <c r="H7327" s="14">
        <v>307.160181633798</v>
      </c>
      <c r="I7327" s="14">
        <v>287.97915764595001</v>
      </c>
      <c r="J7327" s="14">
        <v>252.75745276495701</v>
      </c>
      <c r="K7327" s="14">
        <v>326.715871048282</v>
      </c>
      <c r="L7327" s="14">
        <v>38.736713402332001</v>
      </c>
      <c r="M7327" s="14">
        <v>35.221704880992903</v>
      </c>
      <c r="O7327" s="14"/>
      <c r="P7327" s="14"/>
      <c r="Q7327" s="14"/>
      <c r="R7327" s="14"/>
      <c r="S7327" s="14"/>
      <c r="T7327" s="14"/>
      <c r="U7327" s="14"/>
      <c r="V7327" s="14"/>
      <c r="W7327" s="14"/>
      <c r="X7327" s="14"/>
      <c r="Y7327" s="14"/>
    </row>
    <row r="7328" spans="1:25">
      <c r="A7328" s="14" t="s">
        <v>7412</v>
      </c>
      <c r="B7328" s="14" t="s">
        <v>60</v>
      </c>
      <c r="C7328" s="14" t="s">
        <v>131</v>
      </c>
      <c r="D7328" s="14" t="s">
        <v>50</v>
      </c>
      <c r="E7328" s="14">
        <v>3</v>
      </c>
      <c r="F7328" s="14">
        <v>241.682165550728</v>
      </c>
      <c r="G7328" s="14">
        <v>80.5607218502428</v>
      </c>
      <c r="H7328" s="14">
        <v>304.19404097007998</v>
      </c>
      <c r="I7328" s="14">
        <v>282.93006802530601</v>
      </c>
      <c r="J7328" s="14">
        <v>248.17804098357601</v>
      </c>
      <c r="K7328" s="14">
        <v>321.16333008785801</v>
      </c>
      <c r="L7328" s="14">
        <v>38.2332620625521</v>
      </c>
      <c r="M7328" s="14">
        <v>34.752027041729797</v>
      </c>
      <c r="O7328" s="14"/>
      <c r="P7328" s="14"/>
      <c r="Q7328" s="14"/>
      <c r="R7328" s="14"/>
      <c r="S7328" s="14"/>
      <c r="T7328" s="14"/>
      <c r="U7328" s="14"/>
      <c r="V7328" s="14"/>
      <c r="W7328" s="14"/>
      <c r="X7328" s="14"/>
      <c r="Y7328" s="14"/>
    </row>
    <row r="7329" spans="1:25">
      <c r="A7329" s="14" t="s">
        <v>7413</v>
      </c>
      <c r="B7329" s="14" t="s">
        <v>60</v>
      </c>
      <c r="C7329" s="14" t="s">
        <v>132</v>
      </c>
      <c r="D7329" s="14" t="s">
        <v>50</v>
      </c>
      <c r="E7329" s="14">
        <v>3</v>
      </c>
      <c r="F7329" s="14">
        <v>253.71023639168499</v>
      </c>
      <c r="G7329" s="14">
        <v>84.570078797228305</v>
      </c>
      <c r="H7329" s="14">
        <v>318.91975964663197</v>
      </c>
      <c r="I7329" s="14">
        <v>293.19430022099698</v>
      </c>
      <c r="J7329" s="14">
        <v>257.99986525610001</v>
      </c>
      <c r="K7329" s="14">
        <v>331.82529533605299</v>
      </c>
      <c r="L7329" s="14">
        <v>38.630995115055697</v>
      </c>
      <c r="M7329" s="14">
        <v>35.194434964897198</v>
      </c>
      <c r="O7329" s="14"/>
      <c r="P7329" s="14"/>
      <c r="Q7329" s="14"/>
      <c r="R7329" s="14"/>
      <c r="S7329" s="14"/>
      <c r="T7329" s="14"/>
      <c r="U7329" s="14"/>
      <c r="V7329" s="14"/>
      <c r="W7329" s="14"/>
      <c r="X7329" s="14"/>
      <c r="Y7329" s="14"/>
    </row>
    <row r="7330" spans="1:25">
      <c r="A7330" s="14" t="s">
        <v>7414</v>
      </c>
      <c r="B7330" s="14" t="s">
        <v>60</v>
      </c>
      <c r="C7330" s="14" t="s">
        <v>38</v>
      </c>
      <c r="D7330" s="14" t="s">
        <v>50</v>
      </c>
      <c r="E7330" s="14">
        <v>4</v>
      </c>
      <c r="F7330" s="14">
        <v>278.50522054523401</v>
      </c>
      <c r="G7330" s="14">
        <v>92.835073515078093</v>
      </c>
      <c r="H7330" s="14">
        <v>373.85760191319503</v>
      </c>
      <c r="I7330" s="14">
        <v>380.569667548486</v>
      </c>
      <c r="J7330" s="14">
        <v>336.85214552119601</v>
      </c>
      <c r="K7330" s="14">
        <v>428.35187417549702</v>
      </c>
      <c r="L7330" s="14">
        <v>47.782206627010503</v>
      </c>
      <c r="M7330" s="14">
        <v>43.717522027290897</v>
      </c>
      <c r="O7330" s="14"/>
      <c r="P7330" s="14"/>
      <c r="Q7330" s="14"/>
      <c r="R7330" s="14"/>
      <c r="S7330" s="14"/>
      <c r="T7330" s="14"/>
      <c r="U7330" s="14"/>
      <c r="V7330" s="14"/>
      <c r="W7330" s="14"/>
      <c r="X7330" s="14"/>
      <c r="Y7330" s="14"/>
    </row>
    <row r="7331" spans="1:25">
      <c r="A7331" s="14" t="s">
        <v>7415</v>
      </c>
      <c r="B7331" s="14" t="s">
        <v>60</v>
      </c>
      <c r="C7331" s="14" t="s">
        <v>36</v>
      </c>
      <c r="D7331" s="14" t="s">
        <v>50</v>
      </c>
      <c r="E7331" s="14">
        <v>4</v>
      </c>
      <c r="F7331" s="14">
        <v>271.10365937353299</v>
      </c>
      <c r="G7331" s="14">
        <v>90.367886457844307</v>
      </c>
      <c r="H7331" s="14">
        <v>361.97831547304003</v>
      </c>
      <c r="I7331" s="14">
        <v>372.06735745616498</v>
      </c>
      <c r="J7331" s="14">
        <v>328.78166651239002</v>
      </c>
      <c r="K7331" s="14">
        <v>419.43490266974601</v>
      </c>
      <c r="L7331" s="14">
        <v>47.367545213580698</v>
      </c>
      <c r="M7331" s="14">
        <v>43.2856909437753</v>
      </c>
      <c r="O7331" s="14"/>
      <c r="P7331" s="14"/>
      <c r="Q7331" s="14"/>
      <c r="R7331" s="14"/>
      <c r="S7331" s="14"/>
      <c r="T7331" s="14"/>
      <c r="U7331" s="14"/>
      <c r="V7331" s="14"/>
      <c r="W7331" s="14"/>
      <c r="X7331" s="14"/>
      <c r="Y7331" s="14"/>
    </row>
    <row r="7332" spans="1:25">
      <c r="A7332" s="14" t="s">
        <v>7416</v>
      </c>
      <c r="B7332" s="14" t="s">
        <v>60</v>
      </c>
      <c r="C7332" s="14" t="s">
        <v>34</v>
      </c>
      <c r="D7332" s="14" t="s">
        <v>50</v>
      </c>
      <c r="E7332" s="14">
        <v>4</v>
      </c>
      <c r="F7332" s="14">
        <v>256.88229566547102</v>
      </c>
      <c r="G7332" s="14">
        <v>85.627431888490506</v>
      </c>
      <c r="H7332" s="14">
        <v>340.31357064473502</v>
      </c>
      <c r="I7332" s="14">
        <v>349.87874229097798</v>
      </c>
      <c r="J7332" s="14">
        <v>308.13793602413898</v>
      </c>
      <c r="K7332" s="14">
        <v>395.668779009297</v>
      </c>
      <c r="L7332" s="14">
        <v>45.790036718318902</v>
      </c>
      <c r="M7332" s="14">
        <v>41.740806266838703</v>
      </c>
      <c r="O7332" s="14"/>
      <c r="P7332" s="14"/>
      <c r="Q7332" s="14"/>
      <c r="R7332" s="14"/>
      <c r="S7332" s="14"/>
      <c r="T7332" s="14"/>
      <c r="U7332" s="14"/>
      <c r="V7332" s="14"/>
      <c r="W7332" s="14"/>
      <c r="X7332" s="14"/>
      <c r="Y7332" s="14"/>
    </row>
    <row r="7333" spans="1:25">
      <c r="A7333" s="14" t="s">
        <v>7417</v>
      </c>
      <c r="B7333" s="14" t="s">
        <v>60</v>
      </c>
      <c r="C7333" s="14" t="s">
        <v>128</v>
      </c>
      <c r="D7333" s="14" t="s">
        <v>50</v>
      </c>
      <c r="E7333" s="14">
        <v>4</v>
      </c>
      <c r="F7333" s="14">
        <v>253.91584884378699</v>
      </c>
      <c r="G7333" s="14">
        <v>84.638616281262202</v>
      </c>
      <c r="H7333" s="14">
        <v>333.45920842038498</v>
      </c>
      <c r="I7333" s="14">
        <v>344.22607842714501</v>
      </c>
      <c r="J7333" s="14">
        <v>302.965208939712</v>
      </c>
      <c r="K7333" s="14">
        <v>389.51414840347098</v>
      </c>
      <c r="L7333" s="14">
        <v>45.288069976325602</v>
      </c>
      <c r="M7333" s="14">
        <v>41.260869487433403</v>
      </c>
      <c r="O7333" s="14"/>
      <c r="P7333" s="14"/>
      <c r="Q7333" s="14"/>
      <c r="R7333" s="14"/>
      <c r="S7333" s="14"/>
      <c r="T7333" s="14"/>
      <c r="U7333" s="14"/>
      <c r="V7333" s="14"/>
      <c r="W7333" s="14"/>
      <c r="X7333" s="14"/>
      <c r="Y7333" s="14"/>
    </row>
    <row r="7334" spans="1:25">
      <c r="A7334" s="14" t="s">
        <v>7418</v>
      </c>
      <c r="B7334" s="14" t="s">
        <v>60</v>
      </c>
      <c r="C7334" s="14" t="s">
        <v>129</v>
      </c>
      <c r="D7334" s="14" t="s">
        <v>50</v>
      </c>
      <c r="E7334" s="14">
        <v>4</v>
      </c>
      <c r="F7334" s="14">
        <v>259.09186159587603</v>
      </c>
      <c r="G7334" s="14">
        <v>86.363953865292004</v>
      </c>
      <c r="H7334" s="14">
        <v>337.57017614638801</v>
      </c>
      <c r="I7334" s="14">
        <v>347.47246728008901</v>
      </c>
      <c r="J7334" s="14">
        <v>306.239432405466</v>
      </c>
      <c r="K7334" s="14">
        <v>392.68750012071899</v>
      </c>
      <c r="L7334" s="14">
        <v>45.215032840630002</v>
      </c>
      <c r="M7334" s="14">
        <v>41.233034874623499</v>
      </c>
      <c r="O7334" s="14"/>
      <c r="P7334" s="14"/>
      <c r="Q7334" s="14"/>
      <c r="R7334" s="14"/>
      <c r="S7334" s="14"/>
      <c r="T7334" s="14"/>
      <c r="U7334" s="14"/>
      <c r="V7334" s="14"/>
      <c r="W7334" s="14"/>
      <c r="X7334" s="14"/>
      <c r="Y7334" s="14"/>
    </row>
    <row r="7335" spans="1:25">
      <c r="A7335" s="14" t="s">
        <v>7419</v>
      </c>
      <c r="B7335" s="14" t="s">
        <v>60</v>
      </c>
      <c r="C7335" s="14" t="s">
        <v>130</v>
      </c>
      <c r="D7335" s="14" t="s">
        <v>50</v>
      </c>
      <c r="E7335" s="14">
        <v>4</v>
      </c>
      <c r="F7335" s="14">
        <v>268.153893327128</v>
      </c>
      <c r="G7335" s="14">
        <v>89.384631109042601</v>
      </c>
      <c r="H7335" s="14">
        <v>347.19669229501</v>
      </c>
      <c r="I7335" s="14">
        <v>359.68565955559399</v>
      </c>
      <c r="J7335" s="14">
        <v>317.72690651690402</v>
      </c>
      <c r="K7335" s="14">
        <v>405.62393941453797</v>
      </c>
      <c r="L7335" s="14">
        <v>45.938279858944398</v>
      </c>
      <c r="M7335" s="14">
        <v>41.958753038689601</v>
      </c>
      <c r="O7335" s="14"/>
      <c r="P7335" s="14"/>
      <c r="Q7335" s="14"/>
      <c r="R7335" s="14"/>
      <c r="S7335" s="14"/>
      <c r="T7335" s="14"/>
      <c r="U7335" s="14"/>
      <c r="V7335" s="14"/>
      <c r="W7335" s="14"/>
      <c r="X7335" s="14"/>
      <c r="Y7335" s="14"/>
    </row>
    <row r="7336" spans="1:25">
      <c r="A7336" s="14" t="s">
        <v>7420</v>
      </c>
      <c r="B7336" s="14" t="s">
        <v>60</v>
      </c>
      <c r="C7336" s="14" t="s">
        <v>131</v>
      </c>
      <c r="D7336" s="14" t="s">
        <v>50</v>
      </c>
      <c r="E7336" s="14">
        <v>4</v>
      </c>
      <c r="F7336" s="14">
        <v>241.64097430417701</v>
      </c>
      <c r="G7336" s="14">
        <v>80.546991434725697</v>
      </c>
      <c r="H7336" s="14">
        <v>310.84822257921297</v>
      </c>
      <c r="I7336" s="14">
        <v>320.683220946924</v>
      </c>
      <c r="J7336" s="14">
        <v>281.351300480948</v>
      </c>
      <c r="K7336" s="14">
        <v>363.95551450508299</v>
      </c>
      <c r="L7336" s="14">
        <v>43.272293558159198</v>
      </c>
      <c r="M7336" s="14">
        <v>39.331920465976303</v>
      </c>
      <c r="O7336" s="14"/>
      <c r="P7336" s="14"/>
      <c r="Q7336" s="14"/>
      <c r="R7336" s="14"/>
      <c r="S7336" s="14"/>
      <c r="T7336" s="14"/>
      <c r="U7336" s="14"/>
      <c r="V7336" s="14"/>
      <c r="W7336" s="14"/>
      <c r="X7336" s="14"/>
      <c r="Y7336" s="14"/>
    </row>
    <row r="7337" spans="1:25">
      <c r="A7337" s="14" t="s">
        <v>7421</v>
      </c>
      <c r="B7337" s="14" t="s">
        <v>60</v>
      </c>
      <c r="C7337" s="14" t="s">
        <v>132</v>
      </c>
      <c r="D7337" s="14" t="s">
        <v>50</v>
      </c>
      <c r="E7337" s="14">
        <v>4</v>
      </c>
      <c r="F7337" s="14">
        <v>245.969007235129</v>
      </c>
      <c r="G7337" s="14">
        <v>81.989669078376295</v>
      </c>
      <c r="H7337" s="14">
        <v>314.67116204425002</v>
      </c>
      <c r="I7337" s="14">
        <v>323.82541919931998</v>
      </c>
      <c r="J7337" s="14">
        <v>284.45402909671998</v>
      </c>
      <c r="K7337" s="14">
        <v>367.104435451396</v>
      </c>
      <c r="L7337" s="14">
        <v>43.279016252075998</v>
      </c>
      <c r="M7337" s="14">
        <v>39.371390102599896</v>
      </c>
      <c r="O7337" s="14"/>
      <c r="P7337" s="14"/>
      <c r="Q7337" s="14"/>
      <c r="R7337" s="14"/>
      <c r="S7337" s="14"/>
      <c r="T7337" s="14"/>
      <c r="U7337" s="14"/>
      <c r="V7337" s="14"/>
      <c r="W7337" s="14"/>
      <c r="X7337" s="14"/>
      <c r="Y7337" s="14"/>
    </row>
    <row r="7338" spans="1:25">
      <c r="A7338" s="14" t="s">
        <v>7422</v>
      </c>
      <c r="B7338" s="14" t="s">
        <v>60</v>
      </c>
      <c r="C7338" s="14" t="s">
        <v>38</v>
      </c>
      <c r="D7338" s="14" t="s">
        <v>50</v>
      </c>
      <c r="E7338" s="14">
        <v>5</v>
      </c>
      <c r="F7338" s="14">
        <v>310.572972587359</v>
      </c>
      <c r="G7338" s="14">
        <v>103.52432419578599</v>
      </c>
      <c r="H7338" s="14">
        <v>430.22201801847802</v>
      </c>
      <c r="I7338" s="14">
        <v>464.74287538753998</v>
      </c>
      <c r="J7338" s="14">
        <v>414.21302090952298</v>
      </c>
      <c r="K7338" s="14">
        <v>519.70993148226296</v>
      </c>
      <c r="L7338" s="14">
        <v>54.9670560947227</v>
      </c>
      <c r="M7338" s="14">
        <v>50.529854478016503</v>
      </c>
      <c r="O7338" s="14"/>
      <c r="P7338" s="14"/>
      <c r="Q7338" s="14"/>
      <c r="R7338" s="14"/>
      <c r="S7338" s="14"/>
      <c r="T7338" s="14"/>
      <c r="U7338" s="14"/>
      <c r="V7338" s="14"/>
      <c r="W7338" s="14"/>
      <c r="X7338" s="14"/>
      <c r="Y7338" s="14"/>
    </row>
    <row r="7339" spans="1:25">
      <c r="A7339" s="14" t="s">
        <v>7423</v>
      </c>
      <c r="B7339" s="14" t="s">
        <v>60</v>
      </c>
      <c r="C7339" s="14" t="s">
        <v>36</v>
      </c>
      <c r="D7339" s="14" t="s">
        <v>50</v>
      </c>
      <c r="E7339" s="14">
        <v>5</v>
      </c>
      <c r="F7339" s="14">
        <v>304.10491219157097</v>
      </c>
      <c r="G7339" s="14">
        <v>101.368304063857</v>
      </c>
      <c r="H7339" s="14">
        <v>419.40298747958298</v>
      </c>
      <c r="I7339" s="14">
        <v>458.10774448239999</v>
      </c>
      <c r="J7339" s="14">
        <v>407.81875751572602</v>
      </c>
      <c r="K7339" s="14">
        <v>512.86172010274902</v>
      </c>
      <c r="L7339" s="14">
        <v>54.753975620349003</v>
      </c>
      <c r="M7339" s="14">
        <v>50.288986966674202</v>
      </c>
      <c r="O7339" s="14"/>
      <c r="P7339" s="14"/>
      <c r="Q7339" s="14"/>
      <c r="R7339" s="14"/>
      <c r="S7339" s="14"/>
      <c r="T7339" s="14"/>
      <c r="U7339" s="14"/>
      <c r="V7339" s="14"/>
      <c r="W7339" s="14"/>
      <c r="X7339" s="14"/>
      <c r="Y7339" s="14"/>
    </row>
    <row r="7340" spans="1:25">
      <c r="A7340" s="14" t="s">
        <v>7424</v>
      </c>
      <c r="B7340" s="14" t="s">
        <v>60</v>
      </c>
      <c r="C7340" s="14" t="s">
        <v>34</v>
      </c>
      <c r="D7340" s="14" t="s">
        <v>50</v>
      </c>
      <c r="E7340" s="14">
        <v>5</v>
      </c>
      <c r="F7340" s="14">
        <v>313.763374412389</v>
      </c>
      <c r="G7340" s="14">
        <v>104.58779147079601</v>
      </c>
      <c r="H7340" s="14">
        <v>430.78062278597002</v>
      </c>
      <c r="I7340" s="14">
        <v>476.183311570245</v>
      </c>
      <c r="J7340" s="14">
        <v>424.68019978978703</v>
      </c>
      <c r="K7340" s="14">
        <v>532.18495836311502</v>
      </c>
      <c r="L7340" s="14">
        <v>56.001646792870503</v>
      </c>
      <c r="M7340" s="14">
        <v>51.503111780457601</v>
      </c>
      <c r="O7340" s="14"/>
      <c r="P7340" s="14"/>
      <c r="Q7340" s="14"/>
      <c r="R7340" s="14"/>
      <c r="S7340" s="14"/>
      <c r="T7340" s="14"/>
      <c r="U7340" s="14"/>
      <c r="V7340" s="14"/>
      <c r="W7340" s="14"/>
      <c r="X7340" s="14"/>
      <c r="Y7340" s="14"/>
    </row>
    <row r="7341" spans="1:25">
      <c r="A7341" s="14" t="s">
        <v>7425</v>
      </c>
      <c r="B7341" s="14" t="s">
        <v>60</v>
      </c>
      <c r="C7341" s="14" t="s">
        <v>128</v>
      </c>
      <c r="D7341" s="14" t="s">
        <v>50</v>
      </c>
      <c r="E7341" s="14">
        <v>5</v>
      </c>
      <c r="F7341" s="14">
        <v>333.41563433838098</v>
      </c>
      <c r="G7341" s="14">
        <v>111.13854477946001</v>
      </c>
      <c r="H7341" s="14">
        <v>456.96535824785298</v>
      </c>
      <c r="I7341" s="14">
        <v>508.56055450997098</v>
      </c>
      <c r="J7341" s="14">
        <v>455.129169372077</v>
      </c>
      <c r="K7341" s="14">
        <v>566.51293313738699</v>
      </c>
      <c r="L7341" s="14">
        <v>57.952378627416401</v>
      </c>
      <c r="M7341" s="14">
        <v>53.4313851378934</v>
      </c>
      <c r="O7341" s="14"/>
      <c r="P7341" s="14"/>
      <c r="Q7341" s="14"/>
      <c r="R7341" s="14"/>
      <c r="S7341" s="14"/>
      <c r="T7341" s="14"/>
      <c r="U7341" s="14"/>
      <c r="V7341" s="14"/>
      <c r="W7341" s="14"/>
      <c r="X7341" s="14"/>
      <c r="Y7341" s="14"/>
    </row>
    <row r="7342" spans="1:25">
      <c r="A7342" s="14" t="s">
        <v>7426</v>
      </c>
      <c r="B7342" s="14" t="s">
        <v>60</v>
      </c>
      <c r="C7342" s="14" t="s">
        <v>129</v>
      </c>
      <c r="D7342" s="14" t="s">
        <v>50</v>
      </c>
      <c r="E7342" s="14">
        <v>5</v>
      </c>
      <c r="F7342" s="14">
        <v>320.72303766417701</v>
      </c>
      <c r="G7342" s="14">
        <v>106.907679221392</v>
      </c>
      <c r="H7342" s="14">
        <v>438.601605032789</v>
      </c>
      <c r="I7342" s="14">
        <v>490.80707485250798</v>
      </c>
      <c r="J7342" s="14">
        <v>438.229239257274</v>
      </c>
      <c r="K7342" s="14">
        <v>547.92489678088202</v>
      </c>
      <c r="L7342" s="14">
        <v>57.117821928374298</v>
      </c>
      <c r="M7342" s="14">
        <v>52.577835595233601</v>
      </c>
      <c r="O7342" s="14"/>
      <c r="P7342" s="14"/>
      <c r="Q7342" s="14"/>
      <c r="R7342" s="14"/>
      <c r="S7342" s="14"/>
      <c r="T7342" s="14"/>
      <c r="U7342" s="14"/>
      <c r="V7342" s="14"/>
      <c r="W7342" s="14"/>
      <c r="X7342" s="14"/>
      <c r="Y7342" s="14"/>
    </row>
    <row r="7343" spans="1:25">
      <c r="A7343" s="14" t="s">
        <v>7427</v>
      </c>
      <c r="B7343" s="14" t="s">
        <v>60</v>
      </c>
      <c r="C7343" s="14" t="s">
        <v>130</v>
      </c>
      <c r="D7343" s="14" t="s">
        <v>50</v>
      </c>
      <c r="E7343" s="14">
        <v>5</v>
      </c>
      <c r="F7343" s="14">
        <v>315.49745084620997</v>
      </c>
      <c r="G7343" s="14">
        <v>105.165816948737</v>
      </c>
      <c r="H7343" s="14">
        <v>430.70148370858101</v>
      </c>
      <c r="I7343" s="14">
        <v>483.35537804606003</v>
      </c>
      <c r="J7343" s="14">
        <v>431.15335025671197</v>
      </c>
      <c r="K7343" s="14">
        <v>540.10385399381903</v>
      </c>
      <c r="L7343" s="14">
        <v>56.748475947759196</v>
      </c>
      <c r="M7343" s="14">
        <v>52.202027789347902</v>
      </c>
      <c r="O7343" s="14"/>
      <c r="P7343" s="14"/>
      <c r="Q7343" s="14"/>
      <c r="R7343" s="14"/>
      <c r="S7343" s="14"/>
      <c r="T7343" s="14"/>
      <c r="U7343" s="14"/>
      <c r="V7343" s="14"/>
      <c r="W7343" s="14"/>
      <c r="X7343" s="14"/>
      <c r="Y7343" s="14"/>
    </row>
    <row r="7344" spans="1:25">
      <c r="A7344" s="14" t="s">
        <v>7428</v>
      </c>
      <c r="B7344" s="14" t="s">
        <v>60</v>
      </c>
      <c r="C7344" s="14" t="s">
        <v>131</v>
      </c>
      <c r="D7344" s="14" t="s">
        <v>50</v>
      </c>
      <c r="E7344" s="14">
        <v>5</v>
      </c>
      <c r="F7344" s="14">
        <v>299.56418186225301</v>
      </c>
      <c r="G7344" s="14">
        <v>99.854727287417703</v>
      </c>
      <c r="H7344" s="14">
        <v>407.39294710092599</v>
      </c>
      <c r="I7344" s="14">
        <v>457.97591823588198</v>
      </c>
      <c r="J7344" s="14">
        <v>407.27578485228702</v>
      </c>
      <c r="K7344" s="14">
        <v>513.21316193303301</v>
      </c>
      <c r="L7344" s="14">
        <v>55.2372436971512</v>
      </c>
      <c r="M7344" s="14">
        <v>50.700133383594398</v>
      </c>
      <c r="O7344" s="14"/>
      <c r="P7344" s="14"/>
      <c r="Q7344" s="14"/>
      <c r="R7344" s="14"/>
      <c r="S7344" s="14"/>
      <c r="T7344" s="14"/>
      <c r="U7344" s="14"/>
      <c r="V7344" s="14"/>
      <c r="W7344" s="14"/>
      <c r="X7344" s="14"/>
      <c r="Y7344" s="14"/>
    </row>
    <row r="7345" spans="1:25">
      <c r="A7345" s="14" t="s">
        <v>7429</v>
      </c>
      <c r="B7345" s="14" t="s">
        <v>60</v>
      </c>
      <c r="C7345" s="14" t="s">
        <v>132</v>
      </c>
      <c r="D7345" s="14" t="s">
        <v>50</v>
      </c>
      <c r="E7345" s="14">
        <v>5</v>
      </c>
      <c r="F7345" s="14">
        <v>312.06908607625098</v>
      </c>
      <c r="G7345" s="14">
        <v>104.023028692084</v>
      </c>
      <c r="H7345" s="14">
        <v>421.31643860706299</v>
      </c>
      <c r="I7345" s="14">
        <v>473.09062225121897</v>
      </c>
      <c r="J7345" s="14">
        <v>421.72110582343299</v>
      </c>
      <c r="K7345" s="14">
        <v>528.95973953636496</v>
      </c>
      <c r="L7345" s="14">
        <v>55.869117285145798</v>
      </c>
      <c r="M7345" s="14">
        <v>51.369516427786102</v>
      </c>
      <c r="O7345" s="14"/>
      <c r="P7345" s="14"/>
      <c r="Q7345" s="14"/>
      <c r="R7345" s="14"/>
      <c r="S7345" s="14"/>
      <c r="T7345" s="14"/>
      <c r="U7345" s="14"/>
      <c r="V7345" s="14"/>
      <c r="W7345" s="14"/>
      <c r="X7345" s="14"/>
      <c r="Y7345" s="14"/>
    </row>
    <row r="7346" spans="1:25">
      <c r="A7346" s="14" t="s">
        <v>7430</v>
      </c>
      <c r="B7346" s="14" t="s">
        <v>60</v>
      </c>
      <c r="C7346" s="14" t="s">
        <v>38</v>
      </c>
      <c r="D7346" s="14" t="s">
        <v>135</v>
      </c>
      <c r="E7346" s="14">
        <v>0</v>
      </c>
      <c r="F7346" s="14">
        <v>622.02800088758897</v>
      </c>
      <c r="G7346" s="14">
        <v>207.34266696252999</v>
      </c>
      <c r="H7346" s="14">
        <v>283.47962451468402</v>
      </c>
      <c r="I7346" s="14">
        <v>300.83837035557099</v>
      </c>
      <c r="J7346" s="14">
        <v>277.49038321560602</v>
      </c>
      <c r="K7346" s="14">
        <v>325.61524605820102</v>
      </c>
      <c r="L7346" s="14">
        <v>24.7768757026295</v>
      </c>
      <c r="M7346" s="14">
        <v>23.347987139964602</v>
      </c>
      <c r="O7346" s="14"/>
      <c r="P7346" s="14"/>
      <c r="Q7346" s="14"/>
      <c r="R7346" s="14"/>
      <c r="S7346" s="14"/>
      <c r="T7346" s="14"/>
      <c r="U7346" s="14"/>
      <c r="V7346" s="14"/>
      <c r="W7346" s="14"/>
      <c r="X7346" s="14"/>
      <c r="Y7346" s="14"/>
    </row>
    <row r="7347" spans="1:25">
      <c r="A7347" s="14" t="s">
        <v>7431</v>
      </c>
      <c r="B7347" s="14" t="s">
        <v>60</v>
      </c>
      <c r="C7347" s="14" t="s">
        <v>36</v>
      </c>
      <c r="D7347" s="14" t="s">
        <v>135</v>
      </c>
      <c r="E7347" s="14">
        <v>0</v>
      </c>
      <c r="F7347" s="14">
        <v>613.87729185565399</v>
      </c>
      <c r="G7347" s="14">
        <v>204.62576395188501</v>
      </c>
      <c r="H7347" s="14">
        <v>277.36714749739201</v>
      </c>
      <c r="I7347" s="14">
        <v>290.022096697932</v>
      </c>
      <c r="J7347" s="14">
        <v>267.35768992737002</v>
      </c>
      <c r="K7347" s="14">
        <v>314.08304149958298</v>
      </c>
      <c r="L7347" s="14">
        <v>24.060944801651299</v>
      </c>
      <c r="M7347" s="14">
        <v>22.6644067705619</v>
      </c>
      <c r="O7347" s="14"/>
      <c r="P7347" s="14"/>
      <c r="Q7347" s="14"/>
      <c r="R7347" s="14"/>
      <c r="S7347" s="14"/>
      <c r="T7347" s="14"/>
      <c r="U7347" s="14"/>
      <c r="V7347" s="14"/>
      <c r="W7347" s="14"/>
      <c r="X7347" s="14"/>
      <c r="Y7347" s="14"/>
    </row>
    <row r="7348" spans="1:25">
      <c r="A7348" s="14" t="s">
        <v>7432</v>
      </c>
      <c r="B7348" s="14" t="s">
        <v>60</v>
      </c>
      <c r="C7348" s="14" t="s">
        <v>34</v>
      </c>
      <c r="D7348" s="14" t="s">
        <v>135</v>
      </c>
      <c r="E7348" s="14">
        <v>0</v>
      </c>
      <c r="F7348" s="14">
        <v>613.62839880297997</v>
      </c>
      <c r="G7348" s="14">
        <v>204.54279960099299</v>
      </c>
      <c r="H7348" s="14">
        <v>275.42164078483501</v>
      </c>
      <c r="I7348" s="14">
        <v>285.70675664126998</v>
      </c>
      <c r="J7348" s="14">
        <v>263.37807990008002</v>
      </c>
      <c r="K7348" s="14">
        <v>309.41157267941799</v>
      </c>
      <c r="L7348" s="14">
        <v>23.7048160381486</v>
      </c>
      <c r="M7348" s="14">
        <v>22.3286767411896</v>
      </c>
      <c r="O7348" s="14"/>
      <c r="P7348" s="14"/>
      <c r="Q7348" s="14"/>
      <c r="R7348" s="14"/>
      <c r="S7348" s="14"/>
      <c r="T7348" s="14"/>
      <c r="U7348" s="14"/>
      <c r="V7348" s="14"/>
      <c r="W7348" s="14"/>
      <c r="X7348" s="14"/>
      <c r="Y7348" s="14"/>
    </row>
    <row r="7349" spans="1:25">
      <c r="A7349" s="14" t="s">
        <v>7433</v>
      </c>
      <c r="B7349" s="14" t="s">
        <v>60</v>
      </c>
      <c r="C7349" s="14" t="s">
        <v>128</v>
      </c>
      <c r="D7349" s="14" t="s">
        <v>135</v>
      </c>
      <c r="E7349" s="14">
        <v>0</v>
      </c>
      <c r="F7349" s="14">
        <v>596.31957475014303</v>
      </c>
      <c r="G7349" s="14">
        <v>198.77319158338099</v>
      </c>
      <c r="H7349" s="14">
        <v>266.06799603349202</v>
      </c>
      <c r="I7349" s="14">
        <v>274.44616729887002</v>
      </c>
      <c r="J7349" s="14">
        <v>252.69719231605001</v>
      </c>
      <c r="K7349" s="14">
        <v>297.555522747807</v>
      </c>
      <c r="L7349" s="14">
        <v>23.109355448937698</v>
      </c>
      <c r="M7349" s="14">
        <v>21.7489749828196</v>
      </c>
      <c r="O7349" s="14"/>
      <c r="P7349" s="14"/>
      <c r="Q7349" s="14"/>
      <c r="R7349" s="14"/>
      <c r="S7349" s="14"/>
      <c r="T7349" s="14"/>
      <c r="U7349" s="14"/>
      <c r="V7349" s="14"/>
      <c r="W7349" s="14"/>
      <c r="X7349" s="14"/>
      <c r="Y7349" s="14"/>
    </row>
    <row r="7350" spans="1:25">
      <c r="A7350" s="14" t="s">
        <v>7434</v>
      </c>
      <c r="B7350" s="14" t="s">
        <v>60</v>
      </c>
      <c r="C7350" s="14" t="s">
        <v>129</v>
      </c>
      <c r="D7350" s="14" t="s">
        <v>135</v>
      </c>
      <c r="E7350" s="14">
        <v>0</v>
      </c>
      <c r="F7350" s="14">
        <v>586.600146155895</v>
      </c>
      <c r="G7350" s="14">
        <v>195.53338205196499</v>
      </c>
      <c r="H7350" s="14">
        <v>260.27160624540602</v>
      </c>
      <c r="I7350" s="14">
        <v>266.46925904195501</v>
      </c>
      <c r="J7350" s="14">
        <v>245.20558476989899</v>
      </c>
      <c r="K7350" s="14">
        <v>289.07430690628098</v>
      </c>
      <c r="L7350" s="14">
        <v>22.605047864326899</v>
      </c>
      <c r="M7350" s="14">
        <v>21.263674272055599</v>
      </c>
      <c r="O7350" s="14"/>
      <c r="P7350" s="14"/>
      <c r="Q7350" s="14"/>
      <c r="R7350" s="14"/>
      <c r="S7350" s="14"/>
      <c r="T7350" s="14"/>
      <c r="U7350" s="14"/>
      <c r="V7350" s="14"/>
      <c r="W7350" s="14"/>
      <c r="X7350" s="14"/>
      <c r="Y7350" s="14"/>
    </row>
    <row r="7351" spans="1:25">
      <c r="A7351" s="14" t="s">
        <v>7435</v>
      </c>
      <c r="B7351" s="14" t="s">
        <v>60</v>
      </c>
      <c r="C7351" s="14" t="s">
        <v>130</v>
      </c>
      <c r="D7351" s="14" t="s">
        <v>135</v>
      </c>
      <c r="E7351" s="14">
        <v>0</v>
      </c>
      <c r="F7351" s="14">
        <v>584.315824218687</v>
      </c>
      <c r="G7351" s="14">
        <v>194.77194140622899</v>
      </c>
      <c r="H7351" s="14">
        <v>257.70301853166097</v>
      </c>
      <c r="I7351" s="14">
        <v>260.00619398494302</v>
      </c>
      <c r="J7351" s="14">
        <v>239.24812104348501</v>
      </c>
      <c r="K7351" s="14">
        <v>282.076390402622</v>
      </c>
      <c r="L7351" s="14">
        <v>22.070196417679099</v>
      </c>
      <c r="M7351" s="14">
        <v>20.758072941458</v>
      </c>
      <c r="O7351" s="14"/>
      <c r="P7351" s="14"/>
      <c r="Q7351" s="14"/>
      <c r="R7351" s="14"/>
      <c r="S7351" s="14"/>
      <c r="T7351" s="14"/>
      <c r="U7351" s="14"/>
      <c r="V7351" s="14"/>
      <c r="W7351" s="14"/>
      <c r="X7351" s="14"/>
      <c r="Y7351" s="14"/>
    </row>
    <row r="7352" spans="1:25">
      <c r="A7352" s="14" t="s">
        <v>7436</v>
      </c>
      <c r="B7352" s="14" t="s">
        <v>60</v>
      </c>
      <c r="C7352" s="14" t="s">
        <v>131</v>
      </c>
      <c r="D7352" s="14" t="s">
        <v>135</v>
      </c>
      <c r="E7352" s="14">
        <v>0</v>
      </c>
      <c r="F7352" s="14">
        <v>579.04242173824798</v>
      </c>
      <c r="G7352" s="14">
        <v>193.01414057941599</v>
      </c>
      <c r="H7352" s="14">
        <v>253.83349117708201</v>
      </c>
      <c r="I7352" s="14">
        <v>252.05726378925399</v>
      </c>
      <c r="J7352" s="14">
        <v>231.869500861657</v>
      </c>
      <c r="K7352" s="14">
        <v>273.52709760055302</v>
      </c>
      <c r="L7352" s="14">
        <v>21.4698338112999</v>
      </c>
      <c r="M7352" s="14">
        <v>20.1877629275963</v>
      </c>
      <c r="O7352" s="14"/>
      <c r="P7352" s="14"/>
      <c r="Q7352" s="14"/>
      <c r="R7352" s="14"/>
      <c r="S7352" s="14"/>
      <c r="T7352" s="14"/>
      <c r="U7352" s="14"/>
      <c r="V7352" s="14"/>
      <c r="W7352" s="14"/>
      <c r="X7352" s="14"/>
      <c r="Y7352" s="14"/>
    </row>
    <row r="7353" spans="1:25">
      <c r="A7353" s="14" t="s">
        <v>7437</v>
      </c>
      <c r="B7353" s="14" t="s">
        <v>60</v>
      </c>
      <c r="C7353" s="14" t="s">
        <v>132</v>
      </c>
      <c r="D7353" s="14" t="s">
        <v>135</v>
      </c>
      <c r="E7353" s="14">
        <v>0</v>
      </c>
      <c r="F7353" s="14">
        <v>593.62421103446195</v>
      </c>
      <c r="G7353" s="14">
        <v>197.87473701148701</v>
      </c>
      <c r="H7353" s="14">
        <v>258.5246106761</v>
      </c>
      <c r="I7353" s="14">
        <v>253.43171464812701</v>
      </c>
      <c r="J7353" s="14">
        <v>233.400720533726</v>
      </c>
      <c r="K7353" s="14">
        <v>274.71856866168503</v>
      </c>
      <c r="L7353" s="14">
        <v>21.286854013558202</v>
      </c>
      <c r="M7353" s="14">
        <v>20.030994114400801</v>
      </c>
      <c r="O7353" s="14"/>
      <c r="P7353" s="14"/>
      <c r="Q7353" s="14"/>
      <c r="R7353" s="14"/>
      <c r="S7353" s="14"/>
      <c r="T7353" s="14"/>
      <c r="U7353" s="14"/>
      <c r="V7353" s="14"/>
      <c r="W7353" s="14"/>
      <c r="X7353" s="14"/>
      <c r="Y7353" s="14"/>
    </row>
    <row r="7354" spans="1:25">
      <c r="A7354" s="14" t="s">
        <v>7438</v>
      </c>
      <c r="B7354" s="14" t="s">
        <v>60</v>
      </c>
      <c r="C7354" s="14" t="s">
        <v>38</v>
      </c>
      <c r="D7354" s="14" t="s">
        <v>135</v>
      </c>
      <c r="E7354" s="14">
        <v>1</v>
      </c>
      <c r="F7354" s="14">
        <v>99.315908627688003</v>
      </c>
      <c r="G7354" s="14">
        <v>33.105302875896001</v>
      </c>
      <c r="H7354" s="14">
        <v>215.41711918204101</v>
      </c>
      <c r="I7354" s="14">
        <v>211.69442832569999</v>
      </c>
      <c r="J7354" s="14">
        <v>171.79417208389799</v>
      </c>
      <c r="K7354" s="14">
        <v>258.019662045958</v>
      </c>
      <c r="L7354" s="14">
        <v>46.325233720257899</v>
      </c>
      <c r="M7354" s="14">
        <v>39.900256241802197</v>
      </c>
      <c r="O7354" s="14"/>
      <c r="P7354" s="14"/>
      <c r="Q7354" s="14"/>
      <c r="R7354" s="14"/>
      <c r="S7354" s="14"/>
      <c r="T7354" s="14"/>
      <c r="U7354" s="14"/>
      <c r="V7354" s="14"/>
      <c r="W7354" s="14"/>
      <c r="X7354" s="14"/>
      <c r="Y7354" s="14"/>
    </row>
    <row r="7355" spans="1:25">
      <c r="A7355" s="14" t="s">
        <v>7439</v>
      </c>
      <c r="B7355" s="14" t="s">
        <v>60</v>
      </c>
      <c r="C7355" s="14" t="s">
        <v>36</v>
      </c>
      <c r="D7355" s="14" t="s">
        <v>135</v>
      </c>
      <c r="E7355" s="14">
        <v>1</v>
      </c>
      <c r="F7355" s="14">
        <v>93.911187629585299</v>
      </c>
      <c r="G7355" s="14">
        <v>31.3037292098618</v>
      </c>
      <c r="H7355" s="14">
        <v>202.67872586508099</v>
      </c>
      <c r="I7355" s="14">
        <v>194.957052351074</v>
      </c>
      <c r="J7355" s="14">
        <v>157.193452863722</v>
      </c>
      <c r="K7355" s="14">
        <v>238.98900261478701</v>
      </c>
      <c r="L7355" s="14">
        <v>44.031950263713199</v>
      </c>
      <c r="M7355" s="14">
        <v>37.763599487352103</v>
      </c>
      <c r="O7355" s="14"/>
      <c r="P7355" s="14"/>
      <c r="Q7355" s="14"/>
      <c r="R7355" s="14"/>
      <c r="S7355" s="14"/>
      <c r="T7355" s="14"/>
      <c r="U7355" s="14"/>
      <c r="V7355" s="14"/>
      <c r="W7355" s="14"/>
      <c r="X7355" s="14"/>
      <c r="Y7355" s="14"/>
    </row>
    <row r="7356" spans="1:25">
      <c r="A7356" s="14" t="s">
        <v>7440</v>
      </c>
      <c r="B7356" s="14" t="s">
        <v>60</v>
      </c>
      <c r="C7356" s="14" t="s">
        <v>34</v>
      </c>
      <c r="D7356" s="14" t="s">
        <v>135</v>
      </c>
      <c r="E7356" s="14">
        <v>1</v>
      </c>
      <c r="F7356" s="14">
        <v>95.642907707396105</v>
      </c>
      <c r="G7356" s="14">
        <v>31.880969235798698</v>
      </c>
      <c r="H7356" s="14">
        <v>205.59966402415401</v>
      </c>
      <c r="I7356" s="14">
        <v>196.26232191740601</v>
      </c>
      <c r="J7356" s="14">
        <v>158.595831930565</v>
      </c>
      <c r="K7356" s="14">
        <v>240.11932587220201</v>
      </c>
      <c r="L7356" s="14">
        <v>43.8570039547959</v>
      </c>
      <c r="M7356" s="14">
        <v>37.666489986840297</v>
      </c>
      <c r="O7356" s="14"/>
      <c r="P7356" s="14"/>
      <c r="Q7356" s="14"/>
      <c r="R7356" s="14"/>
      <c r="S7356" s="14"/>
      <c r="T7356" s="14"/>
      <c r="U7356" s="14"/>
      <c r="V7356" s="14"/>
      <c r="W7356" s="14"/>
      <c r="X7356" s="14"/>
      <c r="Y7356" s="14"/>
    </row>
    <row r="7357" spans="1:25">
      <c r="A7357" s="14" t="s">
        <v>7441</v>
      </c>
      <c r="B7357" s="14" t="s">
        <v>60</v>
      </c>
      <c r="C7357" s="14" t="s">
        <v>128</v>
      </c>
      <c r="D7357" s="14" t="s">
        <v>135</v>
      </c>
      <c r="E7357" s="14">
        <v>1</v>
      </c>
      <c r="F7357" s="14">
        <v>99.881787254257802</v>
      </c>
      <c r="G7357" s="14">
        <v>33.293929084752598</v>
      </c>
      <c r="H7357" s="14">
        <v>214.122638656844</v>
      </c>
      <c r="I7357" s="14">
        <v>203.105689612969</v>
      </c>
      <c r="J7357" s="14">
        <v>164.92579923258299</v>
      </c>
      <c r="K7357" s="14">
        <v>247.414635899921</v>
      </c>
      <c r="L7357" s="14">
        <v>44.308946286951802</v>
      </c>
      <c r="M7357" s="14">
        <v>38.179890380385999</v>
      </c>
      <c r="O7357" s="14"/>
      <c r="P7357" s="14"/>
      <c r="Q7357" s="14"/>
      <c r="R7357" s="14"/>
      <c r="S7357" s="14"/>
      <c r="T7357" s="14"/>
      <c r="U7357" s="14"/>
      <c r="V7357" s="14"/>
      <c r="W7357" s="14"/>
      <c r="X7357" s="14"/>
      <c r="Y7357" s="14"/>
    </row>
    <row r="7358" spans="1:25">
      <c r="A7358" s="14" t="s">
        <v>7442</v>
      </c>
      <c r="B7358" s="14" t="s">
        <v>60</v>
      </c>
      <c r="C7358" s="14" t="s">
        <v>129</v>
      </c>
      <c r="D7358" s="14" t="s">
        <v>135</v>
      </c>
      <c r="E7358" s="14">
        <v>1</v>
      </c>
      <c r="F7358" s="14">
        <v>100.350215602105</v>
      </c>
      <c r="G7358" s="14">
        <v>33.450071867368301</v>
      </c>
      <c r="H7358" s="14">
        <v>214.60696236549401</v>
      </c>
      <c r="I7358" s="14">
        <v>199.743880122001</v>
      </c>
      <c r="J7358" s="14">
        <v>162.230905043392</v>
      </c>
      <c r="K7358" s="14">
        <v>243.26360559419899</v>
      </c>
      <c r="L7358" s="14">
        <v>43.519725472198097</v>
      </c>
      <c r="M7358" s="14">
        <v>37.512975078609301</v>
      </c>
      <c r="O7358" s="14"/>
      <c r="P7358" s="14"/>
      <c r="Q7358" s="14"/>
      <c r="R7358" s="14"/>
      <c r="S7358" s="14"/>
      <c r="T7358" s="14"/>
      <c r="U7358" s="14"/>
      <c r="V7358" s="14"/>
      <c r="W7358" s="14"/>
      <c r="X7358" s="14"/>
      <c r="Y7358" s="14"/>
    </row>
    <row r="7359" spans="1:25">
      <c r="A7359" s="14" t="s">
        <v>7443</v>
      </c>
      <c r="B7359" s="14" t="s">
        <v>60</v>
      </c>
      <c r="C7359" s="14" t="s">
        <v>130</v>
      </c>
      <c r="D7359" s="14" t="s">
        <v>135</v>
      </c>
      <c r="E7359" s="14">
        <v>1</v>
      </c>
      <c r="F7359" s="14">
        <v>99.041907021667498</v>
      </c>
      <c r="G7359" s="14">
        <v>33.013969007222499</v>
      </c>
      <c r="H7359" s="14">
        <v>210.92043150471201</v>
      </c>
      <c r="I7359" s="14">
        <v>190.64114442560401</v>
      </c>
      <c r="J7359" s="14">
        <v>154.63233976146</v>
      </c>
      <c r="K7359" s="14">
        <v>232.45698978795801</v>
      </c>
      <c r="L7359" s="14">
        <v>41.815845362353699</v>
      </c>
      <c r="M7359" s="14">
        <v>36.008804664144499</v>
      </c>
      <c r="O7359" s="14"/>
      <c r="P7359" s="14"/>
      <c r="Q7359" s="14"/>
      <c r="R7359" s="14"/>
      <c r="S7359" s="14"/>
      <c r="T7359" s="14"/>
      <c r="U7359" s="14"/>
      <c r="V7359" s="14"/>
      <c r="W7359" s="14"/>
      <c r="X7359" s="14"/>
      <c r="Y7359" s="14"/>
    </row>
    <row r="7360" spans="1:25">
      <c r="A7360" s="14" t="s">
        <v>7444</v>
      </c>
      <c r="B7360" s="14" t="s">
        <v>60</v>
      </c>
      <c r="C7360" s="14" t="s">
        <v>131</v>
      </c>
      <c r="D7360" s="14" t="s">
        <v>135</v>
      </c>
      <c r="E7360" s="14">
        <v>1</v>
      </c>
      <c r="F7360" s="14">
        <v>94.342501276355904</v>
      </c>
      <c r="G7360" s="14">
        <v>31.447500425451999</v>
      </c>
      <c r="H7360" s="14">
        <v>199.907828017621</v>
      </c>
      <c r="I7360" s="14">
        <v>174.99587989958101</v>
      </c>
      <c r="J7360" s="14">
        <v>141.206777644147</v>
      </c>
      <c r="K7360" s="14">
        <v>214.379669394611</v>
      </c>
      <c r="L7360" s="14">
        <v>39.383789495029298</v>
      </c>
      <c r="M7360" s="14">
        <v>33.7891022554344</v>
      </c>
      <c r="O7360" s="14"/>
      <c r="P7360" s="14"/>
      <c r="Q7360" s="14"/>
      <c r="R7360" s="14"/>
      <c r="S7360" s="14"/>
      <c r="T7360" s="14"/>
      <c r="U7360" s="14"/>
      <c r="V7360" s="14"/>
      <c r="W7360" s="14"/>
      <c r="X7360" s="14"/>
      <c r="Y7360" s="14"/>
    </row>
    <row r="7361" spans="1:25">
      <c r="A7361" s="14" t="s">
        <v>7445</v>
      </c>
      <c r="B7361" s="14" t="s">
        <v>60</v>
      </c>
      <c r="C7361" s="14" t="s">
        <v>132</v>
      </c>
      <c r="D7361" s="14" t="s">
        <v>135</v>
      </c>
      <c r="E7361" s="14">
        <v>1</v>
      </c>
      <c r="F7361" s="14">
        <v>95.252650525523293</v>
      </c>
      <c r="G7361" s="14">
        <v>31.750883508507801</v>
      </c>
      <c r="H7361" s="14">
        <v>202.153378733681</v>
      </c>
      <c r="I7361" s="14">
        <v>173.32652314595501</v>
      </c>
      <c r="J7361" s="14">
        <v>140.06042071245901</v>
      </c>
      <c r="K7361" s="14">
        <v>212.07207945934201</v>
      </c>
      <c r="L7361" s="14">
        <v>38.745556313386601</v>
      </c>
      <c r="M7361" s="14">
        <v>33.2661024334963</v>
      </c>
      <c r="O7361" s="14"/>
      <c r="P7361" s="14"/>
      <c r="Q7361" s="14"/>
      <c r="R7361" s="14"/>
      <c r="S7361" s="14"/>
      <c r="T7361" s="14"/>
      <c r="U7361" s="14"/>
      <c r="V7361" s="14"/>
      <c r="W7361" s="14"/>
      <c r="X7361" s="14"/>
      <c r="Y7361" s="14"/>
    </row>
    <row r="7362" spans="1:25">
      <c r="A7362" s="14" t="s">
        <v>7446</v>
      </c>
      <c r="B7362" s="14" t="s">
        <v>60</v>
      </c>
      <c r="C7362" s="14" t="s">
        <v>38</v>
      </c>
      <c r="D7362" s="14" t="s">
        <v>135</v>
      </c>
      <c r="E7362" s="14">
        <v>2</v>
      </c>
      <c r="F7362" s="14">
        <v>111.08316425919701</v>
      </c>
      <c r="G7362" s="14">
        <v>37.027721419732302</v>
      </c>
      <c r="H7362" s="14">
        <v>222.96454157724099</v>
      </c>
      <c r="I7362" s="14">
        <v>241.57319906349699</v>
      </c>
      <c r="J7362" s="14">
        <v>198.31912556956101</v>
      </c>
      <c r="K7362" s="14">
        <v>291.38308930565802</v>
      </c>
      <c r="L7362" s="14">
        <v>49.809890242160598</v>
      </c>
      <c r="M7362" s="14">
        <v>43.2540734939356</v>
      </c>
      <c r="O7362" s="14"/>
      <c r="P7362" s="14"/>
      <c r="Q7362" s="14"/>
      <c r="R7362" s="14"/>
      <c r="S7362" s="14"/>
      <c r="T7362" s="14"/>
      <c r="U7362" s="14"/>
      <c r="V7362" s="14"/>
      <c r="W7362" s="14"/>
      <c r="X7362" s="14"/>
      <c r="Y7362" s="14"/>
    </row>
    <row r="7363" spans="1:25">
      <c r="A7363" s="14" t="s">
        <v>7447</v>
      </c>
      <c r="B7363" s="14" t="s">
        <v>60</v>
      </c>
      <c r="C7363" s="14" t="s">
        <v>36</v>
      </c>
      <c r="D7363" s="14" t="s">
        <v>135</v>
      </c>
      <c r="E7363" s="14">
        <v>2</v>
      </c>
      <c r="F7363" s="14">
        <v>106.484894714413</v>
      </c>
      <c r="G7363" s="14">
        <v>35.494964904804199</v>
      </c>
      <c r="H7363" s="14">
        <v>211.13711923387501</v>
      </c>
      <c r="I7363" s="14">
        <v>225.36320281167801</v>
      </c>
      <c r="J7363" s="14">
        <v>184.19284969348701</v>
      </c>
      <c r="K7363" s="14">
        <v>272.91765152483703</v>
      </c>
      <c r="L7363" s="14">
        <v>47.554448713158202</v>
      </c>
      <c r="M7363" s="14">
        <v>41.170353118191102</v>
      </c>
      <c r="O7363" s="14"/>
      <c r="P7363" s="14"/>
      <c r="Q7363" s="14"/>
      <c r="R7363" s="14"/>
      <c r="S7363" s="14"/>
      <c r="T7363" s="14"/>
      <c r="U7363" s="14"/>
      <c r="V7363" s="14"/>
      <c r="W7363" s="14"/>
      <c r="X7363" s="14"/>
      <c r="Y7363" s="14"/>
    </row>
    <row r="7364" spans="1:25">
      <c r="A7364" s="14" t="s">
        <v>7448</v>
      </c>
      <c r="B7364" s="14" t="s">
        <v>60</v>
      </c>
      <c r="C7364" s="14" t="s">
        <v>34</v>
      </c>
      <c r="D7364" s="14" t="s">
        <v>135</v>
      </c>
      <c r="E7364" s="14">
        <v>2</v>
      </c>
      <c r="F7364" s="14">
        <v>107.037505041354</v>
      </c>
      <c r="G7364" s="14">
        <v>35.679168347117901</v>
      </c>
      <c r="H7364" s="14">
        <v>210.52554932115299</v>
      </c>
      <c r="I7364" s="14">
        <v>219.680160697361</v>
      </c>
      <c r="J7364" s="14">
        <v>179.65283056545499</v>
      </c>
      <c r="K7364" s="14">
        <v>265.89700555120402</v>
      </c>
      <c r="L7364" s="14">
        <v>46.216844853843</v>
      </c>
      <c r="M7364" s="14">
        <v>40.027330131905998</v>
      </c>
      <c r="O7364" s="14"/>
      <c r="P7364" s="14"/>
      <c r="Q7364" s="14"/>
      <c r="R7364" s="14"/>
      <c r="S7364" s="14"/>
      <c r="T7364" s="14"/>
      <c r="U7364" s="14"/>
      <c r="V7364" s="14"/>
      <c r="W7364" s="14"/>
      <c r="X7364" s="14"/>
      <c r="Y7364" s="14"/>
    </row>
    <row r="7365" spans="1:25">
      <c r="A7365" s="14" t="s">
        <v>7449</v>
      </c>
      <c r="B7365" s="14" t="s">
        <v>60</v>
      </c>
      <c r="C7365" s="14" t="s">
        <v>128</v>
      </c>
      <c r="D7365" s="14" t="s">
        <v>135</v>
      </c>
      <c r="E7365" s="14">
        <v>2</v>
      </c>
      <c r="F7365" s="14">
        <v>98.535472867264204</v>
      </c>
      <c r="G7365" s="14">
        <v>32.845157622421397</v>
      </c>
      <c r="H7365" s="14">
        <v>192.700498430133</v>
      </c>
      <c r="I7365" s="14">
        <v>193.26992557736199</v>
      </c>
      <c r="J7365" s="14">
        <v>156.66393454432199</v>
      </c>
      <c r="K7365" s="14">
        <v>235.795690267541</v>
      </c>
      <c r="L7365" s="14">
        <v>42.525764690178796</v>
      </c>
      <c r="M7365" s="14">
        <v>36.605991033040098</v>
      </c>
      <c r="O7365" s="14"/>
      <c r="P7365" s="14"/>
      <c r="Q7365" s="14"/>
      <c r="R7365" s="14"/>
      <c r="S7365" s="14"/>
      <c r="T7365" s="14"/>
      <c r="U7365" s="14"/>
      <c r="V7365" s="14"/>
      <c r="W7365" s="14"/>
      <c r="X7365" s="14"/>
      <c r="Y7365" s="14"/>
    </row>
    <row r="7366" spans="1:25">
      <c r="A7366" s="14" t="s">
        <v>7450</v>
      </c>
      <c r="B7366" s="14" t="s">
        <v>60</v>
      </c>
      <c r="C7366" s="14" t="s">
        <v>129</v>
      </c>
      <c r="D7366" s="14" t="s">
        <v>135</v>
      </c>
      <c r="E7366" s="14">
        <v>2</v>
      </c>
      <c r="F7366" s="14">
        <v>96.164416283485906</v>
      </c>
      <c r="G7366" s="14">
        <v>32.054805427828597</v>
      </c>
      <c r="H7366" s="14">
        <v>187.10850526994</v>
      </c>
      <c r="I7366" s="14">
        <v>184.76090033640901</v>
      </c>
      <c r="J7366" s="14">
        <v>149.39159129975101</v>
      </c>
      <c r="K7366" s="14">
        <v>225.926051574436</v>
      </c>
      <c r="L7366" s="14">
        <v>41.165151238027001</v>
      </c>
      <c r="M7366" s="14">
        <v>35.369309036657697</v>
      </c>
      <c r="O7366" s="14"/>
      <c r="P7366" s="14"/>
      <c r="Q7366" s="14"/>
      <c r="R7366" s="14"/>
      <c r="S7366" s="14"/>
      <c r="T7366" s="14"/>
      <c r="U7366" s="14"/>
      <c r="V7366" s="14"/>
      <c r="W7366" s="14"/>
      <c r="X7366" s="14"/>
      <c r="Y7366" s="14"/>
    </row>
    <row r="7367" spans="1:25">
      <c r="A7367" s="14" t="s">
        <v>7451</v>
      </c>
      <c r="B7367" s="14" t="s">
        <v>60</v>
      </c>
      <c r="C7367" s="14" t="s">
        <v>130</v>
      </c>
      <c r="D7367" s="14" t="s">
        <v>135</v>
      </c>
      <c r="E7367" s="14">
        <v>2</v>
      </c>
      <c r="F7367" s="14">
        <v>96.612186683596804</v>
      </c>
      <c r="G7367" s="14">
        <v>32.204062227865599</v>
      </c>
      <c r="H7367" s="14">
        <v>186.751564153629</v>
      </c>
      <c r="I7367" s="14">
        <v>181.24506829771599</v>
      </c>
      <c r="J7367" s="14">
        <v>146.690954796668</v>
      </c>
      <c r="K7367" s="14">
        <v>221.44718734958099</v>
      </c>
      <c r="L7367" s="14">
        <v>40.202119051864997</v>
      </c>
      <c r="M7367" s="14">
        <v>34.554113501048697</v>
      </c>
      <c r="O7367" s="14"/>
      <c r="P7367" s="14"/>
      <c r="Q7367" s="14"/>
      <c r="R7367" s="14"/>
      <c r="S7367" s="14"/>
      <c r="T7367" s="14"/>
      <c r="U7367" s="14"/>
      <c r="V7367" s="14"/>
      <c r="W7367" s="14"/>
      <c r="X7367" s="14"/>
      <c r="Y7367" s="14"/>
    </row>
    <row r="7368" spans="1:25">
      <c r="A7368" s="14" t="s">
        <v>7452</v>
      </c>
      <c r="B7368" s="14" t="s">
        <v>60</v>
      </c>
      <c r="C7368" s="14" t="s">
        <v>131</v>
      </c>
      <c r="D7368" s="14" t="s">
        <v>135</v>
      </c>
      <c r="E7368" s="14">
        <v>2</v>
      </c>
      <c r="F7368" s="14">
        <v>93.159465672636301</v>
      </c>
      <c r="G7368" s="14">
        <v>31.053155224212102</v>
      </c>
      <c r="H7368" s="14">
        <v>178.812387325354</v>
      </c>
      <c r="I7368" s="14">
        <v>170.62475296146499</v>
      </c>
      <c r="J7368" s="14">
        <v>137.595040599887</v>
      </c>
      <c r="K7368" s="14">
        <v>209.16102946722901</v>
      </c>
      <c r="L7368" s="14">
        <v>38.536276505763702</v>
      </c>
      <c r="M7368" s="14">
        <v>33.029712361578298</v>
      </c>
      <c r="O7368" s="14"/>
      <c r="P7368" s="14"/>
      <c r="Q7368" s="14"/>
      <c r="R7368" s="14"/>
      <c r="S7368" s="14"/>
      <c r="T7368" s="14"/>
      <c r="U7368" s="14"/>
      <c r="V7368" s="14"/>
      <c r="W7368" s="14"/>
      <c r="X7368" s="14"/>
      <c r="Y7368" s="14"/>
    </row>
    <row r="7369" spans="1:25">
      <c r="A7369" s="14" t="s">
        <v>7453</v>
      </c>
      <c r="B7369" s="14" t="s">
        <v>60</v>
      </c>
      <c r="C7369" s="14" t="s">
        <v>132</v>
      </c>
      <c r="D7369" s="14" t="s">
        <v>135</v>
      </c>
      <c r="E7369" s="14">
        <v>2</v>
      </c>
      <c r="F7369" s="14">
        <v>96.850423286708406</v>
      </c>
      <c r="G7369" s="14">
        <v>32.2834744289028</v>
      </c>
      <c r="H7369" s="14">
        <v>184.203323227792</v>
      </c>
      <c r="I7369" s="14">
        <v>172.98040300212699</v>
      </c>
      <c r="J7369" s="14">
        <v>140.15067867023799</v>
      </c>
      <c r="K7369" s="14">
        <v>211.169109987334</v>
      </c>
      <c r="L7369" s="14">
        <v>38.188706985206601</v>
      </c>
      <c r="M7369" s="14">
        <v>32.829724331889302</v>
      </c>
      <c r="O7369" s="14"/>
      <c r="P7369" s="14"/>
      <c r="Q7369" s="14"/>
      <c r="R7369" s="14"/>
      <c r="S7369" s="14"/>
      <c r="T7369" s="14"/>
      <c r="U7369" s="14"/>
      <c r="V7369" s="14"/>
      <c r="W7369" s="14"/>
      <c r="X7369" s="14"/>
      <c r="Y7369" s="14"/>
    </row>
    <row r="7370" spans="1:25">
      <c r="A7370" s="14" t="s">
        <v>7454</v>
      </c>
      <c r="B7370" s="14" t="s">
        <v>60</v>
      </c>
      <c r="C7370" s="14" t="s">
        <v>38</v>
      </c>
      <c r="D7370" s="14" t="s">
        <v>135</v>
      </c>
      <c r="E7370" s="14">
        <v>3</v>
      </c>
      <c r="F7370" s="14">
        <v>126.005437484537</v>
      </c>
      <c r="G7370" s="14">
        <v>42.001812494845701</v>
      </c>
      <c r="H7370" s="14">
        <v>270.73490070159602</v>
      </c>
      <c r="I7370" s="14">
        <v>306.05470125091199</v>
      </c>
      <c r="J7370" s="14">
        <v>254.40387511503999</v>
      </c>
      <c r="K7370" s="14">
        <v>365.02040121392002</v>
      </c>
      <c r="L7370" s="14">
        <v>58.965699963008298</v>
      </c>
      <c r="M7370" s="14">
        <v>51.650826135871597</v>
      </c>
      <c r="O7370" s="14"/>
      <c r="P7370" s="14"/>
      <c r="Q7370" s="14"/>
      <c r="R7370" s="14"/>
      <c r="S7370" s="14"/>
      <c r="T7370" s="14"/>
      <c r="U7370" s="14"/>
      <c r="V7370" s="14"/>
      <c r="W7370" s="14"/>
      <c r="X7370" s="14"/>
      <c r="Y7370" s="14"/>
    </row>
    <row r="7371" spans="1:25">
      <c r="A7371" s="14" t="s">
        <v>7455</v>
      </c>
      <c r="B7371" s="14" t="s">
        <v>60</v>
      </c>
      <c r="C7371" s="14" t="s">
        <v>36</v>
      </c>
      <c r="D7371" s="14" t="s">
        <v>135</v>
      </c>
      <c r="E7371" s="14">
        <v>3</v>
      </c>
      <c r="F7371" s="14">
        <v>114.475306598846</v>
      </c>
      <c r="G7371" s="14">
        <v>38.158435532948801</v>
      </c>
      <c r="H7371" s="14">
        <v>244.15669197382201</v>
      </c>
      <c r="I7371" s="14">
        <v>269.715031282045</v>
      </c>
      <c r="J7371" s="14">
        <v>222.07332864352901</v>
      </c>
      <c r="K7371" s="14">
        <v>324.46137146384501</v>
      </c>
      <c r="L7371" s="14">
        <v>54.746340181799802</v>
      </c>
      <c r="M7371" s="14">
        <v>47.641702638516101</v>
      </c>
      <c r="O7371" s="14"/>
      <c r="P7371" s="14"/>
      <c r="Q7371" s="14"/>
      <c r="R7371" s="14"/>
      <c r="S7371" s="14"/>
      <c r="T7371" s="14"/>
      <c r="U7371" s="14"/>
      <c r="V7371" s="14"/>
      <c r="W7371" s="14"/>
      <c r="X7371" s="14"/>
      <c r="Y7371" s="14"/>
    </row>
    <row r="7372" spans="1:25">
      <c r="A7372" s="14" t="s">
        <v>7456</v>
      </c>
      <c r="B7372" s="14" t="s">
        <v>60</v>
      </c>
      <c r="C7372" s="14" t="s">
        <v>34</v>
      </c>
      <c r="D7372" s="14" t="s">
        <v>135</v>
      </c>
      <c r="E7372" s="14">
        <v>3</v>
      </c>
      <c r="F7372" s="14">
        <v>110.824140434787</v>
      </c>
      <c r="G7372" s="14">
        <v>36.941380144928999</v>
      </c>
      <c r="H7372" s="14">
        <v>235.400370515064</v>
      </c>
      <c r="I7372" s="14">
        <v>259.41196951702699</v>
      </c>
      <c r="J7372" s="14">
        <v>212.789987785215</v>
      </c>
      <c r="K7372" s="14">
        <v>313.10913343330702</v>
      </c>
      <c r="L7372" s="14">
        <v>53.697163916280097</v>
      </c>
      <c r="M7372" s="14">
        <v>46.621981731812397</v>
      </c>
      <c r="O7372" s="14"/>
      <c r="P7372" s="14"/>
      <c r="Q7372" s="14"/>
      <c r="R7372" s="14"/>
      <c r="S7372" s="14"/>
      <c r="T7372" s="14"/>
      <c r="U7372" s="14"/>
      <c r="V7372" s="14"/>
      <c r="W7372" s="14"/>
      <c r="X7372" s="14"/>
      <c r="Y7372" s="14"/>
    </row>
    <row r="7373" spans="1:25">
      <c r="A7373" s="14" t="s">
        <v>7457</v>
      </c>
      <c r="B7373" s="14" t="s">
        <v>60</v>
      </c>
      <c r="C7373" s="14" t="s">
        <v>128</v>
      </c>
      <c r="D7373" s="14" t="s">
        <v>135</v>
      </c>
      <c r="E7373" s="14">
        <v>3</v>
      </c>
      <c r="F7373" s="14">
        <v>96.466299409372496</v>
      </c>
      <c r="G7373" s="14">
        <v>32.155433136457503</v>
      </c>
      <c r="H7373" s="14">
        <v>204.21334393787299</v>
      </c>
      <c r="I7373" s="14">
        <v>224.50712157816</v>
      </c>
      <c r="J7373" s="14">
        <v>181.29972067879399</v>
      </c>
      <c r="K7373" s="14">
        <v>274.78273431343899</v>
      </c>
      <c r="L7373" s="14">
        <v>50.2756127352799</v>
      </c>
      <c r="M7373" s="14">
        <v>43.207400899365801</v>
      </c>
      <c r="O7373" s="14"/>
      <c r="P7373" s="14"/>
      <c r="Q7373" s="14"/>
      <c r="R7373" s="14"/>
      <c r="S7373" s="14"/>
      <c r="T7373" s="14"/>
      <c r="U7373" s="14"/>
      <c r="V7373" s="14"/>
      <c r="W7373" s="14"/>
      <c r="X7373" s="14"/>
      <c r="Y7373" s="14"/>
    </row>
    <row r="7374" spans="1:25">
      <c r="A7374" s="14" t="s">
        <v>7458</v>
      </c>
      <c r="B7374" s="14" t="s">
        <v>60</v>
      </c>
      <c r="C7374" s="14" t="s">
        <v>129</v>
      </c>
      <c r="D7374" s="14" t="s">
        <v>135</v>
      </c>
      <c r="E7374" s="14">
        <v>3</v>
      </c>
      <c r="F7374" s="14">
        <v>103.27290935331899</v>
      </c>
      <c r="G7374" s="14">
        <v>34.4243031177731</v>
      </c>
      <c r="H7374" s="14">
        <v>217.38461564257699</v>
      </c>
      <c r="I7374" s="14">
        <v>236.99680703716601</v>
      </c>
      <c r="J7374" s="14">
        <v>192.97025117262999</v>
      </c>
      <c r="K7374" s="14">
        <v>287.964372578743</v>
      </c>
      <c r="L7374" s="14">
        <v>50.967565541576803</v>
      </c>
      <c r="M7374" s="14">
        <v>44.026555864536398</v>
      </c>
      <c r="O7374" s="14"/>
      <c r="P7374" s="14"/>
      <c r="Q7374" s="14"/>
      <c r="R7374" s="14"/>
      <c r="S7374" s="14"/>
      <c r="T7374" s="14"/>
      <c r="U7374" s="14"/>
      <c r="V7374" s="14"/>
      <c r="W7374" s="14"/>
      <c r="X7374" s="14"/>
      <c r="Y7374" s="14"/>
    </row>
    <row r="7375" spans="1:25">
      <c r="A7375" s="14" t="s">
        <v>7459</v>
      </c>
      <c r="B7375" s="14" t="s">
        <v>60</v>
      </c>
      <c r="C7375" s="14" t="s">
        <v>130</v>
      </c>
      <c r="D7375" s="14" t="s">
        <v>135</v>
      </c>
      <c r="E7375" s="14">
        <v>3</v>
      </c>
      <c r="F7375" s="14">
        <v>103.54950817624599</v>
      </c>
      <c r="G7375" s="14">
        <v>34.5165027254153</v>
      </c>
      <c r="H7375" s="14">
        <v>216.52205624005899</v>
      </c>
      <c r="I7375" s="14">
        <v>230.38417174304601</v>
      </c>
      <c r="J7375" s="14">
        <v>187.79058670880801</v>
      </c>
      <c r="K7375" s="14">
        <v>279.68314022325802</v>
      </c>
      <c r="L7375" s="14">
        <v>49.298968480211897</v>
      </c>
      <c r="M7375" s="14">
        <v>42.593585034237996</v>
      </c>
      <c r="O7375" s="14"/>
      <c r="P7375" s="14"/>
      <c r="Q7375" s="14"/>
      <c r="R7375" s="14"/>
      <c r="S7375" s="14"/>
      <c r="T7375" s="14"/>
      <c r="U7375" s="14"/>
      <c r="V7375" s="14"/>
      <c r="W7375" s="14"/>
      <c r="X7375" s="14"/>
      <c r="Y7375" s="14"/>
    </row>
    <row r="7376" spans="1:25">
      <c r="A7376" s="14" t="s">
        <v>7460</v>
      </c>
      <c r="B7376" s="14" t="s">
        <v>60</v>
      </c>
      <c r="C7376" s="14" t="s">
        <v>131</v>
      </c>
      <c r="D7376" s="14" t="s">
        <v>135</v>
      </c>
      <c r="E7376" s="14">
        <v>3</v>
      </c>
      <c r="F7376" s="14">
        <v>110.11557475213</v>
      </c>
      <c r="G7376" s="14">
        <v>36.705191584043199</v>
      </c>
      <c r="H7376" s="14">
        <v>228.85913904630499</v>
      </c>
      <c r="I7376" s="14">
        <v>238.21083980387399</v>
      </c>
      <c r="J7376" s="14">
        <v>195.534011456001</v>
      </c>
      <c r="K7376" s="14">
        <v>287.38660712261299</v>
      </c>
      <c r="L7376" s="14">
        <v>49.175767318738203</v>
      </c>
      <c r="M7376" s="14">
        <v>42.676828347873801</v>
      </c>
      <c r="O7376" s="14"/>
      <c r="P7376" s="14"/>
      <c r="Q7376" s="14"/>
      <c r="R7376" s="14"/>
      <c r="S7376" s="14"/>
      <c r="T7376" s="14"/>
      <c r="U7376" s="14"/>
      <c r="V7376" s="14"/>
      <c r="W7376" s="14"/>
      <c r="X7376" s="14"/>
      <c r="Y7376" s="14"/>
    </row>
    <row r="7377" spans="1:25">
      <c r="A7377" s="14" t="s">
        <v>7461</v>
      </c>
      <c r="B7377" s="14" t="s">
        <v>60</v>
      </c>
      <c r="C7377" s="14" t="s">
        <v>132</v>
      </c>
      <c r="D7377" s="14" t="s">
        <v>135</v>
      </c>
      <c r="E7377" s="14">
        <v>3</v>
      </c>
      <c r="F7377" s="14">
        <v>113.569788706056</v>
      </c>
      <c r="G7377" s="14">
        <v>37.8565962353521</v>
      </c>
      <c r="H7377" s="14">
        <v>233.78852300641501</v>
      </c>
      <c r="I7377" s="14">
        <v>238.07690854773901</v>
      </c>
      <c r="J7377" s="14">
        <v>196.084760971827</v>
      </c>
      <c r="K7377" s="14">
        <v>286.35806213473199</v>
      </c>
      <c r="L7377" s="14">
        <v>48.281153586992403</v>
      </c>
      <c r="M7377" s="14">
        <v>41.992147575912</v>
      </c>
      <c r="O7377" s="14"/>
      <c r="P7377" s="14"/>
      <c r="Q7377" s="14"/>
      <c r="R7377" s="14"/>
      <c r="S7377" s="14"/>
      <c r="T7377" s="14"/>
      <c r="U7377" s="14"/>
      <c r="V7377" s="14"/>
      <c r="W7377" s="14"/>
      <c r="X7377" s="14"/>
      <c r="Y7377" s="14"/>
    </row>
    <row r="7378" spans="1:25">
      <c r="A7378" s="14" t="s">
        <v>7462</v>
      </c>
      <c r="B7378" s="14" t="s">
        <v>60</v>
      </c>
      <c r="C7378" s="14" t="s">
        <v>38</v>
      </c>
      <c r="D7378" s="14" t="s">
        <v>135</v>
      </c>
      <c r="E7378" s="14">
        <v>4</v>
      </c>
      <c r="F7378" s="14">
        <v>145.198629098043</v>
      </c>
      <c r="G7378" s="14">
        <v>48.399543032681102</v>
      </c>
      <c r="H7378" s="14">
        <v>352.67209710243401</v>
      </c>
      <c r="I7378" s="14">
        <v>365.20640821550802</v>
      </c>
      <c r="J7378" s="14">
        <v>307.51650307422301</v>
      </c>
      <c r="K7378" s="14">
        <v>430.468756917615</v>
      </c>
      <c r="L7378" s="14">
        <v>65.262348702106806</v>
      </c>
      <c r="M7378" s="14">
        <v>57.689905141285102</v>
      </c>
      <c r="O7378" s="14"/>
      <c r="P7378" s="14"/>
      <c r="Q7378" s="14"/>
      <c r="R7378" s="14"/>
      <c r="S7378" s="14"/>
      <c r="T7378" s="14"/>
      <c r="U7378" s="14"/>
      <c r="V7378" s="14"/>
      <c r="W7378" s="14"/>
      <c r="X7378" s="14"/>
      <c r="Y7378" s="14"/>
    </row>
    <row r="7379" spans="1:25">
      <c r="A7379" s="14" t="s">
        <v>7463</v>
      </c>
      <c r="B7379" s="14" t="s">
        <v>60</v>
      </c>
      <c r="C7379" s="14" t="s">
        <v>36</v>
      </c>
      <c r="D7379" s="14" t="s">
        <v>135</v>
      </c>
      <c r="E7379" s="14">
        <v>4</v>
      </c>
      <c r="F7379" s="14">
        <v>149.42501841137801</v>
      </c>
      <c r="G7379" s="14">
        <v>49.808339470459401</v>
      </c>
      <c r="H7379" s="14">
        <v>360.18179243932502</v>
      </c>
      <c r="I7379" s="14">
        <v>372.53114486353502</v>
      </c>
      <c r="J7379" s="14">
        <v>314.49505730453302</v>
      </c>
      <c r="K7379" s="14">
        <v>438.06921994491597</v>
      </c>
      <c r="L7379" s="14">
        <v>65.538075081381294</v>
      </c>
      <c r="M7379" s="14">
        <v>58.036087559002098</v>
      </c>
      <c r="O7379" s="14"/>
      <c r="P7379" s="14"/>
      <c r="Q7379" s="14"/>
      <c r="R7379" s="14"/>
      <c r="S7379" s="14"/>
      <c r="T7379" s="14"/>
      <c r="U7379" s="14"/>
      <c r="V7379" s="14"/>
      <c r="W7379" s="14"/>
      <c r="X7379" s="14"/>
      <c r="Y7379" s="14"/>
    </row>
    <row r="7380" spans="1:25">
      <c r="A7380" s="14" t="s">
        <v>7464</v>
      </c>
      <c r="B7380" s="14" t="s">
        <v>60</v>
      </c>
      <c r="C7380" s="14" t="s">
        <v>34</v>
      </c>
      <c r="D7380" s="14" t="s">
        <v>135</v>
      </c>
      <c r="E7380" s="14">
        <v>4</v>
      </c>
      <c r="F7380" s="14">
        <v>155.45814884797099</v>
      </c>
      <c r="G7380" s="14">
        <v>51.819382949323803</v>
      </c>
      <c r="H7380" s="14">
        <v>372.56009022448598</v>
      </c>
      <c r="I7380" s="14">
        <v>389.75362977232402</v>
      </c>
      <c r="J7380" s="14">
        <v>330.30408663666202</v>
      </c>
      <c r="K7380" s="14">
        <v>456.72722602876502</v>
      </c>
      <c r="L7380" s="14">
        <v>66.973596256441198</v>
      </c>
      <c r="M7380" s="14">
        <v>59.449543135662303</v>
      </c>
      <c r="O7380" s="14"/>
      <c r="P7380" s="14"/>
      <c r="Q7380" s="14"/>
      <c r="R7380" s="14"/>
      <c r="S7380" s="14"/>
      <c r="T7380" s="14"/>
      <c r="U7380" s="14"/>
      <c r="V7380" s="14"/>
      <c r="W7380" s="14"/>
      <c r="X7380" s="14"/>
      <c r="Y7380" s="14"/>
    </row>
    <row r="7381" spans="1:25">
      <c r="A7381" s="14" t="s">
        <v>7465</v>
      </c>
      <c r="B7381" s="14" t="s">
        <v>60</v>
      </c>
      <c r="C7381" s="14" t="s">
        <v>128</v>
      </c>
      <c r="D7381" s="14" t="s">
        <v>135</v>
      </c>
      <c r="E7381" s="14">
        <v>4</v>
      </c>
      <c r="F7381" s="14">
        <v>156.490909620954</v>
      </c>
      <c r="G7381" s="14">
        <v>52.163636540317803</v>
      </c>
      <c r="H7381" s="14">
        <v>372.18976744744703</v>
      </c>
      <c r="I7381" s="14">
        <v>393.81546401128998</v>
      </c>
      <c r="J7381" s="14">
        <v>334.10598581687401</v>
      </c>
      <c r="K7381" s="14">
        <v>461.055253622544</v>
      </c>
      <c r="L7381" s="14">
        <v>67.239789611253499</v>
      </c>
      <c r="M7381" s="14">
        <v>59.709478194416498</v>
      </c>
      <c r="O7381" s="14"/>
      <c r="P7381" s="14"/>
      <c r="Q7381" s="14"/>
      <c r="R7381" s="14"/>
      <c r="S7381" s="14"/>
      <c r="T7381" s="14"/>
      <c r="U7381" s="14"/>
      <c r="V7381" s="14"/>
      <c r="W7381" s="14"/>
      <c r="X7381" s="14"/>
      <c r="Y7381" s="14"/>
    </row>
    <row r="7382" spans="1:25">
      <c r="A7382" s="14" t="s">
        <v>7466</v>
      </c>
      <c r="B7382" s="14" t="s">
        <v>60</v>
      </c>
      <c r="C7382" s="14" t="s">
        <v>129</v>
      </c>
      <c r="D7382" s="14" t="s">
        <v>135</v>
      </c>
      <c r="E7382" s="14">
        <v>4</v>
      </c>
      <c r="F7382" s="14">
        <v>139.88667432019199</v>
      </c>
      <c r="G7382" s="14">
        <v>46.628891440064002</v>
      </c>
      <c r="H7382" s="14">
        <v>330.92823524447499</v>
      </c>
      <c r="I7382" s="14">
        <v>349.00778141017997</v>
      </c>
      <c r="J7382" s="14">
        <v>293.23324826333101</v>
      </c>
      <c r="K7382" s="14">
        <v>412.25075747781898</v>
      </c>
      <c r="L7382" s="14">
        <v>63.242976067639198</v>
      </c>
      <c r="M7382" s="14">
        <v>55.774533146848697</v>
      </c>
      <c r="O7382" s="14"/>
      <c r="P7382" s="14"/>
      <c r="Q7382" s="14"/>
      <c r="R7382" s="14"/>
      <c r="S7382" s="14"/>
      <c r="T7382" s="14"/>
      <c r="U7382" s="14"/>
      <c r="V7382" s="14"/>
      <c r="W7382" s="14"/>
      <c r="X7382" s="14"/>
      <c r="Y7382" s="14"/>
    </row>
    <row r="7383" spans="1:25">
      <c r="A7383" s="14" t="s">
        <v>7467</v>
      </c>
      <c r="B7383" s="14" t="s">
        <v>60</v>
      </c>
      <c r="C7383" s="14" t="s">
        <v>130</v>
      </c>
      <c r="D7383" s="14" t="s">
        <v>135</v>
      </c>
      <c r="E7383" s="14">
        <v>4</v>
      </c>
      <c r="F7383" s="14">
        <v>133.519075284997</v>
      </c>
      <c r="G7383" s="14">
        <v>44.506358428332497</v>
      </c>
      <c r="H7383" s="14">
        <v>314.19210110362701</v>
      </c>
      <c r="I7383" s="14">
        <v>329.094533585433</v>
      </c>
      <c r="J7383" s="14">
        <v>275.34519835329701</v>
      </c>
      <c r="K7383" s="14">
        <v>390.22299508664997</v>
      </c>
      <c r="L7383" s="14">
        <v>61.128461501217103</v>
      </c>
      <c r="M7383" s="14">
        <v>53.749335232135998</v>
      </c>
      <c r="O7383" s="14"/>
      <c r="P7383" s="14"/>
      <c r="Q7383" s="14"/>
      <c r="R7383" s="14"/>
      <c r="S7383" s="14"/>
      <c r="T7383" s="14"/>
      <c r="U7383" s="14"/>
      <c r="V7383" s="14"/>
      <c r="W7383" s="14"/>
      <c r="X7383" s="14"/>
      <c r="Y7383" s="14"/>
    </row>
    <row r="7384" spans="1:25">
      <c r="A7384" s="14" t="s">
        <v>7468</v>
      </c>
      <c r="B7384" s="14" t="s">
        <v>60</v>
      </c>
      <c r="C7384" s="14" t="s">
        <v>131</v>
      </c>
      <c r="D7384" s="14" t="s">
        <v>135</v>
      </c>
      <c r="E7384" s="14">
        <v>4</v>
      </c>
      <c r="F7384" s="14">
        <v>135.686739313174</v>
      </c>
      <c r="G7384" s="14">
        <v>45.228913104391303</v>
      </c>
      <c r="H7384" s="14">
        <v>317.61133707819101</v>
      </c>
      <c r="I7384" s="14">
        <v>332.52813503395498</v>
      </c>
      <c r="J7384" s="14">
        <v>278.67551238069598</v>
      </c>
      <c r="K7384" s="14">
        <v>393.71052898635998</v>
      </c>
      <c r="L7384" s="14">
        <v>61.182393952405199</v>
      </c>
      <c r="M7384" s="14">
        <v>53.852622653258898</v>
      </c>
      <c r="O7384" s="14"/>
      <c r="P7384" s="14"/>
      <c r="Q7384" s="14"/>
      <c r="R7384" s="14"/>
      <c r="S7384" s="14"/>
      <c r="T7384" s="14"/>
      <c r="U7384" s="14"/>
      <c r="V7384" s="14"/>
      <c r="W7384" s="14"/>
      <c r="X7384" s="14"/>
      <c r="Y7384" s="14"/>
    </row>
    <row r="7385" spans="1:25">
      <c r="A7385" s="14" t="s">
        <v>7469</v>
      </c>
      <c r="B7385" s="14" t="s">
        <v>60</v>
      </c>
      <c r="C7385" s="14" t="s">
        <v>132</v>
      </c>
      <c r="D7385" s="14" t="s">
        <v>135</v>
      </c>
      <c r="E7385" s="14">
        <v>4</v>
      </c>
      <c r="F7385" s="14">
        <v>147.75181165235799</v>
      </c>
      <c r="G7385" s="14">
        <v>49.250603884119201</v>
      </c>
      <c r="H7385" s="14">
        <v>342.827536434075</v>
      </c>
      <c r="I7385" s="14">
        <v>359.67883046028101</v>
      </c>
      <c r="J7385" s="14">
        <v>303.81361601059399</v>
      </c>
      <c r="K7385" s="14">
        <v>422.80898463375701</v>
      </c>
      <c r="L7385" s="14">
        <v>63.130154173476598</v>
      </c>
      <c r="M7385" s="14">
        <v>55.865214449686398</v>
      </c>
      <c r="O7385" s="14"/>
      <c r="P7385" s="14"/>
      <c r="Q7385" s="14"/>
      <c r="R7385" s="14"/>
      <c r="S7385" s="14"/>
      <c r="T7385" s="14"/>
      <c r="U7385" s="14"/>
      <c r="V7385" s="14"/>
      <c r="W7385" s="14"/>
      <c r="X7385" s="14"/>
      <c r="Y7385" s="14"/>
    </row>
    <row r="7386" spans="1:25">
      <c r="A7386" s="14" t="s">
        <v>7470</v>
      </c>
      <c r="B7386" s="14" t="s">
        <v>60</v>
      </c>
      <c r="C7386" s="14" t="s">
        <v>38</v>
      </c>
      <c r="D7386" s="14" t="s">
        <v>135</v>
      </c>
      <c r="E7386" s="14">
        <v>5</v>
      </c>
      <c r="F7386" s="14">
        <v>140.42486141812401</v>
      </c>
      <c r="G7386" s="14">
        <v>46.808287139374698</v>
      </c>
      <c r="H7386" s="14">
        <v>392.37974018700203</v>
      </c>
      <c r="I7386" s="14">
        <v>438.03221257654502</v>
      </c>
      <c r="J7386" s="14">
        <v>367.77564831356699</v>
      </c>
      <c r="K7386" s="14">
        <v>517.67711044753105</v>
      </c>
      <c r="L7386" s="14">
        <v>79.644897870985801</v>
      </c>
      <c r="M7386" s="14">
        <v>70.2565642629786</v>
      </c>
      <c r="O7386" s="14"/>
      <c r="P7386" s="14"/>
      <c r="Q7386" s="14"/>
      <c r="R7386" s="14"/>
      <c r="S7386" s="14"/>
      <c r="T7386" s="14"/>
      <c r="U7386" s="14"/>
      <c r="V7386" s="14"/>
      <c r="W7386" s="14"/>
      <c r="X7386" s="14"/>
      <c r="Y7386" s="14"/>
    </row>
    <row r="7387" spans="1:25">
      <c r="A7387" s="14" t="s">
        <v>7471</v>
      </c>
      <c r="B7387" s="14" t="s">
        <v>60</v>
      </c>
      <c r="C7387" s="14" t="s">
        <v>36</v>
      </c>
      <c r="D7387" s="14" t="s">
        <v>135</v>
      </c>
      <c r="E7387" s="14">
        <v>5</v>
      </c>
      <c r="F7387" s="14">
        <v>149.580884501431</v>
      </c>
      <c r="G7387" s="14">
        <v>49.8602948338103</v>
      </c>
      <c r="H7387" s="14">
        <v>413.41242745406799</v>
      </c>
      <c r="I7387" s="14">
        <v>467.05742216048799</v>
      </c>
      <c r="J7387" s="14">
        <v>394.44574467264698</v>
      </c>
      <c r="K7387" s="14">
        <v>549.04996429728601</v>
      </c>
      <c r="L7387" s="14">
        <v>81.992542136798207</v>
      </c>
      <c r="M7387" s="14">
        <v>72.611677487841504</v>
      </c>
      <c r="O7387" s="14"/>
      <c r="P7387" s="14"/>
      <c r="Q7387" s="14"/>
      <c r="R7387" s="14"/>
      <c r="S7387" s="14"/>
      <c r="T7387" s="14"/>
      <c r="U7387" s="14"/>
      <c r="V7387" s="14"/>
      <c r="W7387" s="14"/>
      <c r="X7387" s="14"/>
      <c r="Y7387" s="14"/>
    </row>
    <row r="7388" spans="1:25">
      <c r="A7388" s="14" t="s">
        <v>7472</v>
      </c>
      <c r="B7388" s="14" t="s">
        <v>60</v>
      </c>
      <c r="C7388" s="14" t="s">
        <v>34</v>
      </c>
      <c r="D7388" s="14" t="s">
        <v>135</v>
      </c>
      <c r="E7388" s="14">
        <v>5</v>
      </c>
      <c r="F7388" s="14">
        <v>144.665696771472</v>
      </c>
      <c r="G7388" s="14">
        <v>48.221898923824</v>
      </c>
      <c r="H7388" s="14">
        <v>394.95931192386098</v>
      </c>
      <c r="I7388" s="14">
        <v>445.72422053099302</v>
      </c>
      <c r="J7388" s="14">
        <v>375.28814762905699</v>
      </c>
      <c r="K7388" s="14">
        <v>525.42400625695598</v>
      </c>
      <c r="L7388" s="14">
        <v>79.699785725963494</v>
      </c>
      <c r="M7388" s="14">
        <v>70.436072901935702</v>
      </c>
      <c r="O7388" s="14"/>
      <c r="P7388" s="14"/>
      <c r="Q7388" s="14"/>
      <c r="R7388" s="14"/>
      <c r="S7388" s="14"/>
      <c r="T7388" s="14"/>
      <c r="U7388" s="14"/>
      <c r="V7388" s="14"/>
      <c r="W7388" s="14"/>
      <c r="X7388" s="14"/>
      <c r="Y7388" s="14"/>
    </row>
    <row r="7389" spans="1:25">
      <c r="A7389" s="14" t="s">
        <v>7473</v>
      </c>
      <c r="B7389" s="14" t="s">
        <v>60</v>
      </c>
      <c r="C7389" s="14" t="s">
        <v>128</v>
      </c>
      <c r="D7389" s="14" t="s">
        <v>135</v>
      </c>
      <c r="E7389" s="14">
        <v>5</v>
      </c>
      <c r="F7389" s="14">
        <v>144.94510559829499</v>
      </c>
      <c r="G7389" s="14">
        <v>48.315035199431698</v>
      </c>
      <c r="H7389" s="14">
        <v>391.13040530599301</v>
      </c>
      <c r="I7389" s="14">
        <v>439.59759134546499</v>
      </c>
      <c r="J7389" s="14">
        <v>370.19375916139001</v>
      </c>
      <c r="K7389" s="14">
        <v>518.11996542785801</v>
      </c>
      <c r="L7389" s="14">
        <v>78.522374082393199</v>
      </c>
      <c r="M7389" s="14">
        <v>69.403832184075</v>
      </c>
      <c r="O7389" s="14"/>
      <c r="P7389" s="14"/>
      <c r="Q7389" s="14"/>
      <c r="R7389" s="14"/>
      <c r="S7389" s="14"/>
      <c r="T7389" s="14"/>
      <c r="U7389" s="14"/>
      <c r="V7389" s="14"/>
      <c r="W7389" s="14"/>
      <c r="X7389" s="14"/>
      <c r="Y7389" s="14"/>
    </row>
    <row r="7390" spans="1:25">
      <c r="A7390" s="14" t="s">
        <v>7474</v>
      </c>
      <c r="B7390" s="14" t="s">
        <v>60</v>
      </c>
      <c r="C7390" s="14" t="s">
        <v>129</v>
      </c>
      <c r="D7390" s="14" t="s">
        <v>135</v>
      </c>
      <c r="E7390" s="14">
        <v>5</v>
      </c>
      <c r="F7390" s="14">
        <v>146.92593059679399</v>
      </c>
      <c r="G7390" s="14">
        <v>48.975310198931297</v>
      </c>
      <c r="H7390" s="14">
        <v>392.357012836259</v>
      </c>
      <c r="I7390" s="14">
        <v>445.56860564278702</v>
      </c>
      <c r="J7390" s="14">
        <v>375.80723887661202</v>
      </c>
      <c r="K7390" s="14">
        <v>524.42923574606903</v>
      </c>
      <c r="L7390" s="14">
        <v>78.860630103281295</v>
      </c>
      <c r="M7390" s="14">
        <v>69.761366766175499</v>
      </c>
      <c r="O7390" s="14"/>
      <c r="P7390" s="14"/>
      <c r="Q7390" s="14"/>
      <c r="R7390" s="14"/>
      <c r="S7390" s="14"/>
      <c r="T7390" s="14"/>
      <c r="U7390" s="14"/>
      <c r="V7390" s="14"/>
      <c r="W7390" s="14"/>
      <c r="X7390" s="14"/>
      <c r="Y7390" s="14"/>
    </row>
    <row r="7391" spans="1:25">
      <c r="A7391" s="14" t="s">
        <v>7475</v>
      </c>
      <c r="B7391" s="14" t="s">
        <v>60</v>
      </c>
      <c r="C7391" s="14" t="s">
        <v>130</v>
      </c>
      <c r="D7391" s="14" t="s">
        <v>135</v>
      </c>
      <c r="E7391" s="14">
        <v>5</v>
      </c>
      <c r="F7391" s="14">
        <v>151.59314705218</v>
      </c>
      <c r="G7391" s="14">
        <v>50.5310490173933</v>
      </c>
      <c r="H7391" s="14">
        <v>401.78411622629102</v>
      </c>
      <c r="I7391" s="14">
        <v>453.89490726201302</v>
      </c>
      <c r="J7391" s="14">
        <v>383.96413244171703</v>
      </c>
      <c r="K7391" s="14">
        <v>532.79596346758399</v>
      </c>
      <c r="L7391" s="14">
        <v>78.901056205570796</v>
      </c>
      <c r="M7391" s="14">
        <v>69.930774820296406</v>
      </c>
      <c r="O7391" s="14"/>
      <c r="P7391" s="14"/>
      <c r="Q7391" s="14"/>
      <c r="R7391" s="14"/>
      <c r="S7391" s="14"/>
      <c r="T7391" s="14"/>
      <c r="U7391" s="14"/>
      <c r="V7391" s="14"/>
      <c r="W7391" s="14"/>
      <c r="X7391" s="14"/>
      <c r="Y7391" s="14"/>
    </row>
    <row r="7392" spans="1:25">
      <c r="A7392" s="14" t="s">
        <v>7476</v>
      </c>
      <c r="B7392" s="14" t="s">
        <v>60</v>
      </c>
      <c r="C7392" s="14" t="s">
        <v>131</v>
      </c>
      <c r="D7392" s="14" t="s">
        <v>135</v>
      </c>
      <c r="E7392" s="14">
        <v>5</v>
      </c>
      <c r="F7392" s="14">
        <v>145.738140723952</v>
      </c>
      <c r="G7392" s="14">
        <v>48.579380241317402</v>
      </c>
      <c r="H7392" s="14">
        <v>383.612278497413</v>
      </c>
      <c r="I7392" s="14">
        <v>427.429048447811</v>
      </c>
      <c r="J7392" s="14">
        <v>360.343836039123</v>
      </c>
      <c r="K7392" s="14">
        <v>503.30250353356797</v>
      </c>
      <c r="L7392" s="14">
        <v>75.873455085757897</v>
      </c>
      <c r="M7392" s="14">
        <v>67.085212408687099</v>
      </c>
      <c r="O7392" s="14"/>
      <c r="P7392" s="14"/>
      <c r="Q7392" s="14"/>
      <c r="R7392" s="14"/>
      <c r="S7392" s="14"/>
      <c r="T7392" s="14"/>
      <c r="U7392" s="14"/>
      <c r="V7392" s="14"/>
      <c r="W7392" s="14"/>
      <c r="X7392" s="14"/>
      <c r="Y7392" s="14"/>
    </row>
    <row r="7393" spans="1:25">
      <c r="A7393" s="14" t="s">
        <v>7477</v>
      </c>
      <c r="B7393" s="14" t="s">
        <v>60</v>
      </c>
      <c r="C7393" s="14" t="s">
        <v>132</v>
      </c>
      <c r="D7393" s="14" t="s">
        <v>135</v>
      </c>
      <c r="E7393" s="14">
        <v>5</v>
      </c>
      <c r="F7393" s="14">
        <v>140.19953686381601</v>
      </c>
      <c r="G7393" s="14">
        <v>46.7331789546054</v>
      </c>
      <c r="H7393" s="14">
        <v>366.56348697627601</v>
      </c>
      <c r="I7393" s="14">
        <v>403.84985546640002</v>
      </c>
      <c r="J7393" s="14">
        <v>339.33205060729199</v>
      </c>
      <c r="K7393" s="14">
        <v>476.99654034482</v>
      </c>
      <c r="L7393" s="14">
        <v>73.146684878420203</v>
      </c>
      <c r="M7393" s="14">
        <v>64.517804859107599</v>
      </c>
      <c r="O7393" s="14"/>
      <c r="P7393" s="14"/>
      <c r="Q7393" s="14"/>
      <c r="R7393" s="14"/>
      <c r="S7393" s="14"/>
      <c r="T7393" s="14"/>
      <c r="U7393" s="14"/>
      <c r="V7393" s="14"/>
      <c r="W7393" s="14"/>
      <c r="X7393" s="14"/>
      <c r="Y7393" s="14"/>
    </row>
    <row r="7394" spans="1:25">
      <c r="A7394" s="14" t="s">
        <v>7478</v>
      </c>
      <c r="B7394" s="14" t="s">
        <v>60</v>
      </c>
      <c r="C7394" s="14" t="s">
        <v>38</v>
      </c>
      <c r="D7394" s="14" t="s">
        <v>67</v>
      </c>
      <c r="E7394" s="14">
        <v>0</v>
      </c>
      <c r="F7394" s="14">
        <v>497.31753316782198</v>
      </c>
      <c r="G7394" s="14">
        <v>165.77251105594101</v>
      </c>
      <c r="H7394" s="14">
        <v>314.05429175633202</v>
      </c>
      <c r="I7394" s="14">
        <v>329.71243597504798</v>
      </c>
      <c r="J7394" s="14">
        <v>301.10751669120799</v>
      </c>
      <c r="K7394" s="14">
        <v>360.28290266159303</v>
      </c>
      <c r="L7394" s="14">
        <v>30.570466686544599</v>
      </c>
      <c r="M7394" s="14">
        <v>28.604919283840101</v>
      </c>
      <c r="O7394" s="14"/>
      <c r="P7394" s="14"/>
      <c r="Q7394" s="14"/>
      <c r="R7394" s="14"/>
      <c r="S7394" s="14"/>
      <c r="T7394" s="14"/>
      <c r="U7394" s="14"/>
      <c r="V7394" s="14"/>
      <c r="W7394" s="14"/>
      <c r="X7394" s="14"/>
      <c r="Y7394" s="14"/>
    </row>
    <row r="7395" spans="1:25">
      <c r="A7395" s="14" t="s">
        <v>7479</v>
      </c>
      <c r="B7395" s="14" t="s">
        <v>60</v>
      </c>
      <c r="C7395" s="14" t="s">
        <v>36</v>
      </c>
      <c r="D7395" s="14" t="s">
        <v>67</v>
      </c>
      <c r="E7395" s="14">
        <v>0</v>
      </c>
      <c r="F7395" s="14">
        <v>498.28612024510699</v>
      </c>
      <c r="G7395" s="14">
        <v>166.09537341503599</v>
      </c>
      <c r="H7395" s="14">
        <v>314.24524819009599</v>
      </c>
      <c r="I7395" s="14">
        <v>328.03498347370902</v>
      </c>
      <c r="J7395" s="14">
        <v>299.636305341313</v>
      </c>
      <c r="K7395" s="14">
        <v>358.38306956345099</v>
      </c>
      <c r="L7395" s="14">
        <v>30.348086089741901</v>
      </c>
      <c r="M7395" s="14">
        <v>28.3986781323961</v>
      </c>
      <c r="O7395" s="14"/>
      <c r="P7395" s="14"/>
      <c r="Q7395" s="14"/>
      <c r="R7395" s="14"/>
      <c r="S7395" s="14"/>
      <c r="T7395" s="14"/>
      <c r="U7395" s="14"/>
      <c r="V7395" s="14"/>
      <c r="W7395" s="14"/>
      <c r="X7395" s="14"/>
      <c r="Y7395" s="14"/>
    </row>
    <row r="7396" spans="1:25">
      <c r="A7396" s="14" t="s">
        <v>7480</v>
      </c>
      <c r="B7396" s="14" t="s">
        <v>60</v>
      </c>
      <c r="C7396" s="14" t="s">
        <v>34</v>
      </c>
      <c r="D7396" s="14" t="s">
        <v>67</v>
      </c>
      <c r="E7396" s="14">
        <v>0</v>
      </c>
      <c r="F7396" s="14">
        <v>468.34486746106001</v>
      </c>
      <c r="G7396" s="14">
        <v>156.114955820353</v>
      </c>
      <c r="H7396" s="14">
        <v>295.31244598504298</v>
      </c>
      <c r="I7396" s="14">
        <v>306.20163824309401</v>
      </c>
      <c r="J7396" s="14">
        <v>278.90988842250198</v>
      </c>
      <c r="K7396" s="14">
        <v>335.42802474930198</v>
      </c>
      <c r="L7396" s="14">
        <v>29.2263865062077</v>
      </c>
      <c r="M7396" s="14">
        <v>27.291749820592301</v>
      </c>
      <c r="O7396" s="14"/>
      <c r="P7396" s="14"/>
      <c r="Q7396" s="14"/>
      <c r="R7396" s="14"/>
      <c r="S7396" s="14"/>
      <c r="T7396" s="14"/>
      <c r="U7396" s="14"/>
      <c r="V7396" s="14"/>
      <c r="W7396" s="14"/>
      <c r="X7396" s="14"/>
      <c r="Y7396" s="14"/>
    </row>
    <row r="7397" spans="1:25">
      <c r="A7397" s="14" t="s">
        <v>7481</v>
      </c>
      <c r="B7397" s="14" t="s">
        <v>60</v>
      </c>
      <c r="C7397" s="14" t="s">
        <v>128</v>
      </c>
      <c r="D7397" s="14" t="s">
        <v>67</v>
      </c>
      <c r="E7397" s="14">
        <v>0</v>
      </c>
      <c r="F7397" s="14">
        <v>448.43755020923101</v>
      </c>
      <c r="G7397" s="14">
        <v>149.479183403077</v>
      </c>
      <c r="H7397" s="14">
        <v>282.94018007800503</v>
      </c>
      <c r="I7397" s="14">
        <v>291.02792997075602</v>
      </c>
      <c r="J7397" s="14">
        <v>264.57034359551301</v>
      </c>
      <c r="K7397" s="14">
        <v>319.40380966683199</v>
      </c>
      <c r="L7397" s="14">
        <v>28.375879696076399</v>
      </c>
      <c r="M7397" s="14">
        <v>26.457586375242698</v>
      </c>
      <c r="O7397" s="14"/>
      <c r="P7397" s="14"/>
      <c r="Q7397" s="14"/>
      <c r="R7397" s="14"/>
      <c r="S7397" s="14"/>
      <c r="T7397" s="14"/>
      <c r="U7397" s="14"/>
      <c r="V7397" s="14"/>
      <c r="W7397" s="14"/>
      <c r="X7397" s="14"/>
      <c r="Y7397" s="14"/>
    </row>
    <row r="7398" spans="1:25">
      <c r="A7398" s="14" t="s">
        <v>7482</v>
      </c>
      <c r="B7398" s="14" t="s">
        <v>60</v>
      </c>
      <c r="C7398" s="14" t="s">
        <v>129</v>
      </c>
      <c r="D7398" s="14" t="s">
        <v>67</v>
      </c>
      <c r="E7398" s="14">
        <v>0</v>
      </c>
      <c r="F7398" s="14">
        <v>454.67647475128001</v>
      </c>
      <c r="G7398" s="14">
        <v>151.55882491709301</v>
      </c>
      <c r="H7398" s="14">
        <v>286.793371148419</v>
      </c>
      <c r="I7398" s="14">
        <v>292.39740658896</v>
      </c>
      <c r="J7398" s="14">
        <v>266.02056133457398</v>
      </c>
      <c r="K7398" s="14">
        <v>320.67301353012198</v>
      </c>
      <c r="L7398" s="14">
        <v>28.2756069411619</v>
      </c>
      <c r="M7398" s="14">
        <v>26.376845254385699</v>
      </c>
      <c r="O7398" s="14"/>
      <c r="P7398" s="14"/>
      <c r="Q7398" s="14"/>
      <c r="R7398" s="14"/>
      <c r="S7398" s="14"/>
      <c r="T7398" s="14"/>
      <c r="U7398" s="14"/>
      <c r="V7398" s="14"/>
      <c r="W7398" s="14"/>
      <c r="X7398" s="14"/>
      <c r="Y7398" s="14"/>
    </row>
    <row r="7399" spans="1:25">
      <c r="A7399" s="14" t="s">
        <v>7483</v>
      </c>
      <c r="B7399" s="14" t="s">
        <v>60</v>
      </c>
      <c r="C7399" s="14" t="s">
        <v>130</v>
      </c>
      <c r="D7399" s="14" t="s">
        <v>67</v>
      </c>
      <c r="E7399" s="14">
        <v>0</v>
      </c>
      <c r="F7399" s="14">
        <v>484.44645449030799</v>
      </c>
      <c r="G7399" s="14">
        <v>161.48215149676901</v>
      </c>
      <c r="H7399" s="14">
        <v>305.49989247378699</v>
      </c>
      <c r="I7399" s="14">
        <v>306.42952644755201</v>
      </c>
      <c r="J7399" s="14">
        <v>279.65183166575002</v>
      </c>
      <c r="K7399" s="14">
        <v>335.07240982969199</v>
      </c>
      <c r="L7399" s="14">
        <v>28.6428833821398</v>
      </c>
      <c r="M7399" s="14">
        <v>26.7776947818022</v>
      </c>
      <c r="O7399" s="14"/>
      <c r="P7399" s="14"/>
      <c r="Q7399" s="14"/>
      <c r="R7399" s="14"/>
      <c r="S7399" s="14"/>
      <c r="T7399" s="14"/>
      <c r="U7399" s="14"/>
      <c r="V7399" s="14"/>
      <c r="W7399" s="14"/>
      <c r="X7399" s="14"/>
      <c r="Y7399" s="14"/>
    </row>
    <row r="7400" spans="1:25">
      <c r="A7400" s="14" t="s">
        <v>7484</v>
      </c>
      <c r="B7400" s="14" t="s">
        <v>60</v>
      </c>
      <c r="C7400" s="14" t="s">
        <v>131</v>
      </c>
      <c r="D7400" s="14" t="s">
        <v>67</v>
      </c>
      <c r="E7400" s="14">
        <v>0</v>
      </c>
      <c r="F7400" s="14">
        <v>470.96016759061303</v>
      </c>
      <c r="G7400" s="14">
        <v>156.98672253020399</v>
      </c>
      <c r="H7400" s="14">
        <v>296.32809477676801</v>
      </c>
      <c r="I7400" s="14">
        <v>293.67819724613599</v>
      </c>
      <c r="J7400" s="14">
        <v>267.66470254253301</v>
      </c>
      <c r="K7400" s="14">
        <v>321.53039387114899</v>
      </c>
      <c r="L7400" s="14">
        <v>27.8521966250132</v>
      </c>
      <c r="M7400" s="14">
        <v>26.0134947036025</v>
      </c>
      <c r="O7400" s="14"/>
      <c r="P7400" s="14"/>
      <c r="Q7400" s="14"/>
      <c r="R7400" s="14"/>
      <c r="S7400" s="14"/>
      <c r="T7400" s="14"/>
      <c r="U7400" s="14"/>
      <c r="V7400" s="14"/>
      <c r="W7400" s="14"/>
      <c r="X7400" s="14"/>
      <c r="Y7400" s="14"/>
    </row>
    <row r="7401" spans="1:25">
      <c r="A7401" s="14" t="s">
        <v>7485</v>
      </c>
      <c r="B7401" s="14" t="s">
        <v>60</v>
      </c>
      <c r="C7401" s="14" t="s">
        <v>132</v>
      </c>
      <c r="D7401" s="14" t="s">
        <v>67</v>
      </c>
      <c r="E7401" s="14">
        <v>0</v>
      </c>
      <c r="F7401" s="14">
        <v>480.24472051045501</v>
      </c>
      <c r="G7401" s="14">
        <v>160.081573503485</v>
      </c>
      <c r="H7401" s="14">
        <v>301.15617683311001</v>
      </c>
      <c r="I7401" s="14">
        <v>294.21620588479902</v>
      </c>
      <c r="J7401" s="14">
        <v>268.41059263626101</v>
      </c>
      <c r="K7401" s="14">
        <v>321.82744035643998</v>
      </c>
      <c r="L7401" s="14">
        <v>27.611234471641598</v>
      </c>
      <c r="M7401" s="14">
        <v>25.805613248538201</v>
      </c>
      <c r="O7401" s="14"/>
      <c r="P7401" s="14"/>
      <c r="Q7401" s="14"/>
      <c r="R7401" s="14"/>
      <c r="S7401" s="14"/>
      <c r="T7401" s="14"/>
      <c r="U7401" s="14"/>
      <c r="V7401" s="14"/>
      <c r="W7401" s="14"/>
      <c r="X7401" s="14"/>
      <c r="Y7401" s="14"/>
    </row>
    <row r="7402" spans="1:25">
      <c r="A7402" s="14" t="s">
        <v>7486</v>
      </c>
      <c r="B7402" s="14" t="s">
        <v>60</v>
      </c>
      <c r="C7402" s="14" t="s">
        <v>38</v>
      </c>
      <c r="D7402" s="14" t="s">
        <v>67</v>
      </c>
      <c r="E7402" s="14">
        <v>1</v>
      </c>
      <c r="F7402" s="14">
        <v>64.855029939571097</v>
      </c>
      <c r="G7402" s="14">
        <v>21.618343313190401</v>
      </c>
      <c r="H7402" s="14">
        <v>202.81140139962201</v>
      </c>
      <c r="I7402" s="14">
        <v>232.49311623272001</v>
      </c>
      <c r="J7402" s="14">
        <v>178.191202021132</v>
      </c>
      <c r="K7402" s="14">
        <v>297.83357616199601</v>
      </c>
      <c r="L7402" s="14">
        <v>65.340459929275696</v>
      </c>
      <c r="M7402" s="14">
        <v>54.3019142115878</v>
      </c>
      <c r="O7402" s="14"/>
      <c r="P7402" s="14"/>
      <c r="Q7402" s="14"/>
      <c r="R7402" s="14"/>
      <c r="S7402" s="14"/>
      <c r="T7402" s="14"/>
      <c r="U7402" s="14"/>
      <c r="V7402" s="14"/>
      <c r="W7402" s="14"/>
      <c r="X7402" s="14"/>
      <c r="Y7402" s="14"/>
    </row>
    <row r="7403" spans="1:25">
      <c r="A7403" s="14" t="s">
        <v>7487</v>
      </c>
      <c r="B7403" s="14" t="s">
        <v>60</v>
      </c>
      <c r="C7403" s="14" t="s">
        <v>36</v>
      </c>
      <c r="D7403" s="14" t="s">
        <v>67</v>
      </c>
      <c r="E7403" s="14">
        <v>1</v>
      </c>
      <c r="F7403" s="14">
        <v>64.535385232764796</v>
      </c>
      <c r="G7403" s="14">
        <v>21.5117950775883</v>
      </c>
      <c r="H7403" s="14">
        <v>200.35200780095201</v>
      </c>
      <c r="I7403" s="14">
        <v>225.44287065694601</v>
      </c>
      <c r="J7403" s="14">
        <v>172.83927156059801</v>
      </c>
      <c r="K7403" s="14">
        <v>288.768991735322</v>
      </c>
      <c r="L7403" s="14">
        <v>63.326121078375301</v>
      </c>
      <c r="M7403" s="14">
        <v>52.603599096347899</v>
      </c>
      <c r="O7403" s="14"/>
      <c r="P7403" s="14"/>
      <c r="Q7403" s="14"/>
      <c r="R7403" s="14"/>
      <c r="S7403" s="14"/>
      <c r="T7403" s="14"/>
      <c r="U7403" s="14"/>
      <c r="V7403" s="14"/>
      <c r="W7403" s="14"/>
      <c r="X7403" s="14"/>
      <c r="Y7403" s="14"/>
    </row>
    <row r="7404" spans="1:25">
      <c r="A7404" s="14" t="s">
        <v>7488</v>
      </c>
      <c r="B7404" s="14" t="s">
        <v>60</v>
      </c>
      <c r="C7404" s="14" t="s">
        <v>34</v>
      </c>
      <c r="D7404" s="14" t="s">
        <v>67</v>
      </c>
      <c r="E7404" s="14">
        <v>1</v>
      </c>
      <c r="F7404" s="14">
        <v>63.618782205993199</v>
      </c>
      <c r="G7404" s="14">
        <v>21.206260735331099</v>
      </c>
      <c r="H7404" s="14">
        <v>197.19416715018701</v>
      </c>
      <c r="I7404" s="14">
        <v>220.82519413467401</v>
      </c>
      <c r="J7404" s="14">
        <v>169.23155793889501</v>
      </c>
      <c r="K7404" s="14">
        <v>283.01891750944299</v>
      </c>
      <c r="L7404" s="14">
        <v>62.193723374768801</v>
      </c>
      <c r="M7404" s="14">
        <v>51.593636195778899</v>
      </c>
      <c r="O7404" s="14"/>
      <c r="P7404" s="14"/>
      <c r="Q7404" s="14"/>
      <c r="R7404" s="14"/>
      <c r="S7404" s="14"/>
      <c r="T7404" s="14"/>
      <c r="U7404" s="14"/>
      <c r="V7404" s="14"/>
      <c r="W7404" s="14"/>
      <c r="X7404" s="14"/>
      <c r="Y7404" s="14"/>
    </row>
    <row r="7405" spans="1:25">
      <c r="A7405" s="14" t="s">
        <v>7489</v>
      </c>
      <c r="B7405" s="14" t="s">
        <v>60</v>
      </c>
      <c r="C7405" s="14" t="s">
        <v>128</v>
      </c>
      <c r="D7405" s="14" t="s">
        <v>67</v>
      </c>
      <c r="E7405" s="14">
        <v>1</v>
      </c>
      <c r="F7405" s="14">
        <v>61.080267289597401</v>
      </c>
      <c r="G7405" s="14">
        <v>20.360089096532501</v>
      </c>
      <c r="H7405" s="14">
        <v>189.06787373737799</v>
      </c>
      <c r="I7405" s="14">
        <v>204.302898023767</v>
      </c>
      <c r="J7405" s="14">
        <v>155.88572852818601</v>
      </c>
      <c r="K7405" s="14">
        <v>262.89413685078699</v>
      </c>
      <c r="L7405" s="14">
        <v>58.591238827020199</v>
      </c>
      <c r="M7405" s="14">
        <v>48.417169495581199</v>
      </c>
      <c r="O7405" s="14"/>
      <c r="P7405" s="14"/>
      <c r="Q7405" s="14"/>
      <c r="R7405" s="14"/>
      <c r="S7405" s="14"/>
      <c r="T7405" s="14"/>
      <c r="U7405" s="14"/>
      <c r="V7405" s="14"/>
      <c r="W7405" s="14"/>
      <c r="X7405" s="14"/>
      <c r="Y7405" s="14"/>
    </row>
    <row r="7406" spans="1:25">
      <c r="A7406" s="14" t="s">
        <v>7490</v>
      </c>
      <c r="B7406" s="14" t="s">
        <v>60</v>
      </c>
      <c r="C7406" s="14" t="s">
        <v>129</v>
      </c>
      <c r="D7406" s="14" t="s">
        <v>67</v>
      </c>
      <c r="E7406" s="14">
        <v>1</v>
      </c>
      <c r="F7406" s="14">
        <v>61.054814049379701</v>
      </c>
      <c r="G7406" s="14">
        <v>20.351604683126599</v>
      </c>
      <c r="H7406" s="14">
        <v>188.94814486237601</v>
      </c>
      <c r="I7406" s="14">
        <v>200.19818457311601</v>
      </c>
      <c r="J7406" s="14">
        <v>152.818902358711</v>
      </c>
      <c r="K7406" s="14">
        <v>257.53573919264301</v>
      </c>
      <c r="L7406" s="14">
        <v>57.337554619526898</v>
      </c>
      <c r="M7406" s="14">
        <v>47.379282214405897</v>
      </c>
      <c r="O7406" s="14"/>
      <c r="P7406" s="14"/>
      <c r="Q7406" s="14"/>
      <c r="R7406" s="14"/>
      <c r="S7406" s="14"/>
      <c r="T7406" s="14"/>
      <c r="U7406" s="14"/>
      <c r="V7406" s="14"/>
      <c r="W7406" s="14"/>
      <c r="X7406" s="14"/>
      <c r="Y7406" s="14"/>
    </row>
    <row r="7407" spans="1:25">
      <c r="A7407" s="14" t="s">
        <v>7491</v>
      </c>
      <c r="B7407" s="14" t="s">
        <v>60</v>
      </c>
      <c r="C7407" s="14" t="s">
        <v>130</v>
      </c>
      <c r="D7407" s="14" t="s">
        <v>67</v>
      </c>
      <c r="E7407" s="14">
        <v>1</v>
      </c>
      <c r="F7407" s="14">
        <v>63.1474831066677</v>
      </c>
      <c r="G7407" s="14">
        <v>21.049161035555901</v>
      </c>
      <c r="H7407" s="14">
        <v>194.53938110495301</v>
      </c>
      <c r="I7407" s="14">
        <v>197.93609597305201</v>
      </c>
      <c r="J7407" s="14">
        <v>151.76634294482801</v>
      </c>
      <c r="K7407" s="14">
        <v>253.63064452215599</v>
      </c>
      <c r="L7407" s="14">
        <v>55.694548549103402</v>
      </c>
      <c r="M7407" s="14">
        <v>46.169753028224001</v>
      </c>
      <c r="O7407" s="14"/>
      <c r="P7407" s="14"/>
      <c r="Q7407" s="14"/>
      <c r="R7407" s="14"/>
      <c r="S7407" s="14"/>
      <c r="T7407" s="14"/>
      <c r="U7407" s="14"/>
      <c r="V7407" s="14"/>
      <c r="W7407" s="14"/>
      <c r="X7407" s="14"/>
      <c r="Y7407" s="14"/>
    </row>
    <row r="7408" spans="1:25">
      <c r="A7408" s="14" t="s">
        <v>7492</v>
      </c>
      <c r="B7408" s="14" t="s">
        <v>60</v>
      </c>
      <c r="C7408" s="14" t="s">
        <v>131</v>
      </c>
      <c r="D7408" s="14" t="s">
        <v>67</v>
      </c>
      <c r="E7408" s="14">
        <v>1</v>
      </c>
      <c r="F7408" s="14">
        <v>65.8035640374857</v>
      </c>
      <c r="G7408" s="14">
        <v>21.9345213458286</v>
      </c>
      <c r="H7408" s="14">
        <v>201.52379272191101</v>
      </c>
      <c r="I7408" s="14">
        <v>201.890043322069</v>
      </c>
      <c r="J7408" s="14">
        <v>155.642359347129</v>
      </c>
      <c r="K7408" s="14">
        <v>257.46396890660998</v>
      </c>
      <c r="L7408" s="14">
        <v>55.573925584541101</v>
      </c>
      <c r="M7408" s="14">
        <v>46.247683974939498</v>
      </c>
      <c r="O7408" s="14"/>
      <c r="P7408" s="14"/>
      <c r="Q7408" s="14"/>
      <c r="R7408" s="14"/>
      <c r="S7408" s="14"/>
      <c r="T7408" s="14"/>
      <c r="U7408" s="14"/>
      <c r="V7408" s="14"/>
      <c r="W7408" s="14"/>
      <c r="X7408" s="14"/>
      <c r="Y7408" s="14"/>
    </row>
    <row r="7409" spans="1:25">
      <c r="A7409" s="14" t="s">
        <v>7493</v>
      </c>
      <c r="B7409" s="14" t="s">
        <v>60</v>
      </c>
      <c r="C7409" s="14" t="s">
        <v>132</v>
      </c>
      <c r="D7409" s="14" t="s">
        <v>67</v>
      </c>
      <c r="E7409" s="14">
        <v>1</v>
      </c>
      <c r="F7409" s="14">
        <v>67.139307340793195</v>
      </c>
      <c r="G7409" s="14">
        <v>22.3797691135977</v>
      </c>
      <c r="H7409" s="14">
        <v>204.46859343645099</v>
      </c>
      <c r="I7409" s="14">
        <v>199.67209891744201</v>
      </c>
      <c r="J7409" s="14">
        <v>154.397129156327</v>
      </c>
      <c r="K7409" s="14">
        <v>253.976539186129</v>
      </c>
      <c r="L7409" s="14">
        <v>54.304440268687401</v>
      </c>
      <c r="M7409" s="14">
        <v>45.274969761114797</v>
      </c>
      <c r="O7409" s="14"/>
      <c r="P7409" s="14"/>
      <c r="Q7409" s="14"/>
      <c r="R7409" s="14"/>
      <c r="S7409" s="14"/>
      <c r="T7409" s="14"/>
      <c r="U7409" s="14"/>
      <c r="V7409" s="14"/>
      <c r="W7409" s="14"/>
      <c r="X7409" s="14"/>
      <c r="Y7409" s="14"/>
    </row>
    <row r="7410" spans="1:25">
      <c r="A7410" s="14" t="s">
        <v>7494</v>
      </c>
      <c r="B7410" s="14" t="s">
        <v>60</v>
      </c>
      <c r="C7410" s="14" t="s">
        <v>38</v>
      </c>
      <c r="D7410" s="14" t="s">
        <v>67</v>
      </c>
      <c r="E7410" s="14">
        <v>2</v>
      </c>
      <c r="F7410" s="14">
        <v>98.618285304077205</v>
      </c>
      <c r="G7410" s="14">
        <v>32.872761768025697</v>
      </c>
      <c r="H7410" s="14">
        <v>278.02510587261997</v>
      </c>
      <c r="I7410" s="14">
        <v>286.225578783213</v>
      </c>
      <c r="J7410" s="14">
        <v>232.04987078738401</v>
      </c>
      <c r="K7410" s="14">
        <v>349.15837563949401</v>
      </c>
      <c r="L7410" s="14">
        <v>62.932796856280902</v>
      </c>
      <c r="M7410" s="14">
        <v>54.175707995828503</v>
      </c>
      <c r="O7410" s="14"/>
      <c r="P7410" s="14"/>
      <c r="Q7410" s="14"/>
      <c r="R7410" s="14"/>
      <c r="S7410" s="14"/>
      <c r="T7410" s="14"/>
      <c r="U7410" s="14"/>
      <c r="V7410" s="14"/>
      <c r="W7410" s="14"/>
      <c r="X7410" s="14"/>
      <c r="Y7410" s="14"/>
    </row>
    <row r="7411" spans="1:25">
      <c r="A7411" s="14" t="s">
        <v>7495</v>
      </c>
      <c r="B7411" s="14" t="s">
        <v>60</v>
      </c>
      <c r="C7411" s="14" t="s">
        <v>36</v>
      </c>
      <c r="D7411" s="14" t="s">
        <v>67</v>
      </c>
      <c r="E7411" s="14">
        <v>2</v>
      </c>
      <c r="F7411" s="14">
        <v>98.000547837444302</v>
      </c>
      <c r="G7411" s="14">
        <v>32.666849279148103</v>
      </c>
      <c r="H7411" s="14">
        <v>276.22906544180699</v>
      </c>
      <c r="I7411" s="14">
        <v>279.676156735397</v>
      </c>
      <c r="J7411" s="14">
        <v>226.53704883148399</v>
      </c>
      <c r="K7411" s="14">
        <v>341.43410569211301</v>
      </c>
      <c r="L7411" s="14">
        <v>61.757948956716298</v>
      </c>
      <c r="M7411" s="14">
        <v>53.139107903913597</v>
      </c>
      <c r="O7411" s="14"/>
      <c r="P7411" s="14"/>
      <c r="Q7411" s="14"/>
      <c r="R7411" s="14"/>
      <c r="S7411" s="14"/>
      <c r="T7411" s="14"/>
      <c r="U7411" s="14"/>
      <c r="V7411" s="14"/>
      <c r="W7411" s="14"/>
      <c r="X7411" s="14"/>
      <c r="Y7411" s="14"/>
    </row>
    <row r="7412" spans="1:25">
      <c r="A7412" s="14" t="s">
        <v>7496</v>
      </c>
      <c r="B7412" s="14" t="s">
        <v>60</v>
      </c>
      <c r="C7412" s="14" t="s">
        <v>34</v>
      </c>
      <c r="D7412" s="14" t="s">
        <v>67</v>
      </c>
      <c r="E7412" s="14">
        <v>2</v>
      </c>
      <c r="F7412" s="14">
        <v>90.762730038943999</v>
      </c>
      <c r="G7412" s="14">
        <v>30.254243346314698</v>
      </c>
      <c r="H7412" s="14">
        <v>256.24712038098301</v>
      </c>
      <c r="I7412" s="14">
        <v>260.46519321333102</v>
      </c>
      <c r="J7412" s="14">
        <v>209.14224176851999</v>
      </c>
      <c r="K7412" s="14">
        <v>320.466564799541</v>
      </c>
      <c r="L7412" s="14">
        <v>60.0013715862098</v>
      </c>
      <c r="M7412" s="14">
        <v>51.3229514448104</v>
      </c>
      <c r="O7412" s="14"/>
      <c r="P7412" s="14"/>
      <c r="Q7412" s="14"/>
      <c r="R7412" s="14"/>
      <c r="S7412" s="14"/>
      <c r="T7412" s="14"/>
      <c r="U7412" s="14"/>
      <c r="V7412" s="14"/>
      <c r="W7412" s="14"/>
      <c r="X7412" s="14"/>
      <c r="Y7412" s="14"/>
    </row>
    <row r="7413" spans="1:25">
      <c r="A7413" s="14" t="s">
        <v>7497</v>
      </c>
      <c r="B7413" s="14" t="s">
        <v>60</v>
      </c>
      <c r="C7413" s="14" t="s">
        <v>128</v>
      </c>
      <c r="D7413" s="14" t="s">
        <v>67</v>
      </c>
      <c r="E7413" s="14">
        <v>2</v>
      </c>
      <c r="F7413" s="14">
        <v>83.042268252695095</v>
      </c>
      <c r="G7413" s="14">
        <v>27.6807560842317</v>
      </c>
      <c r="H7413" s="14">
        <v>235.080731076278</v>
      </c>
      <c r="I7413" s="14">
        <v>239.61939781667601</v>
      </c>
      <c r="J7413" s="14">
        <v>190.39934717779701</v>
      </c>
      <c r="K7413" s="14">
        <v>297.575361762738</v>
      </c>
      <c r="L7413" s="14">
        <v>57.955963946062603</v>
      </c>
      <c r="M7413" s="14">
        <v>49.220050638878497</v>
      </c>
      <c r="O7413" s="14"/>
      <c r="P7413" s="14"/>
      <c r="Q7413" s="14"/>
      <c r="R7413" s="14"/>
      <c r="S7413" s="14"/>
      <c r="T7413" s="14"/>
      <c r="U7413" s="14"/>
      <c r="V7413" s="14"/>
      <c r="W7413" s="14"/>
      <c r="X7413" s="14"/>
      <c r="Y7413" s="14"/>
    </row>
    <row r="7414" spans="1:25">
      <c r="A7414" s="14" t="s">
        <v>7498</v>
      </c>
      <c r="B7414" s="14" t="s">
        <v>60</v>
      </c>
      <c r="C7414" s="14" t="s">
        <v>129</v>
      </c>
      <c r="D7414" s="14" t="s">
        <v>67</v>
      </c>
      <c r="E7414" s="14">
        <v>2</v>
      </c>
      <c r="F7414" s="14">
        <v>82.418707335011902</v>
      </c>
      <c r="G7414" s="14">
        <v>27.472902445003999</v>
      </c>
      <c r="H7414" s="14">
        <v>233.560154542654</v>
      </c>
      <c r="I7414" s="14">
        <v>239.21183710848899</v>
      </c>
      <c r="J7414" s="14">
        <v>189.99216699150199</v>
      </c>
      <c r="K7414" s="14">
        <v>297.203378181738</v>
      </c>
      <c r="L7414" s="14">
        <v>57.991541073248598</v>
      </c>
      <c r="M7414" s="14">
        <v>49.219670116986599</v>
      </c>
      <c r="O7414" s="14"/>
      <c r="P7414" s="14"/>
      <c r="Q7414" s="14"/>
      <c r="R7414" s="14"/>
      <c r="S7414" s="14"/>
      <c r="T7414" s="14"/>
      <c r="U7414" s="14"/>
      <c r="V7414" s="14"/>
      <c r="W7414" s="14"/>
      <c r="X7414" s="14"/>
      <c r="Y7414" s="14"/>
    </row>
    <row r="7415" spans="1:25">
      <c r="A7415" s="14" t="s">
        <v>7499</v>
      </c>
      <c r="B7415" s="14" t="s">
        <v>60</v>
      </c>
      <c r="C7415" s="14" t="s">
        <v>130</v>
      </c>
      <c r="D7415" s="14" t="s">
        <v>67</v>
      </c>
      <c r="E7415" s="14">
        <v>2</v>
      </c>
      <c r="F7415" s="14">
        <v>86.918581616185506</v>
      </c>
      <c r="G7415" s="14">
        <v>28.972860538728501</v>
      </c>
      <c r="H7415" s="14">
        <v>246.96286863527601</v>
      </c>
      <c r="I7415" s="14">
        <v>245.91720223990501</v>
      </c>
      <c r="J7415" s="14">
        <v>196.637361479947</v>
      </c>
      <c r="K7415" s="14">
        <v>303.72862699435098</v>
      </c>
      <c r="L7415" s="14">
        <v>57.8114247544463</v>
      </c>
      <c r="M7415" s="14">
        <v>49.2798407599578</v>
      </c>
      <c r="O7415" s="14"/>
      <c r="P7415" s="14"/>
      <c r="Q7415" s="14"/>
      <c r="R7415" s="14"/>
      <c r="S7415" s="14"/>
      <c r="T7415" s="14"/>
      <c r="U7415" s="14"/>
      <c r="V7415" s="14"/>
      <c r="W7415" s="14"/>
      <c r="X7415" s="14"/>
      <c r="Y7415" s="14"/>
    </row>
    <row r="7416" spans="1:25">
      <c r="A7416" s="14" t="s">
        <v>7500</v>
      </c>
      <c r="B7416" s="14" t="s">
        <v>60</v>
      </c>
      <c r="C7416" s="14" t="s">
        <v>131</v>
      </c>
      <c r="D7416" s="14" t="s">
        <v>67</v>
      </c>
      <c r="E7416" s="14">
        <v>2</v>
      </c>
      <c r="F7416" s="14">
        <v>77.9430455930693</v>
      </c>
      <c r="G7416" s="14">
        <v>25.9810151976898</v>
      </c>
      <c r="H7416" s="14">
        <v>221.34107341702</v>
      </c>
      <c r="I7416" s="14">
        <v>214.97322645508299</v>
      </c>
      <c r="J7416" s="14">
        <v>169.68915711434599</v>
      </c>
      <c r="K7416" s="14">
        <v>268.57793683275702</v>
      </c>
      <c r="L7416" s="14">
        <v>53.604710377673797</v>
      </c>
      <c r="M7416" s="14">
        <v>45.284069340736202</v>
      </c>
      <c r="O7416" s="14"/>
      <c r="P7416" s="14"/>
      <c r="Q7416" s="14"/>
      <c r="R7416" s="14"/>
      <c r="S7416" s="14"/>
      <c r="T7416" s="14"/>
      <c r="U7416" s="14"/>
      <c r="V7416" s="14"/>
      <c r="W7416" s="14"/>
      <c r="X7416" s="14"/>
      <c r="Y7416" s="14"/>
    </row>
    <row r="7417" spans="1:25">
      <c r="A7417" s="14" t="s">
        <v>7501</v>
      </c>
      <c r="B7417" s="14" t="s">
        <v>60</v>
      </c>
      <c r="C7417" s="14" t="s">
        <v>132</v>
      </c>
      <c r="D7417" s="14" t="s">
        <v>67</v>
      </c>
      <c r="E7417" s="14">
        <v>2</v>
      </c>
      <c r="F7417" s="14">
        <v>83.476749444699905</v>
      </c>
      <c r="G7417" s="14">
        <v>27.825583148233299</v>
      </c>
      <c r="H7417" s="14">
        <v>235.92332319107999</v>
      </c>
      <c r="I7417" s="14">
        <v>224.78046734275699</v>
      </c>
      <c r="J7417" s="14">
        <v>178.940412628377</v>
      </c>
      <c r="K7417" s="14">
        <v>278.733388238016</v>
      </c>
      <c r="L7417" s="14">
        <v>53.952920895259197</v>
      </c>
      <c r="M7417" s="14">
        <v>45.840054714379797</v>
      </c>
      <c r="O7417" s="14"/>
      <c r="P7417" s="14"/>
      <c r="Q7417" s="14"/>
      <c r="R7417" s="14"/>
      <c r="S7417" s="14"/>
      <c r="T7417" s="14"/>
      <c r="U7417" s="14"/>
      <c r="V7417" s="14"/>
      <c r="W7417" s="14"/>
      <c r="X7417" s="14"/>
      <c r="Y7417" s="14"/>
    </row>
    <row r="7418" spans="1:25">
      <c r="A7418" s="14" t="s">
        <v>7502</v>
      </c>
      <c r="B7418" s="14" t="s">
        <v>60</v>
      </c>
      <c r="C7418" s="14" t="s">
        <v>38</v>
      </c>
      <c r="D7418" s="14" t="s">
        <v>67</v>
      </c>
      <c r="E7418" s="14">
        <v>3</v>
      </c>
      <c r="F7418" s="14">
        <v>106.732139118907</v>
      </c>
      <c r="G7418" s="14">
        <v>35.577379706302501</v>
      </c>
      <c r="H7418" s="14">
        <v>324.13793464196903</v>
      </c>
      <c r="I7418" s="14">
        <v>326.83087652161498</v>
      </c>
      <c r="J7418" s="14">
        <v>267.29274834892402</v>
      </c>
      <c r="K7418" s="14">
        <v>395.58974175379001</v>
      </c>
      <c r="L7418" s="14">
        <v>68.758865232174998</v>
      </c>
      <c r="M7418" s="14">
        <v>59.538128172690897</v>
      </c>
      <c r="O7418" s="14"/>
      <c r="P7418" s="14"/>
      <c r="Q7418" s="14"/>
      <c r="R7418" s="14"/>
      <c r="S7418" s="14"/>
      <c r="T7418" s="14"/>
      <c r="U7418" s="14"/>
      <c r="V7418" s="14"/>
      <c r="W7418" s="14"/>
      <c r="X7418" s="14"/>
      <c r="Y7418" s="14"/>
    </row>
    <row r="7419" spans="1:25">
      <c r="A7419" s="14" t="s">
        <v>7503</v>
      </c>
      <c r="B7419" s="14" t="s">
        <v>60</v>
      </c>
      <c r="C7419" s="14" t="s">
        <v>36</v>
      </c>
      <c r="D7419" s="14" t="s">
        <v>67</v>
      </c>
      <c r="E7419" s="14">
        <v>3</v>
      </c>
      <c r="F7419" s="14">
        <v>103.915303610338</v>
      </c>
      <c r="G7419" s="14">
        <v>34.6384345367793</v>
      </c>
      <c r="H7419" s="14">
        <v>313.91506392271998</v>
      </c>
      <c r="I7419" s="14">
        <v>313.79680693298701</v>
      </c>
      <c r="J7419" s="14">
        <v>255.95804277039201</v>
      </c>
      <c r="K7419" s="14">
        <v>380.72360426577598</v>
      </c>
      <c r="L7419" s="14">
        <v>66.926797332788695</v>
      </c>
      <c r="M7419" s="14">
        <v>57.838764162595197</v>
      </c>
      <c r="O7419" s="14"/>
      <c r="P7419" s="14"/>
      <c r="Q7419" s="14"/>
      <c r="R7419" s="14"/>
      <c r="S7419" s="14"/>
      <c r="T7419" s="14"/>
      <c r="U7419" s="14"/>
      <c r="V7419" s="14"/>
      <c r="W7419" s="14"/>
      <c r="X7419" s="14"/>
      <c r="Y7419" s="14"/>
    </row>
    <row r="7420" spans="1:25">
      <c r="A7420" s="14" t="s">
        <v>7504</v>
      </c>
      <c r="B7420" s="14" t="s">
        <v>60</v>
      </c>
      <c r="C7420" s="14" t="s">
        <v>34</v>
      </c>
      <c r="D7420" s="14" t="s">
        <v>67</v>
      </c>
      <c r="E7420" s="14">
        <v>3</v>
      </c>
      <c r="F7420" s="14">
        <v>95.084214957822695</v>
      </c>
      <c r="G7420" s="14">
        <v>31.694738319274201</v>
      </c>
      <c r="H7420" s="14">
        <v>286.122457143183</v>
      </c>
      <c r="I7420" s="14">
        <v>281.910929340726</v>
      </c>
      <c r="J7420" s="14">
        <v>227.76956039815701</v>
      </c>
      <c r="K7420" s="14">
        <v>344.978811135272</v>
      </c>
      <c r="L7420" s="14">
        <v>63.067881794545798</v>
      </c>
      <c r="M7420" s="14">
        <v>54.141368942569002</v>
      </c>
      <c r="O7420" s="14"/>
      <c r="P7420" s="14"/>
      <c r="Q7420" s="14"/>
      <c r="R7420" s="14"/>
      <c r="S7420" s="14"/>
      <c r="T7420" s="14"/>
      <c r="U7420" s="14"/>
      <c r="V7420" s="14"/>
      <c r="W7420" s="14"/>
      <c r="X7420" s="14"/>
      <c r="Y7420" s="14"/>
    </row>
    <row r="7421" spans="1:25">
      <c r="A7421" s="14" t="s">
        <v>7505</v>
      </c>
      <c r="B7421" s="14" t="s">
        <v>60</v>
      </c>
      <c r="C7421" s="14" t="s">
        <v>128</v>
      </c>
      <c r="D7421" s="14" t="s">
        <v>67</v>
      </c>
      <c r="E7421" s="14">
        <v>3</v>
      </c>
      <c r="F7421" s="14">
        <v>98.437271949525297</v>
      </c>
      <c r="G7421" s="14">
        <v>32.812423983175101</v>
      </c>
      <c r="H7421" s="14">
        <v>295.65181543632798</v>
      </c>
      <c r="I7421" s="14">
        <v>292.003342610061</v>
      </c>
      <c r="J7421" s="14">
        <v>236.87417143323299</v>
      </c>
      <c r="K7421" s="14">
        <v>356.05260185991801</v>
      </c>
      <c r="L7421" s="14">
        <v>64.0492592498574</v>
      </c>
      <c r="M7421" s="14">
        <v>55.129171176827803</v>
      </c>
      <c r="O7421" s="14"/>
      <c r="P7421" s="14"/>
      <c r="Q7421" s="14"/>
      <c r="R7421" s="14"/>
      <c r="S7421" s="14"/>
      <c r="T7421" s="14"/>
      <c r="U7421" s="14"/>
      <c r="V7421" s="14"/>
      <c r="W7421" s="14"/>
      <c r="X7421" s="14"/>
      <c r="Y7421" s="14"/>
    </row>
    <row r="7422" spans="1:25">
      <c r="A7422" s="14" t="s">
        <v>7506</v>
      </c>
      <c r="B7422" s="14" t="s">
        <v>60</v>
      </c>
      <c r="C7422" s="14" t="s">
        <v>129</v>
      </c>
      <c r="D7422" s="14" t="s">
        <v>67</v>
      </c>
      <c r="E7422" s="14">
        <v>3</v>
      </c>
      <c r="F7422" s="14">
        <v>103.43355536046499</v>
      </c>
      <c r="G7422" s="14">
        <v>34.477851786821802</v>
      </c>
      <c r="H7422" s="14">
        <v>310.08980501398702</v>
      </c>
      <c r="I7422" s="14">
        <v>306.414964038204</v>
      </c>
      <c r="J7422" s="14">
        <v>249.913302724294</v>
      </c>
      <c r="K7422" s="14">
        <v>371.816910212599</v>
      </c>
      <c r="L7422" s="14">
        <v>65.401946174395704</v>
      </c>
      <c r="M7422" s="14">
        <v>56.501661313909402</v>
      </c>
      <c r="O7422" s="14"/>
      <c r="P7422" s="14"/>
      <c r="Q7422" s="14"/>
      <c r="R7422" s="14"/>
      <c r="S7422" s="14"/>
      <c r="T7422" s="14"/>
      <c r="U7422" s="14"/>
      <c r="V7422" s="14"/>
      <c r="W7422" s="14"/>
      <c r="X7422" s="14"/>
      <c r="Y7422" s="14"/>
    </row>
    <row r="7423" spans="1:25">
      <c r="A7423" s="14" t="s">
        <v>7507</v>
      </c>
      <c r="B7423" s="14" t="s">
        <v>60</v>
      </c>
      <c r="C7423" s="14" t="s">
        <v>130</v>
      </c>
      <c r="D7423" s="14" t="s">
        <v>67</v>
      </c>
      <c r="E7423" s="14">
        <v>3</v>
      </c>
      <c r="F7423" s="14">
        <v>113.15616153746799</v>
      </c>
      <c r="G7423" s="14">
        <v>37.718720512489298</v>
      </c>
      <c r="H7423" s="14">
        <v>338.85177438302702</v>
      </c>
      <c r="I7423" s="14">
        <v>335.92800545488399</v>
      </c>
      <c r="J7423" s="14">
        <v>276.59524410757803</v>
      </c>
      <c r="K7423" s="14">
        <v>404.16431046045</v>
      </c>
      <c r="L7423" s="14">
        <v>68.236305005566194</v>
      </c>
      <c r="M7423" s="14">
        <v>59.332761347305599</v>
      </c>
      <c r="O7423" s="14"/>
      <c r="P7423" s="14"/>
      <c r="Q7423" s="14"/>
      <c r="R7423" s="14"/>
      <c r="S7423" s="14"/>
      <c r="T7423" s="14"/>
      <c r="U7423" s="14"/>
      <c r="V7423" s="14"/>
      <c r="W7423" s="14"/>
      <c r="X7423" s="14"/>
      <c r="Y7423" s="14"/>
    </row>
    <row r="7424" spans="1:25">
      <c r="A7424" s="14" t="s">
        <v>7508</v>
      </c>
      <c r="B7424" s="14" t="s">
        <v>60</v>
      </c>
      <c r="C7424" s="14" t="s">
        <v>131</v>
      </c>
      <c r="D7424" s="14" t="s">
        <v>67</v>
      </c>
      <c r="E7424" s="14">
        <v>3</v>
      </c>
      <c r="F7424" s="14">
        <v>105.786137362956</v>
      </c>
      <c r="G7424" s="14">
        <v>35.262045787652099</v>
      </c>
      <c r="H7424" s="14">
        <v>315.21495042597201</v>
      </c>
      <c r="I7424" s="14">
        <v>310.94933042191701</v>
      </c>
      <c r="J7424" s="14">
        <v>254.278251306079</v>
      </c>
      <c r="K7424" s="14">
        <v>376.43945872900701</v>
      </c>
      <c r="L7424" s="14">
        <v>65.490128307089606</v>
      </c>
      <c r="M7424" s="14">
        <v>56.671079115838097</v>
      </c>
      <c r="O7424" s="14"/>
      <c r="P7424" s="14"/>
      <c r="Q7424" s="14"/>
      <c r="R7424" s="14"/>
      <c r="S7424" s="14"/>
      <c r="T7424" s="14"/>
      <c r="U7424" s="14"/>
      <c r="V7424" s="14"/>
      <c r="W7424" s="14"/>
      <c r="X7424" s="14"/>
      <c r="Y7424" s="14"/>
    </row>
    <row r="7425" spans="1:25">
      <c r="A7425" s="14" t="s">
        <v>7509</v>
      </c>
      <c r="B7425" s="14" t="s">
        <v>60</v>
      </c>
      <c r="C7425" s="14" t="s">
        <v>132</v>
      </c>
      <c r="D7425" s="14" t="s">
        <v>67</v>
      </c>
      <c r="E7425" s="14">
        <v>3</v>
      </c>
      <c r="F7425" s="14">
        <v>109.148150415205</v>
      </c>
      <c r="G7425" s="14">
        <v>36.382716805068299</v>
      </c>
      <c r="H7425" s="14">
        <v>324.440135590051</v>
      </c>
      <c r="I7425" s="14">
        <v>315.53608544877102</v>
      </c>
      <c r="J7425" s="14">
        <v>258.90441642561598</v>
      </c>
      <c r="K7425" s="14">
        <v>380.83295541143599</v>
      </c>
      <c r="L7425" s="14">
        <v>65.2968699626648</v>
      </c>
      <c r="M7425" s="14">
        <v>56.631669023155503</v>
      </c>
      <c r="O7425" s="14"/>
      <c r="P7425" s="14"/>
      <c r="Q7425" s="14"/>
      <c r="R7425" s="14"/>
      <c r="S7425" s="14"/>
      <c r="T7425" s="14"/>
      <c r="U7425" s="14"/>
      <c r="V7425" s="14"/>
      <c r="W7425" s="14"/>
      <c r="X7425" s="14"/>
      <c r="Y7425" s="14"/>
    </row>
    <row r="7426" spans="1:25">
      <c r="A7426" s="14" t="s">
        <v>7510</v>
      </c>
      <c r="B7426" s="14" t="s">
        <v>60</v>
      </c>
      <c r="C7426" s="14" t="s">
        <v>38</v>
      </c>
      <c r="D7426" s="14" t="s">
        <v>67</v>
      </c>
      <c r="E7426" s="14">
        <v>4</v>
      </c>
      <c r="F7426" s="14">
        <v>106.494283768923</v>
      </c>
      <c r="G7426" s="14">
        <v>35.498094589641099</v>
      </c>
      <c r="H7426" s="14">
        <v>346.694936904396</v>
      </c>
      <c r="I7426" s="14">
        <v>350.18587482782698</v>
      </c>
      <c r="J7426" s="14">
        <v>286.33975075825498</v>
      </c>
      <c r="K7426" s="14">
        <v>423.93184930791102</v>
      </c>
      <c r="L7426" s="14">
        <v>73.745974480083603</v>
      </c>
      <c r="M7426" s="14">
        <v>63.846124069571999</v>
      </c>
      <c r="O7426" s="14"/>
      <c r="P7426" s="14"/>
      <c r="Q7426" s="14"/>
      <c r="R7426" s="14"/>
      <c r="S7426" s="14"/>
      <c r="T7426" s="14"/>
      <c r="U7426" s="14"/>
      <c r="V7426" s="14"/>
      <c r="W7426" s="14"/>
      <c r="X7426" s="14"/>
      <c r="Y7426" s="14"/>
    </row>
    <row r="7427" spans="1:25">
      <c r="A7427" s="14" t="s">
        <v>7511</v>
      </c>
      <c r="B7427" s="14" t="s">
        <v>60</v>
      </c>
      <c r="C7427" s="14" t="s">
        <v>36</v>
      </c>
      <c r="D7427" s="14" t="s">
        <v>67</v>
      </c>
      <c r="E7427" s="14">
        <v>4</v>
      </c>
      <c r="F7427" s="14">
        <v>109.44223957722301</v>
      </c>
      <c r="G7427" s="14">
        <v>36.480746525740997</v>
      </c>
      <c r="H7427" s="14">
        <v>356.65202234642197</v>
      </c>
      <c r="I7427" s="14">
        <v>360.81921926357899</v>
      </c>
      <c r="J7427" s="14">
        <v>295.91546699599797</v>
      </c>
      <c r="K7427" s="14">
        <v>435.63946501103499</v>
      </c>
      <c r="L7427" s="14">
        <v>74.820245747455999</v>
      </c>
      <c r="M7427" s="14">
        <v>64.903752267581496</v>
      </c>
      <c r="O7427" s="14"/>
      <c r="P7427" s="14"/>
      <c r="Q7427" s="14"/>
      <c r="R7427" s="14"/>
      <c r="S7427" s="14"/>
      <c r="T7427" s="14"/>
      <c r="U7427" s="14"/>
      <c r="V7427" s="14"/>
      <c r="W7427" s="14"/>
      <c r="X7427" s="14"/>
      <c r="Y7427" s="14"/>
    </row>
    <row r="7428" spans="1:25">
      <c r="A7428" s="14" t="s">
        <v>7512</v>
      </c>
      <c r="B7428" s="14" t="s">
        <v>60</v>
      </c>
      <c r="C7428" s="14" t="s">
        <v>34</v>
      </c>
      <c r="D7428" s="14" t="s">
        <v>67</v>
      </c>
      <c r="E7428" s="14">
        <v>4</v>
      </c>
      <c r="F7428" s="14">
        <v>105.08679120258</v>
      </c>
      <c r="G7428" s="14">
        <v>35.028930400859899</v>
      </c>
      <c r="H7428" s="14">
        <v>341.57903852618102</v>
      </c>
      <c r="I7428" s="14">
        <v>344.09354921911302</v>
      </c>
      <c r="J7428" s="14">
        <v>281.12448517421302</v>
      </c>
      <c r="K7428" s="14">
        <v>416.896947493933</v>
      </c>
      <c r="L7428" s="14">
        <v>72.803398274819699</v>
      </c>
      <c r="M7428" s="14">
        <v>62.969064044900001</v>
      </c>
      <c r="O7428" s="14"/>
      <c r="P7428" s="14"/>
      <c r="Q7428" s="14"/>
      <c r="R7428" s="14"/>
      <c r="S7428" s="14"/>
      <c r="T7428" s="14"/>
      <c r="U7428" s="14"/>
      <c r="V7428" s="14"/>
      <c r="W7428" s="14"/>
      <c r="X7428" s="14"/>
      <c r="Y7428" s="14"/>
    </row>
    <row r="7429" spans="1:25">
      <c r="A7429" s="14" t="s">
        <v>7513</v>
      </c>
      <c r="B7429" s="14" t="s">
        <v>60</v>
      </c>
      <c r="C7429" s="14" t="s">
        <v>128</v>
      </c>
      <c r="D7429" s="14" t="s">
        <v>67</v>
      </c>
      <c r="E7429" s="14">
        <v>4</v>
      </c>
      <c r="F7429" s="14">
        <v>101.29743075393699</v>
      </c>
      <c r="G7429" s="14">
        <v>33.765810251312402</v>
      </c>
      <c r="H7429" s="14">
        <v>329.17632585037899</v>
      </c>
      <c r="I7429" s="14">
        <v>329.17314021374699</v>
      </c>
      <c r="J7429" s="14">
        <v>267.958209419382</v>
      </c>
      <c r="K7429" s="14">
        <v>400.14033979826502</v>
      </c>
      <c r="L7429" s="14">
        <v>70.967199584518497</v>
      </c>
      <c r="M7429" s="14">
        <v>61.214930794364797</v>
      </c>
      <c r="O7429" s="14"/>
      <c r="P7429" s="14"/>
      <c r="Q7429" s="14"/>
      <c r="R7429" s="14"/>
      <c r="S7429" s="14"/>
      <c r="T7429" s="14"/>
      <c r="U7429" s="14"/>
      <c r="V7429" s="14"/>
      <c r="W7429" s="14"/>
      <c r="X7429" s="14"/>
      <c r="Y7429" s="14"/>
    </row>
    <row r="7430" spans="1:25">
      <c r="A7430" s="14" t="s">
        <v>7514</v>
      </c>
      <c r="B7430" s="14" t="s">
        <v>60</v>
      </c>
      <c r="C7430" s="14" t="s">
        <v>129</v>
      </c>
      <c r="D7430" s="14" t="s">
        <v>67</v>
      </c>
      <c r="E7430" s="14">
        <v>4</v>
      </c>
      <c r="F7430" s="14">
        <v>102.255476901826</v>
      </c>
      <c r="G7430" s="14">
        <v>34.085158967275298</v>
      </c>
      <c r="H7430" s="14">
        <v>332.18164864316702</v>
      </c>
      <c r="I7430" s="14">
        <v>327.72036934369299</v>
      </c>
      <c r="J7430" s="14">
        <v>267.11247767297903</v>
      </c>
      <c r="K7430" s="14">
        <v>397.934738351786</v>
      </c>
      <c r="L7430" s="14">
        <v>70.214369008092802</v>
      </c>
      <c r="M7430" s="14">
        <v>60.607891670714302</v>
      </c>
      <c r="O7430" s="14"/>
      <c r="P7430" s="14"/>
      <c r="Q7430" s="14"/>
      <c r="R7430" s="14"/>
      <c r="S7430" s="14"/>
      <c r="T7430" s="14"/>
      <c r="U7430" s="14"/>
      <c r="V7430" s="14"/>
      <c r="W7430" s="14"/>
      <c r="X7430" s="14"/>
      <c r="Y7430" s="14"/>
    </row>
    <row r="7431" spans="1:25">
      <c r="A7431" s="14" t="s">
        <v>7515</v>
      </c>
      <c r="B7431" s="14" t="s">
        <v>60</v>
      </c>
      <c r="C7431" s="14" t="s">
        <v>130</v>
      </c>
      <c r="D7431" s="14" t="s">
        <v>67</v>
      </c>
      <c r="E7431" s="14">
        <v>4</v>
      </c>
      <c r="F7431" s="14">
        <v>108.635670322217</v>
      </c>
      <c r="G7431" s="14">
        <v>36.211890107405502</v>
      </c>
      <c r="H7431" s="14">
        <v>353.53967170729101</v>
      </c>
      <c r="I7431" s="14">
        <v>345.35424748465903</v>
      </c>
      <c r="J7431" s="14">
        <v>283.30266659898399</v>
      </c>
      <c r="K7431" s="14">
        <v>416.92448917918699</v>
      </c>
      <c r="L7431" s="14">
        <v>71.570241694528505</v>
      </c>
      <c r="M7431" s="14">
        <v>62.051580885674397</v>
      </c>
      <c r="O7431" s="14"/>
      <c r="P7431" s="14"/>
      <c r="Q7431" s="14"/>
      <c r="R7431" s="14"/>
      <c r="S7431" s="14"/>
      <c r="T7431" s="14"/>
      <c r="U7431" s="14"/>
      <c r="V7431" s="14"/>
      <c r="W7431" s="14"/>
      <c r="X7431" s="14"/>
      <c r="Y7431" s="14"/>
    </row>
    <row r="7432" spans="1:25">
      <c r="A7432" s="14" t="s">
        <v>7516</v>
      </c>
      <c r="B7432" s="14" t="s">
        <v>60</v>
      </c>
      <c r="C7432" s="14" t="s">
        <v>131</v>
      </c>
      <c r="D7432" s="14" t="s">
        <v>67</v>
      </c>
      <c r="E7432" s="14">
        <v>4</v>
      </c>
      <c r="F7432" s="14">
        <v>107.634551691149</v>
      </c>
      <c r="G7432" s="14">
        <v>35.878183897049603</v>
      </c>
      <c r="H7432" s="14">
        <v>350.33867685821298</v>
      </c>
      <c r="I7432" s="14">
        <v>340.27995637638702</v>
      </c>
      <c r="J7432" s="14">
        <v>278.86882717084001</v>
      </c>
      <c r="K7432" s="14">
        <v>411.15872822522601</v>
      </c>
      <c r="L7432" s="14">
        <v>70.878771848839094</v>
      </c>
      <c r="M7432" s="14">
        <v>61.411129205547098</v>
      </c>
      <c r="O7432" s="14"/>
      <c r="P7432" s="14"/>
      <c r="Q7432" s="14"/>
      <c r="R7432" s="14"/>
      <c r="S7432" s="14"/>
      <c r="T7432" s="14"/>
      <c r="U7432" s="14"/>
      <c r="V7432" s="14"/>
      <c r="W7432" s="14"/>
      <c r="X7432" s="14"/>
      <c r="Y7432" s="14"/>
    </row>
    <row r="7433" spans="1:25">
      <c r="A7433" s="14" t="s">
        <v>7517</v>
      </c>
      <c r="B7433" s="14" t="s">
        <v>60</v>
      </c>
      <c r="C7433" s="14" t="s">
        <v>132</v>
      </c>
      <c r="D7433" s="14" t="s">
        <v>67</v>
      </c>
      <c r="E7433" s="14">
        <v>4</v>
      </c>
      <c r="F7433" s="14">
        <v>103.375270661656</v>
      </c>
      <c r="G7433" s="14">
        <v>34.458423553885297</v>
      </c>
      <c r="H7433" s="14">
        <v>336.518996912842</v>
      </c>
      <c r="I7433" s="14">
        <v>326.65867786377601</v>
      </c>
      <c r="J7433" s="14">
        <v>266.61205858757802</v>
      </c>
      <c r="K7433" s="14">
        <v>396.16687787109697</v>
      </c>
      <c r="L7433" s="14">
        <v>69.508200007320994</v>
      </c>
      <c r="M7433" s="14">
        <v>60.046619276197497</v>
      </c>
      <c r="O7433" s="14"/>
      <c r="P7433" s="14"/>
      <c r="Q7433" s="14"/>
      <c r="R7433" s="14"/>
      <c r="S7433" s="14"/>
      <c r="T7433" s="14"/>
      <c r="U7433" s="14"/>
      <c r="V7433" s="14"/>
      <c r="W7433" s="14"/>
      <c r="X7433" s="14"/>
      <c r="Y7433" s="14"/>
    </row>
    <row r="7434" spans="1:25">
      <c r="A7434" s="14" t="s">
        <v>7518</v>
      </c>
      <c r="B7434" s="14" t="s">
        <v>60</v>
      </c>
      <c r="C7434" s="14" t="s">
        <v>38</v>
      </c>
      <c r="D7434" s="14" t="s">
        <v>67</v>
      </c>
      <c r="E7434" s="14">
        <v>5</v>
      </c>
      <c r="F7434" s="14">
        <v>120.617795036343</v>
      </c>
      <c r="G7434" s="14">
        <v>40.205931678780999</v>
      </c>
      <c r="H7434" s="14">
        <v>442.47173527638699</v>
      </c>
      <c r="I7434" s="14">
        <v>495.26069817620998</v>
      </c>
      <c r="J7434" s="14">
        <v>409.48593337880499</v>
      </c>
      <c r="K7434" s="14">
        <v>593.47175256531602</v>
      </c>
      <c r="L7434" s="14">
        <v>98.211054389106394</v>
      </c>
      <c r="M7434" s="14">
        <v>85.7747647974047</v>
      </c>
      <c r="O7434" s="14"/>
      <c r="P7434" s="14"/>
      <c r="Q7434" s="14"/>
      <c r="R7434" s="14"/>
      <c r="S7434" s="14"/>
      <c r="T7434" s="14"/>
      <c r="U7434" s="14"/>
      <c r="V7434" s="14"/>
      <c r="W7434" s="14"/>
      <c r="X7434" s="14"/>
      <c r="Y7434" s="14"/>
    </row>
    <row r="7435" spans="1:25">
      <c r="A7435" s="14" t="s">
        <v>7519</v>
      </c>
      <c r="B7435" s="14" t="s">
        <v>60</v>
      </c>
      <c r="C7435" s="14" t="s">
        <v>36</v>
      </c>
      <c r="D7435" s="14" t="s">
        <v>67</v>
      </c>
      <c r="E7435" s="14">
        <v>5</v>
      </c>
      <c r="F7435" s="14">
        <v>122.392643987337</v>
      </c>
      <c r="G7435" s="14">
        <v>40.797547995778999</v>
      </c>
      <c r="H7435" s="14">
        <v>451.833446497848</v>
      </c>
      <c r="I7435" s="14">
        <v>501.42778602685303</v>
      </c>
      <c r="J7435" s="14">
        <v>415.53592194870998</v>
      </c>
      <c r="K7435" s="14">
        <v>599.67546309562999</v>
      </c>
      <c r="L7435" s="14">
        <v>98.247677068777605</v>
      </c>
      <c r="M7435" s="14">
        <v>85.891864078142405</v>
      </c>
      <c r="O7435" s="14"/>
      <c r="P7435" s="14"/>
      <c r="Q7435" s="14"/>
      <c r="R7435" s="14"/>
      <c r="S7435" s="14"/>
      <c r="T7435" s="14"/>
      <c r="U7435" s="14"/>
      <c r="V7435" s="14"/>
      <c r="W7435" s="14"/>
      <c r="X7435" s="14"/>
      <c r="Y7435" s="14"/>
    </row>
    <row r="7436" spans="1:25">
      <c r="A7436" s="14" t="s">
        <v>7520</v>
      </c>
      <c r="B7436" s="14" t="s">
        <v>60</v>
      </c>
      <c r="C7436" s="14" t="s">
        <v>34</v>
      </c>
      <c r="D7436" s="14" t="s">
        <v>67</v>
      </c>
      <c r="E7436" s="14">
        <v>5</v>
      </c>
      <c r="F7436" s="14">
        <v>113.79234905572</v>
      </c>
      <c r="G7436" s="14">
        <v>37.9307830185735</v>
      </c>
      <c r="H7436" s="14">
        <v>422.79984043888101</v>
      </c>
      <c r="I7436" s="14">
        <v>469.22714154658797</v>
      </c>
      <c r="J7436" s="14">
        <v>386.02938064818602</v>
      </c>
      <c r="K7436" s="14">
        <v>564.87197339231705</v>
      </c>
      <c r="L7436" s="14">
        <v>95.644831845728802</v>
      </c>
      <c r="M7436" s="14">
        <v>83.197760898402095</v>
      </c>
      <c r="O7436" s="14"/>
      <c r="P7436" s="14"/>
      <c r="Q7436" s="14"/>
      <c r="R7436" s="14"/>
      <c r="S7436" s="14"/>
      <c r="T7436" s="14"/>
      <c r="U7436" s="14"/>
      <c r="V7436" s="14"/>
      <c r="W7436" s="14"/>
      <c r="X7436" s="14"/>
      <c r="Y7436" s="14"/>
    </row>
    <row r="7437" spans="1:25">
      <c r="A7437" s="14" t="s">
        <v>7521</v>
      </c>
      <c r="B7437" s="14" t="s">
        <v>60</v>
      </c>
      <c r="C7437" s="14" t="s">
        <v>128</v>
      </c>
      <c r="D7437" s="14" t="s">
        <v>67</v>
      </c>
      <c r="E7437" s="14">
        <v>5</v>
      </c>
      <c r="F7437" s="14">
        <v>104.58031196347601</v>
      </c>
      <c r="G7437" s="14">
        <v>34.860103987825497</v>
      </c>
      <c r="H7437" s="14">
        <v>390.32699572080901</v>
      </c>
      <c r="I7437" s="14">
        <v>432.22581006493499</v>
      </c>
      <c r="J7437" s="14">
        <v>352.52091884852899</v>
      </c>
      <c r="K7437" s="14">
        <v>524.41135581714502</v>
      </c>
      <c r="L7437" s="14">
        <v>92.185545752210402</v>
      </c>
      <c r="M7437" s="14">
        <v>79.704891216406494</v>
      </c>
      <c r="O7437" s="14"/>
      <c r="P7437" s="14"/>
      <c r="Q7437" s="14"/>
      <c r="R7437" s="14"/>
      <c r="S7437" s="14"/>
      <c r="T7437" s="14"/>
      <c r="U7437" s="14"/>
      <c r="V7437" s="14"/>
      <c r="W7437" s="14"/>
      <c r="X7437" s="14"/>
      <c r="Y7437" s="14"/>
    </row>
    <row r="7438" spans="1:25">
      <c r="A7438" s="14" t="s">
        <v>7522</v>
      </c>
      <c r="B7438" s="14" t="s">
        <v>60</v>
      </c>
      <c r="C7438" s="14" t="s">
        <v>129</v>
      </c>
      <c r="D7438" s="14" t="s">
        <v>67</v>
      </c>
      <c r="E7438" s="14">
        <v>5</v>
      </c>
      <c r="F7438" s="14">
        <v>105.513921104597</v>
      </c>
      <c r="G7438" s="14">
        <v>35.171307034865698</v>
      </c>
      <c r="H7438" s="14">
        <v>393.73804427418901</v>
      </c>
      <c r="I7438" s="14">
        <v>433.47572696261102</v>
      </c>
      <c r="J7438" s="14">
        <v>354.099275740736</v>
      </c>
      <c r="K7438" s="14">
        <v>525.22181396841302</v>
      </c>
      <c r="L7438" s="14">
        <v>91.746087005801897</v>
      </c>
      <c r="M7438" s="14">
        <v>79.3764512218752</v>
      </c>
      <c r="O7438" s="14"/>
      <c r="P7438" s="14"/>
      <c r="Q7438" s="14"/>
      <c r="R7438" s="14"/>
      <c r="S7438" s="14"/>
      <c r="T7438" s="14"/>
      <c r="U7438" s="14"/>
      <c r="V7438" s="14"/>
      <c r="W7438" s="14"/>
      <c r="X7438" s="14"/>
      <c r="Y7438" s="14"/>
    </row>
    <row r="7439" spans="1:25">
      <c r="A7439" s="14" t="s">
        <v>7523</v>
      </c>
      <c r="B7439" s="14" t="s">
        <v>60</v>
      </c>
      <c r="C7439" s="14" t="s">
        <v>130</v>
      </c>
      <c r="D7439" s="14" t="s">
        <v>67</v>
      </c>
      <c r="E7439" s="14">
        <v>5</v>
      </c>
      <c r="F7439" s="14">
        <v>112.588557907771</v>
      </c>
      <c r="G7439" s="14">
        <v>37.529519302590202</v>
      </c>
      <c r="H7439" s="14">
        <v>420.13791293294503</v>
      </c>
      <c r="I7439" s="14">
        <v>457.73393702836</v>
      </c>
      <c r="J7439" s="14">
        <v>376.80523550503301</v>
      </c>
      <c r="K7439" s="14">
        <v>550.83987276791504</v>
      </c>
      <c r="L7439" s="14">
        <v>93.105935739555605</v>
      </c>
      <c r="M7439" s="14">
        <v>80.928701523326495</v>
      </c>
      <c r="O7439" s="14"/>
      <c r="P7439" s="14"/>
      <c r="Q7439" s="14"/>
      <c r="R7439" s="14"/>
      <c r="S7439" s="14"/>
      <c r="T7439" s="14"/>
      <c r="U7439" s="14"/>
      <c r="V7439" s="14"/>
      <c r="W7439" s="14"/>
      <c r="X7439" s="14"/>
      <c r="Y7439" s="14"/>
    </row>
    <row r="7440" spans="1:25">
      <c r="A7440" s="14" t="s">
        <v>7524</v>
      </c>
      <c r="B7440" s="14" t="s">
        <v>60</v>
      </c>
      <c r="C7440" s="14" t="s">
        <v>131</v>
      </c>
      <c r="D7440" s="14" t="s">
        <v>67</v>
      </c>
      <c r="E7440" s="14">
        <v>5</v>
      </c>
      <c r="F7440" s="14">
        <v>113.792868905953</v>
      </c>
      <c r="G7440" s="14">
        <v>37.930956301984502</v>
      </c>
      <c r="H7440" s="14">
        <v>424.88562805598298</v>
      </c>
      <c r="I7440" s="14">
        <v>455.45726389142999</v>
      </c>
      <c r="J7440" s="14">
        <v>375.41164551668402</v>
      </c>
      <c r="K7440" s="14">
        <v>547.47833721004304</v>
      </c>
      <c r="L7440" s="14">
        <v>92.021073318613503</v>
      </c>
      <c r="M7440" s="14">
        <v>80.045618374745999</v>
      </c>
      <c r="O7440" s="14"/>
      <c r="P7440" s="14"/>
      <c r="Q7440" s="14"/>
      <c r="R7440" s="14"/>
      <c r="S7440" s="14"/>
      <c r="T7440" s="14"/>
      <c r="U7440" s="14"/>
      <c r="V7440" s="14"/>
      <c r="W7440" s="14"/>
      <c r="X7440" s="14"/>
      <c r="Y7440" s="14"/>
    </row>
    <row r="7441" spans="1:25">
      <c r="A7441" s="14" t="s">
        <v>7525</v>
      </c>
      <c r="B7441" s="14" t="s">
        <v>60</v>
      </c>
      <c r="C7441" s="14" t="s">
        <v>132</v>
      </c>
      <c r="D7441" s="14" t="s">
        <v>67</v>
      </c>
      <c r="E7441" s="14">
        <v>5</v>
      </c>
      <c r="F7441" s="14">
        <v>117.105242648101</v>
      </c>
      <c r="G7441" s="14">
        <v>39.0350808827002</v>
      </c>
      <c r="H7441" s="14">
        <v>435.545961424111</v>
      </c>
      <c r="I7441" s="14">
        <v>457.000618577897</v>
      </c>
      <c r="J7441" s="14">
        <v>377.74707112550198</v>
      </c>
      <c r="K7441" s="14">
        <v>547.92921263875598</v>
      </c>
      <c r="L7441" s="14">
        <v>90.928594060858302</v>
      </c>
      <c r="M7441" s="14">
        <v>79.253547452394997</v>
      </c>
      <c r="O7441" s="14"/>
      <c r="P7441" s="14"/>
      <c r="Q7441" s="14"/>
      <c r="R7441" s="14"/>
      <c r="S7441" s="14"/>
      <c r="T7441" s="14"/>
      <c r="U7441" s="14"/>
      <c r="V7441" s="14"/>
      <c r="W7441" s="14"/>
      <c r="X7441" s="14"/>
      <c r="Y7441" s="14"/>
    </row>
    <row r="7442" spans="1:25">
      <c r="A7442" s="14" t="s">
        <v>7526</v>
      </c>
      <c r="B7442" s="14" t="s">
        <v>60</v>
      </c>
      <c r="C7442" s="14" t="s">
        <v>38</v>
      </c>
      <c r="D7442" s="14" t="s">
        <v>41</v>
      </c>
      <c r="E7442" s="14">
        <v>0</v>
      </c>
      <c r="F7442" s="14">
        <v>786.999482337215</v>
      </c>
      <c r="G7442" s="14">
        <v>262.33316077907199</v>
      </c>
      <c r="H7442" s="14">
        <v>347.717514607775</v>
      </c>
      <c r="I7442" s="14">
        <v>385.85867164656702</v>
      </c>
      <c r="J7442" s="14">
        <v>359.17998414524101</v>
      </c>
      <c r="K7442" s="14">
        <v>413.983575556213</v>
      </c>
      <c r="L7442" s="14">
        <v>28.124903909645599</v>
      </c>
      <c r="M7442" s="14">
        <v>26.678687501326198</v>
      </c>
      <c r="O7442" s="14"/>
      <c r="P7442" s="14"/>
      <c r="Q7442" s="14"/>
      <c r="R7442" s="14"/>
      <c r="S7442" s="14"/>
      <c r="T7442" s="14"/>
      <c r="U7442" s="14"/>
      <c r="V7442" s="14"/>
      <c r="W7442" s="14"/>
      <c r="X7442" s="14"/>
      <c r="Y7442" s="14"/>
    </row>
    <row r="7443" spans="1:25">
      <c r="A7443" s="14" t="s">
        <v>7527</v>
      </c>
      <c r="B7443" s="14" t="s">
        <v>60</v>
      </c>
      <c r="C7443" s="14" t="s">
        <v>36</v>
      </c>
      <c r="D7443" s="14" t="s">
        <v>41</v>
      </c>
      <c r="E7443" s="14">
        <v>0</v>
      </c>
      <c r="F7443" s="14">
        <v>782.27310906121897</v>
      </c>
      <c r="G7443" s="14">
        <v>260.75770302040598</v>
      </c>
      <c r="H7443" s="14">
        <v>342.609364187143</v>
      </c>
      <c r="I7443" s="14">
        <v>378.06379409739998</v>
      </c>
      <c r="J7443" s="14">
        <v>351.83182895041</v>
      </c>
      <c r="K7443" s="14">
        <v>405.72217548125798</v>
      </c>
      <c r="L7443" s="14">
        <v>27.658381383858298</v>
      </c>
      <c r="M7443" s="14">
        <v>26.231965146989399</v>
      </c>
      <c r="O7443" s="14"/>
      <c r="P7443" s="14"/>
      <c r="Q7443" s="14"/>
      <c r="R7443" s="14"/>
      <c r="S7443" s="14"/>
      <c r="T7443" s="14"/>
      <c r="U7443" s="14"/>
      <c r="V7443" s="14"/>
      <c r="W7443" s="14"/>
      <c r="X7443" s="14"/>
      <c r="Y7443" s="14"/>
    </row>
    <row r="7444" spans="1:25">
      <c r="A7444" s="14" t="s">
        <v>7528</v>
      </c>
      <c r="B7444" s="14" t="s">
        <v>60</v>
      </c>
      <c r="C7444" s="14" t="s">
        <v>34</v>
      </c>
      <c r="D7444" s="14" t="s">
        <v>41</v>
      </c>
      <c r="E7444" s="14">
        <v>0</v>
      </c>
      <c r="F7444" s="14">
        <v>749.36160758181597</v>
      </c>
      <c r="G7444" s="14">
        <v>249.787202527272</v>
      </c>
      <c r="H7444" s="14">
        <v>326.18805638798801</v>
      </c>
      <c r="I7444" s="14">
        <v>355.83710510270299</v>
      </c>
      <c r="J7444" s="14">
        <v>330.62006206061898</v>
      </c>
      <c r="K7444" s="14">
        <v>382.45606397836298</v>
      </c>
      <c r="L7444" s="14">
        <v>26.618958875659501</v>
      </c>
      <c r="M7444" s="14">
        <v>25.2170430420848</v>
      </c>
      <c r="O7444" s="14"/>
      <c r="P7444" s="14"/>
      <c r="Q7444" s="14"/>
      <c r="R7444" s="14"/>
      <c r="S7444" s="14"/>
      <c r="T7444" s="14"/>
      <c r="U7444" s="14"/>
      <c r="V7444" s="14"/>
      <c r="W7444" s="14"/>
      <c r="X7444" s="14"/>
      <c r="Y7444" s="14"/>
    </row>
    <row r="7445" spans="1:25">
      <c r="A7445" s="14" t="s">
        <v>7529</v>
      </c>
      <c r="B7445" s="14" t="s">
        <v>60</v>
      </c>
      <c r="C7445" s="14" t="s">
        <v>128</v>
      </c>
      <c r="D7445" s="14" t="s">
        <v>41</v>
      </c>
      <c r="E7445" s="14">
        <v>0</v>
      </c>
      <c r="F7445" s="14">
        <v>701.60324950537404</v>
      </c>
      <c r="G7445" s="14">
        <v>233.86774983512501</v>
      </c>
      <c r="H7445" s="14">
        <v>303.89800643890601</v>
      </c>
      <c r="I7445" s="14">
        <v>328.55770109478101</v>
      </c>
      <c r="J7445" s="14">
        <v>304.53211805592503</v>
      </c>
      <c r="K7445" s="14">
        <v>353.96506998134402</v>
      </c>
      <c r="L7445" s="14">
        <v>25.4073688865635</v>
      </c>
      <c r="M7445" s="14">
        <v>24.0255830388558</v>
      </c>
      <c r="O7445" s="14"/>
      <c r="P7445" s="14"/>
      <c r="Q7445" s="14"/>
      <c r="R7445" s="14"/>
      <c r="S7445" s="14"/>
      <c r="T7445" s="14"/>
      <c r="U7445" s="14"/>
      <c r="V7445" s="14"/>
      <c r="W7445" s="14"/>
      <c r="X7445" s="14"/>
      <c r="Y7445" s="14"/>
    </row>
    <row r="7446" spans="1:25">
      <c r="A7446" s="14" t="s">
        <v>7530</v>
      </c>
      <c r="B7446" s="14" t="s">
        <v>60</v>
      </c>
      <c r="C7446" s="14" t="s">
        <v>129</v>
      </c>
      <c r="D7446" s="14" t="s">
        <v>41</v>
      </c>
      <c r="E7446" s="14">
        <v>0</v>
      </c>
      <c r="F7446" s="14">
        <v>695.26239809107801</v>
      </c>
      <c r="G7446" s="14">
        <v>231.75413269702599</v>
      </c>
      <c r="H7446" s="14">
        <v>299.68206814270599</v>
      </c>
      <c r="I7446" s="14">
        <v>318.34387972850999</v>
      </c>
      <c r="J7446" s="14">
        <v>294.98118442257203</v>
      </c>
      <c r="K7446" s="14">
        <v>343.05654112268701</v>
      </c>
      <c r="L7446" s="14">
        <v>24.712661394177101</v>
      </c>
      <c r="M7446" s="14">
        <v>23.362695305938502</v>
      </c>
      <c r="O7446" s="14"/>
      <c r="P7446" s="14"/>
      <c r="Q7446" s="14"/>
      <c r="R7446" s="14"/>
      <c r="S7446" s="14"/>
      <c r="T7446" s="14"/>
      <c r="U7446" s="14"/>
      <c r="V7446" s="14"/>
      <c r="W7446" s="14"/>
      <c r="X7446" s="14"/>
      <c r="Y7446" s="14"/>
    </row>
    <row r="7447" spans="1:25">
      <c r="A7447" s="14" t="s">
        <v>7531</v>
      </c>
      <c r="B7447" s="14" t="s">
        <v>60</v>
      </c>
      <c r="C7447" s="14" t="s">
        <v>130</v>
      </c>
      <c r="D7447" s="14" t="s">
        <v>41</v>
      </c>
      <c r="E7447" s="14">
        <v>0</v>
      </c>
      <c r="F7447" s="14">
        <v>680.98178268460197</v>
      </c>
      <c r="G7447" s="14">
        <v>226.99392756153401</v>
      </c>
      <c r="H7447" s="14">
        <v>292.06128848561599</v>
      </c>
      <c r="I7447" s="14">
        <v>307.002569587398</v>
      </c>
      <c r="J7447" s="14">
        <v>284.25447816113302</v>
      </c>
      <c r="K7447" s="14">
        <v>331.07925895350297</v>
      </c>
      <c r="L7447" s="14">
        <v>24.0766893661051</v>
      </c>
      <c r="M7447" s="14">
        <v>22.7480914262647</v>
      </c>
      <c r="O7447" s="14"/>
      <c r="P7447" s="14"/>
      <c r="Q7447" s="14"/>
      <c r="R7447" s="14"/>
      <c r="S7447" s="14"/>
      <c r="T7447" s="14"/>
      <c r="U7447" s="14"/>
      <c r="V7447" s="14"/>
      <c r="W7447" s="14"/>
      <c r="X7447" s="14"/>
      <c r="Y7447" s="14"/>
    </row>
    <row r="7448" spans="1:25">
      <c r="A7448" s="14" t="s">
        <v>7532</v>
      </c>
      <c r="B7448" s="14" t="s">
        <v>60</v>
      </c>
      <c r="C7448" s="14" t="s">
        <v>131</v>
      </c>
      <c r="D7448" s="14" t="s">
        <v>41</v>
      </c>
      <c r="E7448" s="14">
        <v>0</v>
      </c>
      <c r="F7448" s="14">
        <v>712.56616377031696</v>
      </c>
      <c r="G7448" s="14">
        <v>237.52205459010599</v>
      </c>
      <c r="H7448" s="14">
        <v>304.11257042820102</v>
      </c>
      <c r="I7448" s="14">
        <v>315.06415071108597</v>
      </c>
      <c r="J7448" s="14">
        <v>292.24003309545799</v>
      </c>
      <c r="K7448" s="14">
        <v>339.19050314670397</v>
      </c>
      <c r="L7448" s="14">
        <v>24.126352435617299</v>
      </c>
      <c r="M7448" s="14">
        <v>22.8241176156283</v>
      </c>
      <c r="O7448" s="14"/>
      <c r="P7448" s="14"/>
      <c r="Q7448" s="14"/>
      <c r="R7448" s="14"/>
      <c r="S7448" s="14"/>
      <c r="T7448" s="14"/>
      <c r="U7448" s="14"/>
      <c r="V7448" s="14"/>
      <c r="W7448" s="14"/>
      <c r="X7448" s="14"/>
      <c r="Y7448" s="14"/>
    </row>
    <row r="7449" spans="1:25">
      <c r="A7449" s="14" t="s">
        <v>7533</v>
      </c>
      <c r="B7449" s="14" t="s">
        <v>60</v>
      </c>
      <c r="C7449" s="14" t="s">
        <v>132</v>
      </c>
      <c r="D7449" s="14" t="s">
        <v>41</v>
      </c>
      <c r="E7449" s="14">
        <v>0</v>
      </c>
      <c r="F7449" s="14">
        <v>733.39182500231902</v>
      </c>
      <c r="G7449" s="14">
        <v>244.46394166744</v>
      </c>
      <c r="H7449" s="14">
        <v>311.90112318076302</v>
      </c>
      <c r="I7449" s="14">
        <v>321.65081675836399</v>
      </c>
      <c r="J7449" s="14">
        <v>298.68007970167099</v>
      </c>
      <c r="K7449" s="14">
        <v>345.912839796524</v>
      </c>
      <c r="L7449" s="14">
        <v>24.262023038159299</v>
      </c>
      <c r="M7449" s="14">
        <v>22.970737056693299</v>
      </c>
      <c r="O7449" s="14"/>
      <c r="P7449" s="14"/>
      <c r="Q7449" s="14"/>
      <c r="R7449" s="14"/>
      <c r="S7449" s="14"/>
      <c r="T7449" s="14"/>
      <c r="U7449" s="14"/>
      <c r="V7449" s="14"/>
      <c r="W7449" s="14"/>
      <c r="X7449" s="14"/>
      <c r="Y7449" s="14"/>
    </row>
    <row r="7450" spans="1:25">
      <c r="A7450" s="14" t="s">
        <v>7534</v>
      </c>
      <c r="B7450" s="14" t="s">
        <v>60</v>
      </c>
      <c r="C7450" s="14" t="s">
        <v>38</v>
      </c>
      <c r="D7450" s="14" t="s">
        <v>41</v>
      </c>
      <c r="E7450" s="14">
        <v>1</v>
      </c>
      <c r="F7450" s="14">
        <v>100.56316088534599</v>
      </c>
      <c r="G7450" s="14">
        <v>33.521053628448499</v>
      </c>
      <c r="H7450" s="14">
        <v>223.36449043877599</v>
      </c>
      <c r="I7450" s="14">
        <v>252.78005158608599</v>
      </c>
      <c r="J7450" s="14">
        <v>205.22551314294199</v>
      </c>
      <c r="K7450" s="14">
        <v>307.94050350466301</v>
      </c>
      <c r="L7450" s="14">
        <v>55.160451918577799</v>
      </c>
      <c r="M7450" s="14">
        <v>47.554538443143798</v>
      </c>
      <c r="O7450" s="14"/>
      <c r="P7450" s="14"/>
      <c r="Q7450" s="14"/>
      <c r="R7450" s="14"/>
      <c r="S7450" s="14"/>
      <c r="T7450" s="14"/>
      <c r="U7450" s="14"/>
      <c r="V7450" s="14"/>
      <c r="W7450" s="14"/>
      <c r="X7450" s="14"/>
      <c r="Y7450" s="14"/>
    </row>
    <row r="7451" spans="1:25">
      <c r="A7451" s="14" t="s">
        <v>7535</v>
      </c>
      <c r="B7451" s="14" t="s">
        <v>60</v>
      </c>
      <c r="C7451" s="14" t="s">
        <v>36</v>
      </c>
      <c r="D7451" s="14" t="s">
        <v>41</v>
      </c>
      <c r="E7451" s="14">
        <v>1</v>
      </c>
      <c r="F7451" s="14">
        <v>97.508494731545497</v>
      </c>
      <c r="G7451" s="14">
        <v>32.502831577181801</v>
      </c>
      <c r="H7451" s="14">
        <v>215.416977204342</v>
      </c>
      <c r="I7451" s="14">
        <v>239.195634099052</v>
      </c>
      <c r="J7451" s="14">
        <v>193.50555513997</v>
      </c>
      <c r="K7451" s="14">
        <v>292.316621625636</v>
      </c>
      <c r="L7451" s="14">
        <v>53.1209875265832</v>
      </c>
      <c r="M7451" s="14">
        <v>45.690078959082598</v>
      </c>
      <c r="O7451" s="14"/>
      <c r="P7451" s="14"/>
      <c r="Q7451" s="14"/>
      <c r="R7451" s="14"/>
      <c r="S7451" s="14"/>
      <c r="T7451" s="14"/>
      <c r="U7451" s="14"/>
      <c r="V7451" s="14"/>
      <c r="W7451" s="14"/>
      <c r="X7451" s="14"/>
      <c r="Y7451" s="14"/>
    </row>
    <row r="7452" spans="1:25">
      <c r="A7452" s="14" t="s">
        <v>7536</v>
      </c>
      <c r="B7452" s="14" t="s">
        <v>60</v>
      </c>
      <c r="C7452" s="14" t="s">
        <v>34</v>
      </c>
      <c r="D7452" s="14" t="s">
        <v>41</v>
      </c>
      <c r="E7452" s="14">
        <v>1</v>
      </c>
      <c r="F7452" s="14">
        <v>97.749777775191205</v>
      </c>
      <c r="G7452" s="14">
        <v>32.583259258397099</v>
      </c>
      <c r="H7452" s="14">
        <v>215.265206842677</v>
      </c>
      <c r="I7452" s="14">
        <v>230.89930254610999</v>
      </c>
      <c r="J7452" s="14">
        <v>186.86242928783699</v>
      </c>
      <c r="K7452" s="14">
        <v>282.088619345962</v>
      </c>
      <c r="L7452" s="14">
        <v>51.189316799851397</v>
      </c>
      <c r="M7452" s="14">
        <v>44.036873258273197</v>
      </c>
      <c r="O7452" s="14"/>
      <c r="P7452" s="14"/>
      <c r="Q7452" s="14"/>
      <c r="R7452" s="14"/>
      <c r="S7452" s="14"/>
      <c r="T7452" s="14"/>
      <c r="U7452" s="14"/>
      <c r="V7452" s="14"/>
      <c r="W7452" s="14"/>
      <c r="X7452" s="14"/>
      <c r="Y7452" s="14"/>
    </row>
    <row r="7453" spans="1:25">
      <c r="A7453" s="14" t="s">
        <v>7537</v>
      </c>
      <c r="B7453" s="14" t="s">
        <v>60</v>
      </c>
      <c r="C7453" s="14" t="s">
        <v>128</v>
      </c>
      <c r="D7453" s="14" t="s">
        <v>41</v>
      </c>
      <c r="E7453" s="14">
        <v>1</v>
      </c>
      <c r="F7453" s="14">
        <v>95.790963686530702</v>
      </c>
      <c r="G7453" s="14">
        <v>31.930321228843599</v>
      </c>
      <c r="H7453" s="14">
        <v>210.571241974304</v>
      </c>
      <c r="I7453" s="14">
        <v>222.789639300597</v>
      </c>
      <c r="J7453" s="14">
        <v>179.93870119298501</v>
      </c>
      <c r="K7453" s="14">
        <v>272.67724950000297</v>
      </c>
      <c r="L7453" s="14">
        <v>49.887610199405401</v>
      </c>
      <c r="M7453" s="14">
        <v>42.850938107612599</v>
      </c>
      <c r="O7453" s="14"/>
      <c r="P7453" s="14"/>
      <c r="Q7453" s="14"/>
      <c r="R7453" s="14"/>
      <c r="S7453" s="14"/>
      <c r="T7453" s="14"/>
      <c r="U7453" s="14"/>
      <c r="V7453" s="14"/>
      <c r="W7453" s="14"/>
      <c r="X7453" s="14"/>
      <c r="Y7453" s="14"/>
    </row>
    <row r="7454" spans="1:25">
      <c r="A7454" s="14" t="s">
        <v>7538</v>
      </c>
      <c r="B7454" s="14" t="s">
        <v>60</v>
      </c>
      <c r="C7454" s="14" t="s">
        <v>129</v>
      </c>
      <c r="D7454" s="14" t="s">
        <v>41</v>
      </c>
      <c r="E7454" s="14">
        <v>1</v>
      </c>
      <c r="F7454" s="14">
        <v>103.151101572732</v>
      </c>
      <c r="G7454" s="14">
        <v>34.383700524244098</v>
      </c>
      <c r="H7454" s="14">
        <v>226.54141298120601</v>
      </c>
      <c r="I7454" s="14">
        <v>233.719450708099</v>
      </c>
      <c r="J7454" s="14">
        <v>190.38285905600199</v>
      </c>
      <c r="K7454" s="14">
        <v>283.89264010493798</v>
      </c>
      <c r="L7454" s="14">
        <v>50.173189396839099</v>
      </c>
      <c r="M7454" s="14">
        <v>43.3365916520968</v>
      </c>
      <c r="O7454" s="14"/>
      <c r="P7454" s="14"/>
      <c r="Q7454" s="14"/>
      <c r="R7454" s="14"/>
      <c r="S7454" s="14"/>
      <c r="T7454" s="14"/>
      <c r="U7454" s="14"/>
      <c r="V7454" s="14"/>
      <c r="W7454" s="14"/>
      <c r="X7454" s="14"/>
      <c r="Y7454" s="14"/>
    </row>
    <row r="7455" spans="1:25">
      <c r="A7455" s="14" t="s">
        <v>7539</v>
      </c>
      <c r="B7455" s="14" t="s">
        <v>60</v>
      </c>
      <c r="C7455" s="14" t="s">
        <v>130</v>
      </c>
      <c r="D7455" s="14" t="s">
        <v>41</v>
      </c>
      <c r="E7455" s="14">
        <v>1</v>
      </c>
      <c r="F7455" s="14">
        <v>88.790685878384394</v>
      </c>
      <c r="G7455" s="14">
        <v>29.596895292794802</v>
      </c>
      <c r="H7455" s="14">
        <v>194.88309272927401</v>
      </c>
      <c r="I7455" s="14">
        <v>194.86443617878601</v>
      </c>
      <c r="J7455" s="14">
        <v>156.081972328717</v>
      </c>
      <c r="K7455" s="14">
        <v>240.283650402604</v>
      </c>
      <c r="L7455" s="14">
        <v>45.419214223818599</v>
      </c>
      <c r="M7455" s="14">
        <v>38.782463850068503</v>
      </c>
      <c r="O7455" s="14"/>
      <c r="P7455" s="14"/>
      <c r="Q7455" s="14"/>
      <c r="R7455" s="14"/>
      <c r="S7455" s="14"/>
      <c r="T7455" s="14"/>
      <c r="U7455" s="14"/>
      <c r="V7455" s="14"/>
      <c r="W7455" s="14"/>
      <c r="X7455" s="14"/>
      <c r="Y7455" s="14"/>
    </row>
    <row r="7456" spans="1:25">
      <c r="A7456" s="14" t="s">
        <v>7540</v>
      </c>
      <c r="B7456" s="14" t="s">
        <v>60</v>
      </c>
      <c r="C7456" s="14" t="s">
        <v>131</v>
      </c>
      <c r="D7456" s="14" t="s">
        <v>41</v>
      </c>
      <c r="E7456" s="14">
        <v>1</v>
      </c>
      <c r="F7456" s="14">
        <v>99.869375133283796</v>
      </c>
      <c r="G7456" s="14">
        <v>33.289791711094601</v>
      </c>
      <c r="H7456" s="14">
        <v>219.642778889537</v>
      </c>
      <c r="I7456" s="14">
        <v>213.369217289045</v>
      </c>
      <c r="J7456" s="14">
        <v>173.17896631866699</v>
      </c>
      <c r="K7456" s="14">
        <v>260.011683784806</v>
      </c>
      <c r="L7456" s="14">
        <v>46.6424664957609</v>
      </c>
      <c r="M7456" s="14">
        <v>40.190250970378102</v>
      </c>
      <c r="O7456" s="14"/>
      <c r="P7456" s="14"/>
      <c r="Q7456" s="14"/>
      <c r="R7456" s="14"/>
      <c r="S7456" s="14"/>
      <c r="T7456" s="14"/>
      <c r="U7456" s="14"/>
      <c r="V7456" s="14"/>
      <c r="W7456" s="14"/>
      <c r="X7456" s="14"/>
      <c r="Y7456" s="14"/>
    </row>
    <row r="7457" spans="1:25">
      <c r="A7457" s="14" t="s">
        <v>7541</v>
      </c>
      <c r="B7457" s="14" t="s">
        <v>60</v>
      </c>
      <c r="C7457" s="14" t="s">
        <v>132</v>
      </c>
      <c r="D7457" s="14" t="s">
        <v>41</v>
      </c>
      <c r="E7457" s="14">
        <v>1</v>
      </c>
      <c r="F7457" s="14">
        <v>92.971556039403595</v>
      </c>
      <c r="G7457" s="14">
        <v>30.990518679801198</v>
      </c>
      <c r="H7457" s="14">
        <v>205.344014575942</v>
      </c>
      <c r="I7457" s="14">
        <v>193.16561302574701</v>
      </c>
      <c r="J7457" s="14">
        <v>155.557876837751</v>
      </c>
      <c r="K7457" s="14">
        <v>237.05002270833401</v>
      </c>
      <c r="L7457" s="14">
        <v>43.8844096825866</v>
      </c>
      <c r="M7457" s="14">
        <v>37.607736187995698</v>
      </c>
      <c r="O7457" s="14"/>
      <c r="P7457" s="14"/>
      <c r="Q7457" s="14"/>
      <c r="R7457" s="14"/>
      <c r="S7457" s="14"/>
      <c r="T7457" s="14"/>
      <c r="U7457" s="14"/>
      <c r="V7457" s="14"/>
      <c r="W7457" s="14"/>
      <c r="X7457" s="14"/>
      <c r="Y7457" s="14"/>
    </row>
    <row r="7458" spans="1:25">
      <c r="A7458" s="14" t="s">
        <v>7542</v>
      </c>
      <c r="B7458" s="14" t="s">
        <v>60</v>
      </c>
      <c r="C7458" s="14" t="s">
        <v>38</v>
      </c>
      <c r="D7458" s="14" t="s">
        <v>41</v>
      </c>
      <c r="E7458" s="14">
        <v>2</v>
      </c>
      <c r="F7458" s="14">
        <v>144.24595340793999</v>
      </c>
      <c r="G7458" s="14">
        <v>48.081984469313397</v>
      </c>
      <c r="H7458" s="14">
        <v>289.00054777997298</v>
      </c>
      <c r="I7458" s="14">
        <v>342.606355456595</v>
      </c>
      <c r="J7458" s="14">
        <v>288.45405666038801</v>
      </c>
      <c r="K7458" s="14">
        <v>403.89180730664901</v>
      </c>
      <c r="L7458" s="14">
        <v>61.285451850054201</v>
      </c>
      <c r="M7458" s="14">
        <v>54.152298796206999</v>
      </c>
      <c r="O7458" s="14"/>
      <c r="P7458" s="14"/>
      <c r="Q7458" s="14"/>
      <c r="R7458" s="14"/>
      <c r="S7458" s="14"/>
      <c r="T7458" s="14"/>
      <c r="U7458" s="14"/>
      <c r="V7458" s="14"/>
      <c r="W7458" s="14"/>
      <c r="X7458" s="14"/>
      <c r="Y7458" s="14"/>
    </row>
    <row r="7459" spans="1:25">
      <c r="A7459" s="14" t="s">
        <v>7543</v>
      </c>
      <c r="B7459" s="14" t="s">
        <v>60</v>
      </c>
      <c r="C7459" s="14" t="s">
        <v>36</v>
      </c>
      <c r="D7459" s="14" t="s">
        <v>41</v>
      </c>
      <c r="E7459" s="14">
        <v>2</v>
      </c>
      <c r="F7459" s="14">
        <v>135.67005199351701</v>
      </c>
      <c r="G7459" s="14">
        <v>45.223350664505702</v>
      </c>
      <c r="H7459" s="14">
        <v>268.05376483021598</v>
      </c>
      <c r="I7459" s="14">
        <v>315.20286031691103</v>
      </c>
      <c r="J7459" s="14">
        <v>263.86480073909797</v>
      </c>
      <c r="K7459" s="14">
        <v>373.52889957562002</v>
      </c>
      <c r="L7459" s="14">
        <v>58.326039258708299</v>
      </c>
      <c r="M7459" s="14">
        <v>51.338059577813297</v>
      </c>
      <c r="O7459" s="14"/>
      <c r="P7459" s="14"/>
      <c r="Q7459" s="14"/>
      <c r="R7459" s="14"/>
      <c r="S7459" s="14"/>
      <c r="T7459" s="14"/>
      <c r="U7459" s="14"/>
      <c r="V7459" s="14"/>
      <c r="W7459" s="14"/>
      <c r="X7459" s="14"/>
      <c r="Y7459" s="14"/>
    </row>
    <row r="7460" spans="1:25">
      <c r="A7460" s="14" t="s">
        <v>7544</v>
      </c>
      <c r="B7460" s="14" t="s">
        <v>60</v>
      </c>
      <c r="C7460" s="14" t="s">
        <v>34</v>
      </c>
      <c r="D7460" s="14" t="s">
        <v>41</v>
      </c>
      <c r="E7460" s="14">
        <v>2</v>
      </c>
      <c r="F7460" s="14">
        <v>130.82858919852401</v>
      </c>
      <c r="G7460" s="14">
        <v>43.609529732841303</v>
      </c>
      <c r="H7460" s="14">
        <v>256.07976119815203</v>
      </c>
      <c r="I7460" s="14">
        <v>298.57117799335202</v>
      </c>
      <c r="J7460" s="14">
        <v>248.94628658338601</v>
      </c>
      <c r="K7460" s="14">
        <v>355.083738233779</v>
      </c>
      <c r="L7460" s="14">
        <v>56.512560240426701</v>
      </c>
      <c r="M7460" s="14">
        <v>49.624891409965997</v>
      </c>
      <c r="O7460" s="14"/>
      <c r="P7460" s="14"/>
      <c r="Q7460" s="14"/>
      <c r="R7460" s="14"/>
      <c r="S7460" s="14"/>
      <c r="T7460" s="14"/>
      <c r="U7460" s="14"/>
      <c r="V7460" s="14"/>
      <c r="W7460" s="14"/>
      <c r="X7460" s="14"/>
      <c r="Y7460" s="14"/>
    </row>
    <row r="7461" spans="1:25">
      <c r="A7461" s="14" t="s">
        <v>7545</v>
      </c>
      <c r="B7461" s="14" t="s">
        <v>60</v>
      </c>
      <c r="C7461" s="14" t="s">
        <v>128</v>
      </c>
      <c r="D7461" s="14" t="s">
        <v>41</v>
      </c>
      <c r="E7461" s="14">
        <v>2</v>
      </c>
      <c r="F7461" s="14">
        <v>121.05030116734299</v>
      </c>
      <c r="G7461" s="14">
        <v>40.350100389114303</v>
      </c>
      <c r="H7461" s="14">
        <v>235.410243222308</v>
      </c>
      <c r="I7461" s="14">
        <v>274.52641937747001</v>
      </c>
      <c r="J7461" s="14">
        <v>227.18619043688901</v>
      </c>
      <c r="K7461" s="14">
        <v>328.71719799788298</v>
      </c>
      <c r="L7461" s="14">
        <v>54.1907786204129</v>
      </c>
      <c r="M7461" s="14">
        <v>47.340228940580502</v>
      </c>
      <c r="O7461" s="14"/>
      <c r="P7461" s="14"/>
      <c r="Q7461" s="14"/>
      <c r="R7461" s="14"/>
      <c r="S7461" s="14"/>
      <c r="T7461" s="14"/>
      <c r="U7461" s="14"/>
      <c r="V7461" s="14"/>
      <c r="W7461" s="14"/>
      <c r="X7461" s="14"/>
      <c r="Y7461" s="14"/>
    </row>
    <row r="7462" spans="1:25">
      <c r="A7462" s="14" t="s">
        <v>7546</v>
      </c>
      <c r="B7462" s="14" t="s">
        <v>60</v>
      </c>
      <c r="C7462" s="14" t="s">
        <v>129</v>
      </c>
      <c r="D7462" s="14" t="s">
        <v>41</v>
      </c>
      <c r="E7462" s="14">
        <v>2</v>
      </c>
      <c r="F7462" s="14">
        <v>120.391866785188</v>
      </c>
      <c r="G7462" s="14">
        <v>40.1306222617293</v>
      </c>
      <c r="H7462" s="14">
        <v>232.42570521098801</v>
      </c>
      <c r="I7462" s="14">
        <v>262.25263278125601</v>
      </c>
      <c r="J7462" s="14">
        <v>216.94925596563601</v>
      </c>
      <c r="K7462" s="14">
        <v>314.131072614429</v>
      </c>
      <c r="L7462" s="14">
        <v>51.878439833173097</v>
      </c>
      <c r="M7462" s="14">
        <v>45.303376815620197</v>
      </c>
      <c r="O7462" s="14"/>
      <c r="P7462" s="14"/>
      <c r="Q7462" s="14"/>
      <c r="R7462" s="14"/>
      <c r="S7462" s="14"/>
      <c r="T7462" s="14"/>
      <c r="U7462" s="14"/>
      <c r="V7462" s="14"/>
      <c r="W7462" s="14"/>
      <c r="X7462" s="14"/>
      <c r="Y7462" s="14"/>
    </row>
    <row r="7463" spans="1:25">
      <c r="A7463" s="14" t="s">
        <v>7547</v>
      </c>
      <c r="B7463" s="14" t="s">
        <v>60</v>
      </c>
      <c r="C7463" s="14" t="s">
        <v>130</v>
      </c>
      <c r="D7463" s="14" t="s">
        <v>41</v>
      </c>
      <c r="E7463" s="14">
        <v>2</v>
      </c>
      <c r="F7463" s="14">
        <v>118.231327114165</v>
      </c>
      <c r="G7463" s="14">
        <v>39.410442371388299</v>
      </c>
      <c r="H7463" s="14">
        <v>226.82268990727101</v>
      </c>
      <c r="I7463" s="14">
        <v>250.19917980876201</v>
      </c>
      <c r="J7463" s="14">
        <v>206.64375239412499</v>
      </c>
      <c r="K7463" s="14">
        <v>300.13789236912601</v>
      </c>
      <c r="L7463" s="14">
        <v>49.938712560363598</v>
      </c>
      <c r="M7463" s="14">
        <v>43.555427414637101</v>
      </c>
      <c r="O7463" s="14"/>
      <c r="P7463" s="14"/>
      <c r="Q7463" s="14"/>
      <c r="R7463" s="14"/>
      <c r="S7463" s="14"/>
      <c r="T7463" s="14"/>
      <c r="U7463" s="14"/>
      <c r="V7463" s="14"/>
      <c r="W7463" s="14"/>
      <c r="X7463" s="14"/>
      <c r="Y7463" s="14"/>
    </row>
    <row r="7464" spans="1:25">
      <c r="A7464" s="14" t="s">
        <v>7548</v>
      </c>
      <c r="B7464" s="14" t="s">
        <v>60</v>
      </c>
      <c r="C7464" s="14" t="s">
        <v>131</v>
      </c>
      <c r="D7464" s="14" t="s">
        <v>41</v>
      </c>
      <c r="E7464" s="14">
        <v>2</v>
      </c>
      <c r="F7464" s="14">
        <v>117.444749355797</v>
      </c>
      <c r="G7464" s="14">
        <v>39.148249785265598</v>
      </c>
      <c r="H7464" s="14">
        <v>223.653163764086</v>
      </c>
      <c r="I7464" s="14">
        <v>241.44135195732201</v>
      </c>
      <c r="J7464" s="14">
        <v>199.31299045127199</v>
      </c>
      <c r="K7464" s="14">
        <v>289.766084498704</v>
      </c>
      <c r="L7464" s="14">
        <v>48.324732541381799</v>
      </c>
      <c r="M7464" s="14">
        <v>42.1283615060496</v>
      </c>
      <c r="O7464" s="14"/>
      <c r="P7464" s="14"/>
      <c r="Q7464" s="14"/>
      <c r="R7464" s="14"/>
      <c r="S7464" s="14"/>
      <c r="T7464" s="14"/>
      <c r="U7464" s="14"/>
      <c r="V7464" s="14"/>
      <c r="W7464" s="14"/>
      <c r="X7464" s="14"/>
      <c r="Y7464" s="14"/>
    </row>
    <row r="7465" spans="1:25">
      <c r="A7465" s="14" t="s">
        <v>7549</v>
      </c>
      <c r="B7465" s="14" t="s">
        <v>60</v>
      </c>
      <c r="C7465" s="14" t="s">
        <v>132</v>
      </c>
      <c r="D7465" s="14" t="s">
        <v>41</v>
      </c>
      <c r="E7465" s="14">
        <v>2</v>
      </c>
      <c r="F7465" s="14">
        <v>118.680656607778</v>
      </c>
      <c r="G7465" s="14">
        <v>39.560218869259401</v>
      </c>
      <c r="H7465" s="14">
        <v>225.36298774785999</v>
      </c>
      <c r="I7465" s="14">
        <v>243.977821443712</v>
      </c>
      <c r="J7465" s="14">
        <v>201.564639089953</v>
      </c>
      <c r="K7465" s="14">
        <v>292.59420687591199</v>
      </c>
      <c r="L7465" s="14">
        <v>48.6163854321995</v>
      </c>
      <c r="M7465" s="14">
        <v>42.413182353758899</v>
      </c>
      <c r="O7465" s="14"/>
      <c r="P7465" s="14"/>
      <c r="Q7465" s="14"/>
      <c r="R7465" s="14"/>
      <c r="S7465" s="14"/>
      <c r="T7465" s="14"/>
      <c r="U7465" s="14"/>
      <c r="V7465" s="14"/>
      <c r="W7465" s="14"/>
      <c r="X7465" s="14"/>
      <c r="Y7465" s="14"/>
    </row>
    <row r="7466" spans="1:25">
      <c r="A7466" s="14" t="s">
        <v>7550</v>
      </c>
      <c r="B7466" s="14" t="s">
        <v>60</v>
      </c>
      <c r="C7466" s="14" t="s">
        <v>38</v>
      </c>
      <c r="D7466" s="14" t="s">
        <v>41</v>
      </c>
      <c r="E7466" s="14">
        <v>3</v>
      </c>
      <c r="F7466" s="14">
        <v>159.93863650813799</v>
      </c>
      <c r="G7466" s="14">
        <v>53.312878836046103</v>
      </c>
      <c r="H7466" s="14">
        <v>316.309304066408</v>
      </c>
      <c r="I7466" s="14">
        <v>338.65997951802899</v>
      </c>
      <c r="J7466" s="14">
        <v>287.79890034707302</v>
      </c>
      <c r="K7466" s="14">
        <v>395.861359501518</v>
      </c>
      <c r="L7466" s="14">
        <v>57.201379983488501</v>
      </c>
      <c r="M7466" s="14">
        <v>50.861079170956401</v>
      </c>
      <c r="O7466" s="14"/>
      <c r="P7466" s="14"/>
      <c r="Q7466" s="14"/>
      <c r="R7466" s="14"/>
      <c r="S7466" s="14"/>
      <c r="T7466" s="14"/>
      <c r="U7466" s="14"/>
      <c r="V7466" s="14"/>
      <c r="W7466" s="14"/>
      <c r="X7466" s="14"/>
      <c r="Y7466" s="14"/>
    </row>
    <row r="7467" spans="1:25">
      <c r="A7467" s="14" t="s">
        <v>7551</v>
      </c>
      <c r="B7467" s="14" t="s">
        <v>60</v>
      </c>
      <c r="C7467" s="14" t="s">
        <v>36</v>
      </c>
      <c r="D7467" s="14" t="s">
        <v>41</v>
      </c>
      <c r="E7467" s="14">
        <v>3</v>
      </c>
      <c r="F7467" s="14">
        <v>171.24354263295001</v>
      </c>
      <c r="G7467" s="14">
        <v>57.081180877649999</v>
      </c>
      <c r="H7467" s="14">
        <v>335.13424003943499</v>
      </c>
      <c r="I7467" s="14">
        <v>353.28634527375101</v>
      </c>
      <c r="J7467" s="14">
        <v>301.947071955019</v>
      </c>
      <c r="K7467" s="14">
        <v>410.797023494283</v>
      </c>
      <c r="L7467" s="14">
        <v>57.510678220531901</v>
      </c>
      <c r="M7467" s="14">
        <v>51.339273318731301</v>
      </c>
      <c r="O7467" s="14"/>
      <c r="P7467" s="14"/>
      <c r="Q7467" s="14"/>
      <c r="R7467" s="14"/>
      <c r="S7467" s="14"/>
      <c r="T7467" s="14"/>
      <c r="U7467" s="14"/>
      <c r="V7467" s="14"/>
      <c r="W7467" s="14"/>
      <c r="X7467" s="14"/>
      <c r="Y7467" s="14"/>
    </row>
    <row r="7468" spans="1:25">
      <c r="A7468" s="14" t="s">
        <v>7552</v>
      </c>
      <c r="B7468" s="14" t="s">
        <v>60</v>
      </c>
      <c r="C7468" s="14" t="s">
        <v>34</v>
      </c>
      <c r="D7468" s="14" t="s">
        <v>41</v>
      </c>
      <c r="E7468" s="14">
        <v>3</v>
      </c>
      <c r="F7468" s="14">
        <v>167.44716074984601</v>
      </c>
      <c r="G7468" s="14">
        <v>55.815720249948697</v>
      </c>
      <c r="H7468" s="14">
        <v>325.03913492865502</v>
      </c>
      <c r="I7468" s="14">
        <v>340.228016207807</v>
      </c>
      <c r="J7468" s="14">
        <v>290.29170665426801</v>
      </c>
      <c r="K7468" s="14">
        <v>396.23910231444103</v>
      </c>
      <c r="L7468" s="14">
        <v>56.011086106633698</v>
      </c>
      <c r="M7468" s="14">
        <v>49.9363095535385</v>
      </c>
      <c r="O7468" s="14"/>
      <c r="P7468" s="14"/>
      <c r="Q7468" s="14"/>
      <c r="R7468" s="14"/>
      <c r="S7468" s="14"/>
      <c r="T7468" s="14"/>
      <c r="U7468" s="14"/>
      <c r="V7468" s="14"/>
      <c r="W7468" s="14"/>
      <c r="X7468" s="14"/>
      <c r="Y7468" s="14"/>
    </row>
    <row r="7469" spans="1:25">
      <c r="A7469" s="14" t="s">
        <v>7553</v>
      </c>
      <c r="B7469" s="14" t="s">
        <v>60</v>
      </c>
      <c r="C7469" s="14" t="s">
        <v>128</v>
      </c>
      <c r="D7469" s="14" t="s">
        <v>41</v>
      </c>
      <c r="E7469" s="14">
        <v>3</v>
      </c>
      <c r="F7469" s="14">
        <v>157.984271471982</v>
      </c>
      <c r="G7469" s="14">
        <v>52.661423823993999</v>
      </c>
      <c r="H7469" s="14">
        <v>303.76333225399799</v>
      </c>
      <c r="I7469" s="14">
        <v>313.43620539362797</v>
      </c>
      <c r="J7469" s="14">
        <v>266.16923940372101</v>
      </c>
      <c r="K7469" s="14">
        <v>366.63417352271603</v>
      </c>
      <c r="L7469" s="14">
        <v>53.197968129088103</v>
      </c>
      <c r="M7469" s="14">
        <v>47.266965989907099</v>
      </c>
      <c r="O7469" s="14"/>
      <c r="P7469" s="14"/>
      <c r="Q7469" s="14"/>
      <c r="R7469" s="14"/>
      <c r="S7469" s="14"/>
      <c r="T7469" s="14"/>
      <c r="U7469" s="14"/>
      <c r="V7469" s="14"/>
      <c r="W7469" s="14"/>
      <c r="X7469" s="14"/>
      <c r="Y7469" s="14"/>
    </row>
    <row r="7470" spans="1:25">
      <c r="A7470" s="14" t="s">
        <v>7554</v>
      </c>
      <c r="B7470" s="14" t="s">
        <v>60</v>
      </c>
      <c r="C7470" s="14" t="s">
        <v>129</v>
      </c>
      <c r="D7470" s="14" t="s">
        <v>41</v>
      </c>
      <c r="E7470" s="14">
        <v>3</v>
      </c>
      <c r="F7470" s="14">
        <v>152.599120836921</v>
      </c>
      <c r="G7470" s="14">
        <v>50.8663736123071</v>
      </c>
      <c r="H7470" s="14">
        <v>291.28640306352901</v>
      </c>
      <c r="I7470" s="14">
        <v>300.89630961673299</v>
      </c>
      <c r="J7470" s="14">
        <v>254.76018230771899</v>
      </c>
      <c r="K7470" s="14">
        <v>352.92963409870498</v>
      </c>
      <c r="L7470" s="14">
        <v>52.033324481971697</v>
      </c>
      <c r="M7470" s="14">
        <v>46.136127309013901</v>
      </c>
      <c r="O7470" s="14"/>
      <c r="P7470" s="14"/>
      <c r="Q7470" s="14"/>
      <c r="R7470" s="14"/>
      <c r="S7470" s="14"/>
      <c r="T7470" s="14"/>
      <c r="U7470" s="14"/>
      <c r="V7470" s="14"/>
      <c r="W7470" s="14"/>
      <c r="X7470" s="14"/>
      <c r="Y7470" s="14"/>
    </row>
    <row r="7471" spans="1:25">
      <c r="A7471" s="14" t="s">
        <v>7555</v>
      </c>
      <c r="B7471" s="14" t="s">
        <v>60</v>
      </c>
      <c r="C7471" s="14" t="s">
        <v>130</v>
      </c>
      <c r="D7471" s="14" t="s">
        <v>41</v>
      </c>
      <c r="E7471" s="14">
        <v>3</v>
      </c>
      <c r="F7471" s="14">
        <v>155.774843081423</v>
      </c>
      <c r="G7471" s="14">
        <v>51.924947693807603</v>
      </c>
      <c r="H7471" s="14">
        <v>294.98900350601798</v>
      </c>
      <c r="I7471" s="14">
        <v>303.36566688612101</v>
      </c>
      <c r="J7471" s="14">
        <v>257.29396979188101</v>
      </c>
      <c r="K7471" s="14">
        <v>355.26196430069098</v>
      </c>
      <c r="L7471" s="14">
        <v>51.896297414569702</v>
      </c>
      <c r="M7471" s="14">
        <v>46.071697094240101</v>
      </c>
      <c r="O7471" s="14"/>
      <c r="P7471" s="14"/>
      <c r="Q7471" s="14"/>
      <c r="R7471" s="14"/>
      <c r="S7471" s="14"/>
      <c r="T7471" s="14"/>
      <c r="U7471" s="14"/>
      <c r="V7471" s="14"/>
      <c r="W7471" s="14"/>
      <c r="X7471" s="14"/>
      <c r="Y7471" s="14"/>
    </row>
    <row r="7472" spans="1:25">
      <c r="A7472" s="14" t="s">
        <v>7556</v>
      </c>
      <c r="B7472" s="14" t="s">
        <v>60</v>
      </c>
      <c r="C7472" s="14" t="s">
        <v>131</v>
      </c>
      <c r="D7472" s="14" t="s">
        <v>41</v>
      </c>
      <c r="E7472" s="14">
        <v>3</v>
      </c>
      <c r="F7472" s="14">
        <v>158.21649494209601</v>
      </c>
      <c r="G7472" s="14">
        <v>52.738831647365203</v>
      </c>
      <c r="H7472" s="14">
        <v>297.37706740488602</v>
      </c>
      <c r="I7472" s="14">
        <v>301.48816138135197</v>
      </c>
      <c r="J7472" s="14">
        <v>256.057413835842</v>
      </c>
      <c r="K7472" s="14">
        <v>352.61504249387002</v>
      </c>
      <c r="L7472" s="14">
        <v>51.126881112518703</v>
      </c>
      <c r="M7472" s="14">
        <v>45.430747545510101</v>
      </c>
      <c r="O7472" s="14"/>
      <c r="P7472" s="14"/>
      <c r="Q7472" s="14"/>
      <c r="R7472" s="14"/>
      <c r="S7472" s="14"/>
      <c r="T7472" s="14"/>
      <c r="U7472" s="14"/>
      <c r="V7472" s="14"/>
      <c r="W7472" s="14"/>
      <c r="X7472" s="14"/>
      <c r="Y7472" s="14"/>
    </row>
    <row r="7473" spans="1:25">
      <c r="A7473" s="14" t="s">
        <v>7557</v>
      </c>
      <c r="B7473" s="14" t="s">
        <v>60</v>
      </c>
      <c r="C7473" s="14" t="s">
        <v>132</v>
      </c>
      <c r="D7473" s="14" t="s">
        <v>41</v>
      </c>
      <c r="E7473" s="14">
        <v>3</v>
      </c>
      <c r="F7473" s="14">
        <v>160.393160211771</v>
      </c>
      <c r="G7473" s="14">
        <v>53.464386737257101</v>
      </c>
      <c r="H7473" s="14">
        <v>298.87295533815001</v>
      </c>
      <c r="I7473" s="14">
        <v>301.33024854144998</v>
      </c>
      <c r="J7473" s="14">
        <v>256.29063269911802</v>
      </c>
      <c r="K7473" s="14">
        <v>351.975982023884</v>
      </c>
      <c r="L7473" s="14">
        <v>50.645733482434501</v>
      </c>
      <c r="M7473" s="14">
        <v>45.039615842331102</v>
      </c>
      <c r="O7473" s="14"/>
      <c r="P7473" s="14"/>
      <c r="Q7473" s="14"/>
      <c r="R7473" s="14"/>
      <c r="S7473" s="14"/>
      <c r="T7473" s="14"/>
      <c r="U7473" s="14"/>
      <c r="V7473" s="14"/>
      <c r="W7473" s="14"/>
      <c r="X7473" s="14"/>
      <c r="Y7473" s="14"/>
    </row>
    <row r="7474" spans="1:25">
      <c r="A7474" s="14" t="s">
        <v>7558</v>
      </c>
      <c r="B7474" s="14" t="s">
        <v>60</v>
      </c>
      <c r="C7474" s="14" t="s">
        <v>38</v>
      </c>
      <c r="D7474" s="14" t="s">
        <v>41</v>
      </c>
      <c r="E7474" s="14">
        <v>4</v>
      </c>
      <c r="F7474" s="14">
        <v>202.73553899505001</v>
      </c>
      <c r="G7474" s="14">
        <v>67.578512998350106</v>
      </c>
      <c r="H7474" s="14">
        <v>502.40512228347399</v>
      </c>
      <c r="I7474" s="14">
        <v>504.88794208694702</v>
      </c>
      <c r="J7474" s="14">
        <v>437.20499092353299</v>
      </c>
      <c r="K7474" s="14">
        <v>580.01001225993605</v>
      </c>
      <c r="L7474" s="14">
        <v>75.1220701729887</v>
      </c>
      <c r="M7474" s="14">
        <v>67.682951163413605</v>
      </c>
      <c r="O7474" s="14"/>
      <c r="P7474" s="14"/>
      <c r="Q7474" s="14"/>
      <c r="R7474" s="14"/>
      <c r="S7474" s="14"/>
      <c r="T7474" s="14"/>
      <c r="U7474" s="14"/>
      <c r="V7474" s="14"/>
      <c r="W7474" s="14"/>
      <c r="X7474" s="14"/>
      <c r="Y7474" s="14"/>
    </row>
    <row r="7475" spans="1:25">
      <c r="A7475" s="14" t="s">
        <v>7559</v>
      </c>
      <c r="B7475" s="14" t="s">
        <v>60</v>
      </c>
      <c r="C7475" s="14" t="s">
        <v>36</v>
      </c>
      <c r="D7475" s="14" t="s">
        <v>41</v>
      </c>
      <c r="E7475" s="14">
        <v>4</v>
      </c>
      <c r="F7475" s="14">
        <v>192.29936001186999</v>
      </c>
      <c r="G7475" s="14">
        <v>64.099786670623203</v>
      </c>
      <c r="H7475" s="14">
        <v>473.92389592830699</v>
      </c>
      <c r="I7475" s="14">
        <v>477.78779351835999</v>
      </c>
      <c r="J7475" s="14">
        <v>412.026197629303</v>
      </c>
      <c r="K7475" s="14">
        <v>550.98248351643394</v>
      </c>
      <c r="L7475" s="14">
        <v>73.194689998074196</v>
      </c>
      <c r="M7475" s="14">
        <v>65.761595889056906</v>
      </c>
      <c r="O7475" s="14"/>
      <c r="P7475" s="14"/>
      <c r="Q7475" s="14"/>
      <c r="R7475" s="14"/>
      <c r="S7475" s="14"/>
      <c r="T7475" s="14"/>
      <c r="U7475" s="14"/>
      <c r="V7475" s="14"/>
      <c r="W7475" s="14"/>
      <c r="X7475" s="14"/>
      <c r="Y7475" s="14"/>
    </row>
    <row r="7476" spans="1:25">
      <c r="A7476" s="14" t="s">
        <v>7560</v>
      </c>
      <c r="B7476" s="14" t="s">
        <v>60</v>
      </c>
      <c r="C7476" s="14" t="s">
        <v>34</v>
      </c>
      <c r="D7476" s="14" t="s">
        <v>41</v>
      </c>
      <c r="E7476" s="14">
        <v>4</v>
      </c>
      <c r="F7476" s="14">
        <v>178.29148179994201</v>
      </c>
      <c r="G7476" s="14">
        <v>59.430493933313997</v>
      </c>
      <c r="H7476" s="14">
        <v>437.19252053638297</v>
      </c>
      <c r="I7476" s="14">
        <v>440.11782372139203</v>
      </c>
      <c r="J7476" s="14">
        <v>377.26911661224699</v>
      </c>
      <c r="K7476" s="14">
        <v>510.36124158154797</v>
      </c>
      <c r="L7476" s="14">
        <v>70.243417860156299</v>
      </c>
      <c r="M7476" s="14">
        <v>62.848707109145302</v>
      </c>
      <c r="O7476" s="14"/>
      <c r="P7476" s="14"/>
      <c r="Q7476" s="14"/>
      <c r="R7476" s="14"/>
      <c r="S7476" s="14"/>
      <c r="T7476" s="14"/>
      <c r="U7476" s="14"/>
      <c r="V7476" s="14"/>
      <c r="W7476" s="14"/>
      <c r="X7476" s="14"/>
      <c r="Y7476" s="14"/>
    </row>
    <row r="7477" spans="1:25">
      <c r="A7477" s="14" t="s">
        <v>7561</v>
      </c>
      <c r="B7477" s="14" t="s">
        <v>60</v>
      </c>
      <c r="C7477" s="14" t="s">
        <v>128</v>
      </c>
      <c r="D7477" s="14" t="s">
        <v>41</v>
      </c>
      <c r="E7477" s="14">
        <v>4</v>
      </c>
      <c r="F7477" s="14">
        <v>158.95057647112</v>
      </c>
      <c r="G7477" s="14">
        <v>52.983525490373502</v>
      </c>
      <c r="H7477" s="14">
        <v>388.35685326081898</v>
      </c>
      <c r="I7477" s="14">
        <v>388.78941570232797</v>
      </c>
      <c r="J7477" s="14">
        <v>330.128559768196</v>
      </c>
      <c r="K7477" s="14">
        <v>454.78707785689102</v>
      </c>
      <c r="L7477" s="14">
        <v>65.997662154562406</v>
      </c>
      <c r="M7477" s="14">
        <v>58.660855934132101</v>
      </c>
      <c r="O7477" s="14"/>
      <c r="P7477" s="14"/>
      <c r="Q7477" s="14"/>
      <c r="R7477" s="14"/>
      <c r="S7477" s="14"/>
      <c r="T7477" s="14"/>
      <c r="U7477" s="14"/>
      <c r="V7477" s="14"/>
      <c r="W7477" s="14"/>
      <c r="X7477" s="14"/>
      <c r="Y7477" s="14"/>
    </row>
    <row r="7478" spans="1:25">
      <c r="A7478" s="14" t="s">
        <v>7562</v>
      </c>
      <c r="B7478" s="14" t="s">
        <v>60</v>
      </c>
      <c r="C7478" s="14" t="s">
        <v>129</v>
      </c>
      <c r="D7478" s="14" t="s">
        <v>41</v>
      </c>
      <c r="E7478" s="14">
        <v>4</v>
      </c>
      <c r="F7478" s="14">
        <v>159.04326901304901</v>
      </c>
      <c r="G7478" s="14">
        <v>53.014423004349801</v>
      </c>
      <c r="H7478" s="14">
        <v>386.95717625617198</v>
      </c>
      <c r="I7478" s="14">
        <v>385.441369048399</v>
      </c>
      <c r="J7478" s="14">
        <v>327.40585170854899</v>
      </c>
      <c r="K7478" s="14">
        <v>450.73322535381101</v>
      </c>
      <c r="L7478" s="14">
        <v>65.2918563054114</v>
      </c>
      <c r="M7478" s="14">
        <v>58.035517339849797</v>
      </c>
      <c r="O7478" s="14"/>
      <c r="P7478" s="14"/>
      <c r="Q7478" s="14"/>
      <c r="R7478" s="14"/>
      <c r="S7478" s="14"/>
      <c r="T7478" s="14"/>
      <c r="U7478" s="14"/>
      <c r="V7478" s="14"/>
      <c r="W7478" s="14"/>
      <c r="X7478" s="14"/>
      <c r="Y7478" s="14"/>
    </row>
    <row r="7479" spans="1:25">
      <c r="A7479" s="14" t="s">
        <v>7563</v>
      </c>
      <c r="B7479" s="14" t="s">
        <v>60</v>
      </c>
      <c r="C7479" s="14" t="s">
        <v>130</v>
      </c>
      <c r="D7479" s="14" t="s">
        <v>41</v>
      </c>
      <c r="E7479" s="14">
        <v>4</v>
      </c>
      <c r="F7479" s="14">
        <v>150.12058238734099</v>
      </c>
      <c r="G7479" s="14">
        <v>50.040194129113701</v>
      </c>
      <c r="H7479" s="14">
        <v>363.09247161045101</v>
      </c>
      <c r="I7479" s="14">
        <v>364.82810221213998</v>
      </c>
      <c r="J7479" s="14">
        <v>308.41351269325997</v>
      </c>
      <c r="K7479" s="14">
        <v>428.51701422542499</v>
      </c>
      <c r="L7479" s="14">
        <v>63.688912013285197</v>
      </c>
      <c r="M7479" s="14">
        <v>56.414589518880497</v>
      </c>
      <c r="O7479" s="14"/>
      <c r="P7479" s="14"/>
      <c r="Q7479" s="14"/>
      <c r="R7479" s="14"/>
      <c r="S7479" s="14"/>
      <c r="T7479" s="14"/>
      <c r="U7479" s="14"/>
      <c r="V7479" s="14"/>
      <c r="W7479" s="14"/>
      <c r="X7479" s="14"/>
      <c r="Y7479" s="14"/>
    </row>
    <row r="7480" spans="1:25">
      <c r="A7480" s="14" t="s">
        <v>7564</v>
      </c>
      <c r="B7480" s="14" t="s">
        <v>60</v>
      </c>
      <c r="C7480" s="14" t="s">
        <v>131</v>
      </c>
      <c r="D7480" s="14" t="s">
        <v>41</v>
      </c>
      <c r="E7480" s="14">
        <v>4</v>
      </c>
      <c r="F7480" s="14">
        <v>157.42928980181301</v>
      </c>
      <c r="G7480" s="14">
        <v>52.476429933937702</v>
      </c>
      <c r="H7480" s="14">
        <v>378.38121857860199</v>
      </c>
      <c r="I7480" s="14">
        <v>382.180753895789</v>
      </c>
      <c r="J7480" s="14">
        <v>324.411916552158</v>
      </c>
      <c r="K7480" s="14">
        <v>447.21196842779</v>
      </c>
      <c r="L7480" s="14">
        <v>65.031214532000902</v>
      </c>
      <c r="M7480" s="14">
        <v>57.7688373436308</v>
      </c>
      <c r="O7480" s="14"/>
      <c r="P7480" s="14"/>
      <c r="Q7480" s="14"/>
      <c r="R7480" s="14"/>
      <c r="S7480" s="14"/>
      <c r="T7480" s="14"/>
      <c r="U7480" s="14"/>
      <c r="V7480" s="14"/>
      <c r="W7480" s="14"/>
      <c r="X7480" s="14"/>
      <c r="Y7480" s="14"/>
    </row>
    <row r="7481" spans="1:25">
      <c r="A7481" s="14" t="s">
        <v>7565</v>
      </c>
      <c r="B7481" s="14" t="s">
        <v>60</v>
      </c>
      <c r="C7481" s="14" t="s">
        <v>132</v>
      </c>
      <c r="D7481" s="14" t="s">
        <v>41</v>
      </c>
      <c r="E7481" s="14">
        <v>4</v>
      </c>
      <c r="F7481" s="14">
        <v>167.067020441176</v>
      </c>
      <c r="G7481" s="14">
        <v>55.689006813725399</v>
      </c>
      <c r="H7481" s="14">
        <v>400.33312671613203</v>
      </c>
      <c r="I7481" s="14">
        <v>409.59229344333602</v>
      </c>
      <c r="J7481" s="14">
        <v>349.439701912109</v>
      </c>
      <c r="K7481" s="14">
        <v>477.07133341499701</v>
      </c>
      <c r="L7481" s="14">
        <v>67.479039971660896</v>
      </c>
      <c r="M7481" s="14">
        <v>60.1525915312276</v>
      </c>
      <c r="O7481" s="14"/>
      <c r="P7481" s="14"/>
      <c r="Q7481" s="14"/>
      <c r="R7481" s="14"/>
      <c r="S7481" s="14"/>
      <c r="T7481" s="14"/>
      <c r="U7481" s="14"/>
      <c r="V7481" s="14"/>
      <c r="W7481" s="14"/>
      <c r="X7481" s="14"/>
      <c r="Y7481" s="14"/>
    </row>
    <row r="7482" spans="1:25">
      <c r="A7482" s="14" t="s">
        <v>7566</v>
      </c>
      <c r="B7482" s="14" t="s">
        <v>60</v>
      </c>
      <c r="C7482" s="14" t="s">
        <v>38</v>
      </c>
      <c r="D7482" s="14" t="s">
        <v>41</v>
      </c>
      <c r="E7482" s="14">
        <v>5</v>
      </c>
      <c r="F7482" s="14">
        <v>179.516192540741</v>
      </c>
      <c r="G7482" s="14">
        <v>59.838730846913599</v>
      </c>
      <c r="H7482" s="14">
        <v>443.44694565668902</v>
      </c>
      <c r="I7482" s="14">
        <v>537.89178072592199</v>
      </c>
      <c r="J7482" s="14">
        <v>460.95561133543799</v>
      </c>
      <c r="K7482" s="14">
        <v>623.84732479047796</v>
      </c>
      <c r="L7482" s="14">
        <v>85.955544064556605</v>
      </c>
      <c r="M7482" s="14">
        <v>76.936169390483997</v>
      </c>
      <c r="O7482" s="14"/>
      <c r="P7482" s="14"/>
      <c r="Q7482" s="14"/>
      <c r="R7482" s="14"/>
      <c r="S7482" s="14"/>
      <c r="T7482" s="14"/>
      <c r="U7482" s="14"/>
      <c r="V7482" s="14"/>
      <c r="W7482" s="14"/>
      <c r="X7482" s="14"/>
      <c r="Y7482" s="14"/>
    </row>
    <row r="7483" spans="1:25">
      <c r="A7483" s="14" t="s">
        <v>7567</v>
      </c>
      <c r="B7483" s="14" t="s">
        <v>60</v>
      </c>
      <c r="C7483" s="14" t="s">
        <v>36</v>
      </c>
      <c r="D7483" s="14" t="s">
        <v>41</v>
      </c>
      <c r="E7483" s="14">
        <v>5</v>
      </c>
      <c r="F7483" s="14">
        <v>185.55165969133699</v>
      </c>
      <c r="G7483" s="14">
        <v>61.850553230445598</v>
      </c>
      <c r="H7483" s="14">
        <v>455.03999728115599</v>
      </c>
      <c r="I7483" s="14">
        <v>560.82592298843304</v>
      </c>
      <c r="J7483" s="14">
        <v>481.70187205759697</v>
      </c>
      <c r="K7483" s="14">
        <v>649.06444868916196</v>
      </c>
      <c r="L7483" s="14">
        <v>88.238525700729596</v>
      </c>
      <c r="M7483" s="14">
        <v>79.124050930835907</v>
      </c>
      <c r="O7483" s="14"/>
      <c r="P7483" s="14"/>
      <c r="Q7483" s="14"/>
      <c r="R7483" s="14"/>
      <c r="S7483" s="14"/>
      <c r="T7483" s="14"/>
      <c r="U7483" s="14"/>
      <c r="V7483" s="14"/>
      <c r="W7483" s="14"/>
      <c r="X7483" s="14"/>
      <c r="Y7483" s="14"/>
    </row>
    <row r="7484" spans="1:25">
      <c r="A7484" s="14" t="s">
        <v>7568</v>
      </c>
      <c r="B7484" s="14" t="s">
        <v>60</v>
      </c>
      <c r="C7484" s="14" t="s">
        <v>34</v>
      </c>
      <c r="D7484" s="14" t="s">
        <v>41</v>
      </c>
      <c r="E7484" s="14">
        <v>5</v>
      </c>
      <c r="F7484" s="14">
        <v>175.044598058313</v>
      </c>
      <c r="G7484" s="14">
        <v>58.348199352770997</v>
      </c>
      <c r="H7484" s="14">
        <v>427.58463544460602</v>
      </c>
      <c r="I7484" s="14">
        <v>522.68907699143404</v>
      </c>
      <c r="J7484" s="14">
        <v>446.83738451717602</v>
      </c>
      <c r="K7484" s="14">
        <v>607.55297056659902</v>
      </c>
      <c r="L7484" s="14">
        <v>84.863893575164894</v>
      </c>
      <c r="M7484" s="14">
        <v>75.851692474257803</v>
      </c>
      <c r="O7484" s="14"/>
      <c r="P7484" s="14"/>
      <c r="Q7484" s="14"/>
      <c r="R7484" s="14"/>
      <c r="S7484" s="14"/>
      <c r="T7484" s="14"/>
      <c r="U7484" s="14"/>
      <c r="V7484" s="14"/>
      <c r="W7484" s="14"/>
      <c r="X7484" s="14"/>
      <c r="Y7484" s="14"/>
    </row>
    <row r="7485" spans="1:25">
      <c r="A7485" s="14" t="s">
        <v>7569</v>
      </c>
      <c r="B7485" s="14" t="s">
        <v>60</v>
      </c>
      <c r="C7485" s="14" t="s">
        <v>128</v>
      </c>
      <c r="D7485" s="14" t="s">
        <v>41</v>
      </c>
      <c r="E7485" s="14">
        <v>5</v>
      </c>
      <c r="F7485" s="14">
        <v>167.827136708398</v>
      </c>
      <c r="G7485" s="14">
        <v>55.942378902799398</v>
      </c>
      <c r="H7485" s="14">
        <v>409.15485081768497</v>
      </c>
      <c r="I7485" s="14">
        <v>503.81848132493201</v>
      </c>
      <c r="J7485" s="14">
        <v>429.16603202759501</v>
      </c>
      <c r="K7485" s="14">
        <v>587.54149038583398</v>
      </c>
      <c r="L7485" s="14">
        <v>83.723009060902299</v>
      </c>
      <c r="M7485" s="14">
        <v>74.6524492973371</v>
      </c>
      <c r="O7485" s="14"/>
      <c r="P7485" s="14"/>
      <c r="Q7485" s="14"/>
      <c r="R7485" s="14"/>
      <c r="S7485" s="14"/>
      <c r="T7485" s="14"/>
      <c r="U7485" s="14"/>
      <c r="V7485" s="14"/>
      <c r="W7485" s="14"/>
      <c r="X7485" s="14"/>
      <c r="Y7485" s="14"/>
    </row>
    <row r="7486" spans="1:25">
      <c r="A7486" s="14" t="s">
        <v>7570</v>
      </c>
      <c r="B7486" s="14" t="s">
        <v>60</v>
      </c>
      <c r="C7486" s="14" t="s">
        <v>129</v>
      </c>
      <c r="D7486" s="14" t="s">
        <v>41</v>
      </c>
      <c r="E7486" s="14">
        <v>5</v>
      </c>
      <c r="F7486" s="14">
        <v>160.07703988318701</v>
      </c>
      <c r="G7486" s="14">
        <v>53.359013294395602</v>
      </c>
      <c r="H7486" s="14">
        <v>388.72520612721399</v>
      </c>
      <c r="I7486" s="14">
        <v>465.86532412039401</v>
      </c>
      <c r="J7486" s="14">
        <v>395.523612174314</v>
      </c>
      <c r="K7486" s="14">
        <v>544.97173569039501</v>
      </c>
      <c r="L7486" s="14">
        <v>79.106411570000901</v>
      </c>
      <c r="M7486" s="14">
        <v>70.341711946079997</v>
      </c>
      <c r="O7486" s="14"/>
      <c r="P7486" s="14"/>
      <c r="Q7486" s="14"/>
      <c r="R7486" s="14"/>
      <c r="S7486" s="14"/>
      <c r="T7486" s="14"/>
      <c r="U7486" s="14"/>
      <c r="V7486" s="14"/>
      <c r="W7486" s="14"/>
      <c r="X7486" s="14"/>
      <c r="Y7486" s="14"/>
    </row>
    <row r="7487" spans="1:25">
      <c r="A7487" s="14" t="s">
        <v>7571</v>
      </c>
      <c r="B7487" s="14" t="s">
        <v>60</v>
      </c>
      <c r="C7487" s="14" t="s">
        <v>130</v>
      </c>
      <c r="D7487" s="14" t="s">
        <v>41</v>
      </c>
      <c r="E7487" s="14">
        <v>5</v>
      </c>
      <c r="F7487" s="14">
        <v>168.064344223289</v>
      </c>
      <c r="G7487" s="14">
        <v>56.021448074429699</v>
      </c>
      <c r="H7487" s="14">
        <v>406.67943721455998</v>
      </c>
      <c r="I7487" s="14">
        <v>483.90210168685297</v>
      </c>
      <c r="J7487" s="14">
        <v>412.73707221524597</v>
      </c>
      <c r="K7487" s="14">
        <v>563.70745987738803</v>
      </c>
      <c r="L7487" s="14">
        <v>79.8053581905356</v>
      </c>
      <c r="M7487" s="14">
        <v>71.165029471607198</v>
      </c>
      <c r="O7487" s="14"/>
      <c r="P7487" s="14"/>
      <c r="Q7487" s="14"/>
      <c r="R7487" s="14"/>
      <c r="S7487" s="14"/>
      <c r="T7487" s="14"/>
      <c r="U7487" s="14"/>
      <c r="V7487" s="14"/>
      <c r="W7487" s="14"/>
      <c r="X7487" s="14"/>
      <c r="Y7487" s="14"/>
    </row>
    <row r="7488" spans="1:25">
      <c r="A7488" s="14" t="s">
        <v>7572</v>
      </c>
      <c r="B7488" s="14" t="s">
        <v>60</v>
      </c>
      <c r="C7488" s="14" t="s">
        <v>131</v>
      </c>
      <c r="D7488" s="14" t="s">
        <v>41</v>
      </c>
      <c r="E7488" s="14">
        <v>5</v>
      </c>
      <c r="F7488" s="14">
        <v>179.606254537328</v>
      </c>
      <c r="G7488" s="14">
        <v>59.868751512442799</v>
      </c>
      <c r="H7488" s="14">
        <v>432.58810312707101</v>
      </c>
      <c r="I7488" s="14">
        <v>507.18458755201902</v>
      </c>
      <c r="J7488" s="14">
        <v>435.121310490486</v>
      </c>
      <c r="K7488" s="14">
        <v>587.69373089800604</v>
      </c>
      <c r="L7488" s="14">
        <v>80.509143345987496</v>
      </c>
      <c r="M7488" s="14">
        <v>72.063277061532702</v>
      </c>
      <c r="O7488" s="14"/>
      <c r="P7488" s="14"/>
      <c r="Q7488" s="14"/>
      <c r="R7488" s="14"/>
      <c r="S7488" s="14"/>
      <c r="T7488" s="14"/>
      <c r="U7488" s="14"/>
      <c r="V7488" s="14"/>
      <c r="W7488" s="14"/>
      <c r="X7488" s="14"/>
      <c r="Y7488" s="14"/>
    </row>
    <row r="7489" spans="1:25">
      <c r="A7489" s="14" t="s">
        <v>7573</v>
      </c>
      <c r="B7489" s="14" t="s">
        <v>60</v>
      </c>
      <c r="C7489" s="14" t="s">
        <v>132</v>
      </c>
      <c r="D7489" s="14" t="s">
        <v>41</v>
      </c>
      <c r="E7489" s="14">
        <v>5</v>
      </c>
      <c r="F7489" s="14">
        <v>194.27943170219001</v>
      </c>
      <c r="G7489" s="14">
        <v>64.759810567396499</v>
      </c>
      <c r="H7489" s="14">
        <v>464.78332943107603</v>
      </c>
      <c r="I7489" s="14">
        <v>540.72667413191698</v>
      </c>
      <c r="J7489" s="14">
        <v>466.78311091913599</v>
      </c>
      <c r="K7489" s="14">
        <v>622.98289934692798</v>
      </c>
      <c r="L7489" s="14">
        <v>82.256225215011597</v>
      </c>
      <c r="M7489" s="14">
        <v>73.9435632127812</v>
      </c>
      <c r="O7489" s="14"/>
      <c r="P7489" s="14"/>
      <c r="Q7489" s="14"/>
      <c r="R7489" s="14"/>
      <c r="S7489" s="14"/>
      <c r="T7489" s="14"/>
      <c r="U7489" s="14"/>
      <c r="V7489" s="14"/>
      <c r="W7489" s="14"/>
      <c r="X7489" s="14"/>
      <c r="Y7489" s="14"/>
    </row>
    <row r="7490" spans="1:25">
      <c r="A7490" s="14" t="s">
        <v>7574</v>
      </c>
      <c r="B7490" s="14" t="s">
        <v>64</v>
      </c>
      <c r="C7490" s="14" t="s">
        <v>38</v>
      </c>
      <c r="D7490" s="14" t="s">
        <v>77</v>
      </c>
      <c r="E7490" s="14">
        <v>0</v>
      </c>
      <c r="F7490" s="14">
        <v>1674.66108318844</v>
      </c>
      <c r="G7490" s="14">
        <v>558.22036106281303</v>
      </c>
      <c r="H7490" s="14">
        <v>403.83542442370998</v>
      </c>
      <c r="I7490" s="14">
        <v>476.863203305441</v>
      </c>
      <c r="J7490" s="14">
        <v>453.23737175308401</v>
      </c>
      <c r="K7490" s="14">
        <v>501.358914414617</v>
      </c>
      <c r="L7490" s="14">
        <v>24.495711109176</v>
      </c>
      <c r="M7490" s="14">
        <v>23.625831552357202</v>
      </c>
      <c r="P7490" s="14"/>
      <c r="Q7490" s="14"/>
      <c r="R7490" s="14"/>
      <c r="S7490" s="14"/>
      <c r="T7490" s="14"/>
      <c r="U7490" s="14"/>
      <c r="V7490" s="14"/>
      <c r="W7490" s="14"/>
      <c r="X7490" s="14"/>
      <c r="Y7490" s="14"/>
    </row>
    <row r="7491" spans="1:25">
      <c r="A7491" s="14" t="s">
        <v>7575</v>
      </c>
      <c r="B7491" s="14" t="s">
        <v>64</v>
      </c>
      <c r="C7491" s="14" t="s">
        <v>36</v>
      </c>
      <c r="D7491" s="14" t="s">
        <v>77</v>
      </c>
      <c r="E7491" s="14">
        <v>0</v>
      </c>
      <c r="F7491" s="14">
        <v>1635.81519132212</v>
      </c>
      <c r="G7491" s="14">
        <v>545.27173044070798</v>
      </c>
      <c r="H7491" s="14">
        <v>391.23383916992702</v>
      </c>
      <c r="I7491" s="14">
        <v>454.10721483079698</v>
      </c>
      <c r="J7491" s="14">
        <v>431.49362035381301</v>
      </c>
      <c r="K7491" s="14">
        <v>477.563447869171</v>
      </c>
      <c r="L7491" s="14">
        <v>23.456233038373501</v>
      </c>
      <c r="M7491" s="14">
        <v>22.613594476983799</v>
      </c>
      <c r="O7491" s="14"/>
      <c r="P7491" s="14"/>
      <c r="Q7491" s="14"/>
      <c r="R7491" s="14"/>
      <c r="S7491" s="14"/>
      <c r="T7491" s="14"/>
      <c r="U7491" s="14"/>
      <c r="V7491" s="14"/>
      <c r="W7491" s="14"/>
      <c r="X7491" s="14"/>
      <c r="Y7491" s="14"/>
    </row>
    <row r="7492" spans="1:25">
      <c r="A7492" s="14" t="s">
        <v>7576</v>
      </c>
      <c r="B7492" s="14" t="s">
        <v>64</v>
      </c>
      <c r="C7492" s="14" t="s">
        <v>34</v>
      </c>
      <c r="D7492" s="14" t="s">
        <v>77</v>
      </c>
      <c r="E7492" s="14">
        <v>0</v>
      </c>
      <c r="F7492" s="14">
        <v>1566.48274749602</v>
      </c>
      <c r="G7492" s="14">
        <v>522.160915832005</v>
      </c>
      <c r="H7492" s="14">
        <v>372.10295654578601</v>
      </c>
      <c r="I7492" s="14">
        <v>427.53975391333302</v>
      </c>
      <c r="J7492" s="14">
        <v>405.87503527269399</v>
      </c>
      <c r="K7492" s="14">
        <v>450.02979385977898</v>
      </c>
      <c r="L7492" s="14">
        <v>22.4900399464453</v>
      </c>
      <c r="M7492" s="14">
        <v>21.664718640639698</v>
      </c>
      <c r="O7492" s="14"/>
      <c r="P7492" s="14"/>
      <c r="Q7492" s="14"/>
      <c r="R7492" s="14"/>
      <c r="S7492" s="14"/>
      <c r="T7492" s="14"/>
      <c r="U7492" s="14"/>
      <c r="V7492" s="14"/>
      <c r="W7492" s="14"/>
      <c r="X7492" s="14"/>
      <c r="Y7492" s="14"/>
    </row>
    <row r="7493" spans="1:25">
      <c r="A7493" s="14" t="s">
        <v>7577</v>
      </c>
      <c r="B7493" s="14" t="s">
        <v>64</v>
      </c>
      <c r="C7493" s="14" t="s">
        <v>128</v>
      </c>
      <c r="D7493" s="14" t="s">
        <v>77</v>
      </c>
      <c r="E7493" s="14">
        <v>0</v>
      </c>
      <c r="F7493" s="14">
        <v>1616.3780474686801</v>
      </c>
      <c r="G7493" s="14">
        <v>538.79268248955896</v>
      </c>
      <c r="H7493" s="14">
        <v>381.63707801157801</v>
      </c>
      <c r="I7493" s="14">
        <v>435.13138559796403</v>
      </c>
      <c r="J7493" s="14">
        <v>413.48360825233198</v>
      </c>
      <c r="K7493" s="14">
        <v>457.59074755440503</v>
      </c>
      <c r="L7493" s="14">
        <v>22.459361956441199</v>
      </c>
      <c r="M7493" s="14">
        <v>21.647777345632399</v>
      </c>
      <c r="O7493" s="14"/>
      <c r="P7493" s="14"/>
      <c r="Q7493" s="14"/>
      <c r="R7493" s="14"/>
      <c r="S7493" s="14"/>
      <c r="T7493" s="14"/>
      <c r="U7493" s="14"/>
      <c r="V7493" s="14"/>
      <c r="W7493" s="14"/>
      <c r="X7493" s="14"/>
      <c r="Y7493" s="14"/>
    </row>
    <row r="7494" spans="1:25">
      <c r="A7494" s="14" t="s">
        <v>7578</v>
      </c>
      <c r="B7494" s="14" t="s">
        <v>64</v>
      </c>
      <c r="C7494" s="14" t="s">
        <v>129</v>
      </c>
      <c r="D7494" s="14" t="s">
        <v>77</v>
      </c>
      <c r="E7494" s="14">
        <v>0</v>
      </c>
      <c r="F7494" s="14">
        <v>1592.1822304155401</v>
      </c>
      <c r="G7494" s="14">
        <v>530.72741013851396</v>
      </c>
      <c r="H7494" s="14">
        <v>374.06078036676797</v>
      </c>
      <c r="I7494" s="14">
        <v>425.10965046065297</v>
      </c>
      <c r="J7494" s="14">
        <v>403.81156669096299</v>
      </c>
      <c r="K7494" s="14">
        <v>447.21237786724902</v>
      </c>
      <c r="L7494" s="14">
        <v>22.102727406596401</v>
      </c>
      <c r="M7494" s="14">
        <v>21.298083769689601</v>
      </c>
      <c r="O7494" s="14"/>
      <c r="P7494" s="14"/>
      <c r="Q7494" s="14"/>
      <c r="R7494" s="14"/>
      <c r="S7494" s="14"/>
      <c r="T7494" s="14"/>
      <c r="U7494" s="14"/>
      <c r="V7494" s="14"/>
      <c r="W7494" s="14"/>
      <c r="X7494" s="14"/>
      <c r="Y7494" s="14"/>
    </row>
    <row r="7495" spans="1:25">
      <c r="A7495" s="14" t="s">
        <v>7579</v>
      </c>
      <c r="B7495" s="14" t="s">
        <v>64</v>
      </c>
      <c r="C7495" s="14" t="s">
        <v>130</v>
      </c>
      <c r="D7495" s="14" t="s">
        <v>77</v>
      </c>
      <c r="E7495" s="14">
        <v>0</v>
      </c>
      <c r="F7495" s="14">
        <v>1640.2930684437099</v>
      </c>
      <c r="G7495" s="14">
        <v>546.76435614790205</v>
      </c>
      <c r="H7495" s="14">
        <v>383.77418186328998</v>
      </c>
      <c r="I7495" s="14">
        <v>430.66219482466403</v>
      </c>
      <c r="J7495" s="14">
        <v>409.46956122553098</v>
      </c>
      <c r="K7495" s="14">
        <v>452.64341785277497</v>
      </c>
      <c r="L7495" s="14">
        <v>21.9812230281117</v>
      </c>
      <c r="M7495" s="14">
        <v>21.192633599132801</v>
      </c>
      <c r="O7495" s="14"/>
      <c r="P7495" s="14"/>
      <c r="Q7495" s="14"/>
      <c r="R7495" s="14"/>
      <c r="S7495" s="14"/>
      <c r="T7495" s="14"/>
      <c r="U7495" s="14"/>
      <c r="V7495" s="14"/>
      <c r="W7495" s="14"/>
      <c r="X7495" s="14"/>
      <c r="Y7495" s="14"/>
    </row>
    <row r="7496" spans="1:25">
      <c r="A7496" s="14" t="s">
        <v>7580</v>
      </c>
      <c r="B7496" s="14" t="s">
        <v>64</v>
      </c>
      <c r="C7496" s="14" t="s">
        <v>131</v>
      </c>
      <c r="D7496" s="14" t="s">
        <v>77</v>
      </c>
      <c r="E7496" s="14">
        <v>0</v>
      </c>
      <c r="F7496" s="14">
        <v>1623.6023572249801</v>
      </c>
      <c r="G7496" s="14">
        <v>541.20078574165905</v>
      </c>
      <c r="H7496" s="14">
        <v>378.139479424309</v>
      </c>
      <c r="I7496" s="14">
        <v>418.93965990450801</v>
      </c>
      <c r="J7496" s="14">
        <v>398.25001119204501</v>
      </c>
      <c r="K7496" s="14">
        <v>440.40320958562501</v>
      </c>
      <c r="L7496" s="14">
        <v>21.463549681116699</v>
      </c>
      <c r="M7496" s="14">
        <v>20.6896487124632</v>
      </c>
      <c r="O7496" s="14"/>
      <c r="P7496" s="14"/>
      <c r="Q7496" s="14"/>
      <c r="R7496" s="14"/>
      <c r="S7496" s="14"/>
      <c r="T7496" s="14"/>
      <c r="U7496" s="14"/>
      <c r="V7496" s="14"/>
      <c r="W7496" s="14"/>
      <c r="X7496" s="14"/>
      <c r="Y7496" s="14"/>
    </row>
    <row r="7497" spans="1:25">
      <c r="A7497" s="14" t="s">
        <v>7581</v>
      </c>
      <c r="B7497" s="14" t="s">
        <v>64</v>
      </c>
      <c r="C7497" s="14" t="s">
        <v>132</v>
      </c>
      <c r="D7497" s="14" t="s">
        <v>77</v>
      </c>
      <c r="E7497" s="14">
        <v>0</v>
      </c>
      <c r="F7497" s="14">
        <v>1675.6936260734001</v>
      </c>
      <c r="G7497" s="14">
        <v>558.56454202446696</v>
      </c>
      <c r="H7497" s="14">
        <v>387.79599175051499</v>
      </c>
      <c r="I7497" s="14">
        <v>423.82696226418</v>
      </c>
      <c r="J7497" s="14">
        <v>403.26593599709798</v>
      </c>
      <c r="K7497" s="14">
        <v>445.14478703744999</v>
      </c>
      <c r="L7497" s="14">
        <v>21.3178247732702</v>
      </c>
      <c r="M7497" s="14">
        <v>20.5610262670818</v>
      </c>
      <c r="O7497" s="14"/>
      <c r="P7497" s="14"/>
      <c r="Q7497" s="14"/>
      <c r="R7497" s="14"/>
      <c r="S7497" s="14"/>
      <c r="T7497" s="14"/>
      <c r="U7497" s="14"/>
      <c r="V7497" s="14"/>
      <c r="W7497" s="14"/>
      <c r="X7497" s="14"/>
      <c r="Y7497" s="14"/>
    </row>
    <row r="7498" spans="1:25">
      <c r="A7498" s="14" t="s">
        <v>7582</v>
      </c>
      <c r="B7498" s="14" t="s">
        <v>64</v>
      </c>
      <c r="C7498" s="14" t="s">
        <v>38</v>
      </c>
      <c r="D7498" s="14" t="s">
        <v>77</v>
      </c>
      <c r="E7498" s="14">
        <v>1</v>
      </c>
      <c r="F7498" s="14">
        <v>259.82358389872701</v>
      </c>
      <c r="G7498" s="14">
        <v>86.607861299575603</v>
      </c>
      <c r="H7498" s="14">
        <v>294.200966878477</v>
      </c>
      <c r="I7498" s="14">
        <v>335.927206849171</v>
      </c>
      <c r="J7498" s="14">
        <v>294.596426325842</v>
      </c>
      <c r="K7498" s="14">
        <v>381.24351090670001</v>
      </c>
      <c r="L7498" s="14">
        <v>45.3163040575294</v>
      </c>
      <c r="M7498" s="14">
        <v>41.330780523328499</v>
      </c>
      <c r="O7498" s="14"/>
      <c r="P7498" s="14"/>
      <c r="Q7498" s="14"/>
      <c r="R7498" s="14"/>
      <c r="S7498" s="14"/>
      <c r="T7498" s="14"/>
      <c r="U7498" s="14"/>
      <c r="V7498" s="14"/>
      <c r="W7498" s="14"/>
      <c r="X7498" s="14"/>
      <c r="Y7498" s="14"/>
    </row>
    <row r="7499" spans="1:25">
      <c r="A7499" s="14" t="s">
        <v>7583</v>
      </c>
      <c r="B7499" s="14" t="s">
        <v>64</v>
      </c>
      <c r="C7499" s="14" t="s">
        <v>36</v>
      </c>
      <c r="D7499" s="14" t="s">
        <v>77</v>
      </c>
      <c r="E7499" s="14">
        <v>1</v>
      </c>
      <c r="F7499" s="14">
        <v>256.05805574261399</v>
      </c>
      <c r="G7499" s="14">
        <v>85.352685247538005</v>
      </c>
      <c r="H7499" s="14">
        <v>287.32150915361899</v>
      </c>
      <c r="I7499" s="14">
        <v>316.46935629346399</v>
      </c>
      <c r="J7499" s="14">
        <v>277.50023850584</v>
      </c>
      <c r="K7499" s="14">
        <v>359.22522097890601</v>
      </c>
      <c r="L7499" s="14">
        <v>42.755864685442702</v>
      </c>
      <c r="M7499" s="14">
        <v>38.969117787623802</v>
      </c>
      <c r="O7499" s="14"/>
      <c r="P7499" s="14"/>
      <c r="Q7499" s="14"/>
      <c r="R7499" s="14"/>
      <c r="S7499" s="14"/>
      <c r="T7499" s="14"/>
      <c r="U7499" s="14"/>
      <c r="V7499" s="14"/>
      <c r="W7499" s="14"/>
      <c r="X7499" s="14"/>
      <c r="Y7499" s="14"/>
    </row>
    <row r="7500" spans="1:25">
      <c r="A7500" s="14" t="s">
        <v>7584</v>
      </c>
      <c r="B7500" s="14" t="s">
        <v>64</v>
      </c>
      <c r="C7500" s="14" t="s">
        <v>34</v>
      </c>
      <c r="D7500" s="14" t="s">
        <v>77</v>
      </c>
      <c r="E7500" s="14">
        <v>1</v>
      </c>
      <c r="F7500" s="14">
        <v>225.25983769664899</v>
      </c>
      <c r="G7500" s="14">
        <v>75.0866125655497</v>
      </c>
      <c r="H7500" s="14">
        <v>251.092203603363</v>
      </c>
      <c r="I7500" s="14">
        <v>273.78763716350198</v>
      </c>
      <c r="J7500" s="14">
        <v>237.929827855426</v>
      </c>
      <c r="K7500" s="14">
        <v>313.37320998966402</v>
      </c>
      <c r="L7500" s="14">
        <v>39.585572826161901</v>
      </c>
      <c r="M7500" s="14">
        <v>35.857809308076497</v>
      </c>
      <c r="O7500" s="14"/>
      <c r="P7500" s="14"/>
      <c r="Q7500" s="14"/>
      <c r="R7500" s="14"/>
      <c r="S7500" s="14"/>
      <c r="T7500" s="14"/>
      <c r="U7500" s="14"/>
      <c r="V7500" s="14"/>
      <c r="W7500" s="14"/>
      <c r="X7500" s="14"/>
      <c r="Y7500" s="14"/>
    </row>
    <row r="7501" spans="1:25">
      <c r="A7501" s="14" t="s">
        <v>7585</v>
      </c>
      <c r="B7501" s="14" t="s">
        <v>64</v>
      </c>
      <c r="C7501" s="14" t="s">
        <v>128</v>
      </c>
      <c r="D7501" s="14" t="s">
        <v>77</v>
      </c>
      <c r="E7501" s="14">
        <v>1</v>
      </c>
      <c r="F7501" s="14">
        <v>229.653950750468</v>
      </c>
      <c r="G7501" s="14">
        <v>76.551316916822501</v>
      </c>
      <c r="H7501" s="14">
        <v>254.574221270652</v>
      </c>
      <c r="I7501" s="14">
        <v>274.79375220213097</v>
      </c>
      <c r="J7501" s="14">
        <v>239.160102530404</v>
      </c>
      <c r="K7501" s="14">
        <v>314.09429913363601</v>
      </c>
      <c r="L7501" s="14">
        <v>39.300546931504897</v>
      </c>
      <c r="M7501" s="14">
        <v>35.633649671727198</v>
      </c>
      <c r="O7501" s="14"/>
      <c r="P7501" s="14"/>
      <c r="Q7501" s="14"/>
      <c r="R7501" s="14"/>
      <c r="S7501" s="14"/>
      <c r="T7501" s="14"/>
      <c r="U7501" s="14"/>
      <c r="V7501" s="14"/>
      <c r="W7501" s="14"/>
      <c r="X7501" s="14"/>
      <c r="Y7501" s="14"/>
    </row>
    <row r="7502" spans="1:25">
      <c r="A7502" s="14" t="s">
        <v>7586</v>
      </c>
      <c r="B7502" s="14" t="s">
        <v>64</v>
      </c>
      <c r="C7502" s="14" t="s">
        <v>129</v>
      </c>
      <c r="D7502" s="14" t="s">
        <v>77</v>
      </c>
      <c r="E7502" s="14">
        <v>1</v>
      </c>
      <c r="F7502" s="14">
        <v>237.894334640805</v>
      </c>
      <c r="G7502" s="14">
        <v>79.298111546934905</v>
      </c>
      <c r="H7502" s="14">
        <v>262.81729911597199</v>
      </c>
      <c r="I7502" s="14">
        <v>277.04738916641497</v>
      </c>
      <c r="J7502" s="14">
        <v>241.84003825318601</v>
      </c>
      <c r="K7502" s="14">
        <v>315.81105968081903</v>
      </c>
      <c r="L7502" s="14">
        <v>38.7636705144036</v>
      </c>
      <c r="M7502" s="14">
        <v>35.207350913228602</v>
      </c>
      <c r="O7502" s="14"/>
      <c r="P7502" s="14"/>
      <c r="Q7502" s="14"/>
      <c r="R7502" s="14"/>
      <c r="S7502" s="14"/>
      <c r="T7502" s="14"/>
      <c r="U7502" s="14"/>
      <c r="V7502" s="14"/>
      <c r="W7502" s="14"/>
      <c r="X7502" s="14"/>
      <c r="Y7502" s="14"/>
    </row>
    <row r="7503" spans="1:25">
      <c r="A7503" s="14" t="s">
        <v>7587</v>
      </c>
      <c r="B7503" s="14" t="s">
        <v>64</v>
      </c>
      <c r="C7503" s="14" t="s">
        <v>130</v>
      </c>
      <c r="D7503" s="14" t="s">
        <v>77</v>
      </c>
      <c r="E7503" s="14">
        <v>1</v>
      </c>
      <c r="F7503" s="14">
        <v>256.13904985842498</v>
      </c>
      <c r="G7503" s="14">
        <v>85.379683286141599</v>
      </c>
      <c r="H7503" s="14">
        <v>282.281102787583</v>
      </c>
      <c r="I7503" s="14">
        <v>289.56190197272002</v>
      </c>
      <c r="J7503" s="14">
        <v>254.20210084162599</v>
      </c>
      <c r="K7503" s="14">
        <v>328.357150317562</v>
      </c>
      <c r="L7503" s="14">
        <v>38.795248344842697</v>
      </c>
      <c r="M7503" s="14">
        <v>35.3598011310931</v>
      </c>
      <c r="O7503" s="14"/>
      <c r="P7503" s="14"/>
      <c r="Q7503" s="14"/>
      <c r="R7503" s="14"/>
      <c r="S7503" s="14"/>
      <c r="T7503" s="14"/>
      <c r="U7503" s="14"/>
      <c r="V7503" s="14"/>
      <c r="W7503" s="14"/>
      <c r="X7503" s="14"/>
      <c r="Y7503" s="14"/>
    </row>
    <row r="7504" spans="1:25">
      <c r="A7504" s="14" t="s">
        <v>7588</v>
      </c>
      <c r="B7504" s="14" t="s">
        <v>64</v>
      </c>
      <c r="C7504" s="14" t="s">
        <v>131</v>
      </c>
      <c r="D7504" s="14" t="s">
        <v>77</v>
      </c>
      <c r="E7504" s="14">
        <v>1</v>
      </c>
      <c r="F7504" s="14">
        <v>253.17457137743401</v>
      </c>
      <c r="G7504" s="14">
        <v>84.391523792477898</v>
      </c>
      <c r="H7504" s="14">
        <v>278.29944529903003</v>
      </c>
      <c r="I7504" s="14">
        <v>275.62195219673202</v>
      </c>
      <c r="J7504" s="14">
        <v>241.96748555268201</v>
      </c>
      <c r="K7504" s="14">
        <v>312.566264731133</v>
      </c>
      <c r="L7504" s="14">
        <v>36.944312534400197</v>
      </c>
      <c r="M7504" s="14">
        <v>33.6544666440508</v>
      </c>
      <c r="O7504" s="14"/>
      <c r="P7504" s="14"/>
      <c r="Q7504" s="14"/>
      <c r="R7504" s="14"/>
      <c r="S7504" s="14"/>
      <c r="T7504" s="14"/>
      <c r="U7504" s="14"/>
      <c r="V7504" s="14"/>
      <c r="W7504" s="14"/>
      <c r="X7504" s="14"/>
      <c r="Y7504" s="14"/>
    </row>
    <row r="7505" spans="1:25">
      <c r="A7505" s="14" t="s">
        <v>7589</v>
      </c>
      <c r="B7505" s="14" t="s">
        <v>64</v>
      </c>
      <c r="C7505" s="14" t="s">
        <v>132</v>
      </c>
      <c r="D7505" s="14" t="s">
        <v>77</v>
      </c>
      <c r="E7505" s="14">
        <v>1</v>
      </c>
      <c r="F7505" s="14">
        <v>245.21958486477999</v>
      </c>
      <c r="G7505" s="14">
        <v>81.739861621593406</v>
      </c>
      <c r="H7505" s="14">
        <v>268.64841295892802</v>
      </c>
      <c r="I7505" s="14">
        <v>261.08986922907002</v>
      </c>
      <c r="J7505" s="14">
        <v>228.777345720954</v>
      </c>
      <c r="K7505" s="14">
        <v>296.61458006157102</v>
      </c>
      <c r="L7505" s="14">
        <v>35.524710832500801</v>
      </c>
      <c r="M7505" s="14">
        <v>32.312523508115603</v>
      </c>
      <c r="O7505" s="14"/>
      <c r="P7505" s="14"/>
      <c r="Q7505" s="14"/>
      <c r="R7505" s="14"/>
      <c r="S7505" s="14"/>
      <c r="T7505" s="14"/>
      <c r="U7505" s="14"/>
      <c r="V7505" s="14"/>
      <c r="W7505" s="14"/>
      <c r="X7505" s="14"/>
      <c r="Y7505" s="14"/>
    </row>
    <row r="7506" spans="1:25">
      <c r="A7506" s="14" t="s">
        <v>7590</v>
      </c>
      <c r="B7506" s="14" t="s">
        <v>64</v>
      </c>
      <c r="C7506" s="14" t="s">
        <v>38</v>
      </c>
      <c r="D7506" s="14" t="s">
        <v>77</v>
      </c>
      <c r="E7506" s="14">
        <v>2</v>
      </c>
      <c r="F7506" s="14">
        <v>267.11906548683902</v>
      </c>
      <c r="G7506" s="14">
        <v>89.039688495613007</v>
      </c>
      <c r="H7506" s="14">
        <v>306.90641284852097</v>
      </c>
      <c r="I7506" s="14">
        <v>386.18105564720003</v>
      </c>
      <c r="J7506" s="14">
        <v>337.81242564284202</v>
      </c>
      <c r="K7506" s="14">
        <v>439.14647772507499</v>
      </c>
      <c r="L7506" s="14">
        <v>52.965422077875097</v>
      </c>
      <c r="M7506" s="14">
        <v>48.368630004357499</v>
      </c>
      <c r="O7506" s="14"/>
      <c r="P7506" s="14"/>
      <c r="Q7506" s="14"/>
      <c r="R7506" s="14"/>
      <c r="S7506" s="14"/>
      <c r="T7506" s="14"/>
      <c r="U7506" s="14"/>
      <c r="V7506" s="14"/>
      <c r="W7506" s="14"/>
      <c r="X7506" s="14"/>
      <c r="Y7506" s="14"/>
    </row>
    <row r="7507" spans="1:25">
      <c r="A7507" s="14" t="s">
        <v>7591</v>
      </c>
      <c r="B7507" s="14" t="s">
        <v>64</v>
      </c>
      <c r="C7507" s="14" t="s">
        <v>36</v>
      </c>
      <c r="D7507" s="14" t="s">
        <v>77</v>
      </c>
      <c r="E7507" s="14">
        <v>2</v>
      </c>
      <c r="F7507" s="14">
        <v>255.64419333816201</v>
      </c>
      <c r="G7507" s="14">
        <v>85.2147311127205</v>
      </c>
      <c r="H7507" s="14">
        <v>290.21784524181999</v>
      </c>
      <c r="I7507" s="14">
        <v>357.77640028476299</v>
      </c>
      <c r="J7507" s="14">
        <v>312.352336967871</v>
      </c>
      <c r="K7507" s="14">
        <v>407.61821397497903</v>
      </c>
      <c r="L7507" s="14">
        <v>49.841813690215602</v>
      </c>
      <c r="M7507" s="14">
        <v>45.424063316891797</v>
      </c>
      <c r="O7507" s="14"/>
      <c r="P7507" s="14"/>
      <c r="Q7507" s="14"/>
      <c r="R7507" s="14"/>
      <c r="S7507" s="14"/>
      <c r="T7507" s="14"/>
      <c r="U7507" s="14"/>
      <c r="V7507" s="14"/>
      <c r="W7507" s="14"/>
      <c r="X7507" s="14"/>
      <c r="Y7507" s="14"/>
    </row>
    <row r="7508" spans="1:25">
      <c r="A7508" s="14" t="s">
        <v>7592</v>
      </c>
      <c r="B7508" s="14" t="s">
        <v>64</v>
      </c>
      <c r="C7508" s="14" t="s">
        <v>34</v>
      </c>
      <c r="D7508" s="14" t="s">
        <v>77</v>
      </c>
      <c r="E7508" s="14">
        <v>2</v>
      </c>
      <c r="F7508" s="14">
        <v>249.55530659936801</v>
      </c>
      <c r="G7508" s="14">
        <v>83.185102199789299</v>
      </c>
      <c r="H7508" s="14">
        <v>280.86944052331199</v>
      </c>
      <c r="I7508" s="14">
        <v>341.661560178927</v>
      </c>
      <c r="J7508" s="14">
        <v>298.09560088487899</v>
      </c>
      <c r="K7508" s="14">
        <v>389.51863797840099</v>
      </c>
      <c r="L7508" s="14">
        <v>47.857077799474297</v>
      </c>
      <c r="M7508" s="14">
        <v>43.5659592940479</v>
      </c>
      <c r="O7508" s="14"/>
      <c r="P7508" s="14"/>
      <c r="Q7508" s="14"/>
      <c r="R7508" s="14"/>
      <c r="S7508" s="14"/>
      <c r="T7508" s="14"/>
      <c r="U7508" s="14"/>
      <c r="V7508" s="14"/>
      <c r="W7508" s="14"/>
      <c r="X7508" s="14"/>
      <c r="Y7508" s="14"/>
    </row>
    <row r="7509" spans="1:25">
      <c r="A7509" s="14" t="s">
        <v>7593</v>
      </c>
      <c r="B7509" s="14" t="s">
        <v>64</v>
      </c>
      <c r="C7509" s="14" t="s">
        <v>128</v>
      </c>
      <c r="D7509" s="14" t="s">
        <v>77</v>
      </c>
      <c r="E7509" s="14">
        <v>2</v>
      </c>
      <c r="F7509" s="14">
        <v>260.14357255442599</v>
      </c>
      <c r="G7509" s="14">
        <v>86.714524184808496</v>
      </c>
      <c r="H7509" s="14">
        <v>290.49443067092398</v>
      </c>
      <c r="I7509" s="14">
        <v>348.21492639018101</v>
      </c>
      <c r="J7509" s="14">
        <v>304.98198287726899</v>
      </c>
      <c r="K7509" s="14">
        <v>395.61412204796602</v>
      </c>
      <c r="L7509" s="14">
        <v>47.399195657784396</v>
      </c>
      <c r="M7509" s="14">
        <v>43.232943512911802</v>
      </c>
      <c r="O7509" s="14"/>
      <c r="P7509" s="14"/>
      <c r="Q7509" s="14"/>
      <c r="R7509" s="14"/>
      <c r="S7509" s="14"/>
      <c r="T7509" s="14"/>
      <c r="U7509" s="14"/>
      <c r="V7509" s="14"/>
      <c r="W7509" s="14"/>
      <c r="X7509" s="14"/>
      <c r="Y7509" s="14"/>
    </row>
    <row r="7510" spans="1:25">
      <c r="A7510" s="14" t="s">
        <v>7594</v>
      </c>
      <c r="B7510" s="14" t="s">
        <v>64</v>
      </c>
      <c r="C7510" s="14" t="s">
        <v>129</v>
      </c>
      <c r="D7510" s="14" t="s">
        <v>77</v>
      </c>
      <c r="E7510" s="14">
        <v>2</v>
      </c>
      <c r="F7510" s="14">
        <v>275.10576369855897</v>
      </c>
      <c r="G7510" s="14">
        <v>91.701921232852897</v>
      </c>
      <c r="H7510" s="14">
        <v>305.40499306004602</v>
      </c>
      <c r="I7510" s="14">
        <v>354.312949990302</v>
      </c>
      <c r="J7510" s="14">
        <v>311.95773691766902</v>
      </c>
      <c r="K7510" s="14">
        <v>400.631655551189</v>
      </c>
      <c r="L7510" s="14">
        <v>46.3187055608864</v>
      </c>
      <c r="M7510" s="14">
        <v>42.355213072633497</v>
      </c>
      <c r="O7510" s="14"/>
      <c r="P7510" s="14"/>
      <c r="Q7510" s="14"/>
      <c r="R7510" s="14"/>
      <c r="S7510" s="14"/>
      <c r="T7510" s="14"/>
      <c r="U7510" s="14"/>
      <c r="V7510" s="14"/>
      <c r="W7510" s="14"/>
      <c r="X7510" s="14"/>
      <c r="Y7510" s="14"/>
    </row>
    <row r="7511" spans="1:25">
      <c r="A7511" s="14" t="s">
        <v>7595</v>
      </c>
      <c r="B7511" s="14" t="s">
        <v>64</v>
      </c>
      <c r="C7511" s="14" t="s">
        <v>130</v>
      </c>
      <c r="D7511" s="14" t="s">
        <v>77</v>
      </c>
      <c r="E7511" s="14">
        <v>2</v>
      </c>
      <c r="F7511" s="14">
        <v>278.65366146568999</v>
      </c>
      <c r="G7511" s="14">
        <v>92.884553821896702</v>
      </c>
      <c r="H7511" s="14">
        <v>307.53759211735201</v>
      </c>
      <c r="I7511" s="14">
        <v>348.02815966772198</v>
      </c>
      <c r="J7511" s="14">
        <v>307.06045943424402</v>
      </c>
      <c r="K7511" s="14">
        <v>392.80381167540497</v>
      </c>
      <c r="L7511" s="14">
        <v>44.775652007682702</v>
      </c>
      <c r="M7511" s="14">
        <v>40.9677002334778</v>
      </c>
      <c r="O7511" s="14"/>
      <c r="P7511" s="14"/>
      <c r="Q7511" s="14"/>
      <c r="R7511" s="14"/>
      <c r="S7511" s="14"/>
      <c r="T7511" s="14"/>
      <c r="U7511" s="14"/>
      <c r="V7511" s="14"/>
      <c r="W7511" s="14"/>
      <c r="X7511" s="14"/>
      <c r="Y7511" s="14"/>
    </row>
    <row r="7512" spans="1:25">
      <c r="A7512" s="14" t="s">
        <v>7596</v>
      </c>
      <c r="B7512" s="14" t="s">
        <v>64</v>
      </c>
      <c r="C7512" s="14" t="s">
        <v>131</v>
      </c>
      <c r="D7512" s="14" t="s">
        <v>77</v>
      </c>
      <c r="E7512" s="14">
        <v>2</v>
      </c>
      <c r="F7512" s="14">
        <v>275.51822167953702</v>
      </c>
      <c r="G7512" s="14">
        <v>91.839407226512293</v>
      </c>
      <c r="H7512" s="14">
        <v>302.39509798877998</v>
      </c>
      <c r="I7512" s="14">
        <v>337.32973464411202</v>
      </c>
      <c r="J7512" s="14">
        <v>297.536145656624</v>
      </c>
      <c r="K7512" s="14">
        <v>380.84417813303901</v>
      </c>
      <c r="L7512" s="14">
        <v>43.514443488926098</v>
      </c>
      <c r="M7512" s="14">
        <v>39.793588987488498</v>
      </c>
      <c r="O7512" s="14"/>
      <c r="P7512" s="14"/>
      <c r="Q7512" s="14"/>
      <c r="R7512" s="14"/>
      <c r="S7512" s="14"/>
      <c r="T7512" s="14"/>
      <c r="U7512" s="14"/>
      <c r="V7512" s="14"/>
      <c r="W7512" s="14"/>
      <c r="X7512" s="14"/>
      <c r="Y7512" s="14"/>
    </row>
    <row r="7513" spans="1:25">
      <c r="A7513" s="14" t="s">
        <v>7597</v>
      </c>
      <c r="B7513" s="14" t="s">
        <v>64</v>
      </c>
      <c r="C7513" s="14" t="s">
        <v>132</v>
      </c>
      <c r="D7513" s="14" t="s">
        <v>77</v>
      </c>
      <c r="E7513" s="14">
        <v>2</v>
      </c>
      <c r="F7513" s="14">
        <v>273.89543765001503</v>
      </c>
      <c r="G7513" s="14">
        <v>91.298479216671694</v>
      </c>
      <c r="H7513" s="14">
        <v>297.60568236395102</v>
      </c>
      <c r="I7513" s="14">
        <v>331.90910409129799</v>
      </c>
      <c r="J7513" s="14">
        <v>292.62630090723098</v>
      </c>
      <c r="K7513" s="14">
        <v>374.87641139847398</v>
      </c>
      <c r="L7513" s="14">
        <v>42.967307307176704</v>
      </c>
      <c r="M7513" s="14">
        <v>39.282803184066601</v>
      </c>
      <c r="O7513" s="14"/>
      <c r="P7513" s="14"/>
      <c r="Q7513" s="14"/>
      <c r="R7513" s="14"/>
      <c r="S7513" s="14"/>
      <c r="T7513" s="14"/>
      <c r="U7513" s="14"/>
      <c r="V7513" s="14"/>
      <c r="W7513" s="14"/>
      <c r="X7513" s="14"/>
      <c r="Y7513" s="14"/>
    </row>
    <row r="7514" spans="1:25">
      <c r="A7514" s="14" t="s">
        <v>7598</v>
      </c>
      <c r="B7514" s="14" t="s">
        <v>64</v>
      </c>
      <c r="C7514" s="14" t="s">
        <v>38</v>
      </c>
      <c r="D7514" s="14" t="s">
        <v>77</v>
      </c>
      <c r="E7514" s="14">
        <v>3</v>
      </c>
      <c r="F7514" s="14">
        <v>349.68738146252201</v>
      </c>
      <c r="G7514" s="14">
        <v>116.562460487507</v>
      </c>
      <c r="H7514" s="14">
        <v>415.11340526659001</v>
      </c>
      <c r="I7514" s="14">
        <v>499.31530500577003</v>
      </c>
      <c r="J7514" s="14">
        <v>445.35000423888198</v>
      </c>
      <c r="K7514" s="14">
        <v>557.73450908962002</v>
      </c>
      <c r="L7514" s="14">
        <v>58.419204083849301</v>
      </c>
      <c r="M7514" s="14">
        <v>53.965300766888603</v>
      </c>
      <c r="O7514" s="14"/>
      <c r="P7514" s="14"/>
      <c r="Q7514" s="14"/>
      <c r="R7514" s="14"/>
      <c r="S7514" s="14"/>
      <c r="T7514" s="14"/>
      <c r="U7514" s="14"/>
      <c r="V7514" s="14"/>
      <c r="W7514" s="14"/>
      <c r="X7514" s="14"/>
      <c r="Y7514" s="14"/>
    </row>
    <row r="7515" spans="1:25">
      <c r="A7515" s="14" t="s">
        <v>7599</v>
      </c>
      <c r="B7515" s="14" t="s">
        <v>64</v>
      </c>
      <c r="C7515" s="14" t="s">
        <v>36</v>
      </c>
      <c r="D7515" s="14" t="s">
        <v>77</v>
      </c>
      <c r="E7515" s="14">
        <v>3</v>
      </c>
      <c r="F7515" s="14">
        <v>336.15223510164799</v>
      </c>
      <c r="G7515" s="14">
        <v>112.050745033883</v>
      </c>
      <c r="H7515" s="14">
        <v>397.00987953567198</v>
      </c>
      <c r="I7515" s="14">
        <v>464.52490163526699</v>
      </c>
      <c r="J7515" s="14">
        <v>414.02667177309098</v>
      </c>
      <c r="K7515" s="14">
        <v>519.27772568960995</v>
      </c>
      <c r="L7515" s="14">
        <v>54.752824054342597</v>
      </c>
      <c r="M7515" s="14">
        <v>50.498229862176601</v>
      </c>
      <c r="O7515" s="14"/>
      <c r="P7515" s="14"/>
      <c r="Q7515" s="14"/>
      <c r="R7515" s="14"/>
      <c r="S7515" s="14"/>
      <c r="T7515" s="14"/>
      <c r="U7515" s="14"/>
      <c r="V7515" s="14"/>
      <c r="W7515" s="14"/>
      <c r="X7515" s="14"/>
      <c r="Y7515" s="14"/>
    </row>
    <row r="7516" spans="1:25">
      <c r="A7516" s="14" t="s">
        <v>7600</v>
      </c>
      <c r="B7516" s="14" t="s">
        <v>64</v>
      </c>
      <c r="C7516" s="14" t="s">
        <v>34</v>
      </c>
      <c r="D7516" s="14" t="s">
        <v>77</v>
      </c>
      <c r="E7516" s="14">
        <v>3</v>
      </c>
      <c r="F7516" s="14">
        <v>319.232242403518</v>
      </c>
      <c r="G7516" s="14">
        <v>106.410747467839</v>
      </c>
      <c r="H7516" s="14">
        <v>374.98060963846899</v>
      </c>
      <c r="I7516" s="14">
        <v>432.80349678459601</v>
      </c>
      <c r="J7516" s="14">
        <v>384.96275496825302</v>
      </c>
      <c r="K7516" s="14">
        <v>484.78526840867602</v>
      </c>
      <c r="L7516" s="14">
        <v>51.9817716240794</v>
      </c>
      <c r="M7516" s="14">
        <v>47.840741816343801</v>
      </c>
      <c r="O7516" s="14"/>
      <c r="P7516" s="14"/>
      <c r="Q7516" s="14"/>
      <c r="R7516" s="14"/>
      <c r="S7516" s="14"/>
      <c r="T7516" s="14"/>
      <c r="U7516" s="14"/>
      <c r="V7516" s="14"/>
      <c r="W7516" s="14"/>
      <c r="X7516" s="14"/>
      <c r="Y7516" s="14"/>
    </row>
    <row r="7517" spans="1:25">
      <c r="A7517" s="14" t="s">
        <v>7601</v>
      </c>
      <c r="B7517" s="14" t="s">
        <v>64</v>
      </c>
      <c r="C7517" s="14" t="s">
        <v>128</v>
      </c>
      <c r="D7517" s="14" t="s">
        <v>77</v>
      </c>
      <c r="E7517" s="14">
        <v>3</v>
      </c>
      <c r="F7517" s="14">
        <v>337.02439135484099</v>
      </c>
      <c r="G7517" s="14">
        <v>112.341463784947</v>
      </c>
      <c r="H7517" s="14">
        <v>394.73921146281998</v>
      </c>
      <c r="I7517" s="14">
        <v>458.81387718887601</v>
      </c>
      <c r="J7517" s="14">
        <v>409.579520849375</v>
      </c>
      <c r="K7517" s="14">
        <v>512.19073010665795</v>
      </c>
      <c r="L7517" s="14">
        <v>53.376852917781299</v>
      </c>
      <c r="M7517" s="14">
        <v>49.234356339501602</v>
      </c>
      <c r="O7517" s="14"/>
      <c r="P7517" s="14"/>
      <c r="Q7517" s="14"/>
      <c r="R7517" s="14"/>
      <c r="S7517" s="14"/>
      <c r="T7517" s="14"/>
      <c r="U7517" s="14"/>
      <c r="V7517" s="14"/>
      <c r="W7517" s="14"/>
      <c r="X7517" s="14"/>
      <c r="Y7517" s="14"/>
    </row>
    <row r="7518" spans="1:25">
      <c r="A7518" s="14" t="s">
        <v>7602</v>
      </c>
      <c r="B7518" s="14" t="s">
        <v>64</v>
      </c>
      <c r="C7518" s="14" t="s">
        <v>129</v>
      </c>
      <c r="D7518" s="14" t="s">
        <v>77</v>
      </c>
      <c r="E7518" s="14">
        <v>3</v>
      </c>
      <c r="F7518" s="14">
        <v>314.784388923189</v>
      </c>
      <c r="G7518" s="14">
        <v>104.92812964106299</v>
      </c>
      <c r="H7518" s="14">
        <v>367.65287190281401</v>
      </c>
      <c r="I7518" s="14">
        <v>429.400055207344</v>
      </c>
      <c r="J7518" s="14">
        <v>381.77416732844301</v>
      </c>
      <c r="K7518" s="14">
        <v>481.17875483778801</v>
      </c>
      <c r="L7518" s="14">
        <v>51.778699630444898</v>
      </c>
      <c r="M7518" s="14">
        <v>47.625887878900201</v>
      </c>
      <c r="O7518" s="14"/>
      <c r="P7518" s="14"/>
      <c r="Q7518" s="14"/>
      <c r="R7518" s="14"/>
      <c r="S7518" s="14"/>
      <c r="T7518" s="14"/>
      <c r="U7518" s="14"/>
      <c r="V7518" s="14"/>
      <c r="W7518" s="14"/>
      <c r="X7518" s="14"/>
      <c r="Y7518" s="14"/>
    </row>
    <row r="7519" spans="1:25">
      <c r="A7519" s="14" t="s">
        <v>7603</v>
      </c>
      <c r="B7519" s="14" t="s">
        <v>64</v>
      </c>
      <c r="C7519" s="14" t="s">
        <v>130</v>
      </c>
      <c r="D7519" s="14" t="s">
        <v>77</v>
      </c>
      <c r="E7519" s="14">
        <v>3</v>
      </c>
      <c r="F7519" s="14">
        <v>335.14851461761901</v>
      </c>
      <c r="G7519" s="14">
        <v>111.716171539206</v>
      </c>
      <c r="H7519" s="14">
        <v>390.61143182202898</v>
      </c>
      <c r="I7519" s="14">
        <v>453.73675121809299</v>
      </c>
      <c r="J7519" s="14">
        <v>404.976220077135</v>
      </c>
      <c r="K7519" s="14">
        <v>506.611896898711</v>
      </c>
      <c r="L7519" s="14">
        <v>52.875145680618402</v>
      </c>
      <c r="M7519" s="14">
        <v>48.760531140957802</v>
      </c>
      <c r="O7519" s="14"/>
      <c r="P7519" s="14"/>
      <c r="Q7519" s="14"/>
      <c r="R7519" s="14"/>
      <c r="S7519" s="14"/>
      <c r="T7519" s="14"/>
      <c r="U7519" s="14"/>
      <c r="V7519" s="14"/>
      <c r="W7519" s="14"/>
      <c r="X7519" s="14"/>
      <c r="Y7519" s="14"/>
    </row>
    <row r="7520" spans="1:25">
      <c r="A7520" s="14" t="s">
        <v>7604</v>
      </c>
      <c r="B7520" s="14" t="s">
        <v>64</v>
      </c>
      <c r="C7520" s="14" t="s">
        <v>131</v>
      </c>
      <c r="D7520" s="14" t="s">
        <v>77</v>
      </c>
      <c r="E7520" s="14">
        <v>3</v>
      </c>
      <c r="F7520" s="14">
        <v>325.81457805683402</v>
      </c>
      <c r="G7520" s="14">
        <v>108.604859352278</v>
      </c>
      <c r="H7520" s="14">
        <v>377.83488502740801</v>
      </c>
      <c r="I7520" s="14">
        <v>429.125623177747</v>
      </c>
      <c r="J7520" s="14">
        <v>382.47424211992802</v>
      </c>
      <c r="K7520" s="14">
        <v>479.77220319186898</v>
      </c>
      <c r="L7520" s="14">
        <v>50.6465800141223</v>
      </c>
      <c r="M7520" s="14">
        <v>46.651381057818902</v>
      </c>
      <c r="O7520" s="14"/>
      <c r="P7520" s="14"/>
      <c r="Q7520" s="14"/>
      <c r="R7520" s="14"/>
      <c r="S7520" s="14"/>
      <c r="T7520" s="14"/>
      <c r="U7520" s="14"/>
      <c r="V7520" s="14"/>
      <c r="W7520" s="14"/>
      <c r="X7520" s="14"/>
      <c r="Y7520" s="14"/>
    </row>
    <row r="7521" spans="1:25">
      <c r="A7521" s="14" t="s">
        <v>7605</v>
      </c>
      <c r="B7521" s="14" t="s">
        <v>64</v>
      </c>
      <c r="C7521" s="14" t="s">
        <v>132</v>
      </c>
      <c r="D7521" s="14" t="s">
        <v>77</v>
      </c>
      <c r="E7521" s="14">
        <v>3</v>
      </c>
      <c r="F7521" s="14">
        <v>351.40048282036503</v>
      </c>
      <c r="G7521" s="14">
        <v>117.133494273455</v>
      </c>
      <c r="H7521" s="14">
        <v>405.638392247821</v>
      </c>
      <c r="I7521" s="14">
        <v>451.25370081817698</v>
      </c>
      <c r="J7521" s="14">
        <v>404.17278021694301</v>
      </c>
      <c r="K7521" s="14">
        <v>502.21043558582301</v>
      </c>
      <c r="L7521" s="14">
        <v>50.9567347676456</v>
      </c>
      <c r="M7521" s="14">
        <v>47.080920601234503</v>
      </c>
      <c r="O7521" s="14"/>
      <c r="P7521" s="14"/>
      <c r="Q7521" s="14"/>
      <c r="R7521" s="14"/>
      <c r="S7521" s="14"/>
      <c r="T7521" s="14"/>
      <c r="U7521" s="14"/>
      <c r="V7521" s="14"/>
      <c r="W7521" s="14"/>
      <c r="X7521" s="14"/>
      <c r="Y7521" s="14"/>
    </row>
    <row r="7522" spans="1:25">
      <c r="A7522" s="14" t="s">
        <v>7606</v>
      </c>
      <c r="B7522" s="14" t="s">
        <v>64</v>
      </c>
      <c r="C7522" s="14" t="s">
        <v>38</v>
      </c>
      <c r="D7522" s="14" t="s">
        <v>77</v>
      </c>
      <c r="E7522" s="14">
        <v>4</v>
      </c>
      <c r="F7522" s="14">
        <v>383.928248869686</v>
      </c>
      <c r="G7522" s="14">
        <v>127.976082956562</v>
      </c>
      <c r="H7522" s="14">
        <v>481.43887952961398</v>
      </c>
      <c r="I7522" s="14">
        <v>556.264532650251</v>
      </c>
      <c r="J7522" s="14">
        <v>500.18021132210799</v>
      </c>
      <c r="K7522" s="14">
        <v>616.75748919725004</v>
      </c>
      <c r="L7522" s="14">
        <v>60.492956546999501</v>
      </c>
      <c r="M7522" s="14">
        <v>56.084321328142799</v>
      </c>
      <c r="O7522" s="14"/>
      <c r="P7522" s="14"/>
      <c r="Q7522" s="14"/>
      <c r="R7522" s="14"/>
      <c r="S7522" s="14"/>
      <c r="T7522" s="14"/>
      <c r="U7522" s="14"/>
      <c r="V7522" s="14"/>
      <c r="W7522" s="14"/>
      <c r="X7522" s="14"/>
      <c r="Y7522" s="14"/>
    </row>
    <row r="7523" spans="1:25">
      <c r="A7523" s="14" t="s">
        <v>7607</v>
      </c>
      <c r="B7523" s="14" t="s">
        <v>64</v>
      </c>
      <c r="C7523" s="14" t="s">
        <v>36</v>
      </c>
      <c r="D7523" s="14" t="s">
        <v>77</v>
      </c>
      <c r="E7523" s="14">
        <v>4</v>
      </c>
      <c r="F7523" s="14">
        <v>381.26215088820197</v>
      </c>
      <c r="G7523" s="14">
        <v>127.087383629401</v>
      </c>
      <c r="H7523" s="14">
        <v>474.33054764080401</v>
      </c>
      <c r="I7523" s="14">
        <v>545.85776783558504</v>
      </c>
      <c r="J7523" s="14">
        <v>490.68198444326998</v>
      </c>
      <c r="K7523" s="14">
        <v>605.38654956478604</v>
      </c>
      <c r="L7523" s="14">
        <v>59.528781729201299</v>
      </c>
      <c r="M7523" s="14">
        <v>55.175783392315502</v>
      </c>
      <c r="O7523" s="14"/>
      <c r="P7523" s="14"/>
      <c r="Q7523" s="14"/>
      <c r="R7523" s="14"/>
      <c r="S7523" s="14"/>
      <c r="T7523" s="14"/>
      <c r="U7523" s="14"/>
      <c r="V7523" s="14"/>
      <c r="W7523" s="14"/>
      <c r="X7523" s="14"/>
      <c r="Y7523" s="14"/>
    </row>
    <row r="7524" spans="1:25">
      <c r="A7524" s="14" t="s">
        <v>7608</v>
      </c>
      <c r="B7524" s="14" t="s">
        <v>64</v>
      </c>
      <c r="C7524" s="14" t="s">
        <v>34</v>
      </c>
      <c r="D7524" s="14" t="s">
        <v>77</v>
      </c>
      <c r="E7524" s="14">
        <v>4</v>
      </c>
      <c r="F7524" s="14">
        <v>374.92288375516102</v>
      </c>
      <c r="G7524" s="14">
        <v>124.974294585054</v>
      </c>
      <c r="H7524" s="14">
        <v>462.39964943533801</v>
      </c>
      <c r="I7524" s="14">
        <v>527.40132384881895</v>
      </c>
      <c r="J7524" s="14">
        <v>473.95324726922701</v>
      </c>
      <c r="K7524" s="14">
        <v>585.10311284914098</v>
      </c>
      <c r="L7524" s="14">
        <v>57.701789000322499</v>
      </c>
      <c r="M7524" s="14">
        <v>53.4480765795915</v>
      </c>
      <c r="O7524" s="14"/>
      <c r="P7524" s="14"/>
      <c r="Q7524" s="14"/>
      <c r="R7524" s="14"/>
      <c r="S7524" s="14"/>
      <c r="T7524" s="14"/>
      <c r="U7524" s="14"/>
      <c r="V7524" s="14"/>
      <c r="W7524" s="14"/>
      <c r="X7524" s="14"/>
      <c r="Y7524" s="14"/>
    </row>
    <row r="7525" spans="1:25">
      <c r="A7525" s="14" t="s">
        <v>7609</v>
      </c>
      <c r="B7525" s="14" t="s">
        <v>64</v>
      </c>
      <c r="C7525" s="14" t="s">
        <v>128</v>
      </c>
      <c r="D7525" s="14" t="s">
        <v>77</v>
      </c>
      <c r="E7525" s="14">
        <v>4</v>
      </c>
      <c r="F7525" s="14">
        <v>376.49290735049698</v>
      </c>
      <c r="G7525" s="14">
        <v>125.49763578349901</v>
      </c>
      <c r="H7525" s="14">
        <v>460.31655135162799</v>
      </c>
      <c r="I7525" s="14">
        <v>517.30408530937495</v>
      </c>
      <c r="J7525" s="14">
        <v>465.15796069087003</v>
      </c>
      <c r="K7525" s="14">
        <v>573.59127313055001</v>
      </c>
      <c r="L7525" s="14">
        <v>56.287187821175102</v>
      </c>
      <c r="M7525" s="14">
        <v>52.146124618504999</v>
      </c>
      <c r="O7525" s="14"/>
      <c r="P7525" s="14"/>
      <c r="Q7525" s="14"/>
      <c r="R7525" s="14"/>
      <c r="S7525" s="14"/>
      <c r="T7525" s="14"/>
      <c r="U7525" s="14"/>
      <c r="V7525" s="14"/>
      <c r="W7525" s="14"/>
      <c r="X7525" s="14"/>
      <c r="Y7525" s="14"/>
    </row>
    <row r="7526" spans="1:25">
      <c r="A7526" s="14" t="s">
        <v>7610</v>
      </c>
      <c r="B7526" s="14" t="s">
        <v>64</v>
      </c>
      <c r="C7526" s="14" t="s">
        <v>129</v>
      </c>
      <c r="D7526" s="14" t="s">
        <v>77</v>
      </c>
      <c r="E7526" s="14">
        <v>4</v>
      </c>
      <c r="F7526" s="14">
        <v>364.12049442507498</v>
      </c>
      <c r="G7526" s="14">
        <v>121.373498141692</v>
      </c>
      <c r="H7526" s="14">
        <v>441.443788401478</v>
      </c>
      <c r="I7526" s="14">
        <v>505.65193334307202</v>
      </c>
      <c r="J7526" s="14">
        <v>453.65042869824902</v>
      </c>
      <c r="K7526" s="14">
        <v>561.85561267691901</v>
      </c>
      <c r="L7526" s="14">
        <v>56.2036793338468</v>
      </c>
      <c r="M7526" s="14">
        <v>52.001504644822603</v>
      </c>
      <c r="O7526" s="14"/>
      <c r="P7526" s="14"/>
      <c r="Q7526" s="14"/>
      <c r="R7526" s="14"/>
      <c r="S7526" s="14"/>
      <c r="T7526" s="14"/>
      <c r="U7526" s="14"/>
      <c r="V7526" s="14"/>
      <c r="W7526" s="14"/>
      <c r="X7526" s="14"/>
      <c r="Y7526" s="14"/>
    </row>
    <row r="7527" spans="1:25">
      <c r="A7527" s="14" t="s">
        <v>7611</v>
      </c>
      <c r="B7527" s="14" t="s">
        <v>64</v>
      </c>
      <c r="C7527" s="14" t="s">
        <v>130</v>
      </c>
      <c r="D7527" s="14" t="s">
        <v>77</v>
      </c>
      <c r="E7527" s="14">
        <v>4</v>
      </c>
      <c r="F7527" s="14">
        <v>369.12408784449201</v>
      </c>
      <c r="G7527" s="14">
        <v>123.041362614831</v>
      </c>
      <c r="H7527" s="14">
        <v>444.63139059540401</v>
      </c>
      <c r="I7527" s="14">
        <v>504.19953315381798</v>
      </c>
      <c r="J7527" s="14">
        <v>452.79864854530598</v>
      </c>
      <c r="K7527" s="14">
        <v>559.72459066004296</v>
      </c>
      <c r="L7527" s="14">
        <v>55.525057506224798</v>
      </c>
      <c r="M7527" s="14">
        <v>51.400884608512499</v>
      </c>
      <c r="O7527" s="14"/>
      <c r="P7527" s="14"/>
      <c r="Q7527" s="14"/>
      <c r="R7527" s="14"/>
      <c r="S7527" s="14"/>
      <c r="T7527" s="14"/>
      <c r="U7527" s="14"/>
      <c r="V7527" s="14"/>
      <c r="W7527" s="14"/>
      <c r="X7527" s="14"/>
      <c r="Y7527" s="14"/>
    </row>
    <row r="7528" spans="1:25">
      <c r="A7528" s="14" t="s">
        <v>7612</v>
      </c>
      <c r="B7528" s="14" t="s">
        <v>64</v>
      </c>
      <c r="C7528" s="14" t="s">
        <v>131</v>
      </c>
      <c r="D7528" s="14" t="s">
        <v>77</v>
      </c>
      <c r="E7528" s="14">
        <v>4</v>
      </c>
      <c r="F7528" s="14">
        <v>371.38435585285902</v>
      </c>
      <c r="G7528" s="14">
        <v>123.79478528428599</v>
      </c>
      <c r="H7528" s="14">
        <v>444.792991104794</v>
      </c>
      <c r="I7528" s="14">
        <v>510.56542784985902</v>
      </c>
      <c r="J7528" s="14">
        <v>458.48079104905497</v>
      </c>
      <c r="K7528" s="14">
        <v>566.81581465219801</v>
      </c>
      <c r="L7528" s="14">
        <v>56.250386802339399</v>
      </c>
      <c r="M7528" s="14">
        <v>52.0846368008037</v>
      </c>
      <c r="O7528" s="14"/>
      <c r="P7528" s="14"/>
      <c r="Q7528" s="14"/>
      <c r="R7528" s="14"/>
      <c r="S7528" s="14"/>
      <c r="T7528" s="14"/>
      <c r="U7528" s="14"/>
      <c r="V7528" s="14"/>
      <c r="W7528" s="14"/>
      <c r="X7528" s="14"/>
      <c r="Y7528" s="14"/>
    </row>
    <row r="7529" spans="1:25">
      <c r="A7529" s="14" t="s">
        <v>7613</v>
      </c>
      <c r="B7529" s="14" t="s">
        <v>64</v>
      </c>
      <c r="C7529" s="14" t="s">
        <v>132</v>
      </c>
      <c r="D7529" s="14" t="s">
        <v>77</v>
      </c>
      <c r="E7529" s="14">
        <v>4</v>
      </c>
      <c r="F7529" s="14">
        <v>389.70697123310202</v>
      </c>
      <c r="G7529" s="14">
        <v>129.90232374436701</v>
      </c>
      <c r="H7529" s="14">
        <v>463.52852395877699</v>
      </c>
      <c r="I7529" s="14">
        <v>524.59608068132798</v>
      </c>
      <c r="J7529" s="14">
        <v>472.31904631577203</v>
      </c>
      <c r="K7529" s="14">
        <v>580.95060502240301</v>
      </c>
      <c r="L7529" s="14">
        <v>56.354524341074899</v>
      </c>
      <c r="M7529" s="14">
        <v>52.277034365555899</v>
      </c>
      <c r="O7529" s="14"/>
      <c r="P7529" s="14"/>
      <c r="Q7529" s="14"/>
      <c r="R7529" s="14"/>
      <c r="S7529" s="14"/>
      <c r="T7529" s="14"/>
      <c r="U7529" s="14"/>
      <c r="V7529" s="14"/>
      <c r="W7529" s="14"/>
      <c r="X7529" s="14"/>
      <c r="Y7529" s="14"/>
    </row>
    <row r="7530" spans="1:25">
      <c r="A7530" s="14" t="s">
        <v>7614</v>
      </c>
      <c r="B7530" s="14" t="s">
        <v>64</v>
      </c>
      <c r="C7530" s="14" t="s">
        <v>38</v>
      </c>
      <c r="D7530" s="14" t="s">
        <v>77</v>
      </c>
      <c r="E7530" s="14">
        <v>5</v>
      </c>
      <c r="F7530" s="14">
        <v>414.10280347066498</v>
      </c>
      <c r="G7530" s="14">
        <v>138.03426782355501</v>
      </c>
      <c r="H7530" s="14">
        <v>549.55052017924299</v>
      </c>
      <c r="I7530" s="14">
        <v>656.94040681956801</v>
      </c>
      <c r="J7530" s="14">
        <v>592.897831993414</v>
      </c>
      <c r="K7530" s="14">
        <v>725.82270666463899</v>
      </c>
      <c r="L7530" s="14">
        <v>68.882299845071401</v>
      </c>
      <c r="M7530" s="14">
        <v>64.042574826153597</v>
      </c>
      <c r="O7530" s="14"/>
      <c r="P7530" s="14"/>
      <c r="Q7530" s="14"/>
      <c r="R7530" s="14"/>
      <c r="S7530" s="14"/>
      <c r="T7530" s="14"/>
      <c r="U7530" s="14"/>
      <c r="V7530" s="14"/>
      <c r="W7530" s="14"/>
      <c r="X7530" s="14"/>
      <c r="Y7530" s="14"/>
    </row>
    <row r="7531" spans="1:25">
      <c r="A7531" s="14" t="s">
        <v>7615</v>
      </c>
      <c r="B7531" s="14" t="s">
        <v>64</v>
      </c>
      <c r="C7531" s="14" t="s">
        <v>36</v>
      </c>
      <c r="D7531" s="14" t="s">
        <v>77</v>
      </c>
      <c r="E7531" s="14">
        <v>5</v>
      </c>
      <c r="F7531" s="14">
        <v>406.69855625150001</v>
      </c>
      <c r="G7531" s="14">
        <v>135.56618541716699</v>
      </c>
      <c r="H7531" s="14">
        <v>536.11019661156502</v>
      </c>
      <c r="I7531" s="14">
        <v>638.19196973661599</v>
      </c>
      <c r="J7531" s="14">
        <v>575.73720444042499</v>
      </c>
      <c r="K7531" s="14">
        <v>705.41099523578396</v>
      </c>
      <c r="L7531" s="14">
        <v>67.219025499168396</v>
      </c>
      <c r="M7531" s="14">
        <v>62.454765296190203</v>
      </c>
      <c r="O7531" s="14"/>
      <c r="P7531" s="14"/>
      <c r="Q7531" s="14"/>
      <c r="R7531" s="14"/>
      <c r="S7531" s="14"/>
      <c r="T7531" s="14"/>
      <c r="U7531" s="14"/>
      <c r="V7531" s="14"/>
      <c r="W7531" s="14"/>
      <c r="X7531" s="14"/>
      <c r="Y7531" s="14"/>
    </row>
    <row r="7532" spans="1:25">
      <c r="A7532" s="14" t="s">
        <v>7616</v>
      </c>
      <c r="B7532" s="14" t="s">
        <v>64</v>
      </c>
      <c r="C7532" s="14" t="s">
        <v>34</v>
      </c>
      <c r="D7532" s="14" t="s">
        <v>77</v>
      </c>
      <c r="E7532" s="14">
        <v>5</v>
      </c>
      <c r="F7532" s="14">
        <v>397.51247704131902</v>
      </c>
      <c r="G7532" s="14">
        <v>132.50415901377301</v>
      </c>
      <c r="H7532" s="14">
        <v>521.64937999989399</v>
      </c>
      <c r="I7532" s="14">
        <v>622.83129063409604</v>
      </c>
      <c r="J7532" s="14">
        <v>561.15163059973702</v>
      </c>
      <c r="K7532" s="14">
        <v>689.27238477694095</v>
      </c>
      <c r="L7532" s="14">
        <v>66.441094142844904</v>
      </c>
      <c r="M7532" s="14">
        <v>61.679660034359202</v>
      </c>
      <c r="O7532" s="14"/>
      <c r="P7532" s="14"/>
      <c r="Q7532" s="14"/>
      <c r="R7532" s="14"/>
      <c r="S7532" s="14"/>
      <c r="T7532" s="14"/>
      <c r="U7532" s="14"/>
      <c r="V7532" s="14"/>
      <c r="W7532" s="14"/>
      <c r="X7532" s="14"/>
      <c r="Y7532" s="14"/>
    </row>
    <row r="7533" spans="1:25">
      <c r="A7533" s="14" t="s">
        <v>7617</v>
      </c>
      <c r="B7533" s="14" t="s">
        <v>64</v>
      </c>
      <c r="C7533" s="14" t="s">
        <v>128</v>
      </c>
      <c r="D7533" s="14" t="s">
        <v>77</v>
      </c>
      <c r="E7533" s="14">
        <v>5</v>
      </c>
      <c r="F7533" s="14">
        <v>413.063225458445</v>
      </c>
      <c r="G7533" s="14">
        <v>137.687741819482</v>
      </c>
      <c r="H7533" s="14">
        <v>539.20479526204804</v>
      </c>
      <c r="I7533" s="14">
        <v>642.16374855011395</v>
      </c>
      <c r="J7533" s="14">
        <v>579.87318149394298</v>
      </c>
      <c r="K7533" s="14">
        <v>709.16780181408899</v>
      </c>
      <c r="L7533" s="14">
        <v>67.004053263975607</v>
      </c>
      <c r="M7533" s="14">
        <v>62.2905670561709</v>
      </c>
      <c r="O7533" s="14"/>
      <c r="P7533" s="14"/>
      <c r="Q7533" s="14"/>
      <c r="R7533" s="14"/>
      <c r="S7533" s="14"/>
      <c r="T7533" s="14"/>
      <c r="U7533" s="14"/>
      <c r="V7533" s="14"/>
      <c r="W7533" s="14"/>
      <c r="X7533" s="14"/>
      <c r="Y7533" s="14"/>
    </row>
    <row r="7534" spans="1:25">
      <c r="A7534" s="14" t="s">
        <v>7618</v>
      </c>
      <c r="B7534" s="14" t="s">
        <v>64</v>
      </c>
      <c r="C7534" s="14" t="s">
        <v>129</v>
      </c>
      <c r="D7534" s="14" t="s">
        <v>77</v>
      </c>
      <c r="E7534" s="14">
        <v>5</v>
      </c>
      <c r="F7534" s="14">
        <v>400.27724872791498</v>
      </c>
      <c r="G7534" s="14">
        <v>133.42574957597199</v>
      </c>
      <c r="H7534" s="14">
        <v>520.191881176788</v>
      </c>
      <c r="I7534" s="14">
        <v>626.45933959678302</v>
      </c>
      <c r="J7534" s="14">
        <v>564.43831496834298</v>
      </c>
      <c r="K7534" s="14">
        <v>693.25090086120497</v>
      </c>
      <c r="L7534" s="14">
        <v>66.791561264421702</v>
      </c>
      <c r="M7534" s="14">
        <v>62.021024628440401</v>
      </c>
      <c r="O7534" s="14"/>
      <c r="P7534" s="14"/>
      <c r="Q7534" s="14"/>
      <c r="R7534" s="14"/>
      <c r="S7534" s="14"/>
      <c r="T7534" s="14"/>
      <c r="U7534" s="14"/>
      <c r="V7534" s="14"/>
      <c r="W7534" s="14"/>
      <c r="X7534" s="14"/>
      <c r="Y7534" s="14"/>
    </row>
    <row r="7535" spans="1:25">
      <c r="A7535" s="14" t="s">
        <v>7619</v>
      </c>
      <c r="B7535" s="14" t="s">
        <v>64</v>
      </c>
      <c r="C7535" s="14" t="s">
        <v>130</v>
      </c>
      <c r="D7535" s="14" t="s">
        <v>77</v>
      </c>
      <c r="E7535" s="14">
        <v>5</v>
      </c>
      <c r="F7535" s="14">
        <v>401.22775465747998</v>
      </c>
      <c r="G7535" s="14">
        <v>133.742584885827</v>
      </c>
      <c r="H7535" s="14">
        <v>519.42229873452004</v>
      </c>
      <c r="I7535" s="14">
        <v>629.93149917913502</v>
      </c>
      <c r="J7535" s="14">
        <v>567.54865417469705</v>
      </c>
      <c r="K7535" s="14">
        <v>697.10678909004105</v>
      </c>
      <c r="L7535" s="14">
        <v>67.175289910906102</v>
      </c>
      <c r="M7535" s="14">
        <v>62.382845004437897</v>
      </c>
      <c r="O7535" s="14"/>
      <c r="P7535" s="14"/>
      <c r="Q7535" s="14"/>
      <c r="R7535" s="14"/>
      <c r="S7535" s="14"/>
      <c r="T7535" s="14"/>
      <c r="U7535" s="14"/>
      <c r="V7535" s="14"/>
      <c r="W7535" s="14"/>
      <c r="X7535" s="14"/>
      <c r="Y7535" s="14"/>
    </row>
    <row r="7536" spans="1:25">
      <c r="A7536" s="14" t="s">
        <v>7620</v>
      </c>
      <c r="B7536" s="14" t="s">
        <v>64</v>
      </c>
      <c r="C7536" s="14" t="s">
        <v>131</v>
      </c>
      <c r="D7536" s="14" t="s">
        <v>77</v>
      </c>
      <c r="E7536" s="14">
        <v>5</v>
      </c>
      <c r="F7536" s="14">
        <v>397.71063025831398</v>
      </c>
      <c r="G7536" s="14">
        <v>132.57021008610499</v>
      </c>
      <c r="H7536" s="14">
        <v>512.81768865347306</v>
      </c>
      <c r="I7536" s="14">
        <v>621.43301000177303</v>
      </c>
      <c r="J7536" s="14">
        <v>559.55255850504102</v>
      </c>
      <c r="K7536" s="14">
        <v>688.08915632748301</v>
      </c>
      <c r="L7536" s="14">
        <v>66.6561463257095</v>
      </c>
      <c r="M7536" s="14">
        <v>61.880451496732299</v>
      </c>
      <c r="O7536" s="14"/>
      <c r="P7536" s="14"/>
      <c r="Q7536" s="14"/>
      <c r="R7536" s="14"/>
      <c r="S7536" s="14"/>
      <c r="T7536" s="14"/>
      <c r="U7536" s="14"/>
      <c r="V7536" s="14"/>
      <c r="W7536" s="14"/>
      <c r="X7536" s="14"/>
      <c r="Y7536" s="14"/>
    </row>
    <row r="7537" spans="1:25">
      <c r="A7537" s="14" t="s">
        <v>7621</v>
      </c>
      <c r="B7537" s="14" t="s">
        <v>64</v>
      </c>
      <c r="C7537" s="14" t="s">
        <v>132</v>
      </c>
      <c r="D7537" s="14" t="s">
        <v>77</v>
      </c>
      <c r="E7537" s="14">
        <v>5</v>
      </c>
      <c r="F7537" s="14">
        <v>415.47114950513702</v>
      </c>
      <c r="G7537" s="14">
        <v>138.490383168379</v>
      </c>
      <c r="H7537" s="14">
        <v>532.02779990925796</v>
      </c>
      <c r="I7537" s="14">
        <v>639.65546644859103</v>
      </c>
      <c r="J7537" s="14">
        <v>577.39031609483004</v>
      </c>
      <c r="K7537" s="14">
        <v>706.61795094671095</v>
      </c>
      <c r="L7537" s="14">
        <v>66.962484498120503</v>
      </c>
      <c r="M7537" s="14">
        <v>62.265150353760497</v>
      </c>
      <c r="O7537" s="14"/>
      <c r="P7537" s="14"/>
      <c r="Q7537" s="14"/>
      <c r="R7537" s="14"/>
      <c r="S7537" s="14"/>
      <c r="T7537" s="14"/>
      <c r="U7537" s="14"/>
      <c r="V7537" s="14"/>
      <c r="W7537" s="14"/>
      <c r="X7537" s="14"/>
      <c r="Y7537" s="14"/>
    </row>
    <row r="7538" spans="1:25">
      <c r="A7538" s="14" t="s">
        <v>7622</v>
      </c>
      <c r="B7538" s="14" t="s">
        <v>64</v>
      </c>
      <c r="C7538" s="14" t="s">
        <v>38</v>
      </c>
      <c r="D7538" s="14" t="s">
        <v>81</v>
      </c>
      <c r="E7538" s="14">
        <v>0</v>
      </c>
      <c r="F7538" s="14">
        <v>1976.95784184389</v>
      </c>
      <c r="G7538" s="14">
        <v>658.98594728129501</v>
      </c>
      <c r="H7538" s="14">
        <v>422.687908097925</v>
      </c>
      <c r="I7538" s="14">
        <v>522.10236490679495</v>
      </c>
      <c r="J7538" s="14">
        <v>498.05336121495702</v>
      </c>
      <c r="K7538" s="14">
        <v>546.96501694107599</v>
      </c>
      <c r="L7538" s="14">
        <v>24.862652034280998</v>
      </c>
      <c r="M7538" s="14">
        <v>24.049003691837701</v>
      </c>
      <c r="O7538" s="14"/>
      <c r="P7538" s="14"/>
      <c r="Q7538" s="14"/>
      <c r="R7538" s="14"/>
      <c r="S7538" s="14"/>
      <c r="T7538" s="14"/>
      <c r="U7538" s="14"/>
      <c r="V7538" s="14"/>
      <c r="W7538" s="14"/>
      <c r="X7538" s="14"/>
      <c r="Y7538" s="14"/>
    </row>
    <row r="7539" spans="1:25">
      <c r="A7539" s="14" t="s">
        <v>7623</v>
      </c>
      <c r="B7539" s="14" t="s">
        <v>64</v>
      </c>
      <c r="C7539" s="14" t="s">
        <v>36</v>
      </c>
      <c r="D7539" s="14" t="s">
        <v>81</v>
      </c>
      <c r="E7539" s="14">
        <v>0</v>
      </c>
      <c r="F7539" s="14">
        <v>1937.4643740156901</v>
      </c>
      <c r="G7539" s="14">
        <v>645.82145800523006</v>
      </c>
      <c r="H7539" s="14">
        <v>410.84706538805699</v>
      </c>
      <c r="I7539" s="14">
        <v>506.22388543371397</v>
      </c>
      <c r="J7539" s="14">
        <v>482.69943304059097</v>
      </c>
      <c r="K7539" s="14">
        <v>530.55246126450095</v>
      </c>
      <c r="L7539" s="14">
        <v>24.328575830787798</v>
      </c>
      <c r="M7539" s="14">
        <v>23.524452393122999</v>
      </c>
      <c r="O7539" s="14"/>
      <c r="P7539" s="14"/>
      <c r="Q7539" s="14"/>
      <c r="R7539" s="14"/>
      <c r="S7539" s="14"/>
      <c r="T7539" s="14"/>
      <c r="U7539" s="14"/>
      <c r="V7539" s="14"/>
      <c r="W7539" s="14"/>
      <c r="X7539" s="14"/>
      <c r="Y7539" s="14"/>
    </row>
    <row r="7540" spans="1:25">
      <c r="A7540" s="14" t="s">
        <v>7624</v>
      </c>
      <c r="B7540" s="14" t="s">
        <v>64</v>
      </c>
      <c r="C7540" s="14" t="s">
        <v>34</v>
      </c>
      <c r="D7540" s="14" t="s">
        <v>81</v>
      </c>
      <c r="E7540" s="14">
        <v>0</v>
      </c>
      <c r="F7540" s="14">
        <v>1846.71590538807</v>
      </c>
      <c r="G7540" s="14">
        <v>615.57196846269005</v>
      </c>
      <c r="H7540" s="14">
        <v>388.89200435240002</v>
      </c>
      <c r="I7540" s="14">
        <v>476.17965357270901</v>
      </c>
      <c r="J7540" s="14">
        <v>453.59192648310602</v>
      </c>
      <c r="K7540" s="14">
        <v>499.55858767595799</v>
      </c>
      <c r="L7540" s="14">
        <v>23.3789341032492</v>
      </c>
      <c r="M7540" s="14">
        <v>22.587727089602499</v>
      </c>
      <c r="O7540" s="14"/>
      <c r="P7540" s="14"/>
      <c r="Q7540" s="14"/>
      <c r="R7540" s="14"/>
      <c r="S7540" s="14"/>
      <c r="T7540" s="14"/>
      <c r="U7540" s="14"/>
      <c r="V7540" s="14"/>
      <c r="W7540" s="14"/>
      <c r="X7540" s="14"/>
      <c r="Y7540" s="14"/>
    </row>
    <row r="7541" spans="1:25">
      <c r="A7541" s="14" t="s">
        <v>7625</v>
      </c>
      <c r="B7541" s="14" t="s">
        <v>64</v>
      </c>
      <c r="C7541" s="14" t="s">
        <v>128</v>
      </c>
      <c r="D7541" s="14" t="s">
        <v>81</v>
      </c>
      <c r="E7541" s="14">
        <v>0</v>
      </c>
      <c r="F7541" s="14">
        <v>1808.6049817370299</v>
      </c>
      <c r="G7541" s="14">
        <v>602.86832724567603</v>
      </c>
      <c r="H7541" s="14">
        <v>378.70040783300698</v>
      </c>
      <c r="I7541" s="14">
        <v>457.17574706615898</v>
      </c>
      <c r="J7541" s="14">
        <v>435.35807072182098</v>
      </c>
      <c r="K7541" s="14">
        <v>479.76582233010498</v>
      </c>
      <c r="L7541" s="14">
        <v>22.5900752639456</v>
      </c>
      <c r="M7541" s="14">
        <v>21.817676344338299</v>
      </c>
      <c r="O7541" s="14"/>
      <c r="P7541" s="14"/>
      <c r="Q7541" s="14"/>
      <c r="R7541" s="14"/>
      <c r="S7541" s="14"/>
      <c r="T7541" s="14"/>
      <c r="U7541" s="14"/>
      <c r="V7541" s="14"/>
      <c r="W7541" s="14"/>
      <c r="X7541" s="14"/>
      <c r="Y7541" s="14"/>
    </row>
    <row r="7542" spans="1:25">
      <c r="A7542" s="14" t="s">
        <v>7626</v>
      </c>
      <c r="B7542" s="14" t="s">
        <v>64</v>
      </c>
      <c r="C7542" s="14" t="s">
        <v>129</v>
      </c>
      <c r="D7542" s="14" t="s">
        <v>81</v>
      </c>
      <c r="E7542" s="14">
        <v>0</v>
      </c>
      <c r="F7542" s="14">
        <v>1827.7506404445901</v>
      </c>
      <c r="G7542" s="14">
        <v>609.25021348153098</v>
      </c>
      <c r="H7542" s="14">
        <v>381.11644830342402</v>
      </c>
      <c r="I7542" s="14">
        <v>451.88466481049699</v>
      </c>
      <c r="J7542" s="14">
        <v>430.51040719730599</v>
      </c>
      <c r="K7542" s="14">
        <v>474.01157291754498</v>
      </c>
      <c r="L7542" s="14">
        <v>22.1269081070486</v>
      </c>
      <c r="M7542" s="14">
        <v>21.374257613190601</v>
      </c>
      <c r="O7542" s="14"/>
      <c r="P7542" s="14"/>
      <c r="Q7542" s="14"/>
      <c r="R7542" s="14"/>
      <c r="S7542" s="14"/>
      <c r="T7542" s="14"/>
      <c r="U7542" s="14"/>
      <c r="V7542" s="14"/>
      <c r="W7542" s="14"/>
      <c r="X7542" s="14"/>
      <c r="Y7542" s="14"/>
    </row>
    <row r="7543" spans="1:25">
      <c r="A7543" s="14" t="s">
        <v>7627</v>
      </c>
      <c r="B7543" s="14" t="s">
        <v>64</v>
      </c>
      <c r="C7543" s="14" t="s">
        <v>130</v>
      </c>
      <c r="D7543" s="14" t="s">
        <v>81</v>
      </c>
      <c r="E7543" s="14">
        <v>0</v>
      </c>
      <c r="F7543" s="14">
        <v>1858.6473805144501</v>
      </c>
      <c r="G7543" s="14">
        <v>619.54912683815098</v>
      </c>
      <c r="H7543" s="14">
        <v>386.31920728522402</v>
      </c>
      <c r="I7543" s="14">
        <v>452.00653467060999</v>
      </c>
      <c r="J7543" s="14">
        <v>430.82231885154903</v>
      </c>
      <c r="K7543" s="14">
        <v>473.93036381869399</v>
      </c>
      <c r="L7543" s="14">
        <v>21.923829148084401</v>
      </c>
      <c r="M7543" s="14">
        <v>21.184215819060299</v>
      </c>
      <c r="O7543" s="14"/>
      <c r="P7543" s="14"/>
      <c r="Q7543" s="14"/>
      <c r="R7543" s="14"/>
      <c r="S7543" s="14"/>
      <c r="T7543" s="14"/>
      <c r="U7543" s="14"/>
      <c r="V7543" s="14"/>
      <c r="W7543" s="14"/>
      <c r="X7543" s="14"/>
      <c r="Y7543" s="14"/>
    </row>
    <row r="7544" spans="1:25">
      <c r="A7544" s="14" t="s">
        <v>7628</v>
      </c>
      <c r="B7544" s="14" t="s">
        <v>64</v>
      </c>
      <c r="C7544" s="14" t="s">
        <v>131</v>
      </c>
      <c r="D7544" s="14" t="s">
        <v>81</v>
      </c>
      <c r="E7544" s="14">
        <v>0</v>
      </c>
      <c r="F7544" s="14">
        <v>1801.6775637173</v>
      </c>
      <c r="G7544" s="14">
        <v>600.559187905768</v>
      </c>
      <c r="H7544" s="14">
        <v>373.02894156710602</v>
      </c>
      <c r="I7544" s="14">
        <v>429.05622878102503</v>
      </c>
      <c r="J7544" s="14">
        <v>408.71120640066499</v>
      </c>
      <c r="K7544" s="14">
        <v>450.12292480046301</v>
      </c>
      <c r="L7544" s="14">
        <v>21.0666960194376</v>
      </c>
      <c r="M7544" s="14">
        <v>20.345022380359701</v>
      </c>
      <c r="O7544" s="14"/>
      <c r="P7544" s="14"/>
      <c r="Q7544" s="14"/>
      <c r="R7544" s="14"/>
      <c r="S7544" s="14"/>
      <c r="T7544" s="14"/>
      <c r="U7544" s="14"/>
      <c r="V7544" s="14"/>
      <c r="W7544" s="14"/>
      <c r="X7544" s="14"/>
      <c r="Y7544" s="14"/>
    </row>
    <row r="7545" spans="1:25">
      <c r="A7545" s="14" t="s">
        <v>7629</v>
      </c>
      <c r="B7545" s="14" t="s">
        <v>64</v>
      </c>
      <c r="C7545" s="14" t="s">
        <v>132</v>
      </c>
      <c r="D7545" s="14" t="s">
        <v>81</v>
      </c>
      <c r="E7545" s="14">
        <v>0</v>
      </c>
      <c r="F7545" s="14">
        <v>1875.78767372789</v>
      </c>
      <c r="G7545" s="14">
        <v>625.26255790929599</v>
      </c>
      <c r="H7545" s="14">
        <v>386.48621879077302</v>
      </c>
      <c r="I7545" s="14">
        <v>439.51987165245299</v>
      </c>
      <c r="J7545" s="14">
        <v>419.15422408126</v>
      </c>
      <c r="K7545" s="14">
        <v>460.59323547722602</v>
      </c>
      <c r="L7545" s="14">
        <v>21.073363824772901</v>
      </c>
      <c r="M7545" s="14">
        <v>20.365647571193001</v>
      </c>
      <c r="O7545" s="14"/>
      <c r="P7545" s="14"/>
      <c r="Q7545" s="14"/>
      <c r="R7545" s="14"/>
      <c r="S7545" s="14"/>
      <c r="T7545" s="14"/>
      <c r="U7545" s="14"/>
      <c r="V7545" s="14"/>
      <c r="W7545" s="14"/>
      <c r="X7545" s="14"/>
      <c r="Y7545" s="14"/>
    </row>
    <row r="7546" spans="1:25">
      <c r="A7546" s="14" t="s">
        <v>7630</v>
      </c>
      <c r="B7546" s="14" t="s">
        <v>64</v>
      </c>
      <c r="C7546" s="14" t="s">
        <v>38</v>
      </c>
      <c r="D7546" s="14" t="s">
        <v>81</v>
      </c>
      <c r="E7546" s="14">
        <v>1</v>
      </c>
      <c r="F7546" s="14">
        <v>274.63254574596198</v>
      </c>
      <c r="G7546" s="14">
        <v>91.544181915320706</v>
      </c>
      <c r="H7546" s="14">
        <v>269.67590265515997</v>
      </c>
      <c r="I7546" s="14">
        <v>354.49415386393702</v>
      </c>
      <c r="J7546" s="14">
        <v>311.07251364139501</v>
      </c>
      <c r="K7546" s="14">
        <v>401.982754553505</v>
      </c>
      <c r="L7546" s="14">
        <v>47.488600689568301</v>
      </c>
      <c r="M7546" s="14">
        <v>43.421640222541399</v>
      </c>
      <c r="O7546" s="14"/>
      <c r="P7546" s="14"/>
      <c r="Q7546" s="14"/>
      <c r="R7546" s="14"/>
      <c r="S7546" s="14"/>
      <c r="T7546" s="14"/>
      <c r="U7546" s="14"/>
      <c r="V7546" s="14"/>
      <c r="W7546" s="14"/>
      <c r="X7546" s="14"/>
      <c r="Y7546" s="14"/>
    </row>
    <row r="7547" spans="1:25">
      <c r="A7547" s="14" t="s">
        <v>7631</v>
      </c>
      <c r="B7547" s="14" t="s">
        <v>64</v>
      </c>
      <c r="C7547" s="14" t="s">
        <v>36</v>
      </c>
      <c r="D7547" s="14" t="s">
        <v>81</v>
      </c>
      <c r="E7547" s="14">
        <v>1</v>
      </c>
      <c r="F7547" s="14">
        <v>290.752040672075</v>
      </c>
      <c r="G7547" s="14">
        <v>96.917346890691604</v>
      </c>
      <c r="H7547" s="14">
        <v>282.23147251679302</v>
      </c>
      <c r="I7547" s="14">
        <v>360.82563664038599</v>
      </c>
      <c r="J7547" s="14">
        <v>318.05338403558198</v>
      </c>
      <c r="K7547" s="14">
        <v>407.485914143976</v>
      </c>
      <c r="L7547" s="14">
        <v>46.660277503589697</v>
      </c>
      <c r="M7547" s="14">
        <v>42.7722526048044</v>
      </c>
      <c r="O7547" s="14"/>
      <c r="P7547" s="14"/>
      <c r="Q7547" s="14"/>
      <c r="R7547" s="14"/>
      <c r="S7547" s="14"/>
      <c r="T7547" s="14"/>
      <c r="U7547" s="14"/>
      <c r="V7547" s="14"/>
      <c r="W7547" s="14"/>
      <c r="X7547" s="14"/>
      <c r="Y7547" s="14"/>
    </row>
    <row r="7548" spans="1:25">
      <c r="A7548" s="14" t="s">
        <v>7632</v>
      </c>
      <c r="B7548" s="14" t="s">
        <v>64</v>
      </c>
      <c r="C7548" s="14" t="s">
        <v>34</v>
      </c>
      <c r="D7548" s="14" t="s">
        <v>81</v>
      </c>
      <c r="E7548" s="14">
        <v>1</v>
      </c>
      <c r="F7548" s="14">
        <v>283.26171118815802</v>
      </c>
      <c r="G7548" s="14">
        <v>94.420570396052497</v>
      </c>
      <c r="H7548" s="14">
        <v>272.886564023966</v>
      </c>
      <c r="I7548" s="14">
        <v>338.639641693709</v>
      </c>
      <c r="J7548" s="14">
        <v>298.43416661372697</v>
      </c>
      <c r="K7548" s="14">
        <v>382.550193118599</v>
      </c>
      <c r="L7548" s="14">
        <v>43.9105514248905</v>
      </c>
      <c r="M7548" s="14">
        <v>40.205475079981902</v>
      </c>
      <c r="O7548" s="14"/>
      <c r="P7548" s="14"/>
      <c r="Q7548" s="14"/>
      <c r="R7548" s="14"/>
      <c r="S7548" s="14"/>
      <c r="T7548" s="14"/>
      <c r="U7548" s="14"/>
      <c r="V7548" s="14"/>
      <c r="W7548" s="14"/>
      <c r="X7548" s="14"/>
      <c r="Y7548" s="14"/>
    </row>
    <row r="7549" spans="1:25">
      <c r="A7549" s="14" t="s">
        <v>7633</v>
      </c>
      <c r="B7549" s="14" t="s">
        <v>64</v>
      </c>
      <c r="C7549" s="14" t="s">
        <v>128</v>
      </c>
      <c r="D7549" s="14" t="s">
        <v>81</v>
      </c>
      <c r="E7549" s="14">
        <v>1</v>
      </c>
      <c r="F7549" s="14">
        <v>281.540042854928</v>
      </c>
      <c r="G7549" s="14">
        <v>93.846680951642696</v>
      </c>
      <c r="H7549" s="14">
        <v>269.66145573002098</v>
      </c>
      <c r="I7549" s="14">
        <v>326.33916726508102</v>
      </c>
      <c r="J7549" s="14">
        <v>287.71775518438199</v>
      </c>
      <c r="K7549" s="14">
        <v>368.53108179531802</v>
      </c>
      <c r="L7549" s="14">
        <v>42.191914530237099</v>
      </c>
      <c r="M7549" s="14">
        <v>38.621412080698398</v>
      </c>
      <c r="O7549" s="14"/>
      <c r="P7549" s="14"/>
      <c r="Q7549" s="14"/>
      <c r="R7549" s="14"/>
      <c r="S7549" s="14"/>
      <c r="T7549" s="14"/>
      <c r="U7549" s="14"/>
      <c r="V7549" s="14"/>
      <c r="W7549" s="14"/>
      <c r="X7549" s="14"/>
      <c r="Y7549" s="14"/>
    </row>
    <row r="7550" spans="1:25">
      <c r="A7550" s="14" t="s">
        <v>7634</v>
      </c>
      <c r="B7550" s="14" t="s">
        <v>64</v>
      </c>
      <c r="C7550" s="14" t="s">
        <v>129</v>
      </c>
      <c r="D7550" s="14" t="s">
        <v>81</v>
      </c>
      <c r="E7550" s="14">
        <v>1</v>
      </c>
      <c r="F7550" s="14">
        <v>272.28790081438899</v>
      </c>
      <c r="G7550" s="14">
        <v>90.762633604796406</v>
      </c>
      <c r="H7550" s="14">
        <v>259.908460825281</v>
      </c>
      <c r="I7550" s="14">
        <v>305.06351619253797</v>
      </c>
      <c r="J7550" s="14">
        <v>268.59305512530398</v>
      </c>
      <c r="K7550" s="14">
        <v>344.96528961502202</v>
      </c>
      <c r="L7550" s="14">
        <v>39.901773422484801</v>
      </c>
      <c r="M7550" s="14">
        <v>36.4704610672337</v>
      </c>
      <c r="O7550" s="14"/>
      <c r="P7550" s="14"/>
      <c r="Q7550" s="14"/>
      <c r="R7550" s="14"/>
      <c r="S7550" s="14"/>
      <c r="T7550" s="14"/>
      <c r="U7550" s="14"/>
      <c r="V7550" s="14"/>
      <c r="W7550" s="14"/>
      <c r="X7550" s="14"/>
      <c r="Y7550" s="14"/>
    </row>
    <row r="7551" spans="1:25">
      <c r="A7551" s="14" t="s">
        <v>7635</v>
      </c>
      <c r="B7551" s="14" t="s">
        <v>64</v>
      </c>
      <c r="C7551" s="14" t="s">
        <v>130</v>
      </c>
      <c r="D7551" s="14" t="s">
        <v>81</v>
      </c>
      <c r="E7551" s="14">
        <v>1</v>
      </c>
      <c r="F7551" s="14">
        <v>276.21829817116401</v>
      </c>
      <c r="G7551" s="14">
        <v>92.072766057054807</v>
      </c>
      <c r="H7551" s="14">
        <v>262.46761958130003</v>
      </c>
      <c r="I7551" s="14">
        <v>299.30122034531598</v>
      </c>
      <c r="J7551" s="14">
        <v>263.67216846403898</v>
      </c>
      <c r="K7551" s="14">
        <v>338.25729098159098</v>
      </c>
      <c r="L7551" s="14">
        <v>38.956070636274497</v>
      </c>
      <c r="M7551" s="14">
        <v>35.629051881277299</v>
      </c>
      <c r="O7551" s="14"/>
      <c r="P7551" s="14"/>
      <c r="Q7551" s="14"/>
      <c r="R7551" s="14"/>
      <c r="S7551" s="14"/>
      <c r="T7551" s="14"/>
      <c r="U7551" s="14"/>
      <c r="V7551" s="14"/>
      <c r="W7551" s="14"/>
      <c r="X7551" s="14"/>
      <c r="Y7551" s="14"/>
    </row>
    <row r="7552" spans="1:25">
      <c r="A7552" s="14" t="s">
        <v>7636</v>
      </c>
      <c r="B7552" s="14" t="s">
        <v>64</v>
      </c>
      <c r="C7552" s="14" t="s">
        <v>131</v>
      </c>
      <c r="D7552" s="14" t="s">
        <v>81</v>
      </c>
      <c r="E7552" s="14">
        <v>1</v>
      </c>
      <c r="F7552" s="14">
        <v>269.03112947056599</v>
      </c>
      <c r="G7552" s="14">
        <v>89.677043156855305</v>
      </c>
      <c r="H7552" s="14">
        <v>254.991308049368</v>
      </c>
      <c r="I7552" s="14">
        <v>286.26130702869898</v>
      </c>
      <c r="J7552" s="14">
        <v>251.69433414463199</v>
      </c>
      <c r="K7552" s="14">
        <v>324.10112220506102</v>
      </c>
      <c r="L7552" s="14">
        <v>37.839815176362201</v>
      </c>
      <c r="M7552" s="14">
        <v>34.566972884067297</v>
      </c>
      <c r="O7552" s="14"/>
      <c r="P7552" s="14"/>
      <c r="Q7552" s="14"/>
      <c r="R7552" s="14"/>
      <c r="S7552" s="14"/>
      <c r="T7552" s="14"/>
      <c r="U7552" s="14"/>
      <c r="V7552" s="14"/>
      <c r="W7552" s="14"/>
      <c r="X7552" s="14"/>
      <c r="Y7552" s="14"/>
    </row>
    <row r="7553" spans="1:25">
      <c r="A7553" s="14" t="s">
        <v>7637</v>
      </c>
      <c r="B7553" s="14" t="s">
        <v>64</v>
      </c>
      <c r="C7553" s="14" t="s">
        <v>132</v>
      </c>
      <c r="D7553" s="14" t="s">
        <v>81</v>
      </c>
      <c r="E7553" s="14">
        <v>1</v>
      </c>
      <c r="F7553" s="14">
        <v>287.26481001481199</v>
      </c>
      <c r="G7553" s="14">
        <v>95.754936671604099</v>
      </c>
      <c r="H7553" s="14">
        <v>271.18874142324199</v>
      </c>
      <c r="I7553" s="14">
        <v>297.73842669324102</v>
      </c>
      <c r="J7553" s="14">
        <v>263.08606944071602</v>
      </c>
      <c r="K7553" s="14">
        <v>335.56069995115098</v>
      </c>
      <c r="L7553" s="14">
        <v>37.822273257910297</v>
      </c>
      <c r="M7553" s="14">
        <v>34.652357252525498</v>
      </c>
      <c r="O7553" s="14"/>
      <c r="P7553" s="14"/>
      <c r="Q7553" s="14"/>
      <c r="R7553" s="14"/>
      <c r="S7553" s="14"/>
      <c r="T7553" s="14"/>
      <c r="U7553" s="14"/>
      <c r="V7553" s="14"/>
      <c r="W7553" s="14"/>
      <c r="X7553" s="14"/>
      <c r="Y7553" s="14"/>
    </row>
    <row r="7554" spans="1:25">
      <c r="A7554" s="14" t="s">
        <v>7638</v>
      </c>
      <c r="B7554" s="14" t="s">
        <v>64</v>
      </c>
      <c r="C7554" s="14" t="s">
        <v>38</v>
      </c>
      <c r="D7554" s="14" t="s">
        <v>81</v>
      </c>
      <c r="E7554" s="14">
        <v>2</v>
      </c>
      <c r="F7554" s="14">
        <v>341.85244770628702</v>
      </c>
      <c r="G7554" s="14">
        <v>113.950815902095</v>
      </c>
      <c r="H7554" s="14">
        <v>349.52093706550397</v>
      </c>
      <c r="I7554" s="14">
        <v>427.488436066453</v>
      </c>
      <c r="J7554" s="14">
        <v>381.60282409244098</v>
      </c>
      <c r="K7554" s="14">
        <v>477.20620016272801</v>
      </c>
      <c r="L7554" s="14">
        <v>49.717764096275303</v>
      </c>
      <c r="M7554" s="14">
        <v>45.885611974012001</v>
      </c>
      <c r="O7554" s="14"/>
      <c r="P7554" s="14"/>
      <c r="Q7554" s="14"/>
      <c r="R7554" s="14"/>
      <c r="S7554" s="14"/>
      <c r="T7554" s="14"/>
      <c r="U7554" s="14"/>
      <c r="V7554" s="14"/>
      <c r="W7554" s="14"/>
      <c r="X7554" s="14"/>
      <c r="Y7554" s="14"/>
    </row>
    <row r="7555" spans="1:25">
      <c r="A7555" s="14" t="s">
        <v>7639</v>
      </c>
      <c r="B7555" s="14" t="s">
        <v>64</v>
      </c>
      <c r="C7555" s="14" t="s">
        <v>36</v>
      </c>
      <c r="D7555" s="14" t="s">
        <v>81</v>
      </c>
      <c r="E7555" s="14">
        <v>2</v>
      </c>
      <c r="F7555" s="14">
        <v>338.00849422262701</v>
      </c>
      <c r="G7555" s="14">
        <v>112.669498074209</v>
      </c>
      <c r="H7555" s="14">
        <v>342.39110030655002</v>
      </c>
      <c r="I7555" s="14">
        <v>414.03529987825402</v>
      </c>
      <c r="J7555" s="14">
        <v>369.45331662625603</v>
      </c>
      <c r="K7555" s="14">
        <v>462.36262583729302</v>
      </c>
      <c r="L7555" s="14">
        <v>48.327325959039499</v>
      </c>
      <c r="M7555" s="14">
        <v>44.581983251997997</v>
      </c>
      <c r="O7555" s="14"/>
      <c r="P7555" s="14"/>
      <c r="Q7555" s="14"/>
      <c r="R7555" s="14"/>
      <c r="S7555" s="14"/>
      <c r="T7555" s="14"/>
      <c r="U7555" s="14"/>
      <c r="V7555" s="14"/>
      <c r="W7555" s="14"/>
      <c r="X7555" s="14"/>
      <c r="Y7555" s="14"/>
    </row>
    <row r="7556" spans="1:25">
      <c r="A7556" s="14" t="s">
        <v>7640</v>
      </c>
      <c r="B7556" s="14" t="s">
        <v>64</v>
      </c>
      <c r="C7556" s="14" t="s">
        <v>34</v>
      </c>
      <c r="D7556" s="14" t="s">
        <v>81</v>
      </c>
      <c r="E7556" s="14">
        <v>2</v>
      </c>
      <c r="F7556" s="14">
        <v>318.06536672058201</v>
      </c>
      <c r="G7556" s="14">
        <v>106.021788906861</v>
      </c>
      <c r="H7556" s="14">
        <v>319.55128017338899</v>
      </c>
      <c r="I7556" s="14">
        <v>384.80041878157402</v>
      </c>
      <c r="J7556" s="14">
        <v>342.09756201911398</v>
      </c>
      <c r="K7556" s="14">
        <v>431.20666605125501</v>
      </c>
      <c r="L7556" s="14">
        <v>46.406247269681401</v>
      </c>
      <c r="M7556" s="14">
        <v>42.702856762460002</v>
      </c>
      <c r="O7556" s="14"/>
      <c r="P7556" s="14"/>
      <c r="Q7556" s="14"/>
      <c r="R7556" s="14"/>
      <c r="S7556" s="14"/>
      <c r="T7556" s="14"/>
      <c r="U7556" s="14"/>
      <c r="V7556" s="14"/>
      <c r="W7556" s="14"/>
      <c r="X7556" s="14"/>
      <c r="Y7556" s="14"/>
    </row>
    <row r="7557" spans="1:25">
      <c r="A7557" s="14" t="s">
        <v>7641</v>
      </c>
      <c r="B7557" s="14" t="s">
        <v>64</v>
      </c>
      <c r="C7557" s="14" t="s">
        <v>128</v>
      </c>
      <c r="D7557" s="14" t="s">
        <v>81</v>
      </c>
      <c r="E7557" s="14">
        <v>2</v>
      </c>
      <c r="F7557" s="14">
        <v>310.808468177664</v>
      </c>
      <c r="G7557" s="14">
        <v>103.602822725888</v>
      </c>
      <c r="H7557" s="14">
        <v>310.35844842744399</v>
      </c>
      <c r="I7557" s="14">
        <v>376.95183003305499</v>
      </c>
      <c r="J7557" s="14">
        <v>334.564711257086</v>
      </c>
      <c r="K7557" s="14">
        <v>423.05963184812902</v>
      </c>
      <c r="L7557" s="14">
        <v>46.107801815073998</v>
      </c>
      <c r="M7557" s="14">
        <v>42.387118775968602</v>
      </c>
      <c r="O7557" s="14"/>
      <c r="P7557" s="14"/>
      <c r="Q7557" s="14"/>
      <c r="R7557" s="14"/>
      <c r="S7557" s="14"/>
      <c r="T7557" s="14"/>
      <c r="U7557" s="14"/>
      <c r="V7557" s="14"/>
      <c r="W7557" s="14"/>
      <c r="X7557" s="14"/>
      <c r="Y7557" s="14"/>
    </row>
    <row r="7558" spans="1:25">
      <c r="A7558" s="14" t="s">
        <v>7642</v>
      </c>
      <c r="B7558" s="14" t="s">
        <v>64</v>
      </c>
      <c r="C7558" s="14" t="s">
        <v>129</v>
      </c>
      <c r="D7558" s="14" t="s">
        <v>81</v>
      </c>
      <c r="E7558" s="14">
        <v>2</v>
      </c>
      <c r="F7558" s="14">
        <v>316.85491158662097</v>
      </c>
      <c r="G7558" s="14">
        <v>105.618303862207</v>
      </c>
      <c r="H7558" s="14">
        <v>315.25342419172699</v>
      </c>
      <c r="I7558" s="14">
        <v>377.86154457503898</v>
      </c>
      <c r="J7558" s="14">
        <v>335.76141336091001</v>
      </c>
      <c r="K7558" s="14">
        <v>423.62008716642998</v>
      </c>
      <c r="L7558" s="14">
        <v>45.7585425913907</v>
      </c>
      <c r="M7558" s="14">
        <v>42.100131214129199</v>
      </c>
      <c r="O7558" s="14"/>
      <c r="P7558" s="14"/>
      <c r="Q7558" s="14"/>
      <c r="R7558" s="14"/>
      <c r="S7558" s="14"/>
      <c r="T7558" s="14"/>
      <c r="U7558" s="14"/>
      <c r="V7558" s="14"/>
      <c r="W7558" s="14"/>
      <c r="X7558" s="14"/>
      <c r="Y7558" s="14"/>
    </row>
    <row r="7559" spans="1:25">
      <c r="A7559" s="14" t="s">
        <v>7643</v>
      </c>
      <c r="B7559" s="14" t="s">
        <v>64</v>
      </c>
      <c r="C7559" s="14" t="s">
        <v>130</v>
      </c>
      <c r="D7559" s="14" t="s">
        <v>81</v>
      </c>
      <c r="E7559" s="14">
        <v>2</v>
      </c>
      <c r="F7559" s="14">
        <v>327.85210593801401</v>
      </c>
      <c r="G7559" s="14">
        <v>109.28403531267099</v>
      </c>
      <c r="H7559" s="14">
        <v>325.88052873914199</v>
      </c>
      <c r="I7559" s="14">
        <v>380.80233013523502</v>
      </c>
      <c r="J7559" s="14">
        <v>339.14270206657102</v>
      </c>
      <c r="K7559" s="14">
        <v>426.01805411786103</v>
      </c>
      <c r="L7559" s="14">
        <v>45.215723982625903</v>
      </c>
      <c r="M7559" s="14">
        <v>41.659628068664297</v>
      </c>
      <c r="O7559" s="14"/>
      <c r="P7559" s="14"/>
      <c r="Q7559" s="14"/>
      <c r="R7559" s="14"/>
      <c r="S7559" s="14"/>
      <c r="T7559" s="14"/>
      <c r="U7559" s="14"/>
      <c r="V7559" s="14"/>
      <c r="W7559" s="14"/>
      <c r="X7559" s="14"/>
      <c r="Y7559" s="14"/>
    </row>
    <row r="7560" spans="1:25">
      <c r="A7560" s="14" t="s">
        <v>7644</v>
      </c>
      <c r="B7560" s="14" t="s">
        <v>64</v>
      </c>
      <c r="C7560" s="14" t="s">
        <v>131</v>
      </c>
      <c r="D7560" s="14" t="s">
        <v>81</v>
      </c>
      <c r="E7560" s="14">
        <v>2</v>
      </c>
      <c r="F7560" s="14">
        <v>312.792736076935</v>
      </c>
      <c r="G7560" s="14">
        <v>104.264245358978</v>
      </c>
      <c r="H7560" s="14">
        <v>309.89521580911997</v>
      </c>
      <c r="I7560" s="14">
        <v>350.89348850794897</v>
      </c>
      <c r="J7560" s="14">
        <v>311.75857585709201</v>
      </c>
      <c r="K7560" s="14">
        <v>393.45218490644601</v>
      </c>
      <c r="L7560" s="14">
        <v>42.558696398496103</v>
      </c>
      <c r="M7560" s="14">
        <v>39.134912650857501</v>
      </c>
      <c r="O7560" s="14"/>
      <c r="P7560" s="14"/>
      <c r="Q7560" s="14"/>
      <c r="R7560" s="14"/>
      <c r="S7560" s="14"/>
      <c r="T7560" s="14"/>
      <c r="U7560" s="14"/>
      <c r="V7560" s="14"/>
      <c r="W7560" s="14"/>
      <c r="X7560" s="14"/>
      <c r="Y7560" s="14"/>
    </row>
    <row r="7561" spans="1:25">
      <c r="A7561" s="14" t="s">
        <v>7645</v>
      </c>
      <c r="B7561" s="14" t="s">
        <v>64</v>
      </c>
      <c r="C7561" s="14" t="s">
        <v>132</v>
      </c>
      <c r="D7561" s="14" t="s">
        <v>81</v>
      </c>
      <c r="E7561" s="14">
        <v>2</v>
      </c>
      <c r="F7561" s="14">
        <v>325.85421929588699</v>
      </c>
      <c r="G7561" s="14">
        <v>108.618073098629</v>
      </c>
      <c r="H7561" s="14">
        <v>320.92797488145698</v>
      </c>
      <c r="I7561" s="14">
        <v>359.22074713963502</v>
      </c>
      <c r="J7561" s="14">
        <v>320.073494151896</v>
      </c>
      <c r="K7561" s="14">
        <v>401.72033632919698</v>
      </c>
      <c r="L7561" s="14">
        <v>42.499589189562101</v>
      </c>
      <c r="M7561" s="14">
        <v>39.147252987738803</v>
      </c>
      <c r="O7561" s="14"/>
      <c r="P7561" s="14"/>
      <c r="Q7561" s="14"/>
      <c r="R7561" s="14"/>
      <c r="S7561" s="14"/>
      <c r="T7561" s="14"/>
      <c r="U7561" s="14"/>
      <c r="V7561" s="14"/>
      <c r="W7561" s="14"/>
      <c r="X7561" s="14"/>
      <c r="Y7561" s="14"/>
    </row>
    <row r="7562" spans="1:25">
      <c r="A7562" s="14" t="s">
        <v>7646</v>
      </c>
      <c r="B7562" s="14" t="s">
        <v>64</v>
      </c>
      <c r="C7562" s="14" t="s">
        <v>38</v>
      </c>
      <c r="D7562" s="14" t="s">
        <v>81</v>
      </c>
      <c r="E7562" s="14">
        <v>3</v>
      </c>
      <c r="F7562" s="14">
        <v>432.02506704187903</v>
      </c>
      <c r="G7562" s="14">
        <v>144.00835568062601</v>
      </c>
      <c r="H7562" s="14">
        <v>450.89502378738098</v>
      </c>
      <c r="I7562" s="14">
        <v>539.61910136838503</v>
      </c>
      <c r="J7562" s="14">
        <v>487.06182847232498</v>
      </c>
      <c r="K7562" s="14">
        <v>596.06157766489002</v>
      </c>
      <c r="L7562" s="14">
        <v>56.442476296505603</v>
      </c>
      <c r="M7562" s="14">
        <v>52.5572728960597</v>
      </c>
      <c r="O7562" s="14"/>
      <c r="P7562" s="14"/>
      <c r="Q7562" s="14"/>
      <c r="R7562" s="14"/>
      <c r="S7562" s="14"/>
      <c r="T7562" s="14"/>
      <c r="U7562" s="14"/>
      <c r="V7562" s="14"/>
      <c r="W7562" s="14"/>
      <c r="X7562" s="14"/>
      <c r="Y7562" s="14"/>
    </row>
    <row r="7563" spans="1:25">
      <c r="A7563" s="14" t="s">
        <v>7647</v>
      </c>
      <c r="B7563" s="14" t="s">
        <v>64</v>
      </c>
      <c r="C7563" s="14" t="s">
        <v>36</v>
      </c>
      <c r="D7563" s="14" t="s">
        <v>81</v>
      </c>
      <c r="E7563" s="14">
        <v>3</v>
      </c>
      <c r="F7563" s="14">
        <v>409.28886964208698</v>
      </c>
      <c r="G7563" s="14">
        <v>136.42962321402899</v>
      </c>
      <c r="H7563" s="14">
        <v>423.81732763335901</v>
      </c>
      <c r="I7563" s="14">
        <v>508.45851608526698</v>
      </c>
      <c r="J7563" s="14">
        <v>457.61425968316502</v>
      </c>
      <c r="K7563" s="14">
        <v>563.16854766694303</v>
      </c>
      <c r="L7563" s="14">
        <v>54.7100315816758</v>
      </c>
      <c r="M7563" s="14">
        <v>50.844256402102197</v>
      </c>
      <c r="O7563" s="14"/>
      <c r="P7563" s="14"/>
      <c r="Q7563" s="14"/>
      <c r="R7563" s="14"/>
      <c r="S7563" s="14"/>
      <c r="T7563" s="14"/>
      <c r="U7563" s="14"/>
      <c r="V7563" s="14"/>
      <c r="W7563" s="14"/>
      <c r="X7563" s="14"/>
      <c r="Y7563" s="14"/>
    </row>
    <row r="7564" spans="1:25">
      <c r="A7564" s="14" t="s">
        <v>7648</v>
      </c>
      <c r="B7564" s="14" t="s">
        <v>64</v>
      </c>
      <c r="C7564" s="14" t="s">
        <v>34</v>
      </c>
      <c r="D7564" s="14" t="s">
        <v>81</v>
      </c>
      <c r="E7564" s="14">
        <v>3</v>
      </c>
      <c r="F7564" s="14">
        <v>381.77782255485499</v>
      </c>
      <c r="G7564" s="14">
        <v>127.25927418495201</v>
      </c>
      <c r="H7564" s="14">
        <v>392.529197268026</v>
      </c>
      <c r="I7564" s="14">
        <v>476.15441274408897</v>
      </c>
      <c r="J7564" s="14">
        <v>426.89620540924801</v>
      </c>
      <c r="K7564" s="14">
        <v>529.29602468779399</v>
      </c>
      <c r="L7564" s="14">
        <v>53.141611943704604</v>
      </c>
      <c r="M7564" s="14">
        <v>49.258207334840698</v>
      </c>
      <c r="O7564" s="14"/>
      <c r="P7564" s="14"/>
      <c r="Q7564" s="14"/>
      <c r="R7564" s="14"/>
      <c r="S7564" s="14"/>
      <c r="T7564" s="14"/>
      <c r="U7564" s="14"/>
      <c r="V7564" s="14"/>
      <c r="W7564" s="14"/>
      <c r="X7564" s="14"/>
      <c r="Y7564" s="14"/>
    </row>
    <row r="7565" spans="1:25">
      <c r="A7565" s="14" t="s">
        <v>7649</v>
      </c>
      <c r="B7565" s="14" t="s">
        <v>64</v>
      </c>
      <c r="C7565" s="14" t="s">
        <v>128</v>
      </c>
      <c r="D7565" s="14" t="s">
        <v>81</v>
      </c>
      <c r="E7565" s="14">
        <v>3</v>
      </c>
      <c r="F7565" s="14">
        <v>378.94011587068098</v>
      </c>
      <c r="G7565" s="14">
        <v>126.313371956894</v>
      </c>
      <c r="H7565" s="14">
        <v>386.855172704209</v>
      </c>
      <c r="I7565" s="14">
        <v>460.214705493785</v>
      </c>
      <c r="J7565" s="14">
        <v>412.71998312959198</v>
      </c>
      <c r="K7565" s="14">
        <v>511.46839292015898</v>
      </c>
      <c r="L7565" s="14">
        <v>51.253687426373197</v>
      </c>
      <c r="M7565" s="14">
        <v>47.494722364193102</v>
      </c>
      <c r="O7565" s="14"/>
      <c r="P7565" s="14"/>
      <c r="Q7565" s="14"/>
      <c r="R7565" s="14"/>
      <c r="S7565" s="14"/>
      <c r="T7565" s="14"/>
      <c r="U7565" s="14"/>
      <c r="V7565" s="14"/>
      <c r="W7565" s="14"/>
      <c r="X7565" s="14"/>
      <c r="Y7565" s="14"/>
    </row>
    <row r="7566" spans="1:25">
      <c r="A7566" s="14" t="s">
        <v>7650</v>
      </c>
      <c r="B7566" s="14" t="s">
        <v>64</v>
      </c>
      <c r="C7566" s="14" t="s">
        <v>129</v>
      </c>
      <c r="D7566" s="14" t="s">
        <v>81</v>
      </c>
      <c r="E7566" s="14">
        <v>3</v>
      </c>
      <c r="F7566" s="14">
        <v>391.56012759392303</v>
      </c>
      <c r="G7566" s="14">
        <v>130.52004253130801</v>
      </c>
      <c r="H7566" s="14">
        <v>396.950718349103</v>
      </c>
      <c r="I7566" s="14">
        <v>469.90306462945301</v>
      </c>
      <c r="J7566" s="14">
        <v>422.24527820908702</v>
      </c>
      <c r="K7566" s="14">
        <v>521.26887468794098</v>
      </c>
      <c r="L7566" s="14">
        <v>51.365810058487803</v>
      </c>
      <c r="M7566" s="14">
        <v>47.657786420366598</v>
      </c>
      <c r="O7566" s="14"/>
      <c r="P7566" s="14"/>
      <c r="Q7566" s="14"/>
      <c r="R7566" s="14"/>
      <c r="S7566" s="14"/>
      <c r="T7566" s="14"/>
      <c r="U7566" s="14"/>
      <c r="V7566" s="14"/>
      <c r="W7566" s="14"/>
      <c r="X7566" s="14"/>
      <c r="Y7566" s="14"/>
    </row>
    <row r="7567" spans="1:25">
      <c r="A7567" s="14" t="s">
        <v>7651</v>
      </c>
      <c r="B7567" s="14" t="s">
        <v>64</v>
      </c>
      <c r="C7567" s="14" t="s">
        <v>130</v>
      </c>
      <c r="D7567" s="14" t="s">
        <v>81</v>
      </c>
      <c r="E7567" s="14">
        <v>3</v>
      </c>
      <c r="F7567" s="14">
        <v>408.76203825635798</v>
      </c>
      <c r="G7567" s="14">
        <v>136.254012752119</v>
      </c>
      <c r="H7567" s="14">
        <v>412.25798597744699</v>
      </c>
      <c r="I7567" s="14">
        <v>480.58504882342498</v>
      </c>
      <c r="J7567" s="14">
        <v>433.08327057592402</v>
      </c>
      <c r="K7567" s="14">
        <v>531.70088997573305</v>
      </c>
      <c r="L7567" s="14">
        <v>51.115841152308199</v>
      </c>
      <c r="M7567" s="14">
        <v>47.5017782475011</v>
      </c>
      <c r="O7567" s="14"/>
      <c r="P7567" s="14"/>
      <c r="Q7567" s="14"/>
      <c r="R7567" s="14"/>
      <c r="S7567" s="14"/>
      <c r="T7567" s="14"/>
      <c r="U7567" s="14"/>
      <c r="V7567" s="14"/>
      <c r="W7567" s="14"/>
      <c r="X7567" s="14"/>
      <c r="Y7567" s="14"/>
    </row>
    <row r="7568" spans="1:25">
      <c r="A7568" s="14" t="s">
        <v>7652</v>
      </c>
      <c r="B7568" s="14" t="s">
        <v>64</v>
      </c>
      <c r="C7568" s="14" t="s">
        <v>131</v>
      </c>
      <c r="D7568" s="14" t="s">
        <v>81</v>
      </c>
      <c r="E7568" s="14">
        <v>3</v>
      </c>
      <c r="F7568" s="14">
        <v>400.33267182807299</v>
      </c>
      <c r="G7568" s="14">
        <v>133.444223942691</v>
      </c>
      <c r="H7568" s="14">
        <v>401.81133755025797</v>
      </c>
      <c r="I7568" s="14">
        <v>463.45993941946199</v>
      </c>
      <c r="J7568" s="14">
        <v>417.42052181617498</v>
      </c>
      <c r="K7568" s="14">
        <v>513.04036422659794</v>
      </c>
      <c r="L7568" s="14">
        <v>49.580424807136197</v>
      </c>
      <c r="M7568" s="14">
        <v>46.039417603287099</v>
      </c>
      <c r="O7568" s="14"/>
      <c r="P7568" s="14"/>
      <c r="Q7568" s="14"/>
      <c r="R7568" s="14"/>
      <c r="S7568" s="14"/>
      <c r="T7568" s="14"/>
      <c r="U7568" s="14"/>
      <c r="V7568" s="14"/>
      <c r="W7568" s="14"/>
      <c r="X7568" s="14"/>
      <c r="Y7568" s="14"/>
    </row>
    <row r="7569" spans="1:25">
      <c r="A7569" s="14" t="s">
        <v>7653</v>
      </c>
      <c r="B7569" s="14" t="s">
        <v>64</v>
      </c>
      <c r="C7569" s="14" t="s">
        <v>132</v>
      </c>
      <c r="D7569" s="14" t="s">
        <v>81</v>
      </c>
      <c r="E7569" s="14">
        <v>3</v>
      </c>
      <c r="F7569" s="14">
        <v>423.50072898321298</v>
      </c>
      <c r="G7569" s="14">
        <v>141.166909661071</v>
      </c>
      <c r="H7569" s="14">
        <v>423.005812182959</v>
      </c>
      <c r="I7569" s="14">
        <v>484.30255839873598</v>
      </c>
      <c r="J7569" s="14">
        <v>437.54422372168398</v>
      </c>
      <c r="K7569" s="14">
        <v>534.55342737553303</v>
      </c>
      <c r="L7569" s="14">
        <v>50.250868976796802</v>
      </c>
      <c r="M7569" s="14">
        <v>46.7583346770517</v>
      </c>
      <c r="O7569" s="14"/>
      <c r="P7569" s="14"/>
      <c r="Q7569" s="14"/>
      <c r="R7569" s="14"/>
      <c r="S7569" s="14"/>
      <c r="T7569" s="14"/>
      <c r="U7569" s="14"/>
      <c r="V7569" s="14"/>
      <c r="W7569" s="14"/>
      <c r="X7569" s="14"/>
      <c r="Y7569" s="14"/>
    </row>
    <row r="7570" spans="1:25">
      <c r="A7570" s="14" t="s">
        <v>7654</v>
      </c>
      <c r="B7570" s="14" t="s">
        <v>64</v>
      </c>
      <c r="C7570" s="14" t="s">
        <v>38</v>
      </c>
      <c r="D7570" s="14" t="s">
        <v>81</v>
      </c>
      <c r="E7570" s="14">
        <v>4</v>
      </c>
      <c r="F7570" s="14">
        <v>455.07622573687001</v>
      </c>
      <c r="G7570" s="14">
        <v>151.69207524562299</v>
      </c>
      <c r="H7570" s="14">
        <v>502.14199492079598</v>
      </c>
      <c r="I7570" s="14">
        <v>617.73358105667603</v>
      </c>
      <c r="J7570" s="14">
        <v>558.83468400928996</v>
      </c>
      <c r="K7570" s="14">
        <v>680.87043494211002</v>
      </c>
      <c r="L7570" s="14">
        <v>63.136853885433901</v>
      </c>
      <c r="M7570" s="14">
        <v>58.898897047385503</v>
      </c>
      <c r="O7570" s="14"/>
      <c r="P7570" s="14"/>
      <c r="Q7570" s="14"/>
      <c r="R7570" s="14"/>
      <c r="S7570" s="14"/>
      <c r="T7570" s="14"/>
      <c r="U7570" s="14"/>
      <c r="V7570" s="14"/>
      <c r="W7570" s="14"/>
      <c r="X7570" s="14"/>
      <c r="Y7570" s="14"/>
    </row>
    <row r="7571" spans="1:25">
      <c r="A7571" s="14" t="s">
        <v>7655</v>
      </c>
      <c r="B7571" s="14" t="s">
        <v>64</v>
      </c>
      <c r="C7571" s="14" t="s">
        <v>36</v>
      </c>
      <c r="D7571" s="14" t="s">
        <v>81</v>
      </c>
      <c r="E7571" s="14">
        <v>4</v>
      </c>
      <c r="F7571" s="14">
        <v>450.94100646736501</v>
      </c>
      <c r="G7571" s="14">
        <v>150.31366882245501</v>
      </c>
      <c r="H7571" s="14">
        <v>493.76526817629502</v>
      </c>
      <c r="I7571" s="14">
        <v>610.97870600805197</v>
      </c>
      <c r="J7571" s="14">
        <v>552.36468986755699</v>
      </c>
      <c r="K7571" s="14">
        <v>673.83022673759899</v>
      </c>
      <c r="L7571" s="14">
        <v>62.851520729546799</v>
      </c>
      <c r="M7571" s="14">
        <v>58.6140161404957</v>
      </c>
      <c r="O7571" s="14"/>
      <c r="P7571" s="14"/>
      <c r="Q7571" s="14"/>
      <c r="R7571" s="14"/>
      <c r="S7571" s="14"/>
      <c r="T7571" s="14"/>
      <c r="U7571" s="14"/>
      <c r="V7571" s="14"/>
      <c r="W7571" s="14"/>
      <c r="X7571" s="14"/>
      <c r="Y7571" s="14"/>
    </row>
    <row r="7572" spans="1:25">
      <c r="A7572" s="14" t="s">
        <v>7656</v>
      </c>
      <c r="B7572" s="14" t="s">
        <v>64</v>
      </c>
      <c r="C7572" s="14" t="s">
        <v>34</v>
      </c>
      <c r="D7572" s="14" t="s">
        <v>81</v>
      </c>
      <c r="E7572" s="14">
        <v>4</v>
      </c>
      <c r="F7572" s="14">
        <v>430.73685692593</v>
      </c>
      <c r="G7572" s="14">
        <v>143.57895230864301</v>
      </c>
      <c r="H7572" s="14">
        <v>468.278765560951</v>
      </c>
      <c r="I7572" s="14">
        <v>571.39433983800302</v>
      </c>
      <c r="J7572" s="14">
        <v>515.79611548545995</v>
      </c>
      <c r="K7572" s="14">
        <v>631.108950978758</v>
      </c>
      <c r="L7572" s="14">
        <v>59.714611140754897</v>
      </c>
      <c r="M7572" s="14">
        <v>55.5982243525428</v>
      </c>
      <c r="O7572" s="14"/>
      <c r="P7572" s="14"/>
      <c r="Q7572" s="14"/>
      <c r="R7572" s="14"/>
      <c r="S7572" s="14"/>
      <c r="T7572" s="14"/>
      <c r="U7572" s="14"/>
      <c r="V7572" s="14"/>
      <c r="W7572" s="14"/>
      <c r="X7572" s="14"/>
      <c r="Y7572" s="14"/>
    </row>
    <row r="7573" spans="1:25">
      <c r="A7573" s="14" t="s">
        <v>7657</v>
      </c>
      <c r="B7573" s="14" t="s">
        <v>64</v>
      </c>
      <c r="C7573" s="14" t="s">
        <v>128</v>
      </c>
      <c r="D7573" s="14" t="s">
        <v>81</v>
      </c>
      <c r="E7573" s="14">
        <v>4</v>
      </c>
      <c r="F7573" s="14">
        <v>418.94844444661697</v>
      </c>
      <c r="G7573" s="14">
        <v>139.649481482206</v>
      </c>
      <c r="H7573" s="14">
        <v>453.15238658613902</v>
      </c>
      <c r="I7573" s="14">
        <v>542.78926844745399</v>
      </c>
      <c r="J7573" s="14">
        <v>489.76171671830298</v>
      </c>
      <c r="K7573" s="14">
        <v>599.79995247999398</v>
      </c>
      <c r="L7573" s="14">
        <v>57.010684032539103</v>
      </c>
      <c r="M7573" s="14">
        <v>53.027551729151902</v>
      </c>
      <c r="O7573" s="14"/>
      <c r="P7573" s="14"/>
      <c r="Q7573" s="14"/>
      <c r="R7573" s="14"/>
      <c r="S7573" s="14"/>
      <c r="T7573" s="14"/>
      <c r="U7573" s="14"/>
      <c r="V7573" s="14"/>
      <c r="W7573" s="14"/>
      <c r="X7573" s="14"/>
      <c r="Y7573" s="14"/>
    </row>
    <row r="7574" spans="1:25">
      <c r="A7574" s="14" t="s">
        <v>7658</v>
      </c>
      <c r="B7574" s="14" t="s">
        <v>64</v>
      </c>
      <c r="C7574" s="14" t="s">
        <v>129</v>
      </c>
      <c r="D7574" s="14" t="s">
        <v>81</v>
      </c>
      <c r="E7574" s="14">
        <v>4</v>
      </c>
      <c r="F7574" s="14">
        <v>404.35746640756099</v>
      </c>
      <c r="G7574" s="14">
        <v>134.785822135854</v>
      </c>
      <c r="H7574" s="14">
        <v>435.63144806408201</v>
      </c>
      <c r="I7574" s="14">
        <v>508.11393283946802</v>
      </c>
      <c r="J7574" s="14">
        <v>457.95707946528699</v>
      </c>
      <c r="K7574" s="14">
        <v>562.10843592757203</v>
      </c>
      <c r="L7574" s="14">
        <v>53.994503088103798</v>
      </c>
      <c r="M7574" s="14">
        <v>50.156853374181203</v>
      </c>
      <c r="O7574" s="14"/>
      <c r="P7574" s="14"/>
      <c r="Q7574" s="14"/>
      <c r="R7574" s="14"/>
      <c r="S7574" s="14"/>
      <c r="T7574" s="14"/>
      <c r="U7574" s="14"/>
      <c r="V7574" s="14"/>
      <c r="W7574" s="14"/>
      <c r="X7574" s="14"/>
      <c r="Y7574" s="14"/>
    </row>
    <row r="7575" spans="1:25">
      <c r="A7575" s="14" t="s">
        <v>7659</v>
      </c>
      <c r="B7575" s="14" t="s">
        <v>64</v>
      </c>
      <c r="C7575" s="14" t="s">
        <v>130</v>
      </c>
      <c r="D7575" s="14" t="s">
        <v>81</v>
      </c>
      <c r="E7575" s="14">
        <v>4</v>
      </c>
      <c r="F7575" s="14">
        <v>406.11801553274699</v>
      </c>
      <c r="G7575" s="14">
        <v>135.372671844249</v>
      </c>
      <c r="H7575" s="14">
        <v>436.05305796182603</v>
      </c>
      <c r="I7575" s="14">
        <v>509.25939877391897</v>
      </c>
      <c r="J7575" s="14">
        <v>459.034826941669</v>
      </c>
      <c r="K7575" s="14">
        <v>563.31812035091502</v>
      </c>
      <c r="L7575" s="14">
        <v>54.058721576996803</v>
      </c>
      <c r="M7575" s="14">
        <v>50.22457183225</v>
      </c>
      <c r="O7575" s="14"/>
      <c r="P7575" s="14"/>
      <c r="Q7575" s="14"/>
      <c r="R7575" s="14"/>
      <c r="S7575" s="14"/>
      <c r="T7575" s="14"/>
      <c r="U7575" s="14"/>
      <c r="V7575" s="14"/>
      <c r="W7575" s="14"/>
      <c r="X7575" s="14"/>
      <c r="Y7575" s="14"/>
    </row>
    <row r="7576" spans="1:25">
      <c r="A7576" s="14" t="s">
        <v>7660</v>
      </c>
      <c r="B7576" s="14" t="s">
        <v>64</v>
      </c>
      <c r="C7576" s="14" t="s">
        <v>131</v>
      </c>
      <c r="D7576" s="14" t="s">
        <v>81</v>
      </c>
      <c r="E7576" s="14">
        <v>4</v>
      </c>
      <c r="F7576" s="14">
        <v>383.037096629161</v>
      </c>
      <c r="G7576" s="14">
        <v>127.67903220972001</v>
      </c>
      <c r="H7576" s="14">
        <v>408.94804474415099</v>
      </c>
      <c r="I7576" s="14">
        <v>475.12262213508598</v>
      </c>
      <c r="J7576" s="14">
        <v>427.03389848101398</v>
      </c>
      <c r="K7576" s="14">
        <v>526.99604976883802</v>
      </c>
      <c r="L7576" s="14">
        <v>51.873427633751902</v>
      </c>
      <c r="M7576" s="14">
        <v>48.088723654072297</v>
      </c>
      <c r="O7576" s="14"/>
      <c r="P7576" s="14"/>
      <c r="Q7576" s="14"/>
      <c r="R7576" s="14"/>
      <c r="S7576" s="14"/>
      <c r="T7576" s="14"/>
      <c r="U7576" s="14"/>
      <c r="V7576" s="14"/>
      <c r="W7576" s="14"/>
      <c r="X7576" s="14"/>
      <c r="Y7576" s="14"/>
    </row>
    <row r="7577" spans="1:25">
      <c r="A7577" s="14" t="s">
        <v>7661</v>
      </c>
      <c r="B7577" s="14" t="s">
        <v>64</v>
      </c>
      <c r="C7577" s="14" t="s">
        <v>132</v>
      </c>
      <c r="D7577" s="14" t="s">
        <v>81</v>
      </c>
      <c r="E7577" s="14">
        <v>4</v>
      </c>
      <c r="F7577" s="14">
        <v>401.56344618763097</v>
      </c>
      <c r="G7577" s="14">
        <v>133.85448206254401</v>
      </c>
      <c r="H7577" s="14">
        <v>427.19515551875702</v>
      </c>
      <c r="I7577" s="14">
        <v>493.21517386295102</v>
      </c>
      <c r="J7577" s="14">
        <v>444.504405739074</v>
      </c>
      <c r="K7577" s="14">
        <v>545.66642612296198</v>
      </c>
      <c r="L7577" s="14">
        <v>52.451252260010797</v>
      </c>
      <c r="M7577" s="14">
        <v>48.710768123876797</v>
      </c>
      <c r="O7577" s="14"/>
      <c r="P7577" s="14"/>
      <c r="Q7577" s="14"/>
      <c r="R7577" s="14"/>
      <c r="S7577" s="14"/>
      <c r="T7577" s="14"/>
      <c r="U7577" s="14"/>
      <c r="V7577" s="14"/>
      <c r="W7577" s="14"/>
      <c r="X7577" s="14"/>
      <c r="Y7577" s="14"/>
    </row>
    <row r="7578" spans="1:25">
      <c r="A7578" s="14" t="s">
        <v>7662</v>
      </c>
      <c r="B7578" s="14" t="s">
        <v>64</v>
      </c>
      <c r="C7578" s="14" t="s">
        <v>38</v>
      </c>
      <c r="D7578" s="14" t="s">
        <v>81</v>
      </c>
      <c r="E7578" s="14">
        <v>5</v>
      </c>
      <c r="F7578" s="14">
        <v>473.37155561288802</v>
      </c>
      <c r="G7578" s="14">
        <v>157.790518537629</v>
      </c>
      <c r="H7578" s="14">
        <v>579.93452448745802</v>
      </c>
      <c r="I7578" s="14">
        <v>733.98011370620804</v>
      </c>
      <c r="J7578" s="14">
        <v>664.69191502811395</v>
      </c>
      <c r="K7578" s="14">
        <v>808.15281843298703</v>
      </c>
      <c r="L7578" s="14">
        <v>74.172704726779799</v>
      </c>
      <c r="M7578" s="14">
        <v>69.288198678093906</v>
      </c>
      <c r="O7578" s="14"/>
      <c r="P7578" s="14"/>
      <c r="Q7578" s="14"/>
      <c r="R7578" s="14"/>
      <c r="S7578" s="14"/>
      <c r="T7578" s="14"/>
      <c r="U7578" s="14"/>
      <c r="V7578" s="14"/>
      <c r="W7578" s="14"/>
      <c r="X7578" s="14"/>
      <c r="Y7578" s="14"/>
    </row>
    <row r="7579" spans="1:25">
      <c r="A7579" s="14" t="s">
        <v>7663</v>
      </c>
      <c r="B7579" s="14" t="s">
        <v>64</v>
      </c>
      <c r="C7579" s="14" t="s">
        <v>36</v>
      </c>
      <c r="D7579" s="14" t="s">
        <v>81</v>
      </c>
      <c r="E7579" s="14">
        <v>5</v>
      </c>
      <c r="F7579" s="14">
        <v>448.473963011536</v>
      </c>
      <c r="G7579" s="14">
        <v>149.491321003845</v>
      </c>
      <c r="H7579" s="14">
        <v>547.31994509584604</v>
      </c>
      <c r="I7579" s="14">
        <v>697.755655615298</v>
      </c>
      <c r="J7579" s="14">
        <v>630.04777784534303</v>
      </c>
      <c r="K7579" s="14">
        <v>770.37245019807699</v>
      </c>
      <c r="L7579" s="14">
        <v>72.616794582778994</v>
      </c>
      <c r="M7579" s="14">
        <v>67.707877769954706</v>
      </c>
      <c r="O7579" s="14"/>
      <c r="P7579" s="14"/>
      <c r="Q7579" s="14"/>
      <c r="R7579" s="14"/>
      <c r="S7579" s="14"/>
      <c r="T7579" s="14"/>
      <c r="U7579" s="14"/>
      <c r="V7579" s="14"/>
      <c r="W7579" s="14"/>
      <c r="X7579" s="14"/>
      <c r="Y7579" s="14"/>
    </row>
    <row r="7580" spans="1:25">
      <c r="A7580" s="14" t="s">
        <v>7664</v>
      </c>
      <c r="B7580" s="14" t="s">
        <v>64</v>
      </c>
      <c r="C7580" s="14" t="s">
        <v>34</v>
      </c>
      <c r="D7580" s="14" t="s">
        <v>81</v>
      </c>
      <c r="E7580" s="14">
        <v>5</v>
      </c>
      <c r="F7580" s="14">
        <v>432.87414799854503</v>
      </c>
      <c r="G7580" s="14">
        <v>144.29138266618199</v>
      </c>
      <c r="H7580" s="14">
        <v>526.06689919006499</v>
      </c>
      <c r="I7580" s="14">
        <v>672.96986106033205</v>
      </c>
      <c r="J7580" s="14">
        <v>606.45382482404602</v>
      </c>
      <c r="K7580" s="14">
        <v>744.39796071932403</v>
      </c>
      <c r="L7580" s="14">
        <v>71.4280996589914</v>
      </c>
      <c r="M7580" s="14">
        <v>66.516036236286297</v>
      </c>
      <c r="O7580" s="14"/>
      <c r="P7580" s="14"/>
      <c r="Q7580" s="14"/>
      <c r="R7580" s="14"/>
      <c r="S7580" s="14"/>
      <c r="T7580" s="14"/>
      <c r="U7580" s="14"/>
      <c r="V7580" s="14"/>
      <c r="W7580" s="14"/>
      <c r="X7580" s="14"/>
      <c r="Y7580" s="14"/>
    </row>
    <row r="7581" spans="1:25">
      <c r="A7581" s="14" t="s">
        <v>7665</v>
      </c>
      <c r="B7581" s="14" t="s">
        <v>64</v>
      </c>
      <c r="C7581" s="14" t="s">
        <v>128</v>
      </c>
      <c r="D7581" s="14" t="s">
        <v>81</v>
      </c>
      <c r="E7581" s="14">
        <v>5</v>
      </c>
      <c r="F7581" s="14">
        <v>418.36791038713898</v>
      </c>
      <c r="G7581" s="14">
        <v>139.45597012904599</v>
      </c>
      <c r="H7581" s="14">
        <v>506.33930044675901</v>
      </c>
      <c r="I7581" s="14">
        <v>636.70738536558997</v>
      </c>
      <c r="J7581" s="14">
        <v>573.02695223525996</v>
      </c>
      <c r="K7581" s="14">
        <v>705.17458742473502</v>
      </c>
      <c r="L7581" s="14">
        <v>68.467202059145393</v>
      </c>
      <c r="M7581" s="14">
        <v>63.680433130330002</v>
      </c>
      <c r="O7581" s="14"/>
      <c r="P7581" s="14"/>
      <c r="Q7581" s="14"/>
      <c r="R7581" s="14"/>
      <c r="S7581" s="14"/>
      <c r="T7581" s="14"/>
      <c r="U7581" s="14"/>
      <c r="V7581" s="14"/>
      <c r="W7581" s="14"/>
      <c r="X7581" s="14"/>
      <c r="Y7581" s="14"/>
    </row>
    <row r="7582" spans="1:25">
      <c r="A7582" s="14" t="s">
        <v>7666</v>
      </c>
      <c r="B7582" s="14" t="s">
        <v>64</v>
      </c>
      <c r="C7582" s="14" t="s">
        <v>129</v>
      </c>
      <c r="D7582" s="14" t="s">
        <v>81</v>
      </c>
      <c r="E7582" s="14">
        <v>5</v>
      </c>
      <c r="F7582" s="14">
        <v>442.69023404209901</v>
      </c>
      <c r="G7582" s="14">
        <v>147.56341134736601</v>
      </c>
      <c r="H7582" s="14">
        <v>534.36607846325501</v>
      </c>
      <c r="I7582" s="14">
        <v>668.35416271365602</v>
      </c>
      <c r="J7582" s="14">
        <v>603.67292352191498</v>
      </c>
      <c r="K7582" s="14">
        <v>737.75661973100205</v>
      </c>
      <c r="L7582" s="14">
        <v>69.402457017345696</v>
      </c>
      <c r="M7582" s="14">
        <v>64.681239191740602</v>
      </c>
      <c r="O7582" s="14"/>
      <c r="P7582" s="14"/>
      <c r="Q7582" s="14"/>
      <c r="R7582" s="14"/>
      <c r="S7582" s="14"/>
      <c r="T7582" s="14"/>
      <c r="U7582" s="14"/>
      <c r="V7582" s="14"/>
      <c r="W7582" s="14"/>
      <c r="X7582" s="14"/>
      <c r="Y7582" s="14"/>
    </row>
    <row r="7583" spans="1:25">
      <c r="A7583" s="14" t="s">
        <v>7667</v>
      </c>
      <c r="B7583" s="14" t="s">
        <v>64</v>
      </c>
      <c r="C7583" s="14" t="s">
        <v>130</v>
      </c>
      <c r="D7583" s="14" t="s">
        <v>81</v>
      </c>
      <c r="E7583" s="14">
        <v>5</v>
      </c>
      <c r="F7583" s="14">
        <v>439.69692261616899</v>
      </c>
      <c r="G7583" s="14">
        <v>146.56564087205601</v>
      </c>
      <c r="H7583" s="14">
        <v>529.84469984837096</v>
      </c>
      <c r="I7583" s="14">
        <v>662.74835143740495</v>
      </c>
      <c r="J7583" s="14">
        <v>598.49845681848706</v>
      </c>
      <c r="K7583" s="14">
        <v>731.70454462218299</v>
      </c>
      <c r="L7583" s="14">
        <v>68.9561931847783</v>
      </c>
      <c r="M7583" s="14">
        <v>64.249894618917395</v>
      </c>
      <c r="O7583" s="14"/>
      <c r="P7583" s="14"/>
      <c r="Q7583" s="14"/>
      <c r="R7583" s="14"/>
      <c r="S7583" s="14"/>
      <c r="T7583" s="14"/>
      <c r="U7583" s="14"/>
      <c r="V7583" s="14"/>
      <c r="W7583" s="14"/>
      <c r="X7583" s="14"/>
      <c r="Y7583" s="14"/>
    </row>
    <row r="7584" spans="1:25">
      <c r="A7584" s="14" t="s">
        <v>7668</v>
      </c>
      <c r="B7584" s="14" t="s">
        <v>64</v>
      </c>
      <c r="C7584" s="14" t="s">
        <v>131</v>
      </c>
      <c r="D7584" s="14" t="s">
        <v>81</v>
      </c>
      <c r="E7584" s="14">
        <v>5</v>
      </c>
      <c r="F7584" s="14">
        <v>436.483929712568</v>
      </c>
      <c r="G7584" s="14">
        <v>145.49464323752301</v>
      </c>
      <c r="H7584" s="14">
        <v>524.31131870961599</v>
      </c>
      <c r="I7584" s="14">
        <v>639.52201495559098</v>
      </c>
      <c r="J7584" s="14">
        <v>577.93761947972303</v>
      </c>
      <c r="K7584" s="14">
        <v>705.63469115225905</v>
      </c>
      <c r="L7584" s="14">
        <v>66.112676196667707</v>
      </c>
      <c r="M7584" s="14">
        <v>61.584395475868597</v>
      </c>
      <c r="O7584" s="14"/>
      <c r="P7584" s="14"/>
      <c r="Q7584" s="14"/>
      <c r="R7584" s="14"/>
      <c r="S7584" s="14"/>
      <c r="T7584" s="14"/>
      <c r="U7584" s="14"/>
      <c r="V7584" s="14"/>
      <c r="W7584" s="14"/>
      <c r="X7584" s="14"/>
      <c r="Y7584" s="14"/>
    </row>
    <row r="7585" spans="1:25">
      <c r="A7585" s="14" t="s">
        <v>7669</v>
      </c>
      <c r="B7585" s="14" t="s">
        <v>64</v>
      </c>
      <c r="C7585" s="14" t="s">
        <v>132</v>
      </c>
      <c r="D7585" s="14" t="s">
        <v>81</v>
      </c>
      <c r="E7585" s="14">
        <v>5</v>
      </c>
      <c r="F7585" s="14">
        <v>437.60446924634402</v>
      </c>
      <c r="G7585" s="14">
        <v>145.868156415448</v>
      </c>
      <c r="H7585" s="14">
        <v>522.42546827556498</v>
      </c>
      <c r="I7585" s="14">
        <v>626.40326891721099</v>
      </c>
      <c r="J7585" s="14">
        <v>566.51891619396395</v>
      </c>
      <c r="K7585" s="14">
        <v>690.68503424225196</v>
      </c>
      <c r="L7585" s="14">
        <v>64.281765325041405</v>
      </c>
      <c r="M7585" s="14">
        <v>59.884352723246799</v>
      </c>
      <c r="O7585" s="14"/>
      <c r="P7585" s="14"/>
      <c r="Q7585" s="14"/>
      <c r="R7585" s="14"/>
      <c r="S7585" s="14"/>
      <c r="T7585" s="14"/>
      <c r="U7585" s="14"/>
      <c r="V7585" s="14"/>
      <c r="W7585" s="14"/>
      <c r="X7585" s="14"/>
      <c r="Y7585" s="14"/>
    </row>
    <row r="7586" spans="1:25">
      <c r="A7586" s="14" t="s">
        <v>7670</v>
      </c>
      <c r="B7586" s="14" t="s">
        <v>64</v>
      </c>
      <c r="C7586" s="14" t="s">
        <v>38</v>
      </c>
      <c r="D7586" s="14" t="s">
        <v>73</v>
      </c>
      <c r="E7586" s="14">
        <v>0</v>
      </c>
      <c r="F7586" s="14">
        <v>2521.1459250261601</v>
      </c>
      <c r="G7586" s="14">
        <v>840.381975008719</v>
      </c>
      <c r="H7586" s="14">
        <v>433.101750692503</v>
      </c>
      <c r="I7586" s="14">
        <v>494.08357345728598</v>
      </c>
      <c r="J7586" s="14">
        <v>474.30394960451002</v>
      </c>
      <c r="K7586" s="14">
        <v>514.45453461641296</v>
      </c>
      <c r="L7586" s="14">
        <v>20.370961159126999</v>
      </c>
      <c r="M7586" s="14">
        <v>19.779623852776201</v>
      </c>
      <c r="O7586" s="14"/>
      <c r="P7586" s="14"/>
      <c r="Q7586" s="14"/>
      <c r="R7586" s="14"/>
      <c r="S7586" s="14"/>
      <c r="T7586" s="14"/>
      <c r="U7586" s="14"/>
      <c r="V7586" s="14"/>
      <c r="W7586" s="14"/>
      <c r="X7586" s="14"/>
      <c r="Y7586" s="14"/>
    </row>
    <row r="7587" spans="1:25">
      <c r="A7587" s="14" t="s">
        <v>7671</v>
      </c>
      <c r="B7587" s="14" t="s">
        <v>64</v>
      </c>
      <c r="C7587" s="14" t="s">
        <v>36</v>
      </c>
      <c r="D7587" s="14" t="s">
        <v>73</v>
      </c>
      <c r="E7587" s="14">
        <v>0</v>
      </c>
      <c r="F7587" s="14">
        <v>2543.3101870440701</v>
      </c>
      <c r="G7587" s="14">
        <v>847.77006234802502</v>
      </c>
      <c r="H7587" s="14">
        <v>433.00852070527202</v>
      </c>
      <c r="I7587" s="14">
        <v>486.32603278509998</v>
      </c>
      <c r="J7587" s="14">
        <v>466.96879120137999</v>
      </c>
      <c r="K7587" s="14">
        <v>506.25941553175397</v>
      </c>
      <c r="L7587" s="14">
        <v>19.933382746654601</v>
      </c>
      <c r="M7587" s="14">
        <v>19.357241583719698</v>
      </c>
      <c r="O7587" s="14"/>
      <c r="P7587" s="14"/>
      <c r="Q7587" s="14"/>
      <c r="R7587" s="14"/>
      <c r="S7587" s="14"/>
      <c r="T7587" s="14"/>
      <c r="U7587" s="14"/>
      <c r="V7587" s="14"/>
      <c r="W7587" s="14"/>
      <c r="X7587" s="14"/>
      <c r="Y7587" s="14"/>
    </row>
    <row r="7588" spans="1:25">
      <c r="A7588" s="14" t="s">
        <v>7672</v>
      </c>
      <c r="B7588" s="14" t="s">
        <v>64</v>
      </c>
      <c r="C7588" s="14" t="s">
        <v>34</v>
      </c>
      <c r="D7588" s="14" t="s">
        <v>73</v>
      </c>
      <c r="E7588" s="14">
        <v>0</v>
      </c>
      <c r="F7588" s="14">
        <v>2550.2379338758501</v>
      </c>
      <c r="G7588" s="14">
        <v>850.07931129195003</v>
      </c>
      <c r="H7588" s="14">
        <v>431.55834443872197</v>
      </c>
      <c r="I7588" s="14">
        <v>479.39913041130501</v>
      </c>
      <c r="J7588" s="14">
        <v>460.36145444387699</v>
      </c>
      <c r="K7588" s="14">
        <v>499.00265339423902</v>
      </c>
      <c r="L7588" s="14">
        <v>19.603522982933701</v>
      </c>
      <c r="M7588" s="14">
        <v>19.037675967427599</v>
      </c>
      <c r="O7588" s="14"/>
      <c r="P7588" s="14"/>
      <c r="Q7588" s="14"/>
      <c r="R7588" s="14"/>
      <c r="S7588" s="14"/>
      <c r="T7588" s="14"/>
      <c r="U7588" s="14"/>
      <c r="V7588" s="14"/>
      <c r="W7588" s="14"/>
      <c r="X7588" s="14"/>
      <c r="Y7588" s="14"/>
    </row>
    <row r="7589" spans="1:25">
      <c r="A7589" s="14" t="s">
        <v>7673</v>
      </c>
      <c r="B7589" s="14" t="s">
        <v>64</v>
      </c>
      <c r="C7589" s="14" t="s">
        <v>128</v>
      </c>
      <c r="D7589" s="14" t="s">
        <v>73</v>
      </c>
      <c r="E7589" s="14">
        <v>0</v>
      </c>
      <c r="F7589" s="14">
        <v>2448.12676389024</v>
      </c>
      <c r="G7589" s="14">
        <v>816.04225463007901</v>
      </c>
      <c r="H7589" s="14">
        <v>412.45710346278202</v>
      </c>
      <c r="I7589" s="14">
        <v>452.99301243918399</v>
      </c>
      <c r="J7589" s="14">
        <v>434.69023858535201</v>
      </c>
      <c r="K7589" s="14">
        <v>471.851206631357</v>
      </c>
      <c r="L7589" s="14">
        <v>18.858194192172899</v>
      </c>
      <c r="M7589" s="14">
        <v>18.3027738538315</v>
      </c>
      <c r="O7589" s="14"/>
      <c r="P7589" s="14"/>
      <c r="Q7589" s="14"/>
      <c r="R7589" s="14"/>
      <c r="S7589" s="14"/>
      <c r="T7589" s="14"/>
      <c r="U7589" s="14"/>
      <c r="V7589" s="14"/>
      <c r="W7589" s="14"/>
      <c r="X7589" s="14"/>
      <c r="Y7589" s="14"/>
    </row>
    <row r="7590" spans="1:25">
      <c r="A7590" s="14" t="s">
        <v>7674</v>
      </c>
      <c r="B7590" s="14" t="s">
        <v>64</v>
      </c>
      <c r="C7590" s="14" t="s">
        <v>129</v>
      </c>
      <c r="D7590" s="14" t="s">
        <v>73</v>
      </c>
      <c r="E7590" s="14">
        <v>0</v>
      </c>
      <c r="F7590" s="14">
        <v>2375.9716282126701</v>
      </c>
      <c r="G7590" s="14">
        <v>791.99054273755496</v>
      </c>
      <c r="H7590" s="14">
        <v>398.79815775419303</v>
      </c>
      <c r="I7590" s="14">
        <v>430.13629273665299</v>
      </c>
      <c r="J7590" s="14">
        <v>412.56529933750699</v>
      </c>
      <c r="K7590" s="14">
        <v>448.24867158771798</v>
      </c>
      <c r="L7590" s="14">
        <v>18.112378851064801</v>
      </c>
      <c r="M7590" s="14">
        <v>17.570993399146602</v>
      </c>
      <c r="O7590" s="14"/>
      <c r="P7590" s="14"/>
      <c r="Q7590" s="14"/>
      <c r="R7590" s="14"/>
      <c r="S7590" s="14"/>
      <c r="T7590" s="14"/>
      <c r="U7590" s="14"/>
      <c r="V7590" s="14"/>
      <c r="W7590" s="14"/>
      <c r="X7590" s="14"/>
      <c r="Y7590" s="14"/>
    </row>
    <row r="7591" spans="1:25">
      <c r="A7591" s="14" t="s">
        <v>7675</v>
      </c>
      <c r="B7591" s="14" t="s">
        <v>64</v>
      </c>
      <c r="C7591" s="14" t="s">
        <v>130</v>
      </c>
      <c r="D7591" s="14" t="s">
        <v>73</v>
      </c>
      <c r="E7591" s="14">
        <v>0</v>
      </c>
      <c r="F7591" s="14">
        <v>2334.7510739931799</v>
      </c>
      <c r="G7591" s="14">
        <v>778.25035799772502</v>
      </c>
      <c r="H7591" s="14">
        <v>390.66178200809401</v>
      </c>
      <c r="I7591" s="14">
        <v>414.94982561009198</v>
      </c>
      <c r="J7591" s="14">
        <v>397.87538706482098</v>
      </c>
      <c r="K7591" s="14">
        <v>432.55505277439602</v>
      </c>
      <c r="L7591" s="14">
        <v>17.605227164303798</v>
      </c>
      <c r="M7591" s="14">
        <v>17.074438545270901</v>
      </c>
      <c r="O7591" s="14"/>
      <c r="P7591" s="14"/>
      <c r="Q7591" s="14"/>
      <c r="R7591" s="14"/>
      <c r="S7591" s="14"/>
      <c r="T7591" s="14"/>
      <c r="U7591" s="14"/>
      <c r="V7591" s="14"/>
      <c r="W7591" s="14"/>
      <c r="X7591" s="14"/>
      <c r="Y7591" s="14"/>
    </row>
    <row r="7592" spans="1:25">
      <c r="A7592" s="14" t="s">
        <v>7676</v>
      </c>
      <c r="B7592" s="14" t="s">
        <v>64</v>
      </c>
      <c r="C7592" s="14" t="s">
        <v>131</v>
      </c>
      <c r="D7592" s="14" t="s">
        <v>73</v>
      </c>
      <c r="E7592" s="14">
        <v>0</v>
      </c>
      <c r="F7592" s="14">
        <v>2375.29939919148</v>
      </c>
      <c r="G7592" s="14">
        <v>791.76646639715898</v>
      </c>
      <c r="H7592" s="14">
        <v>396.014578033627</v>
      </c>
      <c r="I7592" s="14">
        <v>412.64075696695198</v>
      </c>
      <c r="J7592" s="14">
        <v>395.84209675422602</v>
      </c>
      <c r="K7592" s="14">
        <v>429.95708050358797</v>
      </c>
      <c r="L7592" s="14">
        <v>17.316323536635998</v>
      </c>
      <c r="M7592" s="14">
        <v>16.798660212726102</v>
      </c>
      <c r="O7592" s="14"/>
      <c r="P7592" s="14"/>
      <c r="Q7592" s="14"/>
      <c r="R7592" s="14"/>
      <c r="S7592" s="14"/>
      <c r="T7592" s="14"/>
      <c r="U7592" s="14"/>
      <c r="V7592" s="14"/>
      <c r="W7592" s="14"/>
      <c r="X7592" s="14"/>
      <c r="Y7592" s="14"/>
    </row>
    <row r="7593" spans="1:25">
      <c r="A7593" s="14" t="s">
        <v>7677</v>
      </c>
      <c r="B7593" s="14" t="s">
        <v>64</v>
      </c>
      <c r="C7593" s="14" t="s">
        <v>132</v>
      </c>
      <c r="D7593" s="14" t="s">
        <v>73</v>
      </c>
      <c r="E7593" s="14">
        <v>0</v>
      </c>
      <c r="F7593" s="14">
        <v>2426.8887462939902</v>
      </c>
      <c r="G7593" s="14">
        <v>808.96291543132804</v>
      </c>
      <c r="H7593" s="14">
        <v>403.12092459515497</v>
      </c>
      <c r="I7593" s="14">
        <v>414.05462714695699</v>
      </c>
      <c r="J7593" s="14">
        <v>397.39719517464698</v>
      </c>
      <c r="K7593" s="14">
        <v>431.21979344944202</v>
      </c>
      <c r="L7593" s="14">
        <v>17.165166302484401</v>
      </c>
      <c r="M7593" s="14">
        <v>16.657431972309698</v>
      </c>
      <c r="O7593" s="14"/>
      <c r="P7593" s="14"/>
      <c r="Q7593" s="14"/>
      <c r="R7593" s="14"/>
      <c r="S7593" s="14"/>
      <c r="T7593" s="14"/>
      <c r="U7593" s="14"/>
      <c r="V7593" s="14"/>
      <c r="W7593" s="14"/>
      <c r="X7593" s="14"/>
      <c r="Y7593" s="14"/>
    </row>
    <row r="7594" spans="1:25">
      <c r="A7594" s="14" t="s">
        <v>7678</v>
      </c>
      <c r="B7594" s="14" t="s">
        <v>64</v>
      </c>
      <c r="C7594" s="14" t="s">
        <v>38</v>
      </c>
      <c r="D7594" s="14" t="s">
        <v>73</v>
      </c>
      <c r="E7594" s="14">
        <v>1</v>
      </c>
      <c r="F7594" s="14">
        <v>419.19253623801598</v>
      </c>
      <c r="G7594" s="14">
        <v>139.73084541267201</v>
      </c>
      <c r="H7594" s="14">
        <v>341.27306910089902</v>
      </c>
      <c r="I7594" s="14">
        <v>386.99432430508602</v>
      </c>
      <c r="J7594" s="14">
        <v>349.61285805234297</v>
      </c>
      <c r="K7594" s="14">
        <v>427.18282596215897</v>
      </c>
      <c r="L7594" s="14">
        <v>40.188501657073701</v>
      </c>
      <c r="M7594" s="14">
        <v>37.381466252742399</v>
      </c>
      <c r="O7594" s="14"/>
      <c r="P7594" s="14"/>
      <c r="Q7594" s="14"/>
      <c r="R7594" s="14"/>
      <c r="S7594" s="14"/>
      <c r="T7594" s="14"/>
      <c r="U7594" s="14"/>
      <c r="V7594" s="14"/>
      <c r="W7594" s="14"/>
      <c r="X7594" s="14"/>
      <c r="Y7594" s="14"/>
    </row>
    <row r="7595" spans="1:25">
      <c r="A7595" s="14" t="s">
        <v>7679</v>
      </c>
      <c r="B7595" s="14" t="s">
        <v>64</v>
      </c>
      <c r="C7595" s="14" t="s">
        <v>36</v>
      </c>
      <c r="D7595" s="14" t="s">
        <v>73</v>
      </c>
      <c r="E7595" s="14">
        <v>1</v>
      </c>
      <c r="F7595" s="14">
        <v>433.15994067755298</v>
      </c>
      <c r="G7595" s="14">
        <v>144.386646892518</v>
      </c>
      <c r="H7595" s="14">
        <v>349.58754271589203</v>
      </c>
      <c r="I7595" s="14">
        <v>387.07614781446102</v>
      </c>
      <c r="J7595" s="14">
        <v>350.29474114712502</v>
      </c>
      <c r="K7595" s="14">
        <v>426.57284883372199</v>
      </c>
      <c r="L7595" s="14">
        <v>39.496701019261501</v>
      </c>
      <c r="M7595" s="14">
        <v>36.781406667335403</v>
      </c>
      <c r="O7595" s="14"/>
      <c r="P7595" s="14"/>
      <c r="Q7595" s="14"/>
      <c r="R7595" s="14"/>
      <c r="S7595" s="14"/>
      <c r="T7595" s="14"/>
      <c r="U7595" s="14"/>
      <c r="V7595" s="14"/>
      <c r="W7595" s="14"/>
      <c r="X7595" s="14"/>
      <c r="Y7595" s="14"/>
    </row>
    <row r="7596" spans="1:25">
      <c r="A7596" s="14" t="s">
        <v>7680</v>
      </c>
      <c r="B7596" s="14" t="s">
        <v>64</v>
      </c>
      <c r="C7596" s="14" t="s">
        <v>34</v>
      </c>
      <c r="D7596" s="14" t="s">
        <v>73</v>
      </c>
      <c r="E7596" s="14">
        <v>1</v>
      </c>
      <c r="F7596" s="14">
        <v>425.94614074723199</v>
      </c>
      <c r="G7596" s="14">
        <v>141.98204691574401</v>
      </c>
      <c r="H7596" s="14">
        <v>341.81791540721002</v>
      </c>
      <c r="I7596" s="14">
        <v>373.34343948244901</v>
      </c>
      <c r="J7596" s="14">
        <v>337.63078913288399</v>
      </c>
      <c r="K7596" s="14">
        <v>411.71560952842702</v>
      </c>
      <c r="L7596" s="14">
        <v>38.372170045978201</v>
      </c>
      <c r="M7596" s="14">
        <v>35.712650349564797</v>
      </c>
      <c r="O7596" s="14"/>
      <c r="P7596" s="14"/>
      <c r="Q7596" s="14"/>
      <c r="R7596" s="14"/>
      <c r="S7596" s="14"/>
      <c r="T7596" s="14"/>
      <c r="U7596" s="14"/>
      <c r="V7596" s="14"/>
      <c r="W7596" s="14"/>
      <c r="X7596" s="14"/>
      <c r="Y7596" s="14"/>
    </row>
    <row r="7597" spans="1:25">
      <c r="A7597" s="14" t="s">
        <v>7681</v>
      </c>
      <c r="B7597" s="14" t="s">
        <v>64</v>
      </c>
      <c r="C7597" s="14" t="s">
        <v>128</v>
      </c>
      <c r="D7597" s="14" t="s">
        <v>73</v>
      </c>
      <c r="E7597" s="14">
        <v>1</v>
      </c>
      <c r="F7597" s="14">
        <v>410.94730809619602</v>
      </c>
      <c r="G7597" s="14">
        <v>136.98243603206501</v>
      </c>
      <c r="H7597" s="14">
        <v>328.114741583453</v>
      </c>
      <c r="I7597" s="14">
        <v>350.05892744262798</v>
      </c>
      <c r="J7597" s="14">
        <v>316.13641460433098</v>
      </c>
      <c r="K7597" s="14">
        <v>386.55520405408402</v>
      </c>
      <c r="L7597" s="14">
        <v>36.496276611455897</v>
      </c>
      <c r="M7597" s="14">
        <v>33.922512838297401</v>
      </c>
      <c r="O7597" s="14"/>
      <c r="P7597" s="14"/>
      <c r="Q7597" s="14"/>
      <c r="R7597" s="14"/>
      <c r="S7597" s="14"/>
      <c r="T7597" s="14"/>
      <c r="U7597" s="14"/>
      <c r="V7597" s="14"/>
      <c r="W7597" s="14"/>
      <c r="X7597" s="14"/>
      <c r="Y7597" s="14"/>
    </row>
    <row r="7598" spans="1:25">
      <c r="A7598" s="14" t="s">
        <v>7682</v>
      </c>
      <c r="B7598" s="14" t="s">
        <v>64</v>
      </c>
      <c r="C7598" s="14" t="s">
        <v>129</v>
      </c>
      <c r="D7598" s="14" t="s">
        <v>73</v>
      </c>
      <c r="E7598" s="14">
        <v>1</v>
      </c>
      <c r="F7598" s="14">
        <v>387.81319061077602</v>
      </c>
      <c r="G7598" s="14">
        <v>129.271063536925</v>
      </c>
      <c r="H7598" s="14">
        <v>308.57437647560499</v>
      </c>
      <c r="I7598" s="14">
        <v>323.63860109131701</v>
      </c>
      <c r="J7598" s="14">
        <v>291.43004942297199</v>
      </c>
      <c r="K7598" s="14">
        <v>358.36573079057302</v>
      </c>
      <c r="L7598" s="14">
        <v>34.727129699255798</v>
      </c>
      <c r="M7598" s="14">
        <v>32.2085516683454</v>
      </c>
      <c r="O7598" s="14"/>
      <c r="P7598" s="14"/>
      <c r="Q7598" s="14"/>
      <c r="R7598" s="14"/>
      <c r="S7598" s="14"/>
      <c r="T7598" s="14"/>
      <c r="U7598" s="14"/>
      <c r="V7598" s="14"/>
      <c r="W7598" s="14"/>
      <c r="X7598" s="14"/>
      <c r="Y7598" s="14"/>
    </row>
    <row r="7599" spans="1:25">
      <c r="A7599" s="14" t="s">
        <v>7683</v>
      </c>
      <c r="B7599" s="14" t="s">
        <v>64</v>
      </c>
      <c r="C7599" s="14" t="s">
        <v>130</v>
      </c>
      <c r="D7599" s="14" t="s">
        <v>73</v>
      </c>
      <c r="E7599" s="14">
        <v>1</v>
      </c>
      <c r="F7599" s="14">
        <v>380.80758969774598</v>
      </c>
      <c r="G7599" s="14">
        <v>126.93586323258199</v>
      </c>
      <c r="H7599" s="14">
        <v>302.42746388314998</v>
      </c>
      <c r="I7599" s="14">
        <v>310.043366876851</v>
      </c>
      <c r="J7599" s="14">
        <v>278.95651168301498</v>
      </c>
      <c r="K7599" s="14">
        <v>343.58429141377002</v>
      </c>
      <c r="L7599" s="14">
        <v>33.540924536919597</v>
      </c>
      <c r="M7599" s="14">
        <v>31.086855193835699</v>
      </c>
      <c r="O7599" s="14"/>
      <c r="P7599" s="14"/>
      <c r="Q7599" s="14"/>
      <c r="R7599" s="14"/>
      <c r="S7599" s="14"/>
      <c r="T7599" s="14"/>
      <c r="U7599" s="14"/>
      <c r="V7599" s="14"/>
      <c r="W7599" s="14"/>
      <c r="X7599" s="14"/>
      <c r="Y7599" s="14"/>
    </row>
    <row r="7600" spans="1:25">
      <c r="A7600" s="14" t="s">
        <v>7684</v>
      </c>
      <c r="B7600" s="14" t="s">
        <v>64</v>
      </c>
      <c r="C7600" s="14" t="s">
        <v>131</v>
      </c>
      <c r="D7600" s="14" t="s">
        <v>73</v>
      </c>
      <c r="E7600" s="14">
        <v>1</v>
      </c>
      <c r="F7600" s="14">
        <v>379.86109702412199</v>
      </c>
      <c r="G7600" s="14">
        <v>126.620365674707</v>
      </c>
      <c r="H7600" s="14">
        <v>301.26665267442002</v>
      </c>
      <c r="I7600" s="14">
        <v>300.94368664521301</v>
      </c>
      <c r="J7600" s="14">
        <v>270.780857990855</v>
      </c>
      <c r="K7600" s="14">
        <v>333.490730534325</v>
      </c>
      <c r="L7600" s="14">
        <v>32.547043889112302</v>
      </c>
      <c r="M7600" s="14">
        <v>30.162828654357298</v>
      </c>
      <c r="O7600" s="14"/>
      <c r="P7600" s="14"/>
      <c r="Q7600" s="14"/>
      <c r="R7600" s="14"/>
      <c r="S7600" s="14"/>
      <c r="T7600" s="14"/>
      <c r="U7600" s="14"/>
      <c r="V7600" s="14"/>
      <c r="W7600" s="14"/>
      <c r="X7600" s="14"/>
      <c r="Y7600" s="14"/>
    </row>
    <row r="7601" spans="1:25">
      <c r="A7601" s="14" t="s">
        <v>7685</v>
      </c>
      <c r="B7601" s="14" t="s">
        <v>64</v>
      </c>
      <c r="C7601" s="14" t="s">
        <v>132</v>
      </c>
      <c r="D7601" s="14" t="s">
        <v>73</v>
      </c>
      <c r="E7601" s="14">
        <v>1</v>
      </c>
      <c r="F7601" s="14">
        <v>389.98612961676503</v>
      </c>
      <c r="G7601" s="14">
        <v>129.99537653892199</v>
      </c>
      <c r="H7601" s="14">
        <v>308.77028227101903</v>
      </c>
      <c r="I7601" s="14">
        <v>298.967923608825</v>
      </c>
      <c r="J7601" s="14">
        <v>269.49049157693503</v>
      </c>
      <c r="K7601" s="14">
        <v>330.743670830604</v>
      </c>
      <c r="L7601" s="14">
        <v>31.7757472217783</v>
      </c>
      <c r="M7601" s="14">
        <v>29.477432031890501</v>
      </c>
      <c r="O7601" s="14"/>
      <c r="P7601" s="14"/>
      <c r="Q7601" s="14"/>
      <c r="R7601" s="14"/>
      <c r="S7601" s="14"/>
      <c r="T7601" s="14"/>
      <c r="U7601" s="14"/>
      <c r="V7601" s="14"/>
      <c r="W7601" s="14"/>
      <c r="X7601" s="14"/>
      <c r="Y7601" s="14"/>
    </row>
    <row r="7602" spans="1:25">
      <c r="A7602" s="14" t="s">
        <v>7686</v>
      </c>
      <c r="B7602" s="14" t="s">
        <v>64</v>
      </c>
      <c r="C7602" s="14" t="s">
        <v>38</v>
      </c>
      <c r="D7602" s="14" t="s">
        <v>73</v>
      </c>
      <c r="E7602" s="14">
        <v>2</v>
      </c>
      <c r="F7602" s="14">
        <v>457.54164536558397</v>
      </c>
      <c r="G7602" s="14">
        <v>152.51388178852801</v>
      </c>
      <c r="H7602" s="14">
        <v>378.31493225313301</v>
      </c>
      <c r="I7602" s="14">
        <v>435.07343426298303</v>
      </c>
      <c r="J7602" s="14">
        <v>394.39391785083302</v>
      </c>
      <c r="K7602" s="14">
        <v>478.67176470158802</v>
      </c>
      <c r="L7602" s="14">
        <v>43.598330438604897</v>
      </c>
      <c r="M7602" s="14">
        <v>40.6795164121502</v>
      </c>
      <c r="O7602" s="14"/>
      <c r="P7602" s="14"/>
      <c r="Q7602" s="14"/>
      <c r="R7602" s="14"/>
      <c r="S7602" s="14"/>
      <c r="T7602" s="14"/>
      <c r="U7602" s="14"/>
      <c r="V7602" s="14"/>
      <c r="W7602" s="14"/>
      <c r="X7602" s="14"/>
      <c r="Y7602" s="14"/>
    </row>
    <row r="7603" spans="1:25">
      <c r="A7603" s="14" t="s">
        <v>7687</v>
      </c>
      <c r="B7603" s="14" t="s">
        <v>64</v>
      </c>
      <c r="C7603" s="14" t="s">
        <v>36</v>
      </c>
      <c r="D7603" s="14" t="s">
        <v>73</v>
      </c>
      <c r="E7603" s="14">
        <v>2</v>
      </c>
      <c r="F7603" s="14">
        <v>431.91052708821098</v>
      </c>
      <c r="G7603" s="14">
        <v>143.97017569606999</v>
      </c>
      <c r="H7603" s="14">
        <v>353.77563937569499</v>
      </c>
      <c r="I7603" s="14">
        <v>401.46500821118099</v>
      </c>
      <c r="J7603" s="14">
        <v>362.82625288524503</v>
      </c>
      <c r="K7603" s="14">
        <v>442.96045895972702</v>
      </c>
      <c r="L7603" s="14">
        <v>41.495450748546503</v>
      </c>
      <c r="M7603" s="14">
        <v>38.638755325936401</v>
      </c>
      <c r="O7603" s="14"/>
      <c r="P7603" s="14"/>
      <c r="Q7603" s="14"/>
      <c r="R7603" s="14"/>
      <c r="S7603" s="14"/>
      <c r="T7603" s="14"/>
      <c r="U7603" s="14"/>
      <c r="V7603" s="14"/>
      <c r="W7603" s="14"/>
      <c r="X7603" s="14"/>
      <c r="Y7603" s="14"/>
    </row>
    <row r="7604" spans="1:25">
      <c r="A7604" s="14" t="s">
        <v>7688</v>
      </c>
      <c r="B7604" s="14" t="s">
        <v>64</v>
      </c>
      <c r="C7604" s="14" t="s">
        <v>34</v>
      </c>
      <c r="D7604" s="14" t="s">
        <v>73</v>
      </c>
      <c r="E7604" s="14">
        <v>2</v>
      </c>
      <c r="F7604" s="14">
        <v>448.425604654842</v>
      </c>
      <c r="G7604" s="14">
        <v>149.47520155161399</v>
      </c>
      <c r="H7604" s="14">
        <v>364.93860092193199</v>
      </c>
      <c r="I7604" s="14">
        <v>410.654438366877</v>
      </c>
      <c r="J7604" s="14">
        <v>371.81840699295702</v>
      </c>
      <c r="K7604" s="14">
        <v>452.30629464709199</v>
      </c>
      <c r="L7604" s="14">
        <v>41.651856280215199</v>
      </c>
      <c r="M7604" s="14">
        <v>38.836031373919603</v>
      </c>
      <c r="O7604" s="14"/>
      <c r="P7604" s="14"/>
      <c r="Q7604" s="14"/>
      <c r="R7604" s="14"/>
      <c r="S7604" s="14"/>
      <c r="T7604" s="14"/>
      <c r="U7604" s="14"/>
      <c r="V7604" s="14"/>
      <c r="W7604" s="14"/>
      <c r="X7604" s="14"/>
      <c r="Y7604" s="14"/>
    </row>
    <row r="7605" spans="1:25">
      <c r="A7605" s="14" t="s">
        <v>7689</v>
      </c>
      <c r="B7605" s="14" t="s">
        <v>64</v>
      </c>
      <c r="C7605" s="14" t="s">
        <v>128</v>
      </c>
      <c r="D7605" s="14" t="s">
        <v>73</v>
      </c>
      <c r="E7605" s="14">
        <v>2</v>
      </c>
      <c r="F7605" s="14">
        <v>434.54382917291201</v>
      </c>
      <c r="G7605" s="14">
        <v>144.847943057637</v>
      </c>
      <c r="H7605" s="14">
        <v>352.13677993299302</v>
      </c>
      <c r="I7605" s="14">
        <v>389.21122246876098</v>
      </c>
      <c r="J7605" s="14">
        <v>352.07442605141398</v>
      </c>
      <c r="K7605" s="14">
        <v>429.08500645289001</v>
      </c>
      <c r="L7605" s="14">
        <v>39.873783984128799</v>
      </c>
      <c r="M7605" s="14">
        <v>37.136796417346403</v>
      </c>
      <c r="O7605" s="14"/>
      <c r="P7605" s="14"/>
      <c r="Q7605" s="14"/>
      <c r="R7605" s="14"/>
      <c r="S7605" s="14"/>
      <c r="T7605" s="14"/>
      <c r="U7605" s="14"/>
      <c r="V7605" s="14"/>
      <c r="W7605" s="14"/>
      <c r="X7605" s="14"/>
      <c r="Y7605" s="14"/>
    </row>
    <row r="7606" spans="1:25">
      <c r="A7606" s="14" t="s">
        <v>7690</v>
      </c>
      <c r="B7606" s="14" t="s">
        <v>64</v>
      </c>
      <c r="C7606" s="14" t="s">
        <v>129</v>
      </c>
      <c r="D7606" s="14" t="s">
        <v>73</v>
      </c>
      <c r="E7606" s="14">
        <v>2</v>
      </c>
      <c r="F7606" s="14">
        <v>445.59039649178999</v>
      </c>
      <c r="G7606" s="14">
        <v>148.53013216393001</v>
      </c>
      <c r="H7606" s="14">
        <v>359.36158433145698</v>
      </c>
      <c r="I7606" s="14">
        <v>383.65870137650302</v>
      </c>
      <c r="J7606" s="14">
        <v>347.84994944743102</v>
      </c>
      <c r="K7606" s="14">
        <v>422.07235433595702</v>
      </c>
      <c r="L7606" s="14">
        <v>38.413652959454097</v>
      </c>
      <c r="M7606" s="14">
        <v>35.8087519290724</v>
      </c>
      <c r="O7606" s="14"/>
      <c r="P7606" s="14"/>
      <c r="Q7606" s="14"/>
      <c r="R7606" s="14"/>
      <c r="S7606" s="14"/>
      <c r="T7606" s="14"/>
      <c r="U7606" s="14"/>
      <c r="V7606" s="14"/>
      <c r="W7606" s="14"/>
      <c r="X7606" s="14"/>
      <c r="Y7606" s="14"/>
    </row>
    <row r="7607" spans="1:25">
      <c r="A7607" s="14" t="s">
        <v>7691</v>
      </c>
      <c r="B7607" s="14" t="s">
        <v>64</v>
      </c>
      <c r="C7607" s="14" t="s">
        <v>130</v>
      </c>
      <c r="D7607" s="14" t="s">
        <v>73</v>
      </c>
      <c r="E7607" s="14">
        <v>2</v>
      </c>
      <c r="F7607" s="14">
        <v>419.07024756773001</v>
      </c>
      <c r="G7607" s="14">
        <v>139.690082522577</v>
      </c>
      <c r="H7607" s="14">
        <v>336.81091724820101</v>
      </c>
      <c r="I7607" s="14">
        <v>350.89879109246499</v>
      </c>
      <c r="J7607" s="14">
        <v>317.25695588849197</v>
      </c>
      <c r="K7607" s="14">
        <v>387.06723016741802</v>
      </c>
      <c r="L7607" s="14">
        <v>36.168439074952197</v>
      </c>
      <c r="M7607" s="14">
        <v>33.641835203973898</v>
      </c>
      <c r="O7607" s="14"/>
      <c r="P7607" s="14"/>
      <c r="Q7607" s="14"/>
      <c r="R7607" s="14"/>
      <c r="S7607" s="14"/>
      <c r="T7607" s="14"/>
      <c r="U7607" s="14"/>
      <c r="V7607" s="14"/>
      <c r="W7607" s="14"/>
      <c r="X7607" s="14"/>
      <c r="Y7607" s="14"/>
    </row>
    <row r="7608" spans="1:25">
      <c r="A7608" s="14" t="s">
        <v>7692</v>
      </c>
      <c r="B7608" s="14" t="s">
        <v>64</v>
      </c>
      <c r="C7608" s="14" t="s">
        <v>131</v>
      </c>
      <c r="D7608" s="14" t="s">
        <v>73</v>
      </c>
      <c r="E7608" s="14">
        <v>2</v>
      </c>
      <c r="F7608" s="14">
        <v>421.94516550681402</v>
      </c>
      <c r="G7608" s="14">
        <v>140.64838850227099</v>
      </c>
      <c r="H7608" s="14">
        <v>337.83721296663998</v>
      </c>
      <c r="I7608" s="14">
        <v>344.81651781946198</v>
      </c>
      <c r="J7608" s="14">
        <v>311.92433841584199</v>
      </c>
      <c r="K7608" s="14">
        <v>380.17022965914202</v>
      </c>
      <c r="L7608" s="14">
        <v>35.353711839679498</v>
      </c>
      <c r="M7608" s="14">
        <v>32.892179403620503</v>
      </c>
      <c r="O7608" s="14"/>
      <c r="P7608" s="14"/>
      <c r="Q7608" s="14"/>
      <c r="R7608" s="14"/>
      <c r="S7608" s="14"/>
      <c r="T7608" s="14"/>
      <c r="U7608" s="14"/>
      <c r="V7608" s="14"/>
      <c r="W7608" s="14"/>
      <c r="X7608" s="14"/>
      <c r="Y7608" s="14"/>
    </row>
    <row r="7609" spans="1:25">
      <c r="A7609" s="14" t="s">
        <v>7693</v>
      </c>
      <c r="B7609" s="14" t="s">
        <v>64</v>
      </c>
      <c r="C7609" s="14" t="s">
        <v>132</v>
      </c>
      <c r="D7609" s="14" t="s">
        <v>73</v>
      </c>
      <c r="E7609" s="14">
        <v>2</v>
      </c>
      <c r="F7609" s="14">
        <v>419.94976852866603</v>
      </c>
      <c r="G7609" s="14">
        <v>139.983256176222</v>
      </c>
      <c r="H7609" s="14">
        <v>333.60854182018397</v>
      </c>
      <c r="I7609" s="14">
        <v>338.15315842579298</v>
      </c>
      <c r="J7609" s="14">
        <v>305.79135367305798</v>
      </c>
      <c r="K7609" s="14">
        <v>372.94278348665102</v>
      </c>
      <c r="L7609" s="14">
        <v>34.789625060857396</v>
      </c>
      <c r="M7609" s="14">
        <v>32.361804752734997</v>
      </c>
      <c r="O7609" s="14"/>
      <c r="P7609" s="14"/>
      <c r="Q7609" s="14"/>
      <c r="R7609" s="14"/>
      <c r="S7609" s="14"/>
      <c r="T7609" s="14"/>
      <c r="U7609" s="14"/>
      <c r="V7609" s="14"/>
      <c r="W7609" s="14"/>
      <c r="X7609" s="14"/>
      <c r="Y7609" s="14"/>
    </row>
    <row r="7610" spans="1:25">
      <c r="A7610" s="14" t="s">
        <v>7694</v>
      </c>
      <c r="B7610" s="14" t="s">
        <v>64</v>
      </c>
      <c r="C7610" s="14" t="s">
        <v>38</v>
      </c>
      <c r="D7610" s="14" t="s">
        <v>73</v>
      </c>
      <c r="E7610" s="14">
        <v>3</v>
      </c>
      <c r="F7610" s="14">
        <v>480.27938488620703</v>
      </c>
      <c r="G7610" s="14">
        <v>160.09312829540201</v>
      </c>
      <c r="H7610" s="14">
        <v>404.60593656959497</v>
      </c>
      <c r="I7610" s="14">
        <v>461.96958764132</v>
      </c>
      <c r="J7610" s="14">
        <v>420.12150063690598</v>
      </c>
      <c r="K7610" s="14">
        <v>506.74567962627799</v>
      </c>
      <c r="L7610" s="14">
        <v>44.776091984958597</v>
      </c>
      <c r="M7610" s="14">
        <v>41.8480870044136</v>
      </c>
      <c r="O7610" s="14"/>
      <c r="P7610" s="14"/>
      <c r="Q7610" s="14"/>
      <c r="R7610" s="14"/>
      <c r="S7610" s="14"/>
      <c r="T7610" s="14"/>
      <c r="U7610" s="14"/>
      <c r="V7610" s="14"/>
      <c r="W7610" s="14"/>
      <c r="X7610" s="14"/>
      <c r="Y7610" s="14"/>
    </row>
    <row r="7611" spans="1:25">
      <c r="A7611" s="14" t="s">
        <v>7695</v>
      </c>
      <c r="B7611" s="14" t="s">
        <v>64</v>
      </c>
      <c r="C7611" s="14" t="s">
        <v>36</v>
      </c>
      <c r="D7611" s="14" t="s">
        <v>73</v>
      </c>
      <c r="E7611" s="14">
        <v>3</v>
      </c>
      <c r="F7611" s="14">
        <v>493.95141142586101</v>
      </c>
      <c r="G7611" s="14">
        <v>164.65047047528699</v>
      </c>
      <c r="H7611" s="14">
        <v>411.97292006260398</v>
      </c>
      <c r="I7611" s="14">
        <v>464.699140499821</v>
      </c>
      <c r="J7611" s="14">
        <v>423.24720768857401</v>
      </c>
      <c r="K7611" s="14">
        <v>509.00943505992097</v>
      </c>
      <c r="L7611" s="14">
        <v>44.310294560099997</v>
      </c>
      <c r="M7611" s="14">
        <v>41.451932811246898</v>
      </c>
      <c r="O7611" s="14"/>
      <c r="P7611" s="14"/>
      <c r="Q7611" s="14"/>
      <c r="R7611" s="14"/>
      <c r="S7611" s="14"/>
      <c r="T7611" s="14"/>
      <c r="U7611" s="14"/>
      <c r="V7611" s="14"/>
      <c r="W7611" s="14"/>
      <c r="X7611" s="14"/>
      <c r="Y7611" s="14"/>
    </row>
    <row r="7612" spans="1:25">
      <c r="A7612" s="14" t="s">
        <v>7696</v>
      </c>
      <c r="B7612" s="14" t="s">
        <v>64</v>
      </c>
      <c r="C7612" s="14" t="s">
        <v>34</v>
      </c>
      <c r="D7612" s="14" t="s">
        <v>73</v>
      </c>
      <c r="E7612" s="14">
        <v>3</v>
      </c>
      <c r="F7612" s="14">
        <v>493.478680139017</v>
      </c>
      <c r="G7612" s="14">
        <v>164.49289337967201</v>
      </c>
      <c r="H7612" s="14">
        <v>409.08453961619603</v>
      </c>
      <c r="I7612" s="14">
        <v>455.29430653400601</v>
      </c>
      <c r="J7612" s="14">
        <v>414.73905096234103</v>
      </c>
      <c r="K7612" s="14">
        <v>498.647481593995</v>
      </c>
      <c r="L7612" s="14">
        <v>43.353175059989198</v>
      </c>
      <c r="M7612" s="14">
        <v>40.555255571665398</v>
      </c>
      <c r="O7612" s="14"/>
      <c r="P7612" s="14"/>
      <c r="Q7612" s="14"/>
      <c r="R7612" s="14"/>
      <c r="S7612" s="14"/>
      <c r="T7612" s="14"/>
      <c r="U7612" s="14"/>
      <c r="V7612" s="14"/>
      <c r="W7612" s="14"/>
      <c r="X7612" s="14"/>
      <c r="Y7612" s="14"/>
    </row>
    <row r="7613" spans="1:25">
      <c r="A7613" s="14" t="s">
        <v>7697</v>
      </c>
      <c r="B7613" s="14" t="s">
        <v>64</v>
      </c>
      <c r="C7613" s="14" t="s">
        <v>128</v>
      </c>
      <c r="D7613" s="14" t="s">
        <v>73</v>
      </c>
      <c r="E7613" s="14">
        <v>3</v>
      </c>
      <c r="F7613" s="14">
        <v>469.51130911773498</v>
      </c>
      <c r="G7613" s="14">
        <v>156.50376970591199</v>
      </c>
      <c r="H7613" s="14">
        <v>387.06939803109299</v>
      </c>
      <c r="I7613" s="14">
        <v>428.08121473057702</v>
      </c>
      <c r="J7613" s="14">
        <v>389.01070536675098</v>
      </c>
      <c r="K7613" s="14">
        <v>469.91775042746701</v>
      </c>
      <c r="L7613" s="14">
        <v>41.836535696889797</v>
      </c>
      <c r="M7613" s="14">
        <v>39.070509363826503</v>
      </c>
      <c r="O7613" s="14"/>
      <c r="P7613" s="14"/>
      <c r="Q7613" s="14"/>
      <c r="R7613" s="14"/>
      <c r="S7613" s="14"/>
      <c r="T7613" s="14"/>
      <c r="U7613" s="14"/>
      <c r="V7613" s="14"/>
      <c r="W7613" s="14"/>
      <c r="X7613" s="14"/>
      <c r="Y7613" s="14"/>
    </row>
    <row r="7614" spans="1:25">
      <c r="A7614" s="14" t="s">
        <v>7698</v>
      </c>
      <c r="B7614" s="14" t="s">
        <v>64</v>
      </c>
      <c r="C7614" s="14" t="s">
        <v>129</v>
      </c>
      <c r="D7614" s="14" t="s">
        <v>73</v>
      </c>
      <c r="E7614" s="14">
        <v>3</v>
      </c>
      <c r="F7614" s="14">
        <v>446.37429822380898</v>
      </c>
      <c r="G7614" s="14">
        <v>148.79143274127</v>
      </c>
      <c r="H7614" s="14">
        <v>367.117336456266</v>
      </c>
      <c r="I7614" s="14">
        <v>396.268015452008</v>
      </c>
      <c r="J7614" s="14">
        <v>359.42562482475199</v>
      </c>
      <c r="K7614" s="14">
        <v>435.78805231644799</v>
      </c>
      <c r="L7614" s="14">
        <v>39.520036864439398</v>
      </c>
      <c r="M7614" s="14">
        <v>36.842390627256499</v>
      </c>
      <c r="O7614" s="14"/>
      <c r="P7614" s="14"/>
      <c r="Q7614" s="14"/>
      <c r="R7614" s="14"/>
      <c r="S7614" s="14"/>
      <c r="T7614" s="14"/>
      <c r="U7614" s="14"/>
      <c r="V7614" s="14"/>
      <c r="W7614" s="14"/>
      <c r="X7614" s="14"/>
      <c r="Y7614" s="14"/>
    </row>
    <row r="7615" spans="1:25">
      <c r="A7615" s="14" t="s">
        <v>7699</v>
      </c>
      <c r="B7615" s="14" t="s">
        <v>64</v>
      </c>
      <c r="C7615" s="14" t="s">
        <v>130</v>
      </c>
      <c r="D7615" s="14" t="s">
        <v>73</v>
      </c>
      <c r="E7615" s="14">
        <v>3</v>
      </c>
      <c r="F7615" s="14">
        <v>446.45358890630598</v>
      </c>
      <c r="G7615" s="14">
        <v>148.81786296876899</v>
      </c>
      <c r="H7615" s="14">
        <v>366.47124063723101</v>
      </c>
      <c r="I7615" s="14">
        <v>390.345702341677</v>
      </c>
      <c r="J7615" s="14">
        <v>354.07752736119397</v>
      </c>
      <c r="K7615" s="14">
        <v>429.24954722524598</v>
      </c>
      <c r="L7615" s="14">
        <v>38.903844883569001</v>
      </c>
      <c r="M7615" s="14">
        <v>36.268174980482698</v>
      </c>
      <c r="O7615" s="14"/>
      <c r="P7615" s="14"/>
      <c r="Q7615" s="14"/>
      <c r="R7615" s="14"/>
      <c r="S7615" s="14"/>
      <c r="T7615" s="14"/>
      <c r="U7615" s="14"/>
      <c r="V7615" s="14"/>
      <c r="W7615" s="14"/>
      <c r="X7615" s="14"/>
      <c r="Y7615" s="14"/>
    </row>
    <row r="7616" spans="1:25">
      <c r="A7616" s="14" t="s">
        <v>7700</v>
      </c>
      <c r="B7616" s="14" t="s">
        <v>64</v>
      </c>
      <c r="C7616" s="14" t="s">
        <v>131</v>
      </c>
      <c r="D7616" s="14" t="s">
        <v>73</v>
      </c>
      <c r="E7616" s="14">
        <v>3</v>
      </c>
      <c r="F7616" s="14">
        <v>452.92704752787301</v>
      </c>
      <c r="G7616" s="14">
        <v>150.975682509291</v>
      </c>
      <c r="H7616" s="14">
        <v>370.686533259025</v>
      </c>
      <c r="I7616" s="14">
        <v>383.80679366667499</v>
      </c>
      <c r="J7616" s="14">
        <v>348.554016587874</v>
      </c>
      <c r="K7616" s="14">
        <v>421.60236135910498</v>
      </c>
      <c r="L7616" s="14">
        <v>37.795567692430602</v>
      </c>
      <c r="M7616" s="14">
        <v>35.252777078800698</v>
      </c>
      <c r="O7616" s="14"/>
      <c r="P7616" s="14"/>
      <c r="Q7616" s="14"/>
      <c r="R7616" s="14"/>
      <c r="S7616" s="14"/>
      <c r="T7616" s="14"/>
      <c r="U7616" s="14"/>
      <c r="V7616" s="14"/>
      <c r="W7616" s="14"/>
      <c r="X7616" s="14"/>
      <c r="Y7616" s="14"/>
    </row>
    <row r="7617" spans="1:25">
      <c r="A7617" s="14" t="s">
        <v>7701</v>
      </c>
      <c r="B7617" s="14" t="s">
        <v>64</v>
      </c>
      <c r="C7617" s="14" t="s">
        <v>132</v>
      </c>
      <c r="D7617" s="14" t="s">
        <v>73</v>
      </c>
      <c r="E7617" s="14">
        <v>3</v>
      </c>
      <c r="F7617" s="14">
        <v>455.59836918223698</v>
      </c>
      <c r="G7617" s="14">
        <v>151.86612306074599</v>
      </c>
      <c r="H7617" s="14">
        <v>371.54700557994198</v>
      </c>
      <c r="I7617" s="14">
        <v>379.63152030021502</v>
      </c>
      <c r="J7617" s="14">
        <v>344.834044292469</v>
      </c>
      <c r="K7617" s="14">
        <v>416.93129092081699</v>
      </c>
      <c r="L7617" s="14">
        <v>37.299770620602096</v>
      </c>
      <c r="M7617" s="14">
        <v>34.797476007745303</v>
      </c>
      <c r="O7617" s="14"/>
      <c r="P7617" s="14"/>
      <c r="Q7617" s="14"/>
      <c r="R7617" s="14"/>
      <c r="S7617" s="14"/>
      <c r="T7617" s="14"/>
      <c r="U7617" s="14"/>
      <c r="V7617" s="14"/>
      <c r="W7617" s="14"/>
      <c r="X7617" s="14"/>
      <c r="Y7617" s="14"/>
    </row>
    <row r="7618" spans="1:25">
      <c r="A7618" s="14" t="s">
        <v>7702</v>
      </c>
      <c r="B7618" s="14" t="s">
        <v>64</v>
      </c>
      <c r="C7618" s="14" t="s">
        <v>38</v>
      </c>
      <c r="D7618" s="14" t="s">
        <v>73</v>
      </c>
      <c r="E7618" s="14">
        <v>4</v>
      </c>
      <c r="F7618" s="14">
        <v>551.78414787882105</v>
      </c>
      <c r="G7618" s="14">
        <v>183.92804929293999</v>
      </c>
      <c r="H7618" s="14">
        <v>475.22125197338897</v>
      </c>
      <c r="I7618" s="14">
        <v>543.235226012574</v>
      </c>
      <c r="J7618" s="14">
        <v>497.45922726705999</v>
      </c>
      <c r="K7618" s="14">
        <v>591.99177661381896</v>
      </c>
      <c r="L7618" s="14">
        <v>48.756550601245102</v>
      </c>
      <c r="M7618" s="14">
        <v>45.775998745513903</v>
      </c>
      <c r="O7618" s="14"/>
      <c r="P7618" s="14"/>
      <c r="Q7618" s="14"/>
      <c r="R7618" s="14"/>
      <c r="S7618" s="14"/>
      <c r="T7618" s="14"/>
      <c r="U7618" s="14"/>
      <c r="V7618" s="14"/>
      <c r="W7618" s="14"/>
      <c r="X7618" s="14"/>
      <c r="Y7618" s="14"/>
    </row>
    <row r="7619" spans="1:25">
      <c r="A7619" s="14" t="s">
        <v>7703</v>
      </c>
      <c r="B7619" s="14" t="s">
        <v>64</v>
      </c>
      <c r="C7619" s="14" t="s">
        <v>36</v>
      </c>
      <c r="D7619" s="14" t="s">
        <v>73</v>
      </c>
      <c r="E7619" s="14">
        <v>4</v>
      </c>
      <c r="F7619" s="14">
        <v>558.16364330307999</v>
      </c>
      <c r="G7619" s="14">
        <v>186.05454776769301</v>
      </c>
      <c r="H7619" s="14">
        <v>476.151337015526</v>
      </c>
      <c r="I7619" s="14">
        <v>534.94725259417999</v>
      </c>
      <c r="J7619" s="14">
        <v>490.15647208620999</v>
      </c>
      <c r="K7619" s="14">
        <v>582.63713604647398</v>
      </c>
      <c r="L7619" s="14">
        <v>47.689883452293898</v>
      </c>
      <c r="M7619" s="14">
        <v>44.790780507970801</v>
      </c>
      <c r="O7619" s="14"/>
      <c r="P7619" s="14"/>
      <c r="Q7619" s="14"/>
      <c r="R7619" s="14"/>
      <c r="S7619" s="14"/>
      <c r="T7619" s="14"/>
      <c r="U7619" s="14"/>
      <c r="V7619" s="14"/>
      <c r="W7619" s="14"/>
      <c r="X7619" s="14"/>
      <c r="Y7619" s="14"/>
    </row>
    <row r="7620" spans="1:25">
      <c r="A7620" s="14" t="s">
        <v>7704</v>
      </c>
      <c r="B7620" s="14" t="s">
        <v>64</v>
      </c>
      <c r="C7620" s="14" t="s">
        <v>34</v>
      </c>
      <c r="D7620" s="14" t="s">
        <v>73</v>
      </c>
      <c r="E7620" s="14">
        <v>4</v>
      </c>
      <c r="F7620" s="14">
        <v>565.748394366963</v>
      </c>
      <c r="G7620" s="14">
        <v>188.58279812232101</v>
      </c>
      <c r="H7620" s="14">
        <v>479.13919371164599</v>
      </c>
      <c r="I7620" s="14">
        <v>531.91752239637299</v>
      </c>
      <c r="J7620" s="14">
        <v>487.69224041144003</v>
      </c>
      <c r="K7620" s="14">
        <v>578.98538254126697</v>
      </c>
      <c r="L7620" s="14">
        <v>47.067860144894397</v>
      </c>
      <c r="M7620" s="14">
        <v>44.225281984932998</v>
      </c>
      <c r="O7620" s="14"/>
      <c r="P7620" s="14"/>
      <c r="Q7620" s="14"/>
      <c r="R7620" s="14"/>
      <c r="S7620" s="14"/>
      <c r="T7620" s="14"/>
      <c r="U7620" s="14"/>
      <c r="V7620" s="14"/>
      <c r="W7620" s="14"/>
      <c r="X7620" s="14"/>
      <c r="Y7620" s="14"/>
    </row>
    <row r="7621" spans="1:25">
      <c r="A7621" s="14" t="s">
        <v>7705</v>
      </c>
      <c r="B7621" s="14" t="s">
        <v>64</v>
      </c>
      <c r="C7621" s="14" t="s">
        <v>128</v>
      </c>
      <c r="D7621" s="14" t="s">
        <v>73</v>
      </c>
      <c r="E7621" s="14">
        <v>4</v>
      </c>
      <c r="F7621" s="14">
        <v>544.66136881334501</v>
      </c>
      <c r="G7621" s="14">
        <v>181.55378960444801</v>
      </c>
      <c r="H7621" s="14">
        <v>459.292644904876</v>
      </c>
      <c r="I7621" s="14">
        <v>505.54943436772101</v>
      </c>
      <c r="J7621" s="14">
        <v>462.66605134281002</v>
      </c>
      <c r="K7621" s="14">
        <v>551.24386975280902</v>
      </c>
      <c r="L7621" s="14">
        <v>45.694435385087999</v>
      </c>
      <c r="M7621" s="14">
        <v>42.883383024911303</v>
      </c>
      <c r="O7621" s="14"/>
      <c r="P7621" s="14"/>
      <c r="Q7621" s="14"/>
      <c r="R7621" s="14"/>
      <c r="S7621" s="14"/>
      <c r="T7621" s="14"/>
      <c r="U7621" s="14"/>
      <c r="V7621" s="14"/>
      <c r="W7621" s="14"/>
      <c r="X7621" s="14"/>
      <c r="Y7621" s="14"/>
    </row>
    <row r="7622" spans="1:25">
      <c r="A7622" s="14" t="s">
        <v>7706</v>
      </c>
      <c r="B7622" s="14" t="s">
        <v>64</v>
      </c>
      <c r="C7622" s="14" t="s">
        <v>129</v>
      </c>
      <c r="D7622" s="14" t="s">
        <v>73</v>
      </c>
      <c r="E7622" s="14">
        <v>4</v>
      </c>
      <c r="F7622" s="14">
        <v>534.02393226535196</v>
      </c>
      <c r="G7622" s="14">
        <v>178.00797742178401</v>
      </c>
      <c r="H7622" s="14">
        <v>448.18337118272501</v>
      </c>
      <c r="I7622" s="14">
        <v>490.30123345712002</v>
      </c>
      <c r="J7622" s="14">
        <v>448.26089261462698</v>
      </c>
      <c r="K7622" s="14">
        <v>535.12565412080596</v>
      </c>
      <c r="L7622" s="14">
        <v>44.824420663686197</v>
      </c>
      <c r="M7622" s="14">
        <v>42.040340842492903</v>
      </c>
      <c r="O7622" s="14"/>
      <c r="P7622" s="14"/>
      <c r="Q7622" s="14"/>
      <c r="R7622" s="14"/>
      <c r="S7622" s="14"/>
      <c r="T7622" s="14"/>
      <c r="U7622" s="14"/>
      <c r="V7622" s="14"/>
      <c r="W7622" s="14"/>
      <c r="X7622" s="14"/>
      <c r="Y7622" s="14"/>
    </row>
    <row r="7623" spans="1:25">
      <c r="A7623" s="14" t="s">
        <v>7707</v>
      </c>
      <c r="B7623" s="14" t="s">
        <v>64</v>
      </c>
      <c r="C7623" s="14" t="s">
        <v>130</v>
      </c>
      <c r="D7623" s="14" t="s">
        <v>73</v>
      </c>
      <c r="E7623" s="14">
        <v>4</v>
      </c>
      <c r="F7623" s="14">
        <v>514.213409049603</v>
      </c>
      <c r="G7623" s="14">
        <v>171.404469683201</v>
      </c>
      <c r="H7623" s="14">
        <v>429.14058039257799</v>
      </c>
      <c r="I7623" s="14">
        <v>467.55122031843001</v>
      </c>
      <c r="J7623" s="14">
        <v>426.639657495812</v>
      </c>
      <c r="K7623" s="14">
        <v>511.22569474617802</v>
      </c>
      <c r="L7623" s="14">
        <v>43.674474427747299</v>
      </c>
      <c r="M7623" s="14">
        <v>40.911562822618599</v>
      </c>
      <c r="O7623" s="14"/>
      <c r="P7623" s="14"/>
      <c r="Q7623" s="14"/>
      <c r="R7623" s="14"/>
      <c r="S7623" s="14"/>
      <c r="T7623" s="14"/>
      <c r="U7623" s="14"/>
      <c r="V7623" s="14"/>
      <c r="W7623" s="14"/>
      <c r="X7623" s="14"/>
      <c r="Y7623" s="14"/>
    </row>
    <row r="7624" spans="1:25">
      <c r="A7624" s="14" t="s">
        <v>7708</v>
      </c>
      <c r="B7624" s="14" t="s">
        <v>64</v>
      </c>
      <c r="C7624" s="14" t="s">
        <v>131</v>
      </c>
      <c r="D7624" s="14" t="s">
        <v>73</v>
      </c>
      <c r="E7624" s="14">
        <v>4</v>
      </c>
      <c r="F7624" s="14">
        <v>515.86319317227105</v>
      </c>
      <c r="G7624" s="14">
        <v>171.95439772409</v>
      </c>
      <c r="H7624" s="14">
        <v>428.063158692792</v>
      </c>
      <c r="I7624" s="14">
        <v>462.93662826764501</v>
      </c>
      <c r="J7624" s="14">
        <v>422.55731654886</v>
      </c>
      <c r="K7624" s="14">
        <v>506.03838358092997</v>
      </c>
      <c r="L7624" s="14">
        <v>43.101755313284997</v>
      </c>
      <c r="M7624" s="14">
        <v>40.3793117187845</v>
      </c>
      <c r="O7624" s="14"/>
      <c r="P7624" s="14"/>
      <c r="Q7624" s="14"/>
      <c r="R7624" s="14"/>
      <c r="S7624" s="14"/>
      <c r="T7624" s="14"/>
      <c r="U7624" s="14"/>
      <c r="V7624" s="14"/>
      <c r="W7624" s="14"/>
      <c r="X7624" s="14"/>
      <c r="Y7624" s="14"/>
    </row>
    <row r="7625" spans="1:25">
      <c r="A7625" s="14" t="s">
        <v>7709</v>
      </c>
      <c r="B7625" s="14" t="s">
        <v>64</v>
      </c>
      <c r="C7625" s="14" t="s">
        <v>132</v>
      </c>
      <c r="D7625" s="14" t="s">
        <v>73</v>
      </c>
      <c r="E7625" s="14">
        <v>4</v>
      </c>
      <c r="F7625" s="14">
        <v>519.05840598323198</v>
      </c>
      <c r="G7625" s="14">
        <v>173.01946866107701</v>
      </c>
      <c r="H7625" s="14">
        <v>429.50988918669702</v>
      </c>
      <c r="I7625" s="14">
        <v>459.80077206819902</v>
      </c>
      <c r="J7625" s="14">
        <v>419.868179168457</v>
      </c>
      <c r="K7625" s="14">
        <v>502.417089006124</v>
      </c>
      <c r="L7625" s="14">
        <v>42.616316937925497</v>
      </c>
      <c r="M7625" s="14">
        <v>39.932592899741699</v>
      </c>
      <c r="O7625" s="14"/>
      <c r="P7625" s="14"/>
      <c r="Q7625" s="14"/>
      <c r="R7625" s="14"/>
      <c r="S7625" s="14"/>
      <c r="T7625" s="14"/>
      <c r="U7625" s="14"/>
      <c r="V7625" s="14"/>
      <c r="W7625" s="14"/>
      <c r="X7625" s="14"/>
      <c r="Y7625" s="14"/>
    </row>
    <row r="7626" spans="1:25">
      <c r="A7626" s="14" t="s">
        <v>7710</v>
      </c>
      <c r="B7626" s="14" t="s">
        <v>64</v>
      </c>
      <c r="C7626" s="14" t="s">
        <v>38</v>
      </c>
      <c r="D7626" s="14" t="s">
        <v>73</v>
      </c>
      <c r="E7626" s="14">
        <v>5</v>
      </c>
      <c r="F7626" s="14">
        <v>612.34821065752806</v>
      </c>
      <c r="G7626" s="14">
        <v>204.11607021917601</v>
      </c>
      <c r="H7626" s="14">
        <v>591.49219583247498</v>
      </c>
      <c r="I7626" s="14">
        <v>682.78405760233102</v>
      </c>
      <c r="J7626" s="14">
        <v>627.85334110020801</v>
      </c>
      <c r="K7626" s="14">
        <v>741.10386584866899</v>
      </c>
      <c r="L7626" s="14">
        <v>58.319808246337502</v>
      </c>
      <c r="M7626" s="14">
        <v>54.930716502123701</v>
      </c>
      <c r="O7626" s="14"/>
      <c r="P7626" s="14"/>
      <c r="Q7626" s="14"/>
      <c r="R7626" s="14"/>
      <c r="S7626" s="14"/>
      <c r="T7626" s="14"/>
      <c r="U7626" s="14"/>
      <c r="V7626" s="14"/>
      <c r="W7626" s="14"/>
      <c r="X7626" s="14"/>
      <c r="Y7626" s="14"/>
    </row>
    <row r="7627" spans="1:25">
      <c r="A7627" s="14" t="s">
        <v>7711</v>
      </c>
      <c r="B7627" s="14" t="s">
        <v>64</v>
      </c>
      <c r="C7627" s="14" t="s">
        <v>36</v>
      </c>
      <c r="D7627" s="14" t="s">
        <v>73</v>
      </c>
      <c r="E7627" s="14">
        <v>5</v>
      </c>
      <c r="F7627" s="14">
        <v>626.12466454936896</v>
      </c>
      <c r="G7627" s="14">
        <v>208.70822151645601</v>
      </c>
      <c r="H7627" s="14">
        <v>600.63952932030895</v>
      </c>
      <c r="I7627" s="14">
        <v>689.80708331162498</v>
      </c>
      <c r="J7627" s="14">
        <v>635.14062422160305</v>
      </c>
      <c r="K7627" s="14">
        <v>747.80778518972204</v>
      </c>
      <c r="L7627" s="14">
        <v>58.000701878097203</v>
      </c>
      <c r="M7627" s="14">
        <v>54.666459090021597</v>
      </c>
      <c r="O7627" s="14"/>
      <c r="P7627" s="14"/>
      <c r="Q7627" s="14"/>
      <c r="R7627" s="14"/>
      <c r="S7627" s="14"/>
      <c r="T7627" s="14"/>
      <c r="U7627" s="14"/>
      <c r="V7627" s="14"/>
      <c r="W7627" s="14"/>
      <c r="X7627" s="14"/>
      <c r="Y7627" s="14"/>
    </row>
    <row r="7628" spans="1:25">
      <c r="A7628" s="14" t="s">
        <v>7712</v>
      </c>
      <c r="B7628" s="14" t="s">
        <v>64</v>
      </c>
      <c r="C7628" s="14" t="s">
        <v>34</v>
      </c>
      <c r="D7628" s="14" t="s">
        <v>73</v>
      </c>
      <c r="E7628" s="14">
        <v>5</v>
      </c>
      <c r="F7628" s="14">
        <v>616.63911396779599</v>
      </c>
      <c r="G7628" s="14">
        <v>205.54637132259899</v>
      </c>
      <c r="H7628" s="14">
        <v>588.72192049779096</v>
      </c>
      <c r="I7628" s="14">
        <v>671.54677294119006</v>
      </c>
      <c r="J7628" s="14">
        <v>618.02900411023995</v>
      </c>
      <c r="K7628" s="14">
        <v>728.35456642085296</v>
      </c>
      <c r="L7628" s="14">
        <v>56.807793479662898</v>
      </c>
      <c r="M7628" s="14">
        <v>53.517768830949599</v>
      </c>
      <c r="O7628" s="14"/>
      <c r="P7628" s="14"/>
      <c r="Q7628" s="14"/>
      <c r="R7628" s="14"/>
      <c r="S7628" s="14"/>
      <c r="T7628" s="14"/>
      <c r="U7628" s="14"/>
      <c r="V7628" s="14"/>
      <c r="W7628" s="14"/>
      <c r="X7628" s="14"/>
      <c r="Y7628" s="14"/>
    </row>
    <row r="7629" spans="1:25">
      <c r="A7629" s="14" t="s">
        <v>7713</v>
      </c>
      <c r="B7629" s="14" t="s">
        <v>64</v>
      </c>
      <c r="C7629" s="14" t="s">
        <v>128</v>
      </c>
      <c r="D7629" s="14" t="s">
        <v>73</v>
      </c>
      <c r="E7629" s="14">
        <v>5</v>
      </c>
      <c r="F7629" s="14">
        <v>588.46294869004896</v>
      </c>
      <c r="G7629" s="14">
        <v>196.15431623001601</v>
      </c>
      <c r="H7629" s="14">
        <v>560.36618802259602</v>
      </c>
      <c r="I7629" s="14">
        <v>637.35776071780401</v>
      </c>
      <c r="J7629" s="14">
        <v>585.65181014376105</v>
      </c>
      <c r="K7629" s="14">
        <v>692.32012811202503</v>
      </c>
      <c r="L7629" s="14">
        <v>54.9623673942205</v>
      </c>
      <c r="M7629" s="14">
        <v>51.705950574043399</v>
      </c>
      <c r="O7629" s="14"/>
      <c r="P7629" s="14"/>
      <c r="Q7629" s="14"/>
      <c r="R7629" s="14"/>
      <c r="S7629" s="14"/>
      <c r="T7629" s="14"/>
      <c r="U7629" s="14"/>
      <c r="V7629" s="14"/>
      <c r="W7629" s="14"/>
      <c r="X7629" s="14"/>
      <c r="Y7629" s="14"/>
    </row>
    <row r="7630" spans="1:25">
      <c r="A7630" s="14" t="s">
        <v>7714</v>
      </c>
      <c r="B7630" s="14" t="s">
        <v>64</v>
      </c>
      <c r="C7630" s="14" t="s">
        <v>129</v>
      </c>
      <c r="D7630" s="14" t="s">
        <v>73</v>
      </c>
      <c r="E7630" s="14">
        <v>5</v>
      </c>
      <c r="F7630" s="14">
        <v>562.16981062093896</v>
      </c>
      <c r="G7630" s="14">
        <v>187.38993687364601</v>
      </c>
      <c r="H7630" s="14">
        <v>533.53498782440295</v>
      </c>
      <c r="I7630" s="14">
        <v>599.45926284799805</v>
      </c>
      <c r="J7630" s="14">
        <v>549.86515165460196</v>
      </c>
      <c r="K7630" s="14">
        <v>652.25151670772095</v>
      </c>
      <c r="L7630" s="14">
        <v>52.792253859723203</v>
      </c>
      <c r="M7630" s="14">
        <v>49.594111193395399</v>
      </c>
      <c r="O7630" s="14"/>
      <c r="P7630" s="14"/>
      <c r="Q7630" s="14"/>
      <c r="R7630" s="14"/>
      <c r="S7630" s="14"/>
      <c r="T7630" s="14"/>
      <c r="U7630" s="14"/>
      <c r="V7630" s="14"/>
      <c r="W7630" s="14"/>
      <c r="X7630" s="14"/>
      <c r="Y7630" s="14"/>
    </row>
    <row r="7631" spans="1:25">
      <c r="A7631" s="14" t="s">
        <v>7715</v>
      </c>
      <c r="B7631" s="14" t="s">
        <v>64</v>
      </c>
      <c r="C7631" s="14" t="s">
        <v>130</v>
      </c>
      <c r="D7631" s="14" t="s">
        <v>73</v>
      </c>
      <c r="E7631" s="14">
        <v>5</v>
      </c>
      <c r="F7631" s="14">
        <v>574.20623877179105</v>
      </c>
      <c r="G7631" s="14">
        <v>191.402079590597</v>
      </c>
      <c r="H7631" s="14">
        <v>543.49342530765603</v>
      </c>
      <c r="I7631" s="14">
        <v>605.25031206006997</v>
      </c>
      <c r="J7631" s="14">
        <v>555.78624747322499</v>
      </c>
      <c r="K7631" s="14">
        <v>657.86936408402801</v>
      </c>
      <c r="L7631" s="14">
        <v>52.619052023958403</v>
      </c>
      <c r="M7631" s="14">
        <v>49.4640645868446</v>
      </c>
      <c r="O7631" s="14"/>
      <c r="P7631" s="14"/>
      <c r="Q7631" s="14"/>
      <c r="R7631" s="14"/>
      <c r="S7631" s="14"/>
      <c r="T7631" s="14"/>
      <c r="U7631" s="14"/>
      <c r="V7631" s="14"/>
      <c r="W7631" s="14"/>
      <c r="X7631" s="14"/>
      <c r="Y7631" s="14"/>
    </row>
    <row r="7632" spans="1:25">
      <c r="A7632" s="14" t="s">
        <v>7716</v>
      </c>
      <c r="B7632" s="14" t="s">
        <v>64</v>
      </c>
      <c r="C7632" s="14" t="s">
        <v>131</v>
      </c>
      <c r="D7632" s="14" t="s">
        <v>73</v>
      </c>
      <c r="E7632" s="14">
        <v>5</v>
      </c>
      <c r="F7632" s="14">
        <v>604.70289596039595</v>
      </c>
      <c r="G7632" s="14">
        <v>201.567631986799</v>
      </c>
      <c r="H7632" s="14">
        <v>569.829340332073</v>
      </c>
      <c r="I7632" s="14">
        <v>626.122904514271</v>
      </c>
      <c r="J7632" s="14">
        <v>576.268040579493</v>
      </c>
      <c r="K7632" s="14">
        <v>679.07372810263996</v>
      </c>
      <c r="L7632" s="14">
        <v>52.950823588368202</v>
      </c>
      <c r="M7632" s="14">
        <v>49.854863934778201</v>
      </c>
      <c r="O7632" s="14"/>
      <c r="P7632" s="14"/>
      <c r="Q7632" s="14"/>
      <c r="R7632" s="14"/>
      <c r="S7632" s="14"/>
      <c r="T7632" s="14"/>
      <c r="U7632" s="14"/>
      <c r="V7632" s="14"/>
      <c r="W7632" s="14"/>
      <c r="X7632" s="14"/>
      <c r="Y7632" s="14"/>
    </row>
    <row r="7633" spans="1:25">
      <c r="A7633" s="14" t="s">
        <v>7717</v>
      </c>
      <c r="B7633" s="14" t="s">
        <v>64</v>
      </c>
      <c r="C7633" s="14" t="s">
        <v>132</v>
      </c>
      <c r="D7633" s="14" t="s">
        <v>73</v>
      </c>
      <c r="E7633" s="14">
        <v>5</v>
      </c>
      <c r="F7633" s="14">
        <v>642.29607298308702</v>
      </c>
      <c r="G7633" s="14">
        <v>214.09869099436199</v>
      </c>
      <c r="H7633" s="14">
        <v>603.83197610518596</v>
      </c>
      <c r="I7633" s="14">
        <v>659.42004948008798</v>
      </c>
      <c r="J7633" s="14">
        <v>608.52647023628901</v>
      </c>
      <c r="K7633" s="14">
        <v>713.37714480500199</v>
      </c>
      <c r="L7633" s="14">
        <v>53.957095324913801</v>
      </c>
      <c r="M7633" s="14">
        <v>50.893579243799003</v>
      </c>
      <c r="O7633" s="14"/>
      <c r="P7633" s="14"/>
      <c r="Q7633" s="14"/>
      <c r="R7633" s="14"/>
      <c r="S7633" s="14"/>
      <c r="T7633" s="14"/>
      <c r="U7633" s="14"/>
      <c r="V7633" s="14"/>
      <c r="W7633" s="14"/>
      <c r="X7633" s="14"/>
      <c r="Y7633" s="14"/>
    </row>
    <row r="7634" spans="1:25">
      <c r="A7634" s="14" t="s">
        <v>7718</v>
      </c>
      <c r="B7634" s="14" t="s">
        <v>64</v>
      </c>
      <c r="C7634" s="14" t="s">
        <v>38</v>
      </c>
      <c r="D7634" s="14" t="s">
        <v>78</v>
      </c>
      <c r="E7634" s="14">
        <v>0</v>
      </c>
      <c r="F7634" s="14">
        <v>1224.6392415974699</v>
      </c>
      <c r="G7634" s="14">
        <v>408.21308053249101</v>
      </c>
      <c r="H7634" s="14">
        <v>371.074688765237</v>
      </c>
      <c r="I7634" s="14">
        <v>469.732368731767</v>
      </c>
      <c r="J7634" s="14">
        <v>442.62344152879399</v>
      </c>
      <c r="K7634" s="14">
        <v>498.01248630032501</v>
      </c>
      <c r="L7634" s="14">
        <v>28.2801175685575</v>
      </c>
      <c r="M7634" s="14">
        <v>27.108927202973</v>
      </c>
      <c r="O7634" s="14"/>
      <c r="P7634" s="14"/>
      <c r="Q7634" s="14"/>
      <c r="R7634" s="14"/>
      <c r="S7634" s="14"/>
      <c r="T7634" s="14"/>
      <c r="U7634" s="14"/>
      <c r="V7634" s="14"/>
      <c r="W7634" s="14"/>
      <c r="X7634" s="14"/>
      <c r="Y7634" s="14"/>
    </row>
    <row r="7635" spans="1:25">
      <c r="A7635" s="14" t="s">
        <v>7719</v>
      </c>
      <c r="B7635" s="14" t="s">
        <v>64</v>
      </c>
      <c r="C7635" s="14" t="s">
        <v>36</v>
      </c>
      <c r="D7635" s="14" t="s">
        <v>78</v>
      </c>
      <c r="E7635" s="14">
        <v>0</v>
      </c>
      <c r="F7635" s="14">
        <v>1194.0883713548301</v>
      </c>
      <c r="G7635" s="14">
        <v>398.029457118278</v>
      </c>
      <c r="H7635" s="14">
        <v>357.43764652057899</v>
      </c>
      <c r="I7635" s="14">
        <v>450.17092427074101</v>
      </c>
      <c r="J7635" s="14">
        <v>423.94435561605002</v>
      </c>
      <c r="K7635" s="14">
        <v>477.54531015943098</v>
      </c>
      <c r="L7635" s="14">
        <v>27.374385888689201</v>
      </c>
      <c r="M7635" s="14">
        <v>26.226568654691999</v>
      </c>
      <c r="O7635" s="14"/>
      <c r="P7635" s="14"/>
      <c r="Q7635" s="14"/>
      <c r="R7635" s="14"/>
      <c r="S7635" s="14"/>
      <c r="T7635" s="14"/>
      <c r="U7635" s="14"/>
      <c r="V7635" s="14"/>
      <c r="W7635" s="14"/>
      <c r="X7635" s="14"/>
      <c r="Y7635" s="14"/>
    </row>
    <row r="7636" spans="1:25">
      <c r="A7636" s="14" t="s">
        <v>7720</v>
      </c>
      <c r="B7636" s="14" t="s">
        <v>64</v>
      </c>
      <c r="C7636" s="14" t="s">
        <v>34</v>
      </c>
      <c r="D7636" s="14" t="s">
        <v>78</v>
      </c>
      <c r="E7636" s="14">
        <v>0</v>
      </c>
      <c r="F7636" s="14">
        <v>1150.3024744750201</v>
      </c>
      <c r="G7636" s="14">
        <v>383.43415815833998</v>
      </c>
      <c r="H7636" s="14">
        <v>340.04046140964999</v>
      </c>
      <c r="I7636" s="14">
        <v>424.12195451013599</v>
      </c>
      <c r="J7636" s="14">
        <v>399.11985694885101</v>
      </c>
      <c r="K7636" s="14">
        <v>450.23941342621902</v>
      </c>
      <c r="L7636" s="14">
        <v>26.117458916083098</v>
      </c>
      <c r="M7636" s="14">
        <v>25.0020975612847</v>
      </c>
      <c r="O7636" s="14"/>
      <c r="P7636" s="14"/>
      <c r="Q7636" s="14"/>
      <c r="R7636" s="14"/>
      <c r="S7636" s="14"/>
      <c r="T7636" s="14"/>
      <c r="U7636" s="14"/>
      <c r="V7636" s="14"/>
      <c r="W7636" s="14"/>
      <c r="X7636" s="14"/>
      <c r="Y7636" s="14"/>
    </row>
    <row r="7637" spans="1:25">
      <c r="A7637" s="14" t="s">
        <v>7721</v>
      </c>
      <c r="B7637" s="14" t="s">
        <v>64</v>
      </c>
      <c r="C7637" s="14" t="s">
        <v>128</v>
      </c>
      <c r="D7637" s="14" t="s">
        <v>78</v>
      </c>
      <c r="E7637" s="14">
        <v>0</v>
      </c>
      <c r="F7637" s="14">
        <v>1113.54090474806</v>
      </c>
      <c r="G7637" s="14">
        <v>371.18030158268698</v>
      </c>
      <c r="H7637" s="14">
        <v>325.49872545638601</v>
      </c>
      <c r="I7637" s="14">
        <v>404.16635831841103</v>
      </c>
      <c r="J7637" s="14">
        <v>380.02421258595098</v>
      </c>
      <c r="K7637" s="14">
        <v>429.403572045781</v>
      </c>
      <c r="L7637" s="14">
        <v>25.237213727369699</v>
      </c>
      <c r="M7637" s="14">
        <v>24.142145732459799</v>
      </c>
      <c r="O7637" s="14"/>
      <c r="P7637" s="14"/>
      <c r="Q7637" s="14"/>
      <c r="R7637" s="14"/>
      <c r="S7637" s="14"/>
      <c r="T7637" s="14"/>
      <c r="U7637" s="14"/>
      <c r="V7637" s="14"/>
      <c r="W7637" s="14"/>
      <c r="X7637" s="14"/>
      <c r="Y7637" s="14"/>
    </row>
    <row r="7638" spans="1:25">
      <c r="A7638" s="14" t="s">
        <v>7722</v>
      </c>
      <c r="B7638" s="14" t="s">
        <v>64</v>
      </c>
      <c r="C7638" s="14" t="s">
        <v>129</v>
      </c>
      <c r="D7638" s="14" t="s">
        <v>78</v>
      </c>
      <c r="E7638" s="14">
        <v>0</v>
      </c>
      <c r="F7638" s="14">
        <v>1105.70099411668</v>
      </c>
      <c r="G7638" s="14">
        <v>368.566998038892</v>
      </c>
      <c r="H7638" s="14">
        <v>320.471676994483</v>
      </c>
      <c r="I7638" s="14">
        <v>396.90770888536503</v>
      </c>
      <c r="J7638" s="14">
        <v>373.20484064774001</v>
      </c>
      <c r="K7638" s="14">
        <v>421.68961923949598</v>
      </c>
      <c r="L7638" s="14">
        <v>24.781910354130702</v>
      </c>
      <c r="M7638" s="14">
        <v>23.7028682376245</v>
      </c>
      <c r="O7638" s="14"/>
      <c r="P7638" s="14"/>
      <c r="Q7638" s="14"/>
      <c r="R7638" s="14"/>
      <c r="S7638" s="14"/>
      <c r="T7638" s="14"/>
      <c r="U7638" s="14"/>
      <c r="V7638" s="14"/>
      <c r="W7638" s="14"/>
      <c r="X7638" s="14"/>
      <c r="Y7638" s="14"/>
    </row>
    <row r="7639" spans="1:25">
      <c r="A7639" s="14" t="s">
        <v>7723</v>
      </c>
      <c r="B7639" s="14" t="s">
        <v>64</v>
      </c>
      <c r="C7639" s="14" t="s">
        <v>130</v>
      </c>
      <c r="D7639" s="14" t="s">
        <v>78</v>
      </c>
      <c r="E7639" s="14">
        <v>0</v>
      </c>
      <c r="F7639" s="14">
        <v>1146.09566041474</v>
      </c>
      <c r="G7639" s="14">
        <v>382.03188680491297</v>
      </c>
      <c r="H7639" s="14">
        <v>329.90283946492798</v>
      </c>
      <c r="I7639" s="14">
        <v>405.59081471994398</v>
      </c>
      <c r="J7639" s="14">
        <v>381.87277121858199</v>
      </c>
      <c r="K7639" s="14">
        <v>430.36892442873102</v>
      </c>
      <c r="L7639" s="14">
        <v>24.778109708786701</v>
      </c>
      <c r="M7639" s="14">
        <v>23.718043501361901</v>
      </c>
      <c r="O7639" s="14"/>
      <c r="P7639" s="14"/>
      <c r="Q7639" s="14"/>
      <c r="R7639" s="14"/>
      <c r="S7639" s="14"/>
      <c r="T7639" s="14"/>
      <c r="U7639" s="14"/>
      <c r="V7639" s="14"/>
      <c r="W7639" s="14"/>
      <c r="X7639" s="14"/>
      <c r="Y7639" s="14"/>
    </row>
    <row r="7640" spans="1:25">
      <c r="A7640" s="14" t="s">
        <v>7724</v>
      </c>
      <c r="B7640" s="14" t="s">
        <v>64</v>
      </c>
      <c r="C7640" s="14" t="s">
        <v>131</v>
      </c>
      <c r="D7640" s="14" t="s">
        <v>78</v>
      </c>
      <c r="E7640" s="14">
        <v>0</v>
      </c>
      <c r="F7640" s="14">
        <v>1160.14832321821</v>
      </c>
      <c r="G7640" s="14">
        <v>386.71610773940398</v>
      </c>
      <c r="H7640" s="14">
        <v>331.71736810722598</v>
      </c>
      <c r="I7640" s="14">
        <v>401.15064348208301</v>
      </c>
      <c r="J7640" s="14">
        <v>377.93055605420602</v>
      </c>
      <c r="K7640" s="14">
        <v>425.40208382836101</v>
      </c>
      <c r="L7640" s="14">
        <v>24.251440346278301</v>
      </c>
      <c r="M7640" s="14">
        <v>23.220087427877498</v>
      </c>
      <c r="O7640" s="14"/>
      <c r="P7640" s="14"/>
      <c r="Q7640" s="14"/>
      <c r="R7640" s="14"/>
      <c r="S7640" s="14"/>
      <c r="T7640" s="14"/>
      <c r="U7640" s="14"/>
      <c r="V7640" s="14"/>
      <c r="W7640" s="14"/>
      <c r="X7640" s="14"/>
      <c r="Y7640" s="14"/>
    </row>
    <row r="7641" spans="1:25">
      <c r="A7641" s="14" t="s">
        <v>7725</v>
      </c>
      <c r="B7641" s="14" t="s">
        <v>64</v>
      </c>
      <c r="C7641" s="14" t="s">
        <v>132</v>
      </c>
      <c r="D7641" s="14" t="s">
        <v>78</v>
      </c>
      <c r="E7641" s="14">
        <v>0</v>
      </c>
      <c r="F7641" s="14">
        <v>1155.8826123039701</v>
      </c>
      <c r="G7641" s="14">
        <v>385.29420410132298</v>
      </c>
      <c r="H7641" s="14">
        <v>327.893217453852</v>
      </c>
      <c r="I7641" s="14">
        <v>391.45560394527899</v>
      </c>
      <c r="J7641" s="14">
        <v>368.79148870711498</v>
      </c>
      <c r="K7641" s="14">
        <v>415.12827868284899</v>
      </c>
      <c r="L7641" s="14">
        <v>23.6726747375704</v>
      </c>
      <c r="M7641" s="14">
        <v>22.6641152381636</v>
      </c>
      <c r="O7641" s="14"/>
      <c r="P7641" s="14"/>
      <c r="Q7641" s="14"/>
      <c r="R7641" s="14"/>
      <c r="S7641" s="14"/>
      <c r="T7641" s="14"/>
      <c r="U7641" s="14"/>
      <c r="V7641" s="14"/>
      <c r="W7641" s="14"/>
      <c r="X7641" s="14"/>
      <c r="Y7641" s="14"/>
    </row>
    <row r="7642" spans="1:25">
      <c r="A7642" s="14" t="s">
        <v>7726</v>
      </c>
      <c r="B7642" s="14" t="s">
        <v>64</v>
      </c>
      <c r="C7642" s="14" t="s">
        <v>38</v>
      </c>
      <c r="D7642" s="14" t="s">
        <v>78</v>
      </c>
      <c r="E7642" s="14">
        <v>1</v>
      </c>
      <c r="F7642" s="14">
        <v>210.64087355484699</v>
      </c>
      <c r="G7642" s="14">
        <v>70.213624518282401</v>
      </c>
      <c r="H7642" s="14">
        <v>268.001162327884</v>
      </c>
      <c r="I7642" s="14">
        <v>317.25430016448502</v>
      </c>
      <c r="J7642" s="14">
        <v>273.674783800542</v>
      </c>
      <c r="K7642" s="14">
        <v>365.52776104535297</v>
      </c>
      <c r="L7642" s="14">
        <v>48.273460880868598</v>
      </c>
      <c r="M7642" s="14">
        <v>43.579516363942901</v>
      </c>
      <c r="O7642" s="14"/>
      <c r="P7642" s="14"/>
      <c r="Q7642" s="14"/>
      <c r="R7642" s="14"/>
      <c r="S7642" s="14"/>
      <c r="T7642" s="14"/>
      <c r="U7642" s="14"/>
      <c r="V7642" s="14"/>
      <c r="W7642" s="14"/>
      <c r="X7642" s="14"/>
      <c r="Y7642" s="14"/>
    </row>
    <row r="7643" spans="1:25">
      <c r="A7643" s="14" t="s">
        <v>7727</v>
      </c>
      <c r="B7643" s="14" t="s">
        <v>64</v>
      </c>
      <c r="C7643" s="14" t="s">
        <v>36</v>
      </c>
      <c r="D7643" s="14" t="s">
        <v>78</v>
      </c>
      <c r="E7643" s="14">
        <v>1</v>
      </c>
      <c r="F7643" s="14">
        <v>209.11159213015799</v>
      </c>
      <c r="G7643" s="14">
        <v>69.703864043386105</v>
      </c>
      <c r="H7643" s="14">
        <v>264.29341404956801</v>
      </c>
      <c r="I7643" s="14">
        <v>301.86256189605302</v>
      </c>
      <c r="J7643" s="14">
        <v>260.51656920216698</v>
      </c>
      <c r="K7643" s="14">
        <v>347.67911547418601</v>
      </c>
      <c r="L7643" s="14">
        <v>45.816553578133401</v>
      </c>
      <c r="M7643" s="14">
        <v>41.345992693885897</v>
      </c>
      <c r="O7643" s="14"/>
      <c r="P7643" s="14"/>
      <c r="Q7643" s="14"/>
      <c r="R7643" s="14"/>
      <c r="S7643" s="14"/>
      <c r="T7643" s="14"/>
      <c r="U7643" s="14"/>
      <c r="V7643" s="14"/>
      <c r="W7643" s="14"/>
      <c r="X7643" s="14"/>
      <c r="Y7643" s="14"/>
    </row>
    <row r="7644" spans="1:25">
      <c r="A7644" s="14" t="s">
        <v>7728</v>
      </c>
      <c r="B7644" s="14" t="s">
        <v>64</v>
      </c>
      <c r="C7644" s="14" t="s">
        <v>34</v>
      </c>
      <c r="D7644" s="14" t="s">
        <v>78</v>
      </c>
      <c r="E7644" s="14">
        <v>1</v>
      </c>
      <c r="F7644" s="14">
        <v>203.027722111711</v>
      </c>
      <c r="G7644" s="14">
        <v>67.6759073705704</v>
      </c>
      <c r="H7644" s="14">
        <v>255.16253030327701</v>
      </c>
      <c r="I7644" s="14">
        <v>284.47004256548797</v>
      </c>
      <c r="J7644" s="14">
        <v>245.39521948027999</v>
      </c>
      <c r="K7644" s="14">
        <v>327.83635718918703</v>
      </c>
      <c r="L7644" s="14">
        <v>43.366314623698699</v>
      </c>
      <c r="M7644" s="14">
        <v>39.074823085208301</v>
      </c>
      <c r="O7644" s="14"/>
      <c r="P7644" s="14"/>
      <c r="Q7644" s="14"/>
      <c r="R7644" s="14"/>
      <c r="S7644" s="14"/>
      <c r="T7644" s="14"/>
      <c r="U7644" s="14"/>
      <c r="V7644" s="14"/>
      <c r="W7644" s="14"/>
      <c r="X7644" s="14"/>
      <c r="Y7644" s="14"/>
    </row>
    <row r="7645" spans="1:25">
      <c r="A7645" s="14" t="s">
        <v>7729</v>
      </c>
      <c r="B7645" s="14" t="s">
        <v>64</v>
      </c>
      <c r="C7645" s="14" t="s">
        <v>128</v>
      </c>
      <c r="D7645" s="14" t="s">
        <v>78</v>
      </c>
      <c r="E7645" s="14">
        <v>1</v>
      </c>
      <c r="F7645" s="14">
        <v>195.40875265019599</v>
      </c>
      <c r="G7645" s="14">
        <v>65.136250883398503</v>
      </c>
      <c r="H7645" s="14">
        <v>244.61563348129201</v>
      </c>
      <c r="I7645" s="14">
        <v>273.41442658206802</v>
      </c>
      <c r="J7645" s="14">
        <v>235.12143984580399</v>
      </c>
      <c r="K7645" s="14">
        <v>315.99907445230502</v>
      </c>
      <c r="L7645" s="14">
        <v>42.584647870236303</v>
      </c>
      <c r="M7645" s="14">
        <v>38.292986736264801</v>
      </c>
      <c r="O7645" s="14"/>
      <c r="P7645" s="14"/>
      <c r="Q7645" s="14"/>
      <c r="R7645" s="14"/>
      <c r="S7645" s="14"/>
      <c r="T7645" s="14"/>
      <c r="U7645" s="14"/>
      <c r="V7645" s="14"/>
      <c r="W7645" s="14"/>
      <c r="X7645" s="14"/>
      <c r="Y7645" s="14"/>
    </row>
    <row r="7646" spans="1:25">
      <c r="A7646" s="14" t="s">
        <v>7730</v>
      </c>
      <c r="B7646" s="14" t="s">
        <v>64</v>
      </c>
      <c r="C7646" s="14" t="s">
        <v>129</v>
      </c>
      <c r="D7646" s="14" t="s">
        <v>78</v>
      </c>
      <c r="E7646" s="14">
        <v>1</v>
      </c>
      <c r="F7646" s="14">
        <v>192.688411195892</v>
      </c>
      <c r="G7646" s="14">
        <v>64.229470398630795</v>
      </c>
      <c r="H7646" s="14">
        <v>240.39175008220499</v>
      </c>
      <c r="I7646" s="14">
        <v>263.21308772155402</v>
      </c>
      <c r="J7646" s="14">
        <v>226.303044565682</v>
      </c>
      <c r="K7646" s="14">
        <v>304.290640947329</v>
      </c>
      <c r="L7646" s="14">
        <v>41.077553225775198</v>
      </c>
      <c r="M7646" s="14">
        <v>36.910043155871897</v>
      </c>
      <c r="O7646" s="14"/>
      <c r="P7646" s="14"/>
      <c r="Q7646" s="14"/>
      <c r="R7646" s="14"/>
      <c r="S7646" s="14"/>
      <c r="T7646" s="14"/>
      <c r="U7646" s="14"/>
      <c r="V7646" s="14"/>
      <c r="W7646" s="14"/>
      <c r="X7646" s="14"/>
      <c r="Y7646" s="14"/>
    </row>
    <row r="7647" spans="1:25">
      <c r="A7647" s="14" t="s">
        <v>7731</v>
      </c>
      <c r="B7647" s="14" t="s">
        <v>64</v>
      </c>
      <c r="C7647" s="14" t="s">
        <v>130</v>
      </c>
      <c r="D7647" s="14" t="s">
        <v>78</v>
      </c>
      <c r="E7647" s="14">
        <v>1</v>
      </c>
      <c r="F7647" s="14">
        <v>196.44416067766599</v>
      </c>
      <c r="G7647" s="14">
        <v>65.481386892555193</v>
      </c>
      <c r="H7647" s="14">
        <v>244.275806311525</v>
      </c>
      <c r="I7647" s="14">
        <v>262.60660952447802</v>
      </c>
      <c r="J7647" s="14">
        <v>226.210731359878</v>
      </c>
      <c r="K7647" s="14">
        <v>303.07012912391201</v>
      </c>
      <c r="L7647" s="14">
        <v>40.463519599433702</v>
      </c>
      <c r="M7647" s="14">
        <v>36.395878164600099</v>
      </c>
      <c r="O7647" s="14"/>
      <c r="P7647" s="14"/>
      <c r="Q7647" s="14"/>
      <c r="R7647" s="14"/>
      <c r="S7647" s="14"/>
      <c r="T7647" s="14"/>
      <c r="U7647" s="14"/>
      <c r="V7647" s="14"/>
      <c r="W7647" s="14"/>
      <c r="X7647" s="14"/>
      <c r="Y7647" s="14"/>
    </row>
    <row r="7648" spans="1:25">
      <c r="A7648" s="14" t="s">
        <v>7732</v>
      </c>
      <c r="B7648" s="14" t="s">
        <v>64</v>
      </c>
      <c r="C7648" s="14" t="s">
        <v>131</v>
      </c>
      <c r="D7648" s="14" t="s">
        <v>78</v>
      </c>
      <c r="E7648" s="14">
        <v>1</v>
      </c>
      <c r="F7648" s="14">
        <v>191.30992171322799</v>
      </c>
      <c r="G7648" s="14">
        <v>63.769973904409497</v>
      </c>
      <c r="H7648" s="14">
        <v>236.922179760772</v>
      </c>
      <c r="I7648" s="14">
        <v>249.62911254134499</v>
      </c>
      <c r="J7648" s="14">
        <v>214.716809502003</v>
      </c>
      <c r="K7648" s="14">
        <v>288.49838976991902</v>
      </c>
      <c r="L7648" s="14">
        <v>38.869277228574497</v>
      </c>
      <c r="M7648" s="14">
        <v>34.912303039341303</v>
      </c>
      <c r="O7648" s="14"/>
      <c r="P7648" s="14"/>
      <c r="Q7648" s="14"/>
      <c r="R7648" s="14"/>
      <c r="S7648" s="14"/>
      <c r="T7648" s="14"/>
      <c r="U7648" s="14"/>
      <c r="V7648" s="14"/>
      <c r="W7648" s="14"/>
      <c r="X7648" s="14"/>
      <c r="Y7648" s="14"/>
    </row>
    <row r="7649" spans="1:25">
      <c r="A7649" s="14" t="s">
        <v>7733</v>
      </c>
      <c r="B7649" s="14" t="s">
        <v>64</v>
      </c>
      <c r="C7649" s="14" t="s">
        <v>132</v>
      </c>
      <c r="D7649" s="14" t="s">
        <v>78</v>
      </c>
      <c r="E7649" s="14">
        <v>1</v>
      </c>
      <c r="F7649" s="14">
        <v>189.88638986186101</v>
      </c>
      <c r="G7649" s="14">
        <v>63.295463287286999</v>
      </c>
      <c r="H7649" s="14">
        <v>234.75804201204301</v>
      </c>
      <c r="I7649" s="14">
        <v>241.68510225645301</v>
      </c>
      <c r="J7649" s="14">
        <v>207.912447500773</v>
      </c>
      <c r="K7649" s="14">
        <v>279.30074864751901</v>
      </c>
      <c r="L7649" s="14">
        <v>37.615646391066498</v>
      </c>
      <c r="M7649" s="14">
        <v>33.772654755680399</v>
      </c>
      <c r="O7649" s="14"/>
      <c r="P7649" s="14"/>
      <c r="Q7649" s="14"/>
      <c r="R7649" s="14"/>
      <c r="S7649" s="14"/>
      <c r="T7649" s="14"/>
      <c r="U7649" s="14"/>
      <c r="V7649" s="14"/>
      <c r="W7649" s="14"/>
      <c r="X7649" s="14"/>
      <c r="Y7649" s="14"/>
    </row>
    <row r="7650" spans="1:25">
      <c r="A7650" s="14" t="s">
        <v>7734</v>
      </c>
      <c r="B7650" s="14" t="s">
        <v>64</v>
      </c>
      <c r="C7650" s="14" t="s">
        <v>38</v>
      </c>
      <c r="D7650" s="14" t="s">
        <v>78</v>
      </c>
      <c r="E7650" s="14">
        <v>2</v>
      </c>
      <c r="F7650" s="14">
        <v>211.726840597418</v>
      </c>
      <c r="G7650" s="14">
        <v>70.575613532472701</v>
      </c>
      <c r="H7650" s="14">
        <v>291.48621308344002</v>
      </c>
      <c r="I7650" s="14">
        <v>361.993968559336</v>
      </c>
      <c r="J7650" s="14">
        <v>313.213308496938</v>
      </c>
      <c r="K7650" s="14">
        <v>416.01452528762701</v>
      </c>
      <c r="L7650" s="14">
        <v>54.0205567282907</v>
      </c>
      <c r="M7650" s="14">
        <v>48.7806600623977</v>
      </c>
      <c r="O7650" s="14"/>
      <c r="P7650" s="14"/>
      <c r="Q7650" s="14"/>
      <c r="R7650" s="14"/>
      <c r="S7650" s="14"/>
      <c r="T7650" s="14"/>
      <c r="U7650" s="14"/>
      <c r="V7650" s="14"/>
      <c r="W7650" s="14"/>
      <c r="X7650" s="14"/>
      <c r="Y7650" s="14"/>
    </row>
    <row r="7651" spans="1:25">
      <c r="A7651" s="14" t="s">
        <v>7735</v>
      </c>
      <c r="B7651" s="14" t="s">
        <v>64</v>
      </c>
      <c r="C7651" s="14" t="s">
        <v>36</v>
      </c>
      <c r="D7651" s="14" t="s">
        <v>78</v>
      </c>
      <c r="E7651" s="14">
        <v>2</v>
      </c>
      <c r="F7651" s="14">
        <v>193.27670931287199</v>
      </c>
      <c r="G7651" s="14">
        <v>64.425569770957495</v>
      </c>
      <c r="H7651" s="14">
        <v>262.151870160013</v>
      </c>
      <c r="I7651" s="14">
        <v>325.15945214204402</v>
      </c>
      <c r="J7651" s="14">
        <v>279.39147575162599</v>
      </c>
      <c r="K7651" s="14">
        <v>376.08674571995698</v>
      </c>
      <c r="L7651" s="14">
        <v>50.927293577913197</v>
      </c>
      <c r="M7651" s="14">
        <v>45.767976390417601</v>
      </c>
      <c r="O7651" s="14"/>
      <c r="P7651" s="14"/>
      <c r="Q7651" s="14"/>
      <c r="R7651" s="14"/>
      <c r="S7651" s="14"/>
      <c r="T7651" s="14"/>
      <c r="U7651" s="14"/>
      <c r="V7651" s="14"/>
      <c r="W7651" s="14"/>
      <c r="X7651" s="14"/>
      <c r="Y7651" s="14"/>
    </row>
    <row r="7652" spans="1:25">
      <c r="A7652" s="14" t="s">
        <v>7736</v>
      </c>
      <c r="B7652" s="14" t="s">
        <v>64</v>
      </c>
      <c r="C7652" s="14" t="s">
        <v>34</v>
      </c>
      <c r="D7652" s="14" t="s">
        <v>78</v>
      </c>
      <c r="E7652" s="14">
        <v>2</v>
      </c>
      <c r="F7652" s="14">
        <v>195.75828883707999</v>
      </c>
      <c r="G7652" s="14">
        <v>65.252762945693306</v>
      </c>
      <c r="H7652" s="14">
        <v>262.11192185456201</v>
      </c>
      <c r="I7652" s="14">
        <v>323.25737871379403</v>
      </c>
      <c r="J7652" s="14">
        <v>278.05174582515298</v>
      </c>
      <c r="K7652" s="14">
        <v>373.52460889839898</v>
      </c>
      <c r="L7652" s="14">
        <v>50.2672301846046</v>
      </c>
      <c r="M7652" s="14">
        <v>45.205632888641901</v>
      </c>
      <c r="O7652" s="14"/>
      <c r="P7652" s="14"/>
      <c r="Q7652" s="14"/>
      <c r="R7652" s="14"/>
      <c r="S7652" s="14"/>
      <c r="T7652" s="14"/>
      <c r="U7652" s="14"/>
      <c r="V7652" s="14"/>
      <c r="W7652" s="14"/>
      <c r="X7652" s="14"/>
      <c r="Y7652" s="14"/>
    </row>
    <row r="7653" spans="1:25">
      <c r="A7653" s="14" t="s">
        <v>7737</v>
      </c>
      <c r="B7653" s="14" t="s">
        <v>64</v>
      </c>
      <c r="C7653" s="14" t="s">
        <v>128</v>
      </c>
      <c r="D7653" s="14" t="s">
        <v>78</v>
      </c>
      <c r="E7653" s="14">
        <v>2</v>
      </c>
      <c r="F7653" s="14">
        <v>188.293912726412</v>
      </c>
      <c r="G7653" s="14">
        <v>62.7646375754708</v>
      </c>
      <c r="H7653" s="14">
        <v>248.89811466657699</v>
      </c>
      <c r="I7653" s="14">
        <v>304.08211963090298</v>
      </c>
      <c r="J7653" s="14">
        <v>260.663890234441</v>
      </c>
      <c r="K7653" s="14">
        <v>352.46302280608001</v>
      </c>
      <c r="L7653" s="14">
        <v>48.380903175177302</v>
      </c>
      <c r="M7653" s="14">
        <v>43.418229396461399</v>
      </c>
      <c r="O7653" s="14"/>
      <c r="P7653" s="14"/>
      <c r="Q7653" s="14"/>
      <c r="R7653" s="14"/>
      <c r="S7653" s="14"/>
      <c r="T7653" s="14"/>
      <c r="U7653" s="14"/>
      <c r="V7653" s="14"/>
      <c r="W7653" s="14"/>
      <c r="X7653" s="14"/>
      <c r="Y7653" s="14"/>
    </row>
    <row r="7654" spans="1:25">
      <c r="A7654" s="14" t="s">
        <v>7738</v>
      </c>
      <c r="B7654" s="14" t="s">
        <v>64</v>
      </c>
      <c r="C7654" s="14" t="s">
        <v>129</v>
      </c>
      <c r="D7654" s="14" t="s">
        <v>78</v>
      </c>
      <c r="E7654" s="14">
        <v>2</v>
      </c>
      <c r="F7654" s="14">
        <v>183.68841969364701</v>
      </c>
      <c r="G7654" s="14">
        <v>61.2294732312157</v>
      </c>
      <c r="H7654" s="14">
        <v>240.04968530683999</v>
      </c>
      <c r="I7654" s="14">
        <v>293.88189821479898</v>
      </c>
      <c r="J7654" s="14">
        <v>251.24640563122199</v>
      </c>
      <c r="K7654" s="14">
        <v>341.455038562808</v>
      </c>
      <c r="L7654" s="14">
        <v>47.573140348008799</v>
      </c>
      <c r="M7654" s="14">
        <v>42.635492583576998</v>
      </c>
      <c r="O7654" s="14"/>
      <c r="P7654" s="14"/>
      <c r="Q7654" s="14"/>
      <c r="R7654" s="14"/>
      <c r="S7654" s="14"/>
      <c r="T7654" s="14"/>
      <c r="U7654" s="14"/>
      <c r="V7654" s="14"/>
      <c r="W7654" s="14"/>
      <c r="X7654" s="14"/>
      <c r="Y7654" s="14"/>
    </row>
    <row r="7655" spans="1:25">
      <c r="A7655" s="14" t="s">
        <v>7739</v>
      </c>
      <c r="B7655" s="14" t="s">
        <v>64</v>
      </c>
      <c r="C7655" s="14" t="s">
        <v>130</v>
      </c>
      <c r="D7655" s="14" t="s">
        <v>78</v>
      </c>
      <c r="E7655" s="14">
        <v>2</v>
      </c>
      <c r="F7655" s="14">
        <v>193.270064068382</v>
      </c>
      <c r="G7655" s="14">
        <v>64.423354689460496</v>
      </c>
      <c r="H7655" s="14">
        <v>250.158640505807</v>
      </c>
      <c r="I7655" s="14">
        <v>298.85310672820702</v>
      </c>
      <c r="J7655" s="14">
        <v>256.91986405565501</v>
      </c>
      <c r="K7655" s="14">
        <v>345.51347212916301</v>
      </c>
      <c r="L7655" s="14">
        <v>46.660365400956302</v>
      </c>
      <c r="M7655" s="14">
        <v>41.933242672552502</v>
      </c>
      <c r="O7655" s="14"/>
      <c r="P7655" s="14"/>
      <c r="Q7655" s="14"/>
      <c r="R7655" s="14"/>
      <c r="S7655" s="14"/>
      <c r="T7655" s="14"/>
      <c r="U7655" s="14"/>
      <c r="V7655" s="14"/>
      <c r="W7655" s="14"/>
      <c r="X7655" s="14"/>
      <c r="Y7655" s="14"/>
    </row>
    <row r="7656" spans="1:25">
      <c r="A7656" s="14" t="s">
        <v>7740</v>
      </c>
      <c r="B7656" s="14" t="s">
        <v>64</v>
      </c>
      <c r="C7656" s="14" t="s">
        <v>131</v>
      </c>
      <c r="D7656" s="14" t="s">
        <v>78</v>
      </c>
      <c r="E7656" s="14">
        <v>2</v>
      </c>
      <c r="F7656" s="14">
        <v>190.09075896059099</v>
      </c>
      <c r="G7656" s="14">
        <v>63.363586320197001</v>
      </c>
      <c r="H7656" s="14">
        <v>244.39542165156999</v>
      </c>
      <c r="I7656" s="14">
        <v>284.96754098513497</v>
      </c>
      <c r="J7656" s="14">
        <v>244.97480267991301</v>
      </c>
      <c r="K7656" s="14">
        <v>329.50845991556997</v>
      </c>
      <c r="L7656" s="14">
        <v>44.540918930434401</v>
      </c>
      <c r="M7656" s="14">
        <v>39.992738305222801</v>
      </c>
      <c r="O7656" s="14"/>
      <c r="P7656" s="14"/>
      <c r="Q7656" s="14"/>
      <c r="R7656" s="14"/>
      <c r="S7656" s="14"/>
      <c r="T7656" s="14"/>
      <c r="U7656" s="14"/>
      <c r="V7656" s="14"/>
      <c r="W7656" s="14"/>
      <c r="X7656" s="14"/>
      <c r="Y7656" s="14"/>
    </row>
    <row r="7657" spans="1:25">
      <c r="A7657" s="14" t="s">
        <v>7741</v>
      </c>
      <c r="B7657" s="14" t="s">
        <v>64</v>
      </c>
      <c r="C7657" s="14" t="s">
        <v>132</v>
      </c>
      <c r="D7657" s="14" t="s">
        <v>78</v>
      </c>
      <c r="E7657" s="14">
        <v>2</v>
      </c>
      <c r="F7657" s="14">
        <v>204.52651548795001</v>
      </c>
      <c r="G7657" s="14">
        <v>68.175505162649898</v>
      </c>
      <c r="H7657" s="14">
        <v>261.01548723544499</v>
      </c>
      <c r="I7657" s="14">
        <v>301.51586530994501</v>
      </c>
      <c r="J7657" s="14">
        <v>260.82734473862598</v>
      </c>
      <c r="K7657" s="14">
        <v>346.65574871626001</v>
      </c>
      <c r="L7657" s="14">
        <v>45.139883406314802</v>
      </c>
      <c r="M7657" s="14">
        <v>40.688520571319401</v>
      </c>
      <c r="O7657" s="14"/>
      <c r="P7657" s="14"/>
      <c r="Q7657" s="14"/>
      <c r="R7657" s="14"/>
      <c r="S7657" s="14"/>
      <c r="T7657" s="14"/>
      <c r="U7657" s="14"/>
      <c r="V7657" s="14"/>
      <c r="W7657" s="14"/>
      <c r="X7657" s="14"/>
      <c r="Y7657" s="14"/>
    </row>
    <row r="7658" spans="1:25">
      <c r="A7658" s="14" t="s">
        <v>7742</v>
      </c>
      <c r="B7658" s="14" t="s">
        <v>64</v>
      </c>
      <c r="C7658" s="14" t="s">
        <v>38</v>
      </c>
      <c r="D7658" s="14" t="s">
        <v>78</v>
      </c>
      <c r="E7658" s="14">
        <v>3</v>
      </c>
      <c r="F7658" s="14">
        <v>212.908055744184</v>
      </c>
      <c r="G7658" s="14">
        <v>70.969351914728094</v>
      </c>
      <c r="H7658" s="14">
        <v>367.69779759975199</v>
      </c>
      <c r="I7658" s="14">
        <v>501.07234205983798</v>
      </c>
      <c r="J7658" s="14">
        <v>433.48726147268002</v>
      </c>
      <c r="K7658" s="14">
        <v>575.89592788649202</v>
      </c>
      <c r="L7658" s="14">
        <v>74.823585826653698</v>
      </c>
      <c r="M7658" s="14">
        <v>67.585080587157705</v>
      </c>
      <c r="O7658" s="14"/>
      <c r="P7658" s="14"/>
      <c r="Q7658" s="14"/>
      <c r="R7658" s="14"/>
      <c r="S7658" s="14"/>
      <c r="T7658" s="14"/>
      <c r="U7658" s="14"/>
      <c r="V7658" s="14"/>
      <c r="W7658" s="14"/>
      <c r="X7658" s="14"/>
      <c r="Y7658" s="14"/>
    </row>
    <row r="7659" spans="1:25">
      <c r="A7659" s="14" t="s">
        <v>7743</v>
      </c>
      <c r="B7659" s="14" t="s">
        <v>64</v>
      </c>
      <c r="C7659" s="14" t="s">
        <v>36</v>
      </c>
      <c r="D7659" s="14" t="s">
        <v>78</v>
      </c>
      <c r="E7659" s="14">
        <v>3</v>
      </c>
      <c r="F7659" s="14">
        <v>207.251417604712</v>
      </c>
      <c r="G7659" s="14">
        <v>69.083805868237405</v>
      </c>
      <c r="H7659" s="14">
        <v>353.92502750215601</v>
      </c>
      <c r="I7659" s="14">
        <v>483.16415402689802</v>
      </c>
      <c r="J7659" s="14">
        <v>416.984757163361</v>
      </c>
      <c r="K7659" s="14">
        <v>556.53313001825302</v>
      </c>
      <c r="L7659" s="14">
        <v>73.368975991355597</v>
      </c>
      <c r="M7659" s="14">
        <v>66.179396863537207</v>
      </c>
      <c r="O7659" s="14"/>
      <c r="P7659" s="14"/>
      <c r="Q7659" s="14"/>
      <c r="R7659" s="14"/>
      <c r="S7659" s="14"/>
      <c r="T7659" s="14"/>
      <c r="U7659" s="14"/>
      <c r="V7659" s="14"/>
      <c r="W7659" s="14"/>
      <c r="X7659" s="14"/>
      <c r="Y7659" s="14"/>
    </row>
    <row r="7660" spans="1:25">
      <c r="A7660" s="14" t="s">
        <v>7744</v>
      </c>
      <c r="B7660" s="14" t="s">
        <v>64</v>
      </c>
      <c r="C7660" s="14" t="s">
        <v>34</v>
      </c>
      <c r="D7660" s="14" t="s">
        <v>78</v>
      </c>
      <c r="E7660" s="14">
        <v>3</v>
      </c>
      <c r="F7660" s="14">
        <v>197.90061740417499</v>
      </c>
      <c r="G7660" s="14">
        <v>65.966872468058199</v>
      </c>
      <c r="H7660" s="14">
        <v>333.23334243310899</v>
      </c>
      <c r="I7660" s="14">
        <v>445.47475117884102</v>
      </c>
      <c r="J7660" s="14">
        <v>383.28588773438503</v>
      </c>
      <c r="K7660" s="14">
        <v>514.58677021290202</v>
      </c>
      <c r="L7660" s="14">
        <v>69.112019034060395</v>
      </c>
      <c r="M7660" s="14">
        <v>62.188863444456103</v>
      </c>
      <c r="O7660" s="14"/>
      <c r="P7660" s="14"/>
      <c r="Q7660" s="14"/>
      <c r="R7660" s="14"/>
      <c r="S7660" s="14"/>
      <c r="T7660" s="14"/>
      <c r="U7660" s="14"/>
      <c r="V7660" s="14"/>
      <c r="W7660" s="14"/>
      <c r="X7660" s="14"/>
      <c r="Y7660" s="14"/>
    </row>
    <row r="7661" spans="1:25">
      <c r="A7661" s="14" t="s">
        <v>7745</v>
      </c>
      <c r="B7661" s="14" t="s">
        <v>64</v>
      </c>
      <c r="C7661" s="14" t="s">
        <v>128</v>
      </c>
      <c r="D7661" s="14" t="s">
        <v>78</v>
      </c>
      <c r="E7661" s="14">
        <v>3</v>
      </c>
      <c r="F7661" s="14">
        <v>183.78676285519299</v>
      </c>
      <c r="G7661" s="14">
        <v>61.262254285064401</v>
      </c>
      <c r="H7661" s="14">
        <v>305.13142989638902</v>
      </c>
      <c r="I7661" s="14">
        <v>402.766991000009</v>
      </c>
      <c r="J7661" s="14">
        <v>344.893138878461</v>
      </c>
      <c r="K7661" s="14">
        <v>467.34135302940501</v>
      </c>
      <c r="L7661" s="14">
        <v>64.574362029396298</v>
      </c>
      <c r="M7661" s="14">
        <v>57.873852121547898</v>
      </c>
      <c r="O7661" s="14"/>
      <c r="P7661" s="14"/>
      <c r="Q7661" s="14"/>
      <c r="R7661" s="14"/>
      <c r="S7661" s="14"/>
      <c r="T7661" s="14"/>
      <c r="U7661" s="14"/>
      <c r="V7661" s="14"/>
      <c r="W7661" s="14"/>
      <c r="X7661" s="14"/>
      <c r="Y7661" s="14"/>
    </row>
    <row r="7662" spans="1:25">
      <c r="A7662" s="14" t="s">
        <v>7746</v>
      </c>
      <c r="B7662" s="14" t="s">
        <v>64</v>
      </c>
      <c r="C7662" s="14" t="s">
        <v>129</v>
      </c>
      <c r="D7662" s="14" t="s">
        <v>78</v>
      </c>
      <c r="E7662" s="14">
        <v>3</v>
      </c>
      <c r="F7662" s="14">
        <v>179.701475096558</v>
      </c>
      <c r="G7662" s="14">
        <v>59.900491698852598</v>
      </c>
      <c r="H7662" s="14">
        <v>295.23144361003801</v>
      </c>
      <c r="I7662" s="14">
        <v>394.39680566790503</v>
      </c>
      <c r="J7662" s="14">
        <v>337.44479187479499</v>
      </c>
      <c r="K7662" s="14">
        <v>458.02175673761701</v>
      </c>
      <c r="L7662" s="14">
        <v>63.6249510697115</v>
      </c>
      <c r="M7662" s="14">
        <v>56.952013793109998</v>
      </c>
      <c r="O7662" s="14"/>
      <c r="P7662" s="14"/>
      <c r="Q7662" s="14"/>
      <c r="R7662" s="14"/>
      <c r="S7662" s="14"/>
      <c r="T7662" s="14"/>
      <c r="U7662" s="14"/>
      <c r="V7662" s="14"/>
      <c r="W7662" s="14"/>
      <c r="X7662" s="14"/>
      <c r="Y7662" s="14"/>
    </row>
    <row r="7663" spans="1:25">
      <c r="A7663" s="14" t="s">
        <v>7747</v>
      </c>
      <c r="B7663" s="14" t="s">
        <v>64</v>
      </c>
      <c r="C7663" s="14" t="s">
        <v>130</v>
      </c>
      <c r="D7663" s="14" t="s">
        <v>78</v>
      </c>
      <c r="E7663" s="14">
        <v>3</v>
      </c>
      <c r="F7663" s="14">
        <v>171.85571542181501</v>
      </c>
      <c r="G7663" s="14">
        <v>57.2852384739383</v>
      </c>
      <c r="H7663" s="14">
        <v>280.31074625554999</v>
      </c>
      <c r="I7663" s="14">
        <v>371.46374472070801</v>
      </c>
      <c r="J7663" s="14">
        <v>316.83315833191102</v>
      </c>
      <c r="K7663" s="14">
        <v>432.64892920335399</v>
      </c>
      <c r="L7663" s="14">
        <v>61.185184482645099</v>
      </c>
      <c r="M7663" s="14">
        <v>54.630586388797902</v>
      </c>
      <c r="O7663" s="14"/>
      <c r="P7663" s="14"/>
      <c r="Q7663" s="14"/>
      <c r="R7663" s="14"/>
      <c r="S7663" s="14"/>
      <c r="T7663" s="14"/>
      <c r="U7663" s="14"/>
      <c r="V7663" s="14"/>
      <c r="W7663" s="14"/>
      <c r="X7663" s="14"/>
      <c r="Y7663" s="14"/>
    </row>
    <row r="7664" spans="1:25">
      <c r="A7664" s="14" t="s">
        <v>7748</v>
      </c>
      <c r="B7664" s="14" t="s">
        <v>64</v>
      </c>
      <c r="C7664" s="14" t="s">
        <v>131</v>
      </c>
      <c r="D7664" s="14" t="s">
        <v>78</v>
      </c>
      <c r="E7664" s="14">
        <v>3</v>
      </c>
      <c r="F7664" s="14">
        <v>179.33356128927699</v>
      </c>
      <c r="G7664" s="14">
        <v>59.777853763092303</v>
      </c>
      <c r="H7664" s="14">
        <v>290.48458158817698</v>
      </c>
      <c r="I7664" s="14">
        <v>382.95083803726999</v>
      </c>
      <c r="J7664" s="14">
        <v>327.83477287819898</v>
      </c>
      <c r="K7664" s="14">
        <v>444.53175879448798</v>
      </c>
      <c r="L7664" s="14">
        <v>61.580920757217697</v>
      </c>
      <c r="M7664" s="14">
        <v>55.116065159071098</v>
      </c>
      <c r="O7664" s="14"/>
      <c r="P7664" s="14"/>
      <c r="Q7664" s="14"/>
      <c r="R7664" s="14"/>
      <c r="S7664" s="14"/>
      <c r="T7664" s="14"/>
      <c r="U7664" s="14"/>
      <c r="V7664" s="14"/>
      <c r="W7664" s="14"/>
      <c r="X7664" s="14"/>
      <c r="Y7664" s="14"/>
    </row>
    <row r="7665" spans="1:25">
      <c r="A7665" s="14" t="s">
        <v>7749</v>
      </c>
      <c r="B7665" s="14" t="s">
        <v>64</v>
      </c>
      <c r="C7665" s="14" t="s">
        <v>132</v>
      </c>
      <c r="D7665" s="14" t="s">
        <v>78</v>
      </c>
      <c r="E7665" s="14">
        <v>3</v>
      </c>
      <c r="F7665" s="14">
        <v>191.21081104927299</v>
      </c>
      <c r="G7665" s="14">
        <v>63.736937016424399</v>
      </c>
      <c r="H7665" s="14">
        <v>306.52582726718998</v>
      </c>
      <c r="I7665" s="14">
        <v>398.45097104967101</v>
      </c>
      <c r="J7665" s="14">
        <v>342.798385964864</v>
      </c>
      <c r="K7665" s="14">
        <v>460.41297488953501</v>
      </c>
      <c r="L7665" s="14">
        <v>61.962003839863698</v>
      </c>
      <c r="M7665" s="14">
        <v>55.6525850848072</v>
      </c>
      <c r="O7665" s="14"/>
      <c r="P7665" s="14"/>
      <c r="Q7665" s="14"/>
      <c r="R7665" s="14"/>
      <c r="S7665" s="14"/>
      <c r="T7665" s="14"/>
      <c r="U7665" s="14"/>
      <c r="V7665" s="14"/>
      <c r="W7665" s="14"/>
      <c r="X7665" s="14"/>
      <c r="Y7665" s="14"/>
    </row>
    <row r="7666" spans="1:25">
      <c r="A7666" s="14" t="s">
        <v>7750</v>
      </c>
      <c r="B7666" s="14" t="s">
        <v>64</v>
      </c>
      <c r="C7666" s="14" t="s">
        <v>38</v>
      </c>
      <c r="D7666" s="14" t="s">
        <v>78</v>
      </c>
      <c r="E7666" s="14">
        <v>4</v>
      </c>
      <c r="F7666" s="14">
        <v>265.05528885918199</v>
      </c>
      <c r="G7666" s="14">
        <v>88.3517629530607</v>
      </c>
      <c r="H7666" s="14">
        <v>429.977433098407</v>
      </c>
      <c r="I7666" s="14">
        <v>574.45410765665099</v>
      </c>
      <c r="J7666" s="14">
        <v>503.821130925614</v>
      </c>
      <c r="K7666" s="14">
        <v>651.82721780259101</v>
      </c>
      <c r="L7666" s="14">
        <v>77.373110145939094</v>
      </c>
      <c r="M7666" s="14">
        <v>70.6329767310379</v>
      </c>
      <c r="O7666" s="14"/>
      <c r="P7666" s="14"/>
      <c r="Q7666" s="14"/>
      <c r="R7666" s="14"/>
      <c r="S7666" s="14"/>
      <c r="T7666" s="14"/>
      <c r="U7666" s="14"/>
      <c r="V7666" s="14"/>
      <c r="W7666" s="14"/>
      <c r="X7666" s="14"/>
      <c r="Y7666" s="14"/>
    </row>
    <row r="7667" spans="1:25">
      <c r="A7667" s="14" t="s">
        <v>7751</v>
      </c>
      <c r="B7667" s="14" t="s">
        <v>64</v>
      </c>
      <c r="C7667" s="14" t="s">
        <v>36</v>
      </c>
      <c r="D7667" s="14" t="s">
        <v>78</v>
      </c>
      <c r="E7667" s="14">
        <v>4</v>
      </c>
      <c r="F7667" s="14">
        <v>272.848057922088</v>
      </c>
      <c r="G7667" s="14">
        <v>90.949352640696105</v>
      </c>
      <c r="H7667" s="14">
        <v>434.73448571123998</v>
      </c>
      <c r="I7667" s="14">
        <v>591.99787271860805</v>
      </c>
      <c r="J7667" s="14">
        <v>520.65570978233904</v>
      </c>
      <c r="K7667" s="14">
        <v>670.04500159637405</v>
      </c>
      <c r="L7667" s="14">
        <v>78.047128877765502</v>
      </c>
      <c r="M7667" s="14">
        <v>71.342162936269006</v>
      </c>
      <c r="O7667" s="14"/>
      <c r="P7667" s="14"/>
      <c r="Q7667" s="14"/>
      <c r="R7667" s="14"/>
      <c r="S7667" s="14"/>
      <c r="T7667" s="14"/>
      <c r="U7667" s="14"/>
      <c r="V7667" s="14"/>
      <c r="W7667" s="14"/>
      <c r="X7667" s="14"/>
      <c r="Y7667" s="14"/>
    </row>
    <row r="7668" spans="1:25">
      <c r="A7668" s="14" t="s">
        <v>7752</v>
      </c>
      <c r="B7668" s="14" t="s">
        <v>64</v>
      </c>
      <c r="C7668" s="14" t="s">
        <v>34</v>
      </c>
      <c r="D7668" s="14" t="s">
        <v>78</v>
      </c>
      <c r="E7668" s="14">
        <v>4</v>
      </c>
      <c r="F7668" s="14">
        <v>260.36448763783801</v>
      </c>
      <c r="G7668" s="14">
        <v>86.788162545945994</v>
      </c>
      <c r="H7668" s="14">
        <v>407.45616218753997</v>
      </c>
      <c r="I7668" s="14">
        <v>555.24922216097696</v>
      </c>
      <c r="J7668" s="14">
        <v>487.72488288664698</v>
      </c>
      <c r="K7668" s="14">
        <v>629.27781222971396</v>
      </c>
      <c r="L7668" s="14">
        <v>74.028590068736904</v>
      </c>
      <c r="M7668" s="14">
        <v>67.524339274330103</v>
      </c>
      <c r="O7668" s="14"/>
      <c r="P7668" s="14"/>
      <c r="Q7668" s="14"/>
      <c r="R7668" s="14"/>
      <c r="S7668" s="14"/>
      <c r="T7668" s="14"/>
      <c r="U7668" s="14"/>
      <c r="V7668" s="14"/>
      <c r="W7668" s="14"/>
      <c r="X7668" s="14"/>
      <c r="Y7668" s="14"/>
    </row>
    <row r="7669" spans="1:25">
      <c r="A7669" s="14" t="s">
        <v>7753</v>
      </c>
      <c r="B7669" s="14" t="s">
        <v>64</v>
      </c>
      <c r="C7669" s="14" t="s">
        <v>128</v>
      </c>
      <c r="D7669" s="14" t="s">
        <v>78</v>
      </c>
      <c r="E7669" s="14">
        <v>4</v>
      </c>
      <c r="F7669" s="14">
        <v>247.68270551580599</v>
      </c>
      <c r="G7669" s="14">
        <v>82.560901838601893</v>
      </c>
      <c r="H7669" s="14">
        <v>381.96114660468101</v>
      </c>
      <c r="I7669" s="14">
        <v>520.41859495198298</v>
      </c>
      <c r="J7669" s="14">
        <v>455.62996197345399</v>
      </c>
      <c r="K7669" s="14">
        <v>591.61406588780198</v>
      </c>
      <c r="L7669" s="14">
        <v>71.195470935819301</v>
      </c>
      <c r="M7669" s="14">
        <v>64.788632978528497</v>
      </c>
      <c r="O7669" s="14"/>
      <c r="P7669" s="14"/>
      <c r="Q7669" s="14"/>
      <c r="R7669" s="14"/>
      <c r="S7669" s="14"/>
      <c r="T7669" s="14"/>
      <c r="U7669" s="14"/>
      <c r="V7669" s="14"/>
      <c r="W7669" s="14"/>
      <c r="X7669" s="14"/>
      <c r="Y7669" s="14"/>
    </row>
    <row r="7670" spans="1:25">
      <c r="A7670" s="14" t="s">
        <v>7754</v>
      </c>
      <c r="B7670" s="14" t="s">
        <v>64</v>
      </c>
      <c r="C7670" s="14" t="s">
        <v>129</v>
      </c>
      <c r="D7670" s="14" t="s">
        <v>78</v>
      </c>
      <c r="E7670" s="14">
        <v>4</v>
      </c>
      <c r="F7670" s="14">
        <v>245.58010180106501</v>
      </c>
      <c r="G7670" s="14">
        <v>81.860033933688399</v>
      </c>
      <c r="H7670" s="14">
        <v>375.315363503225</v>
      </c>
      <c r="I7670" s="14">
        <v>509.03074524610599</v>
      </c>
      <c r="J7670" s="14">
        <v>445.65869884222599</v>
      </c>
      <c r="K7670" s="14">
        <v>578.69773458006398</v>
      </c>
      <c r="L7670" s="14">
        <v>69.666989333957801</v>
      </c>
      <c r="M7670" s="14">
        <v>63.372046403880098</v>
      </c>
      <c r="O7670" s="14"/>
      <c r="P7670" s="14"/>
      <c r="Q7670" s="14"/>
      <c r="R7670" s="14"/>
      <c r="S7670" s="14"/>
      <c r="T7670" s="14"/>
      <c r="U7670" s="14"/>
      <c r="V7670" s="14"/>
      <c r="W7670" s="14"/>
      <c r="X7670" s="14"/>
      <c r="Y7670" s="14"/>
    </row>
    <row r="7671" spans="1:25">
      <c r="A7671" s="14" t="s">
        <v>7755</v>
      </c>
      <c r="B7671" s="14" t="s">
        <v>64</v>
      </c>
      <c r="C7671" s="14" t="s">
        <v>130</v>
      </c>
      <c r="D7671" s="14" t="s">
        <v>78</v>
      </c>
      <c r="E7671" s="14">
        <v>4</v>
      </c>
      <c r="F7671" s="14">
        <v>265.91422945076698</v>
      </c>
      <c r="G7671" s="14">
        <v>88.638076483588904</v>
      </c>
      <c r="H7671" s="14">
        <v>403.22414886312703</v>
      </c>
      <c r="I7671" s="14">
        <v>553.72419292094003</v>
      </c>
      <c r="J7671" s="14">
        <v>487.33063319390698</v>
      </c>
      <c r="K7671" s="14">
        <v>626.442578828092</v>
      </c>
      <c r="L7671" s="14">
        <v>72.718385907151102</v>
      </c>
      <c r="M7671" s="14">
        <v>66.393559727033804</v>
      </c>
      <c r="O7671" s="14"/>
      <c r="P7671" s="14"/>
      <c r="Q7671" s="14"/>
      <c r="R7671" s="14"/>
      <c r="S7671" s="14"/>
      <c r="T7671" s="14"/>
      <c r="U7671" s="14"/>
      <c r="V7671" s="14"/>
      <c r="W7671" s="14"/>
      <c r="X7671" s="14"/>
      <c r="Y7671" s="14"/>
    </row>
    <row r="7672" spans="1:25">
      <c r="A7672" s="14" t="s">
        <v>7756</v>
      </c>
      <c r="B7672" s="14" t="s">
        <v>64</v>
      </c>
      <c r="C7672" s="14" t="s">
        <v>131</v>
      </c>
      <c r="D7672" s="14" t="s">
        <v>78</v>
      </c>
      <c r="E7672" s="14">
        <v>4</v>
      </c>
      <c r="F7672" s="14">
        <v>275.02928739169698</v>
      </c>
      <c r="G7672" s="14">
        <v>91.676429130565694</v>
      </c>
      <c r="H7672" s="14">
        <v>413.36653048320699</v>
      </c>
      <c r="I7672" s="14">
        <v>560.76385438355305</v>
      </c>
      <c r="J7672" s="14">
        <v>494.94093132883103</v>
      </c>
      <c r="K7672" s="14">
        <v>632.74721736702804</v>
      </c>
      <c r="L7672" s="14">
        <v>71.983362983474294</v>
      </c>
      <c r="M7672" s="14">
        <v>65.822923054721898</v>
      </c>
      <c r="O7672" s="14"/>
      <c r="P7672" s="14"/>
      <c r="Q7672" s="14"/>
      <c r="R7672" s="14"/>
      <c r="S7672" s="14"/>
      <c r="T7672" s="14"/>
      <c r="U7672" s="14"/>
      <c r="V7672" s="14"/>
      <c r="W7672" s="14"/>
      <c r="X7672" s="14"/>
      <c r="Y7672" s="14"/>
    </row>
    <row r="7673" spans="1:25">
      <c r="A7673" s="14" t="s">
        <v>7757</v>
      </c>
      <c r="B7673" s="14" t="s">
        <v>64</v>
      </c>
      <c r="C7673" s="14" t="s">
        <v>132</v>
      </c>
      <c r="D7673" s="14" t="s">
        <v>78</v>
      </c>
      <c r="E7673" s="14">
        <v>4</v>
      </c>
      <c r="F7673" s="14">
        <v>249.468839900017</v>
      </c>
      <c r="G7673" s="14">
        <v>83.156279966672301</v>
      </c>
      <c r="H7673" s="14">
        <v>370.76993029548902</v>
      </c>
      <c r="I7673" s="14">
        <v>503.36560973802301</v>
      </c>
      <c r="J7673" s="14">
        <v>441.40836118463801</v>
      </c>
      <c r="K7673" s="14">
        <v>571.42657764383102</v>
      </c>
      <c r="L7673" s="14">
        <v>68.060967905808099</v>
      </c>
      <c r="M7673" s="14">
        <v>61.957248553385398</v>
      </c>
      <c r="O7673" s="14"/>
      <c r="P7673" s="14"/>
      <c r="Q7673" s="14"/>
      <c r="R7673" s="14"/>
      <c r="S7673" s="14"/>
      <c r="T7673" s="14"/>
      <c r="U7673" s="14"/>
      <c r="V7673" s="14"/>
      <c r="W7673" s="14"/>
      <c r="X7673" s="14"/>
      <c r="Y7673" s="14"/>
    </row>
    <row r="7674" spans="1:25">
      <c r="A7674" s="14" t="s">
        <v>7758</v>
      </c>
      <c r="B7674" s="14" t="s">
        <v>64</v>
      </c>
      <c r="C7674" s="14" t="s">
        <v>38</v>
      </c>
      <c r="D7674" s="14" t="s">
        <v>78</v>
      </c>
      <c r="E7674" s="14">
        <v>5</v>
      </c>
      <c r="F7674" s="14">
        <v>324.30818284184102</v>
      </c>
      <c r="G7674" s="14">
        <v>108.102727613947</v>
      </c>
      <c r="H7674" s="14">
        <v>547.41101688245305</v>
      </c>
      <c r="I7674" s="14">
        <v>718.54197175820104</v>
      </c>
      <c r="J7674" s="14">
        <v>637.84463223295995</v>
      </c>
      <c r="K7674" s="14">
        <v>806.16695767984595</v>
      </c>
      <c r="L7674" s="14">
        <v>87.624985921644495</v>
      </c>
      <c r="M7674" s="14">
        <v>80.697339525241304</v>
      </c>
      <c r="O7674" s="14"/>
      <c r="P7674" s="14"/>
      <c r="Q7674" s="14"/>
      <c r="R7674" s="14"/>
      <c r="S7674" s="14"/>
      <c r="T7674" s="14"/>
      <c r="U7674" s="14"/>
      <c r="V7674" s="14"/>
      <c r="W7674" s="14"/>
      <c r="X7674" s="14"/>
      <c r="Y7674" s="14"/>
    </row>
    <row r="7675" spans="1:25">
      <c r="A7675" s="14" t="s">
        <v>7759</v>
      </c>
      <c r="B7675" s="14" t="s">
        <v>64</v>
      </c>
      <c r="C7675" s="14" t="s">
        <v>36</v>
      </c>
      <c r="D7675" s="14" t="s">
        <v>78</v>
      </c>
      <c r="E7675" s="14">
        <v>5</v>
      </c>
      <c r="F7675" s="14">
        <v>311.60059438500298</v>
      </c>
      <c r="G7675" s="14">
        <v>103.86686479500101</v>
      </c>
      <c r="H7675" s="14">
        <v>520.19264183403004</v>
      </c>
      <c r="I7675" s="14">
        <v>679.94851089688098</v>
      </c>
      <c r="J7675" s="14">
        <v>602.63875218513101</v>
      </c>
      <c r="K7675" s="14">
        <v>764.03537735617294</v>
      </c>
      <c r="L7675" s="14">
        <v>84.086866459292295</v>
      </c>
      <c r="M7675" s="14">
        <v>77.309758711750206</v>
      </c>
      <c r="O7675" s="14"/>
      <c r="P7675" s="14"/>
      <c r="Q7675" s="14"/>
      <c r="R7675" s="14"/>
      <c r="S7675" s="14"/>
      <c r="T7675" s="14"/>
      <c r="U7675" s="14"/>
      <c r="V7675" s="14"/>
      <c r="W7675" s="14"/>
      <c r="X7675" s="14"/>
      <c r="Y7675" s="14"/>
    </row>
    <row r="7676" spans="1:25">
      <c r="A7676" s="14" t="s">
        <v>7760</v>
      </c>
      <c r="B7676" s="14" t="s">
        <v>64</v>
      </c>
      <c r="C7676" s="14" t="s">
        <v>34</v>
      </c>
      <c r="D7676" s="14" t="s">
        <v>78</v>
      </c>
      <c r="E7676" s="14">
        <v>5</v>
      </c>
      <c r="F7676" s="14">
        <v>293.25135848421701</v>
      </c>
      <c r="G7676" s="14">
        <v>97.750452828072298</v>
      </c>
      <c r="H7676" s="14">
        <v>482.77391384063498</v>
      </c>
      <c r="I7676" s="14">
        <v>628.52999294083702</v>
      </c>
      <c r="J7676" s="14">
        <v>555.35377932166898</v>
      </c>
      <c r="K7676" s="14">
        <v>708.32818820826901</v>
      </c>
      <c r="L7676" s="14">
        <v>79.798195267431396</v>
      </c>
      <c r="M7676" s="14">
        <v>73.176213619168195</v>
      </c>
      <c r="O7676" s="14"/>
      <c r="P7676" s="14"/>
      <c r="Q7676" s="14"/>
      <c r="R7676" s="14"/>
      <c r="S7676" s="14"/>
      <c r="T7676" s="14"/>
      <c r="U7676" s="14"/>
      <c r="V7676" s="14"/>
      <c r="W7676" s="14"/>
      <c r="X7676" s="14"/>
      <c r="Y7676" s="14"/>
    </row>
    <row r="7677" spans="1:25">
      <c r="A7677" s="14" t="s">
        <v>7761</v>
      </c>
      <c r="B7677" s="14" t="s">
        <v>64</v>
      </c>
      <c r="C7677" s="14" t="s">
        <v>128</v>
      </c>
      <c r="D7677" s="14" t="s">
        <v>78</v>
      </c>
      <c r="E7677" s="14">
        <v>5</v>
      </c>
      <c r="F7677" s="14">
        <v>298.36877100045501</v>
      </c>
      <c r="G7677" s="14">
        <v>99.456257000151595</v>
      </c>
      <c r="H7677" s="14">
        <v>485.22348148583501</v>
      </c>
      <c r="I7677" s="14">
        <v>627.62529968080105</v>
      </c>
      <c r="J7677" s="14">
        <v>555.94195136844803</v>
      </c>
      <c r="K7677" s="14">
        <v>705.73698206602705</v>
      </c>
      <c r="L7677" s="14">
        <v>78.111682385226501</v>
      </c>
      <c r="M7677" s="14">
        <v>71.683348312352905</v>
      </c>
      <c r="O7677" s="14"/>
      <c r="P7677" s="14"/>
      <c r="Q7677" s="14"/>
      <c r="R7677" s="14"/>
      <c r="S7677" s="14"/>
      <c r="T7677" s="14"/>
      <c r="U7677" s="14"/>
      <c r="V7677" s="14"/>
      <c r="W7677" s="14"/>
      <c r="X7677" s="14"/>
      <c r="Y7677" s="14"/>
    </row>
    <row r="7678" spans="1:25">
      <c r="A7678" s="14" t="s">
        <v>7762</v>
      </c>
      <c r="B7678" s="14" t="s">
        <v>64</v>
      </c>
      <c r="C7678" s="14" t="s">
        <v>129</v>
      </c>
      <c r="D7678" s="14" t="s">
        <v>78</v>
      </c>
      <c r="E7678" s="14">
        <v>5</v>
      </c>
      <c r="F7678" s="14">
        <v>304.04258632951303</v>
      </c>
      <c r="G7678" s="14">
        <v>101.34752877650401</v>
      </c>
      <c r="H7678" s="14">
        <v>490.03559727538499</v>
      </c>
      <c r="I7678" s="14">
        <v>641.70571664209001</v>
      </c>
      <c r="J7678" s="14">
        <v>569.469473172417</v>
      </c>
      <c r="K7678" s="14">
        <v>720.35625986381399</v>
      </c>
      <c r="L7678" s="14">
        <v>78.650543221724107</v>
      </c>
      <c r="M7678" s="14">
        <v>72.236243469673497</v>
      </c>
      <c r="O7678" s="14"/>
      <c r="P7678" s="14"/>
      <c r="Q7678" s="14"/>
      <c r="R7678" s="14"/>
      <c r="S7678" s="14"/>
      <c r="T7678" s="14"/>
      <c r="U7678" s="14"/>
      <c r="V7678" s="14"/>
      <c r="W7678" s="14"/>
      <c r="X7678" s="14"/>
      <c r="Y7678" s="14"/>
    </row>
    <row r="7679" spans="1:25">
      <c r="A7679" s="14" t="s">
        <v>7763</v>
      </c>
      <c r="B7679" s="14" t="s">
        <v>64</v>
      </c>
      <c r="C7679" s="14" t="s">
        <v>130</v>
      </c>
      <c r="D7679" s="14" t="s">
        <v>78</v>
      </c>
      <c r="E7679" s="14">
        <v>5</v>
      </c>
      <c r="F7679" s="14">
        <v>318.61149079610999</v>
      </c>
      <c r="G7679" s="14">
        <v>106.20383026537</v>
      </c>
      <c r="H7679" s="14">
        <v>510.023196408052</v>
      </c>
      <c r="I7679" s="14">
        <v>671.39873568282701</v>
      </c>
      <c r="J7679" s="14">
        <v>597.76742798911403</v>
      </c>
      <c r="K7679" s="14">
        <v>751.40996363385705</v>
      </c>
      <c r="L7679" s="14">
        <v>80.011227951029994</v>
      </c>
      <c r="M7679" s="14">
        <v>73.6313076937125</v>
      </c>
      <c r="O7679" s="14"/>
      <c r="P7679" s="14"/>
      <c r="Q7679" s="14"/>
      <c r="R7679" s="14"/>
      <c r="S7679" s="14"/>
      <c r="T7679" s="14"/>
      <c r="U7679" s="14"/>
      <c r="V7679" s="14"/>
      <c r="W7679" s="14"/>
      <c r="X7679" s="14"/>
      <c r="Y7679" s="14"/>
    </row>
    <row r="7680" spans="1:25">
      <c r="A7680" s="14" t="s">
        <v>7764</v>
      </c>
      <c r="B7680" s="14" t="s">
        <v>64</v>
      </c>
      <c r="C7680" s="14" t="s">
        <v>131</v>
      </c>
      <c r="D7680" s="14" t="s">
        <v>78</v>
      </c>
      <c r="E7680" s="14">
        <v>5</v>
      </c>
      <c r="F7680" s="14">
        <v>324.38479386341697</v>
      </c>
      <c r="G7680" s="14">
        <v>108.128264621139</v>
      </c>
      <c r="H7680" s="14">
        <v>515.37096670492997</v>
      </c>
      <c r="I7680" s="14">
        <v>674.40748760444205</v>
      </c>
      <c r="J7680" s="14">
        <v>601.24551761043404</v>
      </c>
      <c r="K7680" s="14">
        <v>753.84943721366199</v>
      </c>
      <c r="L7680" s="14">
        <v>79.441949609219407</v>
      </c>
      <c r="M7680" s="14">
        <v>73.161969994007706</v>
      </c>
      <c r="O7680" s="14"/>
      <c r="P7680" s="14"/>
      <c r="Q7680" s="14"/>
      <c r="R7680" s="14"/>
      <c r="S7680" s="14"/>
      <c r="T7680" s="14"/>
      <c r="U7680" s="14"/>
      <c r="V7680" s="14"/>
      <c r="W7680" s="14"/>
      <c r="X7680" s="14"/>
      <c r="Y7680" s="14"/>
    </row>
    <row r="7681" spans="1:25">
      <c r="A7681" s="14" t="s">
        <v>7765</v>
      </c>
      <c r="B7681" s="14" t="s">
        <v>64</v>
      </c>
      <c r="C7681" s="14" t="s">
        <v>132</v>
      </c>
      <c r="D7681" s="14" t="s">
        <v>78</v>
      </c>
      <c r="E7681" s="14">
        <v>5</v>
      </c>
      <c r="F7681" s="14">
        <v>320.79005600486897</v>
      </c>
      <c r="G7681" s="14">
        <v>106.93001866829</v>
      </c>
      <c r="H7681" s="14">
        <v>504.30758686506698</v>
      </c>
      <c r="I7681" s="14">
        <v>650.90947666018099</v>
      </c>
      <c r="J7681" s="14">
        <v>579.80144048854902</v>
      </c>
      <c r="K7681" s="14">
        <v>728.15687218768096</v>
      </c>
      <c r="L7681" s="14">
        <v>77.247395527499606</v>
      </c>
      <c r="M7681" s="14">
        <v>71.108036171632307</v>
      </c>
      <c r="O7681" s="14"/>
      <c r="P7681" s="14"/>
      <c r="Q7681" s="14"/>
      <c r="R7681" s="14"/>
      <c r="S7681" s="14"/>
      <c r="T7681" s="14"/>
      <c r="U7681" s="14"/>
      <c r="V7681" s="14"/>
      <c r="W7681" s="14"/>
      <c r="X7681" s="14"/>
      <c r="Y7681" s="14"/>
    </row>
    <row r="7682" spans="1:25">
      <c r="A7682" s="14" t="s">
        <v>7766</v>
      </c>
      <c r="B7682" s="14" t="s">
        <v>64</v>
      </c>
      <c r="C7682" s="14" t="s">
        <v>38</v>
      </c>
      <c r="D7682" s="14" t="s">
        <v>79</v>
      </c>
      <c r="E7682" s="14">
        <v>0</v>
      </c>
      <c r="F7682" s="14">
        <v>1097.0626266203401</v>
      </c>
      <c r="G7682" s="14">
        <v>365.68754220677903</v>
      </c>
      <c r="H7682" s="14">
        <v>469.60281943382699</v>
      </c>
      <c r="I7682" s="14">
        <v>598.147593873098</v>
      </c>
      <c r="J7682" s="14">
        <v>560.39893231825295</v>
      </c>
      <c r="K7682" s="14">
        <v>637.62163469283405</v>
      </c>
      <c r="L7682" s="14">
        <v>39.4740408197354</v>
      </c>
      <c r="M7682" s="14">
        <v>37.7486615548451</v>
      </c>
      <c r="O7682" s="14"/>
      <c r="P7682" s="14"/>
      <c r="Q7682" s="14"/>
      <c r="R7682" s="14"/>
      <c r="S7682" s="14"/>
      <c r="T7682" s="14"/>
      <c r="U7682" s="14"/>
      <c r="V7682" s="14"/>
      <c r="W7682" s="14"/>
      <c r="X7682" s="14"/>
      <c r="Y7682" s="14"/>
    </row>
    <row r="7683" spans="1:25">
      <c r="A7683" s="14" t="s">
        <v>7767</v>
      </c>
      <c r="B7683" s="14" t="s">
        <v>64</v>
      </c>
      <c r="C7683" s="14" t="s">
        <v>36</v>
      </c>
      <c r="D7683" s="14" t="s">
        <v>79</v>
      </c>
      <c r="E7683" s="14">
        <v>0</v>
      </c>
      <c r="F7683" s="14">
        <v>1066.36797833214</v>
      </c>
      <c r="G7683" s="14">
        <v>355.45599277738</v>
      </c>
      <c r="H7683" s="14">
        <v>453.21046968538701</v>
      </c>
      <c r="I7683" s="14">
        <v>570.82422287239001</v>
      </c>
      <c r="J7683" s="14">
        <v>534.50874674027</v>
      </c>
      <c r="K7683" s="14">
        <v>608.82389128592797</v>
      </c>
      <c r="L7683" s="14">
        <v>37.999668413537698</v>
      </c>
      <c r="M7683" s="14">
        <v>36.315476132120203</v>
      </c>
      <c r="O7683" s="14"/>
      <c r="P7683" s="14"/>
      <c r="Q7683" s="14"/>
      <c r="R7683" s="14"/>
      <c r="S7683" s="14"/>
      <c r="T7683" s="14"/>
      <c r="U7683" s="14"/>
      <c r="V7683" s="14"/>
      <c r="W7683" s="14"/>
      <c r="X7683" s="14"/>
      <c r="Y7683" s="14"/>
    </row>
    <row r="7684" spans="1:25">
      <c r="A7684" s="14" t="s">
        <v>7768</v>
      </c>
      <c r="B7684" s="14" t="s">
        <v>64</v>
      </c>
      <c r="C7684" s="14" t="s">
        <v>34</v>
      </c>
      <c r="D7684" s="14" t="s">
        <v>79</v>
      </c>
      <c r="E7684" s="14">
        <v>0</v>
      </c>
      <c r="F7684" s="14">
        <v>1042.4181439924901</v>
      </c>
      <c r="G7684" s="14">
        <v>347.47271466416299</v>
      </c>
      <c r="H7684" s="14">
        <v>440.44472311808198</v>
      </c>
      <c r="I7684" s="14">
        <v>553.34986030120695</v>
      </c>
      <c r="J7684" s="14">
        <v>517.91190823345903</v>
      </c>
      <c r="K7684" s="14">
        <v>590.45056094622998</v>
      </c>
      <c r="L7684" s="14">
        <v>37.100700645023501</v>
      </c>
      <c r="M7684" s="14">
        <v>35.437952067747801</v>
      </c>
      <c r="O7684" s="14"/>
      <c r="P7684" s="14"/>
      <c r="Q7684" s="14"/>
      <c r="R7684" s="14"/>
      <c r="S7684" s="14"/>
      <c r="T7684" s="14"/>
      <c r="U7684" s="14"/>
      <c r="V7684" s="14"/>
      <c r="W7684" s="14"/>
      <c r="X7684" s="14"/>
      <c r="Y7684" s="14"/>
    </row>
    <row r="7685" spans="1:25">
      <c r="A7685" s="14" t="s">
        <v>7769</v>
      </c>
      <c r="B7685" s="14" t="s">
        <v>64</v>
      </c>
      <c r="C7685" s="14" t="s">
        <v>128</v>
      </c>
      <c r="D7685" s="14" t="s">
        <v>79</v>
      </c>
      <c r="E7685" s="14">
        <v>0</v>
      </c>
      <c r="F7685" s="14">
        <v>1029.47631520153</v>
      </c>
      <c r="G7685" s="14">
        <v>343.15877173384303</v>
      </c>
      <c r="H7685" s="14">
        <v>433.18647232151602</v>
      </c>
      <c r="I7685" s="14">
        <v>541.24526532614095</v>
      </c>
      <c r="J7685" s="14">
        <v>506.49306072878198</v>
      </c>
      <c r="K7685" s="14">
        <v>577.63852346137196</v>
      </c>
      <c r="L7685" s="14">
        <v>36.393258135231498</v>
      </c>
      <c r="M7685" s="14">
        <v>34.752204597358897</v>
      </c>
      <c r="O7685" s="14"/>
      <c r="P7685" s="14"/>
      <c r="Q7685" s="14"/>
      <c r="R7685" s="14"/>
      <c r="S7685" s="14"/>
      <c r="T7685" s="14"/>
      <c r="U7685" s="14"/>
      <c r="V7685" s="14"/>
      <c r="W7685" s="14"/>
      <c r="X7685" s="14"/>
      <c r="Y7685" s="14"/>
    </row>
    <row r="7686" spans="1:25">
      <c r="A7686" s="14" t="s">
        <v>7770</v>
      </c>
      <c r="B7686" s="14" t="s">
        <v>64</v>
      </c>
      <c r="C7686" s="14" t="s">
        <v>129</v>
      </c>
      <c r="D7686" s="14" t="s">
        <v>79</v>
      </c>
      <c r="E7686" s="14">
        <v>0</v>
      </c>
      <c r="F7686" s="14">
        <v>1001.77025830992</v>
      </c>
      <c r="G7686" s="14">
        <v>333.92341943663899</v>
      </c>
      <c r="H7686" s="14">
        <v>420.26205627849299</v>
      </c>
      <c r="I7686" s="14">
        <v>513.43748118035296</v>
      </c>
      <c r="J7686" s="14">
        <v>480.27694768570802</v>
      </c>
      <c r="K7686" s="14">
        <v>548.18597472302997</v>
      </c>
      <c r="L7686" s="14">
        <v>34.748493542676997</v>
      </c>
      <c r="M7686" s="14">
        <v>33.160533494645399</v>
      </c>
      <c r="O7686" s="14"/>
      <c r="P7686" s="14"/>
      <c r="Q7686" s="14"/>
      <c r="R7686" s="14"/>
      <c r="S7686" s="14"/>
      <c r="T7686" s="14"/>
      <c r="U7686" s="14"/>
      <c r="V7686" s="14"/>
      <c r="W7686" s="14"/>
      <c r="X7686" s="14"/>
      <c r="Y7686" s="14"/>
    </row>
    <row r="7687" spans="1:25">
      <c r="A7687" s="14" t="s">
        <v>7771</v>
      </c>
      <c r="B7687" s="14" t="s">
        <v>64</v>
      </c>
      <c r="C7687" s="14" t="s">
        <v>130</v>
      </c>
      <c r="D7687" s="14" t="s">
        <v>79</v>
      </c>
      <c r="E7687" s="14">
        <v>0</v>
      </c>
      <c r="F7687" s="14">
        <v>1031.06436307065</v>
      </c>
      <c r="G7687" s="14">
        <v>343.688121023549</v>
      </c>
      <c r="H7687" s="14">
        <v>431.53949242682802</v>
      </c>
      <c r="I7687" s="14">
        <v>519.76892044328201</v>
      </c>
      <c r="J7687" s="14">
        <v>486.77364632307399</v>
      </c>
      <c r="K7687" s="14">
        <v>554.32105186628905</v>
      </c>
      <c r="L7687" s="14">
        <v>34.552131423007403</v>
      </c>
      <c r="M7687" s="14">
        <v>32.9952741202083</v>
      </c>
      <c r="O7687" s="14"/>
      <c r="P7687" s="14"/>
      <c r="Q7687" s="14"/>
      <c r="R7687" s="14"/>
      <c r="S7687" s="14"/>
      <c r="T7687" s="14"/>
      <c r="U7687" s="14"/>
      <c r="V7687" s="14"/>
      <c r="W7687" s="14"/>
      <c r="X7687" s="14"/>
      <c r="Y7687" s="14"/>
    </row>
    <row r="7688" spans="1:25">
      <c r="A7688" s="14" t="s">
        <v>7772</v>
      </c>
      <c r="B7688" s="14" t="s">
        <v>64</v>
      </c>
      <c r="C7688" s="14" t="s">
        <v>131</v>
      </c>
      <c r="D7688" s="14" t="s">
        <v>79</v>
      </c>
      <c r="E7688" s="14">
        <v>0</v>
      </c>
      <c r="F7688" s="14">
        <v>1030.7273731886601</v>
      </c>
      <c r="G7688" s="14">
        <v>343.575791062885</v>
      </c>
      <c r="H7688" s="14">
        <v>430.10952674964699</v>
      </c>
      <c r="I7688" s="14">
        <v>505.88793870483801</v>
      </c>
      <c r="J7688" s="14">
        <v>473.984553104496</v>
      </c>
      <c r="K7688" s="14">
        <v>539.29691405669803</v>
      </c>
      <c r="L7688" s="14">
        <v>33.4089753518602</v>
      </c>
      <c r="M7688" s="14">
        <v>31.903385600341501</v>
      </c>
      <c r="O7688" s="14"/>
      <c r="P7688" s="14"/>
      <c r="Q7688" s="14"/>
      <c r="R7688" s="14"/>
      <c r="S7688" s="14"/>
      <c r="T7688" s="14"/>
      <c r="U7688" s="14"/>
      <c r="V7688" s="14"/>
      <c r="W7688" s="14"/>
      <c r="X7688" s="14"/>
      <c r="Y7688" s="14"/>
    </row>
    <row r="7689" spans="1:25">
      <c r="A7689" s="14" t="s">
        <v>7773</v>
      </c>
      <c r="B7689" s="14" t="s">
        <v>64</v>
      </c>
      <c r="C7689" s="14" t="s">
        <v>132</v>
      </c>
      <c r="D7689" s="14" t="s">
        <v>79</v>
      </c>
      <c r="E7689" s="14">
        <v>0</v>
      </c>
      <c r="F7689" s="14">
        <v>1065.89237592534</v>
      </c>
      <c r="G7689" s="14">
        <v>355.29745864178</v>
      </c>
      <c r="H7689" s="14">
        <v>443.26484460265999</v>
      </c>
      <c r="I7689" s="14">
        <v>518.59095318622701</v>
      </c>
      <c r="J7689" s="14">
        <v>486.44797221013198</v>
      </c>
      <c r="K7689" s="14">
        <v>552.22496079694804</v>
      </c>
      <c r="L7689" s="14">
        <v>33.634007610720602</v>
      </c>
      <c r="M7689" s="14">
        <v>32.142980976095103</v>
      </c>
      <c r="O7689" s="14"/>
      <c r="P7689" s="14"/>
      <c r="Q7689" s="14"/>
      <c r="R7689" s="14"/>
      <c r="S7689" s="14"/>
      <c r="T7689" s="14"/>
      <c r="U7689" s="14"/>
      <c r="V7689" s="14"/>
      <c r="W7689" s="14"/>
      <c r="X7689" s="14"/>
      <c r="Y7689" s="14"/>
    </row>
    <row r="7690" spans="1:25">
      <c r="A7690" s="14" t="s">
        <v>7774</v>
      </c>
      <c r="B7690" s="14" t="s">
        <v>64</v>
      </c>
      <c r="C7690" s="14" t="s">
        <v>38</v>
      </c>
      <c r="D7690" s="14" t="s">
        <v>79</v>
      </c>
      <c r="E7690" s="14">
        <v>1</v>
      </c>
      <c r="F7690" s="14">
        <v>154.66288642589001</v>
      </c>
      <c r="G7690" s="14">
        <v>51.554295475296598</v>
      </c>
      <c r="H7690" s="14">
        <v>317.02959193582001</v>
      </c>
      <c r="I7690" s="14">
        <v>496.64044688685601</v>
      </c>
      <c r="J7690" s="14">
        <v>409.76680090280303</v>
      </c>
      <c r="K7690" s="14">
        <v>594.53911683208401</v>
      </c>
      <c r="L7690" s="14">
        <v>97.898669945228804</v>
      </c>
      <c r="M7690" s="14">
        <v>86.8736459840528</v>
      </c>
      <c r="O7690" s="14"/>
      <c r="P7690" s="14"/>
      <c r="Q7690" s="14"/>
      <c r="R7690" s="14"/>
      <c r="S7690" s="14"/>
      <c r="T7690" s="14"/>
      <c r="U7690" s="14"/>
      <c r="V7690" s="14"/>
      <c r="W7690" s="14"/>
      <c r="X7690" s="14"/>
      <c r="Y7690" s="14"/>
    </row>
    <row r="7691" spans="1:25">
      <c r="A7691" s="14" t="s">
        <v>7775</v>
      </c>
      <c r="B7691" s="14" t="s">
        <v>64</v>
      </c>
      <c r="C7691" s="14" t="s">
        <v>36</v>
      </c>
      <c r="D7691" s="14" t="s">
        <v>79</v>
      </c>
      <c r="E7691" s="14">
        <v>1</v>
      </c>
      <c r="F7691" s="14">
        <v>148.92762511322101</v>
      </c>
      <c r="G7691" s="14">
        <v>49.642541704407002</v>
      </c>
      <c r="H7691" s="14">
        <v>299.87037917449402</v>
      </c>
      <c r="I7691" s="14">
        <v>427.551771931004</v>
      </c>
      <c r="J7691" s="14">
        <v>354.80527520171898</v>
      </c>
      <c r="K7691" s="14">
        <v>509.718546113331</v>
      </c>
      <c r="L7691" s="14">
        <v>82.166774182327103</v>
      </c>
      <c r="M7691" s="14">
        <v>72.746496729285298</v>
      </c>
      <c r="O7691" s="14"/>
      <c r="P7691" s="14"/>
      <c r="Q7691" s="14"/>
      <c r="R7691" s="14"/>
      <c r="S7691" s="14"/>
      <c r="T7691" s="14"/>
      <c r="U7691" s="14"/>
      <c r="V7691" s="14"/>
      <c r="W7691" s="14"/>
      <c r="X7691" s="14"/>
      <c r="Y7691" s="14"/>
    </row>
    <row r="7692" spans="1:25">
      <c r="A7692" s="14" t="s">
        <v>7776</v>
      </c>
      <c r="B7692" s="14" t="s">
        <v>64</v>
      </c>
      <c r="C7692" s="14" t="s">
        <v>34</v>
      </c>
      <c r="D7692" s="14" t="s">
        <v>79</v>
      </c>
      <c r="E7692" s="14">
        <v>1</v>
      </c>
      <c r="F7692" s="14">
        <v>138.31133182856601</v>
      </c>
      <c r="G7692" s="14">
        <v>46.103777276188502</v>
      </c>
      <c r="H7692" s="14">
        <v>274.37280664266098</v>
      </c>
      <c r="I7692" s="14">
        <v>386.785920654618</v>
      </c>
      <c r="J7692" s="14">
        <v>318.960973028213</v>
      </c>
      <c r="K7692" s="14">
        <v>463.748142093811</v>
      </c>
      <c r="L7692" s="14">
        <v>76.962221439192405</v>
      </c>
      <c r="M7692" s="14">
        <v>67.824947626405006</v>
      </c>
      <c r="O7692" s="14"/>
      <c r="P7692" s="14"/>
      <c r="Q7692" s="14"/>
      <c r="R7692" s="14"/>
      <c r="S7692" s="14"/>
      <c r="T7692" s="14"/>
      <c r="U7692" s="14"/>
      <c r="V7692" s="14"/>
      <c r="W7692" s="14"/>
      <c r="X7692" s="14"/>
      <c r="Y7692" s="14"/>
    </row>
    <row r="7693" spans="1:25">
      <c r="A7693" s="14" t="s">
        <v>7777</v>
      </c>
      <c r="B7693" s="14" t="s">
        <v>64</v>
      </c>
      <c r="C7693" s="14" t="s">
        <v>128</v>
      </c>
      <c r="D7693" s="14" t="s">
        <v>79</v>
      </c>
      <c r="E7693" s="14">
        <v>1</v>
      </c>
      <c r="F7693" s="14">
        <v>133.53657171955601</v>
      </c>
      <c r="G7693" s="14">
        <v>44.5121905731853</v>
      </c>
      <c r="H7693" s="14">
        <v>261.75942706959898</v>
      </c>
      <c r="I7693" s="14">
        <v>382.74151494113602</v>
      </c>
      <c r="J7693" s="14">
        <v>313.19091762132399</v>
      </c>
      <c r="K7693" s="14">
        <v>461.839887856823</v>
      </c>
      <c r="L7693" s="14">
        <v>79.098372915687307</v>
      </c>
      <c r="M7693" s="14">
        <v>69.5505973198117</v>
      </c>
      <c r="O7693" s="14"/>
      <c r="P7693" s="14"/>
      <c r="Q7693" s="14"/>
      <c r="R7693" s="14"/>
      <c r="S7693" s="14"/>
      <c r="T7693" s="14"/>
      <c r="U7693" s="14"/>
      <c r="V7693" s="14"/>
      <c r="W7693" s="14"/>
      <c r="X7693" s="14"/>
      <c r="Y7693" s="14"/>
    </row>
    <row r="7694" spans="1:25">
      <c r="A7694" s="14" t="s">
        <v>7778</v>
      </c>
      <c r="B7694" s="14" t="s">
        <v>64</v>
      </c>
      <c r="C7694" s="14" t="s">
        <v>129</v>
      </c>
      <c r="D7694" s="14" t="s">
        <v>79</v>
      </c>
      <c r="E7694" s="14">
        <v>1</v>
      </c>
      <c r="F7694" s="14">
        <v>131.26074865146299</v>
      </c>
      <c r="G7694" s="14">
        <v>43.753582883820997</v>
      </c>
      <c r="H7694" s="14">
        <v>255.172528482627</v>
      </c>
      <c r="I7694" s="14">
        <v>360.48064457470002</v>
      </c>
      <c r="J7694" s="14">
        <v>294.71083526913498</v>
      </c>
      <c r="K7694" s="14">
        <v>435.36281687742002</v>
      </c>
      <c r="L7694" s="14">
        <v>74.882172302719795</v>
      </c>
      <c r="M7694" s="14">
        <v>65.769809305565204</v>
      </c>
      <c r="O7694" s="14"/>
      <c r="P7694" s="14"/>
      <c r="Q7694" s="14"/>
      <c r="R7694" s="14"/>
      <c r="S7694" s="14"/>
      <c r="T7694" s="14"/>
      <c r="U7694" s="14"/>
      <c r="V7694" s="14"/>
      <c r="W7694" s="14"/>
      <c r="X7694" s="14"/>
      <c r="Y7694" s="14"/>
    </row>
    <row r="7695" spans="1:25">
      <c r="A7695" s="14" t="s">
        <v>7779</v>
      </c>
      <c r="B7695" s="14" t="s">
        <v>64</v>
      </c>
      <c r="C7695" s="14" t="s">
        <v>130</v>
      </c>
      <c r="D7695" s="14" t="s">
        <v>79</v>
      </c>
      <c r="E7695" s="14">
        <v>1</v>
      </c>
      <c r="F7695" s="14">
        <v>133.178395816956</v>
      </c>
      <c r="G7695" s="14">
        <v>44.392798605652096</v>
      </c>
      <c r="H7695" s="14">
        <v>256.90276970863499</v>
      </c>
      <c r="I7695" s="14">
        <v>350.61756240033799</v>
      </c>
      <c r="J7695" s="14">
        <v>288.32322106298301</v>
      </c>
      <c r="K7695" s="14">
        <v>421.47587606991198</v>
      </c>
      <c r="L7695" s="14">
        <v>70.858313669574201</v>
      </c>
      <c r="M7695" s="14">
        <v>62.294341337355199</v>
      </c>
      <c r="O7695" s="14"/>
      <c r="P7695" s="14"/>
      <c r="Q7695" s="14"/>
      <c r="R7695" s="14"/>
      <c r="S7695" s="14"/>
      <c r="T7695" s="14"/>
      <c r="U7695" s="14"/>
      <c r="V7695" s="14"/>
      <c r="W7695" s="14"/>
      <c r="X7695" s="14"/>
      <c r="Y7695" s="14"/>
    </row>
    <row r="7696" spans="1:25">
      <c r="A7696" s="14" t="s">
        <v>7780</v>
      </c>
      <c r="B7696" s="14" t="s">
        <v>64</v>
      </c>
      <c r="C7696" s="14" t="s">
        <v>131</v>
      </c>
      <c r="D7696" s="14" t="s">
        <v>79</v>
      </c>
      <c r="E7696" s="14">
        <v>1</v>
      </c>
      <c r="F7696" s="14">
        <v>136.671205976435</v>
      </c>
      <c r="G7696" s="14">
        <v>45.557068658811602</v>
      </c>
      <c r="H7696" s="14">
        <v>262.21907863708498</v>
      </c>
      <c r="I7696" s="14">
        <v>351.85503335245198</v>
      </c>
      <c r="J7696" s="14">
        <v>290.62337956799598</v>
      </c>
      <c r="K7696" s="14">
        <v>421.388589706125</v>
      </c>
      <c r="L7696" s="14">
        <v>69.533556353673106</v>
      </c>
      <c r="M7696" s="14">
        <v>61.231653784455503</v>
      </c>
      <c r="O7696" s="14"/>
      <c r="P7696" s="14"/>
      <c r="Q7696" s="14"/>
      <c r="R7696" s="14"/>
      <c r="S7696" s="14"/>
      <c r="T7696" s="14"/>
      <c r="U7696" s="14"/>
      <c r="V7696" s="14"/>
      <c r="W7696" s="14"/>
      <c r="X7696" s="14"/>
      <c r="Y7696" s="14"/>
    </row>
    <row r="7697" spans="1:25">
      <c r="A7697" s="14" t="s">
        <v>7781</v>
      </c>
      <c r="B7697" s="14" t="s">
        <v>64</v>
      </c>
      <c r="C7697" s="14" t="s">
        <v>132</v>
      </c>
      <c r="D7697" s="14" t="s">
        <v>79</v>
      </c>
      <c r="E7697" s="14">
        <v>1</v>
      </c>
      <c r="F7697" s="14">
        <v>146.77057025401001</v>
      </c>
      <c r="G7697" s="14">
        <v>48.923523418003398</v>
      </c>
      <c r="H7697" s="14">
        <v>279.95225790911201</v>
      </c>
      <c r="I7697" s="14">
        <v>375.83065209918101</v>
      </c>
      <c r="J7697" s="14">
        <v>312.49355724987203</v>
      </c>
      <c r="K7697" s="14">
        <v>447.43373776031098</v>
      </c>
      <c r="L7697" s="14">
        <v>71.603085661129896</v>
      </c>
      <c r="M7697" s="14">
        <v>63.337094849309302</v>
      </c>
      <c r="O7697" s="14"/>
      <c r="P7697" s="14"/>
      <c r="Q7697" s="14"/>
      <c r="R7697" s="14"/>
      <c r="S7697" s="14"/>
      <c r="T7697" s="14"/>
      <c r="U7697" s="14"/>
      <c r="V7697" s="14"/>
      <c r="W7697" s="14"/>
      <c r="X7697" s="14"/>
      <c r="Y7697" s="14"/>
    </row>
    <row r="7698" spans="1:25">
      <c r="A7698" s="14" t="s">
        <v>7782</v>
      </c>
      <c r="B7698" s="14" t="s">
        <v>64</v>
      </c>
      <c r="C7698" s="14" t="s">
        <v>38</v>
      </c>
      <c r="D7698" s="14" t="s">
        <v>79</v>
      </c>
      <c r="E7698" s="14">
        <v>2</v>
      </c>
      <c r="F7698" s="14">
        <v>219.39015475554601</v>
      </c>
      <c r="G7698" s="14">
        <v>73.130051585182102</v>
      </c>
      <c r="H7698" s="14">
        <v>441.24244233934598</v>
      </c>
      <c r="I7698" s="14">
        <v>550.68679588618397</v>
      </c>
      <c r="J7698" s="14">
        <v>475.82557437848197</v>
      </c>
      <c r="K7698" s="14">
        <v>633.43978557598098</v>
      </c>
      <c r="L7698" s="14">
        <v>82.752989689796706</v>
      </c>
      <c r="M7698" s="14">
        <v>74.861221507702098</v>
      </c>
      <c r="O7698" s="14"/>
      <c r="P7698" s="14"/>
      <c r="Q7698" s="14"/>
      <c r="R7698" s="14"/>
      <c r="S7698" s="14"/>
      <c r="T7698" s="14"/>
      <c r="U7698" s="14"/>
      <c r="V7698" s="14"/>
      <c r="W7698" s="14"/>
      <c r="X7698" s="14"/>
      <c r="Y7698" s="14"/>
    </row>
    <row r="7699" spans="1:25">
      <c r="A7699" s="14" t="s">
        <v>7783</v>
      </c>
      <c r="B7699" s="14" t="s">
        <v>64</v>
      </c>
      <c r="C7699" s="14" t="s">
        <v>36</v>
      </c>
      <c r="D7699" s="14" t="s">
        <v>79</v>
      </c>
      <c r="E7699" s="14">
        <v>2</v>
      </c>
      <c r="F7699" s="14">
        <v>211.460524809932</v>
      </c>
      <c r="G7699" s="14">
        <v>70.486841603310594</v>
      </c>
      <c r="H7699" s="14">
        <v>423.59032232914302</v>
      </c>
      <c r="I7699" s="14">
        <v>526.56536375330495</v>
      </c>
      <c r="J7699" s="14">
        <v>453.73689376216902</v>
      </c>
      <c r="K7699" s="14">
        <v>607.22209222077095</v>
      </c>
      <c r="L7699" s="14">
        <v>80.656728467465896</v>
      </c>
      <c r="M7699" s="14">
        <v>72.828469991136203</v>
      </c>
      <c r="O7699" s="14"/>
      <c r="P7699" s="14"/>
      <c r="Q7699" s="14"/>
      <c r="R7699" s="14"/>
      <c r="S7699" s="14"/>
      <c r="T7699" s="14"/>
      <c r="U7699" s="14"/>
      <c r="V7699" s="14"/>
      <c r="W7699" s="14"/>
      <c r="X7699" s="14"/>
      <c r="Y7699" s="14"/>
    </row>
    <row r="7700" spans="1:25">
      <c r="A7700" s="14" t="s">
        <v>7784</v>
      </c>
      <c r="B7700" s="14" t="s">
        <v>64</v>
      </c>
      <c r="C7700" s="14" t="s">
        <v>34</v>
      </c>
      <c r="D7700" s="14" t="s">
        <v>79</v>
      </c>
      <c r="E7700" s="14">
        <v>2</v>
      </c>
      <c r="F7700" s="14">
        <v>204.870901505316</v>
      </c>
      <c r="G7700" s="14">
        <v>68.290300501772094</v>
      </c>
      <c r="H7700" s="14">
        <v>408.45109754239797</v>
      </c>
      <c r="I7700" s="14">
        <v>516.67656162589799</v>
      </c>
      <c r="J7700" s="14">
        <v>443.45665445297698</v>
      </c>
      <c r="K7700" s="14">
        <v>597.89966963027496</v>
      </c>
      <c r="L7700" s="14">
        <v>81.2231080043763</v>
      </c>
      <c r="M7700" s="14">
        <v>73.219907172921495</v>
      </c>
      <c r="O7700" s="14"/>
      <c r="P7700" s="14"/>
      <c r="Q7700" s="14"/>
      <c r="R7700" s="14"/>
      <c r="S7700" s="14"/>
      <c r="T7700" s="14"/>
      <c r="U7700" s="14"/>
      <c r="V7700" s="14"/>
      <c r="W7700" s="14"/>
      <c r="X7700" s="14"/>
      <c r="Y7700" s="14"/>
    </row>
    <row r="7701" spans="1:25">
      <c r="A7701" s="14" t="s">
        <v>7785</v>
      </c>
      <c r="B7701" s="14" t="s">
        <v>64</v>
      </c>
      <c r="C7701" s="14" t="s">
        <v>128</v>
      </c>
      <c r="D7701" s="14" t="s">
        <v>79</v>
      </c>
      <c r="E7701" s="14">
        <v>2</v>
      </c>
      <c r="F7701" s="14">
        <v>209.570847633661</v>
      </c>
      <c r="G7701" s="14">
        <v>69.856949211220297</v>
      </c>
      <c r="H7701" s="14">
        <v>416.88219377705002</v>
      </c>
      <c r="I7701" s="14">
        <v>528.85825575399804</v>
      </c>
      <c r="J7701" s="14">
        <v>455.18852671885401</v>
      </c>
      <c r="K7701" s="14">
        <v>610.48433547272498</v>
      </c>
      <c r="L7701" s="14">
        <v>81.626079718726402</v>
      </c>
      <c r="M7701" s="14">
        <v>73.669729035144101</v>
      </c>
      <c r="O7701" s="14"/>
      <c r="P7701" s="14"/>
      <c r="Q7701" s="14"/>
      <c r="R7701" s="14"/>
      <c r="S7701" s="14"/>
      <c r="T7701" s="14"/>
      <c r="U7701" s="14"/>
      <c r="V7701" s="14"/>
      <c r="W7701" s="14"/>
      <c r="X7701" s="14"/>
      <c r="Y7701" s="14"/>
    </row>
    <row r="7702" spans="1:25">
      <c r="A7702" s="14" t="s">
        <v>7786</v>
      </c>
      <c r="B7702" s="14" t="s">
        <v>64</v>
      </c>
      <c r="C7702" s="14" t="s">
        <v>129</v>
      </c>
      <c r="D7702" s="14" t="s">
        <v>79</v>
      </c>
      <c r="E7702" s="14">
        <v>2</v>
      </c>
      <c r="F7702" s="14">
        <v>207.084904287575</v>
      </c>
      <c r="G7702" s="14">
        <v>69.0283014291916</v>
      </c>
      <c r="H7702" s="14">
        <v>410.84198846855401</v>
      </c>
      <c r="I7702" s="14">
        <v>506.71612081483602</v>
      </c>
      <c r="J7702" s="14">
        <v>436.54205015681498</v>
      </c>
      <c r="K7702" s="14">
        <v>584.51698423937103</v>
      </c>
      <c r="L7702" s="14">
        <v>77.800863424534697</v>
      </c>
      <c r="M7702" s="14">
        <v>70.174070658021506</v>
      </c>
      <c r="O7702" s="14"/>
      <c r="P7702" s="14"/>
      <c r="Q7702" s="14"/>
      <c r="R7702" s="14"/>
      <c r="S7702" s="14"/>
      <c r="T7702" s="14"/>
      <c r="U7702" s="14"/>
      <c r="V7702" s="14"/>
      <c r="W7702" s="14"/>
      <c r="X7702" s="14"/>
      <c r="Y7702" s="14"/>
    </row>
    <row r="7703" spans="1:25">
      <c r="A7703" s="14" t="s">
        <v>7787</v>
      </c>
      <c r="B7703" s="14" t="s">
        <v>64</v>
      </c>
      <c r="C7703" s="14" t="s">
        <v>130</v>
      </c>
      <c r="D7703" s="14" t="s">
        <v>79</v>
      </c>
      <c r="E7703" s="14">
        <v>2</v>
      </c>
      <c r="F7703" s="14">
        <v>220.70645651250501</v>
      </c>
      <c r="G7703" s="14">
        <v>73.568818837501595</v>
      </c>
      <c r="H7703" s="14">
        <v>435.65357279269</v>
      </c>
      <c r="I7703" s="14">
        <v>515.083064755652</v>
      </c>
      <c r="J7703" s="14">
        <v>446.829304300714</v>
      </c>
      <c r="K7703" s="14">
        <v>590.50935372080903</v>
      </c>
      <c r="L7703" s="14">
        <v>75.426288965157696</v>
      </c>
      <c r="M7703" s="14">
        <v>68.253760454937293</v>
      </c>
      <c r="O7703" s="14"/>
      <c r="P7703" s="14"/>
      <c r="Q7703" s="14"/>
      <c r="R7703" s="14"/>
      <c r="S7703" s="14"/>
      <c r="T7703" s="14"/>
      <c r="U7703" s="14"/>
      <c r="V7703" s="14"/>
      <c r="W7703" s="14"/>
      <c r="X7703" s="14"/>
      <c r="Y7703" s="14"/>
    </row>
    <row r="7704" spans="1:25">
      <c r="A7704" s="14" t="s">
        <v>7788</v>
      </c>
      <c r="B7704" s="14" t="s">
        <v>64</v>
      </c>
      <c r="C7704" s="14" t="s">
        <v>131</v>
      </c>
      <c r="D7704" s="14" t="s">
        <v>79</v>
      </c>
      <c r="E7704" s="14">
        <v>2</v>
      </c>
      <c r="F7704" s="14">
        <v>217.466473729694</v>
      </c>
      <c r="G7704" s="14">
        <v>72.488824576564795</v>
      </c>
      <c r="H7704" s="14">
        <v>426.26276286275998</v>
      </c>
      <c r="I7704" s="14">
        <v>491.11744346390901</v>
      </c>
      <c r="J7704" s="14">
        <v>426.01986837178401</v>
      </c>
      <c r="K7704" s="14">
        <v>563.10950870266299</v>
      </c>
      <c r="L7704" s="14">
        <v>71.992065238753895</v>
      </c>
      <c r="M7704" s="14">
        <v>65.097575092125794</v>
      </c>
      <c r="O7704" s="14"/>
      <c r="P7704" s="14"/>
      <c r="Q7704" s="14"/>
      <c r="R7704" s="14"/>
      <c r="S7704" s="14"/>
      <c r="T7704" s="14"/>
      <c r="U7704" s="14"/>
      <c r="V7704" s="14"/>
      <c r="W7704" s="14"/>
      <c r="X7704" s="14"/>
      <c r="Y7704" s="14"/>
    </row>
    <row r="7705" spans="1:25">
      <c r="A7705" s="14" t="s">
        <v>7789</v>
      </c>
      <c r="B7705" s="14" t="s">
        <v>64</v>
      </c>
      <c r="C7705" s="14" t="s">
        <v>132</v>
      </c>
      <c r="D7705" s="14" t="s">
        <v>79</v>
      </c>
      <c r="E7705" s="14">
        <v>2</v>
      </c>
      <c r="F7705" s="14">
        <v>220.48149051259</v>
      </c>
      <c r="G7705" s="14">
        <v>73.493830170863205</v>
      </c>
      <c r="H7705" s="14">
        <v>427.99474039132201</v>
      </c>
      <c r="I7705" s="14">
        <v>484.01780581443597</v>
      </c>
      <c r="J7705" s="14">
        <v>420.51189415437102</v>
      </c>
      <c r="K7705" s="14">
        <v>554.20090685416199</v>
      </c>
      <c r="L7705" s="14">
        <v>70.183101039726793</v>
      </c>
      <c r="M7705" s="14">
        <v>63.5059116600641</v>
      </c>
      <c r="O7705" s="14"/>
      <c r="P7705" s="14"/>
      <c r="Q7705" s="14"/>
      <c r="R7705" s="14"/>
      <c r="S7705" s="14"/>
      <c r="T7705" s="14"/>
      <c r="U7705" s="14"/>
      <c r="V7705" s="14"/>
      <c r="W7705" s="14"/>
      <c r="X7705" s="14"/>
      <c r="Y7705" s="14"/>
    </row>
    <row r="7706" spans="1:25">
      <c r="A7706" s="14" t="s">
        <v>7790</v>
      </c>
      <c r="B7706" s="14" t="s">
        <v>64</v>
      </c>
      <c r="C7706" s="14" t="s">
        <v>38</v>
      </c>
      <c r="D7706" s="14" t="s">
        <v>79</v>
      </c>
      <c r="E7706" s="14">
        <v>3</v>
      </c>
      <c r="F7706" s="14">
        <v>229.699498005712</v>
      </c>
      <c r="G7706" s="14">
        <v>76.566499335237395</v>
      </c>
      <c r="H7706" s="14">
        <v>484.01605243844301</v>
      </c>
      <c r="I7706" s="14">
        <v>582.60435548533303</v>
      </c>
      <c r="J7706" s="14">
        <v>505.50807983801798</v>
      </c>
      <c r="K7706" s="14">
        <v>667.63342942773795</v>
      </c>
      <c r="L7706" s="14">
        <v>85.029073942404494</v>
      </c>
      <c r="M7706" s="14">
        <v>77.096275647315096</v>
      </c>
      <c r="O7706" s="14"/>
      <c r="P7706" s="14"/>
      <c r="Q7706" s="14"/>
      <c r="R7706" s="14"/>
      <c r="S7706" s="14"/>
      <c r="T7706" s="14"/>
      <c r="U7706" s="14"/>
      <c r="V7706" s="14"/>
      <c r="W7706" s="14"/>
      <c r="X7706" s="14"/>
      <c r="Y7706" s="14"/>
    </row>
    <row r="7707" spans="1:25">
      <c r="A7707" s="14" t="s">
        <v>7791</v>
      </c>
      <c r="B7707" s="14" t="s">
        <v>64</v>
      </c>
      <c r="C7707" s="14" t="s">
        <v>36</v>
      </c>
      <c r="D7707" s="14" t="s">
        <v>79</v>
      </c>
      <c r="E7707" s="14">
        <v>3</v>
      </c>
      <c r="F7707" s="14">
        <v>226.20310079591999</v>
      </c>
      <c r="G7707" s="14">
        <v>75.401033598639899</v>
      </c>
      <c r="H7707" s="14">
        <v>475.38637916045599</v>
      </c>
      <c r="I7707" s="14">
        <v>556.70132206509697</v>
      </c>
      <c r="J7707" s="14">
        <v>483.20180182747998</v>
      </c>
      <c r="K7707" s="14">
        <v>637.82499411933304</v>
      </c>
      <c r="L7707" s="14">
        <v>81.123672054235996</v>
      </c>
      <c r="M7707" s="14">
        <v>73.499520237617105</v>
      </c>
      <c r="O7707" s="14"/>
      <c r="P7707" s="14"/>
      <c r="Q7707" s="14"/>
      <c r="R7707" s="14"/>
      <c r="S7707" s="14"/>
      <c r="T7707" s="14"/>
      <c r="U7707" s="14"/>
      <c r="V7707" s="14"/>
      <c r="W7707" s="14"/>
      <c r="X7707" s="14"/>
      <c r="Y7707" s="14"/>
    </row>
    <row r="7708" spans="1:25">
      <c r="A7708" s="14" t="s">
        <v>7792</v>
      </c>
      <c r="B7708" s="14" t="s">
        <v>64</v>
      </c>
      <c r="C7708" s="14" t="s">
        <v>34</v>
      </c>
      <c r="D7708" s="14" t="s">
        <v>79</v>
      </c>
      <c r="E7708" s="14">
        <v>3</v>
      </c>
      <c r="F7708" s="14">
        <v>226.76233191682701</v>
      </c>
      <c r="G7708" s="14">
        <v>75.587443972275693</v>
      </c>
      <c r="H7708" s="14">
        <v>476.07140560301298</v>
      </c>
      <c r="I7708" s="14">
        <v>559.69798059760797</v>
      </c>
      <c r="J7708" s="14">
        <v>486.60223846108897</v>
      </c>
      <c r="K7708" s="14">
        <v>640.36611898735896</v>
      </c>
      <c r="L7708" s="14">
        <v>80.668138389750695</v>
      </c>
      <c r="M7708" s="14">
        <v>73.095742136519206</v>
      </c>
      <c r="O7708" s="14"/>
      <c r="P7708" s="14"/>
      <c r="Q7708" s="14"/>
      <c r="R7708" s="14"/>
      <c r="S7708" s="14"/>
      <c r="T7708" s="14"/>
      <c r="U7708" s="14"/>
      <c r="V7708" s="14"/>
      <c r="W7708" s="14"/>
      <c r="X7708" s="14"/>
      <c r="Y7708" s="14"/>
    </row>
    <row r="7709" spans="1:25">
      <c r="A7709" s="14" t="s">
        <v>7793</v>
      </c>
      <c r="B7709" s="14" t="s">
        <v>64</v>
      </c>
      <c r="C7709" s="14" t="s">
        <v>128</v>
      </c>
      <c r="D7709" s="14" t="s">
        <v>79</v>
      </c>
      <c r="E7709" s="14">
        <v>3</v>
      </c>
      <c r="F7709" s="14">
        <v>220.42060076379801</v>
      </c>
      <c r="G7709" s="14">
        <v>73.473533587932593</v>
      </c>
      <c r="H7709" s="14">
        <v>462.14613851304699</v>
      </c>
      <c r="I7709" s="14">
        <v>542.04545056356301</v>
      </c>
      <c r="J7709" s="14">
        <v>470.579389498654</v>
      </c>
      <c r="K7709" s="14">
        <v>621.02674928213696</v>
      </c>
      <c r="L7709" s="14">
        <v>78.981298718573498</v>
      </c>
      <c r="M7709" s="14">
        <v>71.4660610649088</v>
      </c>
      <c r="O7709" s="14"/>
      <c r="P7709" s="14"/>
      <c r="Q7709" s="14"/>
      <c r="R7709" s="14"/>
      <c r="S7709" s="14"/>
      <c r="T7709" s="14"/>
      <c r="U7709" s="14"/>
      <c r="V7709" s="14"/>
      <c r="W7709" s="14"/>
      <c r="X7709" s="14"/>
      <c r="Y7709" s="14"/>
    </row>
    <row r="7710" spans="1:25">
      <c r="A7710" s="14" t="s">
        <v>7794</v>
      </c>
      <c r="B7710" s="14" t="s">
        <v>64</v>
      </c>
      <c r="C7710" s="14" t="s">
        <v>129</v>
      </c>
      <c r="D7710" s="14" t="s">
        <v>79</v>
      </c>
      <c r="E7710" s="14">
        <v>3</v>
      </c>
      <c r="F7710" s="14">
        <v>211.05526467033701</v>
      </c>
      <c r="G7710" s="14">
        <v>70.351754890112403</v>
      </c>
      <c r="H7710" s="14">
        <v>442.361855065577</v>
      </c>
      <c r="I7710" s="14">
        <v>518.07097437596997</v>
      </c>
      <c r="J7710" s="14">
        <v>448.53952721298998</v>
      </c>
      <c r="K7710" s="14">
        <v>595.08386875052702</v>
      </c>
      <c r="L7710" s="14">
        <v>77.012894374557405</v>
      </c>
      <c r="M7710" s="14">
        <v>69.531447162979902</v>
      </c>
      <c r="O7710" s="14"/>
      <c r="P7710" s="14"/>
      <c r="Q7710" s="14"/>
      <c r="R7710" s="14"/>
      <c r="S7710" s="14"/>
      <c r="T7710" s="14"/>
      <c r="U7710" s="14"/>
      <c r="V7710" s="14"/>
      <c r="W7710" s="14"/>
      <c r="X7710" s="14"/>
      <c r="Y7710" s="14"/>
    </row>
    <row r="7711" spans="1:25">
      <c r="A7711" s="14" t="s">
        <v>7795</v>
      </c>
      <c r="B7711" s="14" t="s">
        <v>64</v>
      </c>
      <c r="C7711" s="14" t="s">
        <v>130</v>
      </c>
      <c r="D7711" s="14" t="s">
        <v>79</v>
      </c>
      <c r="E7711" s="14">
        <v>3</v>
      </c>
      <c r="F7711" s="14">
        <v>199.98975859085999</v>
      </c>
      <c r="G7711" s="14">
        <v>66.663252863620102</v>
      </c>
      <c r="H7711" s="14">
        <v>419.60001382833298</v>
      </c>
      <c r="I7711" s="14">
        <v>481.564170864711</v>
      </c>
      <c r="J7711" s="14">
        <v>415.10243250298601</v>
      </c>
      <c r="K7711" s="14">
        <v>555.38371730264703</v>
      </c>
      <c r="L7711" s="14">
        <v>73.819546437935699</v>
      </c>
      <c r="M7711" s="14">
        <v>66.461738361725097</v>
      </c>
      <c r="O7711" s="14"/>
      <c r="P7711" s="14"/>
      <c r="Q7711" s="14"/>
      <c r="R7711" s="14"/>
      <c r="S7711" s="14"/>
      <c r="T7711" s="14"/>
      <c r="U7711" s="14"/>
      <c r="V7711" s="14"/>
      <c r="W7711" s="14"/>
      <c r="X7711" s="14"/>
      <c r="Y7711" s="14"/>
    </row>
    <row r="7712" spans="1:25">
      <c r="A7712" s="14" t="s">
        <v>7796</v>
      </c>
      <c r="B7712" s="14" t="s">
        <v>64</v>
      </c>
      <c r="C7712" s="14" t="s">
        <v>131</v>
      </c>
      <c r="D7712" s="14" t="s">
        <v>79</v>
      </c>
      <c r="E7712" s="14">
        <v>3</v>
      </c>
      <c r="F7712" s="14">
        <v>194.799310116047</v>
      </c>
      <c r="G7712" s="14">
        <v>64.933103372015694</v>
      </c>
      <c r="H7712" s="14">
        <v>408.76135243420998</v>
      </c>
      <c r="I7712" s="14">
        <v>455.83976344394</v>
      </c>
      <c r="J7712" s="14">
        <v>392.19795048754798</v>
      </c>
      <c r="K7712" s="14">
        <v>526.62600336843502</v>
      </c>
      <c r="L7712" s="14">
        <v>70.786239924494495</v>
      </c>
      <c r="M7712" s="14">
        <v>63.641812956392499</v>
      </c>
      <c r="O7712" s="14"/>
      <c r="P7712" s="14"/>
      <c r="Q7712" s="14"/>
      <c r="R7712" s="14"/>
      <c r="S7712" s="14"/>
      <c r="T7712" s="14"/>
      <c r="U7712" s="14"/>
      <c r="V7712" s="14"/>
      <c r="W7712" s="14"/>
      <c r="X7712" s="14"/>
      <c r="Y7712" s="14"/>
    </row>
    <row r="7713" spans="1:25">
      <c r="A7713" s="14" t="s">
        <v>7797</v>
      </c>
      <c r="B7713" s="14" t="s">
        <v>64</v>
      </c>
      <c r="C7713" s="14" t="s">
        <v>132</v>
      </c>
      <c r="D7713" s="14" t="s">
        <v>79</v>
      </c>
      <c r="E7713" s="14">
        <v>3</v>
      </c>
      <c r="F7713" s="14">
        <v>201.302235697897</v>
      </c>
      <c r="G7713" s="14">
        <v>67.100745232632406</v>
      </c>
      <c r="H7713" s="14">
        <v>422.89497216003298</v>
      </c>
      <c r="I7713" s="14">
        <v>472.20731462023298</v>
      </c>
      <c r="J7713" s="14">
        <v>407.05071425384699</v>
      </c>
      <c r="K7713" s="14">
        <v>544.55230098076697</v>
      </c>
      <c r="L7713" s="14">
        <v>72.344986360534307</v>
      </c>
      <c r="M7713" s="14">
        <v>65.156600366385504</v>
      </c>
      <c r="O7713" s="14"/>
      <c r="P7713" s="14"/>
      <c r="Q7713" s="14"/>
      <c r="R7713" s="14"/>
      <c r="S7713" s="14"/>
      <c r="T7713" s="14"/>
      <c r="U7713" s="14"/>
      <c r="V7713" s="14"/>
      <c r="W7713" s="14"/>
      <c r="X7713" s="14"/>
      <c r="Y7713" s="14"/>
    </row>
    <row r="7714" spans="1:25">
      <c r="A7714" s="14" t="s">
        <v>7798</v>
      </c>
      <c r="B7714" s="14" t="s">
        <v>64</v>
      </c>
      <c r="C7714" s="14" t="s">
        <v>38</v>
      </c>
      <c r="D7714" s="14" t="s">
        <v>79</v>
      </c>
      <c r="E7714" s="14">
        <v>4</v>
      </c>
      <c r="F7714" s="14">
        <v>245.82497990284301</v>
      </c>
      <c r="G7714" s="14">
        <v>81.941659967614399</v>
      </c>
      <c r="H7714" s="14">
        <v>539.89497474928203</v>
      </c>
      <c r="I7714" s="14">
        <v>662.25081984554004</v>
      </c>
      <c r="J7714" s="14">
        <v>575.93992582702106</v>
      </c>
      <c r="K7714" s="14">
        <v>757.13074649801604</v>
      </c>
      <c r="L7714" s="14">
        <v>94.879926652476101</v>
      </c>
      <c r="M7714" s="14">
        <v>86.310894018518894</v>
      </c>
      <c r="O7714" s="14"/>
      <c r="P7714" s="14"/>
      <c r="Q7714" s="14"/>
      <c r="R7714" s="14"/>
      <c r="S7714" s="14"/>
      <c r="T7714" s="14"/>
      <c r="U7714" s="14"/>
      <c r="V7714" s="14"/>
      <c r="W7714" s="14"/>
      <c r="X7714" s="14"/>
      <c r="Y7714" s="14"/>
    </row>
    <row r="7715" spans="1:25">
      <c r="A7715" s="14" t="s">
        <v>7799</v>
      </c>
      <c r="B7715" s="14" t="s">
        <v>64</v>
      </c>
      <c r="C7715" s="14" t="s">
        <v>36</v>
      </c>
      <c r="D7715" s="14" t="s">
        <v>79</v>
      </c>
      <c r="E7715" s="14">
        <v>4</v>
      </c>
      <c r="F7715" s="14">
        <v>246.17938316193701</v>
      </c>
      <c r="G7715" s="14">
        <v>82.059794387312294</v>
      </c>
      <c r="H7715" s="14">
        <v>537.77963423102597</v>
      </c>
      <c r="I7715" s="14">
        <v>665.55745026867601</v>
      </c>
      <c r="J7715" s="14">
        <v>578.42048282106703</v>
      </c>
      <c r="K7715" s="14">
        <v>761.33890474271902</v>
      </c>
      <c r="L7715" s="14">
        <v>95.781454474042604</v>
      </c>
      <c r="M7715" s="14">
        <v>87.136967447608995</v>
      </c>
      <c r="O7715" s="14"/>
      <c r="P7715" s="14"/>
      <c r="Q7715" s="14"/>
      <c r="R7715" s="14"/>
      <c r="S7715" s="14"/>
      <c r="T7715" s="14"/>
      <c r="U7715" s="14"/>
      <c r="V7715" s="14"/>
      <c r="W7715" s="14"/>
      <c r="X7715" s="14"/>
      <c r="Y7715" s="14"/>
    </row>
    <row r="7716" spans="1:25">
      <c r="A7716" s="14" t="s">
        <v>7800</v>
      </c>
      <c r="B7716" s="14" t="s">
        <v>64</v>
      </c>
      <c r="C7716" s="14" t="s">
        <v>34</v>
      </c>
      <c r="D7716" s="14" t="s">
        <v>79</v>
      </c>
      <c r="E7716" s="14">
        <v>4</v>
      </c>
      <c r="F7716" s="14">
        <v>243.537325667012</v>
      </c>
      <c r="G7716" s="14">
        <v>81.179108555670794</v>
      </c>
      <c r="H7716" s="14">
        <v>529.42896884133097</v>
      </c>
      <c r="I7716" s="14">
        <v>633.29678373220599</v>
      </c>
      <c r="J7716" s="14">
        <v>551.42940910721995</v>
      </c>
      <c r="K7716" s="14">
        <v>723.33214594234903</v>
      </c>
      <c r="L7716" s="14">
        <v>90.035362210142495</v>
      </c>
      <c r="M7716" s="14">
        <v>81.867374624986198</v>
      </c>
      <c r="O7716" s="14"/>
      <c r="P7716" s="14"/>
      <c r="Q7716" s="14"/>
      <c r="R7716" s="14"/>
      <c r="S7716" s="14"/>
      <c r="T7716" s="14"/>
      <c r="U7716" s="14"/>
      <c r="V7716" s="14"/>
      <c r="W7716" s="14"/>
      <c r="X7716" s="14"/>
      <c r="Y7716" s="14"/>
    </row>
    <row r="7717" spans="1:25">
      <c r="A7717" s="14" t="s">
        <v>7801</v>
      </c>
      <c r="B7717" s="14" t="s">
        <v>64</v>
      </c>
      <c r="C7717" s="14" t="s">
        <v>128</v>
      </c>
      <c r="D7717" s="14" t="s">
        <v>79</v>
      </c>
      <c r="E7717" s="14">
        <v>4</v>
      </c>
      <c r="F7717" s="14">
        <v>248.99043356442399</v>
      </c>
      <c r="G7717" s="14">
        <v>82.996811188141393</v>
      </c>
      <c r="H7717" s="14">
        <v>540.12111664987106</v>
      </c>
      <c r="I7717" s="14">
        <v>622.54477598839003</v>
      </c>
      <c r="J7717" s="14">
        <v>544.11635612886096</v>
      </c>
      <c r="K7717" s="14">
        <v>708.707382440625</v>
      </c>
      <c r="L7717" s="14">
        <v>86.162606452234996</v>
      </c>
      <c r="M7717" s="14">
        <v>78.428419859529001</v>
      </c>
      <c r="O7717" s="14"/>
      <c r="P7717" s="14"/>
      <c r="Q7717" s="14"/>
      <c r="R7717" s="14"/>
      <c r="S7717" s="14"/>
      <c r="T7717" s="14"/>
      <c r="U7717" s="14"/>
      <c r="V7717" s="14"/>
      <c r="W7717" s="14"/>
      <c r="X7717" s="14"/>
      <c r="Y7717" s="14"/>
    </row>
    <row r="7718" spans="1:25">
      <c r="A7718" s="14" t="s">
        <v>7802</v>
      </c>
      <c r="B7718" s="14" t="s">
        <v>64</v>
      </c>
      <c r="C7718" s="14" t="s">
        <v>129</v>
      </c>
      <c r="D7718" s="14" t="s">
        <v>79</v>
      </c>
      <c r="E7718" s="14">
        <v>4</v>
      </c>
      <c r="F7718" s="14">
        <v>234.73045422013399</v>
      </c>
      <c r="G7718" s="14">
        <v>78.243484740044593</v>
      </c>
      <c r="H7718" s="14">
        <v>508.08557375729703</v>
      </c>
      <c r="I7718" s="14">
        <v>566.74898375409498</v>
      </c>
      <c r="J7718" s="14">
        <v>494.08541756323802</v>
      </c>
      <c r="K7718" s="14">
        <v>646.80432191165505</v>
      </c>
      <c r="L7718" s="14">
        <v>80.055338157560001</v>
      </c>
      <c r="M7718" s="14">
        <v>72.663566190857097</v>
      </c>
      <c r="O7718" s="14"/>
      <c r="P7718" s="14"/>
      <c r="Q7718" s="14"/>
      <c r="R7718" s="14"/>
      <c r="S7718" s="14"/>
      <c r="T7718" s="14"/>
      <c r="U7718" s="14"/>
      <c r="V7718" s="14"/>
      <c r="W7718" s="14"/>
      <c r="X7718" s="14"/>
      <c r="Y7718" s="14"/>
    </row>
    <row r="7719" spans="1:25">
      <c r="A7719" s="14" t="s">
        <v>7803</v>
      </c>
      <c r="B7719" s="14" t="s">
        <v>64</v>
      </c>
      <c r="C7719" s="14" t="s">
        <v>130</v>
      </c>
      <c r="D7719" s="14" t="s">
        <v>79</v>
      </c>
      <c r="E7719" s="14">
        <v>4</v>
      </c>
      <c r="F7719" s="14">
        <v>237.89841756656301</v>
      </c>
      <c r="G7719" s="14">
        <v>79.2994725221876</v>
      </c>
      <c r="H7719" s="14">
        <v>515.53421221029498</v>
      </c>
      <c r="I7719" s="14">
        <v>586.54646345530898</v>
      </c>
      <c r="J7719" s="14">
        <v>511.23759545874702</v>
      </c>
      <c r="K7719" s="14">
        <v>669.46226507330096</v>
      </c>
      <c r="L7719" s="14">
        <v>82.915801617991704</v>
      </c>
      <c r="M7719" s="14">
        <v>75.308867996562896</v>
      </c>
      <c r="O7719" s="14"/>
      <c r="P7719" s="14"/>
      <c r="Q7719" s="14"/>
      <c r="R7719" s="14"/>
      <c r="S7719" s="14"/>
      <c r="T7719" s="14"/>
      <c r="U7719" s="14"/>
      <c r="V7719" s="14"/>
      <c r="W7719" s="14"/>
      <c r="X7719" s="14"/>
      <c r="Y7719" s="14"/>
    </row>
    <row r="7720" spans="1:25">
      <c r="A7720" s="14" t="s">
        <v>7804</v>
      </c>
      <c r="B7720" s="14" t="s">
        <v>64</v>
      </c>
      <c r="C7720" s="14" t="s">
        <v>131</v>
      </c>
      <c r="D7720" s="14" t="s">
        <v>79</v>
      </c>
      <c r="E7720" s="14">
        <v>4</v>
      </c>
      <c r="F7720" s="14">
        <v>229.98901764618401</v>
      </c>
      <c r="G7720" s="14">
        <v>76.663005882061299</v>
      </c>
      <c r="H7720" s="14">
        <v>498.10282556079102</v>
      </c>
      <c r="I7720" s="14">
        <v>564.006242761674</v>
      </c>
      <c r="J7720" s="14">
        <v>490.39451436383803</v>
      </c>
      <c r="K7720" s="14">
        <v>645.18719789019497</v>
      </c>
      <c r="L7720" s="14">
        <v>81.180955128521902</v>
      </c>
      <c r="M7720" s="14">
        <v>73.611728397835705</v>
      </c>
      <c r="O7720" s="14"/>
      <c r="P7720" s="14"/>
      <c r="Q7720" s="14"/>
      <c r="R7720" s="14"/>
      <c r="S7720" s="14"/>
      <c r="T7720" s="14"/>
      <c r="U7720" s="14"/>
      <c r="V7720" s="14"/>
      <c r="W7720" s="14"/>
      <c r="X7720" s="14"/>
      <c r="Y7720" s="14"/>
    </row>
    <row r="7721" spans="1:25">
      <c r="A7721" s="14" t="s">
        <v>7805</v>
      </c>
      <c r="B7721" s="14" t="s">
        <v>64</v>
      </c>
      <c r="C7721" s="14" t="s">
        <v>132</v>
      </c>
      <c r="D7721" s="14" t="s">
        <v>79</v>
      </c>
      <c r="E7721" s="14">
        <v>4</v>
      </c>
      <c r="F7721" s="14">
        <v>232.679656677362</v>
      </c>
      <c r="G7721" s="14">
        <v>77.559885559120701</v>
      </c>
      <c r="H7721" s="14">
        <v>503.28702344125702</v>
      </c>
      <c r="I7721" s="14">
        <v>586.98261078971996</v>
      </c>
      <c r="J7721" s="14">
        <v>509.884491924928</v>
      </c>
      <c r="K7721" s="14">
        <v>671.95997605799505</v>
      </c>
      <c r="L7721" s="14">
        <v>84.977365268275506</v>
      </c>
      <c r="M7721" s="14">
        <v>77.0981188647919</v>
      </c>
      <c r="O7721" s="14"/>
      <c r="P7721" s="14"/>
      <c r="Q7721" s="14"/>
      <c r="R7721" s="14"/>
      <c r="S7721" s="14"/>
      <c r="T7721" s="14"/>
      <c r="U7721" s="14"/>
      <c r="V7721" s="14"/>
      <c r="W7721" s="14"/>
      <c r="X7721" s="14"/>
      <c r="Y7721" s="14"/>
    </row>
    <row r="7722" spans="1:25">
      <c r="A7722" s="14" t="s">
        <v>7806</v>
      </c>
      <c r="B7722" s="14" t="s">
        <v>64</v>
      </c>
      <c r="C7722" s="14" t="s">
        <v>38</v>
      </c>
      <c r="D7722" s="14" t="s">
        <v>79</v>
      </c>
      <c r="E7722" s="14">
        <v>5</v>
      </c>
      <c r="F7722" s="14">
        <v>247.48510753034401</v>
      </c>
      <c r="G7722" s="14">
        <v>82.495035843448093</v>
      </c>
      <c r="H7722" s="14">
        <v>587.57148036644003</v>
      </c>
      <c r="I7722" s="14">
        <v>719.77360997397705</v>
      </c>
      <c r="J7722" s="14">
        <v>623.31163598828095</v>
      </c>
      <c r="K7722" s="14">
        <v>825.77855312794497</v>
      </c>
      <c r="L7722" s="14">
        <v>106.004943153968</v>
      </c>
      <c r="M7722" s="14">
        <v>96.461973985696204</v>
      </c>
      <c r="O7722" s="14"/>
      <c r="P7722" s="14"/>
      <c r="Q7722" s="14"/>
      <c r="R7722" s="14"/>
      <c r="S7722" s="14"/>
      <c r="T7722" s="14"/>
      <c r="U7722" s="14"/>
      <c r="V7722" s="14"/>
      <c r="W7722" s="14"/>
      <c r="X7722" s="14"/>
      <c r="Y7722" s="14"/>
    </row>
    <row r="7723" spans="1:25">
      <c r="A7723" s="14" t="s">
        <v>7807</v>
      </c>
      <c r="B7723" s="14" t="s">
        <v>64</v>
      </c>
      <c r="C7723" s="14" t="s">
        <v>36</v>
      </c>
      <c r="D7723" s="14" t="s">
        <v>79</v>
      </c>
      <c r="E7723" s="14">
        <v>5</v>
      </c>
      <c r="F7723" s="14">
        <v>233.59734445113099</v>
      </c>
      <c r="G7723" s="14">
        <v>77.865781483710194</v>
      </c>
      <c r="H7723" s="14">
        <v>551.62666647255003</v>
      </c>
      <c r="I7723" s="14">
        <v>682.57473873716901</v>
      </c>
      <c r="J7723" s="14">
        <v>588.36833566636994</v>
      </c>
      <c r="K7723" s="14">
        <v>786.38885610092996</v>
      </c>
      <c r="L7723" s="14">
        <v>103.814117363761</v>
      </c>
      <c r="M7723" s="14">
        <v>94.206403070799396</v>
      </c>
      <c r="O7723" s="14"/>
      <c r="P7723" s="14"/>
      <c r="Q7723" s="14"/>
      <c r="R7723" s="14"/>
      <c r="S7723" s="14"/>
      <c r="T7723" s="14"/>
      <c r="U7723" s="14"/>
      <c r="V7723" s="14"/>
      <c r="W7723" s="14"/>
      <c r="X7723" s="14"/>
      <c r="Y7723" s="14"/>
    </row>
    <row r="7724" spans="1:25">
      <c r="A7724" s="14" t="s">
        <v>7808</v>
      </c>
      <c r="B7724" s="14" t="s">
        <v>64</v>
      </c>
      <c r="C7724" s="14" t="s">
        <v>34</v>
      </c>
      <c r="D7724" s="14" t="s">
        <v>79</v>
      </c>
      <c r="E7724" s="14">
        <v>5</v>
      </c>
      <c r="F7724" s="14">
        <v>228.93625307476799</v>
      </c>
      <c r="G7724" s="14">
        <v>76.312084358255902</v>
      </c>
      <c r="H7724" s="14">
        <v>539.00327982946703</v>
      </c>
      <c r="I7724" s="14">
        <v>673.79999054012603</v>
      </c>
      <c r="J7724" s="14">
        <v>579.680147068986</v>
      </c>
      <c r="K7724" s="14">
        <v>777.62128277959505</v>
      </c>
      <c r="L7724" s="14">
        <v>103.821292239469</v>
      </c>
      <c r="M7724" s="14">
        <v>94.119843471140101</v>
      </c>
      <c r="O7724" s="14"/>
      <c r="P7724" s="14"/>
      <c r="Q7724" s="14"/>
      <c r="R7724" s="14"/>
      <c r="S7724" s="14"/>
      <c r="T7724" s="14"/>
      <c r="U7724" s="14"/>
      <c r="V7724" s="14"/>
      <c r="W7724" s="14"/>
      <c r="X7724" s="14"/>
      <c r="Y7724" s="14"/>
    </row>
    <row r="7725" spans="1:25">
      <c r="A7725" s="14" t="s">
        <v>7809</v>
      </c>
      <c r="B7725" s="14" t="s">
        <v>64</v>
      </c>
      <c r="C7725" s="14" t="s">
        <v>128</v>
      </c>
      <c r="D7725" s="14" t="s">
        <v>79</v>
      </c>
      <c r="E7725" s="14">
        <v>5</v>
      </c>
      <c r="F7725" s="14">
        <v>216.957861520091</v>
      </c>
      <c r="G7725" s="14">
        <v>72.319287173363605</v>
      </c>
      <c r="H7725" s="14">
        <v>509.62572000397199</v>
      </c>
      <c r="I7725" s="14">
        <v>643.23897829959901</v>
      </c>
      <c r="J7725" s="14">
        <v>550.71114734527998</v>
      </c>
      <c r="K7725" s="14">
        <v>745.57856784044304</v>
      </c>
      <c r="L7725" s="14">
        <v>102.339589540844</v>
      </c>
      <c r="M7725" s="14">
        <v>92.527830954319299</v>
      </c>
      <c r="O7725" s="14"/>
      <c r="P7725" s="14"/>
      <c r="Q7725" s="14"/>
      <c r="R7725" s="14"/>
      <c r="S7725" s="14"/>
      <c r="T7725" s="14"/>
      <c r="U7725" s="14"/>
      <c r="V7725" s="14"/>
      <c r="W7725" s="14"/>
      <c r="X7725" s="14"/>
      <c r="Y7725" s="14"/>
    </row>
    <row r="7726" spans="1:25">
      <c r="A7726" s="14" t="s">
        <v>7810</v>
      </c>
      <c r="B7726" s="14" t="s">
        <v>64</v>
      </c>
      <c r="C7726" s="14" t="s">
        <v>129</v>
      </c>
      <c r="D7726" s="14" t="s">
        <v>79</v>
      </c>
      <c r="E7726" s="14">
        <v>5</v>
      </c>
      <c r="F7726" s="14">
        <v>217.63888648040901</v>
      </c>
      <c r="G7726" s="14">
        <v>72.5462954934697</v>
      </c>
      <c r="H7726" s="14">
        <v>510.73354722833199</v>
      </c>
      <c r="I7726" s="14">
        <v>631.17059578350199</v>
      </c>
      <c r="J7726" s="14">
        <v>540.63476461182404</v>
      </c>
      <c r="K7726" s="14">
        <v>731.29107236212303</v>
      </c>
      <c r="L7726" s="14">
        <v>100.12047657862099</v>
      </c>
      <c r="M7726" s="14">
        <v>90.535831171678794</v>
      </c>
      <c r="O7726" s="14"/>
      <c r="P7726" s="14"/>
      <c r="Q7726" s="14"/>
      <c r="R7726" s="14"/>
      <c r="S7726" s="14"/>
      <c r="T7726" s="14"/>
      <c r="U7726" s="14"/>
      <c r="V7726" s="14"/>
      <c r="W7726" s="14"/>
      <c r="X7726" s="14"/>
      <c r="Y7726" s="14"/>
    </row>
    <row r="7727" spans="1:25">
      <c r="A7727" s="14" t="s">
        <v>7811</v>
      </c>
      <c r="B7727" s="14" t="s">
        <v>64</v>
      </c>
      <c r="C7727" s="14" t="s">
        <v>130</v>
      </c>
      <c r="D7727" s="14" t="s">
        <v>79</v>
      </c>
      <c r="E7727" s="14">
        <v>5</v>
      </c>
      <c r="F7727" s="14">
        <v>239.29133458376401</v>
      </c>
      <c r="G7727" s="14">
        <v>79.763778194587999</v>
      </c>
      <c r="H7727" s="14">
        <v>561.47950298879402</v>
      </c>
      <c r="I7727" s="14">
        <v>703.62826689266501</v>
      </c>
      <c r="J7727" s="14">
        <v>606.14781986952005</v>
      </c>
      <c r="K7727" s="14">
        <v>810.92495342208804</v>
      </c>
      <c r="L7727" s="14">
        <v>107.296686529422</v>
      </c>
      <c r="M7727" s="14">
        <v>97.4804470231458</v>
      </c>
      <c r="O7727" s="14"/>
      <c r="P7727" s="14"/>
      <c r="Q7727" s="14"/>
      <c r="R7727" s="14"/>
      <c r="S7727" s="14"/>
      <c r="T7727" s="14"/>
      <c r="U7727" s="14"/>
      <c r="V7727" s="14"/>
      <c r="W7727" s="14"/>
      <c r="X7727" s="14"/>
      <c r="Y7727" s="14"/>
    </row>
    <row r="7728" spans="1:25">
      <c r="A7728" s="14" t="s">
        <v>7812</v>
      </c>
      <c r="B7728" s="14" t="s">
        <v>64</v>
      </c>
      <c r="C7728" s="14" t="s">
        <v>131</v>
      </c>
      <c r="D7728" s="14" t="s">
        <v>79</v>
      </c>
      <c r="E7728" s="14">
        <v>5</v>
      </c>
      <c r="F7728" s="14">
        <v>251.80136572029599</v>
      </c>
      <c r="G7728" s="14">
        <v>83.933788573431897</v>
      </c>
      <c r="H7728" s="14">
        <v>590.03038176093298</v>
      </c>
      <c r="I7728" s="14">
        <v>703.63941545536602</v>
      </c>
      <c r="J7728" s="14">
        <v>611.89302255184896</v>
      </c>
      <c r="K7728" s="14">
        <v>804.38005003629701</v>
      </c>
      <c r="L7728" s="14">
        <v>100.740634580932</v>
      </c>
      <c r="M7728" s="14">
        <v>91.746392903516494</v>
      </c>
      <c r="O7728" s="14"/>
      <c r="P7728" s="14"/>
      <c r="Q7728" s="14"/>
      <c r="R7728" s="14"/>
      <c r="S7728" s="14"/>
      <c r="T7728" s="14"/>
      <c r="U7728" s="14"/>
      <c r="V7728" s="14"/>
      <c r="W7728" s="14"/>
      <c r="X7728" s="14"/>
      <c r="Y7728" s="14"/>
    </row>
    <row r="7729" spans="1:25">
      <c r="A7729" s="14" t="s">
        <v>7813</v>
      </c>
      <c r="B7729" s="14" t="s">
        <v>64</v>
      </c>
      <c r="C7729" s="14" t="s">
        <v>132</v>
      </c>
      <c r="D7729" s="14" t="s">
        <v>79</v>
      </c>
      <c r="E7729" s="14">
        <v>5</v>
      </c>
      <c r="F7729" s="14">
        <v>264.65842278348202</v>
      </c>
      <c r="G7729" s="14">
        <v>88.219474261160798</v>
      </c>
      <c r="H7729" s="14">
        <v>619.96866355145903</v>
      </c>
      <c r="I7729" s="14">
        <v>717.65788431307703</v>
      </c>
      <c r="J7729" s="14">
        <v>628.95665664590695</v>
      </c>
      <c r="K7729" s="14">
        <v>814.83007113926396</v>
      </c>
      <c r="L7729" s="14">
        <v>97.172186826186604</v>
      </c>
      <c r="M7729" s="14">
        <v>88.7012276671705</v>
      </c>
      <c r="O7729" s="14"/>
      <c r="P7729" s="14"/>
      <c r="Q7729" s="14"/>
      <c r="R7729" s="14"/>
      <c r="S7729" s="14"/>
      <c r="T7729" s="14"/>
      <c r="U7729" s="14"/>
      <c r="V7729" s="14"/>
      <c r="W7729" s="14"/>
      <c r="X7729" s="14"/>
      <c r="Y7729" s="14"/>
    </row>
    <row r="7730" spans="1:25">
      <c r="A7730" s="14" t="s">
        <v>7814</v>
      </c>
      <c r="B7730" s="14" t="s">
        <v>64</v>
      </c>
      <c r="C7730" s="14" t="s">
        <v>38</v>
      </c>
      <c r="D7730" s="14" t="s">
        <v>75</v>
      </c>
      <c r="E7730" s="14">
        <v>0</v>
      </c>
      <c r="F7730" s="14">
        <v>1319.99048887309</v>
      </c>
      <c r="G7730" s="14">
        <v>439.99682962436401</v>
      </c>
      <c r="H7730" s="14">
        <v>404.965927048266</v>
      </c>
      <c r="I7730" s="14">
        <v>444.79530884511001</v>
      </c>
      <c r="J7730" s="14">
        <v>419.87652900245303</v>
      </c>
      <c r="K7730" s="14">
        <v>470.750145627309</v>
      </c>
      <c r="L7730" s="14">
        <v>25.954836782199099</v>
      </c>
      <c r="M7730" s="14">
        <v>24.918779842656299</v>
      </c>
      <c r="O7730" s="14"/>
      <c r="P7730" s="14"/>
      <c r="Q7730" s="14"/>
      <c r="R7730" s="14"/>
      <c r="S7730" s="14"/>
      <c r="T7730" s="14"/>
      <c r="U7730" s="14"/>
      <c r="V7730" s="14"/>
      <c r="W7730" s="14"/>
      <c r="X7730" s="14"/>
      <c r="Y7730" s="14"/>
    </row>
    <row r="7731" spans="1:25">
      <c r="A7731" s="14" t="s">
        <v>7815</v>
      </c>
      <c r="B7731" s="14" t="s">
        <v>64</v>
      </c>
      <c r="C7731" s="14" t="s">
        <v>36</v>
      </c>
      <c r="D7731" s="14" t="s">
        <v>75</v>
      </c>
      <c r="E7731" s="14">
        <v>0</v>
      </c>
      <c r="F7731" s="14">
        <v>1306.34186405835</v>
      </c>
      <c r="G7731" s="14">
        <v>435.44728801944899</v>
      </c>
      <c r="H7731" s="14">
        <v>397.57193501075801</v>
      </c>
      <c r="I7731" s="14">
        <v>429.79076611109099</v>
      </c>
      <c r="J7731" s="14">
        <v>405.65042072997801</v>
      </c>
      <c r="K7731" s="14">
        <v>454.94015228823201</v>
      </c>
      <c r="L7731" s="14">
        <v>25.149386177140599</v>
      </c>
      <c r="M7731" s="14">
        <v>24.140345381113001</v>
      </c>
      <c r="O7731" s="14"/>
      <c r="P7731" s="14"/>
      <c r="Q7731" s="14"/>
      <c r="R7731" s="14"/>
      <c r="S7731" s="14"/>
      <c r="T7731" s="14"/>
      <c r="U7731" s="14"/>
      <c r="V7731" s="14"/>
      <c r="W7731" s="14"/>
      <c r="X7731" s="14"/>
      <c r="Y7731" s="14"/>
    </row>
    <row r="7732" spans="1:25">
      <c r="A7732" s="14" t="s">
        <v>7816</v>
      </c>
      <c r="B7732" s="14" t="s">
        <v>64</v>
      </c>
      <c r="C7732" s="14" t="s">
        <v>34</v>
      </c>
      <c r="D7732" s="14" t="s">
        <v>75</v>
      </c>
      <c r="E7732" s="14">
        <v>0</v>
      </c>
      <c r="F7732" s="14">
        <v>1272.5405891814</v>
      </c>
      <c r="G7732" s="14">
        <v>424.18019639380202</v>
      </c>
      <c r="H7732" s="14">
        <v>385.33811445657898</v>
      </c>
      <c r="I7732" s="14">
        <v>410.780261904067</v>
      </c>
      <c r="J7732" s="14">
        <v>387.47033075477998</v>
      </c>
      <c r="K7732" s="14">
        <v>435.077676262745</v>
      </c>
      <c r="L7732" s="14">
        <v>24.297414358677901</v>
      </c>
      <c r="M7732" s="14">
        <v>23.3099311492862</v>
      </c>
      <c r="O7732" s="14"/>
      <c r="P7732" s="14"/>
      <c r="Q7732" s="14"/>
      <c r="R7732" s="14"/>
      <c r="S7732" s="14"/>
      <c r="T7732" s="14"/>
      <c r="U7732" s="14"/>
      <c r="V7732" s="14"/>
      <c r="W7732" s="14"/>
      <c r="X7732" s="14"/>
      <c r="Y7732" s="14"/>
    </row>
    <row r="7733" spans="1:25">
      <c r="A7733" s="14" t="s">
        <v>7817</v>
      </c>
      <c r="B7733" s="14" t="s">
        <v>64</v>
      </c>
      <c r="C7733" s="14" t="s">
        <v>128</v>
      </c>
      <c r="D7733" s="14" t="s">
        <v>75</v>
      </c>
      <c r="E7733" s="14">
        <v>0</v>
      </c>
      <c r="F7733" s="14">
        <v>1278.95610955232</v>
      </c>
      <c r="G7733" s="14">
        <v>426.31870318410603</v>
      </c>
      <c r="H7733" s="14">
        <v>386.08480559323499</v>
      </c>
      <c r="I7733" s="14">
        <v>405.53859762151399</v>
      </c>
      <c r="J7733" s="14">
        <v>382.73134553621298</v>
      </c>
      <c r="K7733" s="14">
        <v>429.30955546203899</v>
      </c>
      <c r="L7733" s="14">
        <v>23.770957840524702</v>
      </c>
      <c r="M7733" s="14">
        <v>22.8072520853013</v>
      </c>
      <c r="O7733" s="14"/>
      <c r="P7733" s="14"/>
      <c r="Q7733" s="14"/>
      <c r="R7733" s="14"/>
      <c r="S7733" s="14"/>
      <c r="T7733" s="14"/>
      <c r="U7733" s="14"/>
      <c r="V7733" s="14"/>
      <c r="W7733" s="14"/>
      <c r="X7733" s="14"/>
      <c r="Y7733" s="14"/>
    </row>
    <row r="7734" spans="1:25">
      <c r="A7734" s="14" t="s">
        <v>7818</v>
      </c>
      <c r="B7734" s="14" t="s">
        <v>64</v>
      </c>
      <c r="C7734" s="14" t="s">
        <v>129</v>
      </c>
      <c r="D7734" s="14" t="s">
        <v>75</v>
      </c>
      <c r="E7734" s="14">
        <v>0</v>
      </c>
      <c r="F7734" s="14">
        <v>1271.6147515171499</v>
      </c>
      <c r="G7734" s="14">
        <v>423.87158383905</v>
      </c>
      <c r="H7734" s="14">
        <v>382.928833013271</v>
      </c>
      <c r="I7734" s="14">
        <v>393.68911816603497</v>
      </c>
      <c r="J7734" s="14">
        <v>371.65438654221299</v>
      </c>
      <c r="K7734" s="14">
        <v>416.65765909202003</v>
      </c>
      <c r="L7734" s="14">
        <v>22.968540925985</v>
      </c>
      <c r="M7734" s="14">
        <v>22.034731623822399</v>
      </c>
      <c r="O7734" s="14"/>
      <c r="P7734" s="14"/>
      <c r="Q7734" s="14"/>
      <c r="R7734" s="14"/>
      <c r="S7734" s="14"/>
      <c r="T7734" s="14"/>
      <c r="U7734" s="14"/>
      <c r="V7734" s="14"/>
      <c r="W7734" s="14"/>
      <c r="X7734" s="14"/>
      <c r="Y7734" s="14"/>
    </row>
    <row r="7735" spans="1:25">
      <c r="A7735" s="14" t="s">
        <v>7819</v>
      </c>
      <c r="B7735" s="14" t="s">
        <v>64</v>
      </c>
      <c r="C7735" s="14" t="s">
        <v>130</v>
      </c>
      <c r="D7735" s="14" t="s">
        <v>75</v>
      </c>
      <c r="E7735" s="14">
        <v>0</v>
      </c>
      <c r="F7735" s="14">
        <v>1322.0745266392</v>
      </c>
      <c r="G7735" s="14">
        <v>440.69150887973302</v>
      </c>
      <c r="H7735" s="14">
        <v>397.23887272222402</v>
      </c>
      <c r="I7735" s="14">
        <v>401.58088130604199</v>
      </c>
      <c r="J7735" s="14">
        <v>379.63943853342101</v>
      </c>
      <c r="K7735" s="14">
        <v>424.433855584269</v>
      </c>
      <c r="L7735" s="14">
        <v>22.852974278226402</v>
      </c>
      <c r="M7735" s="14">
        <v>21.941442772621301</v>
      </c>
      <c r="O7735" s="14"/>
      <c r="P7735" s="14"/>
      <c r="Q7735" s="14"/>
      <c r="R7735" s="14"/>
      <c r="S7735" s="14"/>
      <c r="T7735" s="14"/>
      <c r="U7735" s="14"/>
      <c r="V7735" s="14"/>
      <c r="W7735" s="14"/>
      <c r="X7735" s="14"/>
      <c r="Y7735" s="14"/>
    </row>
    <row r="7736" spans="1:25">
      <c r="A7736" s="14" t="s">
        <v>7820</v>
      </c>
      <c r="B7736" s="14" t="s">
        <v>64</v>
      </c>
      <c r="C7736" s="14" t="s">
        <v>131</v>
      </c>
      <c r="D7736" s="14" t="s">
        <v>75</v>
      </c>
      <c r="E7736" s="14">
        <v>0</v>
      </c>
      <c r="F7736" s="14">
        <v>1276.67169428123</v>
      </c>
      <c r="G7736" s="14">
        <v>425.557231427077</v>
      </c>
      <c r="H7736" s="14">
        <v>382.53481580908198</v>
      </c>
      <c r="I7736" s="14">
        <v>377.78050944301202</v>
      </c>
      <c r="J7736" s="14">
        <v>356.88719954946203</v>
      </c>
      <c r="K7736" s="14">
        <v>399.55746043547401</v>
      </c>
      <c r="L7736" s="14">
        <v>21.7769509924624</v>
      </c>
      <c r="M7736" s="14">
        <v>20.893309893549599</v>
      </c>
      <c r="O7736" s="14"/>
      <c r="P7736" s="14"/>
      <c r="Q7736" s="14"/>
      <c r="R7736" s="14"/>
      <c r="S7736" s="14"/>
      <c r="T7736" s="14"/>
      <c r="U7736" s="14"/>
      <c r="V7736" s="14"/>
      <c r="W7736" s="14"/>
      <c r="X7736" s="14"/>
      <c r="Y7736" s="14"/>
    </row>
    <row r="7737" spans="1:25">
      <c r="A7737" s="14" t="s">
        <v>7821</v>
      </c>
      <c r="B7737" s="14" t="s">
        <v>64</v>
      </c>
      <c r="C7737" s="14" t="s">
        <v>132</v>
      </c>
      <c r="D7737" s="14" t="s">
        <v>75</v>
      </c>
      <c r="E7737" s="14">
        <v>0</v>
      </c>
      <c r="F7737" s="14">
        <v>1275.31817978151</v>
      </c>
      <c r="G7737" s="14">
        <v>425.10605992717097</v>
      </c>
      <c r="H7737" s="14">
        <v>380.92964858120803</v>
      </c>
      <c r="I7737" s="14">
        <v>369.91884559929298</v>
      </c>
      <c r="J7737" s="14">
        <v>349.48468715144702</v>
      </c>
      <c r="K7737" s="14">
        <v>391.217695330168</v>
      </c>
      <c r="L7737" s="14">
        <v>21.2988497308754</v>
      </c>
      <c r="M7737" s="14">
        <v>20.434158447846499</v>
      </c>
      <c r="O7737" s="14"/>
      <c r="P7737" s="14"/>
      <c r="Q7737" s="14"/>
      <c r="R7737" s="14"/>
      <c r="S7737" s="14"/>
      <c r="T7737" s="14"/>
      <c r="U7737" s="14"/>
      <c r="V7737" s="14"/>
      <c r="W7737" s="14"/>
      <c r="X7737" s="14"/>
      <c r="Y7737" s="14"/>
    </row>
    <row r="7738" spans="1:25">
      <c r="A7738" s="14" t="s">
        <v>7822</v>
      </c>
      <c r="B7738" s="14" t="s">
        <v>64</v>
      </c>
      <c r="C7738" s="14" t="s">
        <v>38</v>
      </c>
      <c r="D7738" s="14" t="s">
        <v>75</v>
      </c>
      <c r="E7738" s="14">
        <v>1</v>
      </c>
      <c r="F7738" s="14">
        <v>218.70521509287201</v>
      </c>
      <c r="G7738" s="14">
        <v>72.901738364290594</v>
      </c>
      <c r="H7738" s="14">
        <v>339.68876598669198</v>
      </c>
      <c r="I7738" s="14">
        <v>362.037765685983</v>
      </c>
      <c r="J7738" s="14">
        <v>313.60276652268698</v>
      </c>
      <c r="K7738" s="14">
        <v>415.587154651856</v>
      </c>
      <c r="L7738" s="14">
        <v>53.549388965873398</v>
      </c>
      <c r="M7738" s="14">
        <v>48.434999163295501</v>
      </c>
      <c r="O7738" s="14"/>
      <c r="P7738" s="14"/>
      <c r="Q7738" s="14"/>
      <c r="R7738" s="14"/>
      <c r="S7738" s="14"/>
      <c r="T7738" s="14"/>
      <c r="U7738" s="14"/>
      <c r="V7738" s="14"/>
      <c r="W7738" s="14"/>
      <c r="X7738" s="14"/>
      <c r="Y7738" s="14"/>
    </row>
    <row r="7739" spans="1:25">
      <c r="A7739" s="14" t="s">
        <v>7823</v>
      </c>
      <c r="B7739" s="14" t="s">
        <v>64</v>
      </c>
      <c r="C7739" s="14" t="s">
        <v>36</v>
      </c>
      <c r="D7739" s="14" t="s">
        <v>75</v>
      </c>
      <c r="E7739" s="14">
        <v>1</v>
      </c>
      <c r="F7739" s="14">
        <v>221.058019763674</v>
      </c>
      <c r="G7739" s="14">
        <v>73.686006587891299</v>
      </c>
      <c r="H7739" s="14">
        <v>340.04740918606001</v>
      </c>
      <c r="I7739" s="14">
        <v>364.35205637352402</v>
      </c>
      <c r="J7739" s="14">
        <v>315.57579552673002</v>
      </c>
      <c r="K7739" s="14">
        <v>418.24972389184097</v>
      </c>
      <c r="L7739" s="14">
        <v>53.897667518317597</v>
      </c>
      <c r="M7739" s="14">
        <v>48.776260846793399</v>
      </c>
      <c r="O7739" s="14"/>
      <c r="P7739" s="14"/>
      <c r="Q7739" s="14"/>
      <c r="R7739" s="14"/>
      <c r="S7739" s="14"/>
      <c r="T7739" s="14"/>
      <c r="U7739" s="14"/>
      <c r="V7739" s="14"/>
      <c r="W7739" s="14"/>
      <c r="X7739" s="14"/>
      <c r="Y7739" s="14"/>
    </row>
    <row r="7740" spans="1:25">
      <c r="A7740" s="14" t="s">
        <v>7824</v>
      </c>
      <c r="B7740" s="14" t="s">
        <v>64</v>
      </c>
      <c r="C7740" s="14" t="s">
        <v>34</v>
      </c>
      <c r="D7740" s="14" t="s">
        <v>75</v>
      </c>
      <c r="E7740" s="14">
        <v>1</v>
      </c>
      <c r="F7740" s="14">
        <v>221.833143915091</v>
      </c>
      <c r="G7740" s="14">
        <v>73.944381305030404</v>
      </c>
      <c r="H7740" s="14">
        <v>338.50084523314803</v>
      </c>
      <c r="I7740" s="14">
        <v>349.95453483177602</v>
      </c>
      <c r="J7740" s="14">
        <v>303.72762202590002</v>
      </c>
      <c r="K7740" s="14">
        <v>401.02621726384598</v>
      </c>
      <c r="L7740" s="14">
        <v>51.071682432069899</v>
      </c>
      <c r="M7740" s="14">
        <v>46.226912805875699</v>
      </c>
      <c r="O7740" s="14"/>
      <c r="P7740" s="14"/>
      <c r="Q7740" s="14"/>
      <c r="R7740" s="14"/>
      <c r="S7740" s="14"/>
      <c r="T7740" s="14"/>
      <c r="U7740" s="14"/>
      <c r="V7740" s="14"/>
      <c r="W7740" s="14"/>
      <c r="X7740" s="14"/>
      <c r="Y7740" s="14"/>
    </row>
    <row r="7741" spans="1:25">
      <c r="A7741" s="14" t="s">
        <v>7825</v>
      </c>
      <c r="B7741" s="14" t="s">
        <v>64</v>
      </c>
      <c r="C7741" s="14" t="s">
        <v>128</v>
      </c>
      <c r="D7741" s="14" t="s">
        <v>75</v>
      </c>
      <c r="E7741" s="14">
        <v>1</v>
      </c>
      <c r="F7741" s="14">
        <v>211.64267098055299</v>
      </c>
      <c r="G7741" s="14">
        <v>70.547556993517802</v>
      </c>
      <c r="H7741" s="14">
        <v>321.66983962391299</v>
      </c>
      <c r="I7741" s="14">
        <v>329.99842654102503</v>
      </c>
      <c r="J7741" s="14">
        <v>285.46975144711098</v>
      </c>
      <c r="K7741" s="14">
        <v>379.31126605481001</v>
      </c>
      <c r="L7741" s="14">
        <v>49.312839513784603</v>
      </c>
      <c r="M7741" s="14">
        <v>44.5286750939147</v>
      </c>
      <c r="O7741" s="14"/>
      <c r="P7741" s="14"/>
      <c r="Q7741" s="14"/>
      <c r="R7741" s="14"/>
      <c r="S7741" s="14"/>
      <c r="T7741" s="14"/>
      <c r="U7741" s="14"/>
      <c r="V7741" s="14"/>
      <c r="W7741" s="14"/>
      <c r="X7741" s="14"/>
      <c r="Y7741" s="14"/>
    </row>
    <row r="7742" spans="1:25">
      <c r="A7742" s="14" t="s">
        <v>7826</v>
      </c>
      <c r="B7742" s="14" t="s">
        <v>64</v>
      </c>
      <c r="C7742" s="14" t="s">
        <v>129</v>
      </c>
      <c r="D7742" s="14" t="s">
        <v>75</v>
      </c>
      <c r="E7742" s="14">
        <v>1</v>
      </c>
      <c r="F7742" s="14">
        <v>209.882736542853</v>
      </c>
      <c r="G7742" s="14">
        <v>69.960912180951098</v>
      </c>
      <c r="H7742" s="14">
        <v>318.30315833487998</v>
      </c>
      <c r="I7742" s="14">
        <v>314.49784132965101</v>
      </c>
      <c r="J7742" s="14">
        <v>272.34205349607601</v>
      </c>
      <c r="K7742" s="14">
        <v>361.20288747727398</v>
      </c>
      <c r="L7742" s="14">
        <v>46.705046147622802</v>
      </c>
      <c r="M7742" s="14">
        <v>42.155787833574301</v>
      </c>
      <c r="O7742" s="14"/>
      <c r="P7742" s="14"/>
      <c r="Q7742" s="14"/>
      <c r="R7742" s="14"/>
      <c r="S7742" s="14"/>
      <c r="T7742" s="14"/>
      <c r="U7742" s="14"/>
      <c r="V7742" s="14"/>
      <c r="W7742" s="14"/>
      <c r="X7742" s="14"/>
      <c r="Y7742" s="14"/>
    </row>
    <row r="7743" spans="1:25">
      <c r="A7743" s="14" t="s">
        <v>7827</v>
      </c>
      <c r="B7743" s="14" t="s">
        <v>64</v>
      </c>
      <c r="C7743" s="14" t="s">
        <v>130</v>
      </c>
      <c r="D7743" s="14" t="s">
        <v>75</v>
      </c>
      <c r="E7743" s="14">
        <v>1</v>
      </c>
      <c r="F7743" s="14">
        <v>217.303468778736</v>
      </c>
      <c r="G7743" s="14">
        <v>72.434489592911902</v>
      </c>
      <c r="H7743" s="14">
        <v>329.07317146776001</v>
      </c>
      <c r="I7743" s="14">
        <v>316.84879705502999</v>
      </c>
      <c r="J7743" s="14">
        <v>275.293012752697</v>
      </c>
      <c r="K7743" s="14">
        <v>362.807501726515</v>
      </c>
      <c r="L7743" s="14">
        <v>45.958704671484703</v>
      </c>
      <c r="M7743" s="14">
        <v>41.555784302333201</v>
      </c>
      <c r="O7743" s="14"/>
      <c r="P7743" s="14"/>
      <c r="Q7743" s="14"/>
      <c r="R7743" s="14"/>
      <c r="S7743" s="14"/>
      <c r="T7743" s="14"/>
      <c r="U7743" s="14"/>
      <c r="V7743" s="14"/>
      <c r="W7743" s="14"/>
      <c r="X7743" s="14"/>
      <c r="Y7743" s="14"/>
    </row>
    <row r="7744" spans="1:25">
      <c r="A7744" s="14" t="s">
        <v>7828</v>
      </c>
      <c r="B7744" s="14" t="s">
        <v>64</v>
      </c>
      <c r="C7744" s="14" t="s">
        <v>131</v>
      </c>
      <c r="D7744" s="14" t="s">
        <v>75</v>
      </c>
      <c r="E7744" s="14">
        <v>1</v>
      </c>
      <c r="F7744" s="14">
        <v>220.28498467536599</v>
      </c>
      <c r="G7744" s="14">
        <v>73.428328225121902</v>
      </c>
      <c r="H7744" s="14">
        <v>333.12411673804303</v>
      </c>
      <c r="I7744" s="14">
        <v>310.11955372275997</v>
      </c>
      <c r="J7744" s="14">
        <v>269.97773058936298</v>
      </c>
      <c r="K7744" s="14">
        <v>354.483988001</v>
      </c>
      <c r="L7744" s="14">
        <v>44.364434278239202</v>
      </c>
      <c r="M7744" s="14">
        <v>40.141823133397402</v>
      </c>
      <c r="O7744" s="14"/>
      <c r="P7744" s="14"/>
      <c r="Q7744" s="14"/>
      <c r="R7744" s="14"/>
      <c r="S7744" s="14"/>
      <c r="T7744" s="14"/>
      <c r="U7744" s="14"/>
      <c r="V7744" s="14"/>
      <c r="W7744" s="14"/>
      <c r="X7744" s="14"/>
      <c r="Y7744" s="14"/>
    </row>
    <row r="7745" spans="1:25">
      <c r="A7745" s="14" t="s">
        <v>7829</v>
      </c>
      <c r="B7745" s="14" t="s">
        <v>64</v>
      </c>
      <c r="C7745" s="14" t="s">
        <v>132</v>
      </c>
      <c r="D7745" s="14" t="s">
        <v>75</v>
      </c>
      <c r="E7745" s="14">
        <v>1</v>
      </c>
      <c r="F7745" s="14">
        <v>225.20045442875201</v>
      </c>
      <c r="G7745" s="14">
        <v>75.066818142917498</v>
      </c>
      <c r="H7745" s="14">
        <v>339.904691684657</v>
      </c>
      <c r="I7745" s="14">
        <v>308.613799400603</v>
      </c>
      <c r="J7745" s="14">
        <v>269.20361702791701</v>
      </c>
      <c r="K7745" s="14">
        <v>352.121618621989</v>
      </c>
      <c r="L7745" s="14">
        <v>43.507819221386598</v>
      </c>
      <c r="M7745" s="14">
        <v>39.410182372685703</v>
      </c>
      <c r="O7745" s="14"/>
      <c r="P7745" s="14"/>
      <c r="Q7745" s="14"/>
      <c r="R7745" s="14"/>
      <c r="S7745" s="14"/>
      <c r="T7745" s="14"/>
      <c r="U7745" s="14"/>
      <c r="V7745" s="14"/>
      <c r="W7745" s="14"/>
      <c r="X7745" s="14"/>
      <c r="Y7745" s="14"/>
    </row>
    <row r="7746" spans="1:25">
      <c r="A7746" s="14" t="s">
        <v>7830</v>
      </c>
      <c r="B7746" s="14" t="s">
        <v>64</v>
      </c>
      <c r="C7746" s="14" t="s">
        <v>38</v>
      </c>
      <c r="D7746" s="14" t="s">
        <v>75</v>
      </c>
      <c r="E7746" s="14">
        <v>2</v>
      </c>
      <c r="F7746" s="14">
        <v>264.47998240093102</v>
      </c>
      <c r="G7746" s="14">
        <v>88.159994133643494</v>
      </c>
      <c r="H7746" s="14">
        <v>386.95516013538003</v>
      </c>
      <c r="I7746" s="14">
        <v>414.40821688512</v>
      </c>
      <c r="J7746" s="14">
        <v>364.04938850862197</v>
      </c>
      <c r="K7746" s="14">
        <v>469.57801367199102</v>
      </c>
      <c r="L7746" s="14">
        <v>55.169796786871103</v>
      </c>
      <c r="M7746" s="14">
        <v>50.358828376497897</v>
      </c>
      <c r="O7746" s="14"/>
      <c r="P7746" s="14"/>
      <c r="Q7746" s="14"/>
      <c r="R7746" s="14"/>
      <c r="S7746" s="14"/>
      <c r="T7746" s="14"/>
      <c r="U7746" s="14"/>
      <c r="V7746" s="14"/>
      <c r="W7746" s="14"/>
      <c r="X7746" s="14"/>
      <c r="Y7746" s="14"/>
    </row>
    <row r="7747" spans="1:25">
      <c r="A7747" s="14" t="s">
        <v>7831</v>
      </c>
      <c r="B7747" s="14" t="s">
        <v>64</v>
      </c>
      <c r="C7747" s="14" t="s">
        <v>36</v>
      </c>
      <c r="D7747" s="14" t="s">
        <v>75</v>
      </c>
      <c r="E7747" s="14">
        <v>2</v>
      </c>
      <c r="F7747" s="14">
        <v>246.33820813382101</v>
      </c>
      <c r="G7747" s="14">
        <v>82.112736044607004</v>
      </c>
      <c r="H7747" s="14">
        <v>358.273642151084</v>
      </c>
      <c r="I7747" s="14">
        <v>383.924172966561</v>
      </c>
      <c r="J7747" s="14">
        <v>335.39632250915901</v>
      </c>
      <c r="K7747" s="14">
        <v>437.26463021552598</v>
      </c>
      <c r="L7747" s="14">
        <v>53.340457248965201</v>
      </c>
      <c r="M7747" s="14">
        <v>48.527850457401897</v>
      </c>
      <c r="O7747" s="14"/>
      <c r="P7747" s="14"/>
      <c r="Q7747" s="14"/>
      <c r="R7747" s="14"/>
      <c r="S7747" s="14"/>
      <c r="T7747" s="14"/>
      <c r="U7747" s="14"/>
      <c r="V7747" s="14"/>
      <c r="W7747" s="14"/>
      <c r="X7747" s="14"/>
      <c r="Y7747" s="14"/>
    </row>
    <row r="7748" spans="1:25">
      <c r="A7748" s="14" t="s">
        <v>7832</v>
      </c>
      <c r="B7748" s="14" t="s">
        <v>64</v>
      </c>
      <c r="C7748" s="14" t="s">
        <v>34</v>
      </c>
      <c r="D7748" s="14" t="s">
        <v>75</v>
      </c>
      <c r="E7748" s="14">
        <v>2</v>
      </c>
      <c r="F7748" s="14">
        <v>231.68055728168099</v>
      </c>
      <c r="G7748" s="14">
        <v>77.226852427227001</v>
      </c>
      <c r="H7748" s="14">
        <v>335.88088389127</v>
      </c>
      <c r="I7748" s="14">
        <v>360.58502997464899</v>
      </c>
      <c r="J7748" s="14">
        <v>313.574746428455</v>
      </c>
      <c r="K7748" s="14">
        <v>412.41056665860299</v>
      </c>
      <c r="L7748" s="14">
        <v>51.825536683954702</v>
      </c>
      <c r="M7748" s="14">
        <v>47.010283546193399</v>
      </c>
      <c r="O7748" s="14"/>
      <c r="P7748" s="14"/>
      <c r="Q7748" s="14"/>
      <c r="R7748" s="14"/>
      <c r="S7748" s="14"/>
      <c r="T7748" s="14"/>
      <c r="U7748" s="14"/>
      <c r="V7748" s="14"/>
      <c r="W7748" s="14"/>
      <c r="X7748" s="14"/>
      <c r="Y7748" s="14"/>
    </row>
    <row r="7749" spans="1:25">
      <c r="A7749" s="14" t="s">
        <v>7833</v>
      </c>
      <c r="B7749" s="14" t="s">
        <v>64</v>
      </c>
      <c r="C7749" s="14" t="s">
        <v>128</v>
      </c>
      <c r="D7749" s="14" t="s">
        <v>75</v>
      </c>
      <c r="E7749" s="14">
        <v>2</v>
      </c>
      <c r="F7749" s="14">
        <v>231.499597474251</v>
      </c>
      <c r="G7749" s="14">
        <v>77.166532491416902</v>
      </c>
      <c r="H7749" s="14">
        <v>335.37057060069901</v>
      </c>
      <c r="I7749" s="14">
        <v>355.88351548193998</v>
      </c>
      <c r="J7749" s="14">
        <v>309.66757520695802</v>
      </c>
      <c r="K7749" s="14">
        <v>406.83529532393999</v>
      </c>
      <c r="L7749" s="14">
        <v>50.951779842000001</v>
      </c>
      <c r="M7749" s="14">
        <v>46.2159402749812</v>
      </c>
      <c r="O7749" s="14"/>
      <c r="P7749" s="14"/>
      <c r="Q7749" s="14"/>
      <c r="R7749" s="14"/>
      <c r="S7749" s="14"/>
      <c r="T7749" s="14"/>
      <c r="U7749" s="14"/>
      <c r="V7749" s="14"/>
      <c r="W7749" s="14"/>
      <c r="X7749" s="14"/>
      <c r="Y7749" s="14"/>
    </row>
    <row r="7750" spans="1:25">
      <c r="A7750" s="14" t="s">
        <v>7834</v>
      </c>
      <c r="B7750" s="14" t="s">
        <v>64</v>
      </c>
      <c r="C7750" s="14" t="s">
        <v>129</v>
      </c>
      <c r="D7750" s="14" t="s">
        <v>75</v>
      </c>
      <c r="E7750" s="14">
        <v>2</v>
      </c>
      <c r="F7750" s="14">
        <v>230.03929112314401</v>
      </c>
      <c r="G7750" s="14">
        <v>76.6797637077145</v>
      </c>
      <c r="H7750" s="14">
        <v>332.43152519999398</v>
      </c>
      <c r="I7750" s="14">
        <v>344.99191831917</v>
      </c>
      <c r="J7750" s="14">
        <v>300.24722609099399</v>
      </c>
      <c r="K7750" s="14">
        <v>394.33701445550503</v>
      </c>
      <c r="L7750" s="14">
        <v>49.345096136334199</v>
      </c>
      <c r="M7750" s="14">
        <v>44.744692228176298</v>
      </c>
      <c r="O7750" s="14"/>
      <c r="P7750" s="14"/>
      <c r="Q7750" s="14"/>
      <c r="R7750" s="14"/>
      <c r="S7750" s="14"/>
      <c r="T7750" s="14"/>
      <c r="U7750" s="14"/>
      <c r="V7750" s="14"/>
      <c r="W7750" s="14"/>
      <c r="X7750" s="14"/>
      <c r="Y7750" s="14"/>
    </row>
    <row r="7751" spans="1:25">
      <c r="A7751" s="14" t="s">
        <v>7835</v>
      </c>
      <c r="B7751" s="14" t="s">
        <v>64</v>
      </c>
      <c r="C7751" s="14" t="s">
        <v>130</v>
      </c>
      <c r="D7751" s="14" t="s">
        <v>75</v>
      </c>
      <c r="E7751" s="14">
        <v>2</v>
      </c>
      <c r="F7751" s="14">
        <v>242.22212790170499</v>
      </c>
      <c r="G7751" s="14">
        <v>80.740709300568298</v>
      </c>
      <c r="H7751" s="14">
        <v>349.73884302420601</v>
      </c>
      <c r="I7751" s="14">
        <v>357.31992620920698</v>
      </c>
      <c r="J7751" s="14">
        <v>312.05507793517</v>
      </c>
      <c r="K7751" s="14">
        <v>407.11378982848299</v>
      </c>
      <c r="L7751" s="14">
        <v>49.793863619276301</v>
      </c>
      <c r="M7751" s="14">
        <v>45.264848274036403</v>
      </c>
      <c r="O7751" s="14"/>
      <c r="P7751" s="14"/>
      <c r="Q7751" s="14"/>
      <c r="R7751" s="14"/>
      <c r="S7751" s="14"/>
      <c r="T7751" s="14"/>
      <c r="U7751" s="14"/>
      <c r="V7751" s="14"/>
      <c r="W7751" s="14"/>
      <c r="X7751" s="14"/>
      <c r="Y7751" s="14"/>
    </row>
    <row r="7752" spans="1:25">
      <c r="A7752" s="14" t="s">
        <v>7836</v>
      </c>
      <c r="B7752" s="14" t="s">
        <v>64</v>
      </c>
      <c r="C7752" s="14" t="s">
        <v>131</v>
      </c>
      <c r="D7752" s="14" t="s">
        <v>75</v>
      </c>
      <c r="E7752" s="14">
        <v>2</v>
      </c>
      <c r="F7752" s="14">
        <v>232.092864826804</v>
      </c>
      <c r="G7752" s="14">
        <v>77.364288275601396</v>
      </c>
      <c r="H7752" s="14">
        <v>334.23030317363498</v>
      </c>
      <c r="I7752" s="14">
        <v>337.42359229319902</v>
      </c>
      <c r="J7752" s="14">
        <v>293.84556883583201</v>
      </c>
      <c r="K7752" s="14">
        <v>385.46112037837798</v>
      </c>
      <c r="L7752" s="14">
        <v>48.037528085179297</v>
      </c>
      <c r="M7752" s="14">
        <v>43.578023457366299</v>
      </c>
      <c r="O7752" s="14"/>
      <c r="P7752" s="14"/>
      <c r="Q7752" s="14"/>
      <c r="R7752" s="14"/>
      <c r="S7752" s="14"/>
      <c r="T7752" s="14"/>
      <c r="U7752" s="14"/>
      <c r="V7752" s="14"/>
      <c r="W7752" s="14"/>
      <c r="X7752" s="14"/>
      <c r="Y7752" s="14"/>
    </row>
    <row r="7753" spans="1:25">
      <c r="A7753" s="14" t="s">
        <v>7837</v>
      </c>
      <c r="B7753" s="14" t="s">
        <v>64</v>
      </c>
      <c r="C7753" s="14" t="s">
        <v>132</v>
      </c>
      <c r="D7753" s="14" t="s">
        <v>75</v>
      </c>
      <c r="E7753" s="14">
        <v>2</v>
      </c>
      <c r="F7753" s="14">
        <v>240.234541783981</v>
      </c>
      <c r="G7753" s="14">
        <v>80.078180594660495</v>
      </c>
      <c r="H7753" s="14">
        <v>344.75839066614299</v>
      </c>
      <c r="I7753" s="14">
        <v>337.81480741849401</v>
      </c>
      <c r="J7753" s="14">
        <v>295.10609116557902</v>
      </c>
      <c r="K7753" s="14">
        <v>384.81536930447498</v>
      </c>
      <c r="L7753" s="14">
        <v>47.000561885980801</v>
      </c>
      <c r="M7753" s="14">
        <v>42.708716252915302</v>
      </c>
      <c r="O7753" s="14"/>
      <c r="P7753" s="14"/>
      <c r="Q7753" s="14"/>
      <c r="R7753" s="14"/>
      <c r="S7753" s="14"/>
      <c r="T7753" s="14"/>
      <c r="U7753" s="14"/>
      <c r="V7753" s="14"/>
      <c r="W7753" s="14"/>
      <c r="X7753" s="14"/>
      <c r="Y7753" s="14"/>
    </row>
    <row r="7754" spans="1:25">
      <c r="A7754" s="14" t="s">
        <v>7838</v>
      </c>
      <c r="B7754" s="14" t="s">
        <v>64</v>
      </c>
      <c r="C7754" s="14" t="s">
        <v>38</v>
      </c>
      <c r="D7754" s="14" t="s">
        <v>75</v>
      </c>
      <c r="E7754" s="14">
        <v>3</v>
      </c>
      <c r="F7754" s="14">
        <v>282.80643887283202</v>
      </c>
      <c r="G7754" s="14">
        <v>94.268812957610507</v>
      </c>
      <c r="H7754" s="14">
        <v>396.848910195798</v>
      </c>
      <c r="I7754" s="14">
        <v>445.35030303119999</v>
      </c>
      <c r="J7754" s="14">
        <v>390.45879442579701</v>
      </c>
      <c r="K7754" s="14">
        <v>505.30452860975998</v>
      </c>
      <c r="L7754" s="14">
        <v>59.954225578560497</v>
      </c>
      <c r="M7754" s="14">
        <v>54.891508605403303</v>
      </c>
      <c r="O7754" s="14"/>
      <c r="P7754" s="14"/>
      <c r="Q7754" s="14"/>
      <c r="R7754" s="14"/>
      <c r="S7754" s="14"/>
      <c r="T7754" s="14"/>
      <c r="U7754" s="14"/>
      <c r="V7754" s="14"/>
      <c r="W7754" s="14"/>
      <c r="X7754" s="14"/>
      <c r="Y7754" s="14"/>
    </row>
    <row r="7755" spans="1:25">
      <c r="A7755" s="14" t="s">
        <v>7839</v>
      </c>
      <c r="B7755" s="14" t="s">
        <v>64</v>
      </c>
      <c r="C7755" s="14" t="s">
        <v>36</v>
      </c>
      <c r="D7755" s="14" t="s">
        <v>75</v>
      </c>
      <c r="E7755" s="14">
        <v>3</v>
      </c>
      <c r="F7755" s="14">
        <v>275.43613738339201</v>
      </c>
      <c r="G7755" s="14">
        <v>91.812045794463899</v>
      </c>
      <c r="H7755" s="14">
        <v>382.58738680620598</v>
      </c>
      <c r="I7755" s="14">
        <v>404.56271302910102</v>
      </c>
      <c r="J7755" s="14">
        <v>355.48738778998597</v>
      </c>
      <c r="K7755" s="14">
        <v>458.22748890981097</v>
      </c>
      <c r="L7755" s="14">
        <v>53.664775880710003</v>
      </c>
      <c r="M7755" s="14">
        <v>49.0753252391141</v>
      </c>
      <c r="O7755" s="14"/>
      <c r="P7755" s="14"/>
      <c r="Q7755" s="14"/>
      <c r="R7755" s="14"/>
      <c r="S7755" s="14"/>
      <c r="T7755" s="14"/>
      <c r="U7755" s="14"/>
      <c r="V7755" s="14"/>
      <c r="W7755" s="14"/>
      <c r="X7755" s="14"/>
      <c r="Y7755" s="14"/>
    </row>
    <row r="7756" spans="1:25">
      <c r="A7756" s="14" t="s">
        <v>7840</v>
      </c>
      <c r="B7756" s="14" t="s">
        <v>64</v>
      </c>
      <c r="C7756" s="14" t="s">
        <v>34</v>
      </c>
      <c r="D7756" s="14" t="s">
        <v>75</v>
      </c>
      <c r="E7756" s="14">
        <v>3</v>
      </c>
      <c r="F7756" s="14">
        <v>268.54587107664003</v>
      </c>
      <c r="G7756" s="14">
        <v>89.515290358879895</v>
      </c>
      <c r="H7756" s="14">
        <v>370.79167563222597</v>
      </c>
      <c r="I7756" s="14">
        <v>388.66801813342198</v>
      </c>
      <c r="J7756" s="14">
        <v>341.026029399116</v>
      </c>
      <c r="K7756" s="14">
        <v>440.82508725540401</v>
      </c>
      <c r="L7756" s="14">
        <v>52.157069121982303</v>
      </c>
      <c r="M7756" s="14">
        <v>47.641988734306402</v>
      </c>
      <c r="O7756" s="14"/>
      <c r="P7756" s="14"/>
      <c r="Q7756" s="14"/>
      <c r="R7756" s="14"/>
      <c r="S7756" s="14"/>
      <c r="T7756" s="14"/>
      <c r="U7756" s="14"/>
      <c r="V7756" s="14"/>
      <c r="W7756" s="14"/>
      <c r="X7756" s="14"/>
      <c r="Y7756" s="14"/>
    </row>
    <row r="7757" spans="1:25">
      <c r="A7757" s="14" t="s">
        <v>7841</v>
      </c>
      <c r="B7757" s="14" t="s">
        <v>64</v>
      </c>
      <c r="C7757" s="14" t="s">
        <v>128</v>
      </c>
      <c r="D7757" s="14" t="s">
        <v>75</v>
      </c>
      <c r="E7757" s="14">
        <v>3</v>
      </c>
      <c r="F7757" s="14">
        <v>275.40540116481799</v>
      </c>
      <c r="G7757" s="14">
        <v>91.801800388272696</v>
      </c>
      <c r="H7757" s="14">
        <v>378.68905366006402</v>
      </c>
      <c r="I7757" s="14">
        <v>388.537633510381</v>
      </c>
      <c r="J7757" s="14">
        <v>342.12805882270499</v>
      </c>
      <c r="K7757" s="14">
        <v>439.287616148528</v>
      </c>
      <c r="L7757" s="14">
        <v>50.749982638146903</v>
      </c>
      <c r="M7757" s="14">
        <v>46.409574687676098</v>
      </c>
      <c r="O7757" s="14"/>
      <c r="P7757" s="14"/>
      <c r="Q7757" s="14"/>
      <c r="R7757" s="14"/>
      <c r="S7757" s="14"/>
      <c r="T7757" s="14"/>
      <c r="U7757" s="14"/>
      <c r="V7757" s="14"/>
      <c r="W7757" s="14"/>
      <c r="X7757" s="14"/>
      <c r="Y7757" s="14"/>
    </row>
    <row r="7758" spans="1:25">
      <c r="A7758" s="14" t="s">
        <v>7842</v>
      </c>
      <c r="B7758" s="14" t="s">
        <v>64</v>
      </c>
      <c r="C7758" s="14" t="s">
        <v>129</v>
      </c>
      <c r="D7758" s="14" t="s">
        <v>75</v>
      </c>
      <c r="E7758" s="14">
        <v>3</v>
      </c>
      <c r="F7758" s="14">
        <v>291.10931620073399</v>
      </c>
      <c r="G7758" s="14">
        <v>97.036438733577995</v>
      </c>
      <c r="H7758" s="14">
        <v>399.60098311699898</v>
      </c>
      <c r="I7758" s="14">
        <v>405.14555921700702</v>
      </c>
      <c r="J7758" s="14">
        <v>358.408089622023</v>
      </c>
      <c r="K7758" s="14">
        <v>456.12875978448699</v>
      </c>
      <c r="L7758" s="14">
        <v>50.983200567480303</v>
      </c>
      <c r="M7758" s="14">
        <v>46.737469594983601</v>
      </c>
      <c r="O7758" s="14"/>
      <c r="P7758" s="14"/>
      <c r="Q7758" s="14"/>
      <c r="R7758" s="14"/>
      <c r="S7758" s="14"/>
      <c r="T7758" s="14"/>
      <c r="U7758" s="14"/>
      <c r="V7758" s="14"/>
      <c r="W7758" s="14"/>
      <c r="X7758" s="14"/>
      <c r="Y7758" s="14"/>
    </row>
    <row r="7759" spans="1:25">
      <c r="A7759" s="14" t="s">
        <v>7843</v>
      </c>
      <c r="B7759" s="14" t="s">
        <v>64</v>
      </c>
      <c r="C7759" s="14" t="s">
        <v>130</v>
      </c>
      <c r="D7759" s="14" t="s">
        <v>75</v>
      </c>
      <c r="E7759" s="14">
        <v>3</v>
      </c>
      <c r="F7759" s="14">
        <v>297.20785170335</v>
      </c>
      <c r="G7759" s="14">
        <v>99.069283901116705</v>
      </c>
      <c r="H7759" s="14">
        <v>406.86651476200598</v>
      </c>
      <c r="I7759" s="14">
        <v>408.57026052185898</v>
      </c>
      <c r="J7759" s="14">
        <v>362.131269875763</v>
      </c>
      <c r="K7759" s="14">
        <v>459.18226831214702</v>
      </c>
      <c r="L7759" s="14">
        <v>50.612007790288402</v>
      </c>
      <c r="M7759" s="14">
        <v>46.438990646095498</v>
      </c>
      <c r="O7759" s="14"/>
      <c r="P7759" s="14"/>
      <c r="Q7759" s="14"/>
      <c r="R7759" s="14"/>
      <c r="S7759" s="14"/>
      <c r="T7759" s="14"/>
      <c r="U7759" s="14"/>
      <c r="V7759" s="14"/>
      <c r="W7759" s="14"/>
      <c r="X7759" s="14"/>
      <c r="Y7759" s="14"/>
    </row>
    <row r="7760" spans="1:25">
      <c r="A7760" s="14" t="s">
        <v>7844</v>
      </c>
      <c r="B7760" s="14" t="s">
        <v>64</v>
      </c>
      <c r="C7760" s="14" t="s">
        <v>131</v>
      </c>
      <c r="D7760" s="14" t="s">
        <v>75</v>
      </c>
      <c r="E7760" s="14">
        <v>3</v>
      </c>
      <c r="F7760" s="14">
        <v>280.932137661149</v>
      </c>
      <c r="G7760" s="14">
        <v>93.644045887049799</v>
      </c>
      <c r="H7760" s="14">
        <v>383.75037586726597</v>
      </c>
      <c r="I7760" s="14">
        <v>382.54516841151502</v>
      </c>
      <c r="J7760" s="14">
        <v>337.85948596594</v>
      </c>
      <c r="K7760" s="14">
        <v>431.36667612820003</v>
      </c>
      <c r="L7760" s="14">
        <v>48.821507716685304</v>
      </c>
      <c r="M7760" s="14">
        <v>44.685682445575097</v>
      </c>
      <c r="O7760" s="14"/>
      <c r="P7760" s="14"/>
      <c r="Q7760" s="14"/>
      <c r="R7760" s="14"/>
      <c r="S7760" s="14"/>
      <c r="T7760" s="14"/>
      <c r="U7760" s="14"/>
      <c r="V7760" s="14"/>
      <c r="W7760" s="14"/>
      <c r="X7760" s="14"/>
      <c r="Y7760" s="14"/>
    </row>
    <row r="7761" spans="1:25">
      <c r="A7761" s="14" t="s">
        <v>7845</v>
      </c>
      <c r="B7761" s="14" t="s">
        <v>64</v>
      </c>
      <c r="C7761" s="14" t="s">
        <v>132</v>
      </c>
      <c r="D7761" s="14" t="s">
        <v>75</v>
      </c>
      <c r="E7761" s="14">
        <v>3</v>
      </c>
      <c r="F7761" s="14">
        <v>266.98793237501701</v>
      </c>
      <c r="G7761" s="14">
        <v>88.995977458339098</v>
      </c>
      <c r="H7761" s="14">
        <v>363.18959132524901</v>
      </c>
      <c r="I7761" s="14">
        <v>355.998550440028</v>
      </c>
      <c r="J7761" s="14">
        <v>313.33469537410099</v>
      </c>
      <c r="K7761" s="14">
        <v>402.718081123562</v>
      </c>
      <c r="L7761" s="14">
        <v>46.719530683534202</v>
      </c>
      <c r="M7761" s="14">
        <v>42.663855065927301</v>
      </c>
      <c r="O7761" s="14"/>
      <c r="P7761" s="14"/>
      <c r="Q7761" s="14"/>
      <c r="R7761" s="14"/>
      <c r="S7761" s="14"/>
      <c r="T7761" s="14"/>
      <c r="U7761" s="14"/>
      <c r="V7761" s="14"/>
      <c r="W7761" s="14"/>
      <c r="X7761" s="14"/>
      <c r="Y7761" s="14"/>
    </row>
    <row r="7762" spans="1:25">
      <c r="A7762" s="14" t="s">
        <v>7846</v>
      </c>
      <c r="B7762" s="14" t="s">
        <v>64</v>
      </c>
      <c r="C7762" s="14" t="s">
        <v>38</v>
      </c>
      <c r="D7762" s="14" t="s">
        <v>75</v>
      </c>
      <c r="E7762" s="14">
        <v>4</v>
      </c>
      <c r="F7762" s="14">
        <v>260.415420038413</v>
      </c>
      <c r="G7762" s="14">
        <v>86.805140012804401</v>
      </c>
      <c r="H7762" s="14">
        <v>397.65971878145803</v>
      </c>
      <c r="I7762" s="14">
        <v>442.79640925863498</v>
      </c>
      <c r="J7762" s="14">
        <v>387.32681710832099</v>
      </c>
      <c r="K7762" s="14">
        <v>503.60853484413002</v>
      </c>
      <c r="L7762" s="14">
        <v>60.8121255854956</v>
      </c>
      <c r="M7762" s="14">
        <v>55.469592150313403</v>
      </c>
      <c r="O7762" s="14"/>
      <c r="P7762" s="14"/>
      <c r="Q7762" s="14"/>
      <c r="R7762" s="14"/>
      <c r="S7762" s="14"/>
      <c r="T7762" s="14"/>
      <c r="U7762" s="14"/>
      <c r="V7762" s="14"/>
      <c r="W7762" s="14"/>
      <c r="X7762" s="14"/>
      <c r="Y7762" s="14"/>
    </row>
    <row r="7763" spans="1:25">
      <c r="A7763" s="14" t="s">
        <v>7847</v>
      </c>
      <c r="B7763" s="14" t="s">
        <v>64</v>
      </c>
      <c r="C7763" s="14" t="s">
        <v>36</v>
      </c>
      <c r="D7763" s="14" t="s">
        <v>75</v>
      </c>
      <c r="E7763" s="14">
        <v>4</v>
      </c>
      <c r="F7763" s="14">
        <v>273.43073729265001</v>
      </c>
      <c r="G7763" s="14">
        <v>91.143579097550003</v>
      </c>
      <c r="H7763" s="14">
        <v>414.54023240244101</v>
      </c>
      <c r="I7763" s="14">
        <v>450.321692051247</v>
      </c>
      <c r="J7763" s="14">
        <v>395.71588723437998</v>
      </c>
      <c r="K7763" s="14">
        <v>510.05378036379301</v>
      </c>
      <c r="L7763" s="14">
        <v>59.732088312546097</v>
      </c>
      <c r="M7763" s="14">
        <v>54.6058048168669</v>
      </c>
      <c r="O7763" s="14"/>
      <c r="P7763" s="14"/>
      <c r="Q7763" s="14"/>
      <c r="R7763" s="14"/>
      <c r="S7763" s="14"/>
      <c r="T7763" s="14"/>
      <c r="U7763" s="14"/>
      <c r="V7763" s="14"/>
      <c r="W7763" s="14"/>
      <c r="X7763" s="14"/>
      <c r="Y7763" s="14"/>
    </row>
    <row r="7764" spans="1:25">
      <c r="A7764" s="14" t="s">
        <v>7848</v>
      </c>
      <c r="B7764" s="14" t="s">
        <v>64</v>
      </c>
      <c r="C7764" s="14" t="s">
        <v>34</v>
      </c>
      <c r="D7764" s="14" t="s">
        <v>75</v>
      </c>
      <c r="E7764" s="14">
        <v>4</v>
      </c>
      <c r="F7764" s="14">
        <v>272.857332179656</v>
      </c>
      <c r="G7764" s="14">
        <v>90.952444059885195</v>
      </c>
      <c r="H7764" s="14">
        <v>412.38922720419498</v>
      </c>
      <c r="I7764" s="14">
        <v>442.252135961828</v>
      </c>
      <c r="J7764" s="14">
        <v>388.689519028794</v>
      </c>
      <c r="K7764" s="14">
        <v>500.84865006548199</v>
      </c>
      <c r="L7764" s="14">
        <v>58.596514103653902</v>
      </c>
      <c r="M7764" s="14">
        <v>53.5626169330341</v>
      </c>
      <c r="O7764" s="14"/>
      <c r="P7764" s="14"/>
      <c r="Q7764" s="14"/>
      <c r="R7764" s="14"/>
      <c r="S7764" s="14"/>
      <c r="T7764" s="14"/>
      <c r="U7764" s="14"/>
      <c r="V7764" s="14"/>
      <c r="W7764" s="14"/>
      <c r="X7764" s="14"/>
      <c r="Y7764" s="14"/>
    </row>
    <row r="7765" spans="1:25">
      <c r="A7765" s="14" t="s">
        <v>7849</v>
      </c>
      <c r="B7765" s="14" t="s">
        <v>64</v>
      </c>
      <c r="C7765" s="14" t="s">
        <v>128</v>
      </c>
      <c r="D7765" s="14" t="s">
        <v>75</v>
      </c>
      <c r="E7765" s="14">
        <v>4</v>
      </c>
      <c r="F7765" s="14">
        <v>278.64328646115302</v>
      </c>
      <c r="G7765" s="14">
        <v>92.881095487051098</v>
      </c>
      <c r="H7765" s="14">
        <v>419.94075092483098</v>
      </c>
      <c r="I7765" s="14">
        <v>440.90992722976</v>
      </c>
      <c r="J7765" s="14">
        <v>388.34268862892901</v>
      </c>
      <c r="K7765" s="14">
        <v>498.36339132581497</v>
      </c>
      <c r="L7765" s="14">
        <v>57.4534640960551</v>
      </c>
      <c r="M7765" s="14">
        <v>52.567238600831303</v>
      </c>
      <c r="O7765" s="14"/>
      <c r="P7765" s="14"/>
      <c r="Q7765" s="14"/>
      <c r="R7765" s="14"/>
      <c r="S7765" s="14"/>
      <c r="T7765" s="14"/>
      <c r="U7765" s="14"/>
      <c r="V7765" s="14"/>
      <c r="W7765" s="14"/>
      <c r="X7765" s="14"/>
      <c r="Y7765" s="14"/>
    </row>
    <row r="7766" spans="1:25">
      <c r="A7766" s="14" t="s">
        <v>7850</v>
      </c>
      <c r="B7766" s="14" t="s">
        <v>64</v>
      </c>
      <c r="C7766" s="14" t="s">
        <v>129</v>
      </c>
      <c r="D7766" s="14" t="s">
        <v>75</v>
      </c>
      <c r="E7766" s="14">
        <v>4</v>
      </c>
      <c r="F7766" s="14">
        <v>261.21708146617198</v>
      </c>
      <c r="G7766" s="14">
        <v>87.072360488724001</v>
      </c>
      <c r="H7766" s="14">
        <v>392.40638364705597</v>
      </c>
      <c r="I7766" s="14">
        <v>403.724539958479</v>
      </c>
      <c r="J7766" s="14">
        <v>354.29338649298302</v>
      </c>
      <c r="K7766" s="14">
        <v>457.90895017773101</v>
      </c>
      <c r="L7766" s="14">
        <v>54.184410219251703</v>
      </c>
      <c r="M7766" s="14">
        <v>49.431153465495598</v>
      </c>
      <c r="O7766" s="14"/>
      <c r="P7766" s="14"/>
      <c r="Q7766" s="14"/>
      <c r="R7766" s="14"/>
      <c r="S7766" s="14"/>
      <c r="T7766" s="14"/>
      <c r="U7766" s="14"/>
      <c r="V7766" s="14"/>
      <c r="W7766" s="14"/>
      <c r="X7766" s="14"/>
      <c r="Y7766" s="14"/>
    </row>
    <row r="7767" spans="1:25">
      <c r="A7767" s="14" t="s">
        <v>7851</v>
      </c>
      <c r="B7767" s="14" t="s">
        <v>64</v>
      </c>
      <c r="C7767" s="14" t="s">
        <v>130</v>
      </c>
      <c r="D7767" s="14" t="s">
        <v>75</v>
      </c>
      <c r="E7767" s="14">
        <v>4</v>
      </c>
      <c r="F7767" s="14">
        <v>276.28766723231797</v>
      </c>
      <c r="G7767" s="14">
        <v>92.095889077439395</v>
      </c>
      <c r="H7767" s="14">
        <v>413.68479978486602</v>
      </c>
      <c r="I7767" s="14">
        <v>412.70991973384002</v>
      </c>
      <c r="J7767" s="14">
        <v>363.991722345357</v>
      </c>
      <c r="K7767" s="14">
        <v>465.97679250404502</v>
      </c>
      <c r="L7767" s="14">
        <v>53.266872770205197</v>
      </c>
      <c r="M7767" s="14">
        <v>48.718197388482999</v>
      </c>
      <c r="O7767" s="14"/>
      <c r="P7767" s="14"/>
      <c r="Q7767" s="14"/>
      <c r="R7767" s="14"/>
      <c r="S7767" s="14"/>
      <c r="T7767" s="14"/>
      <c r="U7767" s="14"/>
      <c r="V7767" s="14"/>
      <c r="W7767" s="14"/>
      <c r="X7767" s="14"/>
      <c r="Y7767" s="14"/>
    </row>
    <row r="7768" spans="1:25">
      <c r="A7768" s="14" t="s">
        <v>7852</v>
      </c>
      <c r="B7768" s="14" t="s">
        <v>64</v>
      </c>
      <c r="C7768" s="14" t="s">
        <v>131</v>
      </c>
      <c r="D7768" s="14" t="s">
        <v>75</v>
      </c>
      <c r="E7768" s="14">
        <v>4</v>
      </c>
      <c r="F7768" s="14">
        <v>266.31515177102602</v>
      </c>
      <c r="G7768" s="14">
        <v>88.771717257008603</v>
      </c>
      <c r="H7768" s="14">
        <v>397.996161895905</v>
      </c>
      <c r="I7768" s="14">
        <v>385.37491209918301</v>
      </c>
      <c r="J7768" s="14">
        <v>339.36536002317501</v>
      </c>
      <c r="K7768" s="14">
        <v>435.76398756172199</v>
      </c>
      <c r="L7768" s="14">
        <v>50.389075462539701</v>
      </c>
      <c r="M7768" s="14">
        <v>46.009552076008198</v>
      </c>
      <c r="O7768" s="14"/>
      <c r="P7768" s="14"/>
      <c r="Q7768" s="14"/>
      <c r="R7768" s="14"/>
      <c r="S7768" s="14"/>
      <c r="T7768" s="14"/>
      <c r="U7768" s="14"/>
      <c r="V7768" s="14"/>
      <c r="W7768" s="14"/>
      <c r="X7768" s="14"/>
      <c r="Y7768" s="14"/>
    </row>
    <row r="7769" spans="1:25">
      <c r="A7769" s="14" t="s">
        <v>7853</v>
      </c>
      <c r="B7769" s="14" t="s">
        <v>64</v>
      </c>
      <c r="C7769" s="14" t="s">
        <v>132</v>
      </c>
      <c r="D7769" s="14" t="s">
        <v>75</v>
      </c>
      <c r="E7769" s="14">
        <v>4</v>
      </c>
      <c r="F7769" s="14">
        <v>284.98708740276601</v>
      </c>
      <c r="G7769" s="14">
        <v>94.995695800921894</v>
      </c>
      <c r="H7769" s="14">
        <v>425.84962703261402</v>
      </c>
      <c r="I7769" s="14">
        <v>408.19056130285702</v>
      </c>
      <c r="J7769" s="14">
        <v>361.02154760765598</v>
      </c>
      <c r="K7769" s="14">
        <v>459.69254006326702</v>
      </c>
      <c r="L7769" s="14">
        <v>51.501978760409102</v>
      </c>
      <c r="M7769" s="14">
        <v>47.169013695201002</v>
      </c>
      <c r="O7769" s="14"/>
      <c r="P7769" s="14"/>
      <c r="Q7769" s="14"/>
      <c r="R7769" s="14"/>
      <c r="S7769" s="14"/>
      <c r="T7769" s="14"/>
      <c r="U7769" s="14"/>
      <c r="V7769" s="14"/>
      <c r="W7769" s="14"/>
      <c r="X7769" s="14"/>
      <c r="Y7769" s="14"/>
    </row>
    <row r="7770" spans="1:25">
      <c r="A7770" s="14" t="s">
        <v>7854</v>
      </c>
      <c r="B7770" s="14" t="s">
        <v>64</v>
      </c>
      <c r="C7770" s="14" t="s">
        <v>38</v>
      </c>
      <c r="D7770" s="14" t="s">
        <v>75</v>
      </c>
      <c r="E7770" s="14">
        <v>5</v>
      </c>
      <c r="F7770" s="14">
        <v>293.583432468046</v>
      </c>
      <c r="G7770" s="14">
        <v>97.8611441560153</v>
      </c>
      <c r="H7770" s="14">
        <v>519.91115759022102</v>
      </c>
      <c r="I7770" s="14">
        <v>596.95300056593896</v>
      </c>
      <c r="J7770" s="14">
        <v>527.93620702624105</v>
      </c>
      <c r="K7770" s="14">
        <v>672.21167041727404</v>
      </c>
      <c r="L7770" s="14">
        <v>75.2586698513351</v>
      </c>
      <c r="M7770" s="14">
        <v>69.0167935396979</v>
      </c>
      <c r="O7770" s="14"/>
      <c r="P7770" s="14"/>
      <c r="Q7770" s="14"/>
      <c r="R7770" s="14"/>
      <c r="S7770" s="14"/>
      <c r="T7770" s="14"/>
      <c r="U7770" s="14"/>
      <c r="V7770" s="14"/>
      <c r="W7770" s="14"/>
      <c r="X7770" s="14"/>
      <c r="Y7770" s="14"/>
    </row>
    <row r="7771" spans="1:25">
      <c r="A7771" s="14" t="s">
        <v>7855</v>
      </c>
      <c r="B7771" s="14" t="s">
        <v>64</v>
      </c>
      <c r="C7771" s="14" t="s">
        <v>36</v>
      </c>
      <c r="D7771" s="14" t="s">
        <v>75</v>
      </c>
      <c r="E7771" s="14">
        <v>5</v>
      </c>
      <c r="F7771" s="14">
        <v>290.07876148481103</v>
      </c>
      <c r="G7771" s="14">
        <v>96.692920494936899</v>
      </c>
      <c r="H7771" s="14">
        <v>510.14519623792802</v>
      </c>
      <c r="I7771" s="14">
        <v>581.43915614361094</v>
      </c>
      <c r="J7771" s="14">
        <v>513.64382625196504</v>
      </c>
      <c r="K7771" s="14">
        <v>655.404620417091</v>
      </c>
      <c r="L7771" s="14">
        <v>73.965464273479895</v>
      </c>
      <c r="M7771" s="14">
        <v>67.795329891646503</v>
      </c>
      <c r="O7771" s="14"/>
      <c r="P7771" s="14"/>
      <c r="Q7771" s="14"/>
      <c r="R7771" s="14"/>
      <c r="S7771" s="14"/>
      <c r="T7771" s="14"/>
      <c r="U7771" s="14"/>
      <c r="V7771" s="14"/>
      <c r="W7771" s="14"/>
      <c r="X7771" s="14"/>
      <c r="Y7771" s="14"/>
    </row>
    <row r="7772" spans="1:25">
      <c r="A7772" s="14" t="s">
        <v>7856</v>
      </c>
      <c r="B7772" s="14" t="s">
        <v>64</v>
      </c>
      <c r="C7772" s="14" t="s">
        <v>34</v>
      </c>
      <c r="D7772" s="14" t="s">
        <v>75</v>
      </c>
      <c r="E7772" s="14">
        <v>5</v>
      </c>
      <c r="F7772" s="14">
        <v>277.62368472833703</v>
      </c>
      <c r="G7772" s="14">
        <v>92.541228242778999</v>
      </c>
      <c r="H7772" s="14">
        <v>485.87424478611302</v>
      </c>
      <c r="I7772" s="14">
        <v>552.10815166396299</v>
      </c>
      <c r="J7772" s="14">
        <v>486.14834554722898</v>
      </c>
      <c r="K7772" s="14">
        <v>624.21085655788295</v>
      </c>
      <c r="L7772" s="14">
        <v>72.102704893919594</v>
      </c>
      <c r="M7772" s="14">
        <v>65.959806116734399</v>
      </c>
      <c r="O7772" s="14"/>
      <c r="P7772" s="14"/>
      <c r="Q7772" s="14"/>
      <c r="R7772" s="14"/>
      <c r="S7772" s="14"/>
      <c r="T7772" s="14"/>
      <c r="U7772" s="14"/>
      <c r="V7772" s="14"/>
      <c r="W7772" s="14"/>
      <c r="X7772" s="14"/>
      <c r="Y7772" s="14"/>
    </row>
    <row r="7773" spans="1:25">
      <c r="A7773" s="14" t="s">
        <v>7857</v>
      </c>
      <c r="B7773" s="14" t="s">
        <v>64</v>
      </c>
      <c r="C7773" s="14" t="s">
        <v>128</v>
      </c>
      <c r="D7773" s="14" t="s">
        <v>75</v>
      </c>
      <c r="E7773" s="14">
        <v>5</v>
      </c>
      <c r="F7773" s="14">
        <v>281.76515347154202</v>
      </c>
      <c r="G7773" s="14">
        <v>93.921717823847402</v>
      </c>
      <c r="H7773" s="14">
        <v>491.213809856073</v>
      </c>
      <c r="I7773" s="14">
        <v>554.42475074495906</v>
      </c>
      <c r="J7773" s="14">
        <v>489.17953425271401</v>
      </c>
      <c r="K7773" s="14">
        <v>625.69927880582497</v>
      </c>
      <c r="L7773" s="14">
        <v>71.274528060866302</v>
      </c>
      <c r="M7773" s="14">
        <v>65.245216492244495</v>
      </c>
      <c r="O7773" s="14"/>
      <c r="P7773" s="14"/>
      <c r="Q7773" s="14"/>
      <c r="R7773" s="14"/>
      <c r="S7773" s="14"/>
      <c r="T7773" s="14"/>
      <c r="U7773" s="14"/>
      <c r="V7773" s="14"/>
      <c r="W7773" s="14"/>
      <c r="X7773" s="14"/>
      <c r="Y7773" s="14"/>
    </row>
    <row r="7774" spans="1:25">
      <c r="A7774" s="14" t="s">
        <v>7858</v>
      </c>
      <c r="B7774" s="14" t="s">
        <v>64</v>
      </c>
      <c r="C7774" s="14" t="s">
        <v>129</v>
      </c>
      <c r="D7774" s="14" t="s">
        <v>75</v>
      </c>
      <c r="E7774" s="14">
        <v>5</v>
      </c>
      <c r="F7774" s="14">
        <v>279.36632618424602</v>
      </c>
      <c r="G7774" s="14">
        <v>93.122108728082097</v>
      </c>
      <c r="H7774" s="14">
        <v>485.67710259600199</v>
      </c>
      <c r="I7774" s="14">
        <v>538.79695527780405</v>
      </c>
      <c r="J7774" s="14">
        <v>475.68559418913202</v>
      </c>
      <c r="K7774" s="14">
        <v>607.76666472856402</v>
      </c>
      <c r="L7774" s="14">
        <v>68.969709450760504</v>
      </c>
      <c r="M7774" s="14">
        <v>63.111361088671899</v>
      </c>
      <c r="O7774" s="14"/>
      <c r="P7774" s="14"/>
      <c r="Q7774" s="14"/>
      <c r="R7774" s="14"/>
      <c r="S7774" s="14"/>
      <c r="T7774" s="14"/>
      <c r="U7774" s="14"/>
      <c r="V7774" s="14"/>
      <c r="W7774" s="14"/>
      <c r="X7774" s="14"/>
      <c r="Y7774" s="14"/>
    </row>
    <row r="7775" spans="1:25">
      <c r="A7775" s="14" t="s">
        <v>7859</v>
      </c>
      <c r="B7775" s="14" t="s">
        <v>64</v>
      </c>
      <c r="C7775" s="14" t="s">
        <v>130</v>
      </c>
      <c r="D7775" s="14" t="s">
        <v>75</v>
      </c>
      <c r="E7775" s="14">
        <v>5</v>
      </c>
      <c r="F7775" s="14">
        <v>289.05341102309001</v>
      </c>
      <c r="G7775" s="14">
        <v>96.351137007696593</v>
      </c>
      <c r="H7775" s="14">
        <v>501.06332516830099</v>
      </c>
      <c r="I7775" s="14">
        <v>550.70061667996197</v>
      </c>
      <c r="J7775" s="14">
        <v>487.60339844145199</v>
      </c>
      <c r="K7775" s="14">
        <v>619.55106134634502</v>
      </c>
      <c r="L7775" s="14">
        <v>68.850444666383297</v>
      </c>
      <c r="M7775" s="14">
        <v>63.097218238509797</v>
      </c>
      <c r="O7775" s="14"/>
      <c r="P7775" s="14"/>
      <c r="Q7775" s="14"/>
      <c r="R7775" s="14"/>
      <c r="S7775" s="14"/>
      <c r="T7775" s="14"/>
      <c r="U7775" s="14"/>
      <c r="V7775" s="14"/>
      <c r="W7775" s="14"/>
      <c r="X7775" s="14"/>
      <c r="Y7775" s="14"/>
    </row>
    <row r="7776" spans="1:25">
      <c r="A7776" s="14" t="s">
        <v>7860</v>
      </c>
      <c r="B7776" s="14" t="s">
        <v>64</v>
      </c>
      <c r="C7776" s="14" t="s">
        <v>131</v>
      </c>
      <c r="D7776" s="14" t="s">
        <v>75</v>
      </c>
      <c r="E7776" s="14">
        <v>5</v>
      </c>
      <c r="F7776" s="14">
        <v>277.04655534688499</v>
      </c>
      <c r="G7776" s="14">
        <v>92.3488517822951</v>
      </c>
      <c r="H7776" s="14">
        <v>477.24682666428703</v>
      </c>
      <c r="I7776" s="14">
        <v>509.51216041940398</v>
      </c>
      <c r="J7776" s="14">
        <v>450.39091557804602</v>
      </c>
      <c r="K7776" s="14">
        <v>574.14544014181001</v>
      </c>
      <c r="L7776" s="14">
        <v>64.633279722406598</v>
      </c>
      <c r="M7776" s="14">
        <v>59.121244841358099</v>
      </c>
      <c r="O7776" s="14"/>
      <c r="P7776" s="14"/>
      <c r="Q7776" s="14"/>
      <c r="R7776" s="14"/>
      <c r="S7776" s="14"/>
      <c r="T7776" s="14"/>
      <c r="U7776" s="14"/>
      <c r="V7776" s="14"/>
      <c r="W7776" s="14"/>
      <c r="X7776" s="14"/>
      <c r="Y7776" s="14"/>
    </row>
    <row r="7777" spans="1:25">
      <c r="A7777" s="14" t="s">
        <v>7861</v>
      </c>
      <c r="B7777" s="14" t="s">
        <v>64</v>
      </c>
      <c r="C7777" s="14" t="s">
        <v>132</v>
      </c>
      <c r="D7777" s="14" t="s">
        <v>75</v>
      </c>
      <c r="E7777" s="14">
        <v>5</v>
      </c>
      <c r="F7777" s="14">
        <v>257.90816379099499</v>
      </c>
      <c r="G7777" s="14">
        <v>85.969387930331607</v>
      </c>
      <c r="H7777" s="14">
        <v>441.46482222316399</v>
      </c>
      <c r="I7777" s="14">
        <v>469.833775828456</v>
      </c>
      <c r="J7777" s="14">
        <v>413.410374352269</v>
      </c>
      <c r="K7777" s="14">
        <v>531.71929031262903</v>
      </c>
      <c r="L7777" s="14">
        <v>61.885514484173903</v>
      </c>
      <c r="M7777" s="14">
        <v>56.4234014761861</v>
      </c>
      <c r="O7777" s="14"/>
      <c r="P7777" s="14"/>
      <c r="Q7777" s="14"/>
      <c r="R7777" s="14"/>
      <c r="S7777" s="14"/>
      <c r="T7777" s="14"/>
      <c r="U7777" s="14"/>
      <c r="V7777" s="14"/>
      <c r="W7777" s="14"/>
      <c r="X7777" s="14"/>
      <c r="Y7777" s="14"/>
    </row>
    <row r="7778" spans="1:25">
      <c r="A7778" s="14" t="s">
        <v>5174</v>
      </c>
      <c r="B7778" s="14" t="s">
        <v>64</v>
      </c>
      <c r="C7778" s="14" t="s">
        <v>38</v>
      </c>
      <c r="D7778" s="14" t="s">
        <v>42</v>
      </c>
      <c r="E7778" s="14">
        <v>0</v>
      </c>
      <c r="F7778" s="14">
        <v>435.03201766265403</v>
      </c>
      <c r="G7778" s="14">
        <v>145.01067255421799</v>
      </c>
      <c r="H7778" s="14">
        <v>358.24564591683901</v>
      </c>
      <c r="I7778" s="14">
        <v>385.82887258191897</v>
      </c>
      <c r="J7778" s="14">
        <v>349.13687293485901</v>
      </c>
      <c r="K7778" s="14">
        <v>425.22350019345998</v>
      </c>
      <c r="L7778" s="14">
        <v>39.3946276115404</v>
      </c>
      <c r="M7778" s="14">
        <v>36.691999647060598</v>
      </c>
      <c r="O7778" s="14"/>
      <c r="P7778" s="14"/>
      <c r="Q7778" s="14"/>
      <c r="R7778" s="14"/>
      <c r="S7778" s="14"/>
      <c r="T7778" s="14"/>
      <c r="U7778" s="14"/>
      <c r="V7778" s="14"/>
      <c r="W7778" s="14"/>
      <c r="X7778" s="14"/>
      <c r="Y7778" s="14"/>
    </row>
    <row r="7779" spans="1:25">
      <c r="A7779" s="14" t="s">
        <v>5175</v>
      </c>
      <c r="B7779" s="14" t="s">
        <v>64</v>
      </c>
      <c r="C7779" s="14" t="s">
        <v>36</v>
      </c>
      <c r="D7779" s="14" t="s">
        <v>42</v>
      </c>
      <c r="E7779" s="14">
        <v>0</v>
      </c>
      <c r="F7779" s="14">
        <v>427.44061716961102</v>
      </c>
      <c r="G7779" s="14">
        <v>142.48020572320399</v>
      </c>
      <c r="H7779" s="14">
        <v>348.85422573768301</v>
      </c>
      <c r="I7779" s="14">
        <v>371.74015881979</v>
      </c>
      <c r="J7779" s="14">
        <v>336.16679164904599</v>
      </c>
      <c r="K7779" s="14">
        <v>409.95785235990098</v>
      </c>
      <c r="L7779" s="14">
        <v>38.217693540111</v>
      </c>
      <c r="M7779" s="14">
        <v>35.573367170744199</v>
      </c>
      <c r="O7779" s="14"/>
      <c r="P7779" s="14"/>
      <c r="Q7779" s="14"/>
      <c r="R7779" s="14"/>
      <c r="S7779" s="14"/>
      <c r="T7779" s="14"/>
      <c r="U7779" s="14"/>
      <c r="V7779" s="14"/>
      <c r="W7779" s="14"/>
      <c r="X7779" s="14"/>
      <c r="Y7779" s="14"/>
    </row>
    <row r="7780" spans="1:25">
      <c r="A7780" s="14" t="s">
        <v>5176</v>
      </c>
      <c r="B7780" s="14" t="s">
        <v>64</v>
      </c>
      <c r="C7780" s="14" t="s">
        <v>34</v>
      </c>
      <c r="D7780" s="14" t="s">
        <v>42</v>
      </c>
      <c r="E7780" s="14">
        <v>0</v>
      </c>
      <c r="F7780" s="14">
        <v>422.13828401473103</v>
      </c>
      <c r="G7780" s="14">
        <v>140.71276133824401</v>
      </c>
      <c r="H7780" s="14">
        <v>342.59465663679902</v>
      </c>
      <c r="I7780" s="14">
        <v>364.42052008552798</v>
      </c>
      <c r="J7780" s="14">
        <v>329.28067606222999</v>
      </c>
      <c r="K7780" s="14">
        <v>402.18947783713998</v>
      </c>
      <c r="L7780" s="14">
        <v>37.768957751612</v>
      </c>
      <c r="M7780" s="14">
        <v>35.139844023298103</v>
      </c>
      <c r="O7780" s="14"/>
      <c r="P7780" s="14"/>
      <c r="Q7780" s="14"/>
      <c r="R7780" s="14"/>
      <c r="S7780" s="14"/>
      <c r="T7780" s="14"/>
      <c r="U7780" s="14"/>
      <c r="V7780" s="14"/>
      <c r="W7780" s="14"/>
      <c r="X7780" s="14"/>
      <c r="Y7780" s="14"/>
    </row>
    <row r="7781" spans="1:25">
      <c r="A7781" s="14" t="s">
        <v>5177</v>
      </c>
      <c r="B7781" s="14" t="s">
        <v>64</v>
      </c>
      <c r="C7781" s="14" t="s">
        <v>128</v>
      </c>
      <c r="D7781" s="14" t="s">
        <v>42</v>
      </c>
      <c r="E7781" s="14">
        <v>0</v>
      </c>
      <c r="F7781" s="14">
        <v>419.49619031494899</v>
      </c>
      <c r="G7781" s="14">
        <v>139.832063438316</v>
      </c>
      <c r="H7781" s="14">
        <v>339.31585401193001</v>
      </c>
      <c r="I7781" s="14">
        <v>350.559128713169</v>
      </c>
      <c r="J7781" s="14">
        <v>316.82066978414798</v>
      </c>
      <c r="K7781" s="14">
        <v>386.83010947996502</v>
      </c>
      <c r="L7781" s="14">
        <v>36.270980766795702</v>
      </c>
      <c r="M7781" s="14">
        <v>33.738458929021199</v>
      </c>
      <c r="O7781" s="14"/>
      <c r="P7781" s="14"/>
      <c r="Q7781" s="14"/>
      <c r="R7781" s="14"/>
      <c r="S7781" s="14"/>
      <c r="T7781" s="14"/>
      <c r="U7781" s="14"/>
      <c r="V7781" s="14"/>
      <c r="W7781" s="14"/>
      <c r="X7781" s="14"/>
      <c r="Y7781" s="14"/>
    </row>
    <row r="7782" spans="1:25">
      <c r="A7782" s="14" t="s">
        <v>5178</v>
      </c>
      <c r="B7782" s="14" t="s">
        <v>64</v>
      </c>
      <c r="C7782" s="14" t="s">
        <v>129</v>
      </c>
      <c r="D7782" s="14" t="s">
        <v>42</v>
      </c>
      <c r="E7782" s="14">
        <v>0</v>
      </c>
      <c r="F7782" s="14">
        <v>410.23542415823999</v>
      </c>
      <c r="G7782" s="14">
        <v>136.74514138608001</v>
      </c>
      <c r="H7782" s="14">
        <v>331.080659972109</v>
      </c>
      <c r="I7782" s="14">
        <v>332.28156072483301</v>
      </c>
      <c r="J7782" s="14">
        <v>300.09474730905202</v>
      </c>
      <c r="K7782" s="14">
        <v>366.91265177439101</v>
      </c>
      <c r="L7782" s="14">
        <v>34.631091049557803</v>
      </c>
      <c r="M7782" s="14">
        <v>32.186813415780897</v>
      </c>
      <c r="O7782" s="14"/>
      <c r="P7782" s="14"/>
      <c r="Q7782" s="14"/>
      <c r="R7782" s="14"/>
      <c r="S7782" s="14"/>
      <c r="T7782" s="14"/>
      <c r="U7782" s="14"/>
      <c r="V7782" s="14"/>
      <c r="W7782" s="14"/>
      <c r="X7782" s="14"/>
      <c r="Y7782" s="14"/>
    </row>
    <row r="7783" spans="1:25">
      <c r="A7783" s="14" t="s">
        <v>5179</v>
      </c>
      <c r="B7783" s="14" t="s">
        <v>64</v>
      </c>
      <c r="C7783" s="14" t="s">
        <v>130</v>
      </c>
      <c r="D7783" s="14" t="s">
        <v>42</v>
      </c>
      <c r="E7783" s="14">
        <v>0</v>
      </c>
      <c r="F7783" s="14">
        <v>402.89945120579102</v>
      </c>
      <c r="G7783" s="14">
        <v>134.29981706859701</v>
      </c>
      <c r="H7783" s="14">
        <v>324.547253311362</v>
      </c>
      <c r="I7783" s="14">
        <v>321.27534920846</v>
      </c>
      <c r="J7783" s="14">
        <v>289.86890664661797</v>
      </c>
      <c r="K7783" s="14">
        <v>355.089315286888</v>
      </c>
      <c r="L7783" s="14">
        <v>33.813966078427796</v>
      </c>
      <c r="M7783" s="14">
        <v>31.4064425618425</v>
      </c>
      <c r="O7783" s="14"/>
      <c r="P7783" s="14"/>
      <c r="Q7783" s="14"/>
      <c r="R7783" s="14"/>
      <c r="S7783" s="14"/>
      <c r="T7783" s="14"/>
      <c r="U7783" s="14"/>
      <c r="V7783" s="14"/>
      <c r="W7783" s="14"/>
      <c r="X7783" s="14"/>
      <c r="Y7783" s="14"/>
    </row>
    <row r="7784" spans="1:25">
      <c r="A7784" s="14" t="s">
        <v>5180</v>
      </c>
      <c r="B7784" s="14" t="s">
        <v>64</v>
      </c>
      <c r="C7784" s="14" t="s">
        <v>131</v>
      </c>
      <c r="D7784" s="14" t="s">
        <v>42</v>
      </c>
      <c r="E7784" s="14">
        <v>0</v>
      </c>
      <c r="F7784" s="14">
        <v>398.76061365647399</v>
      </c>
      <c r="G7784" s="14">
        <v>132.920204552158</v>
      </c>
      <c r="H7784" s="14">
        <v>320.60897090795203</v>
      </c>
      <c r="I7784" s="14">
        <v>311.229993017916</v>
      </c>
      <c r="J7784" s="14">
        <v>280.73462672904799</v>
      </c>
      <c r="K7784" s="14">
        <v>344.07564495289</v>
      </c>
      <c r="L7784" s="14">
        <v>32.845651934974299</v>
      </c>
      <c r="M7784" s="14">
        <v>30.495366288867402</v>
      </c>
      <c r="O7784" s="14"/>
      <c r="P7784" s="14"/>
      <c r="Q7784" s="14"/>
      <c r="R7784" s="14"/>
      <c r="S7784" s="14"/>
      <c r="T7784" s="14"/>
      <c r="U7784" s="14"/>
      <c r="V7784" s="14"/>
      <c r="W7784" s="14"/>
      <c r="X7784" s="14"/>
      <c r="Y7784" s="14"/>
    </row>
    <row r="7785" spans="1:25">
      <c r="A7785" s="14" t="s">
        <v>5181</v>
      </c>
      <c r="B7785" s="14" t="s">
        <v>64</v>
      </c>
      <c r="C7785" s="14" t="s">
        <v>132</v>
      </c>
      <c r="D7785" s="14" t="s">
        <v>42</v>
      </c>
      <c r="E7785" s="14">
        <v>0</v>
      </c>
      <c r="F7785" s="14">
        <v>409.25664684508803</v>
      </c>
      <c r="G7785" s="14">
        <v>136.418882281696</v>
      </c>
      <c r="H7785" s="14">
        <v>328.22719838081599</v>
      </c>
      <c r="I7785" s="14">
        <v>312.47639573403899</v>
      </c>
      <c r="J7785" s="14">
        <v>282.33162254070402</v>
      </c>
      <c r="K7785" s="14">
        <v>344.91322115973998</v>
      </c>
      <c r="L7785" s="14">
        <v>32.436825425700903</v>
      </c>
      <c r="M7785" s="14">
        <v>30.144773193334501</v>
      </c>
      <c r="O7785" s="14"/>
      <c r="P7785" s="14"/>
      <c r="Q7785" s="14"/>
      <c r="R7785" s="14"/>
      <c r="S7785" s="14"/>
      <c r="T7785" s="14"/>
      <c r="U7785" s="14"/>
      <c r="V7785" s="14"/>
      <c r="W7785" s="14"/>
      <c r="X7785" s="14"/>
      <c r="Y7785" s="14"/>
    </row>
    <row r="7786" spans="1:25">
      <c r="A7786" s="14" t="s">
        <v>5182</v>
      </c>
      <c r="B7786" s="14" t="s">
        <v>64</v>
      </c>
      <c r="C7786" s="14" t="s">
        <v>38</v>
      </c>
      <c r="D7786" s="14" t="s">
        <v>42</v>
      </c>
      <c r="E7786" s="14">
        <v>1</v>
      </c>
      <c r="F7786" s="14">
        <v>71.367315417076497</v>
      </c>
      <c r="G7786" s="14">
        <v>23.789105139025502</v>
      </c>
      <c r="H7786" s="14">
        <v>305.70706968120197</v>
      </c>
      <c r="I7786" s="14">
        <v>312.55298257667602</v>
      </c>
      <c r="J7786" s="14">
        <v>242.17218581931499</v>
      </c>
      <c r="K7786" s="14">
        <v>396.50631323085702</v>
      </c>
      <c r="L7786" s="14">
        <v>83.953330654180107</v>
      </c>
      <c r="M7786" s="14">
        <v>70.380796757361395</v>
      </c>
      <c r="O7786" s="14"/>
      <c r="P7786" s="14"/>
      <c r="Q7786" s="14"/>
      <c r="R7786" s="14"/>
      <c r="S7786" s="14"/>
      <c r="T7786" s="14"/>
      <c r="U7786" s="14"/>
      <c r="V7786" s="14"/>
      <c r="W7786" s="14"/>
      <c r="X7786" s="14"/>
      <c r="Y7786" s="14"/>
    </row>
    <row r="7787" spans="1:25">
      <c r="A7787" s="14" t="s">
        <v>5183</v>
      </c>
      <c r="B7787" s="14" t="s">
        <v>64</v>
      </c>
      <c r="C7787" s="14" t="s">
        <v>36</v>
      </c>
      <c r="D7787" s="14" t="s">
        <v>42</v>
      </c>
      <c r="E7787" s="14">
        <v>1</v>
      </c>
      <c r="F7787" s="14">
        <v>71.521556046971</v>
      </c>
      <c r="G7787" s="14">
        <v>23.840518682323701</v>
      </c>
      <c r="H7787" s="14">
        <v>303.288762814736</v>
      </c>
      <c r="I7787" s="14">
        <v>308.05484565266102</v>
      </c>
      <c r="J7787" s="14">
        <v>238.59036712633201</v>
      </c>
      <c r="K7787" s="14">
        <v>390.89926718567801</v>
      </c>
      <c r="L7787" s="14">
        <v>82.844421533017197</v>
      </c>
      <c r="M7787" s="14">
        <v>69.464478526329202</v>
      </c>
      <c r="O7787" s="14"/>
      <c r="P7787" s="14"/>
      <c r="Q7787" s="14"/>
      <c r="R7787" s="14"/>
      <c r="S7787" s="14"/>
      <c r="T7787" s="14"/>
      <c r="U7787" s="14"/>
      <c r="V7787" s="14"/>
      <c r="W7787" s="14"/>
      <c r="X7787" s="14"/>
      <c r="Y7787" s="14"/>
    </row>
    <row r="7788" spans="1:25">
      <c r="A7788" s="14" t="s">
        <v>5184</v>
      </c>
      <c r="B7788" s="14" t="s">
        <v>64</v>
      </c>
      <c r="C7788" s="14" t="s">
        <v>34</v>
      </c>
      <c r="D7788" s="14" t="s">
        <v>42</v>
      </c>
      <c r="E7788" s="14">
        <v>1</v>
      </c>
      <c r="F7788" s="14">
        <v>79.400223155439306</v>
      </c>
      <c r="G7788" s="14">
        <v>26.466741051813099</v>
      </c>
      <c r="H7788" s="14">
        <v>334.58439659280799</v>
      </c>
      <c r="I7788" s="14">
        <v>348.24001944702201</v>
      </c>
      <c r="J7788" s="14">
        <v>273.09370450865902</v>
      </c>
      <c r="K7788" s="14">
        <v>437.05471951750599</v>
      </c>
      <c r="L7788" s="14">
        <v>88.814700070484193</v>
      </c>
      <c r="M7788" s="14">
        <v>75.146314938362394</v>
      </c>
      <c r="O7788" s="14"/>
      <c r="P7788" s="14"/>
      <c r="Q7788" s="14"/>
      <c r="R7788" s="14"/>
      <c r="S7788" s="14"/>
      <c r="T7788" s="14"/>
      <c r="U7788" s="14"/>
      <c r="V7788" s="14"/>
      <c r="W7788" s="14"/>
      <c r="X7788" s="14"/>
      <c r="Y7788" s="14"/>
    </row>
    <row r="7789" spans="1:25">
      <c r="A7789" s="14" t="s">
        <v>5185</v>
      </c>
      <c r="B7789" s="14" t="s">
        <v>64</v>
      </c>
      <c r="C7789" s="14" t="s">
        <v>128</v>
      </c>
      <c r="D7789" s="14" t="s">
        <v>42</v>
      </c>
      <c r="E7789" s="14">
        <v>1</v>
      </c>
      <c r="F7789" s="14">
        <v>77.214887203012907</v>
      </c>
      <c r="G7789" s="14">
        <v>25.738295734337601</v>
      </c>
      <c r="H7789" s="14">
        <v>323.72500085113597</v>
      </c>
      <c r="I7789" s="14">
        <v>336.42228601842601</v>
      </c>
      <c r="J7789" s="14">
        <v>262.95435818742197</v>
      </c>
      <c r="K7789" s="14">
        <v>423.45900149807102</v>
      </c>
      <c r="L7789" s="14">
        <v>87.036715479645594</v>
      </c>
      <c r="M7789" s="14">
        <v>73.467927831004005</v>
      </c>
      <c r="O7789" s="14"/>
      <c r="P7789" s="14"/>
      <c r="Q7789" s="14"/>
      <c r="R7789" s="14"/>
      <c r="S7789" s="14"/>
      <c r="T7789" s="14"/>
      <c r="U7789" s="14"/>
      <c r="V7789" s="14"/>
      <c r="W7789" s="14"/>
      <c r="X7789" s="14"/>
      <c r="Y7789" s="14"/>
    </row>
    <row r="7790" spans="1:25">
      <c r="A7790" s="14" t="s">
        <v>5186</v>
      </c>
      <c r="B7790" s="14" t="s">
        <v>64</v>
      </c>
      <c r="C7790" s="14" t="s">
        <v>129</v>
      </c>
      <c r="D7790" s="14" t="s">
        <v>42</v>
      </c>
      <c r="E7790" s="14">
        <v>1</v>
      </c>
      <c r="F7790" s="14">
        <v>73.933965955955102</v>
      </c>
      <c r="G7790" s="14">
        <v>24.644655318651701</v>
      </c>
      <c r="H7790" s="14">
        <v>308.89478151641998</v>
      </c>
      <c r="I7790" s="14">
        <v>316.55241961398701</v>
      </c>
      <c r="J7790" s="14">
        <v>245.94965731283699</v>
      </c>
      <c r="K7790" s="14">
        <v>400.508891022444</v>
      </c>
      <c r="L7790" s="14">
        <v>83.956471408457006</v>
      </c>
      <c r="M7790" s="14">
        <v>70.602762301149895</v>
      </c>
      <c r="O7790" s="14"/>
      <c r="P7790" s="14"/>
      <c r="Q7790" s="14"/>
      <c r="R7790" s="14"/>
      <c r="S7790" s="14"/>
      <c r="T7790" s="14"/>
      <c r="U7790" s="14"/>
      <c r="V7790" s="14"/>
      <c r="W7790" s="14"/>
      <c r="X7790" s="14"/>
      <c r="Y7790" s="14"/>
    </row>
    <row r="7791" spans="1:25">
      <c r="A7791" s="14" t="s">
        <v>5187</v>
      </c>
      <c r="B7791" s="14" t="s">
        <v>64</v>
      </c>
      <c r="C7791" s="14" t="s">
        <v>130</v>
      </c>
      <c r="D7791" s="14" t="s">
        <v>42</v>
      </c>
      <c r="E7791" s="14">
        <v>1</v>
      </c>
      <c r="F7791" s="14">
        <v>67.606163961231701</v>
      </c>
      <c r="G7791" s="14">
        <v>22.5353879870772</v>
      </c>
      <c r="H7791" s="14">
        <v>281.10671085751198</v>
      </c>
      <c r="I7791" s="14">
        <v>273.89958640353302</v>
      </c>
      <c r="J7791" s="14">
        <v>210.66391209568999</v>
      </c>
      <c r="K7791" s="14">
        <v>349.69867969045299</v>
      </c>
      <c r="L7791" s="14">
        <v>75.799093286919501</v>
      </c>
      <c r="M7791" s="14">
        <v>63.235674307843198</v>
      </c>
      <c r="O7791" s="14"/>
      <c r="P7791" s="14"/>
      <c r="Q7791" s="14"/>
      <c r="R7791" s="14"/>
      <c r="S7791" s="14"/>
      <c r="T7791" s="14"/>
      <c r="U7791" s="14"/>
      <c r="V7791" s="14"/>
      <c r="W7791" s="14"/>
      <c r="X7791" s="14"/>
      <c r="Y7791" s="14"/>
    </row>
    <row r="7792" spans="1:25">
      <c r="A7792" s="14" t="s">
        <v>5188</v>
      </c>
      <c r="B7792" s="14" t="s">
        <v>64</v>
      </c>
      <c r="C7792" s="14" t="s">
        <v>131</v>
      </c>
      <c r="D7792" s="14" t="s">
        <v>42</v>
      </c>
      <c r="E7792" s="14">
        <v>1</v>
      </c>
      <c r="F7792" s="14">
        <v>69.438635068773394</v>
      </c>
      <c r="G7792" s="14">
        <v>23.146211689591102</v>
      </c>
      <c r="H7792" s="14">
        <v>288.091254486053</v>
      </c>
      <c r="I7792" s="14">
        <v>272.41348694149201</v>
      </c>
      <c r="J7792" s="14">
        <v>210.67495918177701</v>
      </c>
      <c r="K7792" s="14">
        <v>346.23867620211001</v>
      </c>
      <c r="L7792" s="14">
        <v>73.825189260617904</v>
      </c>
      <c r="M7792" s="14">
        <v>61.7385277597147</v>
      </c>
      <c r="O7792" s="14"/>
      <c r="P7792" s="14"/>
      <c r="Q7792" s="14"/>
      <c r="R7792" s="14"/>
      <c r="S7792" s="14"/>
      <c r="T7792" s="14"/>
      <c r="U7792" s="14"/>
      <c r="V7792" s="14"/>
      <c r="W7792" s="14"/>
      <c r="X7792" s="14"/>
      <c r="Y7792" s="14"/>
    </row>
    <row r="7793" spans="1:25">
      <c r="A7793" s="14" t="s">
        <v>5189</v>
      </c>
      <c r="B7793" s="14" t="s">
        <v>64</v>
      </c>
      <c r="C7793" s="14" t="s">
        <v>132</v>
      </c>
      <c r="D7793" s="14" t="s">
        <v>42</v>
      </c>
      <c r="E7793" s="14">
        <v>1</v>
      </c>
      <c r="F7793" s="14">
        <v>66.547749610505704</v>
      </c>
      <c r="G7793" s="14">
        <v>22.182583203501899</v>
      </c>
      <c r="H7793" s="14">
        <v>275.50299983649597</v>
      </c>
      <c r="I7793" s="14">
        <v>257.72208375576298</v>
      </c>
      <c r="J7793" s="14">
        <v>198.48045993848899</v>
      </c>
      <c r="K7793" s="14">
        <v>328.83641887194398</v>
      </c>
      <c r="L7793" s="14">
        <v>71.114335116180897</v>
      </c>
      <c r="M7793" s="14">
        <v>59.241623817274501</v>
      </c>
      <c r="O7793" s="14"/>
      <c r="P7793" s="14"/>
      <c r="Q7793" s="14"/>
      <c r="R7793" s="14"/>
      <c r="S7793" s="14"/>
      <c r="T7793" s="14"/>
      <c r="U7793" s="14"/>
      <c r="V7793" s="14"/>
      <c r="W7793" s="14"/>
      <c r="X7793" s="14"/>
      <c r="Y7793" s="14"/>
    </row>
    <row r="7794" spans="1:25">
      <c r="A7794" s="14" t="s">
        <v>5190</v>
      </c>
      <c r="B7794" s="14" t="s">
        <v>64</v>
      </c>
      <c r="C7794" s="14" t="s">
        <v>38</v>
      </c>
      <c r="D7794" s="14" t="s">
        <v>42</v>
      </c>
      <c r="E7794" s="14">
        <v>2</v>
      </c>
      <c r="F7794" s="14">
        <v>78.494057614239694</v>
      </c>
      <c r="G7794" s="14">
        <v>26.164685871413202</v>
      </c>
      <c r="H7794" s="14">
        <v>294.968462719326</v>
      </c>
      <c r="I7794" s="14">
        <v>317.06471286348801</v>
      </c>
      <c r="J7794" s="14">
        <v>247.567141312789</v>
      </c>
      <c r="K7794" s="14">
        <v>399.28285104032602</v>
      </c>
      <c r="L7794" s="14">
        <v>82.218138176837797</v>
      </c>
      <c r="M7794" s="14">
        <v>69.497571550698595</v>
      </c>
      <c r="O7794" s="14"/>
      <c r="P7794" s="14"/>
      <c r="Q7794" s="14"/>
      <c r="R7794" s="14"/>
      <c r="S7794" s="14"/>
      <c r="T7794" s="14"/>
      <c r="U7794" s="14"/>
      <c r="V7794" s="14"/>
      <c r="W7794" s="14"/>
      <c r="X7794" s="14"/>
      <c r="Y7794" s="14"/>
    </row>
    <row r="7795" spans="1:25">
      <c r="A7795" s="14" t="s">
        <v>5191</v>
      </c>
      <c r="B7795" s="14" t="s">
        <v>64</v>
      </c>
      <c r="C7795" s="14" t="s">
        <v>36</v>
      </c>
      <c r="D7795" s="14" t="s">
        <v>42</v>
      </c>
      <c r="E7795" s="14">
        <v>2</v>
      </c>
      <c r="F7795" s="14">
        <v>82.509266933209304</v>
      </c>
      <c r="G7795" s="14">
        <v>27.5030889777364</v>
      </c>
      <c r="H7795" s="14">
        <v>307.68670544902</v>
      </c>
      <c r="I7795" s="14">
        <v>326.59842812166102</v>
      </c>
      <c r="J7795" s="14">
        <v>256.72740074791102</v>
      </c>
      <c r="K7795" s="14">
        <v>408.91432151257698</v>
      </c>
      <c r="L7795" s="14">
        <v>82.315893390915903</v>
      </c>
      <c r="M7795" s="14">
        <v>69.871027373749897</v>
      </c>
      <c r="O7795" s="14"/>
      <c r="P7795" s="14"/>
      <c r="Q7795" s="14"/>
      <c r="R7795" s="14"/>
      <c r="S7795" s="14"/>
      <c r="T7795" s="14"/>
      <c r="U7795" s="14"/>
      <c r="V7795" s="14"/>
      <c r="W7795" s="14"/>
      <c r="X7795" s="14"/>
      <c r="Y7795" s="14"/>
    </row>
    <row r="7796" spans="1:25">
      <c r="A7796" s="14" t="s">
        <v>5192</v>
      </c>
      <c r="B7796" s="14" t="s">
        <v>64</v>
      </c>
      <c r="C7796" s="14" t="s">
        <v>34</v>
      </c>
      <c r="D7796" s="14" t="s">
        <v>42</v>
      </c>
      <c r="E7796" s="14">
        <v>2</v>
      </c>
      <c r="F7796" s="14">
        <v>77.555862740156201</v>
      </c>
      <c r="G7796" s="14">
        <v>25.851954246718702</v>
      </c>
      <c r="H7796" s="14">
        <v>287.55278907032101</v>
      </c>
      <c r="I7796" s="14">
        <v>301.14129119657002</v>
      </c>
      <c r="J7796" s="14">
        <v>234.57085777790201</v>
      </c>
      <c r="K7796" s="14">
        <v>379.97698504645803</v>
      </c>
      <c r="L7796" s="14">
        <v>78.835693849888699</v>
      </c>
      <c r="M7796" s="14">
        <v>66.570433418667804</v>
      </c>
      <c r="O7796" s="14"/>
      <c r="P7796" s="14"/>
      <c r="Q7796" s="14"/>
      <c r="R7796" s="14"/>
      <c r="S7796" s="14"/>
      <c r="T7796" s="14"/>
      <c r="U7796" s="14"/>
      <c r="V7796" s="14"/>
      <c r="W7796" s="14"/>
      <c r="X7796" s="14"/>
      <c r="Y7796" s="14"/>
    </row>
    <row r="7797" spans="1:25">
      <c r="A7797" s="14" t="s">
        <v>5193</v>
      </c>
      <c r="B7797" s="14" t="s">
        <v>64</v>
      </c>
      <c r="C7797" s="14" t="s">
        <v>128</v>
      </c>
      <c r="D7797" s="14" t="s">
        <v>42</v>
      </c>
      <c r="E7797" s="14">
        <v>2</v>
      </c>
      <c r="F7797" s="14">
        <v>74.858602005391504</v>
      </c>
      <c r="G7797" s="14">
        <v>24.952867335130499</v>
      </c>
      <c r="H7797" s="14">
        <v>276.54734938635198</v>
      </c>
      <c r="I7797" s="14">
        <v>276.97692321281602</v>
      </c>
      <c r="J7797" s="14">
        <v>215.261249493354</v>
      </c>
      <c r="K7797" s="14">
        <v>350.28610169808201</v>
      </c>
      <c r="L7797" s="14">
        <v>73.309178485266301</v>
      </c>
      <c r="M7797" s="14">
        <v>61.715673719462302</v>
      </c>
      <c r="O7797" s="14"/>
      <c r="P7797" s="14"/>
      <c r="Q7797" s="14"/>
      <c r="R7797" s="14"/>
      <c r="S7797" s="14"/>
      <c r="T7797" s="14"/>
      <c r="U7797" s="14"/>
      <c r="V7797" s="14"/>
      <c r="W7797" s="14"/>
      <c r="X7797" s="14"/>
      <c r="Y7797" s="14"/>
    </row>
    <row r="7798" spans="1:25">
      <c r="A7798" s="14" t="s">
        <v>5194</v>
      </c>
      <c r="B7798" s="14" t="s">
        <v>64</v>
      </c>
      <c r="C7798" s="14" t="s">
        <v>129</v>
      </c>
      <c r="D7798" s="14" t="s">
        <v>42</v>
      </c>
      <c r="E7798" s="14">
        <v>2</v>
      </c>
      <c r="F7798" s="14">
        <v>73.002490036139093</v>
      </c>
      <c r="G7798" s="14">
        <v>24.3341633453797</v>
      </c>
      <c r="H7798" s="14">
        <v>269.19314884818402</v>
      </c>
      <c r="I7798" s="14">
        <v>262.17779614057099</v>
      </c>
      <c r="J7798" s="14">
        <v>203.407813249913</v>
      </c>
      <c r="K7798" s="14">
        <v>332.141076141768</v>
      </c>
      <c r="L7798" s="14">
        <v>69.963280001197006</v>
      </c>
      <c r="M7798" s="14">
        <v>58.769982890657502</v>
      </c>
      <c r="O7798" s="14"/>
      <c r="P7798" s="14"/>
      <c r="Q7798" s="14"/>
      <c r="R7798" s="14"/>
      <c r="S7798" s="14"/>
      <c r="T7798" s="14"/>
      <c r="U7798" s="14"/>
      <c r="V7798" s="14"/>
      <c r="W7798" s="14"/>
      <c r="X7798" s="14"/>
      <c r="Y7798" s="14"/>
    </row>
    <row r="7799" spans="1:25">
      <c r="A7799" s="14" t="s">
        <v>5195</v>
      </c>
      <c r="B7799" s="14" t="s">
        <v>64</v>
      </c>
      <c r="C7799" s="14" t="s">
        <v>130</v>
      </c>
      <c r="D7799" s="14" t="s">
        <v>42</v>
      </c>
      <c r="E7799" s="14">
        <v>2</v>
      </c>
      <c r="F7799" s="14">
        <v>73.481905696246301</v>
      </c>
      <c r="G7799" s="14">
        <v>24.4939685654154</v>
      </c>
      <c r="H7799" s="14">
        <v>270.75131059781199</v>
      </c>
      <c r="I7799" s="14">
        <v>259.74465687019699</v>
      </c>
      <c r="J7799" s="14">
        <v>201.67505409932599</v>
      </c>
      <c r="K7799" s="14">
        <v>328.83449367322601</v>
      </c>
      <c r="L7799" s="14">
        <v>69.089836803028206</v>
      </c>
      <c r="M7799" s="14">
        <v>58.069602770870901</v>
      </c>
      <c r="O7799" s="14"/>
      <c r="P7799" s="14"/>
      <c r="Q7799" s="14"/>
      <c r="R7799" s="14"/>
      <c r="S7799" s="14"/>
      <c r="T7799" s="14"/>
      <c r="U7799" s="14"/>
      <c r="V7799" s="14"/>
      <c r="W7799" s="14"/>
      <c r="X7799" s="14"/>
      <c r="Y7799" s="14"/>
    </row>
    <row r="7800" spans="1:25">
      <c r="A7800" s="14" t="s">
        <v>5196</v>
      </c>
      <c r="B7800" s="14" t="s">
        <v>64</v>
      </c>
      <c r="C7800" s="14" t="s">
        <v>131</v>
      </c>
      <c r="D7800" s="14" t="s">
        <v>42</v>
      </c>
      <c r="E7800" s="14">
        <v>2</v>
      </c>
      <c r="F7800" s="14">
        <v>71.637537573767403</v>
      </c>
      <c r="G7800" s="14">
        <v>23.879179191255801</v>
      </c>
      <c r="H7800" s="14">
        <v>264.06258090518401</v>
      </c>
      <c r="I7800" s="14">
        <v>252.937748101696</v>
      </c>
      <c r="J7800" s="14">
        <v>195.800236406436</v>
      </c>
      <c r="K7800" s="14">
        <v>321.07104156939101</v>
      </c>
      <c r="L7800" s="14">
        <v>68.1332934676946</v>
      </c>
      <c r="M7800" s="14">
        <v>57.1375116952604</v>
      </c>
      <c r="O7800" s="14"/>
      <c r="P7800" s="14"/>
      <c r="Q7800" s="14"/>
      <c r="R7800" s="14"/>
      <c r="S7800" s="14"/>
      <c r="T7800" s="14"/>
      <c r="U7800" s="14"/>
      <c r="V7800" s="14"/>
      <c r="W7800" s="14"/>
      <c r="X7800" s="14"/>
      <c r="Y7800" s="14"/>
    </row>
    <row r="7801" spans="1:25">
      <c r="A7801" s="14" t="s">
        <v>5197</v>
      </c>
      <c r="B7801" s="14" t="s">
        <v>64</v>
      </c>
      <c r="C7801" s="14" t="s">
        <v>132</v>
      </c>
      <c r="D7801" s="14" t="s">
        <v>42</v>
      </c>
      <c r="E7801" s="14">
        <v>2</v>
      </c>
      <c r="F7801" s="14">
        <v>79.097142591971604</v>
      </c>
      <c r="G7801" s="14">
        <v>26.3657141973239</v>
      </c>
      <c r="H7801" s="14">
        <v>291.47342223522003</v>
      </c>
      <c r="I7801" s="14">
        <v>269.86977277556201</v>
      </c>
      <c r="J7801" s="14">
        <v>212.04549315464101</v>
      </c>
      <c r="K7801" s="14">
        <v>338.23375378991199</v>
      </c>
      <c r="L7801" s="14">
        <v>68.363981014349605</v>
      </c>
      <c r="M7801" s="14">
        <v>57.824279620921303</v>
      </c>
      <c r="O7801" s="14"/>
      <c r="P7801" s="14"/>
      <c r="Q7801" s="14"/>
      <c r="R7801" s="14"/>
      <c r="S7801" s="14"/>
      <c r="T7801" s="14"/>
      <c r="U7801" s="14"/>
      <c r="V7801" s="14"/>
      <c r="W7801" s="14"/>
      <c r="X7801" s="14"/>
      <c r="Y7801" s="14"/>
    </row>
    <row r="7802" spans="1:25">
      <c r="A7802" s="14" t="s">
        <v>5198</v>
      </c>
      <c r="B7802" s="14" t="s">
        <v>64</v>
      </c>
      <c r="C7802" s="14" t="s">
        <v>38</v>
      </c>
      <c r="D7802" s="14" t="s">
        <v>42</v>
      </c>
      <c r="E7802" s="14">
        <v>3</v>
      </c>
      <c r="F7802" s="14">
        <v>69.944195103705596</v>
      </c>
      <c r="G7802" s="14">
        <v>23.3147317012352</v>
      </c>
      <c r="H7802" s="14">
        <v>304.88729830306301</v>
      </c>
      <c r="I7802" s="14">
        <v>345.03735678819299</v>
      </c>
      <c r="J7802" s="14">
        <v>264.528547419527</v>
      </c>
      <c r="K7802" s="14">
        <v>441.244735883575</v>
      </c>
      <c r="L7802" s="14">
        <v>96.207379095382606</v>
      </c>
      <c r="M7802" s="14">
        <v>80.508809368665496</v>
      </c>
      <c r="O7802" s="14"/>
      <c r="P7802" s="14"/>
      <c r="Q7802" s="14"/>
      <c r="R7802" s="14"/>
      <c r="S7802" s="14"/>
      <c r="T7802" s="14"/>
      <c r="U7802" s="14"/>
      <c r="V7802" s="14"/>
      <c r="W7802" s="14"/>
      <c r="X7802" s="14"/>
      <c r="Y7802" s="14"/>
    </row>
    <row r="7803" spans="1:25">
      <c r="A7803" s="14" t="s">
        <v>5199</v>
      </c>
      <c r="B7803" s="14" t="s">
        <v>64</v>
      </c>
      <c r="C7803" s="14" t="s">
        <v>36</v>
      </c>
      <c r="D7803" s="14" t="s">
        <v>42</v>
      </c>
      <c r="E7803" s="14">
        <v>3</v>
      </c>
      <c r="F7803" s="14">
        <v>74.429015161667095</v>
      </c>
      <c r="G7803" s="14">
        <v>24.809671720555698</v>
      </c>
      <c r="H7803" s="14">
        <v>321.72998686637499</v>
      </c>
      <c r="I7803" s="14">
        <v>375.536417576823</v>
      </c>
      <c r="J7803" s="14">
        <v>289.33045670623898</v>
      </c>
      <c r="K7803" s="14">
        <v>477.98766756395798</v>
      </c>
      <c r="L7803" s="14">
        <v>102.451249987135</v>
      </c>
      <c r="M7803" s="14">
        <v>86.205960870583297</v>
      </c>
      <c r="O7803" s="14"/>
      <c r="P7803" s="14"/>
      <c r="Q7803" s="14"/>
      <c r="R7803" s="14"/>
      <c r="S7803" s="14"/>
      <c r="T7803" s="14"/>
      <c r="U7803" s="14"/>
      <c r="V7803" s="14"/>
      <c r="W7803" s="14"/>
      <c r="X7803" s="14"/>
      <c r="Y7803" s="14"/>
    </row>
    <row r="7804" spans="1:25">
      <c r="A7804" s="14" t="s">
        <v>5200</v>
      </c>
      <c r="B7804" s="14" t="s">
        <v>64</v>
      </c>
      <c r="C7804" s="14" t="s">
        <v>34</v>
      </c>
      <c r="D7804" s="14" t="s">
        <v>42</v>
      </c>
      <c r="E7804" s="14">
        <v>3</v>
      </c>
      <c r="F7804" s="14">
        <v>74.914968362156202</v>
      </c>
      <c r="G7804" s="14">
        <v>24.971656120718698</v>
      </c>
      <c r="H7804" s="14">
        <v>322.47844846177998</v>
      </c>
      <c r="I7804" s="14">
        <v>375.29274840697201</v>
      </c>
      <c r="J7804" s="14">
        <v>289.30900063248203</v>
      </c>
      <c r="K7804" s="14">
        <v>477.42217756900402</v>
      </c>
      <c r="L7804" s="14">
        <v>102.129429162031</v>
      </c>
      <c r="M7804" s="14">
        <v>85.983747774490496</v>
      </c>
      <c r="O7804" s="14"/>
      <c r="P7804" s="14"/>
      <c r="Q7804" s="14"/>
      <c r="R7804" s="14"/>
      <c r="S7804" s="14"/>
      <c r="T7804" s="14"/>
      <c r="U7804" s="14"/>
      <c r="V7804" s="14"/>
      <c r="W7804" s="14"/>
      <c r="X7804" s="14"/>
      <c r="Y7804" s="14"/>
    </row>
    <row r="7805" spans="1:25">
      <c r="A7805" s="14" t="s">
        <v>5201</v>
      </c>
      <c r="B7805" s="14" t="s">
        <v>64</v>
      </c>
      <c r="C7805" s="14" t="s">
        <v>128</v>
      </c>
      <c r="D7805" s="14" t="s">
        <v>42</v>
      </c>
      <c r="E7805" s="14">
        <v>3</v>
      </c>
      <c r="F7805" s="14">
        <v>72.570695294885496</v>
      </c>
      <c r="G7805" s="14">
        <v>24.190231764961801</v>
      </c>
      <c r="H7805" s="14">
        <v>311.07503662774002</v>
      </c>
      <c r="I7805" s="14">
        <v>343.52974639787101</v>
      </c>
      <c r="J7805" s="14">
        <v>264.60559373651699</v>
      </c>
      <c r="K7805" s="14">
        <v>437.534793221754</v>
      </c>
      <c r="L7805" s="14">
        <v>94.005046823882694</v>
      </c>
      <c r="M7805" s="14">
        <v>78.924152661354199</v>
      </c>
      <c r="O7805" s="14"/>
      <c r="P7805" s="14"/>
      <c r="Q7805" s="14"/>
      <c r="R7805" s="14"/>
      <c r="S7805" s="14"/>
      <c r="T7805" s="14"/>
      <c r="U7805" s="14"/>
      <c r="V7805" s="14"/>
      <c r="W7805" s="14"/>
      <c r="X7805" s="14"/>
      <c r="Y7805" s="14"/>
    </row>
    <row r="7806" spans="1:25">
      <c r="A7806" s="14" t="s">
        <v>5202</v>
      </c>
      <c r="B7806" s="14" t="s">
        <v>64</v>
      </c>
      <c r="C7806" s="14" t="s">
        <v>129</v>
      </c>
      <c r="D7806" s="14" t="s">
        <v>42</v>
      </c>
      <c r="E7806" s="14">
        <v>3</v>
      </c>
      <c r="F7806" s="14">
        <v>74.142890474801902</v>
      </c>
      <c r="G7806" s="14">
        <v>24.714296824933999</v>
      </c>
      <c r="H7806" s="14">
        <v>315.68973207358403</v>
      </c>
      <c r="I7806" s="14">
        <v>329.14105942437499</v>
      </c>
      <c r="J7806" s="14">
        <v>255.761796597558</v>
      </c>
      <c r="K7806" s="14">
        <v>416.37770319152702</v>
      </c>
      <c r="L7806" s="14">
        <v>87.2366437671526</v>
      </c>
      <c r="M7806" s="14">
        <v>73.3792628268166</v>
      </c>
      <c r="O7806" s="14"/>
      <c r="P7806" s="14"/>
      <c r="Q7806" s="14"/>
      <c r="R7806" s="14"/>
      <c r="S7806" s="14"/>
      <c r="T7806" s="14"/>
      <c r="U7806" s="14"/>
      <c r="V7806" s="14"/>
      <c r="W7806" s="14"/>
      <c r="X7806" s="14"/>
      <c r="Y7806" s="14"/>
    </row>
    <row r="7807" spans="1:25">
      <c r="A7807" s="14" t="s">
        <v>5203</v>
      </c>
      <c r="B7807" s="14" t="s">
        <v>64</v>
      </c>
      <c r="C7807" s="14" t="s">
        <v>130</v>
      </c>
      <c r="D7807" s="14" t="s">
        <v>42</v>
      </c>
      <c r="E7807" s="14">
        <v>3</v>
      </c>
      <c r="F7807" s="14">
        <v>74.989480616918399</v>
      </c>
      <c r="G7807" s="14">
        <v>24.9964935389728</v>
      </c>
      <c r="H7807" s="14">
        <v>316.82572401418901</v>
      </c>
      <c r="I7807" s="14">
        <v>321.613023521804</v>
      </c>
      <c r="J7807" s="14">
        <v>251.182141803896</v>
      </c>
      <c r="K7807" s="14">
        <v>405.26192435543999</v>
      </c>
      <c r="L7807" s="14">
        <v>83.648900833635594</v>
      </c>
      <c r="M7807" s="14">
        <v>70.430881717907894</v>
      </c>
      <c r="O7807" s="14"/>
      <c r="P7807" s="14"/>
      <c r="Q7807" s="14"/>
      <c r="R7807" s="14"/>
      <c r="S7807" s="14"/>
      <c r="T7807" s="14"/>
      <c r="U7807" s="14"/>
      <c r="V7807" s="14"/>
      <c r="W7807" s="14"/>
      <c r="X7807" s="14"/>
      <c r="Y7807" s="14"/>
    </row>
    <row r="7808" spans="1:25">
      <c r="A7808" s="14" t="s">
        <v>5204</v>
      </c>
      <c r="B7808" s="14" t="s">
        <v>64</v>
      </c>
      <c r="C7808" s="14" t="s">
        <v>131</v>
      </c>
      <c r="D7808" s="14" t="s">
        <v>42</v>
      </c>
      <c r="E7808" s="14">
        <v>3</v>
      </c>
      <c r="F7808" s="14">
        <v>77.136674711165099</v>
      </c>
      <c r="G7808" s="14">
        <v>25.712224903721701</v>
      </c>
      <c r="H7808" s="14">
        <v>324.73130719527302</v>
      </c>
      <c r="I7808" s="14">
        <v>314.86110942316299</v>
      </c>
      <c r="J7808" s="14">
        <v>247.29330036988401</v>
      </c>
      <c r="K7808" s="14">
        <v>394.914941491945</v>
      </c>
      <c r="L7808" s="14">
        <v>80.053832068782</v>
      </c>
      <c r="M7808" s="14">
        <v>67.567809053279007</v>
      </c>
      <c r="O7808" s="14"/>
      <c r="P7808" s="14"/>
      <c r="Q7808" s="14"/>
      <c r="R7808" s="14"/>
      <c r="S7808" s="14"/>
      <c r="T7808" s="14"/>
      <c r="U7808" s="14"/>
      <c r="V7808" s="14"/>
      <c r="W7808" s="14"/>
      <c r="X7808" s="14"/>
      <c r="Y7808" s="14"/>
    </row>
    <row r="7809" spans="1:25">
      <c r="A7809" s="14" t="s">
        <v>5205</v>
      </c>
      <c r="B7809" s="14" t="s">
        <v>64</v>
      </c>
      <c r="C7809" s="14" t="s">
        <v>132</v>
      </c>
      <c r="D7809" s="14" t="s">
        <v>42</v>
      </c>
      <c r="E7809" s="14">
        <v>3</v>
      </c>
      <c r="F7809" s="14">
        <v>74.942080744479398</v>
      </c>
      <c r="G7809" s="14">
        <v>24.980693581493099</v>
      </c>
      <c r="H7809" s="14">
        <v>316.18462891097602</v>
      </c>
      <c r="I7809" s="14">
        <v>298.82999518141901</v>
      </c>
      <c r="J7809" s="14">
        <v>234.08171364435901</v>
      </c>
      <c r="K7809" s="14">
        <v>375.73403562144898</v>
      </c>
      <c r="L7809" s="14">
        <v>76.904040440029902</v>
      </c>
      <c r="M7809" s="14">
        <v>64.748281537059498</v>
      </c>
      <c r="O7809" s="14"/>
      <c r="P7809" s="14"/>
      <c r="Q7809" s="14"/>
      <c r="R7809" s="14"/>
      <c r="S7809" s="14"/>
      <c r="T7809" s="14"/>
      <c r="U7809" s="14"/>
      <c r="V7809" s="14"/>
      <c r="W7809" s="14"/>
      <c r="X7809" s="14"/>
      <c r="Y7809" s="14"/>
    </row>
    <row r="7810" spans="1:25">
      <c r="A7810" s="14" t="s">
        <v>5206</v>
      </c>
      <c r="B7810" s="14" t="s">
        <v>64</v>
      </c>
      <c r="C7810" s="14" t="s">
        <v>38</v>
      </c>
      <c r="D7810" s="14" t="s">
        <v>42</v>
      </c>
      <c r="E7810" s="14">
        <v>4</v>
      </c>
      <c r="F7810" s="14">
        <v>110.150751742835</v>
      </c>
      <c r="G7810" s="14">
        <v>36.716917247611697</v>
      </c>
      <c r="H7810" s="14">
        <v>401.04402440411798</v>
      </c>
      <c r="I7810" s="14">
        <v>418.840453957676</v>
      </c>
      <c r="J7810" s="14">
        <v>342.45303373746299</v>
      </c>
      <c r="K7810" s="14">
        <v>506.85834486930202</v>
      </c>
      <c r="L7810" s="14">
        <v>88.017890911625997</v>
      </c>
      <c r="M7810" s="14">
        <v>76.387420220213102</v>
      </c>
      <c r="O7810" s="14"/>
      <c r="P7810" s="14"/>
      <c r="Q7810" s="14"/>
      <c r="R7810" s="14"/>
      <c r="S7810" s="14"/>
      <c r="T7810" s="14"/>
      <c r="U7810" s="14"/>
      <c r="V7810" s="14"/>
      <c r="W7810" s="14"/>
      <c r="X7810" s="14"/>
      <c r="Y7810" s="14"/>
    </row>
    <row r="7811" spans="1:25">
      <c r="A7811" s="14" t="s">
        <v>5207</v>
      </c>
      <c r="B7811" s="14" t="s">
        <v>64</v>
      </c>
      <c r="C7811" s="14" t="s">
        <v>36</v>
      </c>
      <c r="D7811" s="14" t="s">
        <v>42</v>
      </c>
      <c r="E7811" s="14">
        <v>4</v>
      </c>
      <c r="F7811" s="14">
        <v>103.18015406631299</v>
      </c>
      <c r="G7811" s="14">
        <v>34.3933846887711</v>
      </c>
      <c r="H7811" s="14">
        <v>371.82037501374202</v>
      </c>
      <c r="I7811" s="14">
        <v>382.087030097195</v>
      </c>
      <c r="J7811" s="14">
        <v>310.56640323566</v>
      </c>
      <c r="K7811" s="14">
        <v>464.88872993874099</v>
      </c>
      <c r="L7811" s="14">
        <v>82.801699841546196</v>
      </c>
      <c r="M7811" s="14">
        <v>71.520626861535405</v>
      </c>
      <c r="O7811" s="14"/>
      <c r="P7811" s="14"/>
      <c r="Q7811" s="14"/>
      <c r="R7811" s="14"/>
      <c r="S7811" s="14"/>
      <c r="T7811" s="14"/>
      <c r="U7811" s="14"/>
      <c r="V7811" s="14"/>
      <c r="W7811" s="14"/>
      <c r="X7811" s="14"/>
      <c r="Y7811" s="14"/>
    </row>
    <row r="7812" spans="1:25">
      <c r="A7812" s="14" t="s">
        <v>5208</v>
      </c>
      <c r="B7812" s="14" t="s">
        <v>64</v>
      </c>
      <c r="C7812" s="14" t="s">
        <v>34</v>
      </c>
      <c r="D7812" s="14" t="s">
        <v>42</v>
      </c>
      <c r="E7812" s="14">
        <v>4</v>
      </c>
      <c r="F7812" s="14">
        <v>97.997576766814603</v>
      </c>
      <c r="G7812" s="14">
        <v>32.665858922271497</v>
      </c>
      <c r="H7812" s="14">
        <v>350.59236107189002</v>
      </c>
      <c r="I7812" s="14">
        <v>362.970227320996</v>
      </c>
      <c r="J7812" s="14">
        <v>293.15448233037398</v>
      </c>
      <c r="K7812" s="14">
        <v>444.10984890985401</v>
      </c>
      <c r="L7812" s="14">
        <v>81.139621588857906</v>
      </c>
      <c r="M7812" s="14">
        <v>69.815744990621795</v>
      </c>
      <c r="O7812" s="14"/>
      <c r="P7812" s="14"/>
      <c r="Q7812" s="14"/>
      <c r="R7812" s="14"/>
      <c r="S7812" s="14"/>
      <c r="T7812" s="14"/>
      <c r="U7812" s="14"/>
      <c r="V7812" s="14"/>
      <c r="W7812" s="14"/>
      <c r="X7812" s="14"/>
      <c r="Y7812" s="14"/>
    </row>
    <row r="7813" spans="1:25">
      <c r="A7813" s="14" t="s">
        <v>5209</v>
      </c>
      <c r="B7813" s="14" t="s">
        <v>64</v>
      </c>
      <c r="C7813" s="14" t="s">
        <v>128</v>
      </c>
      <c r="D7813" s="14" t="s">
        <v>42</v>
      </c>
      <c r="E7813" s="14">
        <v>4</v>
      </c>
      <c r="F7813" s="14">
        <v>108.72671196867699</v>
      </c>
      <c r="G7813" s="14">
        <v>36.242237322892201</v>
      </c>
      <c r="H7813" s="14">
        <v>387.38273406020102</v>
      </c>
      <c r="I7813" s="14">
        <v>389.72598557740599</v>
      </c>
      <c r="J7813" s="14">
        <v>318.60539709626801</v>
      </c>
      <c r="K7813" s="14">
        <v>471.75147871021301</v>
      </c>
      <c r="L7813" s="14">
        <v>82.025493132807</v>
      </c>
      <c r="M7813" s="14">
        <v>71.120588481138796</v>
      </c>
      <c r="O7813" s="14"/>
      <c r="P7813" s="14"/>
      <c r="Q7813" s="14"/>
      <c r="R7813" s="14"/>
      <c r="S7813" s="14"/>
      <c r="T7813" s="14"/>
      <c r="U7813" s="14"/>
      <c r="V7813" s="14"/>
      <c r="W7813" s="14"/>
      <c r="X7813" s="14"/>
      <c r="Y7813" s="14"/>
    </row>
    <row r="7814" spans="1:25">
      <c r="A7814" s="14" t="s">
        <v>5210</v>
      </c>
      <c r="B7814" s="14" t="s">
        <v>64</v>
      </c>
      <c r="C7814" s="14" t="s">
        <v>129</v>
      </c>
      <c r="D7814" s="14" t="s">
        <v>42</v>
      </c>
      <c r="E7814" s="14">
        <v>4</v>
      </c>
      <c r="F7814" s="14">
        <v>99.977832653895305</v>
      </c>
      <c r="G7814" s="14">
        <v>33.325944217965102</v>
      </c>
      <c r="H7814" s="14">
        <v>356.18594411591198</v>
      </c>
      <c r="I7814" s="14">
        <v>352.62111003810702</v>
      </c>
      <c r="J7814" s="14">
        <v>285.73089916783101</v>
      </c>
      <c r="K7814" s="14">
        <v>430.24368315544302</v>
      </c>
      <c r="L7814" s="14">
        <v>77.622573117336202</v>
      </c>
      <c r="M7814" s="14">
        <v>66.890210870276206</v>
      </c>
      <c r="O7814" s="14"/>
      <c r="P7814" s="14"/>
      <c r="Q7814" s="14"/>
      <c r="R7814" s="14"/>
      <c r="S7814" s="14"/>
      <c r="T7814" s="14"/>
      <c r="U7814" s="14"/>
      <c r="V7814" s="14"/>
      <c r="W7814" s="14"/>
      <c r="X7814" s="14"/>
      <c r="Y7814" s="14"/>
    </row>
    <row r="7815" spans="1:25">
      <c r="A7815" s="14" t="s">
        <v>5211</v>
      </c>
      <c r="B7815" s="14" t="s">
        <v>64</v>
      </c>
      <c r="C7815" s="14" t="s">
        <v>130</v>
      </c>
      <c r="D7815" s="14" t="s">
        <v>42</v>
      </c>
      <c r="E7815" s="14">
        <v>4</v>
      </c>
      <c r="F7815" s="14">
        <v>97.438721582485798</v>
      </c>
      <c r="G7815" s="14">
        <v>32.479573860828602</v>
      </c>
      <c r="H7815" s="14">
        <v>347.10288395014902</v>
      </c>
      <c r="I7815" s="14">
        <v>341.18443565788198</v>
      </c>
      <c r="J7815" s="14">
        <v>275.42490079733398</v>
      </c>
      <c r="K7815" s="14">
        <v>417.64307267524299</v>
      </c>
      <c r="L7815" s="14">
        <v>76.4586370173609</v>
      </c>
      <c r="M7815" s="14">
        <v>65.759534860547902</v>
      </c>
      <c r="O7815" s="14"/>
      <c r="P7815" s="14"/>
      <c r="Q7815" s="14"/>
      <c r="R7815" s="14"/>
      <c r="S7815" s="14"/>
      <c r="T7815" s="14"/>
      <c r="U7815" s="14"/>
      <c r="V7815" s="14"/>
      <c r="W7815" s="14"/>
      <c r="X7815" s="14"/>
      <c r="Y7815" s="14"/>
    </row>
    <row r="7816" spans="1:25">
      <c r="A7816" s="14" t="s">
        <v>5212</v>
      </c>
      <c r="B7816" s="14" t="s">
        <v>64</v>
      </c>
      <c r="C7816" s="14" t="s">
        <v>131</v>
      </c>
      <c r="D7816" s="14" t="s">
        <v>42</v>
      </c>
      <c r="E7816" s="14">
        <v>4</v>
      </c>
      <c r="F7816" s="14">
        <v>84.485783614389703</v>
      </c>
      <c r="G7816" s="14">
        <v>28.161927871463199</v>
      </c>
      <c r="H7816" s="14">
        <v>300.191101529241</v>
      </c>
      <c r="I7816" s="14">
        <v>291.07486179024897</v>
      </c>
      <c r="J7816" s="14">
        <v>230.91990663250101</v>
      </c>
      <c r="K7816" s="14">
        <v>361.80659365406098</v>
      </c>
      <c r="L7816" s="14">
        <v>70.731731863811405</v>
      </c>
      <c r="M7816" s="14">
        <v>60.154955157748802</v>
      </c>
      <c r="O7816" s="14"/>
      <c r="P7816" s="14"/>
      <c r="Q7816" s="14"/>
      <c r="R7816" s="14"/>
      <c r="S7816" s="14"/>
      <c r="T7816" s="14"/>
      <c r="U7816" s="14"/>
      <c r="V7816" s="14"/>
      <c r="W7816" s="14"/>
      <c r="X7816" s="14"/>
      <c r="Y7816" s="14"/>
    </row>
    <row r="7817" spans="1:25">
      <c r="A7817" s="14" t="s">
        <v>5213</v>
      </c>
      <c r="B7817" s="14" t="s">
        <v>64</v>
      </c>
      <c r="C7817" s="14" t="s">
        <v>132</v>
      </c>
      <c r="D7817" s="14" t="s">
        <v>42</v>
      </c>
      <c r="E7817" s="14">
        <v>4</v>
      </c>
      <c r="F7817" s="14">
        <v>93.686111413808803</v>
      </c>
      <c r="G7817" s="14">
        <v>31.228703804602901</v>
      </c>
      <c r="H7817" s="14">
        <v>330.719116823668</v>
      </c>
      <c r="I7817" s="14">
        <v>314.96400575093401</v>
      </c>
      <c r="J7817" s="14">
        <v>252.9530060308</v>
      </c>
      <c r="K7817" s="14">
        <v>387.28158765217501</v>
      </c>
      <c r="L7817" s="14">
        <v>72.317581901240302</v>
      </c>
      <c r="M7817" s="14">
        <v>62.010999720133903</v>
      </c>
      <c r="O7817" s="14"/>
      <c r="P7817" s="14"/>
      <c r="Q7817" s="14"/>
      <c r="R7817" s="14"/>
      <c r="S7817" s="14"/>
      <c r="T7817" s="14"/>
      <c r="U7817" s="14"/>
      <c r="V7817" s="14"/>
      <c r="W7817" s="14"/>
      <c r="X7817" s="14"/>
      <c r="Y7817" s="14"/>
    </row>
    <row r="7818" spans="1:25">
      <c r="A7818" s="14" t="s">
        <v>5214</v>
      </c>
      <c r="B7818" s="14" t="s">
        <v>64</v>
      </c>
      <c r="C7818" s="14" t="s">
        <v>38</v>
      </c>
      <c r="D7818" s="14" t="s">
        <v>42</v>
      </c>
      <c r="E7818" s="14">
        <v>5</v>
      </c>
      <c r="F7818" s="14">
        <v>105.075697784797</v>
      </c>
      <c r="G7818" s="14">
        <v>35.025232594932298</v>
      </c>
      <c r="H7818" s="14">
        <v>498.67447100183699</v>
      </c>
      <c r="I7818" s="14">
        <v>567.07075969821597</v>
      </c>
      <c r="J7818" s="14">
        <v>461.48874929263201</v>
      </c>
      <c r="K7818" s="14">
        <v>689.14321774368705</v>
      </c>
      <c r="L7818" s="14">
        <v>122.072458045471</v>
      </c>
      <c r="M7818" s="14">
        <v>105.582010405584</v>
      </c>
      <c r="O7818" s="14"/>
      <c r="P7818" s="14"/>
      <c r="Q7818" s="14"/>
      <c r="R7818" s="14"/>
      <c r="S7818" s="14"/>
      <c r="T7818" s="14"/>
      <c r="U7818" s="14"/>
      <c r="V7818" s="14"/>
      <c r="W7818" s="14"/>
      <c r="X7818" s="14"/>
      <c r="Y7818" s="14"/>
    </row>
    <row r="7819" spans="1:25">
      <c r="A7819" s="14" t="s">
        <v>5215</v>
      </c>
      <c r="B7819" s="14" t="s">
        <v>64</v>
      </c>
      <c r="C7819" s="14" t="s">
        <v>36</v>
      </c>
      <c r="D7819" s="14" t="s">
        <v>42</v>
      </c>
      <c r="E7819" s="14">
        <v>5</v>
      </c>
      <c r="F7819" s="14">
        <v>95.800624961450097</v>
      </c>
      <c r="G7819" s="14">
        <v>31.9335416538167</v>
      </c>
      <c r="H7819" s="14">
        <v>450.93257218851602</v>
      </c>
      <c r="I7819" s="14">
        <v>494.63979373820001</v>
      </c>
      <c r="J7819" s="14">
        <v>398.91219628601903</v>
      </c>
      <c r="K7819" s="14">
        <v>606.08622668126702</v>
      </c>
      <c r="L7819" s="14">
        <v>111.446432943068</v>
      </c>
      <c r="M7819" s="14">
        <v>95.727597452180106</v>
      </c>
      <c r="O7819" s="14"/>
      <c r="P7819" s="14"/>
      <c r="Q7819" s="14"/>
      <c r="R7819" s="14"/>
      <c r="S7819" s="14"/>
      <c r="T7819" s="14"/>
      <c r="U7819" s="14"/>
      <c r="V7819" s="14"/>
      <c r="W7819" s="14"/>
      <c r="X7819" s="14"/>
      <c r="Y7819" s="14"/>
    </row>
    <row r="7820" spans="1:25">
      <c r="A7820" s="14" t="s">
        <v>5216</v>
      </c>
      <c r="B7820" s="14" t="s">
        <v>64</v>
      </c>
      <c r="C7820" s="14" t="s">
        <v>34</v>
      </c>
      <c r="D7820" s="14" t="s">
        <v>42</v>
      </c>
      <c r="E7820" s="14">
        <v>5</v>
      </c>
      <c r="F7820" s="14">
        <v>92.269652990164801</v>
      </c>
      <c r="G7820" s="14">
        <v>30.7565509967216</v>
      </c>
      <c r="H7820" s="14">
        <v>432.52075652821799</v>
      </c>
      <c r="I7820" s="14">
        <v>463.13045313527601</v>
      </c>
      <c r="J7820" s="14">
        <v>371.90018081634702</v>
      </c>
      <c r="K7820" s="14">
        <v>569.64975293404598</v>
      </c>
      <c r="L7820" s="14">
        <v>106.51929979877001</v>
      </c>
      <c r="M7820" s="14">
        <v>91.230272318929195</v>
      </c>
      <c r="O7820" s="14"/>
      <c r="P7820" s="14"/>
      <c r="Q7820" s="14"/>
      <c r="R7820" s="14"/>
      <c r="S7820" s="14"/>
      <c r="T7820" s="14"/>
      <c r="U7820" s="14"/>
      <c r="V7820" s="14"/>
      <c r="W7820" s="14"/>
      <c r="X7820" s="14"/>
      <c r="Y7820" s="14"/>
    </row>
    <row r="7821" spans="1:25">
      <c r="A7821" s="14" t="s">
        <v>5217</v>
      </c>
      <c r="B7821" s="14" t="s">
        <v>64</v>
      </c>
      <c r="C7821" s="14" t="s">
        <v>128</v>
      </c>
      <c r="D7821" s="14" t="s">
        <v>42</v>
      </c>
      <c r="E7821" s="14">
        <v>5</v>
      </c>
      <c r="F7821" s="14">
        <v>86.1252938429827</v>
      </c>
      <c r="G7821" s="14">
        <v>28.708431280994201</v>
      </c>
      <c r="H7821" s="14">
        <v>404.09747029035202</v>
      </c>
      <c r="I7821" s="14">
        <v>420.76341519791498</v>
      </c>
      <c r="J7821" s="14">
        <v>335.22442126876598</v>
      </c>
      <c r="K7821" s="14">
        <v>521.18554696737999</v>
      </c>
      <c r="L7821" s="14">
        <v>100.422131769465</v>
      </c>
      <c r="M7821" s="14">
        <v>85.538993929149399</v>
      </c>
      <c r="O7821" s="14"/>
      <c r="P7821" s="14"/>
      <c r="Q7821" s="14"/>
      <c r="R7821" s="14"/>
      <c r="S7821" s="14"/>
      <c r="T7821" s="14"/>
      <c r="U7821" s="14"/>
      <c r="V7821" s="14"/>
      <c r="W7821" s="14"/>
      <c r="X7821" s="14"/>
      <c r="Y7821" s="14"/>
    </row>
    <row r="7822" spans="1:25">
      <c r="A7822" s="14" t="s">
        <v>5218</v>
      </c>
      <c r="B7822" s="14" t="s">
        <v>64</v>
      </c>
      <c r="C7822" s="14" t="s">
        <v>129</v>
      </c>
      <c r="D7822" s="14" t="s">
        <v>42</v>
      </c>
      <c r="E7822" s="14">
        <v>5</v>
      </c>
      <c r="F7822" s="14">
        <v>89.178245037449003</v>
      </c>
      <c r="G7822" s="14">
        <v>29.726081679149701</v>
      </c>
      <c r="H7822" s="14">
        <v>418.69686387834599</v>
      </c>
      <c r="I7822" s="14">
        <v>421.95068487933401</v>
      </c>
      <c r="J7822" s="14">
        <v>337.91395744464802</v>
      </c>
      <c r="K7822" s="14">
        <v>520.33436359887503</v>
      </c>
      <c r="L7822" s="14">
        <v>98.383678719541194</v>
      </c>
      <c r="M7822" s="14">
        <v>84.036727434686</v>
      </c>
      <c r="O7822" s="14"/>
      <c r="P7822" s="14"/>
      <c r="Q7822" s="14"/>
      <c r="R7822" s="14"/>
      <c r="S7822" s="14"/>
      <c r="T7822" s="14"/>
      <c r="U7822" s="14"/>
      <c r="V7822" s="14"/>
      <c r="W7822" s="14"/>
      <c r="X7822" s="14"/>
      <c r="Y7822" s="14"/>
    </row>
    <row r="7823" spans="1:25">
      <c r="A7823" s="14" t="s">
        <v>5219</v>
      </c>
      <c r="B7823" s="14" t="s">
        <v>64</v>
      </c>
      <c r="C7823" s="14" t="s">
        <v>130</v>
      </c>
      <c r="D7823" s="14" t="s">
        <v>42</v>
      </c>
      <c r="E7823" s="14">
        <v>5</v>
      </c>
      <c r="F7823" s="14">
        <v>89.383179348908399</v>
      </c>
      <c r="G7823" s="14">
        <v>29.7943931163028</v>
      </c>
      <c r="H7823" s="14">
        <v>421.40011950831399</v>
      </c>
      <c r="I7823" s="14">
        <v>430.50181630979102</v>
      </c>
      <c r="J7823" s="14">
        <v>344.48238989852803</v>
      </c>
      <c r="K7823" s="14">
        <v>531.18835055320801</v>
      </c>
      <c r="L7823" s="14">
        <v>100.686534243417</v>
      </c>
      <c r="M7823" s="14">
        <v>86.019426411263396</v>
      </c>
      <c r="O7823" s="14"/>
      <c r="P7823" s="14"/>
      <c r="Q7823" s="14"/>
      <c r="R7823" s="14"/>
      <c r="S7823" s="14"/>
      <c r="T7823" s="14"/>
      <c r="U7823" s="14"/>
      <c r="V7823" s="14"/>
      <c r="W7823" s="14"/>
      <c r="X7823" s="14"/>
      <c r="Y7823" s="14"/>
    </row>
    <row r="7824" spans="1:25">
      <c r="A7824" s="14" t="s">
        <v>5220</v>
      </c>
      <c r="B7824" s="14" t="s">
        <v>64</v>
      </c>
      <c r="C7824" s="14" t="s">
        <v>131</v>
      </c>
      <c r="D7824" s="14" t="s">
        <v>42</v>
      </c>
      <c r="E7824" s="14">
        <v>5</v>
      </c>
      <c r="F7824" s="14">
        <v>96.061982688378905</v>
      </c>
      <c r="G7824" s="14">
        <v>32.020660896126302</v>
      </c>
      <c r="H7824" s="14">
        <v>452.14149810966302</v>
      </c>
      <c r="I7824" s="14">
        <v>457.55479222865301</v>
      </c>
      <c r="J7824" s="14">
        <v>369.44073300299698</v>
      </c>
      <c r="K7824" s="14">
        <v>560.11613975992498</v>
      </c>
      <c r="L7824" s="14">
        <v>102.56134753127201</v>
      </c>
      <c r="M7824" s="14">
        <v>88.114059225655893</v>
      </c>
      <c r="O7824" s="14"/>
      <c r="P7824" s="14"/>
      <c r="Q7824" s="14"/>
      <c r="R7824" s="14"/>
      <c r="S7824" s="14"/>
      <c r="T7824" s="14"/>
      <c r="U7824" s="14"/>
      <c r="V7824" s="14"/>
      <c r="W7824" s="14"/>
      <c r="X7824" s="14"/>
      <c r="Y7824" s="14"/>
    </row>
    <row r="7825" spans="1:25">
      <c r="A7825" s="14" t="s">
        <v>5221</v>
      </c>
      <c r="B7825" s="14" t="s">
        <v>64</v>
      </c>
      <c r="C7825" s="14" t="s">
        <v>132</v>
      </c>
      <c r="D7825" s="14" t="s">
        <v>42</v>
      </c>
      <c r="E7825" s="14">
        <v>5</v>
      </c>
      <c r="F7825" s="14">
        <v>94.983562484322107</v>
      </c>
      <c r="G7825" s="14">
        <v>31.661187494774001</v>
      </c>
      <c r="H7825" s="14">
        <v>444.57553233944299</v>
      </c>
      <c r="I7825" s="14">
        <v>449.41023261207999</v>
      </c>
      <c r="J7825" s="14">
        <v>362.23348295078</v>
      </c>
      <c r="K7825" s="14">
        <v>550.96844224754398</v>
      </c>
      <c r="L7825" s="14">
        <v>101.558209635464</v>
      </c>
      <c r="M7825" s="14">
        <v>87.176749661299596</v>
      </c>
      <c r="O7825" s="14"/>
      <c r="P7825" s="14"/>
      <c r="Q7825" s="14"/>
      <c r="R7825" s="14"/>
      <c r="S7825" s="14"/>
      <c r="T7825" s="14"/>
      <c r="U7825" s="14"/>
      <c r="V7825" s="14"/>
      <c r="W7825" s="14"/>
      <c r="X7825" s="14"/>
      <c r="Y7825" s="14"/>
    </row>
    <row r="7826" spans="1:25">
      <c r="A7826" s="14" t="s">
        <v>7862</v>
      </c>
      <c r="B7826" s="14" t="s">
        <v>68</v>
      </c>
      <c r="C7826" s="14" t="s">
        <v>38</v>
      </c>
      <c r="D7826" s="14" t="s">
        <v>77</v>
      </c>
      <c r="E7826" s="14">
        <v>0</v>
      </c>
      <c r="F7826" s="14">
        <v>1102.6327445756301</v>
      </c>
      <c r="G7826" s="14">
        <v>367.54424819187699</v>
      </c>
      <c r="H7826" s="14">
        <v>238.200553590429</v>
      </c>
      <c r="I7826" s="14">
        <v>226.61748810494001</v>
      </c>
      <c r="J7826" s="14">
        <v>213.313864126292</v>
      </c>
      <c r="K7826" s="14">
        <v>240.52760517652499</v>
      </c>
      <c r="L7826" s="14">
        <v>13.9101170715847</v>
      </c>
      <c r="M7826" s="14">
        <v>13.3036239786483</v>
      </c>
      <c r="O7826" s="14"/>
      <c r="P7826" s="14"/>
      <c r="Q7826" s="14"/>
      <c r="R7826" s="14"/>
      <c r="S7826" s="14"/>
      <c r="T7826" s="14"/>
      <c r="U7826" s="14"/>
      <c r="V7826" s="14"/>
      <c r="W7826" s="14"/>
      <c r="X7826" s="14"/>
      <c r="Y7826" s="14"/>
    </row>
    <row r="7827" spans="1:25">
      <c r="A7827" s="14" t="s">
        <v>7863</v>
      </c>
      <c r="B7827" s="14" t="s">
        <v>68</v>
      </c>
      <c r="C7827" s="14" t="s">
        <v>36</v>
      </c>
      <c r="D7827" s="14" t="s">
        <v>77</v>
      </c>
      <c r="E7827" s="14">
        <v>0</v>
      </c>
      <c r="F7827" s="14">
        <v>1058.12325849741</v>
      </c>
      <c r="G7827" s="14">
        <v>352.70775283247099</v>
      </c>
      <c r="H7827" s="14">
        <v>227.165497730201</v>
      </c>
      <c r="I7827" s="14">
        <v>215.954171219724</v>
      </c>
      <c r="J7827" s="14">
        <v>203.02241966470999</v>
      </c>
      <c r="K7827" s="14">
        <v>229.48804604461699</v>
      </c>
      <c r="L7827" s="14">
        <v>13.5338748248928</v>
      </c>
      <c r="M7827" s="14">
        <v>12.931751555013699</v>
      </c>
      <c r="O7827" s="14"/>
      <c r="P7827" s="14"/>
      <c r="Q7827" s="14"/>
      <c r="R7827" s="14"/>
      <c r="S7827" s="14"/>
      <c r="T7827" s="14"/>
      <c r="U7827" s="14"/>
      <c r="V7827" s="14"/>
      <c r="W7827" s="14"/>
      <c r="X7827" s="14"/>
      <c r="Y7827" s="14"/>
    </row>
    <row r="7828" spans="1:25">
      <c r="A7828" s="14" t="s">
        <v>7864</v>
      </c>
      <c r="B7828" s="14" t="s">
        <v>68</v>
      </c>
      <c r="C7828" s="14" t="s">
        <v>34</v>
      </c>
      <c r="D7828" s="14" t="s">
        <v>77</v>
      </c>
      <c r="E7828" s="14">
        <v>0</v>
      </c>
      <c r="F7828" s="14">
        <v>1063.5584617928</v>
      </c>
      <c r="G7828" s="14">
        <v>354.51948726426502</v>
      </c>
      <c r="H7828" s="14">
        <v>227.13959973364001</v>
      </c>
      <c r="I7828" s="14">
        <v>214.49731700285901</v>
      </c>
      <c r="J7828" s="14">
        <v>201.68805806194899</v>
      </c>
      <c r="K7828" s="14">
        <v>227.90143119252099</v>
      </c>
      <c r="L7828" s="14">
        <v>13.4041141896613</v>
      </c>
      <c r="M7828" s="14">
        <v>12.809258940910199</v>
      </c>
      <c r="O7828" s="14"/>
      <c r="P7828" s="14"/>
      <c r="Q7828" s="14"/>
      <c r="R7828" s="14"/>
      <c r="S7828" s="14"/>
      <c r="T7828" s="14"/>
      <c r="U7828" s="14"/>
      <c r="V7828" s="14"/>
      <c r="W7828" s="14"/>
      <c r="X7828" s="14"/>
      <c r="Y7828" s="14"/>
    </row>
    <row r="7829" spans="1:25">
      <c r="A7829" s="14" t="s">
        <v>7865</v>
      </c>
      <c r="B7829" s="14" t="s">
        <v>68</v>
      </c>
      <c r="C7829" s="14" t="s">
        <v>128</v>
      </c>
      <c r="D7829" s="14" t="s">
        <v>77</v>
      </c>
      <c r="E7829" s="14">
        <v>0</v>
      </c>
      <c r="F7829" s="14">
        <v>1058.69541111939</v>
      </c>
      <c r="G7829" s="14">
        <v>352.89847037312899</v>
      </c>
      <c r="H7829" s="14">
        <v>225.144644655984</v>
      </c>
      <c r="I7829" s="14">
        <v>212.24504848181701</v>
      </c>
      <c r="J7829" s="14">
        <v>199.546522955613</v>
      </c>
      <c r="K7829" s="14">
        <v>225.534674050083</v>
      </c>
      <c r="L7829" s="14">
        <v>13.289625568265899</v>
      </c>
      <c r="M7829" s="14">
        <v>12.698525526204399</v>
      </c>
      <c r="O7829" s="14"/>
      <c r="P7829" s="14"/>
      <c r="Q7829" s="14"/>
      <c r="R7829" s="14"/>
      <c r="S7829" s="14"/>
      <c r="T7829" s="14"/>
      <c r="U7829" s="14"/>
      <c r="V7829" s="14"/>
      <c r="W7829" s="14"/>
      <c r="X7829" s="14"/>
      <c r="Y7829" s="14"/>
    </row>
    <row r="7830" spans="1:25">
      <c r="A7830" s="14" t="s">
        <v>7866</v>
      </c>
      <c r="B7830" s="14" t="s">
        <v>68</v>
      </c>
      <c r="C7830" s="14" t="s">
        <v>129</v>
      </c>
      <c r="D7830" s="14" t="s">
        <v>77</v>
      </c>
      <c r="E7830" s="14">
        <v>0</v>
      </c>
      <c r="F7830" s="14">
        <v>1082.0398543193101</v>
      </c>
      <c r="G7830" s="14">
        <v>360.67995143977203</v>
      </c>
      <c r="H7830" s="14">
        <v>229.38764115073599</v>
      </c>
      <c r="I7830" s="14">
        <v>214.02580748403801</v>
      </c>
      <c r="J7830" s="14">
        <v>201.36127493682201</v>
      </c>
      <c r="K7830" s="14">
        <v>227.273303281425</v>
      </c>
      <c r="L7830" s="14">
        <v>13.247495797387</v>
      </c>
      <c r="M7830" s="14">
        <v>12.6645325472157</v>
      </c>
      <c r="O7830" s="14"/>
      <c r="P7830" s="14"/>
      <c r="Q7830" s="14"/>
      <c r="R7830" s="14"/>
      <c r="S7830" s="14"/>
      <c r="T7830" s="14"/>
      <c r="U7830" s="14"/>
      <c r="V7830" s="14"/>
      <c r="W7830" s="14"/>
      <c r="X7830" s="14"/>
      <c r="Y7830" s="14"/>
    </row>
    <row r="7831" spans="1:25">
      <c r="A7831" s="14" t="s">
        <v>7867</v>
      </c>
      <c r="B7831" s="14" t="s">
        <v>68</v>
      </c>
      <c r="C7831" s="14" t="s">
        <v>130</v>
      </c>
      <c r="D7831" s="14" t="s">
        <v>77</v>
      </c>
      <c r="E7831" s="14">
        <v>0</v>
      </c>
      <c r="F7831" s="14">
        <v>1062.44161338151</v>
      </c>
      <c r="G7831" s="14">
        <v>354.147204460502</v>
      </c>
      <c r="H7831" s="14">
        <v>224.742164450817</v>
      </c>
      <c r="I7831" s="14">
        <v>208.40827760136699</v>
      </c>
      <c r="J7831" s="14">
        <v>195.96851007332799</v>
      </c>
      <c r="K7831" s="14">
        <v>221.426052643406</v>
      </c>
      <c r="L7831" s="14">
        <v>13.017775042038499</v>
      </c>
      <c r="M7831" s="14">
        <v>12.4397675280395</v>
      </c>
      <c r="O7831" s="14"/>
      <c r="P7831" s="14"/>
      <c r="Q7831" s="14"/>
      <c r="R7831" s="14"/>
      <c r="S7831" s="14"/>
      <c r="T7831" s="14"/>
      <c r="U7831" s="14"/>
      <c r="V7831" s="14"/>
      <c r="W7831" s="14"/>
      <c r="X7831" s="14"/>
      <c r="Y7831" s="14"/>
    </row>
    <row r="7832" spans="1:25">
      <c r="A7832" s="14" t="s">
        <v>7868</v>
      </c>
      <c r="B7832" s="14" t="s">
        <v>68</v>
      </c>
      <c r="C7832" s="14" t="s">
        <v>131</v>
      </c>
      <c r="D7832" s="14" t="s">
        <v>77</v>
      </c>
      <c r="E7832" s="14">
        <v>0</v>
      </c>
      <c r="F7832" s="14">
        <v>1060.6745111328601</v>
      </c>
      <c r="G7832" s="14">
        <v>353.55817037762102</v>
      </c>
      <c r="H7832" s="14">
        <v>223.78043612238201</v>
      </c>
      <c r="I7832" s="14">
        <v>205.31430473737299</v>
      </c>
      <c r="J7832" s="14">
        <v>193.05371157753899</v>
      </c>
      <c r="K7832" s="14">
        <v>218.145066547509</v>
      </c>
      <c r="L7832" s="14">
        <v>12.8307618101354</v>
      </c>
      <c r="M7832" s="14">
        <v>12.2605931598341</v>
      </c>
      <c r="O7832" s="14"/>
      <c r="P7832" s="14"/>
      <c r="Q7832" s="14"/>
      <c r="R7832" s="14"/>
      <c r="S7832" s="14"/>
      <c r="T7832" s="14"/>
      <c r="U7832" s="14"/>
      <c r="V7832" s="14"/>
      <c r="W7832" s="14"/>
      <c r="X7832" s="14"/>
      <c r="Y7832" s="14"/>
    </row>
    <row r="7833" spans="1:25">
      <c r="A7833" s="14" t="s">
        <v>7869</v>
      </c>
      <c r="B7833" s="14" t="s">
        <v>68</v>
      </c>
      <c r="C7833" s="14" t="s">
        <v>132</v>
      </c>
      <c r="D7833" s="14" t="s">
        <v>77</v>
      </c>
      <c r="E7833" s="14">
        <v>0</v>
      </c>
      <c r="F7833" s="14">
        <v>1086.7635169354101</v>
      </c>
      <c r="G7833" s="14">
        <v>362.25450564513602</v>
      </c>
      <c r="H7833" s="14">
        <v>228.47870227296599</v>
      </c>
      <c r="I7833" s="14">
        <v>208.22054944636099</v>
      </c>
      <c r="J7833" s="14">
        <v>195.941966288825</v>
      </c>
      <c r="K7833" s="14">
        <v>221.06306968122101</v>
      </c>
      <c r="L7833" s="14">
        <v>12.8425202348601</v>
      </c>
      <c r="M7833" s="14">
        <v>12.2785831575366</v>
      </c>
      <c r="O7833" s="14"/>
      <c r="P7833" s="14"/>
      <c r="Q7833" s="14"/>
      <c r="R7833" s="14"/>
      <c r="S7833" s="14"/>
      <c r="T7833" s="14"/>
      <c r="U7833" s="14"/>
      <c r="V7833" s="14"/>
      <c r="W7833" s="14"/>
      <c r="X7833" s="14"/>
      <c r="Y7833" s="14"/>
    </row>
    <row r="7834" spans="1:25">
      <c r="A7834" s="14" t="s">
        <v>7870</v>
      </c>
      <c r="B7834" s="14" t="s">
        <v>68</v>
      </c>
      <c r="C7834" s="14" t="s">
        <v>38</v>
      </c>
      <c r="D7834" s="14" t="s">
        <v>77</v>
      </c>
      <c r="E7834" s="14">
        <v>1</v>
      </c>
      <c r="F7834" s="14">
        <v>141.648131271957</v>
      </c>
      <c r="G7834" s="14">
        <v>47.216043757318999</v>
      </c>
      <c r="H7834" s="14">
        <v>141.91066600406501</v>
      </c>
      <c r="I7834" s="14">
        <v>129.91948072136</v>
      </c>
      <c r="J7834" s="14">
        <v>109.22850740487399</v>
      </c>
      <c r="K7834" s="14">
        <v>153.36257147948999</v>
      </c>
      <c r="L7834" s="14">
        <v>23.443090758130801</v>
      </c>
      <c r="M7834" s="14">
        <v>20.690973316485898</v>
      </c>
      <c r="O7834" s="14"/>
      <c r="P7834" s="14"/>
      <c r="Q7834" s="14"/>
      <c r="R7834" s="14"/>
      <c r="S7834" s="14"/>
      <c r="T7834" s="14"/>
      <c r="U7834" s="14"/>
      <c r="V7834" s="14"/>
      <c r="W7834" s="14"/>
      <c r="X7834" s="14"/>
      <c r="Y7834" s="14"/>
    </row>
    <row r="7835" spans="1:25">
      <c r="A7835" s="14" t="s">
        <v>7871</v>
      </c>
      <c r="B7835" s="14" t="s">
        <v>68</v>
      </c>
      <c r="C7835" s="14" t="s">
        <v>36</v>
      </c>
      <c r="D7835" s="14" t="s">
        <v>77</v>
      </c>
      <c r="E7835" s="14">
        <v>1</v>
      </c>
      <c r="F7835" s="14">
        <v>147.977429878294</v>
      </c>
      <c r="G7835" s="14">
        <v>49.325809959431297</v>
      </c>
      <c r="H7835" s="14">
        <v>146.843795774912</v>
      </c>
      <c r="I7835" s="14">
        <v>133.49073072771901</v>
      </c>
      <c r="J7835" s="14">
        <v>112.66775253230099</v>
      </c>
      <c r="K7835" s="14">
        <v>157.01940717498701</v>
      </c>
      <c r="L7835" s="14">
        <v>23.528676447267099</v>
      </c>
      <c r="M7835" s="14">
        <v>20.8229781954186</v>
      </c>
      <c r="O7835" s="14"/>
      <c r="P7835" s="14"/>
      <c r="Q7835" s="14"/>
      <c r="R7835" s="14"/>
      <c r="S7835" s="14"/>
      <c r="T7835" s="14"/>
      <c r="U7835" s="14"/>
      <c r="V7835" s="14"/>
      <c r="W7835" s="14"/>
      <c r="X7835" s="14"/>
      <c r="Y7835" s="14"/>
    </row>
    <row r="7836" spans="1:25">
      <c r="A7836" s="14" t="s">
        <v>7872</v>
      </c>
      <c r="B7836" s="14" t="s">
        <v>68</v>
      </c>
      <c r="C7836" s="14" t="s">
        <v>34</v>
      </c>
      <c r="D7836" s="14" t="s">
        <v>77</v>
      </c>
      <c r="E7836" s="14">
        <v>1</v>
      </c>
      <c r="F7836" s="14">
        <v>146.931266441773</v>
      </c>
      <c r="G7836" s="14">
        <v>48.977088813924297</v>
      </c>
      <c r="H7836" s="14">
        <v>144.667224380222</v>
      </c>
      <c r="I7836" s="14">
        <v>129.39236476752299</v>
      </c>
      <c r="J7836" s="14">
        <v>109.150154463569</v>
      </c>
      <c r="K7836" s="14">
        <v>152.27479897080099</v>
      </c>
      <c r="L7836" s="14">
        <v>22.882434203278599</v>
      </c>
      <c r="M7836" s="14">
        <v>20.242210303953701</v>
      </c>
      <c r="O7836" s="14"/>
      <c r="P7836" s="14"/>
      <c r="Q7836" s="14"/>
      <c r="R7836" s="14"/>
      <c r="S7836" s="14"/>
      <c r="T7836" s="14"/>
      <c r="U7836" s="14"/>
      <c r="V7836" s="14"/>
      <c r="W7836" s="14"/>
      <c r="X7836" s="14"/>
      <c r="Y7836" s="14"/>
    </row>
    <row r="7837" spans="1:25">
      <c r="A7837" s="14" t="s">
        <v>7873</v>
      </c>
      <c r="B7837" s="14" t="s">
        <v>68</v>
      </c>
      <c r="C7837" s="14" t="s">
        <v>128</v>
      </c>
      <c r="D7837" s="14" t="s">
        <v>77</v>
      </c>
      <c r="E7837" s="14">
        <v>1</v>
      </c>
      <c r="F7837" s="14">
        <v>155.974804417028</v>
      </c>
      <c r="G7837" s="14">
        <v>51.991601472342602</v>
      </c>
      <c r="H7837" s="14">
        <v>152.644109938177</v>
      </c>
      <c r="I7837" s="14">
        <v>134.94622014709299</v>
      </c>
      <c r="J7837" s="14">
        <v>114.440680174554</v>
      </c>
      <c r="K7837" s="14">
        <v>158.04239368506401</v>
      </c>
      <c r="L7837" s="14">
        <v>23.0961735379705</v>
      </c>
      <c r="M7837" s="14">
        <v>20.505539972539101</v>
      </c>
      <c r="O7837" s="14"/>
      <c r="P7837" s="14"/>
      <c r="Q7837" s="14"/>
      <c r="R7837" s="14"/>
      <c r="S7837" s="14"/>
      <c r="T7837" s="14"/>
      <c r="U7837" s="14"/>
      <c r="V7837" s="14"/>
      <c r="W7837" s="14"/>
      <c r="X7837" s="14"/>
      <c r="Y7837" s="14"/>
    </row>
    <row r="7838" spans="1:25">
      <c r="A7838" s="14" t="s">
        <v>7874</v>
      </c>
      <c r="B7838" s="14" t="s">
        <v>68</v>
      </c>
      <c r="C7838" s="14" t="s">
        <v>129</v>
      </c>
      <c r="D7838" s="14" t="s">
        <v>77</v>
      </c>
      <c r="E7838" s="14">
        <v>1</v>
      </c>
      <c r="F7838" s="14">
        <v>153.11031352746201</v>
      </c>
      <c r="G7838" s="14">
        <v>51.036771175820803</v>
      </c>
      <c r="H7838" s="14">
        <v>149.230325075499</v>
      </c>
      <c r="I7838" s="14">
        <v>128.700823043062</v>
      </c>
      <c r="J7838" s="14">
        <v>108.96858703416601</v>
      </c>
      <c r="K7838" s="14">
        <v>150.95076897499399</v>
      </c>
      <c r="L7838" s="14">
        <v>22.2499459319321</v>
      </c>
      <c r="M7838" s="14">
        <v>19.7322360088965</v>
      </c>
      <c r="O7838" s="14"/>
      <c r="P7838" s="14"/>
      <c r="Q7838" s="14"/>
      <c r="R7838" s="14"/>
      <c r="S7838" s="14"/>
      <c r="T7838" s="14"/>
      <c r="U7838" s="14"/>
      <c r="V7838" s="14"/>
      <c r="W7838" s="14"/>
      <c r="X7838" s="14"/>
      <c r="Y7838" s="14"/>
    </row>
    <row r="7839" spans="1:25">
      <c r="A7839" s="14" t="s">
        <v>7875</v>
      </c>
      <c r="B7839" s="14" t="s">
        <v>68</v>
      </c>
      <c r="C7839" s="14" t="s">
        <v>130</v>
      </c>
      <c r="D7839" s="14" t="s">
        <v>77</v>
      </c>
      <c r="E7839" s="14">
        <v>1</v>
      </c>
      <c r="F7839" s="14">
        <v>150.939291713291</v>
      </c>
      <c r="G7839" s="14">
        <v>50.313097237763699</v>
      </c>
      <c r="H7839" s="14">
        <v>146.574308797307</v>
      </c>
      <c r="I7839" s="14">
        <v>124.72909802291301</v>
      </c>
      <c r="J7839" s="14">
        <v>105.461137559894</v>
      </c>
      <c r="K7839" s="14">
        <v>146.47434170816601</v>
      </c>
      <c r="L7839" s="14">
        <v>21.745243685253602</v>
      </c>
      <c r="M7839" s="14">
        <v>19.267960463018699</v>
      </c>
      <c r="O7839" s="14"/>
      <c r="P7839" s="14"/>
      <c r="Q7839" s="14"/>
      <c r="R7839" s="14"/>
      <c r="S7839" s="14"/>
      <c r="T7839" s="14"/>
      <c r="U7839" s="14"/>
      <c r="V7839" s="14"/>
      <c r="W7839" s="14"/>
      <c r="X7839" s="14"/>
      <c r="Y7839" s="14"/>
    </row>
    <row r="7840" spans="1:25">
      <c r="A7840" s="14" t="s">
        <v>7876</v>
      </c>
      <c r="B7840" s="14" t="s">
        <v>68</v>
      </c>
      <c r="C7840" s="14" t="s">
        <v>131</v>
      </c>
      <c r="D7840" s="14" t="s">
        <v>77</v>
      </c>
      <c r="E7840" s="14">
        <v>1</v>
      </c>
      <c r="F7840" s="14">
        <v>145.31805553267199</v>
      </c>
      <c r="G7840" s="14">
        <v>48.439351844223999</v>
      </c>
      <c r="H7840" s="14">
        <v>140.74251632688501</v>
      </c>
      <c r="I7840" s="14">
        <v>117.68722636520501</v>
      </c>
      <c r="J7840" s="14">
        <v>99.161967426549495</v>
      </c>
      <c r="K7840" s="14">
        <v>138.64306371737999</v>
      </c>
      <c r="L7840" s="14">
        <v>20.955837352175699</v>
      </c>
      <c r="M7840" s="14">
        <v>18.525258938655</v>
      </c>
      <c r="O7840" s="14"/>
      <c r="P7840" s="14"/>
      <c r="Q7840" s="14"/>
      <c r="R7840" s="14"/>
      <c r="S7840" s="14"/>
      <c r="T7840" s="14"/>
      <c r="U7840" s="14"/>
      <c r="V7840" s="14"/>
      <c r="W7840" s="14"/>
      <c r="X7840" s="14"/>
      <c r="Y7840" s="14"/>
    </row>
    <row r="7841" spans="1:25">
      <c r="A7841" s="14" t="s">
        <v>7877</v>
      </c>
      <c r="B7841" s="14" t="s">
        <v>68</v>
      </c>
      <c r="C7841" s="14" t="s">
        <v>132</v>
      </c>
      <c r="D7841" s="14" t="s">
        <v>77</v>
      </c>
      <c r="E7841" s="14">
        <v>1</v>
      </c>
      <c r="F7841" s="14">
        <v>154.87508434243099</v>
      </c>
      <c r="G7841" s="14">
        <v>51.625028114143703</v>
      </c>
      <c r="H7841" s="14">
        <v>149.55973148543899</v>
      </c>
      <c r="I7841" s="14">
        <v>124.067922986387</v>
      </c>
      <c r="J7841" s="14">
        <v>105.119719495819</v>
      </c>
      <c r="K7841" s="14">
        <v>145.41906070485899</v>
      </c>
      <c r="L7841" s="14">
        <v>21.351137718471801</v>
      </c>
      <c r="M7841" s="14">
        <v>18.948203490568101</v>
      </c>
      <c r="O7841" s="14"/>
      <c r="P7841" s="14"/>
      <c r="Q7841" s="14"/>
      <c r="R7841" s="14"/>
      <c r="S7841" s="14"/>
      <c r="T7841" s="14"/>
      <c r="U7841" s="14"/>
      <c r="V7841" s="14"/>
      <c r="W7841" s="14"/>
      <c r="X7841" s="14"/>
      <c r="Y7841" s="14"/>
    </row>
    <row r="7842" spans="1:25">
      <c r="A7842" s="14" t="s">
        <v>7878</v>
      </c>
      <c r="B7842" s="14" t="s">
        <v>68</v>
      </c>
      <c r="C7842" s="14" t="s">
        <v>38</v>
      </c>
      <c r="D7842" s="14" t="s">
        <v>77</v>
      </c>
      <c r="E7842" s="14">
        <v>2</v>
      </c>
      <c r="F7842" s="14">
        <v>172.93459386085101</v>
      </c>
      <c r="G7842" s="14">
        <v>57.644864620283599</v>
      </c>
      <c r="H7842" s="14">
        <v>180.720011976812</v>
      </c>
      <c r="I7842" s="14">
        <v>176.26884701762401</v>
      </c>
      <c r="J7842" s="14">
        <v>150.75518599259601</v>
      </c>
      <c r="K7842" s="14">
        <v>204.833477881297</v>
      </c>
      <c r="L7842" s="14">
        <v>28.564630863672701</v>
      </c>
      <c r="M7842" s="14">
        <v>25.513661025027499</v>
      </c>
      <c r="O7842" s="14"/>
      <c r="P7842" s="14"/>
      <c r="Q7842" s="14"/>
      <c r="R7842" s="14"/>
      <c r="S7842" s="14"/>
      <c r="T7842" s="14"/>
      <c r="U7842" s="14"/>
      <c r="V7842" s="14"/>
      <c r="W7842" s="14"/>
      <c r="X7842" s="14"/>
      <c r="Y7842" s="14"/>
    </row>
    <row r="7843" spans="1:25">
      <c r="A7843" s="14" t="s">
        <v>7879</v>
      </c>
      <c r="B7843" s="14" t="s">
        <v>68</v>
      </c>
      <c r="C7843" s="14" t="s">
        <v>36</v>
      </c>
      <c r="D7843" s="14" t="s">
        <v>77</v>
      </c>
      <c r="E7843" s="14">
        <v>2</v>
      </c>
      <c r="F7843" s="14">
        <v>165.56060774181901</v>
      </c>
      <c r="G7843" s="14">
        <v>55.186869247272902</v>
      </c>
      <c r="H7843" s="14">
        <v>171.072565812291</v>
      </c>
      <c r="I7843" s="14">
        <v>165.19840984940899</v>
      </c>
      <c r="J7843" s="14">
        <v>140.786316269374</v>
      </c>
      <c r="K7843" s="14">
        <v>192.59821022895099</v>
      </c>
      <c r="L7843" s="14">
        <v>27.399800379542501</v>
      </c>
      <c r="M7843" s="14">
        <v>24.412093580034799</v>
      </c>
      <c r="O7843" s="14"/>
      <c r="P7843" s="14"/>
      <c r="Q7843" s="14"/>
      <c r="R7843" s="14"/>
      <c r="S7843" s="14"/>
      <c r="T7843" s="14"/>
      <c r="U7843" s="14"/>
      <c r="V7843" s="14"/>
      <c r="W7843" s="14"/>
      <c r="X7843" s="14"/>
      <c r="Y7843" s="14"/>
    </row>
    <row r="7844" spans="1:25">
      <c r="A7844" s="14" t="s">
        <v>7880</v>
      </c>
      <c r="B7844" s="14" t="s">
        <v>68</v>
      </c>
      <c r="C7844" s="14" t="s">
        <v>34</v>
      </c>
      <c r="D7844" s="14" t="s">
        <v>77</v>
      </c>
      <c r="E7844" s="14">
        <v>2</v>
      </c>
      <c r="F7844" s="14">
        <v>174.13592508226</v>
      </c>
      <c r="G7844" s="14">
        <v>58.045308360753197</v>
      </c>
      <c r="H7844" s="14">
        <v>178.621100926525</v>
      </c>
      <c r="I7844" s="14">
        <v>169.538623444742</v>
      </c>
      <c r="J7844" s="14">
        <v>145.08211882008399</v>
      </c>
      <c r="K7844" s="14">
        <v>196.90893867525301</v>
      </c>
      <c r="L7844" s="14">
        <v>27.3703152305117</v>
      </c>
      <c r="M7844" s="14">
        <v>24.4565046246572</v>
      </c>
      <c r="O7844" s="14"/>
      <c r="P7844" s="14"/>
      <c r="Q7844" s="14"/>
      <c r="R7844" s="14"/>
      <c r="S7844" s="14"/>
      <c r="T7844" s="14"/>
      <c r="U7844" s="14"/>
      <c r="V7844" s="14"/>
      <c r="W7844" s="14"/>
      <c r="X7844" s="14"/>
      <c r="Y7844" s="14"/>
    </row>
    <row r="7845" spans="1:25">
      <c r="A7845" s="14" t="s">
        <v>7881</v>
      </c>
      <c r="B7845" s="14" t="s">
        <v>68</v>
      </c>
      <c r="C7845" s="14" t="s">
        <v>128</v>
      </c>
      <c r="D7845" s="14" t="s">
        <v>77</v>
      </c>
      <c r="E7845" s="14">
        <v>2</v>
      </c>
      <c r="F7845" s="14">
        <v>170.254486397535</v>
      </c>
      <c r="G7845" s="14">
        <v>56.751495465845103</v>
      </c>
      <c r="H7845" s="14">
        <v>173.48830846736701</v>
      </c>
      <c r="I7845" s="14">
        <v>163.59747553323501</v>
      </c>
      <c r="J7845" s="14">
        <v>139.76526705557501</v>
      </c>
      <c r="K7845" s="14">
        <v>190.30335163316499</v>
      </c>
      <c r="L7845" s="14">
        <v>26.705876099930101</v>
      </c>
      <c r="M7845" s="14">
        <v>23.83220847766</v>
      </c>
      <c r="O7845" s="14"/>
      <c r="P7845" s="14"/>
      <c r="Q7845" s="14"/>
      <c r="R7845" s="14"/>
      <c r="S7845" s="14"/>
      <c r="T7845" s="14"/>
      <c r="U7845" s="14"/>
      <c r="V7845" s="14"/>
      <c r="W7845" s="14"/>
      <c r="X7845" s="14"/>
      <c r="Y7845" s="14"/>
    </row>
    <row r="7846" spans="1:25">
      <c r="A7846" s="14" t="s">
        <v>7882</v>
      </c>
      <c r="B7846" s="14" t="s">
        <v>68</v>
      </c>
      <c r="C7846" s="14" t="s">
        <v>129</v>
      </c>
      <c r="D7846" s="14" t="s">
        <v>77</v>
      </c>
      <c r="E7846" s="14">
        <v>2</v>
      </c>
      <c r="F7846" s="14">
        <v>171.11623066141101</v>
      </c>
      <c r="G7846" s="14">
        <v>57.038743553803698</v>
      </c>
      <c r="H7846" s="14">
        <v>173.44560513842001</v>
      </c>
      <c r="I7846" s="14">
        <v>161.17568344755401</v>
      </c>
      <c r="J7846" s="14">
        <v>137.74823904240401</v>
      </c>
      <c r="K7846" s="14">
        <v>187.42041433160799</v>
      </c>
      <c r="L7846" s="14">
        <v>26.244730884054199</v>
      </c>
      <c r="M7846" s="14">
        <v>23.4274444051497</v>
      </c>
      <c r="O7846" s="14"/>
      <c r="P7846" s="14"/>
      <c r="Q7846" s="14"/>
      <c r="R7846" s="14"/>
      <c r="S7846" s="14"/>
      <c r="T7846" s="14"/>
      <c r="U7846" s="14"/>
      <c r="V7846" s="14"/>
      <c r="W7846" s="14"/>
      <c r="X7846" s="14"/>
      <c r="Y7846" s="14"/>
    </row>
    <row r="7847" spans="1:25">
      <c r="A7847" s="14" t="s">
        <v>7883</v>
      </c>
      <c r="B7847" s="14" t="s">
        <v>68</v>
      </c>
      <c r="C7847" s="14" t="s">
        <v>130</v>
      </c>
      <c r="D7847" s="14" t="s">
        <v>77</v>
      </c>
      <c r="E7847" s="14">
        <v>2</v>
      </c>
      <c r="F7847" s="14">
        <v>178.93088102684001</v>
      </c>
      <c r="G7847" s="14">
        <v>59.643627008946602</v>
      </c>
      <c r="H7847" s="14">
        <v>180.44481300797699</v>
      </c>
      <c r="I7847" s="14">
        <v>166.800271488389</v>
      </c>
      <c r="J7847" s="14">
        <v>143.06861586302099</v>
      </c>
      <c r="K7847" s="14">
        <v>193.31886403186101</v>
      </c>
      <c r="L7847" s="14">
        <v>26.518592543472199</v>
      </c>
      <c r="M7847" s="14">
        <v>23.731655625367299</v>
      </c>
      <c r="O7847" s="14"/>
      <c r="P7847" s="14"/>
      <c r="Q7847" s="14"/>
      <c r="R7847" s="14"/>
      <c r="S7847" s="14"/>
      <c r="T7847" s="14"/>
      <c r="U7847" s="14"/>
      <c r="V7847" s="14"/>
      <c r="W7847" s="14"/>
      <c r="X7847" s="14"/>
      <c r="Y7847" s="14"/>
    </row>
    <row r="7848" spans="1:25">
      <c r="A7848" s="14" t="s">
        <v>7884</v>
      </c>
      <c r="B7848" s="14" t="s">
        <v>68</v>
      </c>
      <c r="C7848" s="14" t="s">
        <v>131</v>
      </c>
      <c r="D7848" s="14" t="s">
        <v>77</v>
      </c>
      <c r="E7848" s="14">
        <v>2</v>
      </c>
      <c r="F7848" s="14">
        <v>179.00017274624599</v>
      </c>
      <c r="G7848" s="14">
        <v>59.666724248748501</v>
      </c>
      <c r="H7848" s="14">
        <v>179.58562187355301</v>
      </c>
      <c r="I7848" s="14">
        <v>163.80987678364801</v>
      </c>
      <c r="J7848" s="14">
        <v>140.500201709658</v>
      </c>
      <c r="K7848" s="14">
        <v>189.85637048824699</v>
      </c>
      <c r="L7848" s="14">
        <v>26.046493704598898</v>
      </c>
      <c r="M7848" s="14">
        <v>23.309675073990199</v>
      </c>
      <c r="O7848" s="14"/>
      <c r="P7848" s="14"/>
      <c r="Q7848" s="14"/>
      <c r="R7848" s="14"/>
      <c r="S7848" s="14"/>
      <c r="T7848" s="14"/>
      <c r="U7848" s="14"/>
      <c r="V7848" s="14"/>
      <c r="W7848" s="14"/>
      <c r="X7848" s="14"/>
      <c r="Y7848" s="14"/>
    </row>
    <row r="7849" spans="1:25">
      <c r="A7849" s="14" t="s">
        <v>7885</v>
      </c>
      <c r="B7849" s="14" t="s">
        <v>68</v>
      </c>
      <c r="C7849" s="14" t="s">
        <v>132</v>
      </c>
      <c r="D7849" s="14" t="s">
        <v>77</v>
      </c>
      <c r="E7849" s="14">
        <v>2</v>
      </c>
      <c r="F7849" s="14">
        <v>195.731127553211</v>
      </c>
      <c r="G7849" s="14">
        <v>65.243709184403698</v>
      </c>
      <c r="H7849" s="14">
        <v>195.34239618480299</v>
      </c>
      <c r="I7849" s="14">
        <v>176.67963190471801</v>
      </c>
      <c r="J7849" s="14">
        <v>152.60843181172299</v>
      </c>
      <c r="K7849" s="14">
        <v>203.44624116011599</v>
      </c>
      <c r="L7849" s="14">
        <v>26.766609255397199</v>
      </c>
      <c r="M7849" s="14">
        <v>24.0712000929956</v>
      </c>
      <c r="O7849" s="14"/>
      <c r="P7849" s="14"/>
      <c r="Q7849" s="14"/>
      <c r="R7849" s="14"/>
      <c r="S7849" s="14"/>
      <c r="T7849" s="14"/>
      <c r="U7849" s="14"/>
      <c r="V7849" s="14"/>
      <c r="W7849" s="14"/>
      <c r="X7849" s="14"/>
      <c r="Y7849" s="14"/>
    </row>
    <row r="7850" spans="1:25">
      <c r="A7850" s="14" t="s">
        <v>7886</v>
      </c>
      <c r="B7850" s="14" t="s">
        <v>68</v>
      </c>
      <c r="C7850" s="14" t="s">
        <v>38</v>
      </c>
      <c r="D7850" s="14" t="s">
        <v>77</v>
      </c>
      <c r="E7850" s="14">
        <v>3</v>
      </c>
      <c r="F7850" s="14">
        <v>231.446165791715</v>
      </c>
      <c r="G7850" s="14">
        <v>77.148721930571696</v>
      </c>
      <c r="H7850" s="14">
        <v>248.98464412379499</v>
      </c>
      <c r="I7850" s="14">
        <v>235.53449830619101</v>
      </c>
      <c r="J7850" s="14">
        <v>205.82324544348299</v>
      </c>
      <c r="K7850" s="14">
        <v>268.29069310468498</v>
      </c>
      <c r="L7850" s="14">
        <v>32.756194798493702</v>
      </c>
      <c r="M7850" s="14">
        <v>29.7112528627082</v>
      </c>
      <c r="O7850" s="14"/>
      <c r="P7850" s="14"/>
      <c r="Q7850" s="14"/>
      <c r="R7850" s="14"/>
      <c r="S7850" s="14"/>
      <c r="T7850" s="14"/>
      <c r="U7850" s="14"/>
      <c r="V7850" s="14"/>
      <c r="W7850" s="14"/>
      <c r="X7850" s="14"/>
      <c r="Y7850" s="14"/>
    </row>
    <row r="7851" spans="1:25">
      <c r="A7851" s="14" t="s">
        <v>7887</v>
      </c>
      <c r="B7851" s="14" t="s">
        <v>68</v>
      </c>
      <c r="C7851" s="14" t="s">
        <v>36</v>
      </c>
      <c r="D7851" s="14" t="s">
        <v>77</v>
      </c>
      <c r="E7851" s="14">
        <v>3</v>
      </c>
      <c r="F7851" s="14">
        <v>220.66458996816399</v>
      </c>
      <c r="G7851" s="14">
        <v>73.554863322721204</v>
      </c>
      <c r="H7851" s="14">
        <v>236.70362778701099</v>
      </c>
      <c r="I7851" s="14">
        <v>224.88095546380899</v>
      </c>
      <c r="J7851" s="14">
        <v>195.88202096197901</v>
      </c>
      <c r="K7851" s="14">
        <v>256.927583121547</v>
      </c>
      <c r="L7851" s="14">
        <v>32.046627657738199</v>
      </c>
      <c r="M7851" s="14">
        <v>28.998934501830099</v>
      </c>
      <c r="O7851" s="14"/>
      <c r="P7851" s="14"/>
      <c r="Q7851" s="14"/>
      <c r="R7851" s="14"/>
      <c r="S7851" s="14"/>
      <c r="T7851" s="14"/>
      <c r="U7851" s="14"/>
      <c r="V7851" s="14"/>
      <c r="W7851" s="14"/>
      <c r="X7851" s="14"/>
      <c r="Y7851" s="14"/>
    </row>
    <row r="7852" spans="1:25">
      <c r="A7852" s="14" t="s">
        <v>7888</v>
      </c>
      <c r="B7852" s="14" t="s">
        <v>68</v>
      </c>
      <c r="C7852" s="14" t="s">
        <v>34</v>
      </c>
      <c r="D7852" s="14" t="s">
        <v>77</v>
      </c>
      <c r="E7852" s="14">
        <v>3</v>
      </c>
      <c r="F7852" s="14">
        <v>215.781865756786</v>
      </c>
      <c r="G7852" s="14">
        <v>71.927288585595306</v>
      </c>
      <c r="H7852" s="14">
        <v>230.54357058109301</v>
      </c>
      <c r="I7852" s="14">
        <v>215.95544079262501</v>
      </c>
      <c r="J7852" s="14">
        <v>187.801484642585</v>
      </c>
      <c r="K7852" s="14">
        <v>247.10345902184801</v>
      </c>
      <c r="L7852" s="14">
        <v>31.148018229222998</v>
      </c>
      <c r="M7852" s="14">
        <v>28.1539561500399</v>
      </c>
      <c r="O7852" s="14"/>
      <c r="P7852" s="14"/>
      <c r="Q7852" s="14"/>
      <c r="R7852" s="14"/>
      <c r="S7852" s="14"/>
      <c r="T7852" s="14"/>
      <c r="U7852" s="14"/>
      <c r="V7852" s="14"/>
      <c r="W7852" s="14"/>
      <c r="X7852" s="14"/>
      <c r="Y7852" s="14"/>
    </row>
    <row r="7853" spans="1:25">
      <c r="A7853" s="14" t="s">
        <v>7889</v>
      </c>
      <c r="B7853" s="14" t="s">
        <v>68</v>
      </c>
      <c r="C7853" s="14" t="s">
        <v>128</v>
      </c>
      <c r="D7853" s="14" t="s">
        <v>77</v>
      </c>
      <c r="E7853" s="14">
        <v>3</v>
      </c>
      <c r="F7853" s="14">
        <v>199.238517455248</v>
      </c>
      <c r="G7853" s="14">
        <v>66.412839151749196</v>
      </c>
      <c r="H7853" s="14">
        <v>212.23584031621201</v>
      </c>
      <c r="I7853" s="14">
        <v>198.58629954085299</v>
      </c>
      <c r="J7853" s="14">
        <v>171.68423878564201</v>
      </c>
      <c r="K7853" s="14">
        <v>228.47255821961801</v>
      </c>
      <c r="L7853" s="14">
        <v>29.886258678765302</v>
      </c>
      <c r="M7853" s="14">
        <v>26.9020607552111</v>
      </c>
      <c r="O7853" s="14"/>
      <c r="P7853" s="14"/>
      <c r="Q7853" s="14"/>
      <c r="R7853" s="14"/>
      <c r="S7853" s="14"/>
      <c r="T7853" s="14"/>
      <c r="U7853" s="14"/>
      <c r="V7853" s="14"/>
      <c r="W7853" s="14"/>
      <c r="X7853" s="14"/>
      <c r="Y7853" s="14"/>
    </row>
    <row r="7854" spans="1:25">
      <c r="A7854" s="14" t="s">
        <v>7890</v>
      </c>
      <c r="B7854" s="14" t="s">
        <v>68</v>
      </c>
      <c r="C7854" s="14" t="s">
        <v>129</v>
      </c>
      <c r="D7854" s="14" t="s">
        <v>77</v>
      </c>
      <c r="E7854" s="14">
        <v>3</v>
      </c>
      <c r="F7854" s="14">
        <v>213.20325100943299</v>
      </c>
      <c r="G7854" s="14">
        <v>71.067750336477602</v>
      </c>
      <c r="H7854" s="14">
        <v>226.66969775293501</v>
      </c>
      <c r="I7854" s="14">
        <v>210.74988451494499</v>
      </c>
      <c r="J7854" s="14">
        <v>183.11780289161001</v>
      </c>
      <c r="K7854" s="14">
        <v>241.339254444402</v>
      </c>
      <c r="L7854" s="14">
        <v>30.589369929456399</v>
      </c>
      <c r="M7854" s="14">
        <v>27.632081623334798</v>
      </c>
      <c r="O7854" s="14"/>
      <c r="P7854" s="14"/>
      <c r="Q7854" s="14"/>
      <c r="R7854" s="14"/>
      <c r="S7854" s="14"/>
      <c r="T7854" s="14"/>
      <c r="U7854" s="14"/>
      <c r="V7854" s="14"/>
      <c r="W7854" s="14"/>
      <c r="X7854" s="14"/>
      <c r="Y7854" s="14"/>
    </row>
    <row r="7855" spans="1:25">
      <c r="A7855" s="14" t="s">
        <v>7891</v>
      </c>
      <c r="B7855" s="14" t="s">
        <v>68</v>
      </c>
      <c r="C7855" s="14" t="s">
        <v>130</v>
      </c>
      <c r="D7855" s="14" t="s">
        <v>77</v>
      </c>
      <c r="E7855" s="14">
        <v>3</v>
      </c>
      <c r="F7855" s="14">
        <v>206.57996809086799</v>
      </c>
      <c r="G7855" s="14">
        <v>68.859989363622603</v>
      </c>
      <c r="H7855" s="14">
        <v>219.38782958185701</v>
      </c>
      <c r="I7855" s="14">
        <v>202.89187494142601</v>
      </c>
      <c r="J7855" s="14">
        <v>175.895446868432</v>
      </c>
      <c r="K7855" s="14">
        <v>232.82617141782401</v>
      </c>
      <c r="L7855" s="14">
        <v>29.934296476397702</v>
      </c>
      <c r="M7855" s="14">
        <v>26.996428072993801</v>
      </c>
      <c r="O7855" s="14"/>
      <c r="P7855" s="14"/>
      <c r="Q7855" s="14"/>
      <c r="R7855" s="14"/>
      <c r="S7855" s="14"/>
      <c r="T7855" s="14"/>
      <c r="U7855" s="14"/>
      <c r="V7855" s="14"/>
      <c r="W7855" s="14"/>
      <c r="X7855" s="14"/>
      <c r="Y7855" s="14"/>
    </row>
    <row r="7856" spans="1:25">
      <c r="A7856" s="14" t="s">
        <v>7892</v>
      </c>
      <c r="B7856" s="14" t="s">
        <v>68</v>
      </c>
      <c r="C7856" s="14" t="s">
        <v>131</v>
      </c>
      <c r="D7856" s="14" t="s">
        <v>77</v>
      </c>
      <c r="E7856" s="14">
        <v>3</v>
      </c>
      <c r="F7856" s="14">
        <v>217.77899901331801</v>
      </c>
      <c r="G7856" s="14">
        <v>72.592999671106099</v>
      </c>
      <c r="H7856" s="14">
        <v>230.876630247245</v>
      </c>
      <c r="I7856" s="14">
        <v>211.36051259458</v>
      </c>
      <c r="J7856" s="14">
        <v>183.96963740594899</v>
      </c>
      <c r="K7856" s="14">
        <v>241.65015836294799</v>
      </c>
      <c r="L7856" s="14">
        <v>30.289645768368601</v>
      </c>
      <c r="M7856" s="14">
        <v>27.390875188631</v>
      </c>
      <c r="O7856" s="14"/>
      <c r="P7856" s="14"/>
      <c r="Q7856" s="14"/>
      <c r="R7856" s="14"/>
      <c r="S7856" s="14"/>
      <c r="T7856" s="14"/>
      <c r="U7856" s="14"/>
      <c r="V7856" s="14"/>
      <c r="W7856" s="14"/>
      <c r="X7856" s="14"/>
      <c r="Y7856" s="14"/>
    </row>
    <row r="7857" spans="1:25">
      <c r="A7857" s="14" t="s">
        <v>7893</v>
      </c>
      <c r="B7857" s="14" t="s">
        <v>68</v>
      </c>
      <c r="C7857" s="14" t="s">
        <v>132</v>
      </c>
      <c r="D7857" s="14" t="s">
        <v>77</v>
      </c>
      <c r="E7857" s="14">
        <v>3</v>
      </c>
      <c r="F7857" s="14">
        <v>215.81924115841599</v>
      </c>
      <c r="G7857" s="14">
        <v>71.939747052805401</v>
      </c>
      <c r="H7857" s="14">
        <v>228.31733190700601</v>
      </c>
      <c r="I7857" s="14">
        <v>207.27104132877801</v>
      </c>
      <c r="J7857" s="14">
        <v>180.30606966106001</v>
      </c>
      <c r="K7857" s="14">
        <v>237.10336890745</v>
      </c>
      <c r="L7857" s="14">
        <v>29.832327578671801</v>
      </c>
      <c r="M7857" s="14">
        <v>26.964971667718299</v>
      </c>
      <c r="O7857" s="14"/>
      <c r="P7857" s="14"/>
      <c r="Q7857" s="14"/>
      <c r="R7857" s="14"/>
      <c r="S7857" s="14"/>
      <c r="T7857" s="14"/>
      <c r="U7857" s="14"/>
      <c r="V7857" s="14"/>
      <c r="W7857" s="14"/>
      <c r="X7857" s="14"/>
      <c r="Y7857" s="14"/>
    </row>
    <row r="7858" spans="1:25">
      <c r="A7858" s="14" t="s">
        <v>7894</v>
      </c>
      <c r="B7858" s="14" t="s">
        <v>68</v>
      </c>
      <c r="C7858" s="14" t="s">
        <v>38</v>
      </c>
      <c r="D7858" s="14" t="s">
        <v>77</v>
      </c>
      <c r="E7858" s="14">
        <v>4</v>
      </c>
      <c r="F7858" s="14">
        <v>266.48954089063602</v>
      </c>
      <c r="G7858" s="14">
        <v>88.829846963545293</v>
      </c>
      <c r="H7858" s="14">
        <v>299.31546829898599</v>
      </c>
      <c r="I7858" s="14">
        <v>283.171255404997</v>
      </c>
      <c r="J7858" s="14">
        <v>249.799122710207</v>
      </c>
      <c r="K7858" s="14">
        <v>319.71889770658203</v>
      </c>
      <c r="L7858" s="14">
        <v>36.547642301585</v>
      </c>
      <c r="M7858" s="14">
        <v>33.372132694790103</v>
      </c>
      <c r="O7858" s="14"/>
      <c r="P7858" s="14"/>
      <c r="Q7858" s="14"/>
      <c r="R7858" s="14"/>
      <c r="S7858" s="14"/>
      <c r="T7858" s="14"/>
      <c r="U7858" s="14"/>
      <c r="V7858" s="14"/>
      <c r="W7858" s="14"/>
      <c r="X7858" s="14"/>
      <c r="Y7858" s="14"/>
    </row>
    <row r="7859" spans="1:25">
      <c r="A7859" s="14" t="s">
        <v>7895</v>
      </c>
      <c r="B7859" s="14" t="s">
        <v>68</v>
      </c>
      <c r="C7859" s="14" t="s">
        <v>36</v>
      </c>
      <c r="D7859" s="14" t="s">
        <v>77</v>
      </c>
      <c r="E7859" s="14">
        <v>4</v>
      </c>
      <c r="F7859" s="14">
        <v>246.55507305228301</v>
      </c>
      <c r="G7859" s="14">
        <v>82.185024350760997</v>
      </c>
      <c r="H7859" s="14">
        <v>275.73007196712399</v>
      </c>
      <c r="I7859" s="14">
        <v>260.549129015983</v>
      </c>
      <c r="J7859" s="14">
        <v>228.68888938435401</v>
      </c>
      <c r="K7859" s="14">
        <v>295.567550785251</v>
      </c>
      <c r="L7859" s="14">
        <v>35.018421769268301</v>
      </c>
      <c r="M7859" s="14">
        <v>31.860239631628801</v>
      </c>
      <c r="O7859" s="14"/>
      <c r="P7859" s="14"/>
      <c r="Q7859" s="14"/>
      <c r="R7859" s="14"/>
      <c r="S7859" s="14"/>
      <c r="T7859" s="14"/>
      <c r="U7859" s="14"/>
      <c r="V7859" s="14"/>
      <c r="W7859" s="14"/>
      <c r="X7859" s="14"/>
      <c r="Y7859" s="14"/>
    </row>
    <row r="7860" spans="1:25">
      <c r="A7860" s="14" t="s">
        <v>7896</v>
      </c>
      <c r="B7860" s="14" t="s">
        <v>68</v>
      </c>
      <c r="C7860" s="14" t="s">
        <v>34</v>
      </c>
      <c r="D7860" s="14" t="s">
        <v>77</v>
      </c>
      <c r="E7860" s="14">
        <v>4</v>
      </c>
      <c r="F7860" s="14">
        <v>236.27531751665899</v>
      </c>
      <c r="G7860" s="14">
        <v>78.758439172219795</v>
      </c>
      <c r="H7860" s="14">
        <v>262.99275110101098</v>
      </c>
      <c r="I7860" s="14">
        <v>250.80005250079799</v>
      </c>
      <c r="J7860" s="14">
        <v>219.52947462352199</v>
      </c>
      <c r="K7860" s="14">
        <v>285.24068103809498</v>
      </c>
      <c r="L7860" s="14">
        <v>34.4406285372973</v>
      </c>
      <c r="M7860" s="14">
        <v>31.270577877275901</v>
      </c>
      <c r="O7860" s="14"/>
      <c r="P7860" s="14"/>
      <c r="Q7860" s="14"/>
      <c r="R7860" s="14"/>
      <c r="S7860" s="14"/>
      <c r="T7860" s="14"/>
      <c r="U7860" s="14"/>
      <c r="V7860" s="14"/>
      <c r="W7860" s="14"/>
      <c r="X7860" s="14"/>
      <c r="Y7860" s="14"/>
    </row>
    <row r="7861" spans="1:25">
      <c r="A7861" s="14" t="s">
        <v>7897</v>
      </c>
      <c r="B7861" s="14" t="s">
        <v>68</v>
      </c>
      <c r="C7861" s="14" t="s">
        <v>128</v>
      </c>
      <c r="D7861" s="14" t="s">
        <v>77</v>
      </c>
      <c r="E7861" s="14">
        <v>4</v>
      </c>
      <c r="F7861" s="14">
        <v>231.099305334126</v>
      </c>
      <c r="G7861" s="14">
        <v>77.033101778041896</v>
      </c>
      <c r="H7861" s="14">
        <v>256.00897898983698</v>
      </c>
      <c r="I7861" s="14">
        <v>244.430786976696</v>
      </c>
      <c r="J7861" s="14">
        <v>213.65127762861201</v>
      </c>
      <c r="K7861" s="14">
        <v>278.36721363856202</v>
      </c>
      <c r="L7861" s="14">
        <v>33.936426661864999</v>
      </c>
      <c r="M7861" s="14">
        <v>30.779509348084201</v>
      </c>
      <c r="O7861" s="14"/>
      <c r="P7861" s="14"/>
      <c r="Q7861" s="14"/>
      <c r="R7861" s="14"/>
      <c r="S7861" s="14"/>
      <c r="T7861" s="14"/>
      <c r="U7861" s="14"/>
      <c r="V7861" s="14"/>
      <c r="W7861" s="14"/>
      <c r="X7861" s="14"/>
      <c r="Y7861" s="14"/>
    </row>
    <row r="7862" spans="1:25">
      <c r="A7862" s="14" t="s">
        <v>7898</v>
      </c>
      <c r="B7862" s="14" t="s">
        <v>68</v>
      </c>
      <c r="C7862" s="14" t="s">
        <v>129</v>
      </c>
      <c r="D7862" s="14" t="s">
        <v>77</v>
      </c>
      <c r="E7862" s="14">
        <v>4</v>
      </c>
      <c r="F7862" s="14">
        <v>241.412062197556</v>
      </c>
      <c r="G7862" s="14">
        <v>80.470687399185294</v>
      </c>
      <c r="H7862" s="14">
        <v>266.47687727394299</v>
      </c>
      <c r="I7862" s="14">
        <v>251.93148413327799</v>
      </c>
      <c r="J7862" s="14">
        <v>220.88383165988799</v>
      </c>
      <c r="K7862" s="14">
        <v>286.09112354158498</v>
      </c>
      <c r="L7862" s="14">
        <v>34.159639408306703</v>
      </c>
      <c r="M7862" s="14">
        <v>31.047652473389899</v>
      </c>
      <c r="O7862" s="14"/>
      <c r="P7862" s="14"/>
      <c r="Q7862" s="14"/>
      <c r="R7862" s="14"/>
      <c r="S7862" s="14"/>
      <c r="T7862" s="14"/>
      <c r="U7862" s="14"/>
      <c r="V7862" s="14"/>
      <c r="W7862" s="14"/>
      <c r="X7862" s="14"/>
      <c r="Y7862" s="14"/>
    </row>
    <row r="7863" spans="1:25">
      <c r="A7863" s="14" t="s">
        <v>7899</v>
      </c>
      <c r="B7863" s="14" t="s">
        <v>68</v>
      </c>
      <c r="C7863" s="14" t="s">
        <v>130</v>
      </c>
      <c r="D7863" s="14" t="s">
        <v>77</v>
      </c>
      <c r="E7863" s="14">
        <v>4</v>
      </c>
      <c r="F7863" s="14">
        <v>240.749655574706</v>
      </c>
      <c r="G7863" s="14">
        <v>80.249885191568794</v>
      </c>
      <c r="H7863" s="14">
        <v>265.52587496796701</v>
      </c>
      <c r="I7863" s="14">
        <v>250.27366486167901</v>
      </c>
      <c r="J7863" s="14">
        <v>219.40964777318899</v>
      </c>
      <c r="K7863" s="14">
        <v>284.23574324796999</v>
      </c>
      <c r="L7863" s="14">
        <v>33.962078386291203</v>
      </c>
      <c r="M7863" s="14">
        <v>30.864017088490598</v>
      </c>
      <c r="O7863" s="14"/>
      <c r="P7863" s="14"/>
      <c r="Q7863" s="14"/>
      <c r="R7863" s="14"/>
      <c r="S7863" s="14"/>
      <c r="T7863" s="14"/>
      <c r="U7863" s="14"/>
      <c r="V7863" s="14"/>
      <c r="W7863" s="14"/>
      <c r="X7863" s="14"/>
      <c r="Y7863" s="14"/>
    </row>
    <row r="7864" spans="1:25">
      <c r="A7864" s="14" t="s">
        <v>7900</v>
      </c>
      <c r="B7864" s="14" t="s">
        <v>68</v>
      </c>
      <c r="C7864" s="14" t="s">
        <v>131</v>
      </c>
      <c r="D7864" s="14" t="s">
        <v>77</v>
      </c>
      <c r="E7864" s="14">
        <v>4</v>
      </c>
      <c r="F7864" s="14">
        <v>246.01762804377799</v>
      </c>
      <c r="G7864" s="14">
        <v>82.005876014592602</v>
      </c>
      <c r="H7864" s="14">
        <v>270.61966146781702</v>
      </c>
      <c r="I7864" s="14">
        <v>252.84496406472101</v>
      </c>
      <c r="J7864" s="14">
        <v>222.01455317438999</v>
      </c>
      <c r="K7864" s="14">
        <v>286.73498712256298</v>
      </c>
      <c r="L7864" s="14">
        <v>33.890023057842299</v>
      </c>
      <c r="M7864" s="14">
        <v>30.830410890330899</v>
      </c>
      <c r="O7864" s="14"/>
      <c r="P7864" s="14"/>
      <c r="Q7864" s="14"/>
      <c r="R7864" s="14"/>
      <c r="S7864" s="14"/>
      <c r="T7864" s="14"/>
      <c r="U7864" s="14"/>
      <c r="V7864" s="14"/>
      <c r="W7864" s="14"/>
      <c r="X7864" s="14"/>
      <c r="Y7864" s="14"/>
    </row>
    <row r="7865" spans="1:25">
      <c r="A7865" s="14" t="s">
        <v>7901</v>
      </c>
      <c r="B7865" s="14" t="s">
        <v>68</v>
      </c>
      <c r="C7865" s="14" t="s">
        <v>132</v>
      </c>
      <c r="D7865" s="14" t="s">
        <v>77</v>
      </c>
      <c r="E7865" s="14">
        <v>4</v>
      </c>
      <c r="F7865" s="14">
        <v>242.29090084608401</v>
      </c>
      <c r="G7865" s="14">
        <v>80.763633615361201</v>
      </c>
      <c r="H7865" s="14">
        <v>265.146531895473</v>
      </c>
      <c r="I7865" s="14">
        <v>247.54426341551499</v>
      </c>
      <c r="J7865" s="14">
        <v>217.16428173339801</v>
      </c>
      <c r="K7865" s="14">
        <v>280.963487200369</v>
      </c>
      <c r="L7865" s="14">
        <v>33.419223784854097</v>
      </c>
      <c r="M7865" s="14">
        <v>30.379981682117599</v>
      </c>
      <c r="O7865" s="14"/>
      <c r="P7865" s="14"/>
      <c r="Q7865" s="14"/>
      <c r="R7865" s="14"/>
      <c r="S7865" s="14"/>
      <c r="T7865" s="14"/>
      <c r="U7865" s="14"/>
      <c r="V7865" s="14"/>
      <c r="W7865" s="14"/>
      <c r="X7865" s="14"/>
      <c r="Y7865" s="14"/>
    </row>
    <row r="7866" spans="1:25">
      <c r="A7866" s="14" t="s">
        <v>7902</v>
      </c>
      <c r="B7866" s="14" t="s">
        <v>68</v>
      </c>
      <c r="C7866" s="14" t="s">
        <v>38</v>
      </c>
      <c r="D7866" s="14" t="s">
        <v>77</v>
      </c>
      <c r="E7866" s="14">
        <v>5</v>
      </c>
      <c r="F7866" s="14">
        <v>290.11431276047102</v>
      </c>
      <c r="G7866" s="14">
        <v>96.704770920157003</v>
      </c>
      <c r="H7866" s="14">
        <v>339.69242170888202</v>
      </c>
      <c r="I7866" s="14">
        <v>332.91209743284702</v>
      </c>
      <c r="J7866" s="14">
        <v>295.34657916896998</v>
      </c>
      <c r="K7866" s="14">
        <v>373.89627893240799</v>
      </c>
      <c r="L7866" s="14">
        <v>40.984181499560997</v>
      </c>
      <c r="M7866" s="14">
        <v>37.565518263876598</v>
      </c>
      <c r="O7866" s="14"/>
      <c r="P7866" s="14"/>
      <c r="Q7866" s="14"/>
      <c r="R7866" s="14"/>
      <c r="S7866" s="14"/>
      <c r="T7866" s="14"/>
      <c r="U7866" s="14"/>
      <c r="V7866" s="14"/>
      <c r="W7866" s="14"/>
      <c r="X7866" s="14"/>
      <c r="Y7866" s="14"/>
    </row>
    <row r="7867" spans="1:25">
      <c r="A7867" s="14" t="s">
        <v>7903</v>
      </c>
      <c r="B7867" s="14" t="s">
        <v>68</v>
      </c>
      <c r="C7867" s="14" t="s">
        <v>36</v>
      </c>
      <c r="D7867" s="14" t="s">
        <v>77</v>
      </c>
      <c r="E7867" s="14">
        <v>5</v>
      </c>
      <c r="F7867" s="14">
        <v>277.36555785685601</v>
      </c>
      <c r="G7867" s="14">
        <v>92.455185952285206</v>
      </c>
      <c r="H7867" s="14">
        <v>324.02139911549602</v>
      </c>
      <c r="I7867" s="14">
        <v>319.83059901282201</v>
      </c>
      <c r="J7867" s="14">
        <v>282.96909099688497</v>
      </c>
      <c r="K7867" s="14">
        <v>360.12673056468901</v>
      </c>
      <c r="L7867" s="14">
        <v>40.296131551866601</v>
      </c>
      <c r="M7867" s="14">
        <v>36.861508015937801</v>
      </c>
      <c r="O7867" s="14"/>
      <c r="P7867" s="14"/>
      <c r="Q7867" s="14"/>
      <c r="R7867" s="14"/>
      <c r="S7867" s="14"/>
      <c r="T7867" s="14"/>
      <c r="U7867" s="14"/>
      <c r="V7867" s="14"/>
      <c r="W7867" s="14"/>
      <c r="X7867" s="14"/>
      <c r="Y7867" s="14"/>
    </row>
    <row r="7868" spans="1:25">
      <c r="A7868" s="14" t="s">
        <v>7904</v>
      </c>
      <c r="B7868" s="14" t="s">
        <v>68</v>
      </c>
      <c r="C7868" s="14" t="s">
        <v>34</v>
      </c>
      <c r="D7868" s="14" t="s">
        <v>77</v>
      </c>
      <c r="E7868" s="14">
        <v>5</v>
      </c>
      <c r="F7868" s="14">
        <v>290.43408699531699</v>
      </c>
      <c r="G7868" s="14">
        <v>96.811362331772401</v>
      </c>
      <c r="H7868" s="14">
        <v>338.70654358739301</v>
      </c>
      <c r="I7868" s="14">
        <v>335.71192362269801</v>
      </c>
      <c r="J7868" s="14">
        <v>297.88897735157201</v>
      </c>
      <c r="K7868" s="14">
        <v>376.97497274533799</v>
      </c>
      <c r="L7868" s="14">
        <v>41.263049122640602</v>
      </c>
      <c r="M7868" s="14">
        <v>37.822946271125801</v>
      </c>
      <c r="O7868" s="14"/>
      <c r="P7868" s="14"/>
      <c r="Q7868" s="14"/>
      <c r="R7868" s="14"/>
      <c r="S7868" s="14"/>
      <c r="T7868" s="14"/>
      <c r="U7868" s="14"/>
      <c r="V7868" s="14"/>
      <c r="W7868" s="14"/>
      <c r="X7868" s="14"/>
      <c r="Y7868" s="14"/>
    </row>
    <row r="7869" spans="1:25">
      <c r="A7869" s="14" t="s">
        <v>7905</v>
      </c>
      <c r="B7869" s="14" t="s">
        <v>68</v>
      </c>
      <c r="C7869" s="14" t="s">
        <v>128</v>
      </c>
      <c r="D7869" s="14" t="s">
        <v>77</v>
      </c>
      <c r="E7869" s="14">
        <v>5</v>
      </c>
      <c r="F7869" s="14">
        <v>302.12829751545098</v>
      </c>
      <c r="G7869" s="14">
        <v>100.70943250515</v>
      </c>
      <c r="H7869" s="14">
        <v>352.27458463878202</v>
      </c>
      <c r="I7869" s="14">
        <v>351.660243504476</v>
      </c>
      <c r="J7869" s="14">
        <v>312.79507355329798</v>
      </c>
      <c r="K7869" s="14">
        <v>393.98792738401897</v>
      </c>
      <c r="L7869" s="14">
        <v>42.3276838795434</v>
      </c>
      <c r="M7869" s="14">
        <v>38.865169951177698</v>
      </c>
      <c r="O7869" s="14"/>
      <c r="P7869" s="14"/>
      <c r="Q7869" s="14"/>
      <c r="R7869" s="14"/>
      <c r="S7869" s="14"/>
      <c r="T7869" s="14"/>
      <c r="U7869" s="14"/>
      <c r="V7869" s="14"/>
      <c r="W7869" s="14"/>
      <c r="X7869" s="14"/>
      <c r="Y7869" s="14"/>
    </row>
    <row r="7870" spans="1:25">
      <c r="A7870" s="14" t="s">
        <v>7906</v>
      </c>
      <c r="B7870" s="14" t="s">
        <v>68</v>
      </c>
      <c r="C7870" s="14" t="s">
        <v>129</v>
      </c>
      <c r="D7870" s="14" t="s">
        <v>77</v>
      </c>
      <c r="E7870" s="14">
        <v>5</v>
      </c>
      <c r="F7870" s="14">
        <v>303.19799692345299</v>
      </c>
      <c r="G7870" s="14">
        <v>101.065998974484</v>
      </c>
      <c r="H7870" s="14">
        <v>353.38585622444901</v>
      </c>
      <c r="I7870" s="14">
        <v>353.77109037168299</v>
      </c>
      <c r="J7870" s="14">
        <v>314.78125021480997</v>
      </c>
      <c r="K7870" s="14">
        <v>396.22812622826098</v>
      </c>
      <c r="L7870" s="14">
        <v>42.457035856577498</v>
      </c>
      <c r="M7870" s="14">
        <v>38.9898401568731</v>
      </c>
      <c r="O7870" s="14"/>
      <c r="P7870" s="14"/>
      <c r="Q7870" s="14"/>
      <c r="R7870" s="14"/>
      <c r="S7870" s="14"/>
      <c r="T7870" s="14"/>
      <c r="U7870" s="14"/>
      <c r="V7870" s="14"/>
      <c r="W7870" s="14"/>
      <c r="X7870" s="14"/>
      <c r="Y7870" s="14"/>
    </row>
    <row r="7871" spans="1:25">
      <c r="A7871" s="14" t="s">
        <v>7907</v>
      </c>
      <c r="B7871" s="14" t="s">
        <v>68</v>
      </c>
      <c r="C7871" s="14" t="s">
        <v>130</v>
      </c>
      <c r="D7871" s="14" t="s">
        <v>77</v>
      </c>
      <c r="E7871" s="14">
        <v>5</v>
      </c>
      <c r="F7871" s="14">
        <v>285.24181697580002</v>
      </c>
      <c r="G7871" s="14">
        <v>95.080605658600007</v>
      </c>
      <c r="H7871" s="14">
        <v>332.57370694874601</v>
      </c>
      <c r="I7871" s="14">
        <v>333.25427352955802</v>
      </c>
      <c r="J7871" s="14">
        <v>295.43748927789898</v>
      </c>
      <c r="K7871" s="14">
        <v>374.54329548375301</v>
      </c>
      <c r="L7871" s="14">
        <v>41.289021954194702</v>
      </c>
      <c r="M7871" s="14">
        <v>37.816784251658497</v>
      </c>
      <c r="O7871" s="14"/>
      <c r="P7871" s="14"/>
      <c r="Q7871" s="14"/>
      <c r="R7871" s="14"/>
      <c r="S7871" s="14"/>
      <c r="T7871" s="14"/>
      <c r="U7871" s="14"/>
      <c r="V7871" s="14"/>
      <c r="W7871" s="14"/>
      <c r="X7871" s="14"/>
      <c r="Y7871" s="14"/>
    </row>
    <row r="7872" spans="1:25">
      <c r="A7872" s="14" t="s">
        <v>7908</v>
      </c>
      <c r="B7872" s="14" t="s">
        <v>68</v>
      </c>
      <c r="C7872" s="14" t="s">
        <v>131</v>
      </c>
      <c r="D7872" s="14" t="s">
        <v>77</v>
      </c>
      <c r="E7872" s="14">
        <v>5</v>
      </c>
      <c r="F7872" s="14">
        <v>272.55965579685</v>
      </c>
      <c r="G7872" s="14">
        <v>90.853218598949994</v>
      </c>
      <c r="H7872" s="14">
        <v>317.59826588150702</v>
      </c>
      <c r="I7872" s="14">
        <v>317.47122034852799</v>
      </c>
      <c r="J7872" s="14">
        <v>280.67972894352903</v>
      </c>
      <c r="K7872" s="14">
        <v>357.72241529828699</v>
      </c>
      <c r="L7872" s="14">
        <v>40.251194949758698</v>
      </c>
      <c r="M7872" s="14">
        <v>36.791491404998901</v>
      </c>
      <c r="O7872" s="14"/>
      <c r="P7872" s="14"/>
      <c r="Q7872" s="14"/>
      <c r="R7872" s="14"/>
      <c r="S7872" s="14"/>
      <c r="T7872" s="14"/>
      <c r="U7872" s="14"/>
      <c r="V7872" s="14"/>
      <c r="W7872" s="14"/>
      <c r="X7872" s="14"/>
      <c r="Y7872" s="14"/>
    </row>
    <row r="7873" spans="1:25">
      <c r="A7873" s="14" t="s">
        <v>7909</v>
      </c>
      <c r="B7873" s="14" t="s">
        <v>68</v>
      </c>
      <c r="C7873" s="14" t="s">
        <v>132</v>
      </c>
      <c r="D7873" s="14" t="s">
        <v>77</v>
      </c>
      <c r="E7873" s="14">
        <v>5</v>
      </c>
      <c r="F7873" s="14">
        <v>278.04716303526601</v>
      </c>
      <c r="G7873" s="14">
        <v>92.682387678422202</v>
      </c>
      <c r="H7873" s="14">
        <v>323.33697281786499</v>
      </c>
      <c r="I7873" s="14">
        <v>323.29920918162901</v>
      </c>
      <c r="J7873" s="14">
        <v>286.221974274194</v>
      </c>
      <c r="K7873" s="14">
        <v>363.82672035820502</v>
      </c>
      <c r="L7873" s="14">
        <v>40.527511176575999</v>
      </c>
      <c r="M7873" s="14">
        <v>37.077234907434899</v>
      </c>
      <c r="O7873" s="14"/>
      <c r="P7873" s="14"/>
      <c r="Q7873" s="14"/>
      <c r="R7873" s="14"/>
      <c r="S7873" s="14"/>
      <c r="T7873" s="14"/>
      <c r="U7873" s="14"/>
      <c r="V7873" s="14"/>
      <c r="W7873" s="14"/>
      <c r="X7873" s="14"/>
      <c r="Y7873" s="14"/>
    </row>
    <row r="7874" spans="1:25">
      <c r="A7874" s="14" t="s">
        <v>7910</v>
      </c>
      <c r="B7874" s="14" t="s">
        <v>68</v>
      </c>
      <c r="C7874" s="14" t="s">
        <v>38</v>
      </c>
      <c r="D7874" s="14" t="s">
        <v>81</v>
      </c>
      <c r="E7874" s="14">
        <v>0</v>
      </c>
      <c r="F7874" s="14">
        <v>1144.7894921622301</v>
      </c>
      <c r="G7874" s="14">
        <v>381.59649738741098</v>
      </c>
      <c r="H7874" s="14">
        <v>222.98458730764901</v>
      </c>
      <c r="I7874" s="14">
        <v>221.83821808926399</v>
      </c>
      <c r="J7874" s="14">
        <v>209.04682709852699</v>
      </c>
      <c r="K7874" s="14">
        <v>235.20164797860599</v>
      </c>
      <c r="L7874" s="14">
        <v>13.3634298893421</v>
      </c>
      <c r="M7874" s="14">
        <v>12.791390990737099</v>
      </c>
      <c r="O7874" s="14"/>
      <c r="P7874" s="14"/>
      <c r="Q7874" s="14"/>
      <c r="R7874" s="14"/>
      <c r="S7874" s="14"/>
      <c r="T7874" s="14"/>
      <c r="U7874" s="14"/>
      <c r="V7874" s="14"/>
      <c r="W7874" s="14"/>
      <c r="X7874" s="14"/>
      <c r="Y7874" s="14"/>
    </row>
    <row r="7875" spans="1:25">
      <c r="A7875" s="14" t="s">
        <v>7911</v>
      </c>
      <c r="B7875" s="14" t="s">
        <v>68</v>
      </c>
      <c r="C7875" s="14" t="s">
        <v>36</v>
      </c>
      <c r="D7875" s="14" t="s">
        <v>81</v>
      </c>
      <c r="E7875" s="14">
        <v>0</v>
      </c>
      <c r="F7875" s="14">
        <v>1158.1811564142099</v>
      </c>
      <c r="G7875" s="14">
        <v>386.06038547140298</v>
      </c>
      <c r="H7875" s="14">
        <v>224.51854438863299</v>
      </c>
      <c r="I7875" s="14">
        <v>222.05267214186199</v>
      </c>
      <c r="J7875" s="14">
        <v>209.32491680162801</v>
      </c>
      <c r="K7875" s="14">
        <v>235.34624021775301</v>
      </c>
      <c r="L7875" s="14">
        <v>13.293568075890599</v>
      </c>
      <c r="M7875" s="14">
        <v>12.727755340233999</v>
      </c>
      <c r="O7875" s="14"/>
      <c r="P7875" s="14"/>
      <c r="Q7875" s="14"/>
      <c r="R7875" s="14"/>
      <c r="S7875" s="14"/>
      <c r="T7875" s="14"/>
      <c r="U7875" s="14"/>
      <c r="V7875" s="14"/>
      <c r="W7875" s="14"/>
      <c r="X7875" s="14"/>
      <c r="Y7875" s="14"/>
    </row>
    <row r="7876" spans="1:25">
      <c r="A7876" s="14" t="s">
        <v>7912</v>
      </c>
      <c r="B7876" s="14" t="s">
        <v>68</v>
      </c>
      <c r="C7876" s="14" t="s">
        <v>34</v>
      </c>
      <c r="D7876" s="14" t="s">
        <v>81</v>
      </c>
      <c r="E7876" s="14">
        <v>0</v>
      </c>
      <c r="F7876" s="14">
        <v>1149.19522517112</v>
      </c>
      <c r="G7876" s="14">
        <v>383.06507505704099</v>
      </c>
      <c r="H7876" s="14">
        <v>221.96548533830401</v>
      </c>
      <c r="I7876" s="14">
        <v>217.06588650370699</v>
      </c>
      <c r="J7876" s="14">
        <v>204.58567861067999</v>
      </c>
      <c r="K7876" s="14">
        <v>230.10312002948501</v>
      </c>
      <c r="L7876" s="14">
        <v>13.0372335257779</v>
      </c>
      <c r="M7876" s="14">
        <v>12.480207893026501</v>
      </c>
      <c r="O7876" s="14"/>
      <c r="P7876" s="14"/>
      <c r="Q7876" s="14"/>
      <c r="R7876" s="14"/>
      <c r="S7876" s="14"/>
      <c r="T7876" s="14"/>
      <c r="U7876" s="14"/>
      <c r="V7876" s="14"/>
      <c r="W7876" s="14"/>
      <c r="X7876" s="14"/>
      <c r="Y7876" s="14"/>
    </row>
    <row r="7877" spans="1:25">
      <c r="A7877" s="14" t="s">
        <v>7913</v>
      </c>
      <c r="B7877" s="14" t="s">
        <v>68</v>
      </c>
      <c r="C7877" s="14" t="s">
        <v>128</v>
      </c>
      <c r="D7877" s="14" t="s">
        <v>81</v>
      </c>
      <c r="E7877" s="14">
        <v>0</v>
      </c>
      <c r="F7877" s="14">
        <v>1128.45696774663</v>
      </c>
      <c r="G7877" s="14">
        <v>376.15232258220999</v>
      </c>
      <c r="H7877" s="14">
        <v>217.38343348827101</v>
      </c>
      <c r="I7877" s="14">
        <v>210.76429217413701</v>
      </c>
      <c r="J7877" s="14">
        <v>198.54937855673001</v>
      </c>
      <c r="K7877" s="14">
        <v>223.52949999175101</v>
      </c>
      <c r="L7877" s="14">
        <v>12.765207817614501</v>
      </c>
      <c r="M7877" s="14">
        <v>12.214913617407101</v>
      </c>
      <c r="O7877" s="14"/>
      <c r="P7877" s="14"/>
      <c r="Q7877" s="14"/>
      <c r="R7877" s="14"/>
      <c r="S7877" s="14"/>
      <c r="T7877" s="14"/>
      <c r="U7877" s="14"/>
      <c r="V7877" s="14"/>
      <c r="W7877" s="14"/>
      <c r="X7877" s="14"/>
      <c r="Y7877" s="14"/>
    </row>
    <row r="7878" spans="1:25">
      <c r="A7878" s="14" t="s">
        <v>7914</v>
      </c>
      <c r="B7878" s="14" t="s">
        <v>68</v>
      </c>
      <c r="C7878" s="14" t="s">
        <v>129</v>
      </c>
      <c r="D7878" s="14" t="s">
        <v>81</v>
      </c>
      <c r="E7878" s="14">
        <v>0</v>
      </c>
      <c r="F7878" s="14">
        <v>1142.54366121517</v>
      </c>
      <c r="G7878" s="14">
        <v>380.84788707172402</v>
      </c>
      <c r="H7878" s="14">
        <v>219.58902600664501</v>
      </c>
      <c r="I7878" s="14">
        <v>210.346451378023</v>
      </c>
      <c r="J7878" s="14">
        <v>198.24017258418701</v>
      </c>
      <c r="K7878" s="14">
        <v>222.99467526165699</v>
      </c>
      <c r="L7878" s="14">
        <v>12.6482238836345</v>
      </c>
      <c r="M7878" s="14">
        <v>12.1062787938355</v>
      </c>
      <c r="O7878" s="14"/>
      <c r="P7878" s="14"/>
      <c r="Q7878" s="14"/>
      <c r="R7878" s="14"/>
      <c r="S7878" s="14"/>
      <c r="T7878" s="14"/>
      <c r="U7878" s="14"/>
      <c r="V7878" s="14"/>
      <c r="W7878" s="14"/>
      <c r="X7878" s="14"/>
      <c r="Y7878" s="14"/>
    </row>
    <row r="7879" spans="1:25">
      <c r="A7879" s="14" t="s">
        <v>7915</v>
      </c>
      <c r="B7879" s="14" t="s">
        <v>68</v>
      </c>
      <c r="C7879" s="14" t="s">
        <v>130</v>
      </c>
      <c r="D7879" s="14" t="s">
        <v>81</v>
      </c>
      <c r="E7879" s="14">
        <v>0</v>
      </c>
      <c r="F7879" s="14">
        <v>1161.15069359328</v>
      </c>
      <c r="G7879" s="14">
        <v>387.05023119776098</v>
      </c>
      <c r="H7879" s="14">
        <v>222.70418970808299</v>
      </c>
      <c r="I7879" s="14">
        <v>210.88493885582599</v>
      </c>
      <c r="J7879" s="14">
        <v>198.852876702494</v>
      </c>
      <c r="K7879" s="14">
        <v>223.45118570032301</v>
      </c>
      <c r="L7879" s="14">
        <v>12.5662468444969</v>
      </c>
      <c r="M7879" s="14">
        <v>12.0320621533323</v>
      </c>
      <c r="O7879" s="14"/>
      <c r="P7879" s="14"/>
      <c r="Q7879" s="14"/>
      <c r="R7879" s="14"/>
      <c r="S7879" s="14"/>
      <c r="T7879" s="14"/>
      <c r="U7879" s="14"/>
      <c r="V7879" s="14"/>
      <c r="W7879" s="14"/>
      <c r="X7879" s="14"/>
      <c r="Y7879" s="14"/>
    </row>
    <row r="7880" spans="1:25">
      <c r="A7880" s="14" t="s">
        <v>7916</v>
      </c>
      <c r="B7880" s="14" t="s">
        <v>68</v>
      </c>
      <c r="C7880" s="14" t="s">
        <v>131</v>
      </c>
      <c r="D7880" s="14" t="s">
        <v>81</v>
      </c>
      <c r="E7880" s="14">
        <v>0</v>
      </c>
      <c r="F7880" s="14">
        <v>1164.3139826049</v>
      </c>
      <c r="G7880" s="14">
        <v>388.10466086830002</v>
      </c>
      <c r="H7880" s="14">
        <v>222.595362815741</v>
      </c>
      <c r="I7880" s="14">
        <v>209.16488547517301</v>
      </c>
      <c r="J7880" s="14">
        <v>197.25554664323701</v>
      </c>
      <c r="K7880" s="14">
        <v>221.602224343758</v>
      </c>
      <c r="L7880" s="14">
        <v>12.4373388685856</v>
      </c>
      <c r="M7880" s="14">
        <v>11.909338831935701</v>
      </c>
      <c r="O7880" s="14"/>
      <c r="P7880" s="14"/>
      <c r="Q7880" s="14"/>
      <c r="R7880" s="14"/>
      <c r="S7880" s="14"/>
      <c r="T7880" s="14"/>
      <c r="U7880" s="14"/>
      <c r="V7880" s="14"/>
      <c r="W7880" s="14"/>
      <c r="X7880" s="14"/>
      <c r="Y7880" s="14"/>
    </row>
    <row r="7881" spans="1:25">
      <c r="A7881" s="14" t="s">
        <v>7917</v>
      </c>
      <c r="B7881" s="14" t="s">
        <v>68</v>
      </c>
      <c r="C7881" s="14" t="s">
        <v>132</v>
      </c>
      <c r="D7881" s="14" t="s">
        <v>81</v>
      </c>
      <c r="E7881" s="14">
        <v>0</v>
      </c>
      <c r="F7881" s="14">
        <v>1180.8934548971599</v>
      </c>
      <c r="G7881" s="14">
        <v>393.63115163238803</v>
      </c>
      <c r="H7881" s="14">
        <v>224.753568098703</v>
      </c>
      <c r="I7881" s="14">
        <v>210.262785587845</v>
      </c>
      <c r="J7881" s="14">
        <v>198.381927229978</v>
      </c>
      <c r="K7881" s="14">
        <v>222.66658143787799</v>
      </c>
      <c r="L7881" s="14">
        <v>12.403795850032999</v>
      </c>
      <c r="M7881" s="14">
        <v>11.8808583578676</v>
      </c>
      <c r="O7881" s="14"/>
      <c r="P7881" s="14"/>
      <c r="Q7881" s="14"/>
      <c r="R7881" s="14"/>
      <c r="S7881" s="14"/>
      <c r="T7881" s="14"/>
      <c r="U7881" s="14"/>
      <c r="V7881" s="14"/>
      <c r="W7881" s="14"/>
      <c r="X7881" s="14"/>
      <c r="Y7881" s="14"/>
    </row>
    <row r="7882" spans="1:25">
      <c r="A7882" s="14" t="s">
        <v>7918</v>
      </c>
      <c r="B7882" s="14" t="s">
        <v>68</v>
      </c>
      <c r="C7882" s="14" t="s">
        <v>38</v>
      </c>
      <c r="D7882" s="14" t="s">
        <v>81</v>
      </c>
      <c r="E7882" s="14">
        <v>1</v>
      </c>
      <c r="F7882" s="14">
        <v>153.30934531288901</v>
      </c>
      <c r="G7882" s="14">
        <v>51.1031151042964</v>
      </c>
      <c r="H7882" s="14">
        <v>140.60304787630699</v>
      </c>
      <c r="I7882" s="14">
        <v>145.81177873123099</v>
      </c>
      <c r="J7882" s="14">
        <v>123.42269515786199</v>
      </c>
      <c r="K7882" s="14">
        <v>171.05558966857299</v>
      </c>
      <c r="L7882" s="14">
        <v>25.243810937342701</v>
      </c>
      <c r="M7882" s="14">
        <v>22.389083573369</v>
      </c>
      <c r="O7882" s="14"/>
      <c r="P7882" s="14"/>
      <c r="Q7882" s="14"/>
      <c r="R7882" s="14"/>
      <c r="S7882" s="14"/>
      <c r="T7882" s="14"/>
      <c r="U7882" s="14"/>
      <c r="V7882" s="14"/>
      <c r="W7882" s="14"/>
      <c r="X7882" s="14"/>
      <c r="Y7882" s="14"/>
    </row>
    <row r="7883" spans="1:25">
      <c r="A7883" s="14" t="s">
        <v>7919</v>
      </c>
      <c r="B7883" s="14" t="s">
        <v>68</v>
      </c>
      <c r="C7883" s="14" t="s">
        <v>36</v>
      </c>
      <c r="D7883" s="14" t="s">
        <v>81</v>
      </c>
      <c r="E7883" s="14">
        <v>1</v>
      </c>
      <c r="F7883" s="14">
        <v>159.90438709796899</v>
      </c>
      <c r="G7883" s="14">
        <v>53.3014623659896</v>
      </c>
      <c r="H7883" s="14">
        <v>145.21185192063899</v>
      </c>
      <c r="I7883" s="14">
        <v>148.49922427936801</v>
      </c>
      <c r="J7883" s="14">
        <v>126.15605210351001</v>
      </c>
      <c r="K7883" s="14">
        <v>173.627996054123</v>
      </c>
      <c r="L7883" s="14">
        <v>25.128771774754998</v>
      </c>
      <c r="M7883" s="14">
        <v>22.343172175858101</v>
      </c>
      <c r="O7883" s="14"/>
      <c r="P7883" s="14"/>
      <c r="Q7883" s="14"/>
      <c r="R7883" s="14"/>
      <c r="S7883" s="14"/>
      <c r="T7883" s="14"/>
      <c r="U7883" s="14"/>
      <c r="V7883" s="14"/>
      <c r="W7883" s="14"/>
      <c r="X7883" s="14"/>
      <c r="Y7883" s="14"/>
    </row>
    <row r="7884" spans="1:25">
      <c r="A7884" s="14" t="s">
        <v>7920</v>
      </c>
      <c r="B7884" s="14" t="s">
        <v>68</v>
      </c>
      <c r="C7884" s="14" t="s">
        <v>34</v>
      </c>
      <c r="D7884" s="14" t="s">
        <v>81</v>
      </c>
      <c r="E7884" s="14">
        <v>1</v>
      </c>
      <c r="F7884" s="14">
        <v>161.30303028004801</v>
      </c>
      <c r="G7884" s="14">
        <v>53.767676760016101</v>
      </c>
      <c r="H7884" s="14">
        <v>145.35471135065399</v>
      </c>
      <c r="I7884" s="14">
        <v>146.141772623565</v>
      </c>
      <c r="J7884" s="14">
        <v>124.27083253789201</v>
      </c>
      <c r="K7884" s="14">
        <v>170.72681375261001</v>
      </c>
      <c r="L7884" s="14">
        <v>24.585041129044999</v>
      </c>
      <c r="M7884" s="14">
        <v>21.870940085673698</v>
      </c>
      <c r="O7884" s="14"/>
      <c r="P7884" s="14"/>
      <c r="Q7884" s="14"/>
      <c r="R7884" s="14"/>
      <c r="S7884" s="14"/>
      <c r="T7884" s="14"/>
      <c r="U7884" s="14"/>
      <c r="V7884" s="14"/>
      <c r="W7884" s="14"/>
      <c r="X7884" s="14"/>
      <c r="Y7884" s="14"/>
    </row>
    <row r="7885" spans="1:25">
      <c r="A7885" s="14" t="s">
        <v>7921</v>
      </c>
      <c r="B7885" s="14" t="s">
        <v>68</v>
      </c>
      <c r="C7885" s="14" t="s">
        <v>128</v>
      </c>
      <c r="D7885" s="14" t="s">
        <v>81</v>
      </c>
      <c r="E7885" s="14">
        <v>1</v>
      </c>
      <c r="F7885" s="14">
        <v>157.524135829747</v>
      </c>
      <c r="G7885" s="14">
        <v>52.508045276582202</v>
      </c>
      <c r="H7885" s="14">
        <v>141.15698358326699</v>
      </c>
      <c r="I7885" s="14">
        <v>140.34963382670199</v>
      </c>
      <c r="J7885" s="14">
        <v>119.13116191456901</v>
      </c>
      <c r="K7885" s="14">
        <v>164.23471766099499</v>
      </c>
      <c r="L7885" s="14">
        <v>23.885083834293599</v>
      </c>
      <c r="M7885" s="14">
        <v>21.218471912132301</v>
      </c>
      <c r="O7885" s="14"/>
      <c r="P7885" s="14"/>
      <c r="Q7885" s="14"/>
      <c r="R7885" s="14"/>
      <c r="S7885" s="14"/>
      <c r="T7885" s="14"/>
      <c r="U7885" s="14"/>
      <c r="V7885" s="14"/>
      <c r="W7885" s="14"/>
      <c r="X7885" s="14"/>
      <c r="Y7885" s="14"/>
    </row>
    <row r="7886" spans="1:25">
      <c r="A7886" s="14" t="s">
        <v>7922</v>
      </c>
      <c r="B7886" s="14" t="s">
        <v>68</v>
      </c>
      <c r="C7886" s="14" t="s">
        <v>129</v>
      </c>
      <c r="D7886" s="14" t="s">
        <v>81</v>
      </c>
      <c r="E7886" s="14">
        <v>1</v>
      </c>
      <c r="F7886" s="14">
        <v>159.75906403676001</v>
      </c>
      <c r="G7886" s="14">
        <v>53.253021345586497</v>
      </c>
      <c r="H7886" s="14">
        <v>142.56310260102401</v>
      </c>
      <c r="I7886" s="14">
        <v>137.733093155533</v>
      </c>
      <c r="J7886" s="14">
        <v>117.05947537940099</v>
      </c>
      <c r="K7886" s="14">
        <v>160.985410684025</v>
      </c>
      <c r="L7886" s="14">
        <v>23.252317528492501</v>
      </c>
      <c r="M7886" s="14">
        <v>20.673617776131302</v>
      </c>
      <c r="O7886" s="14"/>
      <c r="P7886" s="14"/>
      <c r="Q7886" s="14"/>
      <c r="R7886" s="14"/>
      <c r="S7886" s="14"/>
      <c r="T7886" s="14"/>
      <c r="U7886" s="14"/>
      <c r="V7886" s="14"/>
      <c r="W7886" s="14"/>
      <c r="X7886" s="14"/>
      <c r="Y7886" s="14"/>
    </row>
    <row r="7887" spans="1:25">
      <c r="A7887" s="14" t="s">
        <v>7923</v>
      </c>
      <c r="B7887" s="14" t="s">
        <v>68</v>
      </c>
      <c r="C7887" s="14" t="s">
        <v>130</v>
      </c>
      <c r="D7887" s="14" t="s">
        <v>81</v>
      </c>
      <c r="E7887" s="14">
        <v>1</v>
      </c>
      <c r="F7887" s="14">
        <v>158.36244169301401</v>
      </c>
      <c r="G7887" s="14">
        <v>52.787480564337997</v>
      </c>
      <c r="H7887" s="14">
        <v>140.642849130999</v>
      </c>
      <c r="I7887" s="14">
        <v>132.262115451418</v>
      </c>
      <c r="J7887" s="14">
        <v>112.333090990652</v>
      </c>
      <c r="K7887" s="14">
        <v>154.68862473349799</v>
      </c>
      <c r="L7887" s="14">
        <v>22.4265092820796</v>
      </c>
      <c r="M7887" s="14">
        <v>19.929024460766399</v>
      </c>
      <c r="O7887" s="14"/>
      <c r="P7887" s="14"/>
      <c r="Q7887" s="14"/>
      <c r="R7887" s="14"/>
      <c r="S7887" s="14"/>
      <c r="T7887" s="14"/>
      <c r="U7887" s="14"/>
      <c r="V7887" s="14"/>
      <c r="W7887" s="14"/>
      <c r="X7887" s="14"/>
      <c r="Y7887" s="14"/>
    </row>
    <row r="7888" spans="1:25">
      <c r="A7888" s="14" t="s">
        <v>7924</v>
      </c>
      <c r="B7888" s="14" t="s">
        <v>68</v>
      </c>
      <c r="C7888" s="14" t="s">
        <v>131</v>
      </c>
      <c r="D7888" s="14" t="s">
        <v>81</v>
      </c>
      <c r="E7888" s="14">
        <v>1</v>
      </c>
      <c r="F7888" s="14">
        <v>159.436008457018</v>
      </c>
      <c r="G7888" s="14">
        <v>53.145336152339503</v>
      </c>
      <c r="H7888" s="14">
        <v>140.99524089974099</v>
      </c>
      <c r="I7888" s="14">
        <v>130.36722025581699</v>
      </c>
      <c r="J7888" s="14">
        <v>110.798945890231</v>
      </c>
      <c r="K7888" s="14">
        <v>152.378955206119</v>
      </c>
      <c r="L7888" s="14">
        <v>22.0117349503018</v>
      </c>
      <c r="M7888" s="14">
        <v>19.568274365585498</v>
      </c>
      <c r="O7888" s="14"/>
      <c r="P7888" s="14"/>
      <c r="Q7888" s="14"/>
      <c r="R7888" s="14"/>
      <c r="S7888" s="14"/>
      <c r="T7888" s="14"/>
      <c r="U7888" s="14"/>
      <c r="V7888" s="14"/>
      <c r="W7888" s="14"/>
      <c r="X7888" s="14"/>
      <c r="Y7888" s="14"/>
    </row>
    <row r="7889" spans="1:25">
      <c r="A7889" s="14" t="s">
        <v>7925</v>
      </c>
      <c r="B7889" s="14" t="s">
        <v>68</v>
      </c>
      <c r="C7889" s="14" t="s">
        <v>132</v>
      </c>
      <c r="D7889" s="14" t="s">
        <v>81</v>
      </c>
      <c r="E7889" s="14">
        <v>1</v>
      </c>
      <c r="F7889" s="14">
        <v>157.439722288783</v>
      </c>
      <c r="G7889" s="14">
        <v>52.479907429594398</v>
      </c>
      <c r="H7889" s="14">
        <v>138.38178311780001</v>
      </c>
      <c r="I7889" s="14">
        <v>127.29451477161</v>
      </c>
      <c r="J7889" s="14">
        <v>108.09305497863301</v>
      </c>
      <c r="K7889" s="14">
        <v>148.909790095402</v>
      </c>
      <c r="L7889" s="14">
        <v>21.615275323792101</v>
      </c>
      <c r="M7889" s="14">
        <v>19.201459792977001</v>
      </c>
      <c r="O7889" s="14"/>
      <c r="P7889" s="14"/>
      <c r="Q7889" s="14"/>
      <c r="R7889" s="14"/>
      <c r="S7889" s="14"/>
      <c r="T7889" s="14"/>
      <c r="U7889" s="14"/>
      <c r="V7889" s="14"/>
      <c r="W7889" s="14"/>
      <c r="X7889" s="14"/>
      <c r="Y7889" s="14"/>
    </row>
    <row r="7890" spans="1:25">
      <c r="A7890" s="14" t="s">
        <v>7926</v>
      </c>
      <c r="B7890" s="14" t="s">
        <v>68</v>
      </c>
      <c r="C7890" s="14" t="s">
        <v>38</v>
      </c>
      <c r="D7890" s="14" t="s">
        <v>81</v>
      </c>
      <c r="E7890" s="14">
        <v>2</v>
      </c>
      <c r="F7890" s="14">
        <v>192.87423367295699</v>
      </c>
      <c r="G7890" s="14">
        <v>64.291411224318793</v>
      </c>
      <c r="H7890" s="14">
        <v>180.35068229443101</v>
      </c>
      <c r="I7890" s="14">
        <v>181.516561155555</v>
      </c>
      <c r="J7890" s="14">
        <v>156.58259423365701</v>
      </c>
      <c r="K7890" s="14">
        <v>209.26438259476799</v>
      </c>
      <c r="L7890" s="14">
        <v>27.7478214392128</v>
      </c>
      <c r="M7890" s="14">
        <v>24.9339669218976</v>
      </c>
      <c r="O7890" s="14"/>
      <c r="P7890" s="14"/>
      <c r="Q7890" s="14"/>
      <c r="R7890" s="14"/>
      <c r="S7890" s="14"/>
      <c r="T7890" s="14"/>
      <c r="U7890" s="14"/>
      <c r="V7890" s="14"/>
      <c r="W7890" s="14"/>
      <c r="X7890" s="14"/>
      <c r="Y7890" s="14"/>
    </row>
    <row r="7891" spans="1:25">
      <c r="A7891" s="14" t="s">
        <v>7927</v>
      </c>
      <c r="B7891" s="14" t="s">
        <v>68</v>
      </c>
      <c r="C7891" s="14" t="s">
        <v>36</v>
      </c>
      <c r="D7891" s="14" t="s">
        <v>81</v>
      </c>
      <c r="E7891" s="14">
        <v>2</v>
      </c>
      <c r="F7891" s="14">
        <v>202.461185029657</v>
      </c>
      <c r="G7891" s="14">
        <v>67.487061676552401</v>
      </c>
      <c r="H7891" s="14">
        <v>187.76483165594601</v>
      </c>
      <c r="I7891" s="14">
        <v>187.89253905273</v>
      </c>
      <c r="J7891" s="14">
        <v>162.69053625395901</v>
      </c>
      <c r="K7891" s="14">
        <v>215.86651171707399</v>
      </c>
      <c r="L7891" s="14">
        <v>27.973972664343901</v>
      </c>
      <c r="M7891" s="14">
        <v>25.202002798771101</v>
      </c>
      <c r="O7891" s="14"/>
      <c r="P7891" s="14"/>
      <c r="Q7891" s="14"/>
      <c r="R7891" s="14"/>
      <c r="S7891" s="14"/>
      <c r="T7891" s="14"/>
      <c r="U7891" s="14"/>
      <c r="V7891" s="14"/>
      <c r="W7891" s="14"/>
      <c r="X7891" s="14"/>
      <c r="Y7891" s="14"/>
    </row>
    <row r="7892" spans="1:25">
      <c r="A7892" s="14" t="s">
        <v>7928</v>
      </c>
      <c r="B7892" s="14" t="s">
        <v>68</v>
      </c>
      <c r="C7892" s="14" t="s">
        <v>34</v>
      </c>
      <c r="D7892" s="14" t="s">
        <v>81</v>
      </c>
      <c r="E7892" s="14">
        <v>2</v>
      </c>
      <c r="F7892" s="14">
        <v>203.990979563146</v>
      </c>
      <c r="G7892" s="14">
        <v>67.996993187715404</v>
      </c>
      <c r="H7892" s="14">
        <v>188.03264867048199</v>
      </c>
      <c r="I7892" s="14">
        <v>185.49868199396499</v>
      </c>
      <c r="J7892" s="14">
        <v>160.717792762383</v>
      </c>
      <c r="K7892" s="14">
        <v>212.99438737707601</v>
      </c>
      <c r="L7892" s="14">
        <v>27.495705383110799</v>
      </c>
      <c r="M7892" s="14">
        <v>24.780889231582002</v>
      </c>
      <c r="O7892" s="14"/>
      <c r="P7892" s="14"/>
      <c r="Q7892" s="14"/>
      <c r="R7892" s="14"/>
      <c r="S7892" s="14"/>
      <c r="T7892" s="14"/>
      <c r="U7892" s="14"/>
      <c r="V7892" s="14"/>
      <c r="W7892" s="14"/>
      <c r="X7892" s="14"/>
      <c r="Y7892" s="14"/>
    </row>
    <row r="7893" spans="1:25">
      <c r="A7893" s="14" t="s">
        <v>7929</v>
      </c>
      <c r="B7893" s="14" t="s">
        <v>68</v>
      </c>
      <c r="C7893" s="14" t="s">
        <v>128</v>
      </c>
      <c r="D7893" s="14" t="s">
        <v>81</v>
      </c>
      <c r="E7893" s="14">
        <v>2</v>
      </c>
      <c r="F7893" s="14">
        <v>199.08699727745</v>
      </c>
      <c r="G7893" s="14">
        <v>66.362332425816703</v>
      </c>
      <c r="H7893" s="14">
        <v>182.66370367961599</v>
      </c>
      <c r="I7893" s="14">
        <v>177.401078338513</v>
      </c>
      <c r="J7893" s="14">
        <v>153.43201758604599</v>
      </c>
      <c r="K7893" s="14">
        <v>204.03005572634299</v>
      </c>
      <c r="L7893" s="14">
        <v>26.628977387830801</v>
      </c>
      <c r="M7893" s="14">
        <v>23.9690607524666</v>
      </c>
      <c r="O7893" s="14"/>
      <c r="P7893" s="14"/>
      <c r="Q7893" s="14"/>
      <c r="R7893" s="14"/>
      <c r="S7893" s="14"/>
      <c r="T7893" s="14"/>
      <c r="U7893" s="14"/>
      <c r="V7893" s="14"/>
      <c r="W7893" s="14"/>
      <c r="X7893" s="14"/>
      <c r="Y7893" s="14"/>
    </row>
    <row r="7894" spans="1:25">
      <c r="A7894" s="14" t="s">
        <v>7930</v>
      </c>
      <c r="B7894" s="14" t="s">
        <v>68</v>
      </c>
      <c r="C7894" s="14" t="s">
        <v>129</v>
      </c>
      <c r="D7894" s="14" t="s">
        <v>81</v>
      </c>
      <c r="E7894" s="14">
        <v>2</v>
      </c>
      <c r="F7894" s="14">
        <v>186.825032108822</v>
      </c>
      <c r="G7894" s="14">
        <v>62.275010702940797</v>
      </c>
      <c r="H7894" s="14">
        <v>170.686612862658</v>
      </c>
      <c r="I7894" s="14">
        <v>162.99567616245</v>
      </c>
      <c r="J7894" s="14">
        <v>140.29819324892301</v>
      </c>
      <c r="K7894" s="14">
        <v>188.29826386695001</v>
      </c>
      <c r="L7894" s="14">
        <v>25.302587704500201</v>
      </c>
      <c r="M7894" s="14">
        <v>22.6974829135271</v>
      </c>
      <c r="O7894" s="14"/>
      <c r="P7894" s="14"/>
      <c r="Q7894" s="14"/>
      <c r="R7894" s="14"/>
      <c r="S7894" s="14"/>
      <c r="T7894" s="14"/>
      <c r="U7894" s="14"/>
      <c r="V7894" s="14"/>
      <c r="W7894" s="14"/>
      <c r="X7894" s="14"/>
      <c r="Y7894" s="14"/>
    </row>
    <row r="7895" spans="1:25">
      <c r="A7895" s="14" t="s">
        <v>7931</v>
      </c>
      <c r="B7895" s="14" t="s">
        <v>68</v>
      </c>
      <c r="C7895" s="14" t="s">
        <v>130</v>
      </c>
      <c r="D7895" s="14" t="s">
        <v>81</v>
      </c>
      <c r="E7895" s="14">
        <v>2</v>
      </c>
      <c r="F7895" s="14">
        <v>183.81336249391001</v>
      </c>
      <c r="G7895" s="14">
        <v>61.2711208313033</v>
      </c>
      <c r="H7895" s="14">
        <v>167.17600634268601</v>
      </c>
      <c r="I7895" s="14">
        <v>156.66297960245299</v>
      </c>
      <c r="J7895" s="14">
        <v>134.68055393992299</v>
      </c>
      <c r="K7895" s="14">
        <v>181.19028769263599</v>
      </c>
      <c r="L7895" s="14">
        <v>24.5273080901827</v>
      </c>
      <c r="M7895" s="14">
        <v>21.982425662529501</v>
      </c>
      <c r="O7895" s="14"/>
      <c r="P7895" s="14"/>
      <c r="Q7895" s="14"/>
      <c r="R7895" s="14"/>
      <c r="S7895" s="14"/>
      <c r="T7895" s="14"/>
      <c r="U7895" s="14"/>
      <c r="V7895" s="14"/>
      <c r="W7895" s="14"/>
      <c r="X7895" s="14"/>
      <c r="Y7895" s="14"/>
    </row>
    <row r="7896" spans="1:25">
      <c r="A7896" s="14" t="s">
        <v>7932</v>
      </c>
      <c r="B7896" s="14" t="s">
        <v>68</v>
      </c>
      <c r="C7896" s="14" t="s">
        <v>131</v>
      </c>
      <c r="D7896" s="14" t="s">
        <v>81</v>
      </c>
      <c r="E7896" s="14">
        <v>2</v>
      </c>
      <c r="F7896" s="14">
        <v>187.914866552738</v>
      </c>
      <c r="G7896" s="14">
        <v>62.638288850912801</v>
      </c>
      <c r="H7896" s="14">
        <v>169.90187026702799</v>
      </c>
      <c r="I7896" s="14">
        <v>158.50835890818001</v>
      </c>
      <c r="J7896" s="14">
        <v>136.51634211122001</v>
      </c>
      <c r="K7896" s="14">
        <v>183.01673575131801</v>
      </c>
      <c r="L7896" s="14">
        <v>24.508376843137999</v>
      </c>
      <c r="M7896" s="14">
        <v>21.992016796959302</v>
      </c>
      <c r="O7896" s="14"/>
      <c r="P7896" s="14"/>
      <c r="Q7896" s="14"/>
      <c r="R7896" s="14"/>
      <c r="S7896" s="14"/>
      <c r="T7896" s="14"/>
      <c r="U7896" s="14"/>
      <c r="V7896" s="14"/>
      <c r="W7896" s="14"/>
      <c r="X7896" s="14"/>
      <c r="Y7896" s="14"/>
    </row>
    <row r="7897" spans="1:25">
      <c r="A7897" s="14" t="s">
        <v>7933</v>
      </c>
      <c r="B7897" s="14" t="s">
        <v>68</v>
      </c>
      <c r="C7897" s="14" t="s">
        <v>132</v>
      </c>
      <c r="D7897" s="14" t="s">
        <v>81</v>
      </c>
      <c r="E7897" s="14">
        <v>2</v>
      </c>
      <c r="F7897" s="14">
        <v>203.598005840475</v>
      </c>
      <c r="G7897" s="14">
        <v>67.866001946824994</v>
      </c>
      <c r="H7897" s="14">
        <v>182.79583932526</v>
      </c>
      <c r="I7897" s="14">
        <v>169.30320426859001</v>
      </c>
      <c r="J7897" s="14">
        <v>146.71146096864399</v>
      </c>
      <c r="K7897" s="14">
        <v>194.37246310359899</v>
      </c>
      <c r="L7897" s="14">
        <v>25.069258835009101</v>
      </c>
      <c r="M7897" s="14">
        <v>22.591743299946302</v>
      </c>
      <c r="O7897" s="14"/>
      <c r="P7897" s="14"/>
      <c r="Q7897" s="14"/>
      <c r="R7897" s="14"/>
      <c r="S7897" s="14"/>
      <c r="T7897" s="14"/>
      <c r="U7897" s="14"/>
      <c r="V7897" s="14"/>
      <c r="W7897" s="14"/>
      <c r="X7897" s="14"/>
      <c r="Y7897" s="14"/>
    </row>
    <row r="7898" spans="1:25">
      <c r="A7898" s="14" t="s">
        <v>7934</v>
      </c>
      <c r="B7898" s="14" t="s">
        <v>68</v>
      </c>
      <c r="C7898" s="14" t="s">
        <v>38</v>
      </c>
      <c r="D7898" s="14" t="s">
        <v>81</v>
      </c>
      <c r="E7898" s="14">
        <v>3</v>
      </c>
      <c r="F7898" s="14">
        <v>245.84844488300999</v>
      </c>
      <c r="G7898" s="14">
        <v>81.949481627669996</v>
      </c>
      <c r="H7898" s="14">
        <v>231.04971089987299</v>
      </c>
      <c r="I7898" s="14">
        <v>218.04442833836501</v>
      </c>
      <c r="J7898" s="14">
        <v>191.30935627217701</v>
      </c>
      <c r="K7898" s="14">
        <v>247.43365195055401</v>
      </c>
      <c r="L7898" s="14">
        <v>29.3892236121895</v>
      </c>
      <c r="M7898" s="14">
        <v>26.735072066187701</v>
      </c>
      <c r="O7898" s="14"/>
      <c r="P7898" s="14"/>
      <c r="Q7898" s="14"/>
      <c r="R7898" s="14"/>
      <c r="S7898" s="14"/>
      <c r="T7898" s="14"/>
      <c r="U7898" s="14"/>
      <c r="V7898" s="14"/>
      <c r="W7898" s="14"/>
      <c r="X7898" s="14"/>
      <c r="Y7898" s="14"/>
    </row>
    <row r="7899" spans="1:25">
      <c r="A7899" s="14" t="s">
        <v>7935</v>
      </c>
      <c r="B7899" s="14" t="s">
        <v>68</v>
      </c>
      <c r="C7899" s="14" t="s">
        <v>36</v>
      </c>
      <c r="D7899" s="14" t="s">
        <v>81</v>
      </c>
      <c r="E7899" s="14">
        <v>3</v>
      </c>
      <c r="F7899" s="14">
        <v>245.156613833855</v>
      </c>
      <c r="G7899" s="14">
        <v>81.718871277951607</v>
      </c>
      <c r="H7899" s="14">
        <v>229.44856506921599</v>
      </c>
      <c r="I7899" s="14">
        <v>214.26674120541901</v>
      </c>
      <c r="J7899" s="14">
        <v>187.94297656081</v>
      </c>
      <c r="K7899" s="14">
        <v>243.207704657986</v>
      </c>
      <c r="L7899" s="14">
        <v>28.940963452566599</v>
      </c>
      <c r="M7899" s="14">
        <v>26.323764644609401</v>
      </c>
      <c r="O7899" s="14"/>
      <c r="P7899" s="14"/>
      <c r="Q7899" s="14"/>
      <c r="R7899" s="14"/>
      <c r="S7899" s="14"/>
      <c r="T7899" s="14"/>
      <c r="U7899" s="14"/>
      <c r="V7899" s="14"/>
      <c r="W7899" s="14"/>
      <c r="X7899" s="14"/>
      <c r="Y7899" s="14"/>
    </row>
    <row r="7900" spans="1:25">
      <c r="A7900" s="14" t="s">
        <v>7936</v>
      </c>
      <c r="B7900" s="14" t="s">
        <v>68</v>
      </c>
      <c r="C7900" s="14" t="s">
        <v>34</v>
      </c>
      <c r="D7900" s="14" t="s">
        <v>81</v>
      </c>
      <c r="E7900" s="14">
        <v>3</v>
      </c>
      <c r="F7900" s="14">
        <v>239.57479139940801</v>
      </c>
      <c r="G7900" s="14">
        <v>79.858263799802799</v>
      </c>
      <c r="H7900" s="14">
        <v>223.48811675535799</v>
      </c>
      <c r="I7900" s="14">
        <v>207.73529569909701</v>
      </c>
      <c r="J7900" s="14">
        <v>181.93311158516801</v>
      </c>
      <c r="K7900" s="14">
        <v>236.134128718966</v>
      </c>
      <c r="L7900" s="14">
        <v>28.398833019868199</v>
      </c>
      <c r="M7900" s="14">
        <v>25.802184113929101</v>
      </c>
      <c r="O7900" s="14"/>
      <c r="P7900" s="14"/>
      <c r="Q7900" s="14"/>
      <c r="R7900" s="14"/>
      <c r="S7900" s="14"/>
      <c r="T7900" s="14"/>
      <c r="U7900" s="14"/>
      <c r="V7900" s="14"/>
      <c r="W7900" s="14"/>
      <c r="X7900" s="14"/>
      <c r="Y7900" s="14"/>
    </row>
    <row r="7901" spans="1:25">
      <c r="A7901" s="14" t="s">
        <v>7937</v>
      </c>
      <c r="B7901" s="14" t="s">
        <v>68</v>
      </c>
      <c r="C7901" s="14" t="s">
        <v>128</v>
      </c>
      <c r="D7901" s="14" t="s">
        <v>81</v>
      </c>
      <c r="E7901" s="14">
        <v>3</v>
      </c>
      <c r="F7901" s="14">
        <v>245.92180877196</v>
      </c>
      <c r="G7901" s="14">
        <v>81.973936257320005</v>
      </c>
      <c r="H7901" s="14">
        <v>228.85601568251499</v>
      </c>
      <c r="I7901" s="14">
        <v>212.503049593274</v>
      </c>
      <c r="J7901" s="14">
        <v>186.45812636362601</v>
      </c>
      <c r="K7901" s="14">
        <v>241.13320301006101</v>
      </c>
      <c r="L7901" s="14">
        <v>28.630153416787401</v>
      </c>
      <c r="M7901" s="14">
        <v>26.044923229648099</v>
      </c>
      <c r="O7901" s="14"/>
      <c r="P7901" s="14"/>
      <c r="Q7901" s="14"/>
      <c r="R7901" s="14"/>
      <c r="S7901" s="14"/>
      <c r="T7901" s="14"/>
      <c r="U7901" s="14"/>
      <c r="V7901" s="14"/>
      <c r="W7901" s="14"/>
      <c r="X7901" s="14"/>
      <c r="Y7901" s="14"/>
    </row>
    <row r="7902" spans="1:25">
      <c r="A7902" s="14" t="s">
        <v>7938</v>
      </c>
      <c r="B7902" s="14" t="s">
        <v>68</v>
      </c>
      <c r="C7902" s="14" t="s">
        <v>129</v>
      </c>
      <c r="D7902" s="14" t="s">
        <v>81</v>
      </c>
      <c r="E7902" s="14">
        <v>3</v>
      </c>
      <c r="F7902" s="14">
        <v>257.49736947381501</v>
      </c>
      <c r="G7902" s="14">
        <v>85.8324564912715</v>
      </c>
      <c r="H7902" s="14">
        <v>239.11426479627701</v>
      </c>
      <c r="I7902" s="14">
        <v>220.77596427759701</v>
      </c>
      <c r="J7902" s="14">
        <v>194.34626457804299</v>
      </c>
      <c r="K7902" s="14">
        <v>249.76635803468699</v>
      </c>
      <c r="L7902" s="14">
        <v>28.990393757090001</v>
      </c>
      <c r="M7902" s="14">
        <v>26.429699699553499</v>
      </c>
      <c r="O7902" s="14"/>
      <c r="P7902" s="14"/>
      <c r="Q7902" s="14"/>
      <c r="R7902" s="14"/>
      <c r="S7902" s="14"/>
      <c r="T7902" s="14"/>
      <c r="U7902" s="14"/>
      <c r="V7902" s="14"/>
      <c r="W7902" s="14"/>
      <c r="X7902" s="14"/>
      <c r="Y7902" s="14"/>
    </row>
    <row r="7903" spans="1:25">
      <c r="A7903" s="14" t="s">
        <v>7939</v>
      </c>
      <c r="B7903" s="14" t="s">
        <v>68</v>
      </c>
      <c r="C7903" s="14" t="s">
        <v>130</v>
      </c>
      <c r="D7903" s="14" t="s">
        <v>81</v>
      </c>
      <c r="E7903" s="14">
        <v>3</v>
      </c>
      <c r="F7903" s="14">
        <v>272.171266099928</v>
      </c>
      <c r="G7903" s="14">
        <v>90.723755366642706</v>
      </c>
      <c r="H7903" s="14">
        <v>252.40774005372199</v>
      </c>
      <c r="I7903" s="14">
        <v>230.13173739282701</v>
      </c>
      <c r="J7903" s="14">
        <v>203.352030263985</v>
      </c>
      <c r="K7903" s="14">
        <v>259.43157216699001</v>
      </c>
      <c r="L7903" s="14">
        <v>29.299834774162498</v>
      </c>
      <c r="M7903" s="14">
        <v>26.7797071288417</v>
      </c>
      <c r="O7903" s="14"/>
      <c r="P7903" s="14"/>
      <c r="Q7903" s="14"/>
      <c r="R7903" s="14"/>
      <c r="S7903" s="14"/>
      <c r="T7903" s="14"/>
      <c r="U7903" s="14"/>
      <c r="V7903" s="14"/>
      <c r="W7903" s="14"/>
      <c r="X7903" s="14"/>
      <c r="Y7903" s="14"/>
    </row>
    <row r="7904" spans="1:25">
      <c r="A7904" s="14" t="s">
        <v>7940</v>
      </c>
      <c r="B7904" s="14" t="s">
        <v>68</v>
      </c>
      <c r="C7904" s="14" t="s">
        <v>131</v>
      </c>
      <c r="D7904" s="14" t="s">
        <v>81</v>
      </c>
      <c r="E7904" s="14">
        <v>3</v>
      </c>
      <c r="F7904" s="14">
        <v>269.31135914627998</v>
      </c>
      <c r="G7904" s="14">
        <v>89.770453048760103</v>
      </c>
      <c r="H7904" s="14">
        <v>248.952059703711</v>
      </c>
      <c r="I7904" s="14">
        <v>225.53670002343</v>
      </c>
      <c r="J7904" s="14">
        <v>199.18271915557199</v>
      </c>
      <c r="K7904" s="14">
        <v>254.38454307866101</v>
      </c>
      <c r="L7904" s="14">
        <v>28.847843055230602</v>
      </c>
      <c r="M7904" s="14">
        <v>26.353980867858699</v>
      </c>
      <c r="O7904" s="14"/>
      <c r="P7904" s="14"/>
      <c r="Q7904" s="14"/>
      <c r="R7904" s="14"/>
      <c r="S7904" s="14"/>
      <c r="T7904" s="14"/>
      <c r="U7904" s="14"/>
      <c r="V7904" s="14"/>
      <c r="W7904" s="14"/>
      <c r="X7904" s="14"/>
      <c r="Y7904" s="14"/>
    </row>
    <row r="7905" spans="1:25">
      <c r="A7905" s="14" t="s">
        <v>7941</v>
      </c>
      <c r="B7905" s="14" t="s">
        <v>68</v>
      </c>
      <c r="C7905" s="14" t="s">
        <v>132</v>
      </c>
      <c r="D7905" s="14" t="s">
        <v>81</v>
      </c>
      <c r="E7905" s="14">
        <v>3</v>
      </c>
      <c r="F7905" s="14">
        <v>274.05037297614001</v>
      </c>
      <c r="G7905" s="14">
        <v>91.350124325380094</v>
      </c>
      <c r="H7905" s="14">
        <v>252.255497953001</v>
      </c>
      <c r="I7905" s="14">
        <v>228.490174337198</v>
      </c>
      <c r="J7905" s="14">
        <v>202.02808866558701</v>
      </c>
      <c r="K7905" s="14">
        <v>257.43351666907898</v>
      </c>
      <c r="L7905" s="14">
        <v>28.943342331880601</v>
      </c>
      <c r="M7905" s="14">
        <v>26.462085671611401</v>
      </c>
      <c r="O7905" s="14"/>
      <c r="P7905" s="14"/>
      <c r="Q7905" s="14"/>
      <c r="R7905" s="14"/>
      <c r="S7905" s="14"/>
      <c r="T7905" s="14"/>
      <c r="U7905" s="14"/>
      <c r="V7905" s="14"/>
      <c r="W7905" s="14"/>
      <c r="X7905" s="14"/>
      <c r="Y7905" s="14"/>
    </row>
    <row r="7906" spans="1:25">
      <c r="A7906" s="14" t="s">
        <v>7942</v>
      </c>
      <c r="B7906" s="14" t="s">
        <v>68</v>
      </c>
      <c r="C7906" s="14" t="s">
        <v>38</v>
      </c>
      <c r="D7906" s="14" t="s">
        <v>81</v>
      </c>
      <c r="E7906" s="14">
        <v>4</v>
      </c>
      <c r="F7906" s="14">
        <v>267.09495064290599</v>
      </c>
      <c r="G7906" s="14">
        <v>89.031650214302104</v>
      </c>
      <c r="H7906" s="14">
        <v>267.07625530503498</v>
      </c>
      <c r="I7906" s="14">
        <v>259.88475204463901</v>
      </c>
      <c r="J7906" s="14">
        <v>229.28562845509799</v>
      </c>
      <c r="K7906" s="14">
        <v>293.39205146635601</v>
      </c>
      <c r="L7906" s="14">
        <v>33.507299421716503</v>
      </c>
      <c r="M7906" s="14">
        <v>30.599123589541101</v>
      </c>
      <c r="O7906" s="14"/>
      <c r="P7906" s="14"/>
      <c r="Q7906" s="14"/>
      <c r="R7906" s="14"/>
      <c r="S7906" s="14"/>
      <c r="T7906" s="14"/>
      <c r="U7906" s="14"/>
      <c r="V7906" s="14"/>
      <c r="W7906" s="14"/>
      <c r="X7906" s="14"/>
      <c r="Y7906" s="14"/>
    </row>
    <row r="7907" spans="1:25">
      <c r="A7907" s="14" t="s">
        <v>7943</v>
      </c>
      <c r="B7907" s="14" t="s">
        <v>68</v>
      </c>
      <c r="C7907" s="14" t="s">
        <v>36</v>
      </c>
      <c r="D7907" s="14" t="s">
        <v>81</v>
      </c>
      <c r="E7907" s="14">
        <v>4</v>
      </c>
      <c r="F7907" s="14">
        <v>257.232762527918</v>
      </c>
      <c r="G7907" s="14">
        <v>85.744254175972799</v>
      </c>
      <c r="H7907" s="14">
        <v>256.506848147661</v>
      </c>
      <c r="I7907" s="14">
        <v>247.17305173021501</v>
      </c>
      <c r="J7907" s="14">
        <v>217.53468914744599</v>
      </c>
      <c r="K7907" s="14">
        <v>279.68453906053799</v>
      </c>
      <c r="L7907" s="14">
        <v>32.511487330322602</v>
      </c>
      <c r="M7907" s="14">
        <v>29.6383625827694</v>
      </c>
      <c r="O7907" s="14"/>
      <c r="P7907" s="14"/>
      <c r="Q7907" s="14"/>
      <c r="R7907" s="14"/>
      <c r="S7907" s="14"/>
      <c r="T7907" s="14"/>
      <c r="U7907" s="14"/>
      <c r="V7907" s="14"/>
      <c r="W7907" s="14"/>
      <c r="X7907" s="14"/>
      <c r="Y7907" s="14"/>
    </row>
    <row r="7908" spans="1:25">
      <c r="A7908" s="14" t="s">
        <v>7944</v>
      </c>
      <c r="B7908" s="14" t="s">
        <v>68</v>
      </c>
      <c r="C7908" s="14" t="s">
        <v>34</v>
      </c>
      <c r="D7908" s="14" t="s">
        <v>81</v>
      </c>
      <c r="E7908" s="14">
        <v>4</v>
      </c>
      <c r="F7908" s="14">
        <v>247.94028522271799</v>
      </c>
      <c r="G7908" s="14">
        <v>82.646761740906101</v>
      </c>
      <c r="H7908" s="14">
        <v>246.559551733013</v>
      </c>
      <c r="I7908" s="14">
        <v>236.483988328924</v>
      </c>
      <c r="J7908" s="14">
        <v>207.64937117089099</v>
      </c>
      <c r="K7908" s="14">
        <v>268.16845219633001</v>
      </c>
      <c r="L7908" s="14">
        <v>31.684463867406102</v>
      </c>
      <c r="M7908" s="14">
        <v>28.834617158033399</v>
      </c>
      <c r="O7908" s="14"/>
      <c r="P7908" s="14"/>
      <c r="Q7908" s="14"/>
      <c r="R7908" s="14"/>
      <c r="S7908" s="14"/>
      <c r="T7908" s="14"/>
      <c r="U7908" s="14"/>
      <c r="V7908" s="14"/>
      <c r="W7908" s="14"/>
      <c r="X7908" s="14"/>
      <c r="Y7908" s="14"/>
    </row>
    <row r="7909" spans="1:25">
      <c r="A7909" s="14" t="s">
        <v>7945</v>
      </c>
      <c r="B7909" s="14" t="s">
        <v>68</v>
      </c>
      <c r="C7909" s="14" t="s">
        <v>128</v>
      </c>
      <c r="D7909" s="14" t="s">
        <v>81</v>
      </c>
      <c r="E7909" s="14">
        <v>4</v>
      </c>
      <c r="F7909" s="14">
        <v>243.32511522874799</v>
      </c>
      <c r="G7909" s="14">
        <v>81.108371742916006</v>
      </c>
      <c r="H7909" s="14">
        <v>241.37959568750699</v>
      </c>
      <c r="I7909" s="14">
        <v>229.07090374086701</v>
      </c>
      <c r="J7909" s="14">
        <v>200.90106895970899</v>
      </c>
      <c r="K7909" s="14">
        <v>260.05256087135899</v>
      </c>
      <c r="L7909" s="14">
        <v>30.981657130491399</v>
      </c>
      <c r="M7909" s="14">
        <v>28.169834781158801</v>
      </c>
      <c r="O7909" s="14"/>
      <c r="P7909" s="14"/>
      <c r="Q7909" s="14"/>
      <c r="R7909" s="14"/>
      <c r="S7909" s="14"/>
      <c r="T7909" s="14"/>
      <c r="U7909" s="14"/>
      <c r="V7909" s="14"/>
      <c r="W7909" s="14"/>
      <c r="X7909" s="14"/>
      <c r="Y7909" s="14"/>
    </row>
    <row r="7910" spans="1:25">
      <c r="A7910" s="14" t="s">
        <v>7946</v>
      </c>
      <c r="B7910" s="14" t="s">
        <v>68</v>
      </c>
      <c r="C7910" s="14" t="s">
        <v>129</v>
      </c>
      <c r="D7910" s="14" t="s">
        <v>81</v>
      </c>
      <c r="E7910" s="14">
        <v>4</v>
      </c>
      <c r="F7910" s="14">
        <v>249.56149422755999</v>
      </c>
      <c r="G7910" s="14">
        <v>83.187164742520096</v>
      </c>
      <c r="H7910" s="14">
        <v>247.43111235022499</v>
      </c>
      <c r="I7910" s="14">
        <v>233.98962270046201</v>
      </c>
      <c r="J7910" s="14">
        <v>205.61258512782501</v>
      </c>
      <c r="K7910" s="14">
        <v>265.16167831243803</v>
      </c>
      <c r="L7910" s="14">
        <v>31.172055611975999</v>
      </c>
      <c r="M7910" s="14">
        <v>28.3770375726377</v>
      </c>
      <c r="O7910" s="14"/>
      <c r="P7910" s="14"/>
      <c r="Q7910" s="14"/>
      <c r="R7910" s="14"/>
      <c r="S7910" s="14"/>
      <c r="T7910" s="14"/>
      <c r="U7910" s="14"/>
      <c r="V7910" s="14"/>
      <c r="W7910" s="14"/>
      <c r="X7910" s="14"/>
      <c r="Y7910" s="14"/>
    </row>
    <row r="7911" spans="1:25">
      <c r="A7911" s="14" t="s">
        <v>7947</v>
      </c>
      <c r="B7911" s="14" t="s">
        <v>68</v>
      </c>
      <c r="C7911" s="14" t="s">
        <v>130</v>
      </c>
      <c r="D7911" s="14" t="s">
        <v>81</v>
      </c>
      <c r="E7911" s="14">
        <v>4</v>
      </c>
      <c r="F7911" s="14">
        <v>264.62076032575601</v>
      </c>
      <c r="G7911" s="14">
        <v>88.206920108585507</v>
      </c>
      <c r="H7911" s="14">
        <v>262.67434344086001</v>
      </c>
      <c r="I7911" s="14">
        <v>247.21197979545701</v>
      </c>
      <c r="J7911" s="14">
        <v>218.09473258150101</v>
      </c>
      <c r="K7911" s="14">
        <v>279.11012943812398</v>
      </c>
      <c r="L7911" s="14">
        <v>31.898149642667601</v>
      </c>
      <c r="M7911" s="14">
        <v>29.117247213955299</v>
      </c>
      <c r="O7911" s="14"/>
      <c r="P7911" s="14"/>
      <c r="Q7911" s="14"/>
      <c r="R7911" s="14"/>
      <c r="S7911" s="14"/>
      <c r="T7911" s="14"/>
      <c r="U7911" s="14"/>
      <c r="V7911" s="14"/>
      <c r="W7911" s="14"/>
      <c r="X7911" s="14"/>
      <c r="Y7911" s="14"/>
    </row>
    <row r="7912" spans="1:25">
      <c r="A7912" s="14" t="s">
        <v>7948</v>
      </c>
      <c r="B7912" s="14" t="s">
        <v>68</v>
      </c>
      <c r="C7912" s="14" t="s">
        <v>131</v>
      </c>
      <c r="D7912" s="14" t="s">
        <v>81</v>
      </c>
      <c r="E7912" s="14">
        <v>4</v>
      </c>
      <c r="F7912" s="14">
        <v>269.53817484590098</v>
      </c>
      <c r="G7912" s="14">
        <v>89.846058281966904</v>
      </c>
      <c r="H7912" s="14">
        <v>267.58480576382499</v>
      </c>
      <c r="I7912" s="14">
        <v>251.141709475845</v>
      </c>
      <c r="J7912" s="14">
        <v>221.85408394442999</v>
      </c>
      <c r="K7912" s="14">
        <v>283.199581012544</v>
      </c>
      <c r="L7912" s="14">
        <v>32.057871536698499</v>
      </c>
      <c r="M7912" s="14">
        <v>29.287625531414999</v>
      </c>
      <c r="O7912" s="14"/>
      <c r="P7912" s="14"/>
      <c r="Q7912" s="14"/>
      <c r="R7912" s="14"/>
      <c r="S7912" s="14"/>
      <c r="T7912" s="14"/>
      <c r="U7912" s="14"/>
      <c r="V7912" s="14"/>
      <c r="W7912" s="14"/>
      <c r="X7912" s="14"/>
      <c r="Y7912" s="14"/>
    </row>
    <row r="7913" spans="1:25">
      <c r="A7913" s="14" t="s">
        <v>7949</v>
      </c>
      <c r="B7913" s="14" t="s">
        <v>68</v>
      </c>
      <c r="C7913" s="14" t="s">
        <v>132</v>
      </c>
      <c r="D7913" s="14" t="s">
        <v>81</v>
      </c>
      <c r="E7913" s="14">
        <v>4</v>
      </c>
      <c r="F7913" s="14">
        <v>266.55905494996699</v>
      </c>
      <c r="G7913" s="14">
        <v>88.853018316655593</v>
      </c>
      <c r="H7913" s="14">
        <v>264.97450739573998</v>
      </c>
      <c r="I7913" s="14">
        <v>247.578647576994</v>
      </c>
      <c r="J7913" s="14">
        <v>218.57452314166801</v>
      </c>
      <c r="K7913" s="14">
        <v>279.34226766084998</v>
      </c>
      <c r="L7913" s="14">
        <v>31.763620083855798</v>
      </c>
      <c r="M7913" s="14">
        <v>29.004124435326499</v>
      </c>
      <c r="O7913" s="14"/>
      <c r="P7913" s="14"/>
      <c r="Q7913" s="14"/>
      <c r="R7913" s="14"/>
      <c r="S7913" s="14"/>
      <c r="T7913" s="14"/>
      <c r="U7913" s="14"/>
      <c r="V7913" s="14"/>
      <c r="W7913" s="14"/>
      <c r="X7913" s="14"/>
      <c r="Y7913" s="14"/>
    </row>
    <row r="7914" spans="1:25">
      <c r="A7914" s="14" t="s">
        <v>7950</v>
      </c>
      <c r="B7914" s="14" t="s">
        <v>68</v>
      </c>
      <c r="C7914" s="14" t="s">
        <v>38</v>
      </c>
      <c r="D7914" s="14" t="s">
        <v>81</v>
      </c>
      <c r="E7914" s="14">
        <v>5</v>
      </c>
      <c r="F7914" s="14">
        <v>285.66251765047099</v>
      </c>
      <c r="G7914" s="14">
        <v>95.220839216823606</v>
      </c>
      <c r="H7914" s="14">
        <v>313.91140498507798</v>
      </c>
      <c r="I7914" s="14">
        <v>322.02048728213703</v>
      </c>
      <c r="J7914" s="14">
        <v>285.42184860796698</v>
      </c>
      <c r="K7914" s="14">
        <v>361.97691983991399</v>
      </c>
      <c r="L7914" s="14">
        <v>39.9564325577768</v>
      </c>
      <c r="M7914" s="14">
        <v>36.598638674170402</v>
      </c>
      <c r="O7914" s="14"/>
      <c r="P7914" s="14"/>
      <c r="Q7914" s="14"/>
      <c r="R7914" s="14"/>
      <c r="S7914" s="14"/>
      <c r="T7914" s="14"/>
      <c r="U7914" s="14"/>
      <c r="V7914" s="14"/>
      <c r="W7914" s="14"/>
      <c r="X7914" s="14"/>
      <c r="Y7914" s="14"/>
    </row>
    <row r="7915" spans="1:25">
      <c r="A7915" s="14" t="s">
        <v>7951</v>
      </c>
      <c r="B7915" s="14" t="s">
        <v>68</v>
      </c>
      <c r="C7915" s="14" t="s">
        <v>36</v>
      </c>
      <c r="D7915" s="14" t="s">
        <v>81</v>
      </c>
      <c r="E7915" s="14">
        <v>5</v>
      </c>
      <c r="F7915" s="14">
        <v>293.42620792480898</v>
      </c>
      <c r="G7915" s="14">
        <v>97.808735974936297</v>
      </c>
      <c r="H7915" s="14">
        <v>323.23849424943398</v>
      </c>
      <c r="I7915" s="14">
        <v>332.87169816251298</v>
      </c>
      <c r="J7915" s="14">
        <v>295.57196142272397</v>
      </c>
      <c r="K7915" s="14">
        <v>373.54576916089502</v>
      </c>
      <c r="L7915" s="14">
        <v>40.6740709983819</v>
      </c>
      <c r="M7915" s="14">
        <v>37.2997367397899</v>
      </c>
      <c r="O7915" s="14"/>
      <c r="P7915" s="14"/>
      <c r="Q7915" s="14"/>
      <c r="R7915" s="14"/>
      <c r="S7915" s="14"/>
      <c r="T7915" s="14"/>
      <c r="U7915" s="14"/>
      <c r="V7915" s="14"/>
      <c r="W7915" s="14"/>
      <c r="X7915" s="14"/>
      <c r="Y7915" s="14"/>
    </row>
    <row r="7916" spans="1:25">
      <c r="A7916" s="14" t="s">
        <v>7952</v>
      </c>
      <c r="B7916" s="14" t="s">
        <v>68</v>
      </c>
      <c r="C7916" s="14" t="s">
        <v>34</v>
      </c>
      <c r="D7916" s="14" t="s">
        <v>81</v>
      </c>
      <c r="E7916" s="14">
        <v>5</v>
      </c>
      <c r="F7916" s="14">
        <v>296.38613870580099</v>
      </c>
      <c r="G7916" s="14">
        <v>98.795379568600197</v>
      </c>
      <c r="H7916" s="14">
        <v>327.42975364928998</v>
      </c>
      <c r="I7916" s="14">
        <v>331.766419015125</v>
      </c>
      <c r="J7916" s="14">
        <v>294.80961206525001</v>
      </c>
      <c r="K7916" s="14">
        <v>372.04899423045902</v>
      </c>
      <c r="L7916" s="14">
        <v>40.282575215333502</v>
      </c>
      <c r="M7916" s="14">
        <v>36.956806949874803</v>
      </c>
      <c r="O7916" s="14"/>
      <c r="P7916" s="14"/>
      <c r="Q7916" s="14"/>
      <c r="R7916" s="14"/>
      <c r="S7916" s="14"/>
      <c r="T7916" s="14"/>
      <c r="U7916" s="14"/>
      <c r="V7916" s="14"/>
      <c r="W7916" s="14"/>
      <c r="X7916" s="14"/>
      <c r="Y7916" s="14"/>
    </row>
    <row r="7917" spans="1:25">
      <c r="A7917" s="14" t="s">
        <v>7953</v>
      </c>
      <c r="B7917" s="14" t="s">
        <v>68</v>
      </c>
      <c r="C7917" s="14" t="s">
        <v>128</v>
      </c>
      <c r="D7917" s="14" t="s">
        <v>81</v>
      </c>
      <c r="E7917" s="14">
        <v>5</v>
      </c>
      <c r="F7917" s="14">
        <v>282.59891063872601</v>
      </c>
      <c r="G7917" s="14">
        <v>94.199636879575195</v>
      </c>
      <c r="H7917" s="14">
        <v>313.09429496867398</v>
      </c>
      <c r="I7917" s="14">
        <v>317.24288878692403</v>
      </c>
      <c r="J7917" s="14">
        <v>281.15566963899698</v>
      </c>
      <c r="K7917" s="14">
        <v>356.65976243492003</v>
      </c>
      <c r="L7917" s="14">
        <v>39.416873647995203</v>
      </c>
      <c r="M7917" s="14">
        <v>36.087219147926902</v>
      </c>
      <c r="O7917" s="14"/>
      <c r="P7917" s="14"/>
      <c r="Q7917" s="14"/>
      <c r="R7917" s="14"/>
      <c r="S7917" s="14"/>
      <c r="T7917" s="14"/>
      <c r="U7917" s="14"/>
      <c r="V7917" s="14"/>
      <c r="W7917" s="14"/>
      <c r="X7917" s="14"/>
      <c r="Y7917" s="14"/>
    </row>
    <row r="7918" spans="1:25">
      <c r="A7918" s="14" t="s">
        <v>7954</v>
      </c>
      <c r="B7918" s="14" t="s">
        <v>68</v>
      </c>
      <c r="C7918" s="14" t="s">
        <v>129</v>
      </c>
      <c r="D7918" s="14" t="s">
        <v>81</v>
      </c>
      <c r="E7918" s="14">
        <v>5</v>
      </c>
      <c r="F7918" s="14">
        <v>288.900701368216</v>
      </c>
      <c r="G7918" s="14">
        <v>96.300233789405496</v>
      </c>
      <c r="H7918" s="14">
        <v>320.13286353465799</v>
      </c>
      <c r="I7918" s="14">
        <v>322.43425709341699</v>
      </c>
      <c r="J7918" s="14">
        <v>286.19394761542799</v>
      </c>
      <c r="K7918" s="14">
        <v>361.97988651293298</v>
      </c>
      <c r="L7918" s="14">
        <v>39.5456294195168</v>
      </c>
      <c r="M7918" s="14">
        <v>36.240309477988298</v>
      </c>
      <c r="O7918" s="14"/>
      <c r="P7918" s="14"/>
      <c r="Q7918" s="14"/>
      <c r="R7918" s="14"/>
      <c r="S7918" s="14"/>
      <c r="T7918" s="14"/>
      <c r="U7918" s="14"/>
      <c r="V7918" s="14"/>
      <c r="W7918" s="14"/>
      <c r="X7918" s="14"/>
      <c r="Y7918" s="14"/>
    </row>
    <row r="7919" spans="1:25">
      <c r="A7919" s="14" t="s">
        <v>7955</v>
      </c>
      <c r="B7919" s="14" t="s">
        <v>68</v>
      </c>
      <c r="C7919" s="14" t="s">
        <v>130</v>
      </c>
      <c r="D7919" s="14" t="s">
        <v>81</v>
      </c>
      <c r="E7919" s="14">
        <v>5</v>
      </c>
      <c r="F7919" s="14">
        <v>282.18286298067397</v>
      </c>
      <c r="G7919" s="14">
        <v>94.060954326891505</v>
      </c>
      <c r="H7919" s="14">
        <v>312.61603387877301</v>
      </c>
      <c r="I7919" s="14">
        <v>315.427332810417</v>
      </c>
      <c r="J7919" s="14">
        <v>279.60568676829598</v>
      </c>
      <c r="K7919" s="14">
        <v>354.55668572139001</v>
      </c>
      <c r="L7919" s="14">
        <v>39.129352910972401</v>
      </c>
      <c r="M7919" s="14">
        <v>35.821646042121401</v>
      </c>
      <c r="O7919" s="14"/>
      <c r="P7919" s="14"/>
      <c r="Q7919" s="14"/>
      <c r="R7919" s="14"/>
      <c r="S7919" s="14"/>
      <c r="T7919" s="14"/>
      <c r="U7919" s="14"/>
      <c r="V7919" s="14"/>
      <c r="W7919" s="14"/>
      <c r="X7919" s="14"/>
      <c r="Y7919" s="14"/>
    </row>
    <row r="7920" spans="1:25">
      <c r="A7920" s="14" t="s">
        <v>7956</v>
      </c>
      <c r="B7920" s="14" t="s">
        <v>68</v>
      </c>
      <c r="C7920" s="14" t="s">
        <v>131</v>
      </c>
      <c r="D7920" s="14" t="s">
        <v>81</v>
      </c>
      <c r="E7920" s="14">
        <v>5</v>
      </c>
      <c r="F7920" s="14">
        <v>278.11357360296199</v>
      </c>
      <c r="G7920" s="14">
        <v>92.704524534320598</v>
      </c>
      <c r="H7920" s="14">
        <v>307.39612883586602</v>
      </c>
      <c r="I7920" s="14">
        <v>308.29409600182299</v>
      </c>
      <c r="J7920" s="14">
        <v>273.049047820552</v>
      </c>
      <c r="K7920" s="14">
        <v>346.81851253977902</v>
      </c>
      <c r="L7920" s="14">
        <v>38.524416537956299</v>
      </c>
      <c r="M7920" s="14">
        <v>35.245048181270697</v>
      </c>
      <c r="O7920" s="14"/>
      <c r="P7920" s="14"/>
      <c r="Q7920" s="14"/>
      <c r="R7920" s="14"/>
      <c r="S7920" s="14"/>
      <c r="T7920" s="14"/>
      <c r="U7920" s="14"/>
      <c r="V7920" s="14"/>
      <c r="W7920" s="14"/>
      <c r="X7920" s="14"/>
      <c r="Y7920" s="14"/>
    </row>
    <row r="7921" spans="1:25">
      <c r="A7921" s="14" t="s">
        <v>7957</v>
      </c>
      <c r="B7921" s="14" t="s">
        <v>68</v>
      </c>
      <c r="C7921" s="14" t="s">
        <v>132</v>
      </c>
      <c r="D7921" s="14" t="s">
        <v>81</v>
      </c>
      <c r="E7921" s="14">
        <v>5</v>
      </c>
      <c r="F7921" s="14">
        <v>279.24629884180001</v>
      </c>
      <c r="G7921" s="14">
        <v>93.082099613933295</v>
      </c>
      <c r="H7921" s="14">
        <v>306.77304408779798</v>
      </c>
      <c r="I7921" s="14">
        <v>307.24041289441499</v>
      </c>
      <c r="J7921" s="14">
        <v>272.19666154215298</v>
      </c>
      <c r="K7921" s="14">
        <v>345.53785434758998</v>
      </c>
      <c r="L7921" s="14">
        <v>38.2974414531745</v>
      </c>
      <c r="M7921" s="14">
        <v>35.043751352262603</v>
      </c>
      <c r="O7921" s="14"/>
      <c r="P7921" s="14"/>
      <c r="Q7921" s="14"/>
      <c r="R7921" s="14"/>
      <c r="S7921" s="14"/>
      <c r="T7921" s="14"/>
      <c r="U7921" s="14"/>
      <c r="V7921" s="14"/>
      <c r="W7921" s="14"/>
      <c r="X7921" s="14"/>
      <c r="Y7921" s="14"/>
    </row>
    <row r="7922" spans="1:25">
      <c r="A7922" s="14" t="s">
        <v>7958</v>
      </c>
      <c r="B7922" s="14" t="s">
        <v>68</v>
      </c>
      <c r="C7922" s="14" t="s">
        <v>38</v>
      </c>
      <c r="D7922" s="14" t="s">
        <v>73</v>
      </c>
      <c r="E7922" s="14">
        <v>0</v>
      </c>
      <c r="F7922" s="14">
        <v>1537.36481962618</v>
      </c>
      <c r="G7922" s="14">
        <v>512.45493987539396</v>
      </c>
      <c r="H7922" s="14">
        <v>238.31492573627301</v>
      </c>
      <c r="I7922" s="14">
        <v>216.955014189602</v>
      </c>
      <c r="J7922" s="14">
        <v>206.10946035356201</v>
      </c>
      <c r="K7922" s="14">
        <v>228.21770763272201</v>
      </c>
      <c r="L7922" s="14">
        <v>11.262693443119799</v>
      </c>
      <c r="M7922" s="14">
        <v>10.845553836040301</v>
      </c>
      <c r="O7922" s="14"/>
      <c r="P7922" s="14"/>
      <c r="Q7922" s="14"/>
      <c r="R7922" s="14"/>
      <c r="S7922" s="14"/>
      <c r="T7922" s="14"/>
      <c r="U7922" s="14"/>
      <c r="V7922" s="14"/>
      <c r="W7922" s="14"/>
      <c r="X7922" s="14"/>
      <c r="Y7922" s="14"/>
    </row>
    <row r="7923" spans="1:25">
      <c r="A7923" s="14" t="s">
        <v>7959</v>
      </c>
      <c r="B7923" s="14" t="s">
        <v>68</v>
      </c>
      <c r="C7923" s="14" t="s">
        <v>36</v>
      </c>
      <c r="D7923" s="14" t="s">
        <v>73</v>
      </c>
      <c r="E7923" s="14">
        <v>0</v>
      </c>
      <c r="F7923" s="14">
        <v>1545.4440624814699</v>
      </c>
      <c r="G7923" s="14">
        <v>515.14802082715698</v>
      </c>
      <c r="H7923" s="14">
        <v>238.455447485669</v>
      </c>
      <c r="I7923" s="14">
        <v>216.83908103298199</v>
      </c>
      <c r="J7923" s="14">
        <v>206.027736695805</v>
      </c>
      <c r="K7923" s="14">
        <v>228.06513802989201</v>
      </c>
      <c r="L7923" s="14">
        <v>11.226056996910501</v>
      </c>
      <c r="M7923" s="14">
        <v>10.811344337176401</v>
      </c>
      <c r="O7923" s="14"/>
      <c r="P7923" s="14"/>
      <c r="Q7923" s="14"/>
      <c r="R7923" s="14"/>
      <c r="S7923" s="14"/>
      <c r="T7923" s="14"/>
      <c r="U7923" s="14"/>
      <c r="V7923" s="14"/>
      <c r="W7923" s="14"/>
      <c r="X7923" s="14"/>
      <c r="Y7923" s="14"/>
    </row>
    <row r="7924" spans="1:25">
      <c r="A7924" s="14" t="s">
        <v>7960</v>
      </c>
      <c r="B7924" s="14" t="s">
        <v>68</v>
      </c>
      <c r="C7924" s="14" t="s">
        <v>34</v>
      </c>
      <c r="D7924" s="14" t="s">
        <v>73</v>
      </c>
      <c r="E7924" s="14">
        <v>0</v>
      </c>
      <c r="F7924" s="14">
        <v>1521.3348234652999</v>
      </c>
      <c r="G7924" s="14">
        <v>507.111607821767</v>
      </c>
      <c r="H7924" s="14">
        <v>234.20933236016</v>
      </c>
      <c r="I7924" s="14">
        <v>211.17575876576299</v>
      </c>
      <c r="J7924" s="14">
        <v>200.56745331442701</v>
      </c>
      <c r="K7924" s="14">
        <v>222.19426813758199</v>
      </c>
      <c r="L7924" s="14">
        <v>11.018509371818901</v>
      </c>
      <c r="M7924" s="14">
        <v>10.608305451335999</v>
      </c>
      <c r="O7924" s="14"/>
      <c r="P7924" s="14"/>
      <c r="Q7924" s="14"/>
      <c r="R7924" s="14"/>
      <c r="S7924" s="14"/>
      <c r="T7924" s="14"/>
      <c r="U7924" s="14"/>
      <c r="V7924" s="14"/>
      <c r="W7924" s="14"/>
      <c r="X7924" s="14"/>
      <c r="Y7924" s="14"/>
    </row>
    <row r="7925" spans="1:25">
      <c r="A7925" s="14" t="s">
        <v>7961</v>
      </c>
      <c r="B7925" s="14" t="s">
        <v>68</v>
      </c>
      <c r="C7925" s="14" t="s">
        <v>128</v>
      </c>
      <c r="D7925" s="14" t="s">
        <v>73</v>
      </c>
      <c r="E7925" s="14">
        <v>0</v>
      </c>
      <c r="F7925" s="14">
        <v>1491.47739853096</v>
      </c>
      <c r="G7925" s="14">
        <v>497.15913284365399</v>
      </c>
      <c r="H7925" s="14">
        <v>229.401240389836</v>
      </c>
      <c r="I7925" s="14">
        <v>204.61659111438701</v>
      </c>
      <c r="J7925" s="14">
        <v>194.236709519068</v>
      </c>
      <c r="K7925" s="14">
        <v>215.40192688451199</v>
      </c>
      <c r="L7925" s="14">
        <v>10.7853357701257</v>
      </c>
      <c r="M7925" s="14">
        <v>10.3798815953187</v>
      </c>
      <c r="O7925" s="14"/>
      <c r="P7925" s="14"/>
      <c r="Q7925" s="14"/>
      <c r="R7925" s="14"/>
      <c r="S7925" s="14"/>
      <c r="T7925" s="14"/>
      <c r="U7925" s="14"/>
      <c r="V7925" s="14"/>
      <c r="W7925" s="14"/>
      <c r="X7925" s="14"/>
      <c r="Y7925" s="14"/>
    </row>
    <row r="7926" spans="1:25">
      <c r="A7926" s="14" t="s">
        <v>7962</v>
      </c>
      <c r="B7926" s="14" t="s">
        <v>68</v>
      </c>
      <c r="C7926" s="14" t="s">
        <v>129</v>
      </c>
      <c r="D7926" s="14" t="s">
        <v>73</v>
      </c>
      <c r="E7926" s="14">
        <v>0</v>
      </c>
      <c r="F7926" s="14">
        <v>1480.59765112325</v>
      </c>
      <c r="G7926" s="14">
        <v>493.53255037441602</v>
      </c>
      <c r="H7926" s="14">
        <v>227.51543578099199</v>
      </c>
      <c r="I7926" s="14">
        <v>200.08497963500901</v>
      </c>
      <c r="J7926" s="14">
        <v>189.89899403184799</v>
      </c>
      <c r="K7926" s="14">
        <v>210.670336014036</v>
      </c>
      <c r="L7926" s="14">
        <v>10.585356379026599</v>
      </c>
      <c r="M7926" s="14">
        <v>10.1859856031612</v>
      </c>
      <c r="O7926" s="14"/>
      <c r="P7926" s="14"/>
      <c r="Q7926" s="14"/>
      <c r="R7926" s="14"/>
      <c r="S7926" s="14"/>
      <c r="T7926" s="14"/>
      <c r="U7926" s="14"/>
      <c r="V7926" s="14"/>
      <c r="W7926" s="14"/>
      <c r="X7926" s="14"/>
      <c r="Y7926" s="14"/>
    </row>
    <row r="7927" spans="1:25">
      <c r="A7927" s="14" t="s">
        <v>7963</v>
      </c>
      <c r="B7927" s="14" t="s">
        <v>68</v>
      </c>
      <c r="C7927" s="14" t="s">
        <v>130</v>
      </c>
      <c r="D7927" s="14" t="s">
        <v>73</v>
      </c>
      <c r="E7927" s="14">
        <v>0</v>
      </c>
      <c r="F7927" s="14">
        <v>1476.9127115061999</v>
      </c>
      <c r="G7927" s="14">
        <v>492.30423716873401</v>
      </c>
      <c r="H7927" s="14">
        <v>226.70220307182001</v>
      </c>
      <c r="I7927" s="14">
        <v>197.45793966952201</v>
      </c>
      <c r="J7927" s="14">
        <v>187.395244881092</v>
      </c>
      <c r="K7927" s="14">
        <v>207.91567371113501</v>
      </c>
      <c r="L7927" s="14">
        <v>10.4577340416133</v>
      </c>
      <c r="M7927" s="14">
        <v>10.062694788429599</v>
      </c>
      <c r="O7927" s="14"/>
      <c r="P7927" s="14"/>
      <c r="Q7927" s="14"/>
      <c r="R7927" s="14"/>
      <c r="S7927" s="14"/>
      <c r="T7927" s="14"/>
      <c r="U7927" s="14"/>
      <c r="V7927" s="14"/>
      <c r="W7927" s="14"/>
      <c r="X7927" s="14"/>
      <c r="Y7927" s="14"/>
    </row>
    <row r="7928" spans="1:25">
      <c r="A7928" s="14" t="s">
        <v>7964</v>
      </c>
      <c r="B7928" s="14" t="s">
        <v>68</v>
      </c>
      <c r="C7928" s="14" t="s">
        <v>131</v>
      </c>
      <c r="D7928" s="14" t="s">
        <v>73</v>
      </c>
      <c r="E7928" s="14">
        <v>0</v>
      </c>
      <c r="F7928" s="14">
        <v>1488.1334249607301</v>
      </c>
      <c r="G7928" s="14">
        <v>496.04447498691002</v>
      </c>
      <c r="H7928" s="14">
        <v>228.02274276356701</v>
      </c>
      <c r="I7928" s="14">
        <v>197.55501783061001</v>
      </c>
      <c r="J7928" s="14">
        <v>187.526553603933</v>
      </c>
      <c r="K7928" s="14">
        <v>207.97565861557899</v>
      </c>
      <c r="L7928" s="14">
        <v>10.420640784968899</v>
      </c>
      <c r="M7928" s="14">
        <v>10.0284642266764</v>
      </c>
      <c r="O7928" s="14"/>
      <c r="P7928" s="14"/>
      <c r="Q7928" s="14"/>
      <c r="R7928" s="14"/>
      <c r="S7928" s="14"/>
      <c r="T7928" s="14"/>
      <c r="U7928" s="14"/>
      <c r="V7928" s="14"/>
      <c r="W7928" s="14"/>
      <c r="X7928" s="14"/>
      <c r="Y7928" s="14"/>
    </row>
    <row r="7929" spans="1:25">
      <c r="A7929" s="14" t="s">
        <v>7965</v>
      </c>
      <c r="B7929" s="14" t="s">
        <v>68</v>
      </c>
      <c r="C7929" s="14" t="s">
        <v>132</v>
      </c>
      <c r="D7929" s="14" t="s">
        <v>73</v>
      </c>
      <c r="E7929" s="14">
        <v>0</v>
      </c>
      <c r="F7929" s="14">
        <v>1517.7687375878299</v>
      </c>
      <c r="G7929" s="14">
        <v>505.92291252927799</v>
      </c>
      <c r="H7929" s="14">
        <v>232.13329625789899</v>
      </c>
      <c r="I7929" s="14">
        <v>199.700777456879</v>
      </c>
      <c r="J7929" s="14">
        <v>189.667469830361</v>
      </c>
      <c r="K7929" s="14">
        <v>210.122520042178</v>
      </c>
      <c r="L7929" s="14">
        <v>10.4217425852995</v>
      </c>
      <c r="M7929" s="14">
        <v>10.033307626518001</v>
      </c>
      <c r="O7929" s="14"/>
      <c r="P7929" s="14"/>
      <c r="Q7929" s="14"/>
      <c r="R7929" s="14"/>
      <c r="S7929" s="14"/>
      <c r="T7929" s="14"/>
      <c r="U7929" s="14"/>
      <c r="V7929" s="14"/>
      <c r="W7929" s="14"/>
      <c r="X7929" s="14"/>
      <c r="Y7929" s="14"/>
    </row>
    <row r="7930" spans="1:25">
      <c r="A7930" s="14" t="s">
        <v>7966</v>
      </c>
      <c r="B7930" s="14" t="s">
        <v>68</v>
      </c>
      <c r="C7930" s="14" t="s">
        <v>38</v>
      </c>
      <c r="D7930" s="14" t="s">
        <v>73</v>
      </c>
      <c r="E7930" s="14">
        <v>1</v>
      </c>
      <c r="F7930" s="14">
        <v>240.42235190325201</v>
      </c>
      <c r="G7930" s="14">
        <v>80.140783967750707</v>
      </c>
      <c r="H7930" s="14">
        <v>175.69981211459799</v>
      </c>
      <c r="I7930" s="14">
        <v>158.15225013888499</v>
      </c>
      <c r="J7930" s="14">
        <v>138.54547854095</v>
      </c>
      <c r="K7930" s="14">
        <v>179.728516723448</v>
      </c>
      <c r="L7930" s="14">
        <v>21.576266584562799</v>
      </c>
      <c r="M7930" s="14">
        <v>19.606771597934902</v>
      </c>
      <c r="O7930" s="14"/>
      <c r="P7930" s="14"/>
      <c r="Q7930" s="14"/>
      <c r="R7930" s="14"/>
      <c r="S7930" s="14"/>
      <c r="T7930" s="14"/>
      <c r="U7930" s="14"/>
      <c r="V7930" s="14"/>
      <c r="W7930" s="14"/>
      <c r="X7930" s="14"/>
      <c r="Y7930" s="14"/>
    </row>
    <row r="7931" spans="1:25">
      <c r="A7931" s="14" t="s">
        <v>7967</v>
      </c>
      <c r="B7931" s="14" t="s">
        <v>68</v>
      </c>
      <c r="C7931" s="14" t="s">
        <v>36</v>
      </c>
      <c r="D7931" s="14" t="s">
        <v>73</v>
      </c>
      <c r="E7931" s="14">
        <v>1</v>
      </c>
      <c r="F7931" s="14">
        <v>236.52924822321799</v>
      </c>
      <c r="G7931" s="14">
        <v>78.843082741072806</v>
      </c>
      <c r="H7931" s="14">
        <v>171.67043948238</v>
      </c>
      <c r="I7931" s="14">
        <v>154.09187068996201</v>
      </c>
      <c r="J7931" s="14">
        <v>134.83378749558301</v>
      </c>
      <c r="K7931" s="14">
        <v>175.301134649315</v>
      </c>
      <c r="L7931" s="14">
        <v>21.209263959353201</v>
      </c>
      <c r="M7931" s="14">
        <v>19.258083194378699</v>
      </c>
      <c r="O7931" s="14"/>
      <c r="P7931" s="14"/>
      <c r="Q7931" s="14"/>
      <c r="R7931" s="14"/>
      <c r="S7931" s="14"/>
      <c r="T7931" s="14"/>
      <c r="U7931" s="14"/>
      <c r="V7931" s="14"/>
      <c r="W7931" s="14"/>
      <c r="X7931" s="14"/>
      <c r="Y7931" s="14"/>
    </row>
    <row r="7932" spans="1:25">
      <c r="A7932" s="14" t="s">
        <v>7968</v>
      </c>
      <c r="B7932" s="14" t="s">
        <v>68</v>
      </c>
      <c r="C7932" s="14" t="s">
        <v>34</v>
      </c>
      <c r="D7932" s="14" t="s">
        <v>73</v>
      </c>
      <c r="E7932" s="14">
        <v>1</v>
      </c>
      <c r="F7932" s="14">
        <v>236.96461754126301</v>
      </c>
      <c r="G7932" s="14">
        <v>78.988205847087798</v>
      </c>
      <c r="H7932" s="14">
        <v>171.03678023274799</v>
      </c>
      <c r="I7932" s="14">
        <v>149.98610808391999</v>
      </c>
      <c r="J7932" s="14">
        <v>131.24246122011499</v>
      </c>
      <c r="K7932" s="14">
        <v>170.626974792591</v>
      </c>
      <c r="L7932" s="14">
        <v>20.640866708670998</v>
      </c>
      <c r="M7932" s="14">
        <v>18.743646863805601</v>
      </c>
      <c r="O7932" s="14"/>
      <c r="P7932" s="14"/>
      <c r="Q7932" s="14"/>
      <c r="R7932" s="14"/>
      <c r="S7932" s="14"/>
      <c r="T7932" s="14"/>
      <c r="U7932" s="14"/>
      <c r="V7932" s="14"/>
      <c r="W7932" s="14"/>
      <c r="X7932" s="14"/>
      <c r="Y7932" s="14"/>
    </row>
    <row r="7933" spans="1:25">
      <c r="A7933" s="14" t="s">
        <v>7969</v>
      </c>
      <c r="B7933" s="14" t="s">
        <v>68</v>
      </c>
      <c r="C7933" s="14" t="s">
        <v>128</v>
      </c>
      <c r="D7933" s="14" t="s">
        <v>73</v>
      </c>
      <c r="E7933" s="14">
        <v>1</v>
      </c>
      <c r="F7933" s="14">
        <v>239.208974128726</v>
      </c>
      <c r="G7933" s="14">
        <v>79.736324709575499</v>
      </c>
      <c r="H7933" s="14">
        <v>172.00245491844299</v>
      </c>
      <c r="I7933" s="14">
        <v>147.755695612956</v>
      </c>
      <c r="J7933" s="14">
        <v>129.36622570240101</v>
      </c>
      <c r="K7933" s="14">
        <v>167.99731319550401</v>
      </c>
      <c r="L7933" s="14">
        <v>20.241617582547999</v>
      </c>
      <c r="M7933" s="14">
        <v>18.389469910555601</v>
      </c>
      <c r="O7933" s="14"/>
      <c r="P7933" s="14"/>
      <c r="Q7933" s="14"/>
      <c r="R7933" s="14"/>
      <c r="S7933" s="14"/>
      <c r="T7933" s="14"/>
      <c r="U7933" s="14"/>
      <c r="V7933" s="14"/>
      <c r="W7933" s="14"/>
      <c r="X7933" s="14"/>
      <c r="Y7933" s="14"/>
    </row>
    <row r="7934" spans="1:25">
      <c r="A7934" s="14" t="s">
        <v>7970</v>
      </c>
      <c r="B7934" s="14" t="s">
        <v>68</v>
      </c>
      <c r="C7934" s="14" t="s">
        <v>129</v>
      </c>
      <c r="D7934" s="14" t="s">
        <v>73</v>
      </c>
      <c r="E7934" s="14">
        <v>1</v>
      </c>
      <c r="F7934" s="14">
        <v>239.054759934412</v>
      </c>
      <c r="G7934" s="14">
        <v>79.684919978137202</v>
      </c>
      <c r="H7934" s="14">
        <v>171.32980235966099</v>
      </c>
      <c r="I7934" s="14">
        <v>144.07506142457299</v>
      </c>
      <c r="J7934" s="14">
        <v>126.14962287207899</v>
      </c>
      <c r="K7934" s="14">
        <v>163.806524931149</v>
      </c>
      <c r="L7934" s="14">
        <v>19.731463506575999</v>
      </c>
      <c r="M7934" s="14">
        <v>17.9254385524948</v>
      </c>
      <c r="O7934" s="14"/>
      <c r="P7934" s="14"/>
      <c r="Q7934" s="14"/>
      <c r="R7934" s="14"/>
      <c r="S7934" s="14"/>
      <c r="T7934" s="14"/>
      <c r="U7934" s="14"/>
      <c r="V7934" s="14"/>
      <c r="W7934" s="14"/>
      <c r="X7934" s="14"/>
      <c r="Y7934" s="14"/>
    </row>
    <row r="7935" spans="1:25">
      <c r="A7935" s="14" t="s">
        <v>7971</v>
      </c>
      <c r="B7935" s="14" t="s">
        <v>68</v>
      </c>
      <c r="C7935" s="14" t="s">
        <v>130</v>
      </c>
      <c r="D7935" s="14" t="s">
        <v>73</v>
      </c>
      <c r="E7935" s="14">
        <v>1</v>
      </c>
      <c r="F7935" s="14">
        <v>233.665217224722</v>
      </c>
      <c r="G7935" s="14">
        <v>77.888405741574005</v>
      </c>
      <c r="H7935" s="14">
        <v>167.1353284013</v>
      </c>
      <c r="I7935" s="14">
        <v>138.538736821334</v>
      </c>
      <c r="J7935" s="14">
        <v>121.111248946182</v>
      </c>
      <c r="K7935" s="14">
        <v>157.74330860689099</v>
      </c>
      <c r="L7935" s="14">
        <v>19.204571785556901</v>
      </c>
      <c r="M7935" s="14">
        <v>17.427487875152501</v>
      </c>
      <c r="O7935" s="14"/>
      <c r="P7935" s="14"/>
      <c r="Q7935" s="14"/>
      <c r="R7935" s="14"/>
      <c r="S7935" s="14"/>
      <c r="T7935" s="14"/>
      <c r="U7935" s="14"/>
      <c r="V7935" s="14"/>
      <c r="W7935" s="14"/>
      <c r="X7935" s="14"/>
      <c r="Y7935" s="14"/>
    </row>
    <row r="7936" spans="1:25">
      <c r="A7936" s="14" t="s">
        <v>7972</v>
      </c>
      <c r="B7936" s="14" t="s">
        <v>68</v>
      </c>
      <c r="C7936" s="14" t="s">
        <v>131</v>
      </c>
      <c r="D7936" s="14" t="s">
        <v>73</v>
      </c>
      <c r="E7936" s="14">
        <v>1</v>
      </c>
      <c r="F7936" s="14">
        <v>235.60317001947001</v>
      </c>
      <c r="G7936" s="14">
        <v>78.5343900064899</v>
      </c>
      <c r="H7936" s="14">
        <v>168.25673090673899</v>
      </c>
      <c r="I7936" s="14">
        <v>137.377137802264</v>
      </c>
      <c r="J7936" s="14">
        <v>120.163853698869</v>
      </c>
      <c r="K7936" s="14">
        <v>156.338038243998</v>
      </c>
      <c r="L7936" s="14">
        <v>18.960900441734399</v>
      </c>
      <c r="M7936" s="14">
        <v>17.213284103394901</v>
      </c>
      <c r="O7936" s="14"/>
      <c r="P7936" s="14"/>
      <c r="Q7936" s="14"/>
      <c r="R7936" s="14"/>
      <c r="S7936" s="14"/>
      <c r="T7936" s="14"/>
      <c r="U7936" s="14"/>
      <c r="V7936" s="14"/>
      <c r="W7936" s="14"/>
      <c r="X7936" s="14"/>
      <c r="Y7936" s="14"/>
    </row>
    <row r="7937" spans="1:25">
      <c r="A7937" s="14" t="s">
        <v>7973</v>
      </c>
      <c r="B7937" s="14" t="s">
        <v>68</v>
      </c>
      <c r="C7937" s="14" t="s">
        <v>132</v>
      </c>
      <c r="D7937" s="14" t="s">
        <v>73</v>
      </c>
      <c r="E7937" s="14">
        <v>1</v>
      </c>
      <c r="F7937" s="14">
        <v>236.74212854397999</v>
      </c>
      <c r="G7937" s="14">
        <v>78.9140428479934</v>
      </c>
      <c r="H7937" s="14">
        <v>168.835002277819</v>
      </c>
      <c r="I7937" s="14">
        <v>136.58064931951299</v>
      </c>
      <c r="J7937" s="14">
        <v>119.49592232110101</v>
      </c>
      <c r="K7937" s="14">
        <v>155.395537624192</v>
      </c>
      <c r="L7937" s="14">
        <v>18.814888304679201</v>
      </c>
      <c r="M7937" s="14">
        <v>17.0847269984116</v>
      </c>
      <c r="O7937" s="14"/>
      <c r="P7937" s="14"/>
      <c r="Q7937" s="14"/>
      <c r="R7937" s="14"/>
      <c r="S7937" s="14"/>
      <c r="T7937" s="14"/>
      <c r="U7937" s="14"/>
      <c r="V7937" s="14"/>
      <c r="W7937" s="14"/>
      <c r="X7937" s="14"/>
      <c r="Y7937" s="14"/>
    </row>
    <row r="7938" spans="1:25">
      <c r="A7938" s="14" t="s">
        <v>7974</v>
      </c>
      <c r="B7938" s="14" t="s">
        <v>68</v>
      </c>
      <c r="C7938" s="14" t="s">
        <v>38</v>
      </c>
      <c r="D7938" s="14" t="s">
        <v>73</v>
      </c>
      <c r="E7938" s="14">
        <v>2</v>
      </c>
      <c r="F7938" s="14">
        <v>293.10122785837001</v>
      </c>
      <c r="G7938" s="14">
        <v>97.700409286123204</v>
      </c>
      <c r="H7938" s="14">
        <v>220.968327145117</v>
      </c>
      <c r="I7938" s="14">
        <v>198.751309988988</v>
      </c>
      <c r="J7938" s="14">
        <v>176.348183608141</v>
      </c>
      <c r="K7938" s="14">
        <v>223.18232104574301</v>
      </c>
      <c r="L7938" s="14">
        <v>24.431011056754802</v>
      </c>
      <c r="M7938" s="14">
        <v>22.403126380846999</v>
      </c>
      <c r="O7938" s="14"/>
      <c r="P7938" s="14"/>
      <c r="Q7938" s="14"/>
      <c r="R7938" s="14"/>
      <c r="S7938" s="14"/>
      <c r="T7938" s="14"/>
      <c r="U7938" s="14"/>
      <c r="V7938" s="14"/>
      <c r="W7938" s="14"/>
      <c r="X7938" s="14"/>
      <c r="Y7938" s="14"/>
    </row>
    <row r="7939" spans="1:25">
      <c r="A7939" s="14" t="s">
        <v>7975</v>
      </c>
      <c r="B7939" s="14" t="s">
        <v>68</v>
      </c>
      <c r="C7939" s="14" t="s">
        <v>36</v>
      </c>
      <c r="D7939" s="14" t="s">
        <v>73</v>
      </c>
      <c r="E7939" s="14">
        <v>2</v>
      </c>
      <c r="F7939" s="14">
        <v>287.46411391229498</v>
      </c>
      <c r="G7939" s="14">
        <v>95.821371304098506</v>
      </c>
      <c r="H7939" s="14">
        <v>215.395075575492</v>
      </c>
      <c r="I7939" s="14">
        <v>192.89701717564401</v>
      </c>
      <c r="J7939" s="14">
        <v>170.954679001231</v>
      </c>
      <c r="K7939" s="14">
        <v>216.845858748414</v>
      </c>
      <c r="L7939" s="14">
        <v>23.948841572770199</v>
      </c>
      <c r="M7939" s="14">
        <v>21.942338174412701</v>
      </c>
      <c r="O7939" s="14"/>
      <c r="P7939" s="14"/>
      <c r="Q7939" s="14"/>
      <c r="R7939" s="14"/>
      <c r="S7939" s="14"/>
      <c r="T7939" s="14"/>
      <c r="U7939" s="14"/>
      <c r="V7939" s="14"/>
      <c r="W7939" s="14"/>
      <c r="X7939" s="14"/>
      <c r="Y7939" s="14"/>
    </row>
    <row r="7940" spans="1:25">
      <c r="A7940" s="14" t="s">
        <v>7976</v>
      </c>
      <c r="B7940" s="14" t="s">
        <v>68</v>
      </c>
      <c r="C7940" s="14" t="s">
        <v>34</v>
      </c>
      <c r="D7940" s="14" t="s">
        <v>73</v>
      </c>
      <c r="E7940" s="14">
        <v>2</v>
      </c>
      <c r="F7940" s="14">
        <v>283.527440882951</v>
      </c>
      <c r="G7940" s="14">
        <v>94.5091469609835</v>
      </c>
      <c r="H7940" s="14">
        <v>211.80260628918199</v>
      </c>
      <c r="I7940" s="14">
        <v>187.83353858948601</v>
      </c>
      <c r="J7940" s="14">
        <v>166.33343887598801</v>
      </c>
      <c r="K7940" s="14">
        <v>211.31397387523799</v>
      </c>
      <c r="L7940" s="14">
        <v>23.480435285751302</v>
      </c>
      <c r="M7940" s="14">
        <v>21.5000997134978</v>
      </c>
      <c r="O7940" s="14"/>
      <c r="P7940" s="14"/>
      <c r="Q7940" s="14"/>
      <c r="R7940" s="14"/>
      <c r="S7940" s="14"/>
      <c r="T7940" s="14"/>
      <c r="U7940" s="14"/>
      <c r="V7940" s="14"/>
      <c r="W7940" s="14"/>
      <c r="X7940" s="14"/>
      <c r="Y7940" s="14"/>
    </row>
    <row r="7941" spans="1:25">
      <c r="A7941" s="14" t="s">
        <v>7977</v>
      </c>
      <c r="B7941" s="14" t="s">
        <v>68</v>
      </c>
      <c r="C7941" s="14" t="s">
        <v>128</v>
      </c>
      <c r="D7941" s="14" t="s">
        <v>73</v>
      </c>
      <c r="E7941" s="14">
        <v>2</v>
      </c>
      <c r="F7941" s="14">
        <v>269.46535852985602</v>
      </c>
      <c r="G7941" s="14">
        <v>89.821786176618502</v>
      </c>
      <c r="H7941" s="14">
        <v>200.96607266275501</v>
      </c>
      <c r="I7941" s="14">
        <v>173.61554328877</v>
      </c>
      <c r="J7941" s="14">
        <v>153.245363256041</v>
      </c>
      <c r="K7941" s="14">
        <v>195.91276309605999</v>
      </c>
      <c r="L7941" s="14">
        <v>22.297219807290102</v>
      </c>
      <c r="M7941" s="14">
        <v>20.370180032728499</v>
      </c>
      <c r="O7941" s="14"/>
      <c r="P7941" s="14"/>
      <c r="Q7941" s="14"/>
      <c r="R7941" s="14"/>
      <c r="S7941" s="14"/>
      <c r="T7941" s="14"/>
      <c r="U7941" s="14"/>
      <c r="V7941" s="14"/>
      <c r="W7941" s="14"/>
      <c r="X7941" s="14"/>
      <c r="Y7941" s="14"/>
    </row>
    <row r="7942" spans="1:25">
      <c r="A7942" s="14" t="s">
        <v>7978</v>
      </c>
      <c r="B7942" s="14" t="s">
        <v>68</v>
      </c>
      <c r="C7942" s="14" t="s">
        <v>129</v>
      </c>
      <c r="D7942" s="14" t="s">
        <v>73</v>
      </c>
      <c r="E7942" s="14">
        <v>2</v>
      </c>
      <c r="F7942" s="14">
        <v>270.84198504973</v>
      </c>
      <c r="G7942" s="14">
        <v>90.280661683243395</v>
      </c>
      <c r="H7942" s="14">
        <v>201.66488094065701</v>
      </c>
      <c r="I7942" s="14">
        <v>171.68803574898601</v>
      </c>
      <c r="J7942" s="14">
        <v>151.596397853821</v>
      </c>
      <c r="K7942" s="14">
        <v>193.675282603136</v>
      </c>
      <c r="L7942" s="14">
        <v>21.9872468541502</v>
      </c>
      <c r="M7942" s="14">
        <v>20.091637895164698</v>
      </c>
      <c r="O7942" s="14"/>
      <c r="P7942" s="14"/>
      <c r="Q7942" s="14"/>
      <c r="R7942" s="14"/>
      <c r="S7942" s="14"/>
      <c r="T7942" s="14"/>
      <c r="U7942" s="14"/>
      <c r="V7942" s="14"/>
      <c r="W7942" s="14"/>
      <c r="X7942" s="14"/>
      <c r="Y7942" s="14"/>
    </row>
    <row r="7943" spans="1:25">
      <c r="A7943" s="14" t="s">
        <v>7979</v>
      </c>
      <c r="B7943" s="14" t="s">
        <v>68</v>
      </c>
      <c r="C7943" s="14" t="s">
        <v>130</v>
      </c>
      <c r="D7943" s="14" t="s">
        <v>73</v>
      </c>
      <c r="E7943" s="14">
        <v>2</v>
      </c>
      <c r="F7943" s="14">
        <v>269.10179488539899</v>
      </c>
      <c r="G7943" s="14">
        <v>89.700598295132906</v>
      </c>
      <c r="H7943" s="14">
        <v>200.02511995882</v>
      </c>
      <c r="I7943" s="14">
        <v>167.83335687638601</v>
      </c>
      <c r="J7943" s="14">
        <v>148.137523448205</v>
      </c>
      <c r="K7943" s="14">
        <v>189.39375809073999</v>
      </c>
      <c r="L7943" s="14">
        <v>21.560401214353799</v>
      </c>
      <c r="M7943" s="14">
        <v>19.695833428181398</v>
      </c>
      <c r="O7943" s="14"/>
      <c r="P7943" s="14"/>
      <c r="Q7943" s="14"/>
      <c r="R7943" s="14"/>
      <c r="S7943" s="14"/>
      <c r="T7943" s="14"/>
      <c r="U7943" s="14"/>
      <c r="V7943" s="14"/>
      <c r="W7943" s="14"/>
      <c r="X7943" s="14"/>
      <c r="Y7943" s="14"/>
    </row>
    <row r="7944" spans="1:25">
      <c r="A7944" s="14" t="s">
        <v>7980</v>
      </c>
      <c r="B7944" s="14" t="s">
        <v>68</v>
      </c>
      <c r="C7944" s="14" t="s">
        <v>131</v>
      </c>
      <c r="D7944" s="14" t="s">
        <v>73</v>
      </c>
      <c r="E7944" s="14">
        <v>2</v>
      </c>
      <c r="F7944" s="14">
        <v>270.04277603121</v>
      </c>
      <c r="G7944" s="14">
        <v>90.014258677069904</v>
      </c>
      <c r="H7944" s="14">
        <v>200.220041098819</v>
      </c>
      <c r="I7944" s="14">
        <v>168.885750642809</v>
      </c>
      <c r="J7944" s="14">
        <v>149.08660493983399</v>
      </c>
      <c r="K7944" s="14">
        <v>190.555810937187</v>
      </c>
      <c r="L7944" s="14">
        <v>21.670060294378601</v>
      </c>
      <c r="M7944" s="14">
        <v>19.7991457029744</v>
      </c>
      <c r="O7944" s="14"/>
      <c r="P7944" s="14"/>
      <c r="Q7944" s="14"/>
      <c r="R7944" s="14"/>
      <c r="S7944" s="14"/>
      <c r="T7944" s="14"/>
      <c r="U7944" s="14"/>
      <c r="V7944" s="14"/>
      <c r="W7944" s="14"/>
      <c r="X7944" s="14"/>
      <c r="Y7944" s="14"/>
    </row>
    <row r="7945" spans="1:25">
      <c r="A7945" s="14" t="s">
        <v>7981</v>
      </c>
      <c r="B7945" s="14" t="s">
        <v>68</v>
      </c>
      <c r="C7945" s="14" t="s">
        <v>132</v>
      </c>
      <c r="D7945" s="14" t="s">
        <v>73</v>
      </c>
      <c r="E7945" s="14">
        <v>2</v>
      </c>
      <c r="F7945" s="14">
        <v>264.042823355282</v>
      </c>
      <c r="G7945" s="14">
        <v>88.014274451760798</v>
      </c>
      <c r="H7945" s="14">
        <v>194.66155273092599</v>
      </c>
      <c r="I7945" s="14">
        <v>163.33495191508001</v>
      </c>
      <c r="J7945" s="14">
        <v>143.980583472088</v>
      </c>
      <c r="K7945" s="14">
        <v>184.539924181326</v>
      </c>
      <c r="L7945" s="14">
        <v>21.204972266245999</v>
      </c>
      <c r="M7945" s="14">
        <v>19.354368442991699</v>
      </c>
      <c r="O7945" s="14"/>
      <c r="P7945" s="14"/>
      <c r="Q7945" s="14"/>
      <c r="R7945" s="14"/>
      <c r="S7945" s="14"/>
      <c r="T7945" s="14"/>
      <c r="U7945" s="14"/>
      <c r="V7945" s="14"/>
      <c r="W7945" s="14"/>
      <c r="X7945" s="14"/>
      <c r="Y7945" s="14"/>
    </row>
    <row r="7946" spans="1:25">
      <c r="A7946" s="14" t="s">
        <v>7982</v>
      </c>
      <c r="B7946" s="14" t="s">
        <v>68</v>
      </c>
      <c r="C7946" s="14" t="s">
        <v>38</v>
      </c>
      <c r="D7946" s="14" t="s">
        <v>73</v>
      </c>
      <c r="E7946" s="14">
        <v>3</v>
      </c>
      <c r="F7946" s="14">
        <v>279.38412956557301</v>
      </c>
      <c r="G7946" s="14">
        <v>93.128043188524302</v>
      </c>
      <c r="H7946" s="14">
        <v>212.099731683588</v>
      </c>
      <c r="I7946" s="14">
        <v>193.68111198458701</v>
      </c>
      <c r="J7946" s="14">
        <v>171.35830958434701</v>
      </c>
      <c r="K7946" s="14">
        <v>218.07597204537299</v>
      </c>
      <c r="L7946" s="14">
        <v>24.394860060786002</v>
      </c>
      <c r="M7946" s="14">
        <v>22.322802400239901</v>
      </c>
      <c r="O7946" s="14"/>
      <c r="P7946" s="14"/>
      <c r="Q7946" s="14"/>
      <c r="R7946" s="14"/>
      <c r="S7946" s="14"/>
      <c r="T7946" s="14"/>
      <c r="U7946" s="14"/>
      <c r="V7946" s="14"/>
      <c r="W7946" s="14"/>
      <c r="X7946" s="14"/>
      <c r="Y7946" s="14"/>
    </row>
    <row r="7947" spans="1:25">
      <c r="A7947" s="14" t="s">
        <v>7983</v>
      </c>
      <c r="B7947" s="14" t="s">
        <v>68</v>
      </c>
      <c r="C7947" s="14" t="s">
        <v>36</v>
      </c>
      <c r="D7947" s="14" t="s">
        <v>73</v>
      </c>
      <c r="E7947" s="14">
        <v>3</v>
      </c>
      <c r="F7947" s="14">
        <v>292.32355918167599</v>
      </c>
      <c r="G7947" s="14">
        <v>97.441186393891996</v>
      </c>
      <c r="H7947" s="14">
        <v>220.80819952086</v>
      </c>
      <c r="I7947" s="14">
        <v>200.980426460834</v>
      </c>
      <c r="J7947" s="14">
        <v>178.32397281515</v>
      </c>
      <c r="K7947" s="14">
        <v>225.69055381662301</v>
      </c>
      <c r="L7947" s="14">
        <v>24.710127355789201</v>
      </c>
      <c r="M7947" s="14">
        <v>22.656453645683499</v>
      </c>
      <c r="O7947" s="14"/>
      <c r="P7947" s="14"/>
      <c r="Q7947" s="14"/>
      <c r="R7947" s="14"/>
      <c r="S7947" s="14"/>
      <c r="T7947" s="14"/>
      <c r="U7947" s="14"/>
      <c r="V7947" s="14"/>
      <c r="W7947" s="14"/>
      <c r="X7947" s="14"/>
      <c r="Y7947" s="14"/>
    </row>
    <row r="7948" spans="1:25">
      <c r="A7948" s="14" t="s">
        <v>7984</v>
      </c>
      <c r="B7948" s="14" t="s">
        <v>68</v>
      </c>
      <c r="C7948" s="14" t="s">
        <v>34</v>
      </c>
      <c r="D7948" s="14" t="s">
        <v>73</v>
      </c>
      <c r="E7948" s="14">
        <v>3</v>
      </c>
      <c r="F7948" s="14">
        <v>301.022252381844</v>
      </c>
      <c r="G7948" s="14">
        <v>100.340750793948</v>
      </c>
      <c r="H7948" s="14">
        <v>227.13346491148801</v>
      </c>
      <c r="I7948" s="14">
        <v>204.06739937697901</v>
      </c>
      <c r="J7948" s="14">
        <v>181.39551113546401</v>
      </c>
      <c r="K7948" s="14">
        <v>228.763020068006</v>
      </c>
      <c r="L7948" s="14">
        <v>24.695620691027202</v>
      </c>
      <c r="M7948" s="14">
        <v>22.671888241514299</v>
      </c>
      <c r="O7948" s="14"/>
      <c r="P7948" s="14"/>
      <c r="Q7948" s="14"/>
      <c r="R7948" s="14"/>
      <c r="S7948" s="14"/>
      <c r="T7948" s="14"/>
      <c r="U7948" s="14"/>
      <c r="V7948" s="14"/>
      <c r="W7948" s="14"/>
      <c r="X7948" s="14"/>
      <c r="Y7948" s="14"/>
    </row>
    <row r="7949" spans="1:25">
      <c r="A7949" s="14" t="s">
        <v>7985</v>
      </c>
      <c r="B7949" s="14" t="s">
        <v>68</v>
      </c>
      <c r="C7949" s="14" t="s">
        <v>128</v>
      </c>
      <c r="D7949" s="14" t="s">
        <v>73</v>
      </c>
      <c r="E7949" s="14">
        <v>3</v>
      </c>
      <c r="F7949" s="14">
        <v>288.38466547338498</v>
      </c>
      <c r="G7949" s="14">
        <v>96.128221824461505</v>
      </c>
      <c r="H7949" s="14">
        <v>217.79509668636601</v>
      </c>
      <c r="I7949" s="14">
        <v>192.899168581525</v>
      </c>
      <c r="J7949" s="14">
        <v>171.00215668087699</v>
      </c>
      <c r="K7949" s="14">
        <v>216.79518436081401</v>
      </c>
      <c r="L7949" s="14">
        <v>23.896015779289002</v>
      </c>
      <c r="M7949" s="14">
        <v>21.897011900647499</v>
      </c>
      <c r="O7949" s="14"/>
      <c r="P7949" s="14"/>
      <c r="Q7949" s="14"/>
      <c r="R7949" s="14"/>
      <c r="S7949" s="14"/>
      <c r="T7949" s="14"/>
      <c r="U7949" s="14"/>
      <c r="V7949" s="14"/>
      <c r="W7949" s="14"/>
      <c r="X7949" s="14"/>
      <c r="Y7949" s="14"/>
    </row>
    <row r="7950" spans="1:25">
      <c r="A7950" s="14" t="s">
        <v>7986</v>
      </c>
      <c r="B7950" s="14" t="s">
        <v>68</v>
      </c>
      <c r="C7950" s="14" t="s">
        <v>129</v>
      </c>
      <c r="D7950" s="14" t="s">
        <v>73</v>
      </c>
      <c r="E7950" s="14">
        <v>3</v>
      </c>
      <c r="F7950" s="14">
        <v>283.50064523399698</v>
      </c>
      <c r="G7950" s="14">
        <v>94.500215077998803</v>
      </c>
      <c r="H7950" s="14">
        <v>214.20039230995599</v>
      </c>
      <c r="I7950" s="14">
        <v>187.01102929601501</v>
      </c>
      <c r="J7950" s="14">
        <v>165.60657380591499</v>
      </c>
      <c r="K7950" s="14">
        <v>210.387108501688</v>
      </c>
      <c r="L7950" s="14">
        <v>23.376079205673701</v>
      </c>
      <c r="M7950" s="14">
        <v>21.404455490100101</v>
      </c>
      <c r="O7950" s="14"/>
      <c r="P7950" s="14"/>
      <c r="Q7950" s="14"/>
      <c r="R7950" s="14"/>
      <c r="S7950" s="14"/>
      <c r="T7950" s="14"/>
      <c r="U7950" s="14"/>
      <c r="V7950" s="14"/>
      <c r="W7950" s="14"/>
      <c r="X7950" s="14"/>
      <c r="Y7950" s="14"/>
    </row>
    <row r="7951" spans="1:25">
      <c r="A7951" s="14" t="s">
        <v>7987</v>
      </c>
      <c r="B7951" s="14" t="s">
        <v>68</v>
      </c>
      <c r="C7951" s="14" t="s">
        <v>130</v>
      </c>
      <c r="D7951" s="14" t="s">
        <v>73</v>
      </c>
      <c r="E7951" s="14">
        <v>3</v>
      </c>
      <c r="F7951" s="14">
        <v>281.05500918530203</v>
      </c>
      <c r="G7951" s="14">
        <v>93.685003061767205</v>
      </c>
      <c r="H7951" s="14">
        <v>212.48583139434601</v>
      </c>
      <c r="I7951" s="14">
        <v>185.389201238646</v>
      </c>
      <c r="J7951" s="14">
        <v>164.092357979371</v>
      </c>
      <c r="K7951" s="14">
        <v>208.65669391143899</v>
      </c>
      <c r="L7951" s="14">
        <v>23.267492672793701</v>
      </c>
      <c r="M7951" s="14">
        <v>21.296843259274301</v>
      </c>
      <c r="O7951" s="14"/>
      <c r="P7951" s="14"/>
      <c r="Q7951" s="14"/>
      <c r="R7951" s="14"/>
      <c r="S7951" s="14"/>
      <c r="T7951" s="14"/>
      <c r="U7951" s="14"/>
      <c r="V7951" s="14"/>
      <c r="W7951" s="14"/>
      <c r="X7951" s="14"/>
      <c r="Y7951" s="14"/>
    </row>
    <row r="7952" spans="1:25">
      <c r="A7952" s="14" t="s">
        <v>7988</v>
      </c>
      <c r="B7952" s="14" t="s">
        <v>68</v>
      </c>
      <c r="C7952" s="14" t="s">
        <v>131</v>
      </c>
      <c r="D7952" s="14" t="s">
        <v>73</v>
      </c>
      <c r="E7952" s="14">
        <v>3</v>
      </c>
      <c r="F7952" s="14">
        <v>297.79070955100502</v>
      </c>
      <c r="G7952" s="14">
        <v>99.263569850334903</v>
      </c>
      <c r="H7952" s="14">
        <v>225.021127219493</v>
      </c>
      <c r="I7952" s="14">
        <v>195.45527303817201</v>
      </c>
      <c r="J7952" s="14">
        <v>173.63656720435301</v>
      </c>
      <c r="K7952" s="14">
        <v>219.23260023987501</v>
      </c>
      <c r="L7952" s="14">
        <v>23.777327201702999</v>
      </c>
      <c r="M7952" s="14">
        <v>21.8187058338189</v>
      </c>
      <c r="O7952" s="14"/>
      <c r="P7952" s="14"/>
      <c r="Q7952" s="14"/>
      <c r="R7952" s="14"/>
      <c r="S7952" s="14"/>
      <c r="T7952" s="14"/>
      <c r="U7952" s="14"/>
      <c r="V7952" s="14"/>
      <c r="W7952" s="14"/>
      <c r="X7952" s="14"/>
      <c r="Y7952" s="14"/>
    </row>
    <row r="7953" spans="1:25">
      <c r="A7953" s="14" t="s">
        <v>7989</v>
      </c>
      <c r="B7953" s="14" t="s">
        <v>68</v>
      </c>
      <c r="C7953" s="14" t="s">
        <v>132</v>
      </c>
      <c r="D7953" s="14" t="s">
        <v>73</v>
      </c>
      <c r="E7953" s="14">
        <v>3</v>
      </c>
      <c r="F7953" s="14">
        <v>299.546795408756</v>
      </c>
      <c r="G7953" s="14">
        <v>99.848931802918599</v>
      </c>
      <c r="H7953" s="14">
        <v>226.339535913042</v>
      </c>
      <c r="I7953" s="14">
        <v>195.84122371023301</v>
      </c>
      <c r="J7953" s="14">
        <v>174.06273690491599</v>
      </c>
      <c r="K7953" s="14">
        <v>219.56870740265799</v>
      </c>
      <c r="L7953" s="14">
        <v>23.727483692424901</v>
      </c>
      <c r="M7953" s="14">
        <v>21.7784868053173</v>
      </c>
      <c r="O7953" s="14"/>
      <c r="P7953" s="14"/>
      <c r="Q7953" s="14"/>
      <c r="R7953" s="14"/>
      <c r="S7953" s="14"/>
      <c r="T7953" s="14"/>
      <c r="U7953" s="14"/>
      <c r="V7953" s="14"/>
      <c r="W7953" s="14"/>
      <c r="X7953" s="14"/>
      <c r="Y7953" s="14"/>
    </row>
    <row r="7954" spans="1:25">
      <c r="A7954" s="14" t="s">
        <v>7990</v>
      </c>
      <c r="B7954" s="14" t="s">
        <v>68</v>
      </c>
      <c r="C7954" s="14" t="s">
        <v>38</v>
      </c>
      <c r="D7954" s="14" t="s">
        <v>73</v>
      </c>
      <c r="E7954" s="14">
        <v>4</v>
      </c>
      <c r="F7954" s="14">
        <v>324.45052024009198</v>
      </c>
      <c r="G7954" s="14">
        <v>108.150173413364</v>
      </c>
      <c r="H7954" s="14">
        <v>252.87638751721801</v>
      </c>
      <c r="I7954" s="14">
        <v>230.396154045668</v>
      </c>
      <c r="J7954" s="14">
        <v>205.73700285137099</v>
      </c>
      <c r="K7954" s="14">
        <v>257.17174030022102</v>
      </c>
      <c r="L7954" s="14">
        <v>26.775586254553399</v>
      </c>
      <c r="M7954" s="14">
        <v>24.659151194297401</v>
      </c>
      <c r="O7954" s="14"/>
      <c r="P7954" s="14"/>
      <c r="Q7954" s="14"/>
      <c r="R7954" s="14"/>
      <c r="S7954" s="14"/>
      <c r="T7954" s="14"/>
      <c r="U7954" s="14"/>
      <c r="V7954" s="14"/>
      <c r="W7954" s="14"/>
      <c r="X7954" s="14"/>
      <c r="Y7954" s="14"/>
    </row>
    <row r="7955" spans="1:25">
      <c r="A7955" s="14" t="s">
        <v>7991</v>
      </c>
      <c r="B7955" s="14" t="s">
        <v>68</v>
      </c>
      <c r="C7955" s="14" t="s">
        <v>36</v>
      </c>
      <c r="D7955" s="14" t="s">
        <v>73</v>
      </c>
      <c r="E7955" s="14">
        <v>4</v>
      </c>
      <c r="F7955" s="14">
        <v>324.65973164375299</v>
      </c>
      <c r="G7955" s="14">
        <v>108.219910547918</v>
      </c>
      <c r="H7955" s="14">
        <v>251.70542985467401</v>
      </c>
      <c r="I7955" s="14">
        <v>227.70221177009799</v>
      </c>
      <c r="J7955" s="14">
        <v>203.336588873073</v>
      </c>
      <c r="K7955" s="14">
        <v>254.15837198117501</v>
      </c>
      <c r="L7955" s="14">
        <v>26.456160211076799</v>
      </c>
      <c r="M7955" s="14">
        <v>24.3656228970253</v>
      </c>
      <c r="O7955" s="14"/>
      <c r="P7955" s="14"/>
      <c r="Q7955" s="14"/>
      <c r="R7955" s="14"/>
      <c r="S7955" s="14"/>
      <c r="T7955" s="14"/>
      <c r="U7955" s="14"/>
      <c r="V7955" s="14"/>
      <c r="W7955" s="14"/>
      <c r="X7955" s="14"/>
      <c r="Y7955" s="14"/>
    </row>
    <row r="7956" spans="1:25">
      <c r="A7956" s="14" t="s">
        <v>7992</v>
      </c>
      <c r="B7956" s="14" t="s">
        <v>68</v>
      </c>
      <c r="C7956" s="14" t="s">
        <v>34</v>
      </c>
      <c r="D7956" s="14" t="s">
        <v>73</v>
      </c>
      <c r="E7956" s="14">
        <v>4</v>
      </c>
      <c r="F7956" s="14">
        <v>320.52631510951898</v>
      </c>
      <c r="G7956" s="14">
        <v>106.842105036506</v>
      </c>
      <c r="H7956" s="14">
        <v>247.968308391177</v>
      </c>
      <c r="I7956" s="14">
        <v>223.93394642841</v>
      </c>
      <c r="J7956" s="14">
        <v>199.84408168913001</v>
      </c>
      <c r="K7956" s="14">
        <v>250.104588493216</v>
      </c>
      <c r="L7956" s="14">
        <v>26.1706420648059</v>
      </c>
      <c r="M7956" s="14">
        <v>24.0898647392799</v>
      </c>
      <c r="O7956" s="14"/>
      <c r="P7956" s="14"/>
      <c r="Q7956" s="14"/>
      <c r="R7956" s="14"/>
      <c r="S7956" s="14"/>
      <c r="T7956" s="14"/>
      <c r="U7956" s="14"/>
      <c r="V7956" s="14"/>
      <c r="W7956" s="14"/>
      <c r="X7956" s="14"/>
      <c r="Y7956" s="14"/>
    </row>
    <row r="7957" spans="1:25">
      <c r="A7957" s="14" t="s">
        <v>7993</v>
      </c>
      <c r="B7957" s="14" t="s">
        <v>68</v>
      </c>
      <c r="C7957" s="14" t="s">
        <v>128</v>
      </c>
      <c r="D7957" s="14" t="s">
        <v>73</v>
      </c>
      <c r="E7957" s="14">
        <v>4</v>
      </c>
      <c r="F7957" s="14">
        <v>324.37327055982598</v>
      </c>
      <c r="G7957" s="14">
        <v>108.124423519942</v>
      </c>
      <c r="H7957" s="14">
        <v>250.907542202835</v>
      </c>
      <c r="I7957" s="14">
        <v>225.38512288074901</v>
      </c>
      <c r="J7957" s="14">
        <v>201.28597990439101</v>
      </c>
      <c r="K7957" s="14">
        <v>251.552894389161</v>
      </c>
      <c r="L7957" s="14">
        <v>26.1677715084117</v>
      </c>
      <c r="M7957" s="14">
        <v>24.099142976358401</v>
      </c>
      <c r="O7957" s="14"/>
      <c r="P7957" s="14"/>
      <c r="Q7957" s="14"/>
      <c r="R7957" s="14"/>
      <c r="S7957" s="14"/>
      <c r="T7957" s="14"/>
      <c r="U7957" s="14"/>
      <c r="V7957" s="14"/>
      <c r="W7957" s="14"/>
      <c r="X7957" s="14"/>
      <c r="Y7957" s="14"/>
    </row>
    <row r="7958" spans="1:25">
      <c r="A7958" s="14" t="s">
        <v>7994</v>
      </c>
      <c r="B7958" s="14" t="s">
        <v>68</v>
      </c>
      <c r="C7958" s="14" t="s">
        <v>129</v>
      </c>
      <c r="D7958" s="14" t="s">
        <v>73</v>
      </c>
      <c r="E7958" s="14">
        <v>4</v>
      </c>
      <c r="F7958" s="14">
        <v>329.96078043884</v>
      </c>
      <c r="G7958" s="14">
        <v>109.986926812947</v>
      </c>
      <c r="H7958" s="14">
        <v>255.381671043892</v>
      </c>
      <c r="I7958" s="14">
        <v>227.78838692330899</v>
      </c>
      <c r="J7958" s="14">
        <v>203.635169096624</v>
      </c>
      <c r="K7958" s="14">
        <v>253.99644113804601</v>
      </c>
      <c r="L7958" s="14">
        <v>26.208054214736901</v>
      </c>
      <c r="M7958" s="14">
        <v>24.153217826684699</v>
      </c>
      <c r="O7958" s="14"/>
      <c r="P7958" s="14"/>
      <c r="Q7958" s="14"/>
      <c r="R7958" s="14"/>
      <c r="S7958" s="14"/>
      <c r="T7958" s="14"/>
      <c r="U7958" s="14"/>
      <c r="V7958" s="14"/>
      <c r="W7958" s="14"/>
      <c r="X7958" s="14"/>
      <c r="Y7958" s="14"/>
    </row>
    <row r="7959" spans="1:25">
      <c r="A7959" s="14" t="s">
        <v>7995</v>
      </c>
      <c r="B7959" s="14" t="s">
        <v>68</v>
      </c>
      <c r="C7959" s="14" t="s">
        <v>130</v>
      </c>
      <c r="D7959" s="14" t="s">
        <v>73</v>
      </c>
      <c r="E7959" s="14">
        <v>4</v>
      </c>
      <c r="F7959" s="14">
        <v>333.47442322118502</v>
      </c>
      <c r="G7959" s="14">
        <v>111.158141073728</v>
      </c>
      <c r="H7959" s="14">
        <v>257.82177869786898</v>
      </c>
      <c r="I7959" s="14">
        <v>228.147103326452</v>
      </c>
      <c r="J7959" s="14">
        <v>204.08337383259899</v>
      </c>
      <c r="K7959" s="14">
        <v>254.246751197533</v>
      </c>
      <c r="L7959" s="14">
        <v>26.099647871080698</v>
      </c>
      <c r="M7959" s="14">
        <v>24.0637294938529</v>
      </c>
      <c r="O7959" s="14"/>
      <c r="P7959" s="14"/>
      <c r="Q7959" s="14"/>
      <c r="R7959" s="14"/>
      <c r="S7959" s="14"/>
      <c r="T7959" s="14"/>
      <c r="U7959" s="14"/>
      <c r="V7959" s="14"/>
      <c r="W7959" s="14"/>
      <c r="X7959" s="14"/>
      <c r="Y7959" s="14"/>
    </row>
    <row r="7960" spans="1:25">
      <c r="A7960" s="14" t="s">
        <v>7996</v>
      </c>
      <c r="B7960" s="14" t="s">
        <v>68</v>
      </c>
      <c r="C7960" s="14" t="s">
        <v>131</v>
      </c>
      <c r="D7960" s="14" t="s">
        <v>73</v>
      </c>
      <c r="E7960" s="14">
        <v>4</v>
      </c>
      <c r="F7960" s="14">
        <v>319.44359248521499</v>
      </c>
      <c r="G7960" s="14">
        <v>106.481197495072</v>
      </c>
      <c r="H7960" s="14">
        <v>246.43481437768199</v>
      </c>
      <c r="I7960" s="14">
        <v>217.52607138620499</v>
      </c>
      <c r="J7960" s="14">
        <v>194.10253124306499</v>
      </c>
      <c r="K7960" s="14">
        <v>242.97641947627099</v>
      </c>
      <c r="L7960" s="14">
        <v>25.450348090066299</v>
      </c>
      <c r="M7960" s="14">
        <v>23.423540143139601</v>
      </c>
      <c r="O7960" s="14"/>
      <c r="P7960" s="14"/>
      <c r="Q7960" s="14"/>
      <c r="R7960" s="14"/>
      <c r="S7960" s="14"/>
      <c r="T7960" s="14"/>
      <c r="U7960" s="14"/>
      <c r="V7960" s="14"/>
      <c r="W7960" s="14"/>
      <c r="X7960" s="14"/>
      <c r="Y7960" s="14"/>
    </row>
    <row r="7961" spans="1:25">
      <c r="A7961" s="14" t="s">
        <v>7997</v>
      </c>
      <c r="B7961" s="14" t="s">
        <v>68</v>
      </c>
      <c r="C7961" s="14" t="s">
        <v>132</v>
      </c>
      <c r="D7961" s="14" t="s">
        <v>73</v>
      </c>
      <c r="E7961" s="14">
        <v>4</v>
      </c>
      <c r="F7961" s="14">
        <v>319.95907532461302</v>
      </c>
      <c r="G7961" s="14">
        <v>106.65302510820401</v>
      </c>
      <c r="H7961" s="14">
        <v>246.345971978113</v>
      </c>
      <c r="I7961" s="14">
        <v>215.857194952425</v>
      </c>
      <c r="J7961" s="14">
        <v>192.63640107994499</v>
      </c>
      <c r="K7961" s="14">
        <v>241.085559127007</v>
      </c>
      <c r="L7961" s="14">
        <v>25.228364174581301</v>
      </c>
      <c r="M7961" s="14">
        <v>23.220793872480598</v>
      </c>
      <c r="O7961" s="14"/>
      <c r="P7961" s="14"/>
      <c r="Q7961" s="14"/>
      <c r="R7961" s="14"/>
      <c r="S7961" s="14"/>
      <c r="T7961" s="14"/>
      <c r="U7961" s="14"/>
      <c r="V7961" s="14"/>
      <c r="W7961" s="14"/>
      <c r="X7961" s="14"/>
      <c r="Y7961" s="14"/>
    </row>
    <row r="7962" spans="1:25">
      <c r="A7962" s="14" t="s">
        <v>7998</v>
      </c>
      <c r="B7962" s="14" t="s">
        <v>68</v>
      </c>
      <c r="C7962" s="14" t="s">
        <v>38</v>
      </c>
      <c r="D7962" s="14" t="s">
        <v>73</v>
      </c>
      <c r="E7962" s="14">
        <v>5</v>
      </c>
      <c r="F7962" s="14">
        <v>400.00659005889497</v>
      </c>
      <c r="G7962" s="14">
        <v>133.33553001963199</v>
      </c>
      <c r="H7962" s="14">
        <v>346.05639766320201</v>
      </c>
      <c r="I7962" s="14">
        <v>322.85077511897998</v>
      </c>
      <c r="J7962" s="14">
        <v>291.513023035532</v>
      </c>
      <c r="K7962" s="14">
        <v>356.59981530152697</v>
      </c>
      <c r="L7962" s="14">
        <v>33.749040182546501</v>
      </c>
      <c r="M7962" s="14">
        <v>31.337752083447899</v>
      </c>
      <c r="O7962" s="14"/>
      <c r="P7962" s="14"/>
      <c r="Q7962" s="14"/>
      <c r="R7962" s="14"/>
      <c r="S7962" s="14"/>
      <c r="T7962" s="14"/>
      <c r="U7962" s="14"/>
      <c r="V7962" s="14"/>
      <c r="W7962" s="14"/>
      <c r="X7962" s="14"/>
      <c r="Y7962" s="14"/>
    </row>
    <row r="7963" spans="1:25">
      <c r="A7963" s="14" t="s">
        <v>7999</v>
      </c>
      <c r="B7963" s="14" t="s">
        <v>68</v>
      </c>
      <c r="C7963" s="14" t="s">
        <v>36</v>
      </c>
      <c r="D7963" s="14" t="s">
        <v>73</v>
      </c>
      <c r="E7963" s="14">
        <v>5</v>
      </c>
      <c r="F7963" s="14">
        <v>404.46740952052801</v>
      </c>
      <c r="G7963" s="14">
        <v>134.82246984017601</v>
      </c>
      <c r="H7963" s="14">
        <v>350.20642589271102</v>
      </c>
      <c r="I7963" s="14">
        <v>330.24807926757097</v>
      </c>
      <c r="J7963" s="14">
        <v>298.38741879318701</v>
      </c>
      <c r="K7963" s="14">
        <v>364.54614844540498</v>
      </c>
      <c r="L7963" s="14">
        <v>34.298069177833398</v>
      </c>
      <c r="M7963" s="14">
        <v>31.860660474383799</v>
      </c>
      <c r="O7963" s="14"/>
      <c r="P7963" s="14"/>
      <c r="Q7963" s="14"/>
      <c r="R7963" s="14"/>
      <c r="S7963" s="14"/>
      <c r="T7963" s="14"/>
      <c r="U7963" s="14"/>
      <c r="V7963" s="14"/>
      <c r="W7963" s="14"/>
      <c r="X7963" s="14"/>
      <c r="Y7963" s="14"/>
    </row>
    <row r="7964" spans="1:25">
      <c r="A7964" s="14" t="s">
        <v>8000</v>
      </c>
      <c r="B7964" s="14" t="s">
        <v>68</v>
      </c>
      <c r="C7964" s="14" t="s">
        <v>34</v>
      </c>
      <c r="D7964" s="14" t="s">
        <v>73</v>
      </c>
      <c r="E7964" s="14">
        <v>5</v>
      </c>
      <c r="F7964" s="14">
        <v>379.29419754972298</v>
      </c>
      <c r="G7964" s="14">
        <v>126.431399183241</v>
      </c>
      <c r="H7964" s="14">
        <v>328.79178012285303</v>
      </c>
      <c r="I7964" s="14">
        <v>310.41661360046697</v>
      </c>
      <c r="J7964" s="14">
        <v>279.52733110543801</v>
      </c>
      <c r="K7964" s="14">
        <v>343.749435330604</v>
      </c>
      <c r="L7964" s="14">
        <v>33.332821730137098</v>
      </c>
      <c r="M7964" s="14">
        <v>30.889282495028599</v>
      </c>
      <c r="O7964" s="14"/>
      <c r="P7964" s="14"/>
      <c r="Q7964" s="14"/>
      <c r="R7964" s="14"/>
      <c r="S7964" s="14"/>
      <c r="T7964" s="14"/>
      <c r="U7964" s="14"/>
      <c r="V7964" s="14"/>
      <c r="W7964" s="14"/>
      <c r="X7964" s="14"/>
      <c r="Y7964" s="14"/>
    </row>
    <row r="7965" spans="1:25">
      <c r="A7965" s="14" t="s">
        <v>8001</v>
      </c>
      <c r="B7965" s="14" t="s">
        <v>68</v>
      </c>
      <c r="C7965" s="14" t="s">
        <v>128</v>
      </c>
      <c r="D7965" s="14" t="s">
        <v>73</v>
      </c>
      <c r="E7965" s="14">
        <v>5</v>
      </c>
      <c r="F7965" s="14">
        <v>370.04512983917101</v>
      </c>
      <c r="G7965" s="14">
        <v>123.348376613057</v>
      </c>
      <c r="H7965" s="14">
        <v>320.90773712984901</v>
      </c>
      <c r="I7965" s="14">
        <v>305.06806686261501</v>
      </c>
      <c r="J7965" s="14">
        <v>274.38810981171099</v>
      </c>
      <c r="K7965" s="14">
        <v>338.206446484423</v>
      </c>
      <c r="L7965" s="14">
        <v>33.138379621808099</v>
      </c>
      <c r="M7965" s="14">
        <v>30.679957050903401</v>
      </c>
      <c r="O7965" s="14"/>
      <c r="P7965" s="14"/>
      <c r="Q7965" s="14"/>
      <c r="R7965" s="14"/>
      <c r="S7965" s="14"/>
      <c r="T7965" s="14"/>
      <c r="U7965" s="14"/>
      <c r="V7965" s="14"/>
      <c r="W7965" s="14"/>
      <c r="X7965" s="14"/>
      <c r="Y7965" s="14"/>
    </row>
    <row r="7966" spans="1:25">
      <c r="A7966" s="14" t="s">
        <v>8002</v>
      </c>
      <c r="B7966" s="14" t="s">
        <v>68</v>
      </c>
      <c r="C7966" s="14" t="s">
        <v>129</v>
      </c>
      <c r="D7966" s="14" t="s">
        <v>73</v>
      </c>
      <c r="E7966" s="14">
        <v>5</v>
      </c>
      <c r="F7966" s="14">
        <v>357.23948046626998</v>
      </c>
      <c r="G7966" s="14">
        <v>119.07982682209</v>
      </c>
      <c r="H7966" s="14">
        <v>309.619934534815</v>
      </c>
      <c r="I7966" s="14">
        <v>290.87063591638702</v>
      </c>
      <c r="J7966" s="14">
        <v>261.110726475288</v>
      </c>
      <c r="K7966" s="14">
        <v>323.05946673760099</v>
      </c>
      <c r="L7966" s="14">
        <v>32.188830821214403</v>
      </c>
      <c r="M7966" s="14">
        <v>29.759909441098198</v>
      </c>
      <c r="O7966" s="14"/>
      <c r="P7966" s="14"/>
      <c r="Q7966" s="14"/>
      <c r="R7966" s="14"/>
      <c r="S7966" s="14"/>
      <c r="T7966" s="14"/>
      <c r="U7966" s="14"/>
      <c r="V7966" s="14"/>
      <c r="W7966" s="14"/>
      <c r="X7966" s="14"/>
      <c r="Y7966" s="14"/>
    </row>
    <row r="7967" spans="1:25">
      <c r="A7967" s="14" t="s">
        <v>8003</v>
      </c>
      <c r="B7967" s="14" t="s">
        <v>68</v>
      </c>
      <c r="C7967" s="14" t="s">
        <v>130</v>
      </c>
      <c r="D7967" s="14" t="s">
        <v>73</v>
      </c>
      <c r="E7967" s="14">
        <v>5</v>
      </c>
      <c r="F7967" s="14">
        <v>359.61626698959299</v>
      </c>
      <c r="G7967" s="14">
        <v>119.87208899653101</v>
      </c>
      <c r="H7967" s="14">
        <v>311.29139139018201</v>
      </c>
      <c r="I7967" s="14">
        <v>288.916539896301</v>
      </c>
      <c r="J7967" s="14">
        <v>259.45892566977602</v>
      </c>
      <c r="K7967" s="14">
        <v>320.77009687327097</v>
      </c>
      <c r="L7967" s="14">
        <v>31.853556976970001</v>
      </c>
      <c r="M7967" s="14">
        <v>29.457614226524999</v>
      </c>
      <c r="O7967" s="14"/>
      <c r="P7967" s="14"/>
      <c r="Q7967" s="14"/>
      <c r="R7967" s="14"/>
      <c r="S7967" s="14"/>
      <c r="T7967" s="14"/>
      <c r="U7967" s="14"/>
      <c r="V7967" s="14"/>
      <c r="W7967" s="14"/>
      <c r="X7967" s="14"/>
      <c r="Y7967" s="14"/>
    </row>
    <row r="7968" spans="1:25">
      <c r="A7968" s="14" t="s">
        <v>8004</v>
      </c>
      <c r="B7968" s="14" t="s">
        <v>68</v>
      </c>
      <c r="C7968" s="14" t="s">
        <v>131</v>
      </c>
      <c r="D7968" s="14" t="s">
        <v>73</v>
      </c>
      <c r="E7968" s="14">
        <v>5</v>
      </c>
      <c r="F7968" s="14">
        <v>365.25317687383199</v>
      </c>
      <c r="G7968" s="14">
        <v>121.751058957944</v>
      </c>
      <c r="H7968" s="14">
        <v>315.52351558282299</v>
      </c>
      <c r="I7968" s="14">
        <v>290.83933391824399</v>
      </c>
      <c r="J7968" s="14">
        <v>261.41385845994603</v>
      </c>
      <c r="K7968" s="14">
        <v>322.63879437055402</v>
      </c>
      <c r="L7968" s="14">
        <v>31.799460452310001</v>
      </c>
      <c r="M7968" s="14">
        <v>29.4254754582979</v>
      </c>
      <c r="O7968" s="14"/>
      <c r="P7968" s="14"/>
      <c r="Q7968" s="14"/>
      <c r="R7968" s="14"/>
      <c r="S7968" s="14"/>
      <c r="T7968" s="14"/>
      <c r="U7968" s="14"/>
      <c r="V7968" s="14"/>
      <c r="W7968" s="14"/>
      <c r="X7968" s="14"/>
      <c r="Y7968" s="14"/>
    </row>
    <row r="7969" spans="1:25">
      <c r="A7969" s="14" t="s">
        <v>8005</v>
      </c>
      <c r="B7969" s="14" t="s">
        <v>68</v>
      </c>
      <c r="C7969" s="14" t="s">
        <v>132</v>
      </c>
      <c r="D7969" s="14" t="s">
        <v>73</v>
      </c>
      <c r="E7969" s="14">
        <v>5</v>
      </c>
      <c r="F7969" s="14">
        <v>397.47791495520198</v>
      </c>
      <c r="G7969" s="14">
        <v>132.49263831840099</v>
      </c>
      <c r="H7969" s="14">
        <v>343.40531418381801</v>
      </c>
      <c r="I7969" s="14">
        <v>315.762306469485</v>
      </c>
      <c r="J7969" s="14">
        <v>285.14376872676098</v>
      </c>
      <c r="K7969" s="14">
        <v>348.744585379868</v>
      </c>
      <c r="L7969" s="14">
        <v>32.982278910383798</v>
      </c>
      <c r="M7969" s="14">
        <v>30.618537742724001</v>
      </c>
      <c r="O7969" s="14"/>
      <c r="P7969" s="14"/>
      <c r="Q7969" s="14"/>
      <c r="R7969" s="14"/>
      <c r="S7969" s="14"/>
      <c r="T7969" s="14"/>
      <c r="U7969" s="14"/>
      <c r="V7969" s="14"/>
      <c r="W7969" s="14"/>
      <c r="X7969" s="14"/>
      <c r="Y7969" s="14"/>
    </row>
    <row r="7970" spans="1:25">
      <c r="A7970" s="14" t="s">
        <v>8006</v>
      </c>
      <c r="B7970" s="14" t="s">
        <v>68</v>
      </c>
      <c r="C7970" s="14" t="s">
        <v>38</v>
      </c>
      <c r="D7970" s="14" t="s">
        <v>78</v>
      </c>
      <c r="E7970" s="14">
        <v>0</v>
      </c>
      <c r="F7970" s="14">
        <v>743.44893937250595</v>
      </c>
      <c r="G7970" s="14">
        <v>247.816313124169</v>
      </c>
      <c r="H7970" s="14">
        <v>201.57118089849899</v>
      </c>
      <c r="I7970" s="14">
        <v>201.09886128760201</v>
      </c>
      <c r="J7970" s="14">
        <v>186.69679608189799</v>
      </c>
      <c r="K7970" s="14">
        <v>216.30486855924099</v>
      </c>
      <c r="L7970" s="14">
        <v>15.206007271639301</v>
      </c>
      <c r="M7970" s="14">
        <v>14.4020652057043</v>
      </c>
      <c r="O7970" s="14"/>
      <c r="P7970" s="14"/>
      <c r="Q7970" s="14"/>
      <c r="R7970" s="14"/>
      <c r="S7970" s="14"/>
      <c r="T7970" s="14"/>
      <c r="U7970" s="14"/>
      <c r="V7970" s="14"/>
      <c r="W7970" s="14"/>
      <c r="X7970" s="14"/>
      <c r="Y7970" s="14"/>
    </row>
    <row r="7971" spans="1:25">
      <c r="A7971" s="14" t="s">
        <v>8007</v>
      </c>
      <c r="B7971" s="14" t="s">
        <v>68</v>
      </c>
      <c r="C7971" s="14" t="s">
        <v>36</v>
      </c>
      <c r="D7971" s="14" t="s">
        <v>78</v>
      </c>
      <c r="E7971" s="14">
        <v>0</v>
      </c>
      <c r="F7971" s="14">
        <v>739.09572554126601</v>
      </c>
      <c r="G7971" s="14">
        <v>246.36524184708901</v>
      </c>
      <c r="H7971" s="14">
        <v>198.59782982485001</v>
      </c>
      <c r="I7971" s="14">
        <v>197.50638306995</v>
      </c>
      <c r="J7971" s="14">
        <v>183.31589694779601</v>
      </c>
      <c r="K7971" s="14">
        <v>212.49140084858101</v>
      </c>
      <c r="L7971" s="14">
        <v>14.9850177786315</v>
      </c>
      <c r="M7971" s="14">
        <v>14.190486122154001</v>
      </c>
      <c r="O7971" s="14"/>
      <c r="P7971" s="14"/>
      <c r="Q7971" s="14"/>
      <c r="R7971" s="14"/>
      <c r="S7971" s="14"/>
      <c r="T7971" s="14"/>
      <c r="U7971" s="14"/>
      <c r="V7971" s="14"/>
      <c r="W7971" s="14"/>
      <c r="X7971" s="14"/>
      <c r="Y7971" s="14"/>
    </row>
    <row r="7972" spans="1:25">
      <c r="A7972" s="14" t="s">
        <v>8008</v>
      </c>
      <c r="B7972" s="14" t="s">
        <v>68</v>
      </c>
      <c r="C7972" s="14" t="s">
        <v>34</v>
      </c>
      <c r="D7972" s="14" t="s">
        <v>78</v>
      </c>
      <c r="E7972" s="14">
        <v>0</v>
      </c>
      <c r="F7972" s="14">
        <v>756.04189221484501</v>
      </c>
      <c r="G7972" s="14">
        <v>252.01396407161499</v>
      </c>
      <c r="H7972" s="14">
        <v>201.52733588556401</v>
      </c>
      <c r="I7972" s="14">
        <v>199.48160733715699</v>
      </c>
      <c r="J7972" s="14">
        <v>185.311770504419</v>
      </c>
      <c r="K7972" s="14">
        <v>214.43560897477099</v>
      </c>
      <c r="L7972" s="14">
        <v>14.9540016376141</v>
      </c>
      <c r="M7972" s="14">
        <v>14.1698368327382</v>
      </c>
      <c r="O7972" s="14"/>
      <c r="P7972" s="14"/>
      <c r="Q7972" s="14"/>
      <c r="R7972" s="14"/>
      <c r="S7972" s="14"/>
      <c r="T7972" s="14"/>
      <c r="U7972" s="14"/>
      <c r="V7972" s="14"/>
      <c r="W7972" s="14"/>
      <c r="X7972" s="14"/>
      <c r="Y7972" s="14"/>
    </row>
    <row r="7973" spans="1:25">
      <c r="A7973" s="14" t="s">
        <v>8009</v>
      </c>
      <c r="B7973" s="14" t="s">
        <v>68</v>
      </c>
      <c r="C7973" s="14" t="s">
        <v>128</v>
      </c>
      <c r="D7973" s="14" t="s">
        <v>78</v>
      </c>
      <c r="E7973" s="14">
        <v>0</v>
      </c>
      <c r="F7973" s="14">
        <v>738.017137243447</v>
      </c>
      <c r="G7973" s="14">
        <v>246.00571241448199</v>
      </c>
      <c r="H7973" s="14">
        <v>195.195121093133</v>
      </c>
      <c r="I7973" s="14">
        <v>192.78807857364799</v>
      </c>
      <c r="J7973" s="14">
        <v>178.93340442813701</v>
      </c>
      <c r="K7973" s="14">
        <v>207.41906600291401</v>
      </c>
      <c r="L7973" s="14">
        <v>14.6309874292663</v>
      </c>
      <c r="M7973" s="14">
        <v>13.8546741455106</v>
      </c>
      <c r="O7973" s="14"/>
      <c r="P7973" s="14"/>
      <c r="Q7973" s="14"/>
      <c r="R7973" s="14"/>
      <c r="S7973" s="14"/>
      <c r="T7973" s="14"/>
      <c r="U7973" s="14"/>
      <c r="V7973" s="14"/>
      <c r="W7973" s="14"/>
      <c r="X7973" s="14"/>
      <c r="Y7973" s="14"/>
    </row>
    <row r="7974" spans="1:25">
      <c r="A7974" s="14" t="s">
        <v>8010</v>
      </c>
      <c r="B7974" s="14" t="s">
        <v>68</v>
      </c>
      <c r="C7974" s="14" t="s">
        <v>129</v>
      </c>
      <c r="D7974" s="14" t="s">
        <v>78</v>
      </c>
      <c r="E7974" s="14">
        <v>0</v>
      </c>
      <c r="F7974" s="14">
        <v>743.04558647151202</v>
      </c>
      <c r="G7974" s="14">
        <v>247.681862157171</v>
      </c>
      <c r="H7974" s="14">
        <v>195.14442860634301</v>
      </c>
      <c r="I7974" s="14">
        <v>190.30811250261701</v>
      </c>
      <c r="J7974" s="14">
        <v>176.668902402508</v>
      </c>
      <c r="K7974" s="14">
        <v>204.70889398715099</v>
      </c>
      <c r="L7974" s="14">
        <v>14.400781484534299</v>
      </c>
      <c r="M7974" s="14">
        <v>13.639210100108899</v>
      </c>
      <c r="O7974" s="14"/>
      <c r="P7974" s="14"/>
      <c r="Q7974" s="14"/>
      <c r="R7974" s="14"/>
      <c r="S7974" s="14"/>
      <c r="T7974" s="14"/>
      <c r="U7974" s="14"/>
      <c r="V7974" s="14"/>
      <c r="W7974" s="14"/>
      <c r="X7974" s="14"/>
      <c r="Y7974" s="14"/>
    </row>
    <row r="7975" spans="1:25">
      <c r="A7975" s="14" t="s">
        <v>8011</v>
      </c>
      <c r="B7975" s="14" t="s">
        <v>68</v>
      </c>
      <c r="C7975" s="14" t="s">
        <v>130</v>
      </c>
      <c r="D7975" s="14" t="s">
        <v>78</v>
      </c>
      <c r="E7975" s="14">
        <v>0</v>
      </c>
      <c r="F7975" s="14">
        <v>730.44629170208805</v>
      </c>
      <c r="G7975" s="14">
        <v>243.482097234029</v>
      </c>
      <c r="H7975" s="14">
        <v>190.407821163043</v>
      </c>
      <c r="I7975" s="14">
        <v>183.950293983639</v>
      </c>
      <c r="J7975" s="14">
        <v>170.65865653452201</v>
      </c>
      <c r="K7975" s="14">
        <v>197.99066376406799</v>
      </c>
      <c r="L7975" s="14">
        <v>14.0403697804292</v>
      </c>
      <c r="M7975" s="14">
        <v>13.2916374491169</v>
      </c>
      <c r="O7975" s="14"/>
      <c r="P7975" s="14"/>
      <c r="Q7975" s="14"/>
      <c r="R7975" s="14"/>
      <c r="S7975" s="14"/>
      <c r="T7975" s="14"/>
      <c r="U7975" s="14"/>
      <c r="V7975" s="14"/>
      <c r="W7975" s="14"/>
      <c r="X7975" s="14"/>
      <c r="Y7975" s="14"/>
    </row>
    <row r="7976" spans="1:25">
      <c r="A7976" s="14" t="s">
        <v>8012</v>
      </c>
      <c r="B7976" s="14" t="s">
        <v>68</v>
      </c>
      <c r="C7976" s="14" t="s">
        <v>131</v>
      </c>
      <c r="D7976" s="14" t="s">
        <v>78</v>
      </c>
      <c r="E7976" s="14">
        <v>0</v>
      </c>
      <c r="F7976" s="14">
        <v>733.37348105527201</v>
      </c>
      <c r="G7976" s="14">
        <v>244.45782701842401</v>
      </c>
      <c r="H7976" s="14">
        <v>189.77680391659001</v>
      </c>
      <c r="I7976" s="14">
        <v>182.81477231730199</v>
      </c>
      <c r="J7976" s="14">
        <v>169.64034078463601</v>
      </c>
      <c r="K7976" s="14">
        <v>196.72980603287101</v>
      </c>
      <c r="L7976" s="14">
        <v>13.915033715569599</v>
      </c>
      <c r="M7976" s="14">
        <v>13.174431532665601</v>
      </c>
      <c r="O7976" s="14"/>
      <c r="P7976" s="14"/>
      <c r="Q7976" s="14"/>
      <c r="R7976" s="14"/>
      <c r="S7976" s="14"/>
      <c r="T7976" s="14"/>
      <c r="U7976" s="14"/>
      <c r="V7976" s="14"/>
      <c r="W7976" s="14"/>
      <c r="X7976" s="14"/>
      <c r="Y7976" s="14"/>
    </row>
    <row r="7977" spans="1:25">
      <c r="A7977" s="14" t="s">
        <v>8013</v>
      </c>
      <c r="B7977" s="14" t="s">
        <v>68</v>
      </c>
      <c r="C7977" s="14" t="s">
        <v>132</v>
      </c>
      <c r="D7977" s="14" t="s">
        <v>78</v>
      </c>
      <c r="E7977" s="14">
        <v>0</v>
      </c>
      <c r="F7977" s="14">
        <v>775.04234199641098</v>
      </c>
      <c r="G7977" s="14">
        <v>258.34744733213699</v>
      </c>
      <c r="H7977" s="14">
        <v>199.09636816595</v>
      </c>
      <c r="I7977" s="14">
        <v>190.71253435517701</v>
      </c>
      <c r="J7977" s="14">
        <v>177.35521242130699</v>
      </c>
      <c r="K7977" s="14">
        <v>204.79966839446999</v>
      </c>
      <c r="L7977" s="14">
        <v>14.0871340392937</v>
      </c>
      <c r="M7977" s="14">
        <v>13.3573219338698</v>
      </c>
      <c r="O7977" s="14"/>
      <c r="P7977" s="14"/>
      <c r="Q7977" s="14"/>
      <c r="R7977" s="14"/>
      <c r="S7977" s="14"/>
      <c r="T7977" s="14"/>
      <c r="U7977" s="14"/>
      <c r="V7977" s="14"/>
      <c r="W7977" s="14"/>
      <c r="X7977" s="14"/>
      <c r="Y7977" s="14"/>
    </row>
    <row r="7978" spans="1:25">
      <c r="A7978" s="14" t="s">
        <v>8014</v>
      </c>
      <c r="B7978" s="14" t="s">
        <v>68</v>
      </c>
      <c r="C7978" s="14" t="s">
        <v>38</v>
      </c>
      <c r="D7978" s="14" t="s">
        <v>78</v>
      </c>
      <c r="E7978" s="14">
        <v>1</v>
      </c>
      <c r="F7978" s="14">
        <v>114.83376854839</v>
      </c>
      <c r="G7978" s="14">
        <v>38.277922849463302</v>
      </c>
      <c r="H7978" s="14">
        <v>128.59036589145799</v>
      </c>
      <c r="I7978" s="14">
        <v>115.311186824991</v>
      </c>
      <c r="J7978" s="14">
        <v>94.835084534596803</v>
      </c>
      <c r="K7978" s="14">
        <v>138.835676343334</v>
      </c>
      <c r="L7978" s="14">
        <v>23.524489518342602</v>
      </c>
      <c r="M7978" s="14">
        <v>20.4761022903945</v>
      </c>
      <c r="O7978" s="14"/>
      <c r="P7978" s="14"/>
      <c r="Q7978" s="14"/>
      <c r="R7978" s="14"/>
      <c r="S7978" s="14"/>
      <c r="T7978" s="14"/>
      <c r="U7978" s="14"/>
      <c r="V7978" s="14"/>
      <c r="W7978" s="14"/>
      <c r="X7978" s="14"/>
      <c r="Y7978" s="14"/>
    </row>
    <row r="7979" spans="1:25">
      <c r="A7979" s="14" t="s">
        <v>8015</v>
      </c>
      <c r="B7979" s="14" t="s">
        <v>68</v>
      </c>
      <c r="C7979" s="14" t="s">
        <v>36</v>
      </c>
      <c r="D7979" s="14" t="s">
        <v>78</v>
      </c>
      <c r="E7979" s="14">
        <v>1</v>
      </c>
      <c r="F7979" s="14">
        <v>113.703985448734</v>
      </c>
      <c r="G7979" s="14">
        <v>37.901328482911303</v>
      </c>
      <c r="H7979" s="14">
        <v>126.395341709817</v>
      </c>
      <c r="I7979" s="14">
        <v>112.768791115738</v>
      </c>
      <c r="J7979" s="14">
        <v>92.639803716590194</v>
      </c>
      <c r="K7979" s="14">
        <v>135.91050247714099</v>
      </c>
      <c r="L7979" s="14">
        <v>23.141711361403001</v>
      </c>
      <c r="M7979" s="14">
        <v>20.128987399147999</v>
      </c>
      <c r="O7979" s="14"/>
      <c r="P7979" s="14"/>
      <c r="Q7979" s="14"/>
      <c r="R7979" s="14"/>
      <c r="S7979" s="14"/>
      <c r="T7979" s="14"/>
      <c r="U7979" s="14"/>
      <c r="V7979" s="14"/>
      <c r="W7979" s="14"/>
      <c r="X7979" s="14"/>
      <c r="Y7979" s="14"/>
    </row>
    <row r="7980" spans="1:25">
      <c r="A7980" s="14" t="s">
        <v>8016</v>
      </c>
      <c r="B7980" s="14" t="s">
        <v>68</v>
      </c>
      <c r="C7980" s="14" t="s">
        <v>34</v>
      </c>
      <c r="D7980" s="14" t="s">
        <v>78</v>
      </c>
      <c r="E7980" s="14">
        <v>1</v>
      </c>
      <c r="F7980" s="14">
        <v>116.468703252159</v>
      </c>
      <c r="G7980" s="14">
        <v>38.8229010840531</v>
      </c>
      <c r="H7980" s="14">
        <v>128.55407151531401</v>
      </c>
      <c r="I7980" s="14">
        <v>112.329245766873</v>
      </c>
      <c r="J7980" s="14">
        <v>92.462549737689301</v>
      </c>
      <c r="K7980" s="14">
        <v>135.13116063622601</v>
      </c>
      <c r="L7980" s="14">
        <v>22.801914869352601</v>
      </c>
      <c r="M7980" s="14">
        <v>19.866696029183899</v>
      </c>
      <c r="O7980" s="14"/>
      <c r="P7980" s="14"/>
      <c r="Q7980" s="14"/>
      <c r="R7980" s="14"/>
      <c r="S7980" s="14"/>
      <c r="T7980" s="14"/>
      <c r="U7980" s="14"/>
      <c r="V7980" s="14"/>
      <c r="W7980" s="14"/>
      <c r="X7980" s="14"/>
      <c r="Y7980" s="14"/>
    </row>
    <row r="7981" spans="1:25">
      <c r="A7981" s="14" t="s">
        <v>8017</v>
      </c>
      <c r="B7981" s="14" t="s">
        <v>68</v>
      </c>
      <c r="C7981" s="14" t="s">
        <v>128</v>
      </c>
      <c r="D7981" s="14" t="s">
        <v>78</v>
      </c>
      <c r="E7981" s="14">
        <v>1</v>
      </c>
      <c r="F7981" s="14">
        <v>113.965623170494</v>
      </c>
      <c r="G7981" s="14">
        <v>37.988541056831401</v>
      </c>
      <c r="H7981" s="14">
        <v>125.050060536445</v>
      </c>
      <c r="I7981" s="14">
        <v>107.263300283441</v>
      </c>
      <c r="J7981" s="14">
        <v>88.077573484568703</v>
      </c>
      <c r="K7981" s="14">
        <v>129.317016478092</v>
      </c>
      <c r="L7981" s="14">
        <v>22.053716194651699</v>
      </c>
      <c r="M7981" s="14">
        <v>19.185726798871801</v>
      </c>
      <c r="O7981" s="14"/>
      <c r="P7981" s="14"/>
      <c r="Q7981" s="14"/>
      <c r="R7981" s="14"/>
      <c r="S7981" s="14"/>
      <c r="T7981" s="14"/>
      <c r="U7981" s="14"/>
      <c r="V7981" s="14"/>
      <c r="W7981" s="14"/>
      <c r="X7981" s="14"/>
      <c r="Y7981" s="14"/>
    </row>
    <row r="7982" spans="1:25">
      <c r="A7982" s="14" t="s">
        <v>8018</v>
      </c>
      <c r="B7982" s="14" t="s">
        <v>68</v>
      </c>
      <c r="C7982" s="14" t="s">
        <v>129</v>
      </c>
      <c r="D7982" s="14" t="s">
        <v>78</v>
      </c>
      <c r="E7982" s="14">
        <v>1</v>
      </c>
      <c r="F7982" s="14">
        <v>116.448774287891</v>
      </c>
      <c r="G7982" s="14">
        <v>38.816258095963803</v>
      </c>
      <c r="H7982" s="14">
        <v>127.162188684566</v>
      </c>
      <c r="I7982" s="14">
        <v>105.112418583127</v>
      </c>
      <c r="J7982" s="14">
        <v>86.491376666540702</v>
      </c>
      <c r="K7982" s="14">
        <v>126.48489291473599</v>
      </c>
      <c r="L7982" s="14">
        <v>21.372474331608501</v>
      </c>
      <c r="M7982" s="14">
        <v>18.621041916586499</v>
      </c>
      <c r="O7982" s="14"/>
      <c r="P7982" s="14"/>
      <c r="Q7982" s="14"/>
      <c r="R7982" s="14"/>
      <c r="S7982" s="14"/>
      <c r="T7982" s="14"/>
      <c r="U7982" s="14"/>
      <c r="V7982" s="14"/>
      <c r="W7982" s="14"/>
      <c r="X7982" s="14"/>
      <c r="Y7982" s="14"/>
    </row>
    <row r="7983" spans="1:25">
      <c r="A7983" s="14" t="s">
        <v>8019</v>
      </c>
      <c r="B7983" s="14" t="s">
        <v>68</v>
      </c>
      <c r="C7983" s="14" t="s">
        <v>130</v>
      </c>
      <c r="D7983" s="14" t="s">
        <v>78</v>
      </c>
      <c r="E7983" s="14">
        <v>1</v>
      </c>
      <c r="F7983" s="14">
        <v>116.930135441262</v>
      </c>
      <c r="G7983" s="14">
        <v>38.9767118137541</v>
      </c>
      <c r="H7983" s="14">
        <v>127.132520186205</v>
      </c>
      <c r="I7983" s="14">
        <v>103.612017989585</v>
      </c>
      <c r="J7983" s="14">
        <v>85.2916860156447</v>
      </c>
      <c r="K7983" s="14">
        <v>124.63334170791499</v>
      </c>
      <c r="L7983" s="14">
        <v>21.021323718329398</v>
      </c>
      <c r="M7983" s="14">
        <v>18.320331973940799</v>
      </c>
      <c r="O7983" s="14"/>
      <c r="P7983" s="14"/>
      <c r="Q7983" s="14"/>
      <c r="R7983" s="14"/>
      <c r="S7983" s="14"/>
      <c r="T7983" s="14"/>
      <c r="U7983" s="14"/>
      <c r="V7983" s="14"/>
      <c r="W7983" s="14"/>
      <c r="X7983" s="14"/>
      <c r="Y7983" s="14"/>
    </row>
    <row r="7984" spans="1:25">
      <c r="A7984" s="14" t="s">
        <v>8020</v>
      </c>
      <c r="B7984" s="14" t="s">
        <v>68</v>
      </c>
      <c r="C7984" s="14" t="s">
        <v>131</v>
      </c>
      <c r="D7984" s="14" t="s">
        <v>78</v>
      </c>
      <c r="E7984" s="14">
        <v>1</v>
      </c>
      <c r="F7984" s="14">
        <v>122.958784614639</v>
      </c>
      <c r="G7984" s="14">
        <v>40.986261538212901</v>
      </c>
      <c r="H7984" s="14">
        <v>133.10541002050101</v>
      </c>
      <c r="I7984" s="14">
        <v>107.341367303284</v>
      </c>
      <c r="J7984" s="14">
        <v>88.817515469491894</v>
      </c>
      <c r="K7984" s="14">
        <v>128.52332951901801</v>
      </c>
      <c r="L7984" s="14">
        <v>21.181962215734</v>
      </c>
      <c r="M7984" s="14">
        <v>18.523851833791799</v>
      </c>
      <c r="O7984" s="14"/>
      <c r="P7984" s="14"/>
      <c r="Q7984" s="14"/>
      <c r="R7984" s="14"/>
      <c r="S7984" s="14"/>
      <c r="T7984" s="14"/>
      <c r="U7984" s="14"/>
      <c r="V7984" s="14"/>
      <c r="W7984" s="14"/>
      <c r="X7984" s="14"/>
      <c r="Y7984" s="14"/>
    </row>
    <row r="7985" spans="1:25">
      <c r="A7985" s="14" t="s">
        <v>8021</v>
      </c>
      <c r="B7985" s="14" t="s">
        <v>68</v>
      </c>
      <c r="C7985" s="14" t="s">
        <v>132</v>
      </c>
      <c r="D7985" s="14" t="s">
        <v>78</v>
      </c>
      <c r="E7985" s="14">
        <v>1</v>
      </c>
      <c r="F7985" s="14">
        <v>143.15151825578801</v>
      </c>
      <c r="G7985" s="14">
        <v>47.717172751929397</v>
      </c>
      <c r="H7985" s="14">
        <v>154.63301999004901</v>
      </c>
      <c r="I7985" s="14">
        <v>124.170238913548</v>
      </c>
      <c r="J7985" s="14">
        <v>104.238863683754</v>
      </c>
      <c r="K7985" s="14">
        <v>146.73776760720801</v>
      </c>
      <c r="L7985" s="14">
        <v>22.567528693660002</v>
      </c>
      <c r="M7985" s="14">
        <v>19.931375229793201</v>
      </c>
      <c r="O7985" s="14"/>
      <c r="P7985" s="14"/>
      <c r="Q7985" s="14"/>
      <c r="R7985" s="14"/>
      <c r="S7985" s="14"/>
      <c r="T7985" s="14"/>
      <c r="U7985" s="14"/>
      <c r="V7985" s="14"/>
      <c r="W7985" s="14"/>
      <c r="X7985" s="14"/>
      <c r="Y7985" s="14"/>
    </row>
    <row r="7986" spans="1:25">
      <c r="A7986" s="14" t="s">
        <v>8022</v>
      </c>
      <c r="B7986" s="14" t="s">
        <v>68</v>
      </c>
      <c r="C7986" s="14" t="s">
        <v>38</v>
      </c>
      <c r="D7986" s="14" t="s">
        <v>78</v>
      </c>
      <c r="E7986" s="14">
        <v>2</v>
      </c>
      <c r="F7986" s="14">
        <v>120.052518942193</v>
      </c>
      <c r="G7986" s="14">
        <v>40.017506314064399</v>
      </c>
      <c r="H7986" s="14">
        <v>147.60071670870599</v>
      </c>
      <c r="I7986" s="14">
        <v>150.10302902581901</v>
      </c>
      <c r="J7986" s="14">
        <v>124.23737135212301</v>
      </c>
      <c r="K7986" s="14">
        <v>179.72838016733999</v>
      </c>
      <c r="L7986" s="14">
        <v>29.625351141520799</v>
      </c>
      <c r="M7986" s="14">
        <v>25.865657673695999</v>
      </c>
      <c r="O7986" s="14"/>
      <c r="P7986" s="14"/>
      <c r="Q7986" s="14"/>
      <c r="R7986" s="14"/>
      <c r="S7986" s="14"/>
      <c r="T7986" s="14"/>
      <c r="U7986" s="14"/>
      <c r="V7986" s="14"/>
      <c r="W7986" s="14"/>
      <c r="X7986" s="14"/>
      <c r="Y7986" s="14"/>
    </row>
    <row r="7987" spans="1:25">
      <c r="A7987" s="14" t="s">
        <v>8023</v>
      </c>
      <c r="B7987" s="14" t="s">
        <v>68</v>
      </c>
      <c r="C7987" s="14" t="s">
        <v>36</v>
      </c>
      <c r="D7987" s="14" t="s">
        <v>78</v>
      </c>
      <c r="E7987" s="14">
        <v>2</v>
      </c>
      <c r="F7987" s="14">
        <v>109.82249053638699</v>
      </c>
      <c r="G7987" s="14">
        <v>36.6074968454623</v>
      </c>
      <c r="H7987" s="14">
        <v>133.33635711332099</v>
      </c>
      <c r="I7987" s="14">
        <v>134.66668899760501</v>
      </c>
      <c r="J7987" s="14">
        <v>110.439916822038</v>
      </c>
      <c r="K7987" s="14">
        <v>162.588088826057</v>
      </c>
      <c r="L7987" s="14">
        <v>27.921399828451701</v>
      </c>
      <c r="M7987" s="14">
        <v>24.2267721755669</v>
      </c>
      <c r="O7987" s="14"/>
      <c r="P7987" s="14"/>
      <c r="Q7987" s="14"/>
      <c r="R7987" s="14"/>
      <c r="S7987" s="14"/>
      <c r="T7987" s="14"/>
      <c r="U7987" s="14"/>
      <c r="V7987" s="14"/>
      <c r="W7987" s="14"/>
      <c r="X7987" s="14"/>
      <c r="Y7987" s="14"/>
    </row>
    <row r="7988" spans="1:25">
      <c r="A7988" s="14" t="s">
        <v>8024</v>
      </c>
      <c r="B7988" s="14" t="s">
        <v>68</v>
      </c>
      <c r="C7988" s="14" t="s">
        <v>34</v>
      </c>
      <c r="D7988" s="14" t="s">
        <v>78</v>
      </c>
      <c r="E7988" s="14">
        <v>2</v>
      </c>
      <c r="F7988" s="14">
        <v>111.888886745368</v>
      </c>
      <c r="G7988" s="14">
        <v>37.296295581789202</v>
      </c>
      <c r="H7988" s="14">
        <v>134.514170167549</v>
      </c>
      <c r="I7988" s="14">
        <v>133.30945609247399</v>
      </c>
      <c r="J7988" s="14">
        <v>109.534702072356</v>
      </c>
      <c r="K7988" s="14">
        <v>160.67361468502099</v>
      </c>
      <c r="L7988" s="14">
        <v>27.3641585925469</v>
      </c>
      <c r="M7988" s="14">
        <v>23.774754020118099</v>
      </c>
      <c r="O7988" s="14"/>
      <c r="P7988" s="14"/>
      <c r="Q7988" s="14"/>
      <c r="R7988" s="14"/>
      <c r="S7988" s="14"/>
      <c r="T7988" s="14"/>
      <c r="U7988" s="14"/>
      <c r="V7988" s="14"/>
      <c r="W7988" s="14"/>
      <c r="X7988" s="14"/>
      <c r="Y7988" s="14"/>
    </row>
    <row r="7989" spans="1:25">
      <c r="A7989" s="14" t="s">
        <v>8025</v>
      </c>
      <c r="B7989" s="14" t="s">
        <v>68</v>
      </c>
      <c r="C7989" s="14" t="s">
        <v>128</v>
      </c>
      <c r="D7989" s="14" t="s">
        <v>78</v>
      </c>
      <c r="E7989" s="14">
        <v>2</v>
      </c>
      <c r="F7989" s="14">
        <v>109.888413570046</v>
      </c>
      <c r="G7989" s="14">
        <v>36.629471190015401</v>
      </c>
      <c r="H7989" s="14">
        <v>130.91928799328801</v>
      </c>
      <c r="I7989" s="14">
        <v>128.44264830505301</v>
      </c>
      <c r="J7989" s="14">
        <v>105.345077806419</v>
      </c>
      <c r="K7989" s="14">
        <v>155.06150023635001</v>
      </c>
      <c r="L7989" s="14">
        <v>26.618851931297598</v>
      </c>
      <c r="M7989" s="14">
        <v>23.0975704986339</v>
      </c>
      <c r="O7989" s="14"/>
      <c r="P7989" s="14"/>
      <c r="Q7989" s="14"/>
      <c r="R7989" s="14"/>
      <c r="S7989" s="14"/>
      <c r="T7989" s="14"/>
      <c r="U7989" s="14"/>
      <c r="V7989" s="14"/>
      <c r="W7989" s="14"/>
      <c r="X7989" s="14"/>
      <c r="Y7989" s="14"/>
    </row>
    <row r="7990" spans="1:25">
      <c r="A7990" s="14" t="s">
        <v>8026</v>
      </c>
      <c r="B7990" s="14" t="s">
        <v>68</v>
      </c>
      <c r="C7990" s="14" t="s">
        <v>129</v>
      </c>
      <c r="D7990" s="14" t="s">
        <v>78</v>
      </c>
      <c r="E7990" s="14">
        <v>2</v>
      </c>
      <c r="F7990" s="14">
        <v>114.143847336121</v>
      </c>
      <c r="G7990" s="14">
        <v>38.0479491120403</v>
      </c>
      <c r="H7990" s="14">
        <v>134.819814013182</v>
      </c>
      <c r="I7990" s="14">
        <v>129.21193793667999</v>
      </c>
      <c r="J7990" s="14">
        <v>106.371232379462</v>
      </c>
      <c r="K7990" s="14">
        <v>155.46412457807699</v>
      </c>
      <c r="L7990" s="14">
        <v>26.252186641397099</v>
      </c>
      <c r="M7990" s="14">
        <v>22.840705557217898</v>
      </c>
      <c r="O7990" s="14"/>
      <c r="P7990" s="14"/>
      <c r="Q7990" s="14"/>
      <c r="R7990" s="14"/>
      <c r="S7990" s="14"/>
      <c r="T7990" s="14"/>
      <c r="U7990" s="14"/>
      <c r="V7990" s="14"/>
      <c r="W7990" s="14"/>
      <c r="X7990" s="14"/>
      <c r="Y7990" s="14"/>
    </row>
    <row r="7991" spans="1:25">
      <c r="A7991" s="14" t="s">
        <v>8027</v>
      </c>
      <c r="B7991" s="14" t="s">
        <v>68</v>
      </c>
      <c r="C7991" s="14" t="s">
        <v>130</v>
      </c>
      <c r="D7991" s="14" t="s">
        <v>78</v>
      </c>
      <c r="E7991" s="14">
        <v>2</v>
      </c>
      <c r="F7991" s="14">
        <v>109.114795658961</v>
      </c>
      <c r="G7991" s="14">
        <v>36.371598552987003</v>
      </c>
      <c r="H7991" s="14">
        <v>127.74813924996</v>
      </c>
      <c r="I7991" s="14">
        <v>120.22304608210899</v>
      </c>
      <c r="J7991" s="14">
        <v>98.504931392134097</v>
      </c>
      <c r="K7991" s="14">
        <v>145.264793840398</v>
      </c>
      <c r="L7991" s="14">
        <v>25.041747758289301</v>
      </c>
      <c r="M7991" s="14">
        <v>21.718114689974399</v>
      </c>
      <c r="O7991" s="14"/>
      <c r="P7991" s="14"/>
      <c r="Q7991" s="14"/>
      <c r="R7991" s="14"/>
      <c r="S7991" s="14"/>
      <c r="T7991" s="14"/>
      <c r="U7991" s="14"/>
      <c r="V7991" s="14"/>
      <c r="W7991" s="14"/>
      <c r="X7991" s="14"/>
      <c r="Y7991" s="14"/>
    </row>
    <row r="7992" spans="1:25">
      <c r="A7992" s="14" t="s">
        <v>8028</v>
      </c>
      <c r="B7992" s="14" t="s">
        <v>68</v>
      </c>
      <c r="C7992" s="14" t="s">
        <v>131</v>
      </c>
      <c r="D7992" s="14" t="s">
        <v>78</v>
      </c>
      <c r="E7992" s="14">
        <v>2</v>
      </c>
      <c r="F7992" s="14">
        <v>114.798199283258</v>
      </c>
      <c r="G7992" s="14">
        <v>38.266066427752698</v>
      </c>
      <c r="H7992" s="14">
        <v>133.229115060764</v>
      </c>
      <c r="I7992" s="14">
        <v>124.63703149552001</v>
      </c>
      <c r="J7992" s="14">
        <v>102.662285140451</v>
      </c>
      <c r="K7992" s="14">
        <v>149.883822516522</v>
      </c>
      <c r="L7992" s="14">
        <v>25.246791021001201</v>
      </c>
      <c r="M7992" s="14">
        <v>21.974746355069499</v>
      </c>
      <c r="O7992" s="14"/>
      <c r="P7992" s="14"/>
      <c r="Q7992" s="14"/>
      <c r="R7992" s="14"/>
      <c r="S7992" s="14"/>
      <c r="T7992" s="14"/>
      <c r="U7992" s="14"/>
      <c r="V7992" s="14"/>
      <c r="W7992" s="14"/>
      <c r="X7992" s="14"/>
      <c r="Y7992" s="14"/>
    </row>
    <row r="7993" spans="1:25">
      <c r="A7993" s="14" t="s">
        <v>8029</v>
      </c>
      <c r="B7993" s="14" t="s">
        <v>68</v>
      </c>
      <c r="C7993" s="14" t="s">
        <v>132</v>
      </c>
      <c r="D7993" s="14" t="s">
        <v>78</v>
      </c>
      <c r="E7993" s="14">
        <v>2</v>
      </c>
      <c r="F7993" s="14">
        <v>114.90701870260099</v>
      </c>
      <c r="G7993" s="14">
        <v>38.3023395675337</v>
      </c>
      <c r="H7993" s="14">
        <v>132.137785996551</v>
      </c>
      <c r="I7993" s="14">
        <v>122.394114816674</v>
      </c>
      <c r="J7993" s="14">
        <v>100.841275020802</v>
      </c>
      <c r="K7993" s="14">
        <v>147.154539015453</v>
      </c>
      <c r="L7993" s="14">
        <v>24.760424198779099</v>
      </c>
      <c r="M7993" s="14">
        <v>21.5528397958727</v>
      </c>
      <c r="O7993" s="14"/>
      <c r="P7993" s="14"/>
      <c r="Q7993" s="14"/>
      <c r="R7993" s="14"/>
      <c r="S7993" s="14"/>
      <c r="T7993" s="14"/>
      <c r="U7993" s="14"/>
      <c r="V7993" s="14"/>
      <c r="W7993" s="14"/>
      <c r="X7993" s="14"/>
      <c r="Y7993" s="14"/>
    </row>
    <row r="7994" spans="1:25">
      <c r="A7994" s="14" t="s">
        <v>8030</v>
      </c>
      <c r="B7994" s="14" t="s">
        <v>68</v>
      </c>
      <c r="C7994" s="14" t="s">
        <v>38</v>
      </c>
      <c r="D7994" s="14" t="s">
        <v>78</v>
      </c>
      <c r="E7994" s="14">
        <v>3</v>
      </c>
      <c r="F7994" s="14">
        <v>131.316238247044</v>
      </c>
      <c r="G7994" s="14">
        <v>43.772079415681297</v>
      </c>
      <c r="H7994" s="14">
        <v>207.12340417514801</v>
      </c>
      <c r="I7994" s="14">
        <v>213.960734978559</v>
      </c>
      <c r="J7994" s="14">
        <v>178.28134872792899</v>
      </c>
      <c r="K7994" s="14">
        <v>254.58235573889499</v>
      </c>
      <c r="L7994" s="14">
        <v>40.621620760336597</v>
      </c>
      <c r="M7994" s="14">
        <v>35.6793862506292</v>
      </c>
      <c r="O7994" s="14"/>
      <c r="P7994" s="14"/>
      <c r="Q7994" s="14"/>
      <c r="R7994" s="14"/>
      <c r="S7994" s="14"/>
      <c r="T7994" s="14"/>
      <c r="U7994" s="14"/>
      <c r="V7994" s="14"/>
      <c r="W7994" s="14"/>
      <c r="X7994" s="14"/>
      <c r="Y7994" s="14"/>
    </row>
    <row r="7995" spans="1:25">
      <c r="A7995" s="14" t="s">
        <v>8031</v>
      </c>
      <c r="B7995" s="14" t="s">
        <v>68</v>
      </c>
      <c r="C7995" s="14" t="s">
        <v>36</v>
      </c>
      <c r="D7995" s="14" t="s">
        <v>78</v>
      </c>
      <c r="E7995" s="14">
        <v>3</v>
      </c>
      <c r="F7995" s="14">
        <v>128.978963631433</v>
      </c>
      <c r="G7995" s="14">
        <v>42.992987877144202</v>
      </c>
      <c r="H7995" s="14">
        <v>201.636750197656</v>
      </c>
      <c r="I7995" s="14">
        <v>205.31240820729201</v>
      </c>
      <c r="J7995" s="14">
        <v>170.76537886541999</v>
      </c>
      <c r="K7995" s="14">
        <v>244.69115411149701</v>
      </c>
      <c r="L7995" s="14">
        <v>39.378745904205303</v>
      </c>
      <c r="M7995" s="14">
        <v>34.547029341872602</v>
      </c>
      <c r="O7995" s="14"/>
      <c r="P7995" s="14"/>
      <c r="Q7995" s="14"/>
      <c r="R7995" s="14"/>
      <c r="S7995" s="14"/>
      <c r="T7995" s="14"/>
      <c r="U7995" s="14"/>
      <c r="V7995" s="14"/>
      <c r="W7995" s="14"/>
      <c r="X7995" s="14"/>
      <c r="Y7995" s="14"/>
    </row>
    <row r="7996" spans="1:25">
      <c r="A7996" s="14" t="s">
        <v>8032</v>
      </c>
      <c r="B7996" s="14" t="s">
        <v>68</v>
      </c>
      <c r="C7996" s="14" t="s">
        <v>34</v>
      </c>
      <c r="D7996" s="14" t="s">
        <v>78</v>
      </c>
      <c r="E7996" s="14">
        <v>3</v>
      </c>
      <c r="F7996" s="14">
        <v>131.34247910296901</v>
      </c>
      <c r="G7996" s="14">
        <v>43.780826367656204</v>
      </c>
      <c r="H7996" s="14">
        <v>203.830841136255</v>
      </c>
      <c r="I7996" s="14">
        <v>207.11030319517101</v>
      </c>
      <c r="J7996" s="14">
        <v>172.529385698021</v>
      </c>
      <c r="K7996" s="14">
        <v>246.480784255543</v>
      </c>
      <c r="L7996" s="14">
        <v>39.3704810603721</v>
      </c>
      <c r="M7996" s="14">
        <v>34.580917497149798</v>
      </c>
      <c r="O7996" s="14"/>
      <c r="P7996" s="14"/>
      <c r="Q7996" s="14"/>
      <c r="R7996" s="14"/>
      <c r="S7996" s="14"/>
      <c r="T7996" s="14"/>
      <c r="U7996" s="14"/>
      <c r="V7996" s="14"/>
      <c r="W7996" s="14"/>
      <c r="X7996" s="14"/>
      <c r="Y7996" s="14"/>
    </row>
    <row r="7997" spans="1:25">
      <c r="A7997" s="14" t="s">
        <v>8033</v>
      </c>
      <c r="B7997" s="14" t="s">
        <v>68</v>
      </c>
      <c r="C7997" s="14" t="s">
        <v>128</v>
      </c>
      <c r="D7997" s="14" t="s">
        <v>78</v>
      </c>
      <c r="E7997" s="14">
        <v>3</v>
      </c>
      <c r="F7997" s="14">
        <v>121.614584651385</v>
      </c>
      <c r="G7997" s="14">
        <v>40.538194883795001</v>
      </c>
      <c r="H7997" s="14">
        <v>187.03893303914899</v>
      </c>
      <c r="I7997" s="14">
        <v>192.15387589594701</v>
      </c>
      <c r="J7997" s="14">
        <v>158.92136018577301</v>
      </c>
      <c r="K7997" s="14">
        <v>230.18341589823899</v>
      </c>
      <c r="L7997" s="14">
        <v>38.029540002291398</v>
      </c>
      <c r="M7997" s="14">
        <v>33.232515710175001</v>
      </c>
      <c r="O7997" s="14"/>
      <c r="P7997" s="14"/>
      <c r="Q7997" s="14"/>
      <c r="R7997" s="14"/>
      <c r="S7997" s="14"/>
      <c r="T7997" s="14"/>
      <c r="U7997" s="14"/>
      <c r="V7997" s="14"/>
      <c r="W7997" s="14"/>
      <c r="X7997" s="14"/>
      <c r="Y7997" s="14"/>
    </row>
    <row r="7998" spans="1:25">
      <c r="A7998" s="14" t="s">
        <v>8034</v>
      </c>
      <c r="B7998" s="14" t="s">
        <v>68</v>
      </c>
      <c r="C7998" s="14" t="s">
        <v>129</v>
      </c>
      <c r="D7998" s="14" t="s">
        <v>78</v>
      </c>
      <c r="E7998" s="14">
        <v>3</v>
      </c>
      <c r="F7998" s="14">
        <v>123.433127345898</v>
      </c>
      <c r="G7998" s="14">
        <v>41.144375781965898</v>
      </c>
      <c r="H7998" s="14">
        <v>188.45615424507599</v>
      </c>
      <c r="I7998" s="14">
        <v>189.48743549357201</v>
      </c>
      <c r="J7998" s="14">
        <v>156.93084458003901</v>
      </c>
      <c r="K7998" s="14">
        <v>226.70612792038699</v>
      </c>
      <c r="L7998" s="14">
        <v>37.218692426815103</v>
      </c>
      <c r="M7998" s="14">
        <v>32.556590913532602</v>
      </c>
      <c r="O7998" s="14"/>
      <c r="P7998" s="14"/>
      <c r="Q7998" s="14"/>
      <c r="R7998" s="14"/>
      <c r="S7998" s="14"/>
      <c r="T7998" s="14"/>
      <c r="U7998" s="14"/>
      <c r="V7998" s="14"/>
      <c r="W7998" s="14"/>
      <c r="X7998" s="14"/>
      <c r="Y7998" s="14"/>
    </row>
    <row r="7999" spans="1:25">
      <c r="A7999" s="14" t="s">
        <v>8035</v>
      </c>
      <c r="B7999" s="14" t="s">
        <v>68</v>
      </c>
      <c r="C7999" s="14" t="s">
        <v>130</v>
      </c>
      <c r="D7999" s="14" t="s">
        <v>78</v>
      </c>
      <c r="E7999" s="14">
        <v>3</v>
      </c>
      <c r="F7999" s="14">
        <v>122.408702863011</v>
      </c>
      <c r="G7999" s="14">
        <v>40.802900954336899</v>
      </c>
      <c r="H7999" s="14">
        <v>185.29366786202499</v>
      </c>
      <c r="I7999" s="14">
        <v>185.254934616258</v>
      </c>
      <c r="J7999" s="14">
        <v>153.369076599414</v>
      </c>
      <c r="K7999" s="14">
        <v>221.727349356053</v>
      </c>
      <c r="L7999" s="14">
        <v>36.472414739795198</v>
      </c>
      <c r="M7999" s="14">
        <v>31.8858580168435</v>
      </c>
      <c r="O7999" s="14"/>
      <c r="P7999" s="14"/>
      <c r="Q7999" s="14"/>
      <c r="R7999" s="14"/>
      <c r="S7999" s="14"/>
      <c r="T7999" s="14"/>
      <c r="U7999" s="14"/>
      <c r="V7999" s="14"/>
      <c r="W7999" s="14"/>
      <c r="X7999" s="14"/>
      <c r="Y7999" s="14"/>
    </row>
    <row r="8000" spans="1:25">
      <c r="A8000" s="14" t="s">
        <v>8036</v>
      </c>
      <c r="B8000" s="14" t="s">
        <v>68</v>
      </c>
      <c r="C8000" s="14" t="s">
        <v>131</v>
      </c>
      <c r="D8000" s="14" t="s">
        <v>78</v>
      </c>
      <c r="E8000" s="14">
        <v>3</v>
      </c>
      <c r="F8000" s="14">
        <v>125.429060921388</v>
      </c>
      <c r="G8000" s="14">
        <v>41.809686973795998</v>
      </c>
      <c r="H8000" s="14">
        <v>188.62363854217199</v>
      </c>
      <c r="I8000" s="14">
        <v>189.537592582115</v>
      </c>
      <c r="J8000" s="14">
        <v>157.36184010629799</v>
      </c>
      <c r="K8000" s="14">
        <v>226.281363828351</v>
      </c>
      <c r="L8000" s="14">
        <v>36.743771246236797</v>
      </c>
      <c r="M8000" s="14">
        <v>32.175752475816203</v>
      </c>
      <c r="O8000" s="14"/>
      <c r="P8000" s="14"/>
      <c r="Q8000" s="14"/>
      <c r="R8000" s="14"/>
      <c r="S8000" s="14"/>
      <c r="T8000" s="14"/>
      <c r="U8000" s="14"/>
      <c r="V8000" s="14"/>
      <c r="W8000" s="14"/>
      <c r="X8000" s="14"/>
      <c r="Y8000" s="14"/>
    </row>
    <row r="8001" spans="1:25">
      <c r="A8001" s="14" t="s">
        <v>8037</v>
      </c>
      <c r="B8001" s="14" t="s">
        <v>68</v>
      </c>
      <c r="C8001" s="14" t="s">
        <v>132</v>
      </c>
      <c r="D8001" s="14" t="s">
        <v>78</v>
      </c>
      <c r="E8001" s="14">
        <v>3</v>
      </c>
      <c r="F8001" s="14">
        <v>130.53117961743999</v>
      </c>
      <c r="G8001" s="14">
        <v>43.510393205813202</v>
      </c>
      <c r="H8001" s="14">
        <v>194.909929248081</v>
      </c>
      <c r="I8001" s="14">
        <v>196.064754124583</v>
      </c>
      <c r="J8001" s="14">
        <v>163.45090878178701</v>
      </c>
      <c r="K8001" s="14">
        <v>233.210756332448</v>
      </c>
      <c r="L8001" s="14">
        <v>37.146002207864697</v>
      </c>
      <c r="M8001" s="14">
        <v>32.613845342796097</v>
      </c>
      <c r="O8001" s="14"/>
      <c r="P8001" s="14"/>
      <c r="Q8001" s="14"/>
      <c r="R8001" s="14"/>
      <c r="S8001" s="14"/>
      <c r="T8001" s="14"/>
      <c r="U8001" s="14"/>
      <c r="V8001" s="14"/>
      <c r="W8001" s="14"/>
      <c r="X8001" s="14"/>
      <c r="Y8001" s="14"/>
    </row>
    <row r="8002" spans="1:25">
      <c r="A8002" s="14" t="s">
        <v>8038</v>
      </c>
      <c r="B8002" s="14" t="s">
        <v>68</v>
      </c>
      <c r="C8002" s="14" t="s">
        <v>38</v>
      </c>
      <c r="D8002" s="14" t="s">
        <v>78</v>
      </c>
      <c r="E8002" s="14">
        <v>4</v>
      </c>
      <c r="F8002" s="14">
        <v>162.68034403757599</v>
      </c>
      <c r="G8002" s="14">
        <v>54.226781345858697</v>
      </c>
      <c r="H8002" s="14">
        <v>243.15125033641201</v>
      </c>
      <c r="I8002" s="14">
        <v>249.98465853272501</v>
      </c>
      <c r="J8002" s="14">
        <v>212.349170930431</v>
      </c>
      <c r="K8002" s="14">
        <v>292.26946225399701</v>
      </c>
      <c r="L8002" s="14">
        <v>42.284803721271999</v>
      </c>
      <c r="M8002" s="14">
        <v>37.635487602293601</v>
      </c>
      <c r="O8002" s="14"/>
      <c r="P8002" s="14"/>
      <c r="Q8002" s="14"/>
      <c r="R8002" s="14"/>
      <c r="S8002" s="14"/>
      <c r="T8002" s="14"/>
      <c r="U8002" s="14"/>
      <c r="V8002" s="14"/>
      <c r="W8002" s="14"/>
      <c r="X8002" s="14"/>
      <c r="Y8002" s="14"/>
    </row>
    <row r="8003" spans="1:25">
      <c r="A8003" s="14" t="s">
        <v>8039</v>
      </c>
      <c r="B8003" s="14" t="s">
        <v>68</v>
      </c>
      <c r="C8003" s="14" t="s">
        <v>36</v>
      </c>
      <c r="D8003" s="14" t="s">
        <v>78</v>
      </c>
      <c r="E8003" s="14">
        <v>4</v>
      </c>
      <c r="F8003" s="14">
        <v>179.94152184281299</v>
      </c>
      <c r="G8003" s="14">
        <v>59.980507280937701</v>
      </c>
      <c r="H8003" s="14">
        <v>266.288101700082</v>
      </c>
      <c r="I8003" s="14">
        <v>275.72876467299199</v>
      </c>
      <c r="J8003" s="14">
        <v>236.198029182417</v>
      </c>
      <c r="K8003" s="14">
        <v>319.88794397814502</v>
      </c>
      <c r="L8003" s="14">
        <v>44.159179305153003</v>
      </c>
      <c r="M8003" s="14">
        <v>39.530735490574997</v>
      </c>
      <c r="O8003" s="14"/>
      <c r="P8003" s="14"/>
      <c r="Q8003" s="14"/>
      <c r="R8003" s="14"/>
      <c r="S8003" s="14"/>
      <c r="T8003" s="14"/>
      <c r="U8003" s="14"/>
      <c r="V8003" s="14"/>
      <c r="W8003" s="14"/>
      <c r="X8003" s="14"/>
      <c r="Y8003" s="14"/>
    </row>
    <row r="8004" spans="1:25">
      <c r="A8004" s="14" t="s">
        <v>8040</v>
      </c>
      <c r="B8004" s="14" t="s">
        <v>68</v>
      </c>
      <c r="C8004" s="14" t="s">
        <v>34</v>
      </c>
      <c r="D8004" s="14" t="s">
        <v>78</v>
      </c>
      <c r="E8004" s="14">
        <v>4</v>
      </c>
      <c r="F8004" s="14">
        <v>182.314932645759</v>
      </c>
      <c r="G8004" s="14">
        <v>60.771644215252998</v>
      </c>
      <c r="H8004" s="14">
        <v>267.07332216945798</v>
      </c>
      <c r="I8004" s="14">
        <v>278.54981726182399</v>
      </c>
      <c r="J8004" s="14">
        <v>238.912222638168</v>
      </c>
      <c r="K8004" s="14">
        <v>322.79619310105198</v>
      </c>
      <c r="L8004" s="14">
        <v>44.2463758392282</v>
      </c>
      <c r="M8004" s="14">
        <v>39.637594623655801</v>
      </c>
      <c r="O8004" s="14"/>
      <c r="P8004" s="14"/>
      <c r="Q8004" s="14"/>
      <c r="R8004" s="14"/>
      <c r="S8004" s="14"/>
      <c r="T8004" s="14"/>
      <c r="U8004" s="14"/>
      <c r="V8004" s="14"/>
      <c r="W8004" s="14"/>
      <c r="X8004" s="14"/>
      <c r="Y8004" s="14"/>
    </row>
    <row r="8005" spans="1:25">
      <c r="A8005" s="14" t="s">
        <v>8041</v>
      </c>
      <c r="B8005" s="14" t="s">
        <v>68</v>
      </c>
      <c r="C8005" s="14" t="s">
        <v>128</v>
      </c>
      <c r="D8005" s="14" t="s">
        <v>78</v>
      </c>
      <c r="E8005" s="14">
        <v>4</v>
      </c>
      <c r="F8005" s="14">
        <v>181.931366075819</v>
      </c>
      <c r="G8005" s="14">
        <v>60.643788691939598</v>
      </c>
      <c r="H8005" s="14">
        <v>263.41668270323902</v>
      </c>
      <c r="I8005" s="14">
        <v>276.02722619830303</v>
      </c>
      <c r="J8005" s="14">
        <v>236.651175573627</v>
      </c>
      <c r="K8005" s="14">
        <v>319.98676878756299</v>
      </c>
      <c r="L8005" s="14">
        <v>43.959542589260103</v>
      </c>
      <c r="M8005" s="14">
        <v>39.376050624676097</v>
      </c>
      <c r="O8005" s="14"/>
      <c r="P8005" s="14"/>
      <c r="Q8005" s="14"/>
      <c r="R8005" s="14"/>
      <c r="S8005" s="14"/>
      <c r="T8005" s="14"/>
      <c r="U8005" s="14"/>
      <c r="V8005" s="14"/>
      <c r="W8005" s="14"/>
      <c r="X8005" s="14"/>
      <c r="Y8005" s="14"/>
    </row>
    <row r="8006" spans="1:25">
      <c r="A8006" s="14" t="s">
        <v>8042</v>
      </c>
      <c r="B8006" s="14" t="s">
        <v>68</v>
      </c>
      <c r="C8006" s="14" t="s">
        <v>129</v>
      </c>
      <c r="D8006" s="14" t="s">
        <v>78</v>
      </c>
      <c r="E8006" s="14">
        <v>4</v>
      </c>
      <c r="F8006" s="14">
        <v>176.61950370783899</v>
      </c>
      <c r="G8006" s="14">
        <v>58.873167902612998</v>
      </c>
      <c r="H8006" s="14">
        <v>252.862649908142</v>
      </c>
      <c r="I8006" s="14">
        <v>268.56082971560699</v>
      </c>
      <c r="J8006" s="14">
        <v>229.717451703705</v>
      </c>
      <c r="K8006" s="14">
        <v>311.997410087535</v>
      </c>
      <c r="L8006" s="14">
        <v>43.4365803719285</v>
      </c>
      <c r="M8006" s="14">
        <v>38.843378011901997</v>
      </c>
      <c r="O8006" s="14"/>
      <c r="P8006" s="14"/>
      <c r="Q8006" s="14"/>
      <c r="R8006" s="14"/>
      <c r="S8006" s="14"/>
      <c r="T8006" s="14"/>
      <c r="U8006" s="14"/>
      <c r="V8006" s="14"/>
      <c r="W8006" s="14"/>
      <c r="X8006" s="14"/>
      <c r="Y8006" s="14"/>
    </row>
    <row r="8007" spans="1:25">
      <c r="A8007" s="14" t="s">
        <v>8043</v>
      </c>
      <c r="B8007" s="14" t="s">
        <v>68</v>
      </c>
      <c r="C8007" s="14" t="s">
        <v>130</v>
      </c>
      <c r="D8007" s="14" t="s">
        <v>78</v>
      </c>
      <c r="E8007" s="14">
        <v>4</v>
      </c>
      <c r="F8007" s="14">
        <v>169.75305149515501</v>
      </c>
      <c r="G8007" s="14">
        <v>56.584350498385099</v>
      </c>
      <c r="H8007" s="14">
        <v>240.24944661555901</v>
      </c>
      <c r="I8007" s="14">
        <v>255.12974948583999</v>
      </c>
      <c r="J8007" s="14">
        <v>217.52245943115301</v>
      </c>
      <c r="K8007" s="14">
        <v>297.27881491627102</v>
      </c>
      <c r="L8007" s="14">
        <v>42.149065430430902</v>
      </c>
      <c r="M8007" s="14">
        <v>37.6072900546867</v>
      </c>
      <c r="O8007" s="14"/>
      <c r="P8007" s="14"/>
      <c r="Q8007" s="14"/>
      <c r="R8007" s="14"/>
      <c r="S8007" s="14"/>
      <c r="T8007" s="14"/>
      <c r="U8007" s="14"/>
      <c r="V8007" s="14"/>
      <c r="W8007" s="14"/>
      <c r="X8007" s="14"/>
      <c r="Y8007" s="14"/>
    </row>
    <row r="8008" spans="1:25">
      <c r="A8008" s="14" t="s">
        <v>8044</v>
      </c>
      <c r="B8008" s="14" t="s">
        <v>68</v>
      </c>
      <c r="C8008" s="14" t="s">
        <v>131</v>
      </c>
      <c r="D8008" s="14" t="s">
        <v>78</v>
      </c>
      <c r="E8008" s="14">
        <v>4</v>
      </c>
      <c r="F8008" s="14">
        <v>156.30671179060201</v>
      </c>
      <c r="G8008" s="14">
        <v>52.1022372635341</v>
      </c>
      <c r="H8008" s="14">
        <v>218.83727464873101</v>
      </c>
      <c r="I8008" s="14">
        <v>231.77741523585999</v>
      </c>
      <c r="J8008" s="14">
        <v>196.25634126023601</v>
      </c>
      <c r="K8008" s="14">
        <v>271.78107407318998</v>
      </c>
      <c r="L8008" s="14">
        <v>40.003658837329702</v>
      </c>
      <c r="M8008" s="14">
        <v>35.521073975623601</v>
      </c>
      <c r="O8008" s="14"/>
      <c r="P8008" s="14"/>
      <c r="Q8008" s="14"/>
      <c r="R8008" s="14"/>
      <c r="S8008" s="14"/>
      <c r="T8008" s="14"/>
      <c r="U8008" s="14"/>
      <c r="V8008" s="14"/>
      <c r="W8008" s="14"/>
      <c r="X8008" s="14"/>
      <c r="Y8008" s="14"/>
    </row>
    <row r="8009" spans="1:25">
      <c r="A8009" s="14" t="s">
        <v>8045</v>
      </c>
      <c r="B8009" s="14" t="s">
        <v>68</v>
      </c>
      <c r="C8009" s="14" t="s">
        <v>132</v>
      </c>
      <c r="D8009" s="14" t="s">
        <v>78</v>
      </c>
      <c r="E8009" s="14">
        <v>4</v>
      </c>
      <c r="F8009" s="14">
        <v>161.48852830237399</v>
      </c>
      <c r="G8009" s="14">
        <v>53.829509434124603</v>
      </c>
      <c r="H8009" s="14">
        <v>223.56304275323799</v>
      </c>
      <c r="I8009" s="14">
        <v>233.97155158750601</v>
      </c>
      <c r="J8009" s="14">
        <v>198.71486412637299</v>
      </c>
      <c r="K8009" s="14">
        <v>273.60078254150397</v>
      </c>
      <c r="L8009" s="14">
        <v>39.629230953998203</v>
      </c>
      <c r="M8009" s="14">
        <v>35.256687461132699</v>
      </c>
      <c r="O8009" s="14"/>
      <c r="P8009" s="14"/>
      <c r="Q8009" s="14"/>
      <c r="R8009" s="14"/>
      <c r="S8009" s="14"/>
      <c r="T8009" s="14"/>
      <c r="U8009" s="14"/>
      <c r="V8009" s="14"/>
      <c r="W8009" s="14"/>
      <c r="X8009" s="14"/>
      <c r="Y8009" s="14"/>
    </row>
    <row r="8010" spans="1:25">
      <c r="A8010" s="14" t="s">
        <v>8046</v>
      </c>
      <c r="B8010" s="14" t="s">
        <v>68</v>
      </c>
      <c r="C8010" s="14" t="s">
        <v>38</v>
      </c>
      <c r="D8010" s="14" t="s">
        <v>78</v>
      </c>
      <c r="E8010" s="14">
        <v>5</v>
      </c>
      <c r="F8010" s="14">
        <v>214.566069597303</v>
      </c>
      <c r="G8010" s="14">
        <v>71.5220231991009</v>
      </c>
      <c r="H8010" s="14">
        <v>316.07752872149899</v>
      </c>
      <c r="I8010" s="14">
        <v>331.42002873346098</v>
      </c>
      <c r="J8010" s="14">
        <v>287.91044535476101</v>
      </c>
      <c r="K8010" s="14">
        <v>379.57051791404803</v>
      </c>
      <c r="L8010" s="14">
        <v>48.150489180587499</v>
      </c>
      <c r="M8010" s="14">
        <v>43.509583378700199</v>
      </c>
      <c r="O8010" s="14"/>
      <c r="P8010" s="14"/>
      <c r="Q8010" s="14"/>
      <c r="R8010" s="14"/>
      <c r="S8010" s="14"/>
      <c r="T8010" s="14"/>
      <c r="U8010" s="14"/>
      <c r="V8010" s="14"/>
      <c r="W8010" s="14"/>
      <c r="X8010" s="14"/>
      <c r="Y8010" s="14"/>
    </row>
    <row r="8011" spans="1:25">
      <c r="A8011" s="14" t="s">
        <v>8047</v>
      </c>
      <c r="B8011" s="14" t="s">
        <v>68</v>
      </c>
      <c r="C8011" s="14" t="s">
        <v>36</v>
      </c>
      <c r="D8011" s="14" t="s">
        <v>78</v>
      </c>
      <c r="E8011" s="14">
        <v>5</v>
      </c>
      <c r="F8011" s="14">
        <v>206.648764081899</v>
      </c>
      <c r="G8011" s="14">
        <v>68.882921360632906</v>
      </c>
      <c r="H8011" s="14">
        <v>302.591428231149</v>
      </c>
      <c r="I8011" s="14">
        <v>317.963954712494</v>
      </c>
      <c r="J8011" s="14">
        <v>275.41959333109202</v>
      </c>
      <c r="K8011" s="14">
        <v>365.13736274223902</v>
      </c>
      <c r="L8011" s="14">
        <v>47.173408029745097</v>
      </c>
      <c r="M8011" s="14">
        <v>42.544361381402297</v>
      </c>
      <c r="O8011" s="14"/>
      <c r="P8011" s="14"/>
      <c r="Q8011" s="14"/>
      <c r="R8011" s="14"/>
      <c r="S8011" s="14"/>
      <c r="T8011" s="14"/>
      <c r="U8011" s="14"/>
      <c r="V8011" s="14"/>
      <c r="W8011" s="14"/>
      <c r="X8011" s="14"/>
      <c r="Y8011" s="14"/>
    </row>
    <row r="8012" spans="1:25">
      <c r="A8012" s="14" t="s">
        <v>8048</v>
      </c>
      <c r="B8012" s="14" t="s">
        <v>68</v>
      </c>
      <c r="C8012" s="14" t="s">
        <v>34</v>
      </c>
      <c r="D8012" s="14" t="s">
        <v>78</v>
      </c>
      <c r="E8012" s="14">
        <v>5</v>
      </c>
      <c r="F8012" s="14">
        <v>214.02689046859001</v>
      </c>
      <c r="G8012" s="14">
        <v>71.342296822863304</v>
      </c>
      <c r="H8012" s="14">
        <v>311.64728648813201</v>
      </c>
      <c r="I8012" s="14">
        <v>329.89203498689199</v>
      </c>
      <c r="J8012" s="14">
        <v>286.56630887986302</v>
      </c>
      <c r="K8012" s="14">
        <v>377.845203758266</v>
      </c>
      <c r="L8012" s="14">
        <v>47.953168771374202</v>
      </c>
      <c r="M8012" s="14">
        <v>43.325726107029297</v>
      </c>
      <c r="O8012" s="14"/>
      <c r="P8012" s="14"/>
      <c r="Q8012" s="14"/>
      <c r="R8012" s="14"/>
      <c r="S8012" s="14"/>
      <c r="T8012" s="14"/>
      <c r="U8012" s="14"/>
      <c r="V8012" s="14"/>
      <c r="W8012" s="14"/>
      <c r="X8012" s="14"/>
      <c r="Y8012" s="14"/>
    </row>
    <row r="8013" spans="1:25">
      <c r="A8013" s="14" t="s">
        <v>8049</v>
      </c>
      <c r="B8013" s="14" t="s">
        <v>68</v>
      </c>
      <c r="C8013" s="14" t="s">
        <v>128</v>
      </c>
      <c r="D8013" s="14" t="s">
        <v>78</v>
      </c>
      <c r="E8013" s="14">
        <v>5</v>
      </c>
      <c r="F8013" s="14">
        <v>210.61714977570301</v>
      </c>
      <c r="G8013" s="14">
        <v>70.205716591901094</v>
      </c>
      <c r="H8013" s="14">
        <v>305.538928779689</v>
      </c>
      <c r="I8013" s="14">
        <v>326.83408294724097</v>
      </c>
      <c r="J8013" s="14">
        <v>283.64673032906001</v>
      </c>
      <c r="K8013" s="14">
        <v>374.67341714994001</v>
      </c>
      <c r="L8013" s="14">
        <v>47.839334202698403</v>
      </c>
      <c r="M8013" s="14">
        <v>43.187352618181102</v>
      </c>
      <c r="O8013" s="14"/>
      <c r="P8013" s="14"/>
      <c r="Q8013" s="14"/>
      <c r="R8013" s="14"/>
      <c r="S8013" s="14"/>
      <c r="T8013" s="14"/>
      <c r="U8013" s="14"/>
      <c r="V8013" s="14"/>
      <c r="W8013" s="14"/>
      <c r="X8013" s="14"/>
      <c r="Y8013" s="14"/>
    </row>
    <row r="8014" spans="1:25">
      <c r="A8014" s="14" t="s">
        <v>8050</v>
      </c>
      <c r="B8014" s="14" t="s">
        <v>68</v>
      </c>
      <c r="C8014" s="14" t="s">
        <v>129</v>
      </c>
      <c r="D8014" s="14" t="s">
        <v>78</v>
      </c>
      <c r="E8014" s="14">
        <v>5</v>
      </c>
      <c r="F8014" s="14">
        <v>212.400333793763</v>
      </c>
      <c r="G8014" s="14">
        <v>70.800111264587798</v>
      </c>
      <c r="H8014" s="14">
        <v>307.01232064779401</v>
      </c>
      <c r="I8014" s="14">
        <v>328.40510419441898</v>
      </c>
      <c r="J8014" s="14">
        <v>285.18715586425998</v>
      </c>
      <c r="K8014" s="14">
        <v>376.25763056004098</v>
      </c>
      <c r="L8014" s="14">
        <v>47.852526365622801</v>
      </c>
      <c r="M8014" s="14">
        <v>43.217948330159103</v>
      </c>
      <c r="O8014" s="14"/>
      <c r="P8014" s="14"/>
      <c r="Q8014" s="14"/>
      <c r="R8014" s="14"/>
      <c r="S8014" s="14"/>
      <c r="T8014" s="14"/>
      <c r="U8014" s="14"/>
      <c r="V8014" s="14"/>
      <c r="W8014" s="14"/>
      <c r="X8014" s="14"/>
      <c r="Y8014" s="14"/>
    </row>
    <row r="8015" spans="1:25">
      <c r="A8015" s="14" t="s">
        <v>8051</v>
      </c>
      <c r="B8015" s="14" t="s">
        <v>68</v>
      </c>
      <c r="C8015" s="14" t="s">
        <v>130</v>
      </c>
      <c r="D8015" s="14" t="s">
        <v>78</v>
      </c>
      <c r="E8015" s="14">
        <v>5</v>
      </c>
      <c r="F8015" s="14">
        <v>212.23960624369801</v>
      </c>
      <c r="G8015" s="14">
        <v>70.746535414565997</v>
      </c>
      <c r="H8015" s="14">
        <v>305.31922525491001</v>
      </c>
      <c r="I8015" s="14">
        <v>325.61532576531602</v>
      </c>
      <c r="J8015" s="14">
        <v>282.74750182081601</v>
      </c>
      <c r="K8015" s="14">
        <v>373.08202093567797</v>
      </c>
      <c r="L8015" s="14">
        <v>47.466695170361703</v>
      </c>
      <c r="M8015" s="14">
        <v>42.867823944500699</v>
      </c>
      <c r="O8015" s="14"/>
      <c r="P8015" s="14"/>
      <c r="Q8015" s="14"/>
      <c r="R8015" s="14"/>
      <c r="S8015" s="14"/>
      <c r="T8015" s="14"/>
      <c r="U8015" s="14"/>
      <c r="V8015" s="14"/>
      <c r="W8015" s="14"/>
      <c r="X8015" s="14"/>
      <c r="Y8015" s="14"/>
    </row>
    <row r="8016" spans="1:25">
      <c r="A8016" s="14" t="s">
        <v>8052</v>
      </c>
      <c r="B8016" s="14" t="s">
        <v>68</v>
      </c>
      <c r="C8016" s="14" t="s">
        <v>131</v>
      </c>
      <c r="D8016" s="14" t="s">
        <v>78</v>
      </c>
      <c r="E8016" s="14">
        <v>5</v>
      </c>
      <c r="F8016" s="14">
        <v>213.880724445385</v>
      </c>
      <c r="G8016" s="14">
        <v>71.293574815128196</v>
      </c>
      <c r="H8016" s="14">
        <v>305.65742196442199</v>
      </c>
      <c r="I8016" s="14">
        <v>328.64325996457302</v>
      </c>
      <c r="J8016" s="14">
        <v>285.55864573211102</v>
      </c>
      <c r="K8016" s="14">
        <v>376.33122615795997</v>
      </c>
      <c r="L8016" s="14">
        <v>47.687966193387503</v>
      </c>
      <c r="M8016" s="14">
        <v>43.084614232461597</v>
      </c>
      <c r="O8016" s="14"/>
      <c r="P8016" s="14"/>
      <c r="Q8016" s="14"/>
      <c r="R8016" s="14"/>
      <c r="S8016" s="14"/>
      <c r="T8016" s="14"/>
      <c r="U8016" s="14"/>
      <c r="V8016" s="14"/>
      <c r="W8016" s="14"/>
      <c r="X8016" s="14"/>
      <c r="Y8016" s="14"/>
    </row>
    <row r="8017" spans="1:25">
      <c r="A8017" s="14" t="s">
        <v>8053</v>
      </c>
      <c r="B8017" s="14" t="s">
        <v>68</v>
      </c>
      <c r="C8017" s="14" t="s">
        <v>132</v>
      </c>
      <c r="D8017" s="14" t="s">
        <v>78</v>
      </c>
      <c r="E8017" s="14">
        <v>5</v>
      </c>
      <c r="F8017" s="14">
        <v>224.964097118209</v>
      </c>
      <c r="G8017" s="14">
        <v>74.9880323727362</v>
      </c>
      <c r="H8017" s="14">
        <v>318.91254322763899</v>
      </c>
      <c r="I8017" s="14">
        <v>344.60706503656201</v>
      </c>
      <c r="J8017" s="14">
        <v>300.59242510238101</v>
      </c>
      <c r="K8017" s="14">
        <v>393.20062256332301</v>
      </c>
      <c r="L8017" s="14">
        <v>48.593557526761202</v>
      </c>
      <c r="M8017" s="14">
        <v>44.0146399341806</v>
      </c>
      <c r="O8017" s="14"/>
      <c r="P8017" s="14"/>
      <c r="Q8017" s="14"/>
      <c r="R8017" s="14"/>
      <c r="S8017" s="14"/>
      <c r="T8017" s="14"/>
      <c r="U8017" s="14"/>
      <c r="V8017" s="14"/>
      <c r="W8017" s="14"/>
      <c r="X8017" s="14"/>
      <c r="Y8017" s="14"/>
    </row>
    <row r="8018" spans="1:25">
      <c r="A8018" s="14" t="s">
        <v>8054</v>
      </c>
      <c r="B8018" s="14" t="s">
        <v>68</v>
      </c>
      <c r="C8018" s="14" t="s">
        <v>38</v>
      </c>
      <c r="D8018" s="14" t="s">
        <v>79</v>
      </c>
      <c r="E8018" s="14">
        <v>0</v>
      </c>
      <c r="F8018" s="14">
        <v>820.92321582631598</v>
      </c>
      <c r="G8018" s="14">
        <v>273.64107194210499</v>
      </c>
      <c r="H8018" s="14">
        <v>317.29198843044298</v>
      </c>
      <c r="I8018" s="14">
        <v>313.06997691447401</v>
      </c>
      <c r="J8018" s="14">
        <v>291.792377237008</v>
      </c>
      <c r="K8018" s="14">
        <v>335.47622905897998</v>
      </c>
      <c r="L8018" s="14">
        <v>22.406252144505899</v>
      </c>
      <c r="M8018" s="14">
        <v>21.277599677465702</v>
      </c>
      <c r="O8018" s="14"/>
      <c r="P8018" s="14"/>
      <c r="Q8018" s="14"/>
      <c r="R8018" s="14"/>
      <c r="S8018" s="14"/>
      <c r="T8018" s="14"/>
      <c r="U8018" s="14"/>
      <c r="V8018" s="14"/>
      <c r="W8018" s="14"/>
      <c r="X8018" s="14"/>
      <c r="Y8018" s="14"/>
    </row>
    <row r="8019" spans="1:25">
      <c r="A8019" s="14" t="s">
        <v>8055</v>
      </c>
      <c r="B8019" s="14" t="s">
        <v>68</v>
      </c>
      <c r="C8019" s="14" t="s">
        <v>36</v>
      </c>
      <c r="D8019" s="14" t="s">
        <v>79</v>
      </c>
      <c r="E8019" s="14">
        <v>0</v>
      </c>
      <c r="F8019" s="14">
        <v>798.23756281152703</v>
      </c>
      <c r="G8019" s="14">
        <v>266.079187603842</v>
      </c>
      <c r="H8019" s="14">
        <v>307.71627705170903</v>
      </c>
      <c r="I8019" s="14">
        <v>304.20801666746797</v>
      </c>
      <c r="J8019" s="14">
        <v>283.26449334652102</v>
      </c>
      <c r="K8019" s="14">
        <v>326.27860590124999</v>
      </c>
      <c r="L8019" s="14">
        <v>22.0705892337817</v>
      </c>
      <c r="M8019" s="14">
        <v>20.943523320946799</v>
      </c>
      <c r="O8019" s="14"/>
      <c r="P8019" s="14"/>
      <c r="Q8019" s="14"/>
      <c r="R8019" s="14"/>
      <c r="S8019" s="14"/>
      <c r="T8019" s="14"/>
      <c r="U8019" s="14"/>
      <c r="V8019" s="14"/>
      <c r="W8019" s="14"/>
      <c r="X8019" s="14"/>
      <c r="Y8019" s="14"/>
    </row>
    <row r="8020" spans="1:25">
      <c r="A8020" s="14" t="s">
        <v>8056</v>
      </c>
      <c r="B8020" s="14" t="s">
        <v>68</v>
      </c>
      <c r="C8020" s="14" t="s">
        <v>34</v>
      </c>
      <c r="D8020" s="14" t="s">
        <v>79</v>
      </c>
      <c r="E8020" s="14">
        <v>0</v>
      </c>
      <c r="F8020" s="14">
        <v>746.119050503626</v>
      </c>
      <c r="G8020" s="14">
        <v>248.706350167875</v>
      </c>
      <c r="H8020" s="14">
        <v>287.10468818080301</v>
      </c>
      <c r="I8020" s="14">
        <v>283.01839861691298</v>
      </c>
      <c r="J8020" s="14">
        <v>262.90221976431098</v>
      </c>
      <c r="K8020" s="14">
        <v>304.25541688258801</v>
      </c>
      <c r="L8020" s="14">
        <v>21.237018265674699</v>
      </c>
      <c r="M8020" s="14">
        <v>20.116178852602001</v>
      </c>
      <c r="O8020" s="14"/>
      <c r="P8020" s="14"/>
      <c r="Q8020" s="14"/>
      <c r="R8020" s="14"/>
      <c r="S8020" s="14"/>
      <c r="T8020" s="14"/>
      <c r="U8020" s="14"/>
      <c r="V8020" s="14"/>
      <c r="W8020" s="14"/>
      <c r="X8020" s="14"/>
      <c r="Y8020" s="14"/>
    </row>
    <row r="8021" spans="1:25">
      <c r="A8021" s="14" t="s">
        <v>8057</v>
      </c>
      <c r="B8021" s="14" t="s">
        <v>68</v>
      </c>
      <c r="C8021" s="14" t="s">
        <v>128</v>
      </c>
      <c r="D8021" s="14" t="s">
        <v>79</v>
      </c>
      <c r="E8021" s="14">
        <v>0</v>
      </c>
      <c r="F8021" s="14">
        <v>698.09956014349098</v>
      </c>
      <c r="G8021" s="14">
        <v>232.69985338116399</v>
      </c>
      <c r="H8021" s="14">
        <v>268.40382484091901</v>
      </c>
      <c r="I8021" s="14">
        <v>262.73247433049801</v>
      </c>
      <c r="J8021" s="14">
        <v>243.458857990392</v>
      </c>
      <c r="K8021" s="14">
        <v>283.11744132150301</v>
      </c>
      <c r="L8021" s="14">
        <v>20.384966991004902</v>
      </c>
      <c r="M8021" s="14">
        <v>19.273616340106301</v>
      </c>
      <c r="O8021" s="14"/>
      <c r="P8021" s="14"/>
      <c r="Q8021" s="14"/>
      <c r="R8021" s="14"/>
      <c r="S8021" s="14"/>
      <c r="T8021" s="14"/>
      <c r="U8021" s="14"/>
      <c r="V8021" s="14"/>
      <c r="W8021" s="14"/>
      <c r="X8021" s="14"/>
      <c r="Y8021" s="14"/>
    </row>
    <row r="8022" spans="1:25">
      <c r="A8022" s="14" t="s">
        <v>8058</v>
      </c>
      <c r="B8022" s="14" t="s">
        <v>68</v>
      </c>
      <c r="C8022" s="14" t="s">
        <v>129</v>
      </c>
      <c r="D8022" s="14" t="s">
        <v>79</v>
      </c>
      <c r="E8022" s="14">
        <v>0</v>
      </c>
      <c r="F8022" s="14">
        <v>707.04619598216698</v>
      </c>
      <c r="G8022" s="14">
        <v>235.68206532738901</v>
      </c>
      <c r="H8022" s="14">
        <v>271.76733161987602</v>
      </c>
      <c r="I8022" s="14">
        <v>263.675608375754</v>
      </c>
      <c r="J8022" s="14">
        <v>244.471955133416</v>
      </c>
      <c r="K8022" s="14">
        <v>283.97933150338997</v>
      </c>
      <c r="L8022" s="14">
        <v>20.3037231276356</v>
      </c>
      <c r="M8022" s="14">
        <v>19.203653242338</v>
      </c>
      <c r="O8022" s="14"/>
      <c r="P8022" s="14"/>
      <c r="Q8022" s="14"/>
      <c r="R8022" s="14"/>
      <c r="S8022" s="14"/>
      <c r="T8022" s="14"/>
      <c r="U8022" s="14"/>
      <c r="V8022" s="14"/>
      <c r="W8022" s="14"/>
      <c r="X8022" s="14"/>
      <c r="Y8022" s="14"/>
    </row>
    <row r="8023" spans="1:25">
      <c r="A8023" s="14" t="s">
        <v>8059</v>
      </c>
      <c r="B8023" s="14" t="s">
        <v>68</v>
      </c>
      <c r="C8023" s="14" t="s">
        <v>130</v>
      </c>
      <c r="D8023" s="14" t="s">
        <v>79</v>
      </c>
      <c r="E8023" s="14">
        <v>0</v>
      </c>
      <c r="F8023" s="14">
        <v>731.72493513002303</v>
      </c>
      <c r="G8023" s="14">
        <v>243.90831171000801</v>
      </c>
      <c r="H8023" s="14">
        <v>281.30499816622603</v>
      </c>
      <c r="I8023" s="14">
        <v>270.62745085940497</v>
      </c>
      <c r="J8023" s="14">
        <v>251.26229418666099</v>
      </c>
      <c r="K8023" s="14">
        <v>291.08248511304799</v>
      </c>
      <c r="L8023" s="14">
        <v>20.455034253643799</v>
      </c>
      <c r="M8023" s="14">
        <v>19.365156672744</v>
      </c>
      <c r="O8023" s="14"/>
      <c r="P8023" s="14"/>
      <c r="Q8023" s="14"/>
      <c r="R8023" s="14"/>
      <c r="S8023" s="14"/>
      <c r="T8023" s="14"/>
      <c r="U8023" s="14"/>
      <c r="V8023" s="14"/>
      <c r="W8023" s="14"/>
      <c r="X8023" s="14"/>
      <c r="Y8023" s="14"/>
    </row>
    <row r="8024" spans="1:25">
      <c r="A8024" s="14" t="s">
        <v>8060</v>
      </c>
      <c r="B8024" s="14" t="s">
        <v>68</v>
      </c>
      <c r="C8024" s="14" t="s">
        <v>131</v>
      </c>
      <c r="D8024" s="14" t="s">
        <v>79</v>
      </c>
      <c r="E8024" s="14">
        <v>0</v>
      </c>
      <c r="F8024" s="14">
        <v>730.31997913965597</v>
      </c>
      <c r="G8024" s="14">
        <v>243.43999304655199</v>
      </c>
      <c r="H8024" s="14">
        <v>280.58150169798699</v>
      </c>
      <c r="I8024" s="14">
        <v>267.56268762263397</v>
      </c>
      <c r="J8024" s="14">
        <v>248.41685189875</v>
      </c>
      <c r="K8024" s="14">
        <v>287.78712512207699</v>
      </c>
      <c r="L8024" s="14">
        <v>20.224437499442899</v>
      </c>
      <c r="M8024" s="14">
        <v>19.145835723884499</v>
      </c>
      <c r="O8024" s="14"/>
      <c r="P8024" s="14"/>
      <c r="Q8024" s="14"/>
      <c r="R8024" s="14"/>
      <c r="S8024" s="14"/>
      <c r="T8024" s="14"/>
      <c r="U8024" s="14"/>
      <c r="V8024" s="14"/>
      <c r="W8024" s="14"/>
      <c r="X8024" s="14"/>
      <c r="Y8024" s="14"/>
    </row>
    <row r="8025" spans="1:25">
      <c r="A8025" s="14" t="s">
        <v>8061</v>
      </c>
      <c r="B8025" s="14" t="s">
        <v>68</v>
      </c>
      <c r="C8025" s="14" t="s">
        <v>132</v>
      </c>
      <c r="D8025" s="14" t="s">
        <v>79</v>
      </c>
      <c r="E8025" s="14">
        <v>0</v>
      </c>
      <c r="F8025" s="14">
        <v>750.19766278408304</v>
      </c>
      <c r="G8025" s="14">
        <v>250.065887594694</v>
      </c>
      <c r="H8025" s="14">
        <v>287.63924312688198</v>
      </c>
      <c r="I8025" s="14">
        <v>272.81650702572603</v>
      </c>
      <c r="J8025" s="14">
        <v>253.558886217279</v>
      </c>
      <c r="K8025" s="14">
        <v>293.14412091070602</v>
      </c>
      <c r="L8025" s="14">
        <v>20.3276138849799</v>
      </c>
      <c r="M8025" s="14">
        <v>19.2576208084465</v>
      </c>
      <c r="O8025" s="14"/>
      <c r="P8025" s="14"/>
      <c r="Q8025" s="14"/>
      <c r="R8025" s="14"/>
      <c r="S8025" s="14"/>
      <c r="T8025" s="14"/>
      <c r="U8025" s="14"/>
      <c r="V8025" s="14"/>
      <c r="W8025" s="14"/>
      <c r="X8025" s="14"/>
      <c r="Y8025" s="14"/>
    </row>
    <row r="8026" spans="1:25">
      <c r="A8026" s="14" t="s">
        <v>8062</v>
      </c>
      <c r="B8026" s="14" t="s">
        <v>68</v>
      </c>
      <c r="C8026" s="14" t="s">
        <v>38</v>
      </c>
      <c r="D8026" s="14" t="s">
        <v>79</v>
      </c>
      <c r="E8026" s="14">
        <v>1</v>
      </c>
      <c r="F8026" s="14">
        <v>97.626996062106002</v>
      </c>
      <c r="G8026" s="14">
        <v>32.542332020701998</v>
      </c>
      <c r="H8026" s="14">
        <v>186.49969637630801</v>
      </c>
      <c r="I8026" s="14">
        <v>230.33694449941001</v>
      </c>
      <c r="J8026" s="14">
        <v>186.247936728051</v>
      </c>
      <c r="K8026" s="14">
        <v>281.591745742662</v>
      </c>
      <c r="L8026" s="14">
        <v>51.254801243252302</v>
      </c>
      <c r="M8026" s="14">
        <v>44.089007771358801</v>
      </c>
      <c r="O8026" s="14"/>
      <c r="P8026" s="14"/>
      <c r="Q8026" s="14"/>
      <c r="R8026" s="14"/>
      <c r="S8026" s="14"/>
      <c r="T8026" s="14"/>
      <c r="U8026" s="14"/>
      <c r="V8026" s="14"/>
      <c r="W8026" s="14"/>
      <c r="X8026" s="14"/>
      <c r="Y8026" s="14"/>
    </row>
    <row r="8027" spans="1:25">
      <c r="A8027" s="14" t="s">
        <v>8063</v>
      </c>
      <c r="B8027" s="14" t="s">
        <v>68</v>
      </c>
      <c r="C8027" s="14" t="s">
        <v>36</v>
      </c>
      <c r="D8027" s="14" t="s">
        <v>79</v>
      </c>
      <c r="E8027" s="14">
        <v>1</v>
      </c>
      <c r="F8027" s="14">
        <v>91.506543471751698</v>
      </c>
      <c r="G8027" s="14">
        <v>30.5021811572506</v>
      </c>
      <c r="H8027" s="14">
        <v>171.83036667997101</v>
      </c>
      <c r="I8027" s="14">
        <v>209.19877023367101</v>
      </c>
      <c r="J8027" s="14">
        <v>167.99042510459</v>
      </c>
      <c r="K8027" s="14">
        <v>257.34435517168498</v>
      </c>
      <c r="L8027" s="14">
        <v>48.145584938013698</v>
      </c>
      <c r="M8027" s="14">
        <v>41.208345129081103</v>
      </c>
      <c r="O8027" s="14"/>
      <c r="P8027" s="14"/>
      <c r="Q8027" s="14"/>
      <c r="R8027" s="14"/>
      <c r="S8027" s="14"/>
      <c r="T8027" s="14"/>
      <c r="U8027" s="14"/>
      <c r="V8027" s="14"/>
      <c r="W8027" s="14"/>
      <c r="X8027" s="14"/>
      <c r="Y8027" s="14"/>
    </row>
    <row r="8028" spans="1:25">
      <c r="A8028" s="14" t="s">
        <v>8064</v>
      </c>
      <c r="B8028" s="14" t="s">
        <v>68</v>
      </c>
      <c r="C8028" s="14" t="s">
        <v>34</v>
      </c>
      <c r="D8028" s="14" t="s">
        <v>79</v>
      </c>
      <c r="E8028" s="14">
        <v>1</v>
      </c>
      <c r="F8028" s="14">
        <v>97.274162457868698</v>
      </c>
      <c r="G8028" s="14">
        <v>32.424720819289597</v>
      </c>
      <c r="H8028" s="14">
        <v>180.22411245760699</v>
      </c>
      <c r="I8028" s="14">
        <v>214.72286863078801</v>
      </c>
      <c r="J8028" s="14">
        <v>173.74937233676101</v>
      </c>
      <c r="K8028" s="14">
        <v>262.36888281590302</v>
      </c>
      <c r="L8028" s="14">
        <v>47.646014185115</v>
      </c>
      <c r="M8028" s="14">
        <v>40.973496294027498</v>
      </c>
      <c r="O8028" s="14"/>
      <c r="P8028" s="14"/>
      <c r="Q8028" s="14"/>
      <c r="R8028" s="14"/>
      <c r="S8028" s="14"/>
      <c r="T8028" s="14"/>
      <c r="U8028" s="14"/>
      <c r="V8028" s="14"/>
      <c r="W8028" s="14"/>
      <c r="X8028" s="14"/>
      <c r="Y8028" s="14"/>
    </row>
    <row r="8029" spans="1:25">
      <c r="A8029" s="14" t="s">
        <v>8065</v>
      </c>
      <c r="B8029" s="14" t="s">
        <v>68</v>
      </c>
      <c r="C8029" s="14" t="s">
        <v>128</v>
      </c>
      <c r="D8029" s="14" t="s">
        <v>79</v>
      </c>
      <c r="E8029" s="14">
        <v>1</v>
      </c>
      <c r="F8029" s="14">
        <v>101.199328178679</v>
      </c>
      <c r="G8029" s="14">
        <v>33.733109392893098</v>
      </c>
      <c r="H8029" s="14">
        <v>185.356939353223</v>
      </c>
      <c r="I8029" s="14">
        <v>216.583342058715</v>
      </c>
      <c r="J8029" s="14">
        <v>176.12376833912001</v>
      </c>
      <c r="K8029" s="14">
        <v>263.49199139678399</v>
      </c>
      <c r="L8029" s="14">
        <v>46.908649338068599</v>
      </c>
      <c r="M8029" s="14">
        <v>40.459573719595397</v>
      </c>
      <c r="O8029" s="14"/>
      <c r="P8029" s="14"/>
      <c r="Q8029" s="14"/>
      <c r="R8029" s="14"/>
      <c r="S8029" s="14"/>
      <c r="T8029" s="14"/>
      <c r="U8029" s="14"/>
      <c r="V8029" s="14"/>
      <c r="W8029" s="14"/>
      <c r="X8029" s="14"/>
      <c r="Y8029" s="14"/>
    </row>
    <row r="8030" spans="1:25">
      <c r="A8030" s="14" t="s">
        <v>8066</v>
      </c>
      <c r="B8030" s="14" t="s">
        <v>68</v>
      </c>
      <c r="C8030" s="14" t="s">
        <v>129</v>
      </c>
      <c r="D8030" s="14" t="s">
        <v>79</v>
      </c>
      <c r="E8030" s="14">
        <v>1</v>
      </c>
      <c r="F8030" s="14">
        <v>97.763050121528394</v>
      </c>
      <c r="G8030" s="14">
        <v>32.5876833738428</v>
      </c>
      <c r="H8030" s="14">
        <v>177.293261255537</v>
      </c>
      <c r="I8030" s="14">
        <v>204.91443640740701</v>
      </c>
      <c r="J8030" s="14">
        <v>166.058422481213</v>
      </c>
      <c r="K8030" s="14">
        <v>250.080957085395</v>
      </c>
      <c r="L8030" s="14">
        <v>45.166520677988203</v>
      </c>
      <c r="M8030" s="14">
        <v>38.856013926193299</v>
      </c>
      <c r="O8030" s="14"/>
      <c r="P8030" s="14"/>
      <c r="Q8030" s="14"/>
      <c r="R8030" s="14"/>
      <c r="S8030" s="14"/>
      <c r="T8030" s="14"/>
      <c r="U8030" s="14"/>
      <c r="V8030" s="14"/>
      <c r="W8030" s="14"/>
      <c r="X8030" s="14"/>
      <c r="Y8030" s="14"/>
    </row>
    <row r="8031" spans="1:25">
      <c r="A8031" s="14" t="s">
        <v>8067</v>
      </c>
      <c r="B8031" s="14" t="s">
        <v>68</v>
      </c>
      <c r="C8031" s="14" t="s">
        <v>130</v>
      </c>
      <c r="D8031" s="14" t="s">
        <v>79</v>
      </c>
      <c r="E8031" s="14">
        <v>1</v>
      </c>
      <c r="F8031" s="14">
        <v>88.784003867817802</v>
      </c>
      <c r="G8031" s="14">
        <v>29.5946679559393</v>
      </c>
      <c r="H8031" s="14">
        <v>159.72655188957</v>
      </c>
      <c r="I8031" s="14">
        <v>179.18302207839901</v>
      </c>
      <c r="J8031" s="14">
        <v>143.64109040222201</v>
      </c>
      <c r="K8031" s="14">
        <v>220.80740878607199</v>
      </c>
      <c r="L8031" s="14">
        <v>41.624386707673303</v>
      </c>
      <c r="M8031" s="14">
        <v>35.541931676176503</v>
      </c>
      <c r="O8031" s="14"/>
      <c r="P8031" s="14"/>
      <c r="Q8031" s="14"/>
      <c r="R8031" s="14"/>
      <c r="S8031" s="14"/>
      <c r="T8031" s="14"/>
      <c r="U8031" s="14"/>
      <c r="V8031" s="14"/>
      <c r="W8031" s="14"/>
      <c r="X8031" s="14"/>
      <c r="Y8031" s="14"/>
    </row>
    <row r="8032" spans="1:25">
      <c r="A8032" s="14" t="s">
        <v>8068</v>
      </c>
      <c r="B8032" s="14" t="s">
        <v>68</v>
      </c>
      <c r="C8032" s="14" t="s">
        <v>131</v>
      </c>
      <c r="D8032" s="14" t="s">
        <v>79</v>
      </c>
      <c r="E8032" s="14">
        <v>1</v>
      </c>
      <c r="F8032" s="14">
        <v>85.6479710117884</v>
      </c>
      <c r="G8032" s="14">
        <v>28.549323670596099</v>
      </c>
      <c r="H8032" s="14">
        <v>152.83909313642201</v>
      </c>
      <c r="I8032" s="14">
        <v>167.96099923469299</v>
      </c>
      <c r="J8032" s="14">
        <v>134.08875655811099</v>
      </c>
      <c r="K8032" s="14">
        <v>207.744638081548</v>
      </c>
      <c r="L8032" s="14">
        <v>39.783638846855503</v>
      </c>
      <c r="M8032" s="14">
        <v>33.8722426765816</v>
      </c>
      <c r="O8032" s="14"/>
      <c r="P8032" s="14"/>
      <c r="Q8032" s="14"/>
      <c r="R8032" s="14"/>
      <c r="S8032" s="14"/>
      <c r="T8032" s="14"/>
      <c r="U8032" s="14"/>
      <c r="V8032" s="14"/>
      <c r="W8032" s="14"/>
      <c r="X8032" s="14"/>
      <c r="Y8032" s="14"/>
    </row>
    <row r="8033" spans="1:25">
      <c r="A8033" s="14" t="s">
        <v>8069</v>
      </c>
      <c r="B8033" s="14" t="s">
        <v>68</v>
      </c>
      <c r="C8033" s="14" t="s">
        <v>132</v>
      </c>
      <c r="D8033" s="14" t="s">
        <v>79</v>
      </c>
      <c r="E8033" s="14">
        <v>1</v>
      </c>
      <c r="F8033" s="14">
        <v>96.503709821499299</v>
      </c>
      <c r="G8033" s="14">
        <v>32.167903273833097</v>
      </c>
      <c r="H8033" s="14">
        <v>170.88771394938999</v>
      </c>
      <c r="I8033" s="14">
        <v>182.004019204614</v>
      </c>
      <c r="J8033" s="14">
        <v>147.32642298702601</v>
      </c>
      <c r="K8033" s="14">
        <v>222.35326045271799</v>
      </c>
      <c r="L8033" s="14">
        <v>40.349241248104597</v>
      </c>
      <c r="M8033" s="14">
        <v>34.677596217587997</v>
      </c>
      <c r="O8033" s="14"/>
      <c r="P8033" s="14"/>
      <c r="Q8033" s="14"/>
      <c r="R8033" s="14"/>
      <c r="S8033" s="14"/>
      <c r="T8033" s="14"/>
      <c r="U8033" s="14"/>
      <c r="V8033" s="14"/>
      <c r="W8033" s="14"/>
      <c r="X8033" s="14"/>
      <c r="Y8033" s="14"/>
    </row>
    <row r="8034" spans="1:25">
      <c r="A8034" s="14" t="s">
        <v>8070</v>
      </c>
      <c r="B8034" s="14" t="s">
        <v>68</v>
      </c>
      <c r="C8034" s="14" t="s">
        <v>38</v>
      </c>
      <c r="D8034" s="14" t="s">
        <v>79</v>
      </c>
      <c r="E8034" s="14">
        <v>2</v>
      </c>
      <c r="F8034" s="14">
        <v>158.07114540564999</v>
      </c>
      <c r="G8034" s="14">
        <v>52.690381801883198</v>
      </c>
      <c r="H8034" s="14">
        <v>287.391631950928</v>
      </c>
      <c r="I8034" s="14">
        <v>268.39031245194201</v>
      </c>
      <c r="J8034" s="14">
        <v>227.379286931325</v>
      </c>
      <c r="K8034" s="14">
        <v>314.545844272002</v>
      </c>
      <c r="L8034" s="14">
        <v>46.155531820060197</v>
      </c>
      <c r="M8034" s="14">
        <v>41.011025520616499</v>
      </c>
      <c r="O8034" s="14"/>
      <c r="P8034" s="14"/>
      <c r="Q8034" s="14"/>
      <c r="R8034" s="14"/>
      <c r="S8034" s="14"/>
      <c r="T8034" s="14"/>
      <c r="U8034" s="14"/>
      <c r="V8034" s="14"/>
      <c r="W8034" s="14"/>
      <c r="X8034" s="14"/>
      <c r="Y8034" s="14"/>
    </row>
    <row r="8035" spans="1:25">
      <c r="A8035" s="14" t="s">
        <v>8071</v>
      </c>
      <c r="B8035" s="14" t="s">
        <v>68</v>
      </c>
      <c r="C8035" s="14" t="s">
        <v>36</v>
      </c>
      <c r="D8035" s="14" t="s">
        <v>79</v>
      </c>
      <c r="E8035" s="14">
        <v>2</v>
      </c>
      <c r="F8035" s="14">
        <v>166.01859315195</v>
      </c>
      <c r="G8035" s="14">
        <v>55.339531050650002</v>
      </c>
      <c r="H8035" s="14">
        <v>300.633057153631</v>
      </c>
      <c r="I8035" s="14">
        <v>284.29350064150799</v>
      </c>
      <c r="J8035" s="14">
        <v>241.947183613004</v>
      </c>
      <c r="K8035" s="14">
        <v>331.81481297316799</v>
      </c>
      <c r="L8035" s="14">
        <v>47.521312331660504</v>
      </c>
      <c r="M8035" s="14">
        <v>42.346317028503996</v>
      </c>
      <c r="O8035" s="14"/>
      <c r="P8035" s="14"/>
      <c r="Q8035" s="14"/>
      <c r="R8035" s="14"/>
      <c r="S8035" s="14"/>
      <c r="T8035" s="14"/>
      <c r="U8035" s="14"/>
      <c r="V8035" s="14"/>
      <c r="W8035" s="14"/>
      <c r="X8035" s="14"/>
      <c r="Y8035" s="14"/>
    </row>
    <row r="8036" spans="1:25">
      <c r="A8036" s="14" t="s">
        <v>8072</v>
      </c>
      <c r="B8036" s="14" t="s">
        <v>68</v>
      </c>
      <c r="C8036" s="14" t="s">
        <v>34</v>
      </c>
      <c r="D8036" s="14" t="s">
        <v>79</v>
      </c>
      <c r="E8036" s="14">
        <v>2</v>
      </c>
      <c r="F8036" s="14">
        <v>161.65506829128401</v>
      </c>
      <c r="G8036" s="14">
        <v>53.885022763761398</v>
      </c>
      <c r="H8036" s="14">
        <v>291.46995833414599</v>
      </c>
      <c r="I8036" s="14">
        <v>278.34835847546202</v>
      </c>
      <c r="J8036" s="14">
        <v>236.440153683359</v>
      </c>
      <c r="K8036" s="14">
        <v>325.45117637667403</v>
      </c>
      <c r="L8036" s="14">
        <v>47.102817901211701</v>
      </c>
      <c r="M8036" s="14">
        <v>41.908204792103099</v>
      </c>
      <c r="O8036" s="14"/>
      <c r="P8036" s="14"/>
      <c r="Q8036" s="14"/>
      <c r="R8036" s="14"/>
      <c r="S8036" s="14"/>
      <c r="T8036" s="14"/>
      <c r="U8036" s="14"/>
      <c r="V8036" s="14"/>
      <c r="W8036" s="14"/>
      <c r="X8036" s="14"/>
      <c r="Y8036" s="14"/>
    </row>
    <row r="8037" spans="1:25">
      <c r="A8037" s="14" t="s">
        <v>8073</v>
      </c>
      <c r="B8037" s="14" t="s">
        <v>68</v>
      </c>
      <c r="C8037" s="14" t="s">
        <v>128</v>
      </c>
      <c r="D8037" s="14" t="s">
        <v>79</v>
      </c>
      <c r="E8037" s="14">
        <v>2</v>
      </c>
      <c r="F8037" s="14">
        <v>145.808700542709</v>
      </c>
      <c r="G8037" s="14">
        <v>48.602900180903099</v>
      </c>
      <c r="H8037" s="14">
        <v>262.60955017327802</v>
      </c>
      <c r="I8037" s="14">
        <v>246.60320209330499</v>
      </c>
      <c r="J8037" s="14">
        <v>207.61417439815301</v>
      </c>
      <c r="K8037" s="14">
        <v>290.698517571818</v>
      </c>
      <c r="L8037" s="14">
        <v>44.095315478512298</v>
      </c>
      <c r="M8037" s="14">
        <v>38.989027695152302</v>
      </c>
      <c r="O8037" s="14"/>
      <c r="P8037" s="14"/>
      <c r="Q8037" s="14"/>
      <c r="R8037" s="14"/>
      <c r="S8037" s="14"/>
      <c r="T8037" s="14"/>
      <c r="U8037" s="14"/>
      <c r="V8037" s="14"/>
      <c r="W8037" s="14"/>
      <c r="X8037" s="14"/>
      <c r="Y8037" s="14"/>
    </row>
    <row r="8038" spans="1:25">
      <c r="A8038" s="14" t="s">
        <v>8074</v>
      </c>
      <c r="B8038" s="14" t="s">
        <v>68</v>
      </c>
      <c r="C8038" s="14" t="s">
        <v>129</v>
      </c>
      <c r="D8038" s="14" t="s">
        <v>79</v>
      </c>
      <c r="E8038" s="14">
        <v>2</v>
      </c>
      <c r="F8038" s="14">
        <v>137.665417593451</v>
      </c>
      <c r="G8038" s="14">
        <v>45.8884725311502</v>
      </c>
      <c r="H8038" s="14">
        <v>247.82699525365101</v>
      </c>
      <c r="I8038" s="14">
        <v>229.18516680380199</v>
      </c>
      <c r="J8038" s="14">
        <v>191.99015959356399</v>
      </c>
      <c r="K8038" s="14">
        <v>271.40360432149402</v>
      </c>
      <c r="L8038" s="14">
        <v>42.218437517692301</v>
      </c>
      <c r="M8038" s="14">
        <v>37.195007210237897</v>
      </c>
      <c r="O8038" s="14"/>
      <c r="P8038" s="14"/>
      <c r="Q8038" s="14"/>
      <c r="R8038" s="14"/>
      <c r="S8038" s="14"/>
      <c r="T8038" s="14"/>
      <c r="U8038" s="14"/>
      <c r="V8038" s="14"/>
      <c r="W8038" s="14"/>
      <c r="X8038" s="14"/>
      <c r="Y8038" s="14"/>
    </row>
    <row r="8039" spans="1:25">
      <c r="A8039" s="14" t="s">
        <v>8075</v>
      </c>
      <c r="B8039" s="14" t="s">
        <v>68</v>
      </c>
      <c r="C8039" s="14" t="s">
        <v>130</v>
      </c>
      <c r="D8039" s="14" t="s">
        <v>79</v>
      </c>
      <c r="E8039" s="14">
        <v>2</v>
      </c>
      <c r="F8039" s="14">
        <v>143.86109386438099</v>
      </c>
      <c r="G8039" s="14">
        <v>47.953697954793697</v>
      </c>
      <c r="H8039" s="14">
        <v>258.94323643173902</v>
      </c>
      <c r="I8039" s="14">
        <v>236.88910615085001</v>
      </c>
      <c r="J8039" s="14">
        <v>199.28859035883599</v>
      </c>
      <c r="K8039" s="14">
        <v>279.44958973036103</v>
      </c>
      <c r="L8039" s="14">
        <v>42.560483579510802</v>
      </c>
      <c r="M8039" s="14">
        <v>37.600515792014399</v>
      </c>
      <c r="O8039" s="14"/>
      <c r="P8039" s="14"/>
      <c r="Q8039" s="14"/>
      <c r="R8039" s="14"/>
      <c r="S8039" s="14"/>
      <c r="T8039" s="14"/>
      <c r="U8039" s="14"/>
      <c r="V8039" s="14"/>
      <c r="W8039" s="14"/>
      <c r="X8039" s="14"/>
      <c r="Y8039" s="14"/>
    </row>
    <row r="8040" spans="1:25">
      <c r="A8040" s="14" t="s">
        <v>8076</v>
      </c>
      <c r="B8040" s="14" t="s">
        <v>68</v>
      </c>
      <c r="C8040" s="14" t="s">
        <v>131</v>
      </c>
      <c r="D8040" s="14" t="s">
        <v>79</v>
      </c>
      <c r="E8040" s="14">
        <v>2</v>
      </c>
      <c r="F8040" s="14">
        <v>145.26560179139801</v>
      </c>
      <c r="G8040" s="14">
        <v>48.421867263799498</v>
      </c>
      <c r="H8040" s="14">
        <v>261.22208558064801</v>
      </c>
      <c r="I8040" s="14">
        <v>241.56889754293201</v>
      </c>
      <c r="J8040" s="14">
        <v>203.47459452378001</v>
      </c>
      <c r="K8040" s="14">
        <v>284.66227029249802</v>
      </c>
      <c r="L8040" s="14">
        <v>43.093372749565603</v>
      </c>
      <c r="M8040" s="14">
        <v>38.094303019151702</v>
      </c>
      <c r="O8040" s="14"/>
      <c r="P8040" s="14"/>
      <c r="Q8040" s="14"/>
      <c r="R8040" s="14"/>
      <c r="S8040" s="14"/>
      <c r="T8040" s="14"/>
      <c r="U8040" s="14"/>
      <c r="V8040" s="14"/>
      <c r="W8040" s="14"/>
      <c r="X8040" s="14"/>
      <c r="Y8040" s="14"/>
    </row>
    <row r="8041" spans="1:25">
      <c r="A8041" s="14" t="s">
        <v>8077</v>
      </c>
      <c r="B8041" s="14" t="s">
        <v>68</v>
      </c>
      <c r="C8041" s="14" t="s">
        <v>132</v>
      </c>
      <c r="D8041" s="14" t="s">
        <v>79</v>
      </c>
      <c r="E8041" s="14">
        <v>2</v>
      </c>
      <c r="F8041" s="14">
        <v>164.95712352382199</v>
      </c>
      <c r="G8041" s="14">
        <v>54.985707841274099</v>
      </c>
      <c r="H8041" s="14">
        <v>295.84476402278102</v>
      </c>
      <c r="I8041" s="14">
        <v>272.82884578109201</v>
      </c>
      <c r="J8041" s="14">
        <v>232.38256577816199</v>
      </c>
      <c r="K8041" s="14">
        <v>318.23483075731298</v>
      </c>
      <c r="L8041" s="14">
        <v>45.405984976220203</v>
      </c>
      <c r="M8041" s="14">
        <v>40.446280002930401</v>
      </c>
      <c r="O8041" s="14"/>
      <c r="P8041" s="14"/>
      <c r="Q8041" s="14"/>
      <c r="R8041" s="14"/>
      <c r="S8041" s="14"/>
      <c r="T8041" s="14"/>
      <c r="U8041" s="14"/>
      <c r="V8041" s="14"/>
      <c r="W8041" s="14"/>
      <c r="X8041" s="14"/>
      <c r="Y8041" s="14"/>
    </row>
    <row r="8042" spans="1:25">
      <c r="A8042" s="14" t="s">
        <v>8078</v>
      </c>
      <c r="B8042" s="14" t="s">
        <v>68</v>
      </c>
      <c r="C8042" s="14" t="s">
        <v>38</v>
      </c>
      <c r="D8042" s="14" t="s">
        <v>79</v>
      </c>
      <c r="E8042" s="14">
        <v>3</v>
      </c>
      <c r="F8042" s="14">
        <v>180.18390073188601</v>
      </c>
      <c r="G8042" s="14">
        <v>60.061300243962101</v>
      </c>
      <c r="H8042" s="14">
        <v>342.40522344200502</v>
      </c>
      <c r="I8042" s="14">
        <v>321.42648631611303</v>
      </c>
      <c r="J8042" s="14">
        <v>275.63561173776202</v>
      </c>
      <c r="K8042" s="14">
        <v>372.574940361117</v>
      </c>
      <c r="L8042" s="14">
        <v>51.1484540450042</v>
      </c>
      <c r="M8042" s="14">
        <v>45.790874578350802</v>
      </c>
      <c r="O8042" s="14"/>
      <c r="P8042" s="14"/>
      <c r="Q8042" s="14"/>
      <c r="R8042" s="14"/>
      <c r="S8042" s="14"/>
      <c r="T8042" s="14"/>
      <c r="U8042" s="14"/>
      <c r="V8042" s="14"/>
      <c r="W8042" s="14"/>
      <c r="X8042" s="14"/>
      <c r="Y8042" s="14"/>
    </row>
    <row r="8043" spans="1:25">
      <c r="A8043" s="14" t="s">
        <v>8079</v>
      </c>
      <c r="B8043" s="14" t="s">
        <v>68</v>
      </c>
      <c r="C8043" s="14" t="s">
        <v>36</v>
      </c>
      <c r="D8043" s="14" t="s">
        <v>79</v>
      </c>
      <c r="E8043" s="14">
        <v>3</v>
      </c>
      <c r="F8043" s="14">
        <v>172.469168030736</v>
      </c>
      <c r="G8043" s="14">
        <v>57.489722676911903</v>
      </c>
      <c r="H8043" s="14">
        <v>328.20637506086803</v>
      </c>
      <c r="I8043" s="14">
        <v>306.85581977094699</v>
      </c>
      <c r="J8043" s="14">
        <v>262.25107475047099</v>
      </c>
      <c r="K8043" s="14">
        <v>356.80212899621301</v>
      </c>
      <c r="L8043" s="14">
        <v>49.946309225265701</v>
      </c>
      <c r="M8043" s="14">
        <v>44.604745020475498</v>
      </c>
      <c r="O8043" s="14"/>
      <c r="P8043" s="14"/>
      <c r="Q8043" s="14"/>
      <c r="R8043" s="14"/>
      <c r="S8043" s="14"/>
      <c r="T8043" s="14"/>
      <c r="U8043" s="14"/>
      <c r="V8043" s="14"/>
      <c r="W8043" s="14"/>
      <c r="X8043" s="14"/>
      <c r="Y8043" s="14"/>
    </row>
    <row r="8044" spans="1:25">
      <c r="A8044" s="14" t="s">
        <v>8080</v>
      </c>
      <c r="B8044" s="14" t="s">
        <v>68</v>
      </c>
      <c r="C8044" s="14" t="s">
        <v>34</v>
      </c>
      <c r="D8044" s="14" t="s">
        <v>79</v>
      </c>
      <c r="E8044" s="14">
        <v>3</v>
      </c>
      <c r="F8044" s="14">
        <v>152.76588580759699</v>
      </c>
      <c r="G8044" s="14">
        <v>50.921961935865603</v>
      </c>
      <c r="H8044" s="14">
        <v>290.429440698853</v>
      </c>
      <c r="I8044" s="14">
        <v>271.03970718020003</v>
      </c>
      <c r="J8044" s="14">
        <v>229.34108636165601</v>
      </c>
      <c r="K8044" s="14">
        <v>318.06520958719102</v>
      </c>
      <c r="L8044" s="14">
        <v>47.0255024069915</v>
      </c>
      <c r="M8044" s="14">
        <v>41.698620818543198</v>
      </c>
      <c r="O8044" s="14"/>
      <c r="P8044" s="14"/>
      <c r="Q8044" s="14"/>
      <c r="R8044" s="14"/>
      <c r="S8044" s="14"/>
      <c r="T8044" s="14"/>
      <c r="U8044" s="14"/>
      <c r="V8044" s="14"/>
      <c r="W8044" s="14"/>
      <c r="X8044" s="14"/>
      <c r="Y8044" s="14"/>
    </row>
    <row r="8045" spans="1:25">
      <c r="A8045" s="14" t="s">
        <v>8081</v>
      </c>
      <c r="B8045" s="14" t="s">
        <v>68</v>
      </c>
      <c r="C8045" s="14" t="s">
        <v>128</v>
      </c>
      <c r="D8045" s="14" t="s">
        <v>79</v>
      </c>
      <c r="E8045" s="14">
        <v>3</v>
      </c>
      <c r="F8045" s="14">
        <v>122.81922594680201</v>
      </c>
      <c r="G8045" s="14">
        <v>40.939741982267201</v>
      </c>
      <c r="H8045" s="14">
        <v>233.62987625413999</v>
      </c>
      <c r="I8045" s="14">
        <v>214.84284237682201</v>
      </c>
      <c r="J8045" s="14">
        <v>178.17525447632099</v>
      </c>
      <c r="K8045" s="14">
        <v>256.77531917951302</v>
      </c>
      <c r="L8045" s="14">
        <v>41.932476802691497</v>
      </c>
      <c r="M8045" s="14">
        <v>36.667587900500102</v>
      </c>
      <c r="O8045" s="14"/>
      <c r="P8045" s="14"/>
      <c r="Q8045" s="14"/>
      <c r="R8045" s="14"/>
      <c r="S8045" s="14"/>
      <c r="T8045" s="14"/>
      <c r="U8045" s="14"/>
      <c r="V8045" s="14"/>
      <c r="W8045" s="14"/>
      <c r="X8045" s="14"/>
      <c r="Y8045" s="14"/>
    </row>
    <row r="8046" spans="1:25">
      <c r="A8046" s="14" t="s">
        <v>8082</v>
      </c>
      <c r="B8046" s="14" t="s">
        <v>68</v>
      </c>
      <c r="C8046" s="14" t="s">
        <v>129</v>
      </c>
      <c r="D8046" s="14" t="s">
        <v>79</v>
      </c>
      <c r="E8046" s="14">
        <v>3</v>
      </c>
      <c r="F8046" s="14">
        <v>141.932465974921</v>
      </c>
      <c r="G8046" s="14">
        <v>47.310821991640204</v>
      </c>
      <c r="H8046" s="14">
        <v>270.54853314828301</v>
      </c>
      <c r="I8046" s="14">
        <v>248.81761912170199</v>
      </c>
      <c r="J8046" s="14">
        <v>209.184423361016</v>
      </c>
      <c r="K8046" s="14">
        <v>293.71679501647998</v>
      </c>
      <c r="L8046" s="14">
        <v>44.8991758947775</v>
      </c>
      <c r="M8046" s="14">
        <v>39.633195760686</v>
      </c>
      <c r="O8046" s="14"/>
      <c r="P8046" s="14"/>
      <c r="Q8046" s="14"/>
      <c r="R8046" s="14"/>
      <c r="S8046" s="14"/>
      <c r="T8046" s="14"/>
      <c r="U8046" s="14"/>
      <c r="V8046" s="14"/>
      <c r="W8046" s="14"/>
      <c r="X8046" s="14"/>
      <c r="Y8046" s="14"/>
    </row>
    <row r="8047" spans="1:25">
      <c r="A8047" s="14" t="s">
        <v>8083</v>
      </c>
      <c r="B8047" s="14" t="s">
        <v>68</v>
      </c>
      <c r="C8047" s="14" t="s">
        <v>130</v>
      </c>
      <c r="D8047" s="14" t="s">
        <v>79</v>
      </c>
      <c r="E8047" s="14">
        <v>3</v>
      </c>
      <c r="F8047" s="14">
        <v>140.90844441809</v>
      </c>
      <c r="G8047" s="14">
        <v>46.969481472696501</v>
      </c>
      <c r="H8047" s="14">
        <v>269.66058946317901</v>
      </c>
      <c r="I8047" s="14">
        <v>247.36123588670301</v>
      </c>
      <c r="J8047" s="14">
        <v>207.83274706860101</v>
      </c>
      <c r="K8047" s="14">
        <v>292.162179494577</v>
      </c>
      <c r="L8047" s="14">
        <v>44.800943607874203</v>
      </c>
      <c r="M8047" s="14">
        <v>39.528488818101998</v>
      </c>
      <c r="O8047" s="14"/>
      <c r="P8047" s="14"/>
      <c r="Q8047" s="14"/>
      <c r="R8047" s="14"/>
      <c r="S8047" s="14"/>
      <c r="T8047" s="14"/>
      <c r="U8047" s="14"/>
      <c r="V8047" s="14"/>
      <c r="W8047" s="14"/>
      <c r="X8047" s="14"/>
      <c r="Y8047" s="14"/>
    </row>
    <row r="8048" spans="1:25">
      <c r="A8048" s="14" t="s">
        <v>8084</v>
      </c>
      <c r="B8048" s="14" t="s">
        <v>68</v>
      </c>
      <c r="C8048" s="14" t="s">
        <v>131</v>
      </c>
      <c r="D8048" s="14" t="s">
        <v>79</v>
      </c>
      <c r="E8048" s="14">
        <v>3</v>
      </c>
      <c r="F8048" s="14">
        <v>158.047568211212</v>
      </c>
      <c r="G8048" s="14">
        <v>52.682522737070798</v>
      </c>
      <c r="H8048" s="14">
        <v>303.51154765658299</v>
      </c>
      <c r="I8048" s="14">
        <v>274.258995068263</v>
      </c>
      <c r="J8048" s="14">
        <v>232.80904147260799</v>
      </c>
      <c r="K8048" s="14">
        <v>320.90892849107598</v>
      </c>
      <c r="L8048" s="14">
        <v>46.649933422813902</v>
      </c>
      <c r="M8048" s="14">
        <v>41.449953595654101</v>
      </c>
      <c r="O8048" s="14"/>
      <c r="P8048" s="14"/>
      <c r="Q8048" s="14"/>
      <c r="R8048" s="14"/>
      <c r="S8048" s="14"/>
      <c r="T8048" s="14"/>
      <c r="U8048" s="14"/>
      <c r="V8048" s="14"/>
      <c r="W8048" s="14"/>
      <c r="X8048" s="14"/>
      <c r="Y8048" s="14"/>
    </row>
    <row r="8049" spans="1:25">
      <c r="A8049" s="14" t="s">
        <v>8085</v>
      </c>
      <c r="B8049" s="14" t="s">
        <v>68</v>
      </c>
      <c r="C8049" s="14" t="s">
        <v>132</v>
      </c>
      <c r="D8049" s="14" t="s">
        <v>79</v>
      </c>
      <c r="E8049" s="14">
        <v>3</v>
      </c>
      <c r="F8049" s="14">
        <v>146.517325869411</v>
      </c>
      <c r="G8049" s="14">
        <v>48.839108623136902</v>
      </c>
      <c r="H8049" s="14">
        <v>281.78576403840799</v>
      </c>
      <c r="I8049" s="14">
        <v>250.762159646177</v>
      </c>
      <c r="J8049" s="14">
        <v>211.50903845456401</v>
      </c>
      <c r="K8049" s="14">
        <v>295.142852846388</v>
      </c>
      <c r="L8049" s="14">
        <v>44.380693200210999</v>
      </c>
      <c r="M8049" s="14">
        <v>39.253121191613403</v>
      </c>
      <c r="O8049" s="14"/>
      <c r="P8049" s="14"/>
      <c r="Q8049" s="14"/>
      <c r="R8049" s="14"/>
      <c r="S8049" s="14"/>
      <c r="T8049" s="14"/>
      <c r="U8049" s="14"/>
      <c r="V8049" s="14"/>
      <c r="W8049" s="14"/>
      <c r="X8049" s="14"/>
      <c r="Y8049" s="14"/>
    </row>
    <row r="8050" spans="1:25">
      <c r="A8050" s="14" t="s">
        <v>8086</v>
      </c>
      <c r="B8050" s="14" t="s">
        <v>68</v>
      </c>
      <c r="C8050" s="14" t="s">
        <v>38</v>
      </c>
      <c r="D8050" s="14" t="s">
        <v>79</v>
      </c>
      <c r="E8050" s="14">
        <v>4</v>
      </c>
      <c r="F8050" s="14">
        <v>183.30756177225899</v>
      </c>
      <c r="G8050" s="14">
        <v>61.102520590753102</v>
      </c>
      <c r="H8050" s="14">
        <v>361.47494975894602</v>
      </c>
      <c r="I8050" s="14">
        <v>333.17798934247298</v>
      </c>
      <c r="J8050" s="14">
        <v>285.97073846655002</v>
      </c>
      <c r="K8050" s="14">
        <v>385.858371981147</v>
      </c>
      <c r="L8050" s="14">
        <v>52.680382638673699</v>
      </c>
      <c r="M8050" s="14">
        <v>47.207250875922902</v>
      </c>
      <c r="O8050" s="14"/>
      <c r="P8050" s="14"/>
      <c r="Q8050" s="14"/>
      <c r="R8050" s="14"/>
      <c r="S8050" s="14"/>
      <c r="T8050" s="14"/>
      <c r="U8050" s="14"/>
      <c r="V8050" s="14"/>
      <c r="W8050" s="14"/>
      <c r="X8050" s="14"/>
      <c r="Y8050" s="14"/>
    </row>
    <row r="8051" spans="1:25">
      <c r="A8051" s="14" t="s">
        <v>8087</v>
      </c>
      <c r="B8051" s="14" t="s">
        <v>68</v>
      </c>
      <c r="C8051" s="14" t="s">
        <v>36</v>
      </c>
      <c r="D8051" s="14" t="s">
        <v>79</v>
      </c>
      <c r="E8051" s="14">
        <v>4</v>
      </c>
      <c r="F8051" s="14">
        <v>179.32158442138001</v>
      </c>
      <c r="G8051" s="14">
        <v>59.773861473793403</v>
      </c>
      <c r="H8051" s="14">
        <v>353.838048148898</v>
      </c>
      <c r="I8051" s="14">
        <v>326.16321303398502</v>
      </c>
      <c r="J8051" s="14">
        <v>279.50291272204498</v>
      </c>
      <c r="K8051" s="14">
        <v>378.29674156164799</v>
      </c>
      <c r="L8051" s="14">
        <v>52.133528527663401</v>
      </c>
      <c r="M8051" s="14">
        <v>46.6603003119397</v>
      </c>
      <c r="O8051" s="14"/>
      <c r="P8051" s="14"/>
      <c r="Q8051" s="14"/>
      <c r="R8051" s="14"/>
      <c r="S8051" s="14"/>
      <c r="T8051" s="14"/>
      <c r="U8051" s="14"/>
      <c r="V8051" s="14"/>
      <c r="W8051" s="14"/>
      <c r="X8051" s="14"/>
      <c r="Y8051" s="14"/>
    </row>
    <row r="8052" spans="1:25">
      <c r="A8052" s="14" t="s">
        <v>8088</v>
      </c>
      <c r="B8052" s="14" t="s">
        <v>68</v>
      </c>
      <c r="C8052" s="14" t="s">
        <v>34</v>
      </c>
      <c r="D8052" s="14" t="s">
        <v>79</v>
      </c>
      <c r="E8052" s="14">
        <v>4</v>
      </c>
      <c r="F8052" s="14">
        <v>170.16881623652901</v>
      </c>
      <c r="G8052" s="14">
        <v>56.722938745509502</v>
      </c>
      <c r="H8052" s="14">
        <v>336.85455636029201</v>
      </c>
      <c r="I8052" s="14">
        <v>310.51275923962299</v>
      </c>
      <c r="J8052" s="14">
        <v>265.03980066216201</v>
      </c>
      <c r="K8052" s="14">
        <v>361.47027692962502</v>
      </c>
      <c r="L8052" s="14">
        <v>50.957517690001197</v>
      </c>
      <c r="M8052" s="14">
        <v>45.472958577461497</v>
      </c>
      <c r="O8052" s="14"/>
      <c r="P8052" s="14"/>
      <c r="Q8052" s="14"/>
      <c r="R8052" s="14"/>
      <c r="S8052" s="14"/>
      <c r="T8052" s="14"/>
      <c r="U8052" s="14"/>
      <c r="V8052" s="14"/>
      <c r="W8052" s="14"/>
      <c r="X8052" s="14"/>
      <c r="Y8052" s="14"/>
    </row>
    <row r="8053" spans="1:25">
      <c r="A8053" s="14" t="s">
        <v>8089</v>
      </c>
      <c r="B8053" s="14" t="s">
        <v>68</v>
      </c>
      <c r="C8053" s="14" t="s">
        <v>128</v>
      </c>
      <c r="D8053" s="14" t="s">
        <v>79</v>
      </c>
      <c r="E8053" s="14">
        <v>4</v>
      </c>
      <c r="F8053" s="14">
        <v>165.44000812271901</v>
      </c>
      <c r="G8053" s="14">
        <v>55.1466693742396</v>
      </c>
      <c r="H8053" s="14">
        <v>328.28003834177099</v>
      </c>
      <c r="I8053" s="14">
        <v>302.780751434911</v>
      </c>
      <c r="J8053" s="14">
        <v>257.92266287622999</v>
      </c>
      <c r="K8053" s="14">
        <v>353.13098740573599</v>
      </c>
      <c r="L8053" s="14">
        <v>50.350235970824897</v>
      </c>
      <c r="M8053" s="14">
        <v>44.858088558680699</v>
      </c>
      <c r="O8053" s="14"/>
      <c r="P8053" s="14"/>
      <c r="Q8053" s="14"/>
      <c r="R8053" s="14"/>
      <c r="S8053" s="14"/>
      <c r="T8053" s="14"/>
      <c r="U8053" s="14"/>
      <c r="V8053" s="14"/>
      <c r="W8053" s="14"/>
      <c r="X8053" s="14"/>
      <c r="Y8053" s="14"/>
    </row>
    <row r="8054" spans="1:25">
      <c r="A8054" s="14" t="s">
        <v>8090</v>
      </c>
      <c r="B8054" s="14" t="s">
        <v>68</v>
      </c>
      <c r="C8054" s="14" t="s">
        <v>129</v>
      </c>
      <c r="D8054" s="14" t="s">
        <v>79</v>
      </c>
      <c r="E8054" s="14">
        <v>4</v>
      </c>
      <c r="F8054" s="14">
        <v>157.62984560961101</v>
      </c>
      <c r="G8054" s="14">
        <v>52.543281869870299</v>
      </c>
      <c r="H8054" s="14">
        <v>313.57267025325899</v>
      </c>
      <c r="I8054" s="14">
        <v>287.571937665576</v>
      </c>
      <c r="J8054" s="14">
        <v>244.04875166467099</v>
      </c>
      <c r="K8054" s="14">
        <v>336.56290398680102</v>
      </c>
      <c r="L8054" s="14">
        <v>48.990966321224803</v>
      </c>
      <c r="M8054" s="14">
        <v>43.523186000905</v>
      </c>
      <c r="O8054" s="14"/>
      <c r="P8054" s="14"/>
      <c r="Q8054" s="14"/>
      <c r="R8054" s="14"/>
      <c r="S8054" s="14"/>
      <c r="T8054" s="14"/>
      <c r="U8054" s="14"/>
      <c r="V8054" s="14"/>
      <c r="W8054" s="14"/>
      <c r="X8054" s="14"/>
      <c r="Y8054" s="14"/>
    </row>
    <row r="8055" spans="1:25">
      <c r="A8055" s="14" t="s">
        <v>8091</v>
      </c>
      <c r="B8055" s="14" t="s">
        <v>68</v>
      </c>
      <c r="C8055" s="14" t="s">
        <v>130</v>
      </c>
      <c r="D8055" s="14" t="s">
        <v>79</v>
      </c>
      <c r="E8055" s="14">
        <v>4</v>
      </c>
      <c r="F8055" s="14">
        <v>166.62565622095701</v>
      </c>
      <c r="G8055" s="14">
        <v>55.541885406985799</v>
      </c>
      <c r="H8055" s="14">
        <v>331.74518928257203</v>
      </c>
      <c r="I8055" s="14">
        <v>304.59712155316203</v>
      </c>
      <c r="J8055" s="14">
        <v>259.76974065230502</v>
      </c>
      <c r="K8055" s="14">
        <v>354.89206751645798</v>
      </c>
      <c r="L8055" s="14">
        <v>50.294945963296001</v>
      </c>
      <c r="M8055" s="14">
        <v>44.827380900856397</v>
      </c>
      <c r="O8055" s="14"/>
      <c r="P8055" s="14"/>
      <c r="Q8055" s="14"/>
      <c r="R8055" s="14"/>
      <c r="S8055" s="14"/>
      <c r="T8055" s="14"/>
      <c r="U8055" s="14"/>
      <c r="V8055" s="14"/>
      <c r="W8055" s="14"/>
      <c r="X8055" s="14"/>
      <c r="Y8055" s="14"/>
    </row>
    <row r="8056" spans="1:25">
      <c r="A8056" s="14" t="s">
        <v>8092</v>
      </c>
      <c r="B8056" s="14" t="s">
        <v>68</v>
      </c>
      <c r="C8056" s="14" t="s">
        <v>131</v>
      </c>
      <c r="D8056" s="14" t="s">
        <v>79</v>
      </c>
      <c r="E8056" s="14">
        <v>4</v>
      </c>
      <c r="F8056" s="14">
        <v>166.82104489190701</v>
      </c>
      <c r="G8056" s="14">
        <v>55.6070149639691</v>
      </c>
      <c r="H8056" s="14">
        <v>332.00199990428803</v>
      </c>
      <c r="I8056" s="14">
        <v>303.702814327368</v>
      </c>
      <c r="J8056" s="14">
        <v>259.081712114065</v>
      </c>
      <c r="K8056" s="14">
        <v>353.76292836377797</v>
      </c>
      <c r="L8056" s="14">
        <v>50.060114036410297</v>
      </c>
      <c r="M8056" s="14">
        <v>44.621102213302898</v>
      </c>
      <c r="O8056" s="14"/>
      <c r="P8056" s="14"/>
      <c r="Q8056" s="14"/>
      <c r="R8056" s="14"/>
      <c r="S8056" s="14"/>
      <c r="T8056" s="14"/>
      <c r="U8056" s="14"/>
      <c r="V8056" s="14"/>
      <c r="W8056" s="14"/>
      <c r="X8056" s="14"/>
      <c r="Y8056" s="14"/>
    </row>
    <row r="8057" spans="1:25">
      <c r="A8057" s="14" t="s">
        <v>8093</v>
      </c>
      <c r="B8057" s="14" t="s">
        <v>68</v>
      </c>
      <c r="C8057" s="14" t="s">
        <v>132</v>
      </c>
      <c r="D8057" s="14" t="s">
        <v>79</v>
      </c>
      <c r="E8057" s="14">
        <v>4</v>
      </c>
      <c r="F8057" s="14">
        <v>167.09794122759601</v>
      </c>
      <c r="G8057" s="14">
        <v>55.699313742532098</v>
      </c>
      <c r="H8057" s="14">
        <v>332.182854357785</v>
      </c>
      <c r="I8057" s="14">
        <v>300.07454103046803</v>
      </c>
      <c r="J8057" s="14">
        <v>256.031898578908</v>
      </c>
      <c r="K8057" s="14">
        <v>349.480948571748</v>
      </c>
      <c r="L8057" s="14">
        <v>49.406407541279997</v>
      </c>
      <c r="M8057" s="14">
        <v>44.042642451559999</v>
      </c>
      <c r="O8057" s="14"/>
      <c r="P8057" s="14"/>
      <c r="Q8057" s="14"/>
      <c r="R8057" s="14"/>
      <c r="S8057" s="14"/>
      <c r="T8057" s="14"/>
      <c r="U8057" s="14"/>
      <c r="V8057" s="14"/>
      <c r="W8057" s="14"/>
      <c r="X8057" s="14"/>
      <c r="Y8057" s="14"/>
    </row>
    <row r="8058" spans="1:25">
      <c r="A8058" s="14" t="s">
        <v>8094</v>
      </c>
      <c r="B8058" s="14" t="s">
        <v>68</v>
      </c>
      <c r="C8058" s="14" t="s">
        <v>38</v>
      </c>
      <c r="D8058" s="14" t="s">
        <v>79</v>
      </c>
      <c r="E8058" s="14">
        <v>5</v>
      </c>
      <c r="F8058" s="14">
        <v>201.73361185441499</v>
      </c>
      <c r="G8058" s="14">
        <v>67.244537284804906</v>
      </c>
      <c r="H8058" s="14">
        <v>419.88471610867902</v>
      </c>
      <c r="I8058" s="14">
        <v>414.09897928954001</v>
      </c>
      <c r="J8058" s="14">
        <v>358.36694658893202</v>
      </c>
      <c r="K8058" s="14">
        <v>475.97267243669597</v>
      </c>
      <c r="L8058" s="14">
        <v>61.873693147155798</v>
      </c>
      <c r="M8058" s="14">
        <v>55.7320327006084</v>
      </c>
      <c r="O8058" s="14"/>
      <c r="P8058" s="14"/>
      <c r="Q8058" s="14"/>
      <c r="R8058" s="14"/>
      <c r="S8058" s="14"/>
      <c r="T8058" s="14"/>
      <c r="U8058" s="14"/>
      <c r="V8058" s="14"/>
      <c r="W8058" s="14"/>
      <c r="X8058" s="14"/>
      <c r="Y8058" s="14"/>
    </row>
    <row r="8059" spans="1:25">
      <c r="A8059" s="14" t="s">
        <v>8095</v>
      </c>
      <c r="B8059" s="14" t="s">
        <v>68</v>
      </c>
      <c r="C8059" s="14" t="s">
        <v>36</v>
      </c>
      <c r="D8059" s="14" t="s">
        <v>79</v>
      </c>
      <c r="E8059" s="14">
        <v>5</v>
      </c>
      <c r="F8059" s="14">
        <v>188.92167373570999</v>
      </c>
      <c r="G8059" s="14">
        <v>62.9738912452367</v>
      </c>
      <c r="H8059" s="14">
        <v>396.045603403862</v>
      </c>
      <c r="I8059" s="14">
        <v>394.74028498421302</v>
      </c>
      <c r="J8059" s="14">
        <v>340.03895154781202</v>
      </c>
      <c r="K8059" s="14">
        <v>455.68291776587603</v>
      </c>
      <c r="L8059" s="14">
        <v>60.942632781662198</v>
      </c>
      <c r="M8059" s="14">
        <v>54.701333436401903</v>
      </c>
      <c r="O8059" s="14"/>
      <c r="P8059" s="14"/>
      <c r="Q8059" s="14"/>
      <c r="R8059" s="14"/>
      <c r="S8059" s="14"/>
      <c r="T8059" s="14"/>
      <c r="U8059" s="14"/>
      <c r="V8059" s="14"/>
      <c r="W8059" s="14"/>
      <c r="X8059" s="14"/>
      <c r="Y8059" s="14"/>
    </row>
    <row r="8060" spans="1:25">
      <c r="A8060" s="14" t="s">
        <v>8096</v>
      </c>
      <c r="B8060" s="14" t="s">
        <v>68</v>
      </c>
      <c r="C8060" s="14" t="s">
        <v>34</v>
      </c>
      <c r="D8060" s="14" t="s">
        <v>79</v>
      </c>
      <c r="E8060" s="14">
        <v>5</v>
      </c>
      <c r="F8060" s="14">
        <v>164.25511771034701</v>
      </c>
      <c r="G8060" s="14">
        <v>54.751705903449199</v>
      </c>
      <c r="H8060" s="14">
        <v>347.08629386853897</v>
      </c>
      <c r="I8060" s="14">
        <v>348.03489524666702</v>
      </c>
      <c r="J8060" s="14">
        <v>296.492577722237</v>
      </c>
      <c r="K8060" s="14">
        <v>405.91193190640399</v>
      </c>
      <c r="L8060" s="14">
        <v>57.877036659737001</v>
      </c>
      <c r="M8060" s="14">
        <v>51.542317524429997</v>
      </c>
      <c r="O8060" s="14"/>
      <c r="P8060" s="14"/>
      <c r="Q8060" s="14"/>
      <c r="R8060" s="14"/>
      <c r="S8060" s="14"/>
      <c r="T8060" s="14"/>
      <c r="U8060" s="14"/>
      <c r="V8060" s="14"/>
      <c r="W8060" s="14"/>
      <c r="X8060" s="14"/>
      <c r="Y8060" s="14"/>
    </row>
    <row r="8061" spans="1:25">
      <c r="A8061" s="14" t="s">
        <v>8097</v>
      </c>
      <c r="B8061" s="14" t="s">
        <v>68</v>
      </c>
      <c r="C8061" s="14" t="s">
        <v>128</v>
      </c>
      <c r="D8061" s="14" t="s">
        <v>79</v>
      </c>
      <c r="E8061" s="14">
        <v>5</v>
      </c>
      <c r="F8061" s="14">
        <v>162.832297352582</v>
      </c>
      <c r="G8061" s="14">
        <v>54.277432450860502</v>
      </c>
      <c r="H8061" s="14">
        <v>346.400104989856</v>
      </c>
      <c r="I8061" s="14">
        <v>345.38526483617102</v>
      </c>
      <c r="J8061" s="14">
        <v>294.08762803449503</v>
      </c>
      <c r="K8061" s="14">
        <v>403.01682676355898</v>
      </c>
      <c r="L8061" s="14">
        <v>57.631561927387899</v>
      </c>
      <c r="M8061" s="14">
        <v>51.2976368016759</v>
      </c>
      <c r="O8061" s="14"/>
      <c r="P8061" s="14"/>
      <c r="Q8061" s="14"/>
      <c r="R8061" s="14"/>
      <c r="S8061" s="14"/>
      <c r="T8061" s="14"/>
      <c r="U8061" s="14"/>
      <c r="V8061" s="14"/>
      <c r="W8061" s="14"/>
      <c r="X8061" s="14"/>
      <c r="Y8061" s="14"/>
    </row>
    <row r="8062" spans="1:25">
      <c r="A8062" s="14" t="s">
        <v>8098</v>
      </c>
      <c r="B8062" s="14" t="s">
        <v>68</v>
      </c>
      <c r="C8062" s="14" t="s">
        <v>129</v>
      </c>
      <c r="D8062" s="14" t="s">
        <v>79</v>
      </c>
      <c r="E8062" s="14">
        <v>5</v>
      </c>
      <c r="F8062" s="14">
        <v>172.05541668265599</v>
      </c>
      <c r="G8062" s="14">
        <v>57.351805560885502</v>
      </c>
      <c r="H8062" s="14">
        <v>368.07234288727398</v>
      </c>
      <c r="I8062" s="14">
        <v>361.36600305150802</v>
      </c>
      <c r="J8062" s="14">
        <v>309.14970059698499</v>
      </c>
      <c r="K8062" s="14">
        <v>419.84336935884897</v>
      </c>
      <c r="L8062" s="14">
        <v>58.477366307340702</v>
      </c>
      <c r="M8062" s="14">
        <v>52.216302454522598</v>
      </c>
      <c r="O8062" s="14"/>
      <c r="P8062" s="14"/>
      <c r="Q8062" s="14"/>
      <c r="R8062" s="14"/>
      <c r="S8062" s="14"/>
      <c r="T8062" s="14"/>
      <c r="U8062" s="14"/>
      <c r="V8062" s="14"/>
      <c r="W8062" s="14"/>
      <c r="X8062" s="14"/>
      <c r="Y8062" s="14"/>
    </row>
    <row r="8063" spans="1:25">
      <c r="A8063" s="14" t="s">
        <v>8099</v>
      </c>
      <c r="B8063" s="14" t="s">
        <v>68</v>
      </c>
      <c r="C8063" s="14" t="s">
        <v>130</v>
      </c>
      <c r="D8063" s="14" t="s">
        <v>79</v>
      </c>
      <c r="E8063" s="14">
        <v>5</v>
      </c>
      <c r="F8063" s="14">
        <v>191.545736758777</v>
      </c>
      <c r="G8063" s="14">
        <v>63.848578919592399</v>
      </c>
      <c r="H8063" s="14">
        <v>411.97061352570699</v>
      </c>
      <c r="I8063" s="14">
        <v>398.75899887057398</v>
      </c>
      <c r="J8063" s="14">
        <v>344.09465884737801</v>
      </c>
      <c r="K8063" s="14">
        <v>459.61497255013398</v>
      </c>
      <c r="L8063" s="14">
        <v>60.855973679560101</v>
      </c>
      <c r="M8063" s="14">
        <v>54.664340023195997</v>
      </c>
      <c r="O8063" s="14"/>
      <c r="P8063" s="14"/>
      <c r="Q8063" s="14"/>
      <c r="R8063" s="14"/>
      <c r="S8063" s="14"/>
      <c r="T8063" s="14"/>
      <c r="U8063" s="14"/>
      <c r="V8063" s="14"/>
      <c r="W8063" s="14"/>
      <c r="X8063" s="14"/>
      <c r="Y8063" s="14"/>
    </row>
    <row r="8064" spans="1:25">
      <c r="A8064" s="14" t="s">
        <v>8100</v>
      </c>
      <c r="B8064" s="14" t="s">
        <v>68</v>
      </c>
      <c r="C8064" s="14" t="s">
        <v>131</v>
      </c>
      <c r="D8064" s="14" t="s">
        <v>79</v>
      </c>
      <c r="E8064" s="14">
        <v>5</v>
      </c>
      <c r="F8064" s="14">
        <v>174.53779323334899</v>
      </c>
      <c r="G8064" s="14">
        <v>58.1792644111163</v>
      </c>
      <c r="H8064" s="14">
        <v>376.80870732588301</v>
      </c>
      <c r="I8064" s="14">
        <v>361.90099323001601</v>
      </c>
      <c r="J8064" s="14">
        <v>310.06458467261001</v>
      </c>
      <c r="K8064" s="14">
        <v>419.90576221817702</v>
      </c>
      <c r="L8064" s="14">
        <v>58.004768988160897</v>
      </c>
      <c r="M8064" s="14">
        <v>51.836408557406102</v>
      </c>
      <c r="O8064" s="14"/>
      <c r="P8064" s="14"/>
      <c r="Q8064" s="14"/>
      <c r="R8064" s="14"/>
      <c r="S8064" s="14"/>
      <c r="T8064" s="14"/>
      <c r="U8064" s="14"/>
      <c r="V8064" s="14"/>
      <c r="W8064" s="14"/>
      <c r="X8064" s="14"/>
      <c r="Y8064" s="14"/>
    </row>
    <row r="8065" spans="1:25">
      <c r="A8065" s="14" t="s">
        <v>8101</v>
      </c>
      <c r="B8065" s="14" t="s">
        <v>68</v>
      </c>
      <c r="C8065" s="14" t="s">
        <v>132</v>
      </c>
      <c r="D8065" s="14" t="s">
        <v>79</v>
      </c>
      <c r="E8065" s="14">
        <v>5</v>
      </c>
      <c r="F8065" s="14">
        <v>175.12156234175399</v>
      </c>
      <c r="G8065" s="14">
        <v>58.3738541139181</v>
      </c>
      <c r="H8065" s="14">
        <v>378.37124287914401</v>
      </c>
      <c r="I8065" s="14">
        <v>368.69596423631299</v>
      </c>
      <c r="J8065" s="14">
        <v>315.96748607845302</v>
      </c>
      <c r="K8065" s="14">
        <v>427.68783129112899</v>
      </c>
      <c r="L8065" s="14">
        <v>58.991867054816097</v>
      </c>
      <c r="M8065" s="14">
        <v>52.728478157860302</v>
      </c>
      <c r="O8065" s="14"/>
      <c r="P8065" s="14"/>
      <c r="Q8065" s="14"/>
      <c r="R8065" s="14"/>
      <c r="S8065" s="14"/>
      <c r="T8065" s="14"/>
      <c r="U8065" s="14"/>
      <c r="V8065" s="14"/>
      <c r="W8065" s="14"/>
      <c r="X8065" s="14"/>
      <c r="Y8065" s="14"/>
    </row>
    <row r="8066" spans="1:25">
      <c r="A8066" s="14" t="s">
        <v>8102</v>
      </c>
      <c r="B8066" s="14" t="s">
        <v>68</v>
      </c>
      <c r="C8066" s="14" t="s">
        <v>38</v>
      </c>
      <c r="D8066" s="14" t="s">
        <v>75</v>
      </c>
      <c r="E8066" s="14">
        <v>0</v>
      </c>
      <c r="F8066" s="14">
        <v>741.533724644676</v>
      </c>
      <c r="G8066" s="14">
        <v>247.177908214892</v>
      </c>
      <c r="H8066" s="14">
        <v>205.37402535407099</v>
      </c>
      <c r="I8066" s="14">
        <v>187.26353814528801</v>
      </c>
      <c r="J8066" s="14">
        <v>173.86241389430299</v>
      </c>
      <c r="K8066" s="14">
        <v>201.41372536677801</v>
      </c>
      <c r="L8066" s="14">
        <v>14.1501872214904</v>
      </c>
      <c r="M8066" s="14">
        <v>13.401124250984299</v>
      </c>
      <c r="O8066" s="14"/>
      <c r="P8066" s="14"/>
      <c r="Q8066" s="14"/>
      <c r="R8066" s="14"/>
      <c r="S8066" s="14"/>
      <c r="T8066" s="14"/>
      <c r="U8066" s="14"/>
      <c r="V8066" s="14"/>
      <c r="W8066" s="14"/>
      <c r="X8066" s="14"/>
      <c r="Y8066" s="14"/>
    </row>
    <row r="8067" spans="1:25">
      <c r="A8067" s="14" t="s">
        <v>8103</v>
      </c>
      <c r="B8067" s="14" t="s">
        <v>68</v>
      </c>
      <c r="C8067" s="14" t="s">
        <v>36</v>
      </c>
      <c r="D8067" s="14" t="s">
        <v>75</v>
      </c>
      <c r="E8067" s="14">
        <v>0</v>
      </c>
      <c r="F8067" s="14">
        <v>748.31017563486</v>
      </c>
      <c r="G8067" s="14">
        <v>249.43672521162</v>
      </c>
      <c r="H8067" s="14">
        <v>206.08417186984099</v>
      </c>
      <c r="I8067" s="14">
        <v>187.59216023654901</v>
      </c>
      <c r="J8067" s="14">
        <v>174.21905542665201</v>
      </c>
      <c r="K8067" s="14">
        <v>201.70926710074801</v>
      </c>
      <c r="L8067" s="14">
        <v>14.1171068641994</v>
      </c>
      <c r="M8067" s="14">
        <v>13.3731048098968</v>
      </c>
      <c r="O8067" s="14"/>
      <c r="P8067" s="14"/>
      <c r="Q8067" s="14"/>
      <c r="R8067" s="14"/>
      <c r="S8067" s="14"/>
      <c r="T8067" s="14"/>
      <c r="U8067" s="14"/>
      <c r="V8067" s="14"/>
      <c r="W8067" s="14"/>
      <c r="X8067" s="14"/>
      <c r="Y8067" s="14"/>
    </row>
    <row r="8068" spans="1:25">
      <c r="A8068" s="14" t="s">
        <v>8104</v>
      </c>
      <c r="B8068" s="14" t="s">
        <v>68</v>
      </c>
      <c r="C8068" s="14" t="s">
        <v>34</v>
      </c>
      <c r="D8068" s="14" t="s">
        <v>75</v>
      </c>
      <c r="E8068" s="14">
        <v>0</v>
      </c>
      <c r="F8068" s="14">
        <v>735.39475251455701</v>
      </c>
      <c r="G8068" s="14">
        <v>245.13158417151899</v>
      </c>
      <c r="H8068" s="14">
        <v>201.89951419526699</v>
      </c>
      <c r="I8068" s="14">
        <v>182.03509901212701</v>
      </c>
      <c r="J8068" s="14">
        <v>168.94941305025401</v>
      </c>
      <c r="K8068" s="14">
        <v>195.85535584074401</v>
      </c>
      <c r="L8068" s="14">
        <v>13.8202568286173</v>
      </c>
      <c r="M8068" s="14">
        <v>13.0856859618727</v>
      </c>
      <c r="O8068" s="14"/>
      <c r="P8068" s="14"/>
      <c r="Q8068" s="14"/>
      <c r="R8068" s="14"/>
      <c r="S8068" s="14"/>
      <c r="T8068" s="14"/>
      <c r="U8068" s="14"/>
      <c r="V8068" s="14"/>
      <c r="W8068" s="14"/>
      <c r="X8068" s="14"/>
      <c r="Y8068" s="14"/>
    </row>
    <row r="8069" spans="1:25">
      <c r="A8069" s="14" t="s">
        <v>8105</v>
      </c>
      <c r="B8069" s="14" t="s">
        <v>68</v>
      </c>
      <c r="C8069" s="14" t="s">
        <v>128</v>
      </c>
      <c r="D8069" s="14" t="s">
        <v>75</v>
      </c>
      <c r="E8069" s="14">
        <v>0</v>
      </c>
      <c r="F8069" s="14">
        <v>715.380804217839</v>
      </c>
      <c r="G8069" s="14">
        <v>238.46026807261299</v>
      </c>
      <c r="H8069" s="14">
        <v>196.31529956252899</v>
      </c>
      <c r="I8069" s="14">
        <v>174.37595727761601</v>
      </c>
      <c r="J8069" s="14">
        <v>161.665360806515</v>
      </c>
      <c r="K8069" s="14">
        <v>187.81028729763401</v>
      </c>
      <c r="L8069" s="14">
        <v>13.434330020018599</v>
      </c>
      <c r="M8069" s="14">
        <v>12.7105964711012</v>
      </c>
      <c r="O8069" s="14"/>
      <c r="P8069" s="14"/>
      <c r="Q8069" s="14"/>
      <c r="R8069" s="14"/>
      <c r="S8069" s="14"/>
      <c r="T8069" s="14"/>
      <c r="U8069" s="14"/>
      <c r="V8069" s="14"/>
      <c r="W8069" s="14"/>
      <c r="X8069" s="14"/>
      <c r="Y8069" s="14"/>
    </row>
    <row r="8070" spans="1:25">
      <c r="A8070" s="14" t="s">
        <v>8106</v>
      </c>
      <c r="B8070" s="14" t="s">
        <v>68</v>
      </c>
      <c r="C8070" s="14" t="s">
        <v>129</v>
      </c>
      <c r="D8070" s="14" t="s">
        <v>75</v>
      </c>
      <c r="E8070" s="14">
        <v>0</v>
      </c>
      <c r="F8070" s="14">
        <v>711.79366582766897</v>
      </c>
      <c r="G8070" s="14">
        <v>237.26455527588999</v>
      </c>
      <c r="H8070" s="14">
        <v>195.25215013198999</v>
      </c>
      <c r="I8070" s="14">
        <v>170.92544126999101</v>
      </c>
      <c r="J8070" s="14">
        <v>158.42977861380999</v>
      </c>
      <c r="K8070" s="14">
        <v>184.13444533553999</v>
      </c>
      <c r="L8070" s="14">
        <v>13.209004065549101</v>
      </c>
      <c r="M8070" s="14">
        <v>12.4956626561801</v>
      </c>
      <c r="O8070" s="14"/>
      <c r="P8070" s="14"/>
      <c r="Q8070" s="14"/>
      <c r="R8070" s="14"/>
      <c r="S8070" s="14"/>
      <c r="T8070" s="14"/>
      <c r="U8070" s="14"/>
      <c r="V8070" s="14"/>
      <c r="W8070" s="14"/>
      <c r="X8070" s="14"/>
      <c r="Y8070" s="14"/>
    </row>
    <row r="8071" spans="1:25">
      <c r="A8071" s="14" t="s">
        <v>8107</v>
      </c>
      <c r="B8071" s="14" t="s">
        <v>68</v>
      </c>
      <c r="C8071" s="14" t="s">
        <v>130</v>
      </c>
      <c r="D8071" s="14" t="s">
        <v>75</v>
      </c>
      <c r="E8071" s="14">
        <v>0</v>
      </c>
      <c r="F8071" s="14">
        <v>734.78687750842005</v>
      </c>
      <c r="G8071" s="14">
        <v>244.92895916947299</v>
      </c>
      <c r="H8071" s="14">
        <v>201.48977794278801</v>
      </c>
      <c r="I8071" s="14">
        <v>174.19846307037599</v>
      </c>
      <c r="J8071" s="14">
        <v>161.66217213541699</v>
      </c>
      <c r="K8071" s="14">
        <v>187.43878424288599</v>
      </c>
      <c r="L8071" s="14">
        <v>13.2403211725098</v>
      </c>
      <c r="M8071" s="14">
        <v>12.5362909349591</v>
      </c>
      <c r="O8071" s="14"/>
      <c r="P8071" s="14"/>
      <c r="Q8071" s="14"/>
      <c r="R8071" s="14"/>
      <c r="S8071" s="14"/>
      <c r="T8071" s="14"/>
      <c r="U8071" s="14"/>
      <c r="V8071" s="14"/>
      <c r="W8071" s="14"/>
      <c r="X8071" s="14"/>
      <c r="Y8071" s="14"/>
    </row>
    <row r="8072" spans="1:25">
      <c r="A8072" s="14" t="s">
        <v>8108</v>
      </c>
      <c r="B8072" s="14" t="s">
        <v>68</v>
      </c>
      <c r="C8072" s="14" t="s">
        <v>131</v>
      </c>
      <c r="D8072" s="14" t="s">
        <v>75</v>
      </c>
      <c r="E8072" s="14">
        <v>0</v>
      </c>
      <c r="F8072" s="14">
        <v>734.53543546095705</v>
      </c>
      <c r="G8072" s="14">
        <v>244.845145153652</v>
      </c>
      <c r="H8072" s="14">
        <v>200.993683291091</v>
      </c>
      <c r="I8072" s="14">
        <v>172.23249432914801</v>
      </c>
      <c r="J8072" s="14">
        <v>159.85010713855601</v>
      </c>
      <c r="K8072" s="14">
        <v>185.310391260351</v>
      </c>
      <c r="L8072" s="14">
        <v>13.077896931202201</v>
      </c>
      <c r="M8072" s="14">
        <v>12.3823871905925</v>
      </c>
      <c r="O8072" s="14"/>
      <c r="P8072" s="14"/>
      <c r="Q8072" s="14"/>
      <c r="R8072" s="14"/>
      <c r="S8072" s="14"/>
      <c r="T8072" s="14"/>
      <c r="U8072" s="14"/>
      <c r="V8072" s="14"/>
      <c r="W8072" s="14"/>
      <c r="X8072" s="14"/>
      <c r="Y8072" s="14"/>
    </row>
    <row r="8073" spans="1:25">
      <c r="A8073" s="14" t="s">
        <v>8109</v>
      </c>
      <c r="B8073" s="14" t="s">
        <v>68</v>
      </c>
      <c r="C8073" s="14" t="s">
        <v>132</v>
      </c>
      <c r="D8073" s="14" t="s">
        <v>75</v>
      </c>
      <c r="E8073" s="14">
        <v>0</v>
      </c>
      <c r="F8073" s="14">
        <v>738.69326992986305</v>
      </c>
      <c r="G8073" s="14">
        <v>246.23108997662101</v>
      </c>
      <c r="H8073" s="14">
        <v>201.588068325487</v>
      </c>
      <c r="I8073" s="14">
        <v>171.22755428168199</v>
      </c>
      <c r="J8073" s="14">
        <v>158.97078193868001</v>
      </c>
      <c r="K8073" s="14">
        <v>184.17078138847501</v>
      </c>
      <c r="L8073" s="14">
        <v>12.943227106793399</v>
      </c>
      <c r="M8073" s="14">
        <v>12.256772343002099</v>
      </c>
      <c r="O8073" s="14"/>
      <c r="P8073" s="14"/>
      <c r="Q8073" s="14"/>
      <c r="R8073" s="14"/>
      <c r="S8073" s="14"/>
      <c r="T8073" s="14"/>
      <c r="U8073" s="14"/>
      <c r="V8073" s="14"/>
      <c r="W8073" s="14"/>
      <c r="X8073" s="14"/>
      <c r="Y8073" s="14"/>
    </row>
    <row r="8074" spans="1:25">
      <c r="A8074" s="14" t="s">
        <v>8110</v>
      </c>
      <c r="B8074" s="14" t="s">
        <v>68</v>
      </c>
      <c r="C8074" s="14" t="s">
        <v>38</v>
      </c>
      <c r="D8074" s="14" t="s">
        <v>75</v>
      </c>
      <c r="E8074" s="14">
        <v>1</v>
      </c>
      <c r="F8074" s="14">
        <v>121.407479122338</v>
      </c>
      <c r="G8074" s="14">
        <v>40.469159707445897</v>
      </c>
      <c r="H8074" s="14">
        <v>170.92663436390399</v>
      </c>
      <c r="I8074" s="14">
        <v>151.64016626678199</v>
      </c>
      <c r="J8074" s="14">
        <v>125.52265380208</v>
      </c>
      <c r="K8074" s="14">
        <v>181.53112894928699</v>
      </c>
      <c r="L8074" s="14">
        <v>29.890962682504401</v>
      </c>
      <c r="M8074" s="14">
        <v>26.1175124647019</v>
      </c>
      <c r="O8074" s="14"/>
      <c r="P8074" s="14"/>
      <c r="Q8074" s="14"/>
      <c r="R8074" s="14"/>
      <c r="S8074" s="14"/>
      <c r="T8074" s="14"/>
      <c r="U8074" s="14"/>
      <c r="V8074" s="14"/>
      <c r="W8074" s="14"/>
      <c r="X8074" s="14"/>
      <c r="Y8074" s="14"/>
    </row>
    <row r="8075" spans="1:25">
      <c r="A8075" s="14" t="s">
        <v>8111</v>
      </c>
      <c r="B8075" s="14" t="s">
        <v>68</v>
      </c>
      <c r="C8075" s="14" t="s">
        <v>36</v>
      </c>
      <c r="D8075" s="14" t="s">
        <v>75</v>
      </c>
      <c r="E8075" s="14">
        <v>1</v>
      </c>
      <c r="F8075" s="14">
        <v>120.85333232777801</v>
      </c>
      <c r="G8075" s="14">
        <v>40.284444109259397</v>
      </c>
      <c r="H8075" s="14">
        <v>168.737723503642</v>
      </c>
      <c r="I8075" s="14">
        <v>148.78144826616699</v>
      </c>
      <c r="J8075" s="14">
        <v>123.038145980142</v>
      </c>
      <c r="K8075" s="14">
        <v>178.25329878477899</v>
      </c>
      <c r="L8075" s="14">
        <v>29.471850518611902</v>
      </c>
      <c r="M8075" s="14">
        <v>25.743302286024399</v>
      </c>
      <c r="O8075" s="14"/>
      <c r="P8075" s="14"/>
      <c r="Q8075" s="14"/>
      <c r="R8075" s="14"/>
      <c r="S8075" s="14"/>
      <c r="T8075" s="14"/>
      <c r="U8075" s="14"/>
      <c r="V8075" s="14"/>
      <c r="W8075" s="14"/>
      <c r="X8075" s="14"/>
      <c r="Y8075" s="14"/>
    </row>
    <row r="8076" spans="1:25">
      <c r="A8076" s="14" t="s">
        <v>8112</v>
      </c>
      <c r="B8076" s="14" t="s">
        <v>68</v>
      </c>
      <c r="C8076" s="14" t="s">
        <v>34</v>
      </c>
      <c r="D8076" s="14" t="s">
        <v>75</v>
      </c>
      <c r="E8076" s="14">
        <v>1</v>
      </c>
      <c r="F8076" s="14">
        <v>115.930040768932</v>
      </c>
      <c r="G8076" s="14">
        <v>38.643346922977301</v>
      </c>
      <c r="H8076" s="14">
        <v>160.77501597477601</v>
      </c>
      <c r="I8076" s="14">
        <v>138.847691780312</v>
      </c>
      <c r="J8076" s="14">
        <v>114.304078455438</v>
      </c>
      <c r="K8076" s="14">
        <v>167.02658523785499</v>
      </c>
      <c r="L8076" s="14">
        <v>28.178893457542799</v>
      </c>
      <c r="M8076" s="14">
        <v>24.543613324873899</v>
      </c>
      <c r="O8076" s="14"/>
      <c r="P8076" s="14"/>
      <c r="Q8076" s="14"/>
      <c r="R8076" s="14"/>
      <c r="S8076" s="14"/>
      <c r="T8076" s="14"/>
      <c r="U8076" s="14"/>
      <c r="V8076" s="14"/>
      <c r="W8076" s="14"/>
      <c r="X8076" s="14"/>
      <c r="Y8076" s="14"/>
    </row>
    <row r="8077" spans="1:25">
      <c r="A8077" s="14" t="s">
        <v>8113</v>
      </c>
      <c r="B8077" s="14" t="s">
        <v>68</v>
      </c>
      <c r="C8077" s="14" t="s">
        <v>128</v>
      </c>
      <c r="D8077" s="14" t="s">
        <v>75</v>
      </c>
      <c r="E8077" s="14">
        <v>1</v>
      </c>
      <c r="F8077" s="14">
        <v>114.462529521619</v>
      </c>
      <c r="G8077" s="14">
        <v>38.154176507206202</v>
      </c>
      <c r="H8077" s="14">
        <v>158.37961218416601</v>
      </c>
      <c r="I8077" s="14">
        <v>133.895847963036</v>
      </c>
      <c r="J8077" s="14">
        <v>110.091196706048</v>
      </c>
      <c r="K8077" s="14">
        <v>161.25061571416799</v>
      </c>
      <c r="L8077" s="14">
        <v>27.354767751131899</v>
      </c>
      <c r="M8077" s="14">
        <v>23.804651256987899</v>
      </c>
      <c r="O8077" s="14"/>
      <c r="P8077" s="14"/>
      <c r="Q8077" s="14"/>
      <c r="R8077" s="14"/>
      <c r="S8077" s="14"/>
      <c r="T8077" s="14"/>
      <c r="U8077" s="14"/>
      <c r="V8077" s="14"/>
      <c r="W8077" s="14"/>
      <c r="X8077" s="14"/>
      <c r="Y8077" s="14"/>
    </row>
    <row r="8078" spans="1:25">
      <c r="A8078" s="14" t="s">
        <v>8114</v>
      </c>
      <c r="B8078" s="14" t="s">
        <v>68</v>
      </c>
      <c r="C8078" s="14" t="s">
        <v>129</v>
      </c>
      <c r="D8078" s="14" t="s">
        <v>75</v>
      </c>
      <c r="E8078" s="14">
        <v>1</v>
      </c>
      <c r="F8078" s="14">
        <v>102.240630418889</v>
      </c>
      <c r="G8078" s="14">
        <v>34.0802101396295</v>
      </c>
      <c r="H8078" s="14">
        <v>141.10330180088999</v>
      </c>
      <c r="I8078" s="14">
        <v>117.088120633062</v>
      </c>
      <c r="J8078" s="14">
        <v>95.168223171165195</v>
      </c>
      <c r="K8078" s="14">
        <v>142.48264068102401</v>
      </c>
      <c r="L8078" s="14">
        <v>25.394520047962502</v>
      </c>
      <c r="M8078" s="14">
        <v>21.919897461896699</v>
      </c>
      <c r="O8078" s="14"/>
      <c r="P8078" s="14"/>
      <c r="Q8078" s="14"/>
      <c r="R8078" s="14"/>
      <c r="S8078" s="14"/>
      <c r="T8078" s="14"/>
      <c r="U8078" s="14"/>
      <c r="V8078" s="14"/>
      <c r="W8078" s="14"/>
      <c r="X8078" s="14"/>
      <c r="Y8078" s="14"/>
    </row>
    <row r="8079" spans="1:25">
      <c r="A8079" s="14" t="s">
        <v>8115</v>
      </c>
      <c r="B8079" s="14" t="s">
        <v>68</v>
      </c>
      <c r="C8079" s="14" t="s">
        <v>130</v>
      </c>
      <c r="D8079" s="14" t="s">
        <v>75</v>
      </c>
      <c r="E8079" s="14">
        <v>1</v>
      </c>
      <c r="F8079" s="14">
        <v>108.201763803394</v>
      </c>
      <c r="G8079" s="14">
        <v>36.067254601131197</v>
      </c>
      <c r="H8079" s="14">
        <v>149.10190825751101</v>
      </c>
      <c r="I8079" s="14">
        <v>122.701926597495</v>
      </c>
      <c r="J8079" s="14">
        <v>100.348253856429</v>
      </c>
      <c r="K8079" s="14">
        <v>148.49205402870899</v>
      </c>
      <c r="L8079" s="14">
        <v>25.7901274312139</v>
      </c>
      <c r="M8079" s="14">
        <v>22.3536727410658</v>
      </c>
      <c r="O8079" s="14"/>
      <c r="P8079" s="14"/>
      <c r="Q8079" s="14"/>
      <c r="R8079" s="14"/>
      <c r="S8079" s="14"/>
      <c r="T8079" s="14"/>
      <c r="U8079" s="14"/>
      <c r="V8079" s="14"/>
      <c r="W8079" s="14"/>
      <c r="X8079" s="14"/>
      <c r="Y8079" s="14"/>
    </row>
    <row r="8080" spans="1:25">
      <c r="A8080" s="14" t="s">
        <v>8116</v>
      </c>
      <c r="B8080" s="14" t="s">
        <v>68</v>
      </c>
      <c r="C8080" s="14" t="s">
        <v>131</v>
      </c>
      <c r="D8080" s="14" t="s">
        <v>75</v>
      </c>
      <c r="E8080" s="14">
        <v>1</v>
      </c>
      <c r="F8080" s="14">
        <v>113.789990175402</v>
      </c>
      <c r="G8080" s="14">
        <v>37.929996725133996</v>
      </c>
      <c r="H8080" s="14">
        <v>156.332848139643</v>
      </c>
      <c r="I8080" s="14">
        <v>127.520286081525</v>
      </c>
      <c r="J8080" s="14">
        <v>104.840362912918</v>
      </c>
      <c r="K8080" s="14">
        <v>153.59335065981199</v>
      </c>
      <c r="L8080" s="14">
        <v>26.073064578287301</v>
      </c>
      <c r="M8080" s="14">
        <v>22.6799231686071</v>
      </c>
      <c r="O8080" s="14"/>
      <c r="P8080" s="14"/>
      <c r="Q8080" s="14"/>
      <c r="R8080" s="14"/>
      <c r="S8080" s="14"/>
      <c r="T8080" s="14"/>
      <c r="U8080" s="14"/>
      <c r="V8080" s="14"/>
      <c r="W8080" s="14"/>
      <c r="X8080" s="14"/>
      <c r="Y8080" s="14"/>
    </row>
    <row r="8081" spans="1:25">
      <c r="A8081" s="14" t="s">
        <v>8117</v>
      </c>
      <c r="B8081" s="14" t="s">
        <v>68</v>
      </c>
      <c r="C8081" s="14" t="s">
        <v>132</v>
      </c>
      <c r="D8081" s="14" t="s">
        <v>75</v>
      </c>
      <c r="E8081" s="14">
        <v>1</v>
      </c>
      <c r="F8081" s="14">
        <v>129.992948687752</v>
      </c>
      <c r="G8081" s="14">
        <v>43.330982895917501</v>
      </c>
      <c r="H8081" s="14">
        <v>177.87273020408901</v>
      </c>
      <c r="I8081" s="14">
        <v>143.256969511779</v>
      </c>
      <c r="J8081" s="14">
        <v>119.338724853933</v>
      </c>
      <c r="K8081" s="14">
        <v>170.506370401965</v>
      </c>
      <c r="L8081" s="14">
        <v>27.249400890186202</v>
      </c>
      <c r="M8081" s="14">
        <v>23.918244657846099</v>
      </c>
      <c r="O8081" s="14"/>
      <c r="P8081" s="14"/>
      <c r="Q8081" s="14"/>
      <c r="R8081" s="14"/>
      <c r="S8081" s="14"/>
      <c r="T8081" s="14"/>
      <c r="U8081" s="14"/>
      <c r="V8081" s="14"/>
      <c r="W8081" s="14"/>
      <c r="X8081" s="14"/>
      <c r="Y8081" s="14"/>
    </row>
    <row r="8082" spans="1:25">
      <c r="A8082" s="14" t="s">
        <v>8118</v>
      </c>
      <c r="B8082" s="14" t="s">
        <v>68</v>
      </c>
      <c r="C8082" s="14" t="s">
        <v>38</v>
      </c>
      <c r="D8082" s="14" t="s">
        <v>75</v>
      </c>
      <c r="E8082" s="14">
        <v>2</v>
      </c>
      <c r="F8082" s="14">
        <v>135.12871173942199</v>
      </c>
      <c r="G8082" s="14">
        <v>45.042903913140698</v>
      </c>
      <c r="H8082" s="14">
        <v>181.871508014135</v>
      </c>
      <c r="I8082" s="14">
        <v>164.504197905486</v>
      </c>
      <c r="J8082" s="14">
        <v>137.641209726852</v>
      </c>
      <c r="K8082" s="14">
        <v>195.03153539002901</v>
      </c>
      <c r="L8082" s="14">
        <v>30.5273374845424</v>
      </c>
      <c r="M8082" s="14">
        <v>26.862988178634001</v>
      </c>
      <c r="O8082" s="14"/>
      <c r="P8082" s="14"/>
      <c r="Q8082" s="14"/>
      <c r="R8082" s="14"/>
      <c r="S8082" s="14"/>
      <c r="T8082" s="14"/>
      <c r="U8082" s="14"/>
      <c r="V8082" s="14"/>
      <c r="W8082" s="14"/>
      <c r="X8082" s="14"/>
      <c r="Y8082" s="14"/>
    </row>
    <row r="8083" spans="1:25">
      <c r="A8083" s="14" t="s">
        <v>8119</v>
      </c>
      <c r="B8083" s="14" t="s">
        <v>68</v>
      </c>
      <c r="C8083" s="14" t="s">
        <v>36</v>
      </c>
      <c r="D8083" s="14" t="s">
        <v>75</v>
      </c>
      <c r="E8083" s="14">
        <v>2</v>
      </c>
      <c r="F8083" s="14">
        <v>133.101791142525</v>
      </c>
      <c r="G8083" s="14">
        <v>44.367263714174896</v>
      </c>
      <c r="H8083" s="14">
        <v>177.993542495252</v>
      </c>
      <c r="I8083" s="14">
        <v>160.90553630305101</v>
      </c>
      <c r="J8083" s="14">
        <v>134.43440907999801</v>
      </c>
      <c r="K8083" s="14">
        <v>191.016929011559</v>
      </c>
      <c r="L8083" s="14">
        <v>30.111392708507701</v>
      </c>
      <c r="M8083" s="14">
        <v>26.4711272230535</v>
      </c>
      <c r="O8083" s="14"/>
      <c r="P8083" s="14"/>
      <c r="Q8083" s="14"/>
      <c r="R8083" s="14"/>
      <c r="S8083" s="14"/>
      <c r="T8083" s="14"/>
      <c r="U8083" s="14"/>
      <c r="V8083" s="14"/>
      <c r="W8083" s="14"/>
      <c r="X8083" s="14"/>
      <c r="Y8083" s="14"/>
    </row>
    <row r="8084" spans="1:25">
      <c r="A8084" s="14" t="s">
        <v>8120</v>
      </c>
      <c r="B8084" s="14" t="s">
        <v>68</v>
      </c>
      <c r="C8084" s="14" t="s">
        <v>34</v>
      </c>
      <c r="D8084" s="14" t="s">
        <v>75</v>
      </c>
      <c r="E8084" s="14">
        <v>2</v>
      </c>
      <c r="F8084" s="14">
        <v>130.29976176506901</v>
      </c>
      <c r="G8084" s="14">
        <v>43.433253921689698</v>
      </c>
      <c r="H8084" s="14">
        <v>173.524785943626</v>
      </c>
      <c r="I8084" s="14">
        <v>154.495379047348</v>
      </c>
      <c r="J8084" s="14">
        <v>128.833408192864</v>
      </c>
      <c r="K8084" s="14">
        <v>183.72684165125099</v>
      </c>
      <c r="L8084" s="14">
        <v>29.231462603902798</v>
      </c>
      <c r="M8084" s="14">
        <v>25.661970854484</v>
      </c>
      <c r="O8084" s="14"/>
      <c r="P8084" s="14"/>
      <c r="Q8084" s="14"/>
      <c r="R8084" s="14"/>
      <c r="S8084" s="14"/>
      <c r="T8084" s="14"/>
      <c r="U8084" s="14"/>
      <c r="V8084" s="14"/>
      <c r="W8084" s="14"/>
      <c r="X8084" s="14"/>
      <c r="Y8084" s="14"/>
    </row>
    <row r="8085" spans="1:25">
      <c r="A8085" s="14" t="s">
        <v>8121</v>
      </c>
      <c r="B8085" s="14" t="s">
        <v>68</v>
      </c>
      <c r="C8085" s="14" t="s">
        <v>128</v>
      </c>
      <c r="D8085" s="14" t="s">
        <v>75</v>
      </c>
      <c r="E8085" s="14">
        <v>2</v>
      </c>
      <c r="F8085" s="14">
        <v>124.17723673294201</v>
      </c>
      <c r="G8085" s="14">
        <v>41.392412244314002</v>
      </c>
      <c r="H8085" s="14">
        <v>165.078814635074</v>
      </c>
      <c r="I8085" s="14">
        <v>144.972552408517</v>
      </c>
      <c r="J8085" s="14">
        <v>120.328751489691</v>
      </c>
      <c r="K8085" s="14">
        <v>173.13396214666</v>
      </c>
      <c r="L8085" s="14">
        <v>28.161409738143298</v>
      </c>
      <c r="M8085" s="14">
        <v>24.6438009188258</v>
      </c>
      <c r="O8085" s="14"/>
      <c r="P8085" s="14"/>
      <c r="Q8085" s="14"/>
      <c r="R8085" s="14"/>
      <c r="S8085" s="14"/>
      <c r="T8085" s="14"/>
      <c r="U8085" s="14"/>
      <c r="V8085" s="14"/>
      <c r="W8085" s="14"/>
      <c r="X8085" s="14"/>
      <c r="Y8085" s="14"/>
    </row>
    <row r="8086" spans="1:25">
      <c r="A8086" s="14" t="s">
        <v>8122</v>
      </c>
      <c r="B8086" s="14" t="s">
        <v>68</v>
      </c>
      <c r="C8086" s="14" t="s">
        <v>129</v>
      </c>
      <c r="D8086" s="14" t="s">
        <v>75</v>
      </c>
      <c r="E8086" s="14">
        <v>2</v>
      </c>
      <c r="F8086" s="14">
        <v>133.84940123451599</v>
      </c>
      <c r="G8086" s="14">
        <v>44.616467078172199</v>
      </c>
      <c r="H8086" s="14">
        <v>177.74304658989001</v>
      </c>
      <c r="I8086" s="14">
        <v>154.88257128012</v>
      </c>
      <c r="J8086" s="14">
        <v>129.450052940197</v>
      </c>
      <c r="K8086" s="14">
        <v>183.80204164209101</v>
      </c>
      <c r="L8086" s="14">
        <v>28.919470361971001</v>
      </c>
      <c r="M8086" s="14">
        <v>25.432518339923099</v>
      </c>
      <c r="O8086" s="14"/>
      <c r="P8086" s="14"/>
      <c r="Q8086" s="14"/>
      <c r="R8086" s="14"/>
      <c r="S8086" s="14"/>
      <c r="T8086" s="14"/>
      <c r="U8086" s="14"/>
      <c r="V8086" s="14"/>
      <c r="W8086" s="14"/>
      <c r="X8086" s="14"/>
      <c r="Y8086" s="14"/>
    </row>
    <row r="8087" spans="1:25">
      <c r="A8087" s="14" t="s">
        <v>8123</v>
      </c>
      <c r="B8087" s="14" t="s">
        <v>68</v>
      </c>
      <c r="C8087" s="14" t="s">
        <v>130</v>
      </c>
      <c r="D8087" s="14" t="s">
        <v>75</v>
      </c>
      <c r="E8087" s="14">
        <v>2</v>
      </c>
      <c r="F8087" s="14">
        <v>131.915044929038</v>
      </c>
      <c r="G8087" s="14">
        <v>43.971681643012701</v>
      </c>
      <c r="H8087" s="14">
        <v>175.20226970506999</v>
      </c>
      <c r="I8087" s="14">
        <v>151.98143187412001</v>
      </c>
      <c r="J8087" s="14">
        <v>126.854838102843</v>
      </c>
      <c r="K8087" s="14">
        <v>180.58002676695199</v>
      </c>
      <c r="L8087" s="14">
        <v>28.5985948928321</v>
      </c>
      <c r="M8087" s="14">
        <v>25.1265937712765</v>
      </c>
      <c r="O8087" s="14"/>
      <c r="P8087" s="14"/>
      <c r="Q8087" s="14"/>
      <c r="R8087" s="14"/>
      <c r="S8087" s="14"/>
      <c r="T8087" s="14"/>
      <c r="U8087" s="14"/>
      <c r="V8087" s="14"/>
      <c r="W8087" s="14"/>
      <c r="X8087" s="14"/>
      <c r="Y8087" s="14"/>
    </row>
    <row r="8088" spans="1:25">
      <c r="A8088" s="14" t="s">
        <v>8124</v>
      </c>
      <c r="B8088" s="14" t="s">
        <v>68</v>
      </c>
      <c r="C8088" s="14" t="s">
        <v>131</v>
      </c>
      <c r="D8088" s="14" t="s">
        <v>75</v>
      </c>
      <c r="E8088" s="14">
        <v>2</v>
      </c>
      <c r="F8088" s="14">
        <v>130.145030480087</v>
      </c>
      <c r="G8088" s="14">
        <v>43.381676826695703</v>
      </c>
      <c r="H8088" s="14">
        <v>172.68171809954899</v>
      </c>
      <c r="I8088" s="14">
        <v>148.42219755237701</v>
      </c>
      <c r="J8088" s="14">
        <v>123.740014706651</v>
      </c>
      <c r="K8088" s="14">
        <v>176.539776401398</v>
      </c>
      <c r="L8088" s="14">
        <v>28.117578849021399</v>
      </c>
      <c r="M8088" s="14">
        <v>24.682182845725301</v>
      </c>
      <c r="O8088" s="14"/>
      <c r="P8088" s="14"/>
      <c r="Q8088" s="14"/>
      <c r="R8088" s="14"/>
      <c r="S8088" s="14"/>
      <c r="T8088" s="14"/>
      <c r="U8088" s="14"/>
      <c r="V8088" s="14"/>
      <c r="W8088" s="14"/>
      <c r="X8088" s="14"/>
      <c r="Y8088" s="14"/>
    </row>
    <row r="8089" spans="1:25">
      <c r="A8089" s="14" t="s">
        <v>8125</v>
      </c>
      <c r="B8089" s="14" t="s">
        <v>68</v>
      </c>
      <c r="C8089" s="14" t="s">
        <v>132</v>
      </c>
      <c r="D8089" s="14" t="s">
        <v>75</v>
      </c>
      <c r="E8089" s="14">
        <v>2</v>
      </c>
      <c r="F8089" s="14">
        <v>121.676975215653</v>
      </c>
      <c r="G8089" s="14">
        <v>40.558991738550802</v>
      </c>
      <c r="H8089" s="14">
        <v>161.127410370852</v>
      </c>
      <c r="I8089" s="14">
        <v>136.85429433706099</v>
      </c>
      <c r="J8089" s="14">
        <v>113.41129892677201</v>
      </c>
      <c r="K8089" s="14">
        <v>163.680289818418</v>
      </c>
      <c r="L8089" s="14">
        <v>26.825995481356799</v>
      </c>
      <c r="M8089" s="14">
        <v>23.442995410289399</v>
      </c>
      <c r="O8089" s="14"/>
      <c r="P8089" s="14"/>
      <c r="Q8089" s="14"/>
      <c r="R8089" s="14"/>
      <c r="S8089" s="14"/>
      <c r="T8089" s="14"/>
      <c r="U8089" s="14"/>
      <c r="V8089" s="14"/>
      <c r="W8089" s="14"/>
      <c r="X8089" s="14"/>
      <c r="Y8089" s="14"/>
    </row>
    <row r="8090" spans="1:25">
      <c r="A8090" s="14" t="s">
        <v>8126</v>
      </c>
      <c r="B8090" s="14" t="s">
        <v>68</v>
      </c>
      <c r="C8090" s="14" t="s">
        <v>38</v>
      </c>
      <c r="D8090" s="14" t="s">
        <v>75</v>
      </c>
      <c r="E8090" s="14">
        <v>3</v>
      </c>
      <c r="F8090" s="14">
        <v>136.32342935924601</v>
      </c>
      <c r="G8090" s="14">
        <v>45.441143119748602</v>
      </c>
      <c r="H8090" s="14">
        <v>172.53072792067999</v>
      </c>
      <c r="I8090" s="14">
        <v>161.33750354938101</v>
      </c>
      <c r="J8090" s="14">
        <v>135.11329896689301</v>
      </c>
      <c r="K8090" s="14">
        <v>191.12209093777599</v>
      </c>
      <c r="L8090" s="14">
        <v>29.784587388395199</v>
      </c>
      <c r="M8090" s="14">
        <v>26.2242045824873</v>
      </c>
      <c r="O8090" s="14"/>
      <c r="P8090" s="14"/>
      <c r="Q8090" s="14"/>
      <c r="R8090" s="14"/>
      <c r="S8090" s="14"/>
      <c r="T8090" s="14"/>
      <c r="U8090" s="14"/>
      <c r="V8090" s="14"/>
      <c r="W8090" s="14"/>
      <c r="X8090" s="14"/>
      <c r="Y8090" s="14"/>
    </row>
    <row r="8091" spans="1:25">
      <c r="A8091" s="14" t="s">
        <v>8127</v>
      </c>
      <c r="B8091" s="14" t="s">
        <v>68</v>
      </c>
      <c r="C8091" s="14" t="s">
        <v>36</v>
      </c>
      <c r="D8091" s="14" t="s">
        <v>75</v>
      </c>
      <c r="E8091" s="14">
        <v>3</v>
      </c>
      <c r="F8091" s="14">
        <v>141.43078727790299</v>
      </c>
      <c r="G8091" s="14">
        <v>47.143595759300901</v>
      </c>
      <c r="H8091" s="14">
        <v>177.721522088342</v>
      </c>
      <c r="I8091" s="14">
        <v>164.74513153078999</v>
      </c>
      <c r="J8091" s="14">
        <v>138.415781108174</v>
      </c>
      <c r="K8091" s="14">
        <v>194.579441293115</v>
      </c>
      <c r="L8091" s="14">
        <v>29.834309762324899</v>
      </c>
      <c r="M8091" s="14">
        <v>26.3293504226165</v>
      </c>
      <c r="O8091" s="14"/>
      <c r="P8091" s="14"/>
      <c r="Q8091" s="14"/>
      <c r="R8091" s="14"/>
      <c r="S8091" s="14"/>
      <c r="T8091" s="14"/>
      <c r="U8091" s="14"/>
      <c r="V8091" s="14"/>
      <c r="W8091" s="14"/>
      <c r="X8091" s="14"/>
      <c r="Y8091" s="14"/>
    </row>
    <row r="8092" spans="1:25">
      <c r="A8092" s="14" t="s">
        <v>8128</v>
      </c>
      <c r="B8092" s="14" t="s">
        <v>68</v>
      </c>
      <c r="C8092" s="14" t="s">
        <v>34</v>
      </c>
      <c r="D8092" s="14" t="s">
        <v>75</v>
      </c>
      <c r="E8092" s="14">
        <v>3</v>
      </c>
      <c r="F8092" s="14">
        <v>136.90853438983601</v>
      </c>
      <c r="G8092" s="14">
        <v>45.6361781299453</v>
      </c>
      <c r="H8092" s="14">
        <v>171.23198597940799</v>
      </c>
      <c r="I8092" s="14">
        <v>155.417596570711</v>
      </c>
      <c r="J8092" s="14">
        <v>130.19770495720601</v>
      </c>
      <c r="K8092" s="14">
        <v>184.05367227590699</v>
      </c>
      <c r="L8092" s="14">
        <v>28.636075705195999</v>
      </c>
      <c r="M8092" s="14">
        <v>25.219891613505499</v>
      </c>
      <c r="O8092" s="14"/>
      <c r="P8092" s="14"/>
      <c r="Q8092" s="14"/>
      <c r="R8092" s="14"/>
      <c r="S8092" s="14"/>
      <c r="T8092" s="14"/>
      <c r="U8092" s="14"/>
      <c r="V8092" s="14"/>
      <c r="W8092" s="14"/>
      <c r="X8092" s="14"/>
      <c r="Y8092" s="14"/>
    </row>
    <row r="8093" spans="1:25">
      <c r="A8093" s="14" t="s">
        <v>8129</v>
      </c>
      <c r="B8093" s="14" t="s">
        <v>68</v>
      </c>
      <c r="C8093" s="14" t="s">
        <v>128</v>
      </c>
      <c r="D8093" s="14" t="s">
        <v>75</v>
      </c>
      <c r="E8093" s="14">
        <v>3</v>
      </c>
      <c r="F8093" s="14">
        <v>139.88995309794299</v>
      </c>
      <c r="G8093" s="14">
        <v>46.629984365981002</v>
      </c>
      <c r="H8093" s="14">
        <v>174.54389875719701</v>
      </c>
      <c r="I8093" s="14">
        <v>154.655405050545</v>
      </c>
      <c r="J8093" s="14">
        <v>129.797238471892</v>
      </c>
      <c r="K8093" s="14">
        <v>182.842142192936</v>
      </c>
      <c r="L8093" s="14">
        <v>28.1867371423909</v>
      </c>
      <c r="M8093" s="14">
        <v>24.8581665786533</v>
      </c>
      <c r="O8093" s="14"/>
      <c r="P8093" s="14"/>
      <c r="Q8093" s="14"/>
      <c r="R8093" s="14"/>
      <c r="S8093" s="14"/>
      <c r="T8093" s="14"/>
      <c r="U8093" s="14"/>
      <c r="V8093" s="14"/>
      <c r="W8093" s="14"/>
      <c r="X8093" s="14"/>
      <c r="Y8093" s="14"/>
    </row>
    <row r="8094" spans="1:25">
      <c r="A8094" s="14" t="s">
        <v>8130</v>
      </c>
      <c r="B8094" s="14" t="s">
        <v>68</v>
      </c>
      <c r="C8094" s="14" t="s">
        <v>129</v>
      </c>
      <c r="D8094" s="14" t="s">
        <v>75</v>
      </c>
      <c r="E8094" s="14">
        <v>3</v>
      </c>
      <c r="F8094" s="14">
        <v>144.88781230849301</v>
      </c>
      <c r="G8094" s="14">
        <v>48.295937436164301</v>
      </c>
      <c r="H8094" s="14">
        <v>180.54331074814399</v>
      </c>
      <c r="I8094" s="14">
        <v>157.569700605067</v>
      </c>
      <c r="J8094" s="14">
        <v>132.65534074308201</v>
      </c>
      <c r="K8094" s="14">
        <v>185.75809662188399</v>
      </c>
      <c r="L8094" s="14">
        <v>28.188396016816402</v>
      </c>
      <c r="M8094" s="14">
        <v>24.9143598619853</v>
      </c>
      <c r="O8094" s="14"/>
      <c r="P8094" s="14"/>
      <c r="Q8094" s="14"/>
      <c r="R8094" s="14"/>
      <c r="S8094" s="14"/>
      <c r="T8094" s="14"/>
      <c r="U8094" s="14"/>
      <c r="V8094" s="14"/>
      <c r="W8094" s="14"/>
      <c r="X8094" s="14"/>
      <c r="Y8094" s="14"/>
    </row>
    <row r="8095" spans="1:25">
      <c r="A8095" s="14" t="s">
        <v>8131</v>
      </c>
      <c r="B8095" s="14" t="s">
        <v>68</v>
      </c>
      <c r="C8095" s="14" t="s">
        <v>130</v>
      </c>
      <c r="D8095" s="14" t="s">
        <v>75</v>
      </c>
      <c r="E8095" s="14">
        <v>3</v>
      </c>
      <c r="F8095" s="14">
        <v>159.49385242186401</v>
      </c>
      <c r="G8095" s="14">
        <v>53.1646174739545</v>
      </c>
      <c r="H8095" s="14">
        <v>198.42973502931599</v>
      </c>
      <c r="I8095" s="14">
        <v>172.01847294056199</v>
      </c>
      <c r="J8095" s="14">
        <v>146.04762875137999</v>
      </c>
      <c r="K8095" s="14">
        <v>201.23162996259401</v>
      </c>
      <c r="L8095" s="14">
        <v>29.2131570220327</v>
      </c>
      <c r="M8095" s="14">
        <v>25.9708441891813</v>
      </c>
      <c r="O8095" s="14"/>
      <c r="P8095" s="14"/>
      <c r="Q8095" s="14"/>
      <c r="R8095" s="14"/>
      <c r="S8095" s="14"/>
      <c r="T8095" s="14"/>
      <c r="U8095" s="14"/>
      <c r="V8095" s="14"/>
      <c r="W8095" s="14"/>
      <c r="X8095" s="14"/>
      <c r="Y8095" s="14"/>
    </row>
    <row r="8096" spans="1:25">
      <c r="A8096" s="14" t="s">
        <v>8132</v>
      </c>
      <c r="B8096" s="14" t="s">
        <v>68</v>
      </c>
      <c r="C8096" s="14" t="s">
        <v>131</v>
      </c>
      <c r="D8096" s="14" t="s">
        <v>75</v>
      </c>
      <c r="E8096" s="14">
        <v>3</v>
      </c>
      <c r="F8096" s="14">
        <v>158.74682084393601</v>
      </c>
      <c r="G8096" s="14">
        <v>52.915606947978603</v>
      </c>
      <c r="H8096" s="14">
        <v>196.81472494226901</v>
      </c>
      <c r="I8096" s="14">
        <v>168.884937824975</v>
      </c>
      <c r="J8096" s="14">
        <v>143.39166316421301</v>
      </c>
      <c r="K8096" s="14">
        <v>197.56887751542899</v>
      </c>
      <c r="L8096" s="14">
        <v>28.683939690454</v>
      </c>
      <c r="M8096" s="14">
        <v>25.493274660762399</v>
      </c>
      <c r="O8096" s="14"/>
      <c r="P8096" s="14"/>
      <c r="Q8096" s="14"/>
      <c r="R8096" s="14"/>
      <c r="S8096" s="14"/>
      <c r="T8096" s="14"/>
      <c r="U8096" s="14"/>
      <c r="V8096" s="14"/>
      <c r="W8096" s="14"/>
      <c r="X8096" s="14"/>
      <c r="Y8096" s="14"/>
    </row>
    <row r="8097" spans="1:25">
      <c r="A8097" s="14" t="s">
        <v>8133</v>
      </c>
      <c r="B8097" s="14" t="s">
        <v>68</v>
      </c>
      <c r="C8097" s="14" t="s">
        <v>132</v>
      </c>
      <c r="D8097" s="14" t="s">
        <v>75</v>
      </c>
      <c r="E8097" s="14">
        <v>3</v>
      </c>
      <c r="F8097" s="14">
        <v>151.299783467487</v>
      </c>
      <c r="G8097" s="14">
        <v>50.433261155829101</v>
      </c>
      <c r="H8097" s="14">
        <v>186.87521888700701</v>
      </c>
      <c r="I8097" s="14">
        <v>158.05147800792901</v>
      </c>
      <c r="J8097" s="14">
        <v>133.64987845488901</v>
      </c>
      <c r="K8097" s="14">
        <v>185.58640021369001</v>
      </c>
      <c r="L8097" s="14">
        <v>27.534922205760999</v>
      </c>
      <c r="M8097" s="14">
        <v>24.4015995530407</v>
      </c>
      <c r="O8097" s="14"/>
      <c r="P8097" s="14"/>
      <c r="Q8097" s="14"/>
      <c r="R8097" s="14"/>
      <c r="S8097" s="14"/>
      <c r="T8097" s="14"/>
      <c r="U8097" s="14"/>
      <c r="V8097" s="14"/>
      <c r="W8097" s="14"/>
      <c r="X8097" s="14"/>
      <c r="Y8097" s="14"/>
    </row>
    <row r="8098" spans="1:25">
      <c r="A8098" s="14" t="s">
        <v>8134</v>
      </c>
      <c r="B8098" s="14" t="s">
        <v>68</v>
      </c>
      <c r="C8098" s="14" t="s">
        <v>38</v>
      </c>
      <c r="D8098" s="14" t="s">
        <v>75</v>
      </c>
      <c r="E8098" s="14">
        <v>4</v>
      </c>
      <c r="F8098" s="14">
        <v>161.356315087208</v>
      </c>
      <c r="G8098" s="14">
        <v>53.785438362402601</v>
      </c>
      <c r="H8098" s="14">
        <v>223.44806276963399</v>
      </c>
      <c r="I8098" s="14">
        <v>201.02473089181601</v>
      </c>
      <c r="J8098" s="14">
        <v>170.822648022598</v>
      </c>
      <c r="K8098" s="14">
        <v>234.974118695247</v>
      </c>
      <c r="L8098" s="14">
        <v>33.949387803431698</v>
      </c>
      <c r="M8098" s="14">
        <v>30.202082869217602</v>
      </c>
      <c r="O8098" s="14"/>
      <c r="P8098" s="14"/>
      <c r="Q8098" s="14"/>
      <c r="R8098" s="14"/>
      <c r="S8098" s="14"/>
      <c r="T8098" s="14"/>
      <c r="U8098" s="14"/>
      <c r="V8098" s="14"/>
      <c r="W8098" s="14"/>
      <c r="X8098" s="14"/>
      <c r="Y8098" s="14"/>
    </row>
    <row r="8099" spans="1:25">
      <c r="A8099" s="14" t="s">
        <v>8135</v>
      </c>
      <c r="B8099" s="14" t="s">
        <v>68</v>
      </c>
      <c r="C8099" s="14" t="s">
        <v>36</v>
      </c>
      <c r="D8099" s="14" t="s">
        <v>75</v>
      </c>
      <c r="E8099" s="14">
        <v>4</v>
      </c>
      <c r="F8099" s="14">
        <v>167.727058209445</v>
      </c>
      <c r="G8099" s="14">
        <v>55.909019403148299</v>
      </c>
      <c r="H8099" s="14">
        <v>231.46259964871501</v>
      </c>
      <c r="I8099" s="14">
        <v>208.39117921609599</v>
      </c>
      <c r="J8099" s="14">
        <v>177.65209006438999</v>
      </c>
      <c r="K8099" s="14">
        <v>242.86637164080801</v>
      </c>
      <c r="L8099" s="14">
        <v>34.475192424712297</v>
      </c>
      <c r="M8099" s="14">
        <v>30.739089151706001</v>
      </c>
      <c r="O8099" s="14"/>
      <c r="P8099" s="14"/>
      <c r="Q8099" s="14"/>
      <c r="R8099" s="14"/>
      <c r="S8099" s="14"/>
      <c r="T8099" s="14"/>
      <c r="U8099" s="14"/>
      <c r="V8099" s="14"/>
      <c r="W8099" s="14"/>
      <c r="X8099" s="14"/>
      <c r="Y8099" s="14"/>
    </row>
    <row r="8100" spans="1:25">
      <c r="A8100" s="14" t="s">
        <v>8136</v>
      </c>
      <c r="B8100" s="14" t="s">
        <v>68</v>
      </c>
      <c r="C8100" s="14" t="s">
        <v>34</v>
      </c>
      <c r="D8100" s="14" t="s">
        <v>75</v>
      </c>
      <c r="E8100" s="14">
        <v>4</v>
      </c>
      <c r="F8100" s="14">
        <v>164.37006941675699</v>
      </c>
      <c r="G8100" s="14">
        <v>54.790023138918897</v>
      </c>
      <c r="H8100" s="14">
        <v>226.71108302771901</v>
      </c>
      <c r="I8100" s="14">
        <v>204.130085160563</v>
      </c>
      <c r="J8100" s="14">
        <v>173.736210902745</v>
      </c>
      <c r="K8100" s="14">
        <v>238.25807456327601</v>
      </c>
      <c r="L8100" s="14">
        <v>34.127989402713197</v>
      </c>
      <c r="M8100" s="14">
        <v>30.393874257817401</v>
      </c>
      <c r="O8100" s="14"/>
      <c r="P8100" s="14"/>
      <c r="Q8100" s="14"/>
      <c r="R8100" s="14"/>
      <c r="S8100" s="14"/>
      <c r="T8100" s="14"/>
      <c r="U8100" s="14"/>
      <c r="V8100" s="14"/>
      <c r="W8100" s="14"/>
      <c r="X8100" s="14"/>
      <c r="Y8100" s="14"/>
    </row>
    <row r="8101" spans="1:25">
      <c r="A8101" s="14" t="s">
        <v>8137</v>
      </c>
      <c r="B8101" s="14" t="s">
        <v>68</v>
      </c>
      <c r="C8101" s="14" t="s">
        <v>128</v>
      </c>
      <c r="D8101" s="14" t="s">
        <v>75</v>
      </c>
      <c r="E8101" s="14">
        <v>4</v>
      </c>
      <c r="F8101" s="14">
        <v>159.97784943719901</v>
      </c>
      <c r="G8101" s="14">
        <v>53.325949812399799</v>
      </c>
      <c r="H8101" s="14">
        <v>220.75958634578399</v>
      </c>
      <c r="I8101" s="14">
        <v>196.20960587509501</v>
      </c>
      <c r="J8101" s="14">
        <v>166.60169732659099</v>
      </c>
      <c r="K8101" s="14">
        <v>229.50793010188599</v>
      </c>
      <c r="L8101" s="14">
        <v>33.298324226790903</v>
      </c>
      <c r="M8101" s="14">
        <v>29.607908548504401</v>
      </c>
      <c r="O8101" s="14"/>
      <c r="P8101" s="14"/>
      <c r="Q8101" s="14"/>
      <c r="R8101" s="14"/>
      <c r="S8101" s="14"/>
      <c r="T8101" s="14"/>
      <c r="U8101" s="14"/>
      <c r="V8101" s="14"/>
      <c r="W8101" s="14"/>
      <c r="X8101" s="14"/>
      <c r="Y8101" s="14"/>
    </row>
    <row r="8102" spans="1:25">
      <c r="A8102" s="14" t="s">
        <v>8138</v>
      </c>
      <c r="B8102" s="14" t="s">
        <v>68</v>
      </c>
      <c r="C8102" s="14" t="s">
        <v>129</v>
      </c>
      <c r="D8102" s="14" t="s">
        <v>75</v>
      </c>
      <c r="E8102" s="14">
        <v>4</v>
      </c>
      <c r="F8102" s="14">
        <v>154.37006044390299</v>
      </c>
      <c r="G8102" s="14">
        <v>51.456686814634203</v>
      </c>
      <c r="H8102" s="14">
        <v>212.95065655585199</v>
      </c>
      <c r="I8102" s="14">
        <v>185.19250251845801</v>
      </c>
      <c r="J8102" s="14">
        <v>156.744920556756</v>
      </c>
      <c r="K8102" s="14">
        <v>217.253982855629</v>
      </c>
      <c r="L8102" s="14">
        <v>32.0614803371706</v>
      </c>
      <c r="M8102" s="14">
        <v>28.4475819617025</v>
      </c>
      <c r="O8102" s="14"/>
      <c r="P8102" s="14"/>
      <c r="Q8102" s="14"/>
      <c r="R8102" s="14"/>
      <c r="S8102" s="14"/>
      <c r="T8102" s="14"/>
      <c r="U8102" s="14"/>
      <c r="V8102" s="14"/>
      <c r="W8102" s="14"/>
      <c r="X8102" s="14"/>
      <c r="Y8102" s="14"/>
    </row>
    <row r="8103" spans="1:25">
      <c r="A8103" s="14" t="s">
        <v>8139</v>
      </c>
      <c r="B8103" s="14" t="s">
        <v>68</v>
      </c>
      <c r="C8103" s="14" t="s">
        <v>130</v>
      </c>
      <c r="D8103" s="14" t="s">
        <v>75</v>
      </c>
      <c r="E8103" s="14">
        <v>4</v>
      </c>
      <c r="F8103" s="14">
        <v>148.95552760603499</v>
      </c>
      <c r="G8103" s="14">
        <v>49.651842535344997</v>
      </c>
      <c r="H8103" s="14">
        <v>205.319964169977</v>
      </c>
      <c r="I8103" s="14">
        <v>174.38757958744699</v>
      </c>
      <c r="J8103" s="14">
        <v>147.11419028105701</v>
      </c>
      <c r="K8103" s="14">
        <v>205.19237176541699</v>
      </c>
      <c r="L8103" s="14">
        <v>30.804792177969901</v>
      </c>
      <c r="M8103" s="14">
        <v>27.2733893063896</v>
      </c>
      <c r="O8103" s="14"/>
      <c r="P8103" s="14"/>
      <c r="Q8103" s="14"/>
      <c r="R8103" s="14"/>
      <c r="S8103" s="14"/>
      <c r="T8103" s="14"/>
      <c r="U8103" s="14"/>
      <c r="V8103" s="14"/>
      <c r="W8103" s="14"/>
      <c r="X8103" s="14"/>
      <c r="Y8103" s="14"/>
    </row>
    <row r="8104" spans="1:25">
      <c r="A8104" s="14" t="s">
        <v>8140</v>
      </c>
      <c r="B8104" s="14" t="s">
        <v>68</v>
      </c>
      <c r="C8104" s="14" t="s">
        <v>131</v>
      </c>
      <c r="D8104" s="14" t="s">
        <v>75</v>
      </c>
      <c r="E8104" s="14">
        <v>4</v>
      </c>
      <c r="F8104" s="14">
        <v>145.22719156139499</v>
      </c>
      <c r="G8104" s="14">
        <v>48.409063853798401</v>
      </c>
      <c r="H8104" s="14">
        <v>199.78428377454901</v>
      </c>
      <c r="I8104" s="14">
        <v>169.20810847804401</v>
      </c>
      <c r="J8104" s="14">
        <v>142.42773872281199</v>
      </c>
      <c r="K8104" s="14">
        <v>199.503330899052</v>
      </c>
      <c r="L8104" s="14">
        <v>30.295222421008599</v>
      </c>
      <c r="M8104" s="14">
        <v>26.7803697552316</v>
      </c>
      <c r="O8104" s="14"/>
      <c r="P8104" s="14"/>
      <c r="Q8104" s="14"/>
      <c r="R8104" s="14"/>
      <c r="S8104" s="14"/>
      <c r="T8104" s="14"/>
      <c r="U8104" s="14"/>
      <c r="V8104" s="14"/>
      <c r="W8104" s="14"/>
      <c r="X8104" s="14"/>
      <c r="Y8104" s="14"/>
    </row>
    <row r="8105" spans="1:25">
      <c r="A8105" s="14" t="s">
        <v>8141</v>
      </c>
      <c r="B8105" s="14" t="s">
        <v>68</v>
      </c>
      <c r="C8105" s="14" t="s">
        <v>132</v>
      </c>
      <c r="D8105" s="14" t="s">
        <v>75</v>
      </c>
      <c r="E8105" s="14">
        <v>4</v>
      </c>
      <c r="F8105" s="14">
        <v>154.03620270006101</v>
      </c>
      <c r="G8105" s="14">
        <v>51.345400900020401</v>
      </c>
      <c r="H8105" s="14">
        <v>211.47780375636501</v>
      </c>
      <c r="I8105" s="14">
        <v>178.25163341075401</v>
      </c>
      <c r="J8105" s="14">
        <v>150.86261961295801</v>
      </c>
      <c r="K8105" s="14">
        <v>209.12408961274201</v>
      </c>
      <c r="L8105" s="14">
        <v>30.8724562019882</v>
      </c>
      <c r="M8105" s="14">
        <v>27.3890137977954</v>
      </c>
      <c r="O8105" s="14"/>
      <c r="P8105" s="14"/>
      <c r="Q8105" s="14"/>
      <c r="R8105" s="14"/>
      <c r="S8105" s="14"/>
      <c r="T8105" s="14"/>
      <c r="U8105" s="14"/>
      <c r="V8105" s="14"/>
      <c r="W8105" s="14"/>
      <c r="X8105" s="14"/>
      <c r="Y8105" s="14"/>
    </row>
    <row r="8106" spans="1:25">
      <c r="A8106" s="14" t="s">
        <v>8142</v>
      </c>
      <c r="B8106" s="14" t="s">
        <v>68</v>
      </c>
      <c r="C8106" s="14" t="s">
        <v>38</v>
      </c>
      <c r="D8106" s="14" t="s">
        <v>75</v>
      </c>
      <c r="E8106" s="14">
        <v>5</v>
      </c>
      <c r="F8106" s="14">
        <v>187.31778933646299</v>
      </c>
      <c r="G8106" s="14">
        <v>62.439263112154201</v>
      </c>
      <c r="H8106" s="14">
        <v>290.36565754129202</v>
      </c>
      <c r="I8106" s="14">
        <v>272.66656364122798</v>
      </c>
      <c r="J8106" s="14">
        <v>234.373848098351</v>
      </c>
      <c r="K8106" s="14">
        <v>315.34819151406998</v>
      </c>
      <c r="L8106" s="14">
        <v>42.681627872842</v>
      </c>
      <c r="M8106" s="14">
        <v>38.292715542876302</v>
      </c>
      <c r="O8106" s="14"/>
      <c r="P8106" s="14"/>
      <c r="Q8106" s="14"/>
      <c r="R8106" s="14"/>
      <c r="S8106" s="14"/>
      <c r="T8106" s="14"/>
      <c r="U8106" s="14"/>
      <c r="V8106" s="14"/>
      <c r="W8106" s="14"/>
      <c r="X8106" s="14"/>
      <c r="Y8106" s="14"/>
    </row>
    <row r="8107" spans="1:25">
      <c r="A8107" s="14" t="s">
        <v>8143</v>
      </c>
      <c r="B8107" s="14" t="s">
        <v>68</v>
      </c>
      <c r="C8107" s="14" t="s">
        <v>36</v>
      </c>
      <c r="D8107" s="14" t="s">
        <v>75</v>
      </c>
      <c r="E8107" s="14">
        <v>5</v>
      </c>
      <c r="F8107" s="14">
        <v>185.19720667720901</v>
      </c>
      <c r="G8107" s="14">
        <v>61.732402225736401</v>
      </c>
      <c r="H8107" s="14">
        <v>286.39924328406698</v>
      </c>
      <c r="I8107" s="14">
        <v>269.885455547437</v>
      </c>
      <c r="J8107" s="14">
        <v>231.798332333909</v>
      </c>
      <c r="K8107" s="14">
        <v>312.36437188126501</v>
      </c>
      <c r="L8107" s="14">
        <v>42.478916333828003</v>
      </c>
      <c r="M8107" s="14">
        <v>38.087123213528301</v>
      </c>
      <c r="O8107" s="14"/>
      <c r="P8107" s="14"/>
      <c r="Q8107" s="14"/>
      <c r="R8107" s="14"/>
      <c r="S8107" s="14"/>
      <c r="T8107" s="14"/>
      <c r="U8107" s="14"/>
      <c r="V8107" s="14"/>
      <c r="W8107" s="14"/>
      <c r="X8107" s="14"/>
      <c r="Y8107" s="14"/>
    </row>
    <row r="8108" spans="1:25">
      <c r="A8108" s="14" t="s">
        <v>8144</v>
      </c>
      <c r="B8108" s="14" t="s">
        <v>68</v>
      </c>
      <c r="C8108" s="14" t="s">
        <v>34</v>
      </c>
      <c r="D8108" s="14" t="s">
        <v>75</v>
      </c>
      <c r="E8108" s="14">
        <v>5</v>
      </c>
      <c r="F8108" s="14">
        <v>187.88634617396301</v>
      </c>
      <c r="G8108" s="14">
        <v>62.628782057987699</v>
      </c>
      <c r="H8108" s="14">
        <v>290.91779105345501</v>
      </c>
      <c r="I8108" s="14">
        <v>275.930356005313</v>
      </c>
      <c r="J8108" s="14">
        <v>237.298433669914</v>
      </c>
      <c r="K8108" s="14">
        <v>318.98295754960202</v>
      </c>
      <c r="L8108" s="14">
        <v>43.052601544288798</v>
      </c>
      <c r="M8108" s="14">
        <v>38.631922335399302</v>
      </c>
      <c r="O8108" s="14"/>
      <c r="P8108" s="14"/>
      <c r="Q8108" s="14"/>
      <c r="R8108" s="14"/>
      <c r="S8108" s="14"/>
      <c r="T8108" s="14"/>
      <c r="U8108" s="14"/>
      <c r="V8108" s="14"/>
      <c r="W8108" s="14"/>
      <c r="X8108" s="14"/>
      <c r="Y8108" s="14"/>
    </row>
    <row r="8109" spans="1:25">
      <c r="A8109" s="14" t="s">
        <v>8145</v>
      </c>
      <c r="B8109" s="14" t="s">
        <v>68</v>
      </c>
      <c r="C8109" s="14" t="s">
        <v>128</v>
      </c>
      <c r="D8109" s="14" t="s">
        <v>75</v>
      </c>
      <c r="E8109" s="14">
        <v>5</v>
      </c>
      <c r="F8109" s="14">
        <v>176.87323542813601</v>
      </c>
      <c r="G8109" s="14">
        <v>58.957745142712199</v>
      </c>
      <c r="H8109" s="14">
        <v>275.08785079885001</v>
      </c>
      <c r="I8109" s="14">
        <v>259.43091240309298</v>
      </c>
      <c r="J8109" s="14">
        <v>222.03957519365099</v>
      </c>
      <c r="K8109" s="14">
        <v>301.24037815145402</v>
      </c>
      <c r="L8109" s="14">
        <v>41.809465748360999</v>
      </c>
      <c r="M8109" s="14">
        <v>37.3913372094419</v>
      </c>
      <c r="O8109" s="14"/>
      <c r="P8109" s="14"/>
      <c r="Q8109" s="14"/>
      <c r="R8109" s="14"/>
      <c r="S8109" s="14"/>
      <c r="T8109" s="14"/>
      <c r="U8109" s="14"/>
      <c r="V8109" s="14"/>
      <c r="W8109" s="14"/>
      <c r="X8109" s="14"/>
      <c r="Y8109" s="14"/>
    </row>
    <row r="8110" spans="1:25">
      <c r="A8110" s="14" t="s">
        <v>8146</v>
      </c>
      <c r="B8110" s="14" t="s">
        <v>68</v>
      </c>
      <c r="C8110" s="14" t="s">
        <v>129</v>
      </c>
      <c r="D8110" s="14" t="s">
        <v>75</v>
      </c>
      <c r="E8110" s="14">
        <v>5</v>
      </c>
      <c r="F8110" s="14">
        <v>176.44576142186901</v>
      </c>
      <c r="G8110" s="14">
        <v>58.815253807289601</v>
      </c>
      <c r="H8110" s="14">
        <v>275.498487683647</v>
      </c>
      <c r="I8110" s="14">
        <v>256.63067715787901</v>
      </c>
      <c r="J8110" s="14">
        <v>219.54797496573099</v>
      </c>
      <c r="K8110" s="14">
        <v>298.10067658878899</v>
      </c>
      <c r="L8110" s="14">
        <v>41.469999430909397</v>
      </c>
      <c r="M8110" s="14">
        <v>37.082702192148297</v>
      </c>
      <c r="O8110" s="14"/>
      <c r="P8110" s="14"/>
      <c r="Q8110" s="14"/>
      <c r="R8110" s="14"/>
      <c r="S8110" s="14"/>
      <c r="T8110" s="14"/>
      <c r="U8110" s="14"/>
      <c r="V8110" s="14"/>
      <c r="W8110" s="14"/>
      <c r="X8110" s="14"/>
      <c r="Y8110" s="14"/>
    </row>
    <row r="8111" spans="1:25">
      <c r="A8111" s="14" t="s">
        <v>8147</v>
      </c>
      <c r="B8111" s="14" t="s">
        <v>68</v>
      </c>
      <c r="C8111" s="14" t="s">
        <v>130</v>
      </c>
      <c r="D8111" s="14" t="s">
        <v>75</v>
      </c>
      <c r="E8111" s="14">
        <v>5</v>
      </c>
      <c r="F8111" s="14">
        <v>186.22068874809</v>
      </c>
      <c r="G8111" s="14">
        <v>62.073562916029999</v>
      </c>
      <c r="H8111" s="14">
        <v>291.475353735525</v>
      </c>
      <c r="I8111" s="14">
        <v>267.20143989510501</v>
      </c>
      <c r="J8111" s="14">
        <v>229.57404876528</v>
      </c>
      <c r="K8111" s="14">
        <v>309.15494564485903</v>
      </c>
      <c r="L8111" s="14">
        <v>41.953505749753901</v>
      </c>
      <c r="M8111" s="14">
        <v>37.627391129824503</v>
      </c>
      <c r="O8111" s="14"/>
      <c r="P8111" s="14"/>
      <c r="Q8111" s="14"/>
      <c r="R8111" s="14"/>
      <c r="S8111" s="14"/>
      <c r="T8111" s="14"/>
      <c r="U8111" s="14"/>
      <c r="V8111" s="14"/>
      <c r="W8111" s="14"/>
      <c r="X8111" s="14"/>
      <c r="Y8111" s="14"/>
    </row>
    <row r="8112" spans="1:25">
      <c r="A8112" s="14" t="s">
        <v>8148</v>
      </c>
      <c r="B8112" s="14" t="s">
        <v>68</v>
      </c>
      <c r="C8112" s="14" t="s">
        <v>131</v>
      </c>
      <c r="D8112" s="14" t="s">
        <v>75</v>
      </c>
      <c r="E8112" s="14">
        <v>5</v>
      </c>
      <c r="F8112" s="14">
        <v>186.62640240013701</v>
      </c>
      <c r="G8112" s="14">
        <v>62.208800800045502</v>
      </c>
      <c r="H8112" s="14">
        <v>291.840874460713</v>
      </c>
      <c r="I8112" s="14">
        <v>267.381303703311</v>
      </c>
      <c r="J8112" s="14">
        <v>229.822140131667</v>
      </c>
      <c r="K8112" s="14">
        <v>309.25375531943598</v>
      </c>
      <c r="L8112" s="14">
        <v>41.872451616125701</v>
      </c>
      <c r="M8112" s="14">
        <v>37.559163571643502</v>
      </c>
      <c r="O8112" s="14"/>
      <c r="P8112" s="14"/>
      <c r="Q8112" s="14"/>
      <c r="R8112" s="14"/>
      <c r="S8112" s="14"/>
      <c r="T8112" s="14"/>
      <c r="U8112" s="14"/>
      <c r="V8112" s="14"/>
      <c r="W8112" s="14"/>
      <c r="X8112" s="14"/>
      <c r="Y8112" s="14"/>
    </row>
    <row r="8113" spans="1:25">
      <c r="A8113" s="14" t="s">
        <v>8149</v>
      </c>
      <c r="B8113" s="14" t="s">
        <v>68</v>
      </c>
      <c r="C8113" s="14" t="s">
        <v>132</v>
      </c>
      <c r="D8113" s="14" t="s">
        <v>75</v>
      </c>
      <c r="E8113" s="14">
        <v>5</v>
      </c>
      <c r="F8113" s="14">
        <v>181.68735985891001</v>
      </c>
      <c r="G8113" s="14">
        <v>60.562453286303203</v>
      </c>
      <c r="H8113" s="14">
        <v>283.71804219199498</v>
      </c>
      <c r="I8113" s="14">
        <v>262.48737825378601</v>
      </c>
      <c r="J8113" s="14">
        <v>225.24886769328</v>
      </c>
      <c r="K8113" s="14">
        <v>304.06365395005901</v>
      </c>
      <c r="L8113" s="14">
        <v>41.576275696273299</v>
      </c>
      <c r="M8113" s="14">
        <v>37.2385105605061</v>
      </c>
      <c r="O8113" s="14"/>
      <c r="P8113" s="14"/>
      <c r="Q8113" s="14"/>
      <c r="R8113" s="14"/>
      <c r="S8113" s="14"/>
      <c r="T8113" s="14"/>
      <c r="U8113" s="14"/>
      <c r="V8113" s="14"/>
      <c r="W8113" s="14"/>
      <c r="X8113" s="14"/>
      <c r="Y8113" s="14"/>
    </row>
    <row r="8114" spans="1:25">
      <c r="A8114" s="14" t="s">
        <v>6230</v>
      </c>
      <c r="B8114" s="14" t="s">
        <v>68</v>
      </c>
      <c r="C8114" s="14" t="s">
        <v>38</v>
      </c>
      <c r="D8114" s="14" t="s">
        <v>42</v>
      </c>
      <c r="E8114" s="14">
        <v>0</v>
      </c>
      <c r="F8114" s="14">
        <v>212.80465429160799</v>
      </c>
      <c r="G8114" s="14">
        <v>70.934884763869405</v>
      </c>
      <c r="H8114" s="14">
        <v>161.998640620277</v>
      </c>
      <c r="I8114" s="14">
        <v>146.460421412421</v>
      </c>
      <c r="J8114" s="14">
        <v>127.201077291497</v>
      </c>
      <c r="K8114" s="14">
        <v>167.78301169027</v>
      </c>
      <c r="L8114" s="14">
        <v>21.322590277848899</v>
      </c>
      <c r="M8114" s="14">
        <v>19.259344120923799</v>
      </c>
      <c r="O8114" s="14"/>
      <c r="P8114" s="14"/>
      <c r="Q8114" s="14"/>
      <c r="R8114" s="14"/>
      <c r="S8114" s="14"/>
      <c r="T8114" s="14"/>
      <c r="U8114" s="14"/>
      <c r="V8114" s="14"/>
      <c r="W8114" s="14"/>
      <c r="X8114" s="14"/>
      <c r="Y8114" s="14"/>
    </row>
    <row r="8115" spans="1:25">
      <c r="A8115" s="14" t="s">
        <v>6231</v>
      </c>
      <c r="B8115" s="14" t="s">
        <v>68</v>
      </c>
      <c r="C8115" s="14" t="s">
        <v>36</v>
      </c>
      <c r="D8115" s="14" t="s">
        <v>42</v>
      </c>
      <c r="E8115" s="14">
        <v>0</v>
      </c>
      <c r="F8115" s="14">
        <v>217.96293941554401</v>
      </c>
      <c r="G8115" s="14">
        <v>72.654313138514794</v>
      </c>
      <c r="H8115" s="14">
        <v>164.57982679599499</v>
      </c>
      <c r="I8115" s="14">
        <v>146.997834130976</v>
      </c>
      <c r="J8115" s="14">
        <v>127.89432504099599</v>
      </c>
      <c r="K8115" s="14">
        <v>168.122162307895</v>
      </c>
      <c r="L8115" s="14">
        <v>21.1243281769184</v>
      </c>
      <c r="M8115" s="14">
        <v>19.1035090899808</v>
      </c>
      <c r="O8115" s="14"/>
      <c r="P8115" s="14"/>
      <c r="Q8115" s="14"/>
      <c r="R8115" s="14"/>
      <c r="S8115" s="14"/>
      <c r="T8115" s="14"/>
      <c r="U8115" s="14"/>
      <c r="V8115" s="14"/>
      <c r="W8115" s="14"/>
      <c r="X8115" s="14"/>
      <c r="Y8115" s="14"/>
    </row>
    <row r="8116" spans="1:25">
      <c r="A8116" s="14" t="s">
        <v>6232</v>
      </c>
      <c r="B8116" s="14" t="s">
        <v>68</v>
      </c>
      <c r="C8116" s="14" t="s">
        <v>34</v>
      </c>
      <c r="D8116" s="14" t="s">
        <v>42</v>
      </c>
      <c r="E8116" s="14">
        <v>0</v>
      </c>
      <c r="F8116" s="14">
        <v>216.55047392845799</v>
      </c>
      <c r="G8116" s="14">
        <v>72.183491309485902</v>
      </c>
      <c r="H8116" s="14">
        <v>162.82725079962799</v>
      </c>
      <c r="I8116" s="14">
        <v>144.39609139236501</v>
      </c>
      <c r="J8116" s="14">
        <v>125.575846340467</v>
      </c>
      <c r="K8116" s="14">
        <v>165.21403938355101</v>
      </c>
      <c r="L8116" s="14">
        <v>20.8179479911859</v>
      </c>
      <c r="M8116" s="14">
        <v>18.820245051897899</v>
      </c>
      <c r="O8116" s="14"/>
      <c r="P8116" s="14"/>
      <c r="Q8116" s="14"/>
      <c r="R8116" s="14"/>
      <c r="S8116" s="14"/>
      <c r="T8116" s="14"/>
      <c r="U8116" s="14"/>
      <c r="V8116" s="14"/>
      <c r="W8116" s="14"/>
      <c r="X8116" s="14"/>
      <c r="Y8116" s="14"/>
    </row>
    <row r="8117" spans="1:25">
      <c r="A8117" s="14" t="s">
        <v>6233</v>
      </c>
      <c r="B8117" s="14" t="s">
        <v>68</v>
      </c>
      <c r="C8117" s="14" t="s">
        <v>128</v>
      </c>
      <c r="D8117" s="14" t="s">
        <v>42</v>
      </c>
      <c r="E8117" s="14">
        <v>0</v>
      </c>
      <c r="F8117" s="14">
        <v>219.883437793301</v>
      </c>
      <c r="G8117" s="14">
        <v>73.294479264433804</v>
      </c>
      <c r="H8117" s="14">
        <v>165.04296228518101</v>
      </c>
      <c r="I8117" s="14">
        <v>143.58086065497901</v>
      </c>
      <c r="J8117" s="14">
        <v>124.99715503169</v>
      </c>
      <c r="K8117" s="14">
        <v>164.12131334956001</v>
      </c>
      <c r="L8117" s="14">
        <v>20.540452694581699</v>
      </c>
      <c r="M8117" s="14">
        <v>18.583705623288299</v>
      </c>
      <c r="O8117" s="14"/>
      <c r="P8117" s="14"/>
      <c r="Q8117" s="14"/>
      <c r="R8117" s="14"/>
      <c r="S8117" s="14"/>
      <c r="T8117" s="14"/>
      <c r="U8117" s="14"/>
      <c r="V8117" s="14"/>
      <c r="W8117" s="14"/>
      <c r="X8117" s="14"/>
      <c r="Y8117" s="14"/>
    </row>
    <row r="8118" spans="1:25">
      <c r="A8118" s="14" t="s">
        <v>6234</v>
      </c>
      <c r="B8118" s="14" t="s">
        <v>68</v>
      </c>
      <c r="C8118" s="14" t="s">
        <v>129</v>
      </c>
      <c r="D8118" s="14" t="s">
        <v>42</v>
      </c>
      <c r="E8118" s="14">
        <v>0</v>
      </c>
      <c r="F8118" s="14">
        <v>223.90252259399799</v>
      </c>
      <c r="G8118" s="14">
        <v>74.634174197999499</v>
      </c>
      <c r="H8118" s="14">
        <v>167.71850170712801</v>
      </c>
      <c r="I8118" s="14">
        <v>143.280588813039</v>
      </c>
      <c r="J8118" s="14">
        <v>124.896229155966</v>
      </c>
      <c r="K8118" s="14">
        <v>163.58228460112201</v>
      </c>
      <c r="L8118" s="14">
        <v>20.301695788082601</v>
      </c>
      <c r="M8118" s="14">
        <v>18.3843596570735</v>
      </c>
      <c r="O8118" s="14"/>
      <c r="P8118" s="14"/>
      <c r="Q8118" s="14"/>
      <c r="R8118" s="14"/>
      <c r="S8118" s="14"/>
      <c r="T8118" s="14"/>
      <c r="U8118" s="14"/>
      <c r="V8118" s="14"/>
      <c r="W8118" s="14"/>
      <c r="X8118" s="14"/>
      <c r="Y8118" s="14"/>
    </row>
    <row r="8119" spans="1:25">
      <c r="A8119" s="14" t="s">
        <v>6235</v>
      </c>
      <c r="B8119" s="14" t="s">
        <v>68</v>
      </c>
      <c r="C8119" s="14" t="s">
        <v>130</v>
      </c>
      <c r="D8119" s="14" t="s">
        <v>42</v>
      </c>
      <c r="E8119" s="14">
        <v>0</v>
      </c>
      <c r="F8119" s="14">
        <v>218.71715068577799</v>
      </c>
      <c r="G8119" s="14">
        <v>72.905716895259403</v>
      </c>
      <c r="H8119" s="14">
        <v>163.688388305302</v>
      </c>
      <c r="I8119" s="14">
        <v>138.291569870421</v>
      </c>
      <c r="J8119" s="14">
        <v>120.352684298705</v>
      </c>
      <c r="K8119" s="14">
        <v>158.12461898071001</v>
      </c>
      <c r="L8119" s="14">
        <v>19.833049110289</v>
      </c>
      <c r="M8119" s="14">
        <v>17.938885571715598</v>
      </c>
      <c r="O8119" s="14"/>
      <c r="P8119" s="14"/>
      <c r="Q8119" s="14"/>
      <c r="R8119" s="14"/>
      <c r="S8119" s="14"/>
      <c r="T8119" s="14"/>
      <c r="U8119" s="14"/>
      <c r="V8119" s="14"/>
      <c r="W8119" s="14"/>
      <c r="X8119" s="14"/>
      <c r="Y8119" s="14"/>
    </row>
    <row r="8120" spans="1:25">
      <c r="A8120" s="14" t="s">
        <v>6236</v>
      </c>
      <c r="B8120" s="14" t="s">
        <v>68</v>
      </c>
      <c r="C8120" s="14" t="s">
        <v>131</v>
      </c>
      <c r="D8120" s="14" t="s">
        <v>42</v>
      </c>
      <c r="E8120" s="14">
        <v>0</v>
      </c>
      <c r="F8120" s="14">
        <v>230.33048820010001</v>
      </c>
      <c r="G8120" s="14">
        <v>76.776829400033293</v>
      </c>
      <c r="H8120" s="14">
        <v>172.138924703935</v>
      </c>
      <c r="I8120" s="14">
        <v>143.210599532326</v>
      </c>
      <c r="J8120" s="14">
        <v>125.078106448151</v>
      </c>
      <c r="K8120" s="14">
        <v>163.20613276678401</v>
      </c>
      <c r="L8120" s="14">
        <v>19.995533234458101</v>
      </c>
      <c r="M8120" s="14">
        <v>18.1324930841743</v>
      </c>
      <c r="O8120" s="14"/>
      <c r="P8120" s="14"/>
      <c r="Q8120" s="14"/>
      <c r="R8120" s="14"/>
      <c r="S8120" s="14"/>
      <c r="T8120" s="14"/>
      <c r="U8120" s="14"/>
      <c r="V8120" s="14"/>
      <c r="W8120" s="14"/>
      <c r="X8120" s="14"/>
      <c r="Y8120" s="14"/>
    </row>
    <row r="8121" spans="1:25">
      <c r="A8121" s="14" t="s">
        <v>6237</v>
      </c>
      <c r="B8121" s="14" t="s">
        <v>68</v>
      </c>
      <c r="C8121" s="14" t="s">
        <v>132</v>
      </c>
      <c r="D8121" s="14" t="s">
        <v>42</v>
      </c>
      <c r="E8121" s="14">
        <v>0</v>
      </c>
      <c r="F8121" s="14">
        <v>226.69830452295</v>
      </c>
      <c r="G8121" s="14">
        <v>75.566101507650004</v>
      </c>
      <c r="H8121" s="14">
        <v>169.21319717773099</v>
      </c>
      <c r="I8121" s="14">
        <v>138.974733162413</v>
      </c>
      <c r="J8121" s="14">
        <v>121.224826725553</v>
      </c>
      <c r="K8121" s="14">
        <v>158.56372554153401</v>
      </c>
      <c r="L8121" s="14">
        <v>19.588992379120899</v>
      </c>
      <c r="M8121" s="14">
        <v>17.749906436860801</v>
      </c>
      <c r="O8121" s="14"/>
      <c r="P8121" s="14"/>
      <c r="Q8121" s="14"/>
      <c r="R8121" s="14"/>
      <c r="S8121" s="14"/>
      <c r="T8121" s="14"/>
      <c r="U8121" s="14"/>
      <c r="V8121" s="14"/>
      <c r="W8121" s="14"/>
      <c r="X8121" s="14"/>
      <c r="Y8121" s="14"/>
    </row>
    <row r="8122" spans="1:25">
      <c r="A8122" s="14" t="s">
        <v>6238</v>
      </c>
      <c r="B8122" s="14" t="s">
        <v>68</v>
      </c>
      <c r="C8122" s="14" t="s">
        <v>38</v>
      </c>
      <c r="D8122" s="14" t="s">
        <v>42</v>
      </c>
      <c r="E8122" s="14">
        <v>1</v>
      </c>
      <c r="F8122" s="14">
        <v>34.919000200590403</v>
      </c>
      <c r="G8122" s="14">
        <v>11.639666733530101</v>
      </c>
      <c r="H8122" s="14">
        <v>133.72778875838799</v>
      </c>
      <c r="I8122" s="14">
        <v>115.63360416262501</v>
      </c>
      <c r="J8122" s="14">
        <v>79.779361669886896</v>
      </c>
      <c r="K8122" s="14">
        <v>161.80484423661801</v>
      </c>
      <c r="L8122" s="14">
        <v>46.171240073992699</v>
      </c>
      <c r="M8122" s="14">
        <v>35.854242492738301</v>
      </c>
      <c r="O8122" s="14"/>
      <c r="P8122" s="14"/>
      <c r="Q8122" s="14"/>
      <c r="R8122" s="14"/>
      <c r="S8122" s="14"/>
      <c r="T8122" s="14"/>
      <c r="U8122" s="14"/>
      <c r="V8122" s="14"/>
      <c r="W8122" s="14"/>
      <c r="X8122" s="14"/>
      <c r="Y8122" s="14"/>
    </row>
    <row r="8123" spans="1:25">
      <c r="A8123" s="14" t="s">
        <v>6239</v>
      </c>
      <c r="B8123" s="14" t="s">
        <v>68</v>
      </c>
      <c r="C8123" s="14" t="s">
        <v>36</v>
      </c>
      <c r="D8123" s="14" t="s">
        <v>42</v>
      </c>
      <c r="E8123" s="14">
        <v>1</v>
      </c>
      <c r="F8123" s="14">
        <v>36.074869628509497</v>
      </c>
      <c r="G8123" s="14">
        <v>12.024956542836501</v>
      </c>
      <c r="H8123" s="14">
        <v>136.574807407093</v>
      </c>
      <c r="I8123" s="14">
        <v>118.944815678095</v>
      </c>
      <c r="J8123" s="14">
        <v>82.630760831902506</v>
      </c>
      <c r="K8123" s="14">
        <v>165.51569541132301</v>
      </c>
      <c r="L8123" s="14">
        <v>46.570879733228097</v>
      </c>
      <c r="M8123" s="14">
        <v>36.314054846192498</v>
      </c>
      <c r="O8123" s="14"/>
      <c r="P8123" s="14"/>
      <c r="Q8123" s="14"/>
      <c r="R8123" s="14"/>
      <c r="S8123" s="14"/>
      <c r="T8123" s="14"/>
      <c r="U8123" s="14"/>
      <c r="V8123" s="14"/>
      <c r="W8123" s="14"/>
      <c r="X8123" s="14"/>
      <c r="Y8123" s="14"/>
    </row>
    <row r="8124" spans="1:25">
      <c r="A8124" s="14" t="s">
        <v>6240</v>
      </c>
      <c r="B8124" s="14" t="s">
        <v>68</v>
      </c>
      <c r="C8124" s="14" t="s">
        <v>34</v>
      </c>
      <c r="D8124" s="14" t="s">
        <v>42</v>
      </c>
      <c r="E8124" s="14">
        <v>1</v>
      </c>
      <c r="F8124" s="14">
        <v>34.196285889825802</v>
      </c>
      <c r="G8124" s="14">
        <v>11.3987619632753</v>
      </c>
      <c r="H8124" s="14">
        <v>128.72684317645701</v>
      </c>
      <c r="I8124" s="14">
        <v>111.172489171696</v>
      </c>
      <c r="J8124" s="14">
        <v>76.543775997287597</v>
      </c>
      <c r="K8124" s="14">
        <v>155.88545433960201</v>
      </c>
      <c r="L8124" s="14">
        <v>44.712965167906297</v>
      </c>
      <c r="M8124" s="14">
        <v>34.628713174408396</v>
      </c>
      <c r="O8124" s="14"/>
      <c r="P8124" s="14"/>
      <c r="Q8124" s="14"/>
      <c r="R8124" s="14"/>
      <c r="S8124" s="14"/>
      <c r="T8124" s="14"/>
      <c r="U8124" s="14"/>
      <c r="V8124" s="14"/>
      <c r="W8124" s="14"/>
      <c r="X8124" s="14"/>
      <c r="Y8124" s="14"/>
    </row>
    <row r="8125" spans="1:25">
      <c r="A8125" s="14" t="s">
        <v>6241</v>
      </c>
      <c r="B8125" s="14" t="s">
        <v>68</v>
      </c>
      <c r="C8125" s="14" t="s">
        <v>128</v>
      </c>
      <c r="D8125" s="14" t="s">
        <v>42</v>
      </c>
      <c r="E8125" s="14">
        <v>1</v>
      </c>
      <c r="F8125" s="14">
        <v>36.526662130588598</v>
      </c>
      <c r="G8125" s="14">
        <v>12.1755540435295</v>
      </c>
      <c r="H8125" s="14">
        <v>137.02465442693699</v>
      </c>
      <c r="I8125" s="14">
        <v>116.042294353782</v>
      </c>
      <c r="J8125" s="14">
        <v>80.973041537268998</v>
      </c>
      <c r="K8125" s="14">
        <v>160.946746128065</v>
      </c>
      <c r="L8125" s="14">
        <v>44.904451774283601</v>
      </c>
      <c r="M8125" s="14">
        <v>35.069252816512702</v>
      </c>
      <c r="O8125" s="14"/>
      <c r="P8125" s="14"/>
      <c r="Q8125" s="14"/>
      <c r="R8125" s="14"/>
      <c r="S8125" s="14"/>
      <c r="T8125" s="14"/>
      <c r="U8125" s="14"/>
      <c r="V8125" s="14"/>
      <c r="W8125" s="14"/>
      <c r="X8125" s="14"/>
      <c r="Y8125" s="14"/>
    </row>
    <row r="8126" spans="1:25">
      <c r="A8126" s="14" t="s">
        <v>6242</v>
      </c>
      <c r="B8126" s="14" t="s">
        <v>68</v>
      </c>
      <c r="C8126" s="14" t="s">
        <v>129</v>
      </c>
      <c r="D8126" s="14" t="s">
        <v>42</v>
      </c>
      <c r="E8126" s="14">
        <v>1</v>
      </c>
      <c r="F8126" s="14">
        <v>36.578284476958501</v>
      </c>
      <c r="G8126" s="14">
        <v>12.1927614923195</v>
      </c>
      <c r="H8126" s="14">
        <v>136.85892347423399</v>
      </c>
      <c r="I8126" s="14">
        <v>111.982091175318</v>
      </c>
      <c r="J8126" s="14">
        <v>78.223302119673903</v>
      </c>
      <c r="K8126" s="14">
        <v>155.20094209087799</v>
      </c>
      <c r="L8126" s="14">
        <v>43.218850915559202</v>
      </c>
      <c r="M8126" s="14">
        <v>33.758789055644499</v>
      </c>
      <c r="O8126" s="14"/>
      <c r="P8126" s="14"/>
      <c r="Q8126" s="14"/>
      <c r="R8126" s="14"/>
      <c r="S8126" s="14"/>
      <c r="T8126" s="14"/>
      <c r="U8126" s="14"/>
      <c r="V8126" s="14"/>
      <c r="W8126" s="14"/>
      <c r="X8126" s="14"/>
      <c r="Y8126" s="14"/>
    </row>
    <row r="8127" spans="1:25">
      <c r="A8127" s="14" t="s">
        <v>6243</v>
      </c>
      <c r="B8127" s="14" t="s">
        <v>68</v>
      </c>
      <c r="C8127" s="14" t="s">
        <v>130</v>
      </c>
      <c r="D8127" s="14" t="s">
        <v>42</v>
      </c>
      <c r="E8127" s="14">
        <v>1</v>
      </c>
      <c r="F8127" s="14">
        <v>33.795813515894402</v>
      </c>
      <c r="G8127" s="14">
        <v>11.2652711719648</v>
      </c>
      <c r="H8127" s="14">
        <v>126.24981701182099</v>
      </c>
      <c r="I8127" s="14">
        <v>103.148721604402</v>
      </c>
      <c r="J8127" s="14">
        <v>70.890823676571301</v>
      </c>
      <c r="K8127" s="14">
        <v>144.86403368298599</v>
      </c>
      <c r="L8127" s="14">
        <v>41.715312078584198</v>
      </c>
      <c r="M8127" s="14">
        <v>32.257897927830797</v>
      </c>
      <c r="O8127" s="14"/>
      <c r="P8127" s="14"/>
      <c r="Q8127" s="14"/>
      <c r="R8127" s="14"/>
      <c r="S8127" s="14"/>
      <c r="T8127" s="14"/>
      <c r="U8127" s="14"/>
      <c r="V8127" s="14"/>
      <c r="W8127" s="14"/>
      <c r="X8127" s="14"/>
      <c r="Y8127" s="14"/>
    </row>
    <row r="8128" spans="1:25">
      <c r="A8128" s="14" t="s">
        <v>6244</v>
      </c>
      <c r="B8128" s="14" t="s">
        <v>68</v>
      </c>
      <c r="C8128" s="14" t="s">
        <v>131</v>
      </c>
      <c r="D8128" s="14" t="s">
        <v>42</v>
      </c>
      <c r="E8128" s="14">
        <v>1</v>
      </c>
      <c r="F8128" s="14">
        <v>37.5393490504309</v>
      </c>
      <c r="G8128" s="14">
        <v>12.5131163501436</v>
      </c>
      <c r="H8128" s="14">
        <v>140.223932802028</v>
      </c>
      <c r="I8128" s="14">
        <v>111.84928278285101</v>
      </c>
      <c r="J8128" s="14">
        <v>78.455341172745506</v>
      </c>
      <c r="K8128" s="14">
        <v>154.46387909075199</v>
      </c>
      <c r="L8128" s="14">
        <v>42.6145963079002</v>
      </c>
      <c r="M8128" s="14">
        <v>33.393941610105699</v>
      </c>
      <c r="O8128" s="14"/>
      <c r="P8128" s="14"/>
      <c r="Q8128" s="14"/>
      <c r="R8128" s="14"/>
      <c r="S8128" s="14"/>
      <c r="T8128" s="14"/>
      <c r="U8128" s="14"/>
      <c r="V8128" s="14"/>
      <c r="W8128" s="14"/>
      <c r="X8128" s="14"/>
      <c r="Y8128" s="14"/>
    </row>
    <row r="8129" spans="1:25">
      <c r="A8129" s="14" t="s">
        <v>6245</v>
      </c>
      <c r="B8129" s="14" t="s">
        <v>68</v>
      </c>
      <c r="C8129" s="14" t="s">
        <v>132</v>
      </c>
      <c r="D8129" s="14" t="s">
        <v>42</v>
      </c>
      <c r="E8129" s="14">
        <v>1</v>
      </c>
      <c r="F8129" s="14">
        <v>38.829937002169302</v>
      </c>
      <c r="G8129" s="14">
        <v>12.943312334056399</v>
      </c>
      <c r="H8129" s="14">
        <v>145.37058516030601</v>
      </c>
      <c r="I8129" s="14">
        <v>115.76954235319801</v>
      </c>
      <c r="J8129" s="14">
        <v>81.498813084256895</v>
      </c>
      <c r="K8129" s="14">
        <v>159.32297804130201</v>
      </c>
      <c r="L8129" s="14">
        <v>43.553435688104202</v>
      </c>
      <c r="M8129" s="14">
        <v>34.270729268940897</v>
      </c>
      <c r="O8129" s="14"/>
      <c r="P8129" s="14"/>
      <c r="Q8129" s="14"/>
      <c r="R8129" s="14"/>
      <c r="S8129" s="14"/>
      <c r="T8129" s="14"/>
      <c r="U8129" s="14"/>
      <c r="V8129" s="14"/>
      <c r="W8129" s="14"/>
      <c r="X8129" s="14"/>
      <c r="Y8129" s="14"/>
    </row>
    <row r="8130" spans="1:25">
      <c r="A8130" s="14" t="s">
        <v>6246</v>
      </c>
      <c r="B8130" s="14" t="s">
        <v>68</v>
      </c>
      <c r="C8130" s="14" t="s">
        <v>38</v>
      </c>
      <c r="D8130" s="14" t="s">
        <v>42</v>
      </c>
      <c r="E8130" s="14">
        <v>2</v>
      </c>
      <c r="F8130" s="14">
        <v>34.878776303075199</v>
      </c>
      <c r="G8130" s="14">
        <v>11.6262587676917</v>
      </c>
      <c r="H8130" s="14">
        <v>125.53095664234399</v>
      </c>
      <c r="I8130" s="14">
        <v>120.086898085774</v>
      </c>
      <c r="J8130" s="14">
        <v>83.207047925249199</v>
      </c>
      <c r="K8130" s="14">
        <v>167.585855741122</v>
      </c>
      <c r="L8130" s="14">
        <v>47.498957655347802</v>
      </c>
      <c r="M8130" s="14">
        <v>36.879850160525301</v>
      </c>
      <c r="O8130" s="14"/>
      <c r="P8130" s="14"/>
      <c r="Q8130" s="14"/>
      <c r="R8130" s="14"/>
      <c r="S8130" s="14"/>
      <c r="T8130" s="14"/>
      <c r="U8130" s="14"/>
      <c r="V8130" s="14"/>
      <c r="W8130" s="14"/>
      <c r="X8130" s="14"/>
      <c r="Y8130" s="14"/>
    </row>
    <row r="8131" spans="1:25">
      <c r="A8131" s="14" t="s">
        <v>6247</v>
      </c>
      <c r="B8131" s="14" t="s">
        <v>68</v>
      </c>
      <c r="C8131" s="14" t="s">
        <v>36</v>
      </c>
      <c r="D8131" s="14" t="s">
        <v>42</v>
      </c>
      <c r="E8131" s="14">
        <v>2</v>
      </c>
      <c r="F8131" s="14">
        <v>35.8425781468491</v>
      </c>
      <c r="G8131" s="14">
        <v>11.947526048949699</v>
      </c>
      <c r="H8131" s="14">
        <v>127.963506415027</v>
      </c>
      <c r="I8131" s="14">
        <v>120.894219453692</v>
      </c>
      <c r="J8131" s="14">
        <v>84.235715658725098</v>
      </c>
      <c r="K8131" s="14">
        <v>167.94506321011099</v>
      </c>
      <c r="L8131" s="14">
        <v>47.050843756419503</v>
      </c>
      <c r="M8131" s="14">
        <v>36.658503794966599</v>
      </c>
      <c r="O8131" s="14"/>
      <c r="P8131" s="14"/>
      <c r="Q8131" s="14"/>
      <c r="R8131" s="14"/>
      <c r="S8131" s="14"/>
      <c r="T8131" s="14"/>
      <c r="U8131" s="14"/>
      <c r="V8131" s="14"/>
      <c r="W8131" s="14"/>
      <c r="X8131" s="14"/>
      <c r="Y8131" s="14"/>
    </row>
    <row r="8132" spans="1:25">
      <c r="A8132" s="14" t="s">
        <v>6248</v>
      </c>
      <c r="B8132" s="14" t="s">
        <v>68</v>
      </c>
      <c r="C8132" s="14" t="s">
        <v>34</v>
      </c>
      <c r="D8132" s="14" t="s">
        <v>42</v>
      </c>
      <c r="E8132" s="14">
        <v>2</v>
      </c>
      <c r="F8132" s="14">
        <v>35.997188025687997</v>
      </c>
      <c r="G8132" s="14">
        <v>11.9990626752293</v>
      </c>
      <c r="H8132" s="14">
        <v>127.649602927971</v>
      </c>
      <c r="I8132" s="14">
        <v>117.891699257906</v>
      </c>
      <c r="J8132" s="14">
        <v>82.230353136133203</v>
      </c>
      <c r="K8132" s="14">
        <v>163.637906155314</v>
      </c>
      <c r="L8132" s="14">
        <v>45.746206897408101</v>
      </c>
      <c r="M8132" s="14">
        <v>35.661346121773001</v>
      </c>
      <c r="O8132" s="14"/>
      <c r="P8132" s="14"/>
      <c r="Q8132" s="14"/>
      <c r="R8132" s="14"/>
      <c r="S8132" s="14"/>
      <c r="T8132" s="14"/>
      <c r="U8132" s="14"/>
      <c r="V8132" s="14"/>
      <c r="W8132" s="14"/>
      <c r="X8132" s="14"/>
      <c r="Y8132" s="14"/>
    </row>
    <row r="8133" spans="1:25">
      <c r="A8133" s="14" t="s">
        <v>6249</v>
      </c>
      <c r="B8133" s="14" t="s">
        <v>68</v>
      </c>
      <c r="C8133" s="14" t="s">
        <v>128</v>
      </c>
      <c r="D8133" s="14" t="s">
        <v>42</v>
      </c>
      <c r="E8133" s="14">
        <v>2</v>
      </c>
      <c r="F8133" s="14">
        <v>36.869293401074501</v>
      </c>
      <c r="G8133" s="14">
        <v>12.289764467024799</v>
      </c>
      <c r="H8133" s="14">
        <v>130.376934831764</v>
      </c>
      <c r="I8133" s="14">
        <v>119.603989553834</v>
      </c>
      <c r="J8133" s="14">
        <v>83.850207079284502</v>
      </c>
      <c r="K8133" s="14">
        <v>165.331752837978</v>
      </c>
      <c r="L8133" s="14">
        <v>45.7277632841434</v>
      </c>
      <c r="M8133" s="14">
        <v>35.753782474549901</v>
      </c>
      <c r="O8133" s="14"/>
      <c r="P8133" s="14"/>
      <c r="Q8133" s="14"/>
      <c r="R8133" s="14"/>
      <c r="S8133" s="14"/>
      <c r="T8133" s="14"/>
      <c r="U8133" s="14"/>
      <c r="V8133" s="14"/>
      <c r="W8133" s="14"/>
      <c r="X8133" s="14"/>
      <c r="Y8133" s="14"/>
    </row>
    <row r="8134" spans="1:25">
      <c r="A8134" s="14" t="s">
        <v>6250</v>
      </c>
      <c r="B8134" s="14" t="s">
        <v>68</v>
      </c>
      <c r="C8134" s="14" t="s">
        <v>129</v>
      </c>
      <c r="D8134" s="14" t="s">
        <v>42</v>
      </c>
      <c r="E8134" s="14">
        <v>2</v>
      </c>
      <c r="F8134" s="14">
        <v>38.241949036942202</v>
      </c>
      <c r="G8134" s="14">
        <v>12.7473163456474</v>
      </c>
      <c r="H8134" s="14">
        <v>134.87796366149001</v>
      </c>
      <c r="I8134" s="14">
        <v>119.99268978596</v>
      </c>
      <c r="J8134" s="14">
        <v>84.743680853723205</v>
      </c>
      <c r="K8134" s="14">
        <v>164.872491638322</v>
      </c>
      <c r="L8134" s="14">
        <v>44.879801852361503</v>
      </c>
      <c r="M8134" s="14">
        <v>35.249008932237203</v>
      </c>
      <c r="O8134" s="14"/>
      <c r="P8134" s="14"/>
      <c r="Q8134" s="14"/>
      <c r="R8134" s="14"/>
      <c r="S8134" s="14"/>
      <c r="T8134" s="14"/>
      <c r="U8134" s="14"/>
      <c r="V8134" s="14"/>
      <c r="W8134" s="14"/>
      <c r="X8134" s="14"/>
      <c r="Y8134" s="14"/>
    </row>
    <row r="8135" spans="1:25">
      <c r="A8135" s="14" t="s">
        <v>6251</v>
      </c>
      <c r="B8135" s="14" t="s">
        <v>68</v>
      </c>
      <c r="C8135" s="14" t="s">
        <v>130</v>
      </c>
      <c r="D8135" s="14" t="s">
        <v>42</v>
      </c>
      <c r="E8135" s="14">
        <v>2</v>
      </c>
      <c r="F8135" s="14">
        <v>37.630509733857998</v>
      </c>
      <c r="G8135" s="14">
        <v>12.5435032446193</v>
      </c>
      <c r="H8135" s="14">
        <v>132.79637835288801</v>
      </c>
      <c r="I8135" s="14">
        <v>115.867662221643</v>
      </c>
      <c r="J8135" s="14">
        <v>81.607267865137203</v>
      </c>
      <c r="K8135" s="14">
        <v>159.57491073542499</v>
      </c>
      <c r="L8135" s="14">
        <v>43.7072485137817</v>
      </c>
      <c r="M8135" s="14">
        <v>34.260394356506197</v>
      </c>
      <c r="O8135" s="14"/>
      <c r="P8135" s="14"/>
      <c r="Q8135" s="14"/>
      <c r="R8135" s="14"/>
      <c r="S8135" s="14"/>
      <c r="T8135" s="14"/>
      <c r="U8135" s="14"/>
      <c r="V8135" s="14"/>
      <c r="W8135" s="14"/>
      <c r="X8135" s="14"/>
      <c r="Y8135" s="14"/>
    </row>
    <row r="8136" spans="1:25">
      <c r="A8136" s="14" t="s">
        <v>6252</v>
      </c>
      <c r="B8136" s="14" t="s">
        <v>68</v>
      </c>
      <c r="C8136" s="14" t="s">
        <v>131</v>
      </c>
      <c r="D8136" s="14" t="s">
        <v>42</v>
      </c>
      <c r="E8136" s="14">
        <v>2</v>
      </c>
      <c r="F8136" s="14">
        <v>37.610764333167303</v>
      </c>
      <c r="G8136" s="14">
        <v>12.536921444389099</v>
      </c>
      <c r="H8136" s="14">
        <v>132.94720513668199</v>
      </c>
      <c r="I8136" s="14">
        <v>114.24408168678001</v>
      </c>
      <c r="J8136" s="14">
        <v>80.422936211778904</v>
      </c>
      <c r="K8136" s="14">
        <v>157.39374886005399</v>
      </c>
      <c r="L8136" s="14">
        <v>43.1496671732735</v>
      </c>
      <c r="M8136" s="14">
        <v>33.821145475001103</v>
      </c>
      <c r="O8136" s="14"/>
      <c r="P8136" s="14"/>
      <c r="Q8136" s="14"/>
      <c r="R8136" s="14"/>
      <c r="S8136" s="14"/>
      <c r="T8136" s="14"/>
      <c r="U8136" s="14"/>
      <c r="V8136" s="14"/>
      <c r="W8136" s="14"/>
      <c r="X8136" s="14"/>
      <c r="Y8136" s="14"/>
    </row>
    <row r="8137" spans="1:25">
      <c r="A8137" s="14" t="s">
        <v>6253</v>
      </c>
      <c r="B8137" s="14" t="s">
        <v>68</v>
      </c>
      <c r="C8137" s="14" t="s">
        <v>132</v>
      </c>
      <c r="D8137" s="14" t="s">
        <v>42</v>
      </c>
      <c r="E8137" s="14">
        <v>2</v>
      </c>
      <c r="F8137" s="14">
        <v>33.921049596541202</v>
      </c>
      <c r="G8137" s="14">
        <v>11.3070165321804</v>
      </c>
      <c r="H8137" s="14">
        <v>119.921691283819</v>
      </c>
      <c r="I8137" s="14">
        <v>101.55143813711</v>
      </c>
      <c r="J8137" s="14">
        <v>70.050913915784193</v>
      </c>
      <c r="K8137" s="14">
        <v>142.26778711387999</v>
      </c>
      <c r="L8137" s="14">
        <v>40.716348976769503</v>
      </c>
      <c r="M8137" s="14">
        <v>31.500524221326199</v>
      </c>
      <c r="O8137" s="14"/>
      <c r="P8137" s="14"/>
      <c r="Q8137" s="14"/>
      <c r="R8137" s="14"/>
      <c r="S8137" s="14"/>
      <c r="T8137" s="14"/>
      <c r="U8137" s="14"/>
      <c r="V8137" s="14"/>
      <c r="W8137" s="14"/>
      <c r="X8137" s="14"/>
      <c r="Y8137" s="14"/>
    </row>
    <row r="8138" spans="1:25">
      <c r="A8138" s="14" t="s">
        <v>6254</v>
      </c>
      <c r="B8138" s="14" t="s">
        <v>68</v>
      </c>
      <c r="C8138" s="14" t="s">
        <v>38</v>
      </c>
      <c r="D8138" s="14" t="s">
        <v>42</v>
      </c>
      <c r="E8138" s="14">
        <v>3</v>
      </c>
      <c r="F8138" s="14">
        <v>36.799808842252503</v>
      </c>
      <c r="G8138" s="14">
        <v>12.2666029474175</v>
      </c>
      <c r="H8138" s="14">
        <v>152.91838288906101</v>
      </c>
      <c r="I8138" s="14">
        <v>143.764468118358</v>
      </c>
      <c r="J8138" s="14">
        <v>100.810635954956</v>
      </c>
      <c r="K8138" s="14">
        <v>198.71370989067</v>
      </c>
      <c r="L8138" s="14">
        <v>54.949241772312199</v>
      </c>
      <c r="M8138" s="14">
        <v>42.9538321634016</v>
      </c>
      <c r="O8138" s="14"/>
      <c r="P8138" s="14"/>
      <c r="Q8138" s="14"/>
      <c r="R8138" s="14"/>
      <c r="S8138" s="14"/>
      <c r="T8138" s="14"/>
      <c r="U8138" s="14"/>
      <c r="V8138" s="14"/>
      <c r="W8138" s="14"/>
      <c r="X8138" s="14"/>
      <c r="Y8138" s="14"/>
    </row>
    <row r="8139" spans="1:25">
      <c r="A8139" s="14" t="s">
        <v>6255</v>
      </c>
      <c r="B8139" s="14" t="s">
        <v>68</v>
      </c>
      <c r="C8139" s="14" t="s">
        <v>36</v>
      </c>
      <c r="D8139" s="14" t="s">
        <v>42</v>
      </c>
      <c r="E8139" s="14">
        <v>3</v>
      </c>
      <c r="F8139" s="14">
        <v>43.738579636700301</v>
      </c>
      <c r="G8139" s="14">
        <v>14.5795265455668</v>
      </c>
      <c r="H8139" s="14">
        <v>179.920113684493</v>
      </c>
      <c r="I8139" s="14">
        <v>166.28641265352601</v>
      </c>
      <c r="J8139" s="14">
        <v>120.345130148783</v>
      </c>
      <c r="K8139" s="14">
        <v>223.86116312939799</v>
      </c>
      <c r="L8139" s="14">
        <v>57.574750475871802</v>
      </c>
      <c r="M8139" s="14">
        <v>45.941282504743299</v>
      </c>
      <c r="O8139" s="14"/>
      <c r="P8139" s="14"/>
      <c r="Q8139" s="14"/>
      <c r="R8139" s="14"/>
      <c r="S8139" s="14"/>
      <c r="T8139" s="14"/>
      <c r="U8139" s="14"/>
      <c r="V8139" s="14"/>
      <c r="W8139" s="14"/>
      <c r="X8139" s="14"/>
      <c r="Y8139" s="14"/>
    </row>
    <row r="8140" spans="1:25">
      <c r="A8140" s="14" t="s">
        <v>6256</v>
      </c>
      <c r="B8140" s="14" t="s">
        <v>68</v>
      </c>
      <c r="C8140" s="14" t="s">
        <v>34</v>
      </c>
      <c r="D8140" s="14" t="s">
        <v>42</v>
      </c>
      <c r="E8140" s="14">
        <v>3</v>
      </c>
      <c r="F8140" s="14">
        <v>40.311035257335398</v>
      </c>
      <c r="G8140" s="14">
        <v>13.4370117524451</v>
      </c>
      <c r="H8140" s="14">
        <v>165.07385445264299</v>
      </c>
      <c r="I8140" s="14">
        <v>151.90022062865901</v>
      </c>
      <c r="J8140" s="14">
        <v>108.27581815662001</v>
      </c>
      <c r="K8140" s="14">
        <v>207.09271374104401</v>
      </c>
      <c r="L8140" s="14">
        <v>55.192493112385598</v>
      </c>
      <c r="M8140" s="14">
        <v>43.624402472038703</v>
      </c>
      <c r="O8140" s="14"/>
      <c r="P8140" s="14"/>
      <c r="Q8140" s="14"/>
      <c r="R8140" s="14"/>
      <c r="S8140" s="14"/>
      <c r="T8140" s="14"/>
      <c r="U8140" s="14"/>
      <c r="V8140" s="14"/>
      <c r="W8140" s="14"/>
      <c r="X8140" s="14"/>
      <c r="Y8140" s="14"/>
    </row>
    <row r="8141" spans="1:25">
      <c r="A8141" s="14" t="s">
        <v>6257</v>
      </c>
      <c r="B8141" s="14" t="s">
        <v>68</v>
      </c>
      <c r="C8141" s="14" t="s">
        <v>128</v>
      </c>
      <c r="D8141" s="14" t="s">
        <v>42</v>
      </c>
      <c r="E8141" s="14">
        <v>3</v>
      </c>
      <c r="F8141" s="14">
        <v>34.191909275473897</v>
      </c>
      <c r="G8141" s="14">
        <v>11.3973030918246</v>
      </c>
      <c r="H8141" s="14">
        <v>139.615799409857</v>
      </c>
      <c r="I8141" s="14">
        <v>125.295284385684</v>
      </c>
      <c r="J8141" s="14">
        <v>86.521853681723698</v>
      </c>
      <c r="K8141" s="14">
        <v>175.36078031571</v>
      </c>
      <c r="L8141" s="14">
        <v>50.065495930025897</v>
      </c>
      <c r="M8141" s="14">
        <v>38.7734307039604</v>
      </c>
      <c r="O8141" s="14"/>
      <c r="P8141" s="14"/>
      <c r="Q8141" s="14"/>
      <c r="R8141" s="14"/>
      <c r="S8141" s="14"/>
      <c r="T8141" s="14"/>
      <c r="U8141" s="14"/>
      <c r="V8141" s="14"/>
      <c r="W8141" s="14"/>
      <c r="X8141" s="14"/>
      <c r="Y8141" s="14"/>
    </row>
    <row r="8142" spans="1:25">
      <c r="A8142" s="14" t="s">
        <v>6258</v>
      </c>
      <c r="B8142" s="14" t="s">
        <v>68</v>
      </c>
      <c r="C8142" s="14" t="s">
        <v>129</v>
      </c>
      <c r="D8142" s="14" t="s">
        <v>42</v>
      </c>
      <c r="E8142" s="14">
        <v>3</v>
      </c>
      <c r="F8142" s="14">
        <v>31.9037275417672</v>
      </c>
      <c r="G8142" s="14">
        <v>10.6345758472557</v>
      </c>
      <c r="H8142" s="14">
        <v>129.82188216385401</v>
      </c>
      <c r="I8142" s="14">
        <v>115.666815947185</v>
      </c>
      <c r="J8142" s="14">
        <v>78.830419652172296</v>
      </c>
      <c r="K8142" s="14">
        <v>163.66596856732801</v>
      </c>
      <c r="L8142" s="14">
        <v>47.999152620142802</v>
      </c>
      <c r="M8142" s="14">
        <v>36.836396295013103</v>
      </c>
      <c r="O8142" s="14"/>
      <c r="P8142" s="14"/>
      <c r="Q8142" s="14"/>
      <c r="R8142" s="14"/>
      <c r="S8142" s="14"/>
      <c r="T8142" s="14"/>
      <c r="U8142" s="14"/>
      <c r="V8142" s="14"/>
      <c r="W8142" s="14"/>
      <c r="X8142" s="14"/>
      <c r="Y8142" s="14"/>
    </row>
    <row r="8143" spans="1:25">
      <c r="A8143" s="14" t="s">
        <v>6259</v>
      </c>
      <c r="B8143" s="14" t="s">
        <v>68</v>
      </c>
      <c r="C8143" s="14" t="s">
        <v>130</v>
      </c>
      <c r="D8143" s="14" t="s">
        <v>42</v>
      </c>
      <c r="E8143" s="14">
        <v>3</v>
      </c>
      <c r="F8143" s="14">
        <v>32.597146063431303</v>
      </c>
      <c r="G8143" s="14">
        <v>10.8657153544771</v>
      </c>
      <c r="H8143" s="14">
        <v>132.009662914313</v>
      </c>
      <c r="I8143" s="14">
        <v>115.152962959376</v>
      </c>
      <c r="J8143" s="14">
        <v>78.852304924934003</v>
      </c>
      <c r="K8143" s="14">
        <v>162.318975844108</v>
      </c>
      <c r="L8143" s="14">
        <v>47.166012884731501</v>
      </c>
      <c r="M8143" s="14">
        <v>36.300658034442499</v>
      </c>
      <c r="O8143" s="14"/>
      <c r="P8143" s="14"/>
      <c r="Q8143" s="14"/>
      <c r="R8143" s="14"/>
      <c r="S8143" s="14"/>
      <c r="T8143" s="14"/>
      <c r="U8143" s="14"/>
      <c r="V8143" s="14"/>
      <c r="W8143" s="14"/>
      <c r="X8143" s="14"/>
      <c r="Y8143" s="14"/>
    </row>
    <row r="8144" spans="1:25">
      <c r="A8144" s="14" t="s">
        <v>6260</v>
      </c>
      <c r="B8144" s="14" t="s">
        <v>68</v>
      </c>
      <c r="C8144" s="14" t="s">
        <v>131</v>
      </c>
      <c r="D8144" s="14" t="s">
        <v>42</v>
      </c>
      <c r="E8144" s="14">
        <v>3</v>
      </c>
      <c r="F8144" s="14">
        <v>34.814821167591298</v>
      </c>
      <c r="G8144" s="14">
        <v>11.6049403891971</v>
      </c>
      <c r="H8144" s="14">
        <v>140.32576044978299</v>
      </c>
      <c r="I8144" s="14">
        <v>120.456723089023</v>
      </c>
      <c r="J8144" s="14">
        <v>83.562382312134005</v>
      </c>
      <c r="K8144" s="14">
        <v>167.985494135919</v>
      </c>
      <c r="L8144" s="14">
        <v>47.528771046896601</v>
      </c>
      <c r="M8144" s="14">
        <v>36.894340776888498</v>
      </c>
      <c r="O8144" s="14"/>
      <c r="P8144" s="14"/>
      <c r="Q8144" s="14"/>
      <c r="R8144" s="14"/>
      <c r="S8144" s="14"/>
      <c r="T8144" s="14"/>
      <c r="U8144" s="14"/>
      <c r="V8144" s="14"/>
      <c r="W8144" s="14"/>
      <c r="X8144" s="14"/>
      <c r="Y8144" s="14"/>
    </row>
    <row r="8145" spans="1:25">
      <c r="A8145" s="14" t="s">
        <v>6261</v>
      </c>
      <c r="B8145" s="14" t="s">
        <v>68</v>
      </c>
      <c r="C8145" s="14" t="s">
        <v>132</v>
      </c>
      <c r="D8145" s="14" t="s">
        <v>42</v>
      </c>
      <c r="E8145" s="14">
        <v>3</v>
      </c>
      <c r="F8145" s="14">
        <v>35.9993908663794</v>
      </c>
      <c r="G8145" s="14">
        <v>11.9997969554598</v>
      </c>
      <c r="H8145" s="14">
        <v>144.42506164799599</v>
      </c>
      <c r="I8145" s="14">
        <v>118.86146122528</v>
      </c>
      <c r="J8145" s="14">
        <v>82.947142631728795</v>
      </c>
      <c r="K8145" s="14">
        <v>164.931825514938</v>
      </c>
      <c r="L8145" s="14">
        <v>46.070364289658002</v>
      </c>
      <c r="M8145" s="14">
        <v>35.914318593551101</v>
      </c>
      <c r="O8145" s="14"/>
      <c r="P8145" s="14"/>
      <c r="Q8145" s="14"/>
      <c r="R8145" s="14"/>
      <c r="S8145" s="14"/>
      <c r="T8145" s="14"/>
      <c r="U8145" s="14"/>
      <c r="V8145" s="14"/>
      <c r="W8145" s="14"/>
      <c r="X8145" s="14"/>
      <c r="Y8145" s="14"/>
    </row>
    <row r="8146" spans="1:25">
      <c r="A8146" s="14" t="s">
        <v>6262</v>
      </c>
      <c r="B8146" s="14" t="s">
        <v>68</v>
      </c>
      <c r="C8146" s="14" t="s">
        <v>38</v>
      </c>
      <c r="D8146" s="14" t="s">
        <v>42</v>
      </c>
      <c r="E8146" s="14">
        <v>4</v>
      </c>
      <c r="F8146" s="14">
        <v>53.055542233868103</v>
      </c>
      <c r="G8146" s="14">
        <v>17.685180744622699</v>
      </c>
      <c r="H8146" s="14">
        <v>174.582238347707</v>
      </c>
      <c r="I8146" s="14">
        <v>157.25355472087099</v>
      </c>
      <c r="J8146" s="14">
        <v>117.01502688346901</v>
      </c>
      <c r="K8146" s="14">
        <v>206.63591380042899</v>
      </c>
      <c r="L8146" s="14">
        <v>49.382359079558597</v>
      </c>
      <c r="M8146" s="14">
        <v>40.238527837401797</v>
      </c>
      <c r="O8146" s="14"/>
      <c r="P8146" s="14"/>
      <c r="Q8146" s="14"/>
      <c r="R8146" s="14"/>
      <c r="S8146" s="14"/>
      <c r="T8146" s="14"/>
      <c r="U8146" s="14"/>
      <c r="V8146" s="14"/>
      <c r="W8146" s="14"/>
      <c r="X8146" s="14"/>
      <c r="Y8146" s="14"/>
    </row>
    <row r="8147" spans="1:25">
      <c r="A8147" s="14" t="s">
        <v>6263</v>
      </c>
      <c r="B8147" s="14" t="s">
        <v>68</v>
      </c>
      <c r="C8147" s="14" t="s">
        <v>36</v>
      </c>
      <c r="D8147" s="14" t="s">
        <v>42</v>
      </c>
      <c r="E8147" s="14">
        <v>4</v>
      </c>
      <c r="F8147" s="14">
        <v>51.618064804070301</v>
      </c>
      <c r="G8147" s="14">
        <v>17.206021601356799</v>
      </c>
      <c r="H8147" s="14">
        <v>168.48276529709301</v>
      </c>
      <c r="I8147" s="14">
        <v>145.143193883246</v>
      </c>
      <c r="J8147" s="14">
        <v>107.480661183602</v>
      </c>
      <c r="K8147" s="14">
        <v>191.49639926671</v>
      </c>
      <c r="L8147" s="14">
        <v>46.353205383464399</v>
      </c>
      <c r="M8147" s="14">
        <v>37.6625326996433</v>
      </c>
      <c r="O8147" s="14"/>
      <c r="P8147" s="14"/>
      <c r="Q8147" s="14"/>
      <c r="R8147" s="14"/>
      <c r="S8147" s="14"/>
      <c r="T8147" s="14"/>
      <c r="U8147" s="14"/>
      <c r="V8147" s="14"/>
      <c r="W8147" s="14"/>
      <c r="X8147" s="14"/>
      <c r="Y8147" s="14"/>
    </row>
    <row r="8148" spans="1:25">
      <c r="A8148" s="14" t="s">
        <v>6264</v>
      </c>
      <c r="B8148" s="14" t="s">
        <v>68</v>
      </c>
      <c r="C8148" s="14" t="s">
        <v>34</v>
      </c>
      <c r="D8148" s="14" t="s">
        <v>42</v>
      </c>
      <c r="E8148" s="14">
        <v>4</v>
      </c>
      <c r="F8148" s="14">
        <v>57.699613666791699</v>
      </c>
      <c r="G8148" s="14">
        <v>19.233204555597201</v>
      </c>
      <c r="H8148" s="14">
        <v>187.89154211075501</v>
      </c>
      <c r="I8148" s="14">
        <v>158.84488369892799</v>
      </c>
      <c r="J8148" s="14">
        <v>119.659385100311</v>
      </c>
      <c r="K8148" s="14">
        <v>206.52868106376701</v>
      </c>
      <c r="L8148" s="14">
        <v>47.6837973648393</v>
      </c>
      <c r="M8148" s="14">
        <v>39.185498598617301</v>
      </c>
      <c r="O8148" s="14"/>
      <c r="P8148" s="14"/>
      <c r="Q8148" s="14"/>
      <c r="R8148" s="14"/>
      <c r="S8148" s="14"/>
      <c r="T8148" s="14"/>
      <c r="U8148" s="14"/>
      <c r="V8148" s="14"/>
      <c r="W8148" s="14"/>
      <c r="X8148" s="14"/>
      <c r="Y8148" s="14"/>
    </row>
    <row r="8149" spans="1:25">
      <c r="A8149" s="14" t="s">
        <v>6265</v>
      </c>
      <c r="B8149" s="14" t="s">
        <v>68</v>
      </c>
      <c r="C8149" s="14" t="s">
        <v>128</v>
      </c>
      <c r="D8149" s="14" t="s">
        <v>42</v>
      </c>
      <c r="E8149" s="14">
        <v>4</v>
      </c>
      <c r="F8149" s="14">
        <v>63.8926850065709</v>
      </c>
      <c r="G8149" s="14">
        <v>21.297561668857</v>
      </c>
      <c r="H8149" s="14">
        <v>208.16695991454401</v>
      </c>
      <c r="I8149" s="14">
        <v>174.570629793969</v>
      </c>
      <c r="J8149" s="14">
        <v>133.467797809937</v>
      </c>
      <c r="K8149" s="14">
        <v>224.09815577500001</v>
      </c>
      <c r="L8149" s="14">
        <v>49.527525981031097</v>
      </c>
      <c r="M8149" s="14">
        <v>41.102831984032498</v>
      </c>
      <c r="O8149" s="14"/>
      <c r="P8149" s="14"/>
      <c r="Q8149" s="14"/>
      <c r="R8149" s="14"/>
      <c r="S8149" s="14"/>
      <c r="T8149" s="14"/>
      <c r="U8149" s="14"/>
      <c r="V8149" s="14"/>
      <c r="W8149" s="14"/>
      <c r="X8149" s="14"/>
      <c r="Y8149" s="14"/>
    </row>
    <row r="8150" spans="1:25">
      <c r="A8150" s="14" t="s">
        <v>6266</v>
      </c>
      <c r="B8150" s="14" t="s">
        <v>68</v>
      </c>
      <c r="C8150" s="14" t="s">
        <v>129</v>
      </c>
      <c r="D8150" s="14" t="s">
        <v>42</v>
      </c>
      <c r="E8150" s="14">
        <v>4</v>
      </c>
      <c r="F8150" s="14">
        <v>63.952437822422198</v>
      </c>
      <c r="G8150" s="14">
        <v>21.317479274140702</v>
      </c>
      <c r="H8150" s="14">
        <v>208.17850853653101</v>
      </c>
      <c r="I8150" s="14">
        <v>174.31097043938499</v>
      </c>
      <c r="J8150" s="14">
        <v>133.27257337681399</v>
      </c>
      <c r="K8150" s="14">
        <v>223.75651172649299</v>
      </c>
      <c r="L8150" s="14">
        <v>49.445541287107503</v>
      </c>
      <c r="M8150" s="14">
        <v>41.038397062570702</v>
      </c>
      <c r="O8150" s="14"/>
      <c r="P8150" s="14"/>
      <c r="Q8150" s="14"/>
      <c r="R8150" s="14"/>
      <c r="S8150" s="14"/>
      <c r="T8150" s="14"/>
      <c r="U8150" s="14"/>
      <c r="V8150" s="14"/>
      <c r="W8150" s="14"/>
      <c r="X8150" s="14"/>
      <c r="Y8150" s="14"/>
    </row>
    <row r="8151" spans="1:25">
      <c r="A8151" s="14" t="s">
        <v>6267</v>
      </c>
      <c r="B8151" s="14" t="s">
        <v>68</v>
      </c>
      <c r="C8151" s="14" t="s">
        <v>130</v>
      </c>
      <c r="D8151" s="14" t="s">
        <v>42</v>
      </c>
      <c r="E8151" s="14">
        <v>4</v>
      </c>
      <c r="F8151" s="14">
        <v>60.774622788614003</v>
      </c>
      <c r="G8151" s="14">
        <v>20.258207596204699</v>
      </c>
      <c r="H8151" s="14">
        <v>197.64104971907</v>
      </c>
      <c r="I8151" s="14">
        <v>163.584308157658</v>
      </c>
      <c r="J8151" s="14">
        <v>124.187292061875</v>
      </c>
      <c r="K8151" s="14">
        <v>211.282987084506</v>
      </c>
      <c r="L8151" s="14">
        <v>47.698678926847201</v>
      </c>
      <c r="M8151" s="14">
        <v>39.397016095783499</v>
      </c>
      <c r="O8151" s="14"/>
      <c r="P8151" s="14"/>
      <c r="Q8151" s="14"/>
      <c r="R8151" s="14"/>
      <c r="S8151" s="14"/>
      <c r="T8151" s="14"/>
      <c r="U8151" s="14"/>
      <c r="V8151" s="14"/>
      <c r="W8151" s="14"/>
      <c r="X8151" s="14"/>
      <c r="Y8151" s="14"/>
    </row>
    <row r="8152" spans="1:25">
      <c r="A8152" s="14" t="s">
        <v>6268</v>
      </c>
      <c r="B8152" s="14" t="s">
        <v>68</v>
      </c>
      <c r="C8152" s="14" t="s">
        <v>131</v>
      </c>
      <c r="D8152" s="14" t="s">
        <v>42</v>
      </c>
      <c r="E8152" s="14">
        <v>4</v>
      </c>
      <c r="F8152" s="14">
        <v>56.162817153643999</v>
      </c>
      <c r="G8152" s="14">
        <v>18.7209390512147</v>
      </c>
      <c r="H8152" s="14">
        <v>181.980484588309</v>
      </c>
      <c r="I8152" s="14">
        <v>147.302760109762</v>
      </c>
      <c r="J8152" s="14">
        <v>110.42993550912099</v>
      </c>
      <c r="K8152" s="14">
        <v>192.29318480794001</v>
      </c>
      <c r="L8152" s="14">
        <v>44.990424698178401</v>
      </c>
      <c r="M8152" s="14">
        <v>36.872824600640897</v>
      </c>
      <c r="O8152" s="14"/>
      <c r="P8152" s="14"/>
      <c r="Q8152" s="14"/>
      <c r="R8152" s="14"/>
      <c r="S8152" s="14"/>
      <c r="T8152" s="14"/>
      <c r="U8152" s="14"/>
      <c r="V8152" s="14"/>
      <c r="W8152" s="14"/>
      <c r="X8152" s="14"/>
      <c r="Y8152" s="14"/>
    </row>
    <row r="8153" spans="1:25">
      <c r="A8153" s="14" t="s">
        <v>6269</v>
      </c>
      <c r="B8153" s="14" t="s">
        <v>68</v>
      </c>
      <c r="C8153" s="14" t="s">
        <v>132</v>
      </c>
      <c r="D8153" s="14" t="s">
        <v>42</v>
      </c>
      <c r="E8153" s="14">
        <v>4</v>
      </c>
      <c r="F8153" s="14">
        <v>51.113815810819403</v>
      </c>
      <c r="G8153" s="14">
        <v>17.037938603606499</v>
      </c>
      <c r="H8153" s="14">
        <v>165.15498339467999</v>
      </c>
      <c r="I8153" s="14">
        <v>132.78856081419801</v>
      </c>
      <c r="J8153" s="14">
        <v>98.102180089649394</v>
      </c>
      <c r="K8153" s="14">
        <v>175.52288097512201</v>
      </c>
      <c r="L8153" s="14">
        <v>42.734320160923701</v>
      </c>
      <c r="M8153" s="14">
        <v>34.686380724548698</v>
      </c>
      <c r="O8153" s="14"/>
      <c r="P8153" s="14"/>
      <c r="Q8153" s="14"/>
      <c r="R8153" s="14"/>
      <c r="S8153" s="14"/>
      <c r="T8153" s="14"/>
      <c r="U8153" s="14"/>
      <c r="V8153" s="14"/>
      <c r="W8153" s="14"/>
      <c r="X8153" s="14"/>
      <c r="Y8153" s="14"/>
    </row>
    <row r="8154" spans="1:25">
      <c r="A8154" s="14" t="s">
        <v>6270</v>
      </c>
      <c r="B8154" s="14" t="s">
        <v>68</v>
      </c>
      <c r="C8154" s="14" t="s">
        <v>38</v>
      </c>
      <c r="D8154" s="14" t="s">
        <v>42</v>
      </c>
      <c r="E8154" s="14">
        <v>5</v>
      </c>
      <c r="F8154" s="14">
        <v>53.151526711822001</v>
      </c>
      <c r="G8154" s="14">
        <v>17.717175570607299</v>
      </c>
      <c r="H8154" s="14">
        <v>230.99316258940399</v>
      </c>
      <c r="I8154" s="14">
        <v>212.96536970332301</v>
      </c>
      <c r="J8154" s="14">
        <v>158.636360606056</v>
      </c>
      <c r="K8154" s="14">
        <v>279.62770257195098</v>
      </c>
      <c r="L8154" s="14">
        <v>66.6623328686278</v>
      </c>
      <c r="M8154" s="14">
        <v>54.329009097267203</v>
      </c>
      <c r="O8154" s="14"/>
      <c r="P8154" s="14"/>
      <c r="Q8154" s="14"/>
      <c r="R8154" s="14"/>
      <c r="S8154" s="14"/>
      <c r="T8154" s="14"/>
      <c r="U8154" s="14"/>
      <c r="V8154" s="14"/>
      <c r="W8154" s="14"/>
      <c r="X8154" s="14"/>
      <c r="Y8154" s="14"/>
    </row>
    <row r="8155" spans="1:25">
      <c r="A8155" s="14" t="s">
        <v>6271</v>
      </c>
      <c r="B8155" s="14" t="s">
        <v>68</v>
      </c>
      <c r="C8155" s="14" t="s">
        <v>36</v>
      </c>
      <c r="D8155" s="14" t="s">
        <v>42</v>
      </c>
      <c r="E8155" s="14">
        <v>5</v>
      </c>
      <c r="F8155" s="14">
        <v>50.6888471994151</v>
      </c>
      <c r="G8155" s="14">
        <v>16.896282399804999</v>
      </c>
      <c r="H8155" s="14">
        <v>219.765216559355</v>
      </c>
      <c r="I8155" s="14">
        <v>204.033630483351</v>
      </c>
      <c r="J8155" s="14">
        <v>150.96576097119501</v>
      </c>
      <c r="K8155" s="14">
        <v>269.47190822012402</v>
      </c>
      <c r="L8155" s="14">
        <v>65.438277736773003</v>
      </c>
      <c r="M8155" s="14">
        <v>53.067869512155703</v>
      </c>
      <c r="O8155" s="14"/>
      <c r="P8155" s="14"/>
      <c r="Q8155" s="14"/>
      <c r="R8155" s="14"/>
      <c r="S8155" s="14"/>
      <c r="T8155" s="14"/>
      <c r="U8155" s="14"/>
      <c r="V8155" s="14"/>
      <c r="W8155" s="14"/>
      <c r="X8155" s="14"/>
      <c r="Y8155" s="14"/>
    </row>
    <row r="8156" spans="1:25">
      <c r="A8156" s="14" t="s">
        <v>6272</v>
      </c>
      <c r="B8156" s="14" t="s">
        <v>68</v>
      </c>
      <c r="C8156" s="14" t="s">
        <v>34</v>
      </c>
      <c r="D8156" s="14" t="s">
        <v>42</v>
      </c>
      <c r="E8156" s="14">
        <v>5</v>
      </c>
      <c r="F8156" s="14">
        <v>48.346351088816697</v>
      </c>
      <c r="G8156" s="14">
        <v>16.115450362938901</v>
      </c>
      <c r="H8156" s="14">
        <v>209.29156315505099</v>
      </c>
      <c r="I8156" s="14">
        <v>192.31329277058401</v>
      </c>
      <c r="J8156" s="14">
        <v>141.111788313023</v>
      </c>
      <c r="K8156" s="14">
        <v>255.77049601775201</v>
      </c>
      <c r="L8156" s="14">
        <v>63.457203247167399</v>
      </c>
      <c r="M8156" s="14">
        <v>51.201504457561597</v>
      </c>
      <c r="O8156" s="14"/>
      <c r="P8156" s="14"/>
      <c r="Q8156" s="14"/>
      <c r="R8156" s="14"/>
      <c r="S8156" s="14"/>
      <c r="T8156" s="14"/>
      <c r="U8156" s="14"/>
      <c r="V8156" s="14"/>
      <c r="W8156" s="14"/>
      <c r="X8156" s="14"/>
      <c r="Y8156" s="14"/>
    </row>
    <row r="8157" spans="1:25">
      <c r="A8157" s="14" t="s">
        <v>6273</v>
      </c>
      <c r="B8157" s="14" t="s">
        <v>68</v>
      </c>
      <c r="C8157" s="14" t="s">
        <v>128</v>
      </c>
      <c r="D8157" s="14" t="s">
        <v>42</v>
      </c>
      <c r="E8157" s="14">
        <v>5</v>
      </c>
      <c r="F8157" s="14">
        <v>48.402887979593601</v>
      </c>
      <c r="G8157" s="14">
        <v>16.134295993197899</v>
      </c>
      <c r="H8157" s="14">
        <v>209.454705870412</v>
      </c>
      <c r="I8157" s="14">
        <v>184.14218149413301</v>
      </c>
      <c r="J8157" s="14">
        <v>135.02838410481999</v>
      </c>
      <c r="K8157" s="14">
        <v>245.004261250371</v>
      </c>
      <c r="L8157" s="14">
        <v>60.8620797562386</v>
      </c>
      <c r="M8157" s="14">
        <v>49.1137973893129</v>
      </c>
      <c r="O8157" s="14"/>
      <c r="P8157" s="14"/>
      <c r="Q8157" s="14"/>
      <c r="R8157" s="14"/>
      <c r="S8157" s="14"/>
      <c r="T8157" s="14"/>
      <c r="U8157" s="14"/>
      <c r="V8157" s="14"/>
      <c r="W8157" s="14"/>
      <c r="X8157" s="14"/>
      <c r="Y8157" s="14"/>
    </row>
    <row r="8158" spans="1:25">
      <c r="A8158" s="14" t="s">
        <v>6274</v>
      </c>
      <c r="B8158" s="14" t="s">
        <v>68</v>
      </c>
      <c r="C8158" s="14" t="s">
        <v>129</v>
      </c>
      <c r="D8158" s="14" t="s">
        <v>42</v>
      </c>
      <c r="E8158" s="14">
        <v>5</v>
      </c>
      <c r="F8158" s="14">
        <v>53.226123715908301</v>
      </c>
      <c r="G8158" s="14">
        <v>17.742041238636101</v>
      </c>
      <c r="H8158" s="14">
        <v>230.17697507311999</v>
      </c>
      <c r="I8158" s="14">
        <v>199.94970778811199</v>
      </c>
      <c r="J8158" s="14">
        <v>148.867665817123</v>
      </c>
      <c r="K8158" s="14">
        <v>262.61890824830999</v>
      </c>
      <c r="L8158" s="14">
        <v>62.669200460197501</v>
      </c>
      <c r="M8158" s="14">
        <v>51.082041970989202</v>
      </c>
      <c r="O8158" s="14"/>
      <c r="P8158" s="14"/>
      <c r="Q8158" s="14"/>
      <c r="R8158" s="14"/>
      <c r="S8158" s="14"/>
      <c r="T8158" s="14"/>
      <c r="U8158" s="14"/>
      <c r="V8158" s="14"/>
      <c r="W8158" s="14"/>
      <c r="X8158" s="14"/>
      <c r="Y8158" s="14"/>
    </row>
    <row r="8159" spans="1:25">
      <c r="A8159" s="14" t="s">
        <v>6275</v>
      </c>
      <c r="B8159" s="14" t="s">
        <v>68</v>
      </c>
      <c r="C8159" s="14" t="s">
        <v>130</v>
      </c>
      <c r="D8159" s="14" t="s">
        <v>42</v>
      </c>
      <c r="E8159" s="14">
        <v>5</v>
      </c>
      <c r="F8159" s="14">
        <v>53.919058583980402</v>
      </c>
      <c r="G8159" s="14">
        <v>17.9730195279935</v>
      </c>
      <c r="H8159" s="14">
        <v>233.72950099258901</v>
      </c>
      <c r="I8159" s="14">
        <v>204.242500990091</v>
      </c>
      <c r="J8159" s="14">
        <v>152.442865676244</v>
      </c>
      <c r="K8159" s="14">
        <v>267.70765650982997</v>
      </c>
      <c r="L8159" s="14">
        <v>63.465155519739298</v>
      </c>
      <c r="M8159" s="14">
        <v>51.799635313847098</v>
      </c>
      <c r="O8159" s="14"/>
      <c r="P8159" s="14"/>
      <c r="Q8159" s="14"/>
      <c r="R8159" s="14"/>
      <c r="S8159" s="14"/>
      <c r="T8159" s="14"/>
      <c r="U8159" s="14"/>
      <c r="V8159" s="14"/>
      <c r="W8159" s="14"/>
      <c r="X8159" s="14"/>
      <c r="Y8159" s="14"/>
    </row>
    <row r="8160" spans="1:25">
      <c r="A8160" s="14" t="s">
        <v>6276</v>
      </c>
      <c r="B8160" s="14" t="s">
        <v>68</v>
      </c>
      <c r="C8160" s="14" t="s">
        <v>131</v>
      </c>
      <c r="D8160" s="14" t="s">
        <v>42</v>
      </c>
      <c r="E8160" s="14">
        <v>5</v>
      </c>
      <c r="F8160" s="14">
        <v>64.202736495266393</v>
      </c>
      <c r="G8160" s="14">
        <v>21.400912165088801</v>
      </c>
      <c r="H8160" s="14">
        <v>278.27122267365797</v>
      </c>
      <c r="I8160" s="14">
        <v>239.59357263359399</v>
      </c>
      <c r="J8160" s="14">
        <v>183.632192291064</v>
      </c>
      <c r="K8160" s="14">
        <v>306.994515548626</v>
      </c>
      <c r="L8160" s="14">
        <v>67.400942915032701</v>
      </c>
      <c r="M8160" s="14">
        <v>55.961380342529701</v>
      </c>
      <c r="O8160" s="14"/>
      <c r="P8160" s="14"/>
      <c r="Q8160" s="14"/>
      <c r="R8160" s="14"/>
      <c r="S8160" s="14"/>
      <c r="T8160" s="14"/>
      <c r="U8160" s="14"/>
      <c r="V8160" s="14"/>
      <c r="W8160" s="14"/>
      <c r="X8160" s="14"/>
      <c r="Y8160" s="14"/>
    </row>
    <row r="8161" spans="1:25">
      <c r="A8161" s="14" t="s">
        <v>6277</v>
      </c>
      <c r="B8161" s="14" t="s">
        <v>68</v>
      </c>
      <c r="C8161" s="14" t="s">
        <v>132</v>
      </c>
      <c r="D8161" s="14" t="s">
        <v>42</v>
      </c>
      <c r="E8161" s="14">
        <v>5</v>
      </c>
      <c r="F8161" s="14">
        <v>66.834111247040795</v>
      </c>
      <c r="G8161" s="14">
        <v>22.278037082346899</v>
      </c>
      <c r="H8161" s="14">
        <v>289.32515691359703</v>
      </c>
      <c r="I8161" s="14">
        <v>249.66741429806001</v>
      </c>
      <c r="J8161" s="14">
        <v>192.48726708823901</v>
      </c>
      <c r="K8161" s="14">
        <v>318.280031783629</v>
      </c>
      <c r="L8161" s="14">
        <v>68.612617485569203</v>
      </c>
      <c r="M8161" s="14">
        <v>57.180147209820198</v>
      </c>
      <c r="O8161" s="14"/>
      <c r="P8161" s="14"/>
      <c r="Q8161" s="14"/>
      <c r="R8161" s="14"/>
      <c r="S8161" s="14"/>
      <c r="T8161" s="14"/>
      <c r="U8161" s="14"/>
      <c r="V8161" s="14"/>
      <c r="W8161" s="14"/>
      <c r="X8161" s="14"/>
      <c r="Y8161" s="14"/>
    </row>
    <row r="8162" spans="1:25">
      <c r="A8162" s="14" t="s">
        <v>8150</v>
      </c>
      <c r="B8162" s="14" t="s">
        <v>60</v>
      </c>
      <c r="C8162" s="14" t="s">
        <v>38</v>
      </c>
      <c r="D8162" s="14" t="s">
        <v>77</v>
      </c>
      <c r="E8162" s="14">
        <v>0</v>
      </c>
      <c r="F8162" s="14">
        <v>2777.2938277640701</v>
      </c>
      <c r="G8162" s="14">
        <v>925.76460925468996</v>
      </c>
      <c r="H8162" s="14">
        <v>316.468262829347</v>
      </c>
      <c r="I8162" s="14">
        <v>327.240873528897</v>
      </c>
      <c r="J8162" s="14">
        <v>315.105260947879</v>
      </c>
      <c r="K8162" s="14">
        <v>339.72189239839901</v>
      </c>
      <c r="L8162" s="14">
        <v>12.481018869501799</v>
      </c>
      <c r="M8162" s="14">
        <v>12.135612581018099</v>
      </c>
      <c r="O8162" s="14"/>
      <c r="P8162" s="14"/>
      <c r="Q8162" s="14"/>
      <c r="R8162" s="14"/>
      <c r="S8162" s="14"/>
      <c r="T8162" s="14"/>
      <c r="U8162" s="14"/>
      <c r="V8162" s="14"/>
      <c r="W8162" s="14"/>
      <c r="X8162" s="14"/>
      <c r="Y8162" s="14"/>
    </row>
    <row r="8163" spans="1:25">
      <c r="A8163" s="14" t="s">
        <v>8151</v>
      </c>
      <c r="B8163" s="14" t="s">
        <v>60</v>
      </c>
      <c r="C8163" s="14" t="s">
        <v>36</v>
      </c>
      <c r="D8163" s="14" t="s">
        <v>77</v>
      </c>
      <c r="E8163" s="14">
        <v>0</v>
      </c>
      <c r="F8163" s="14">
        <v>2693.93844981954</v>
      </c>
      <c r="G8163" s="14">
        <v>897.97948327317999</v>
      </c>
      <c r="H8163" s="14">
        <v>304.77485287767001</v>
      </c>
      <c r="I8163" s="14">
        <v>314.21860952418001</v>
      </c>
      <c r="J8163" s="14">
        <v>302.39138329202001</v>
      </c>
      <c r="K8163" s="14">
        <v>326.38771507133998</v>
      </c>
      <c r="L8163" s="14">
        <v>12.169105547159299</v>
      </c>
      <c r="M8163" s="14">
        <v>11.827226232160401</v>
      </c>
      <c r="O8163" s="14"/>
      <c r="P8163" s="14"/>
      <c r="Q8163" s="14"/>
      <c r="R8163" s="14"/>
      <c r="S8163" s="14"/>
      <c r="T8163" s="14"/>
      <c r="U8163" s="14"/>
      <c r="V8163" s="14"/>
      <c r="W8163" s="14"/>
      <c r="X8163" s="14"/>
      <c r="Y8163" s="14"/>
    </row>
    <row r="8164" spans="1:25">
      <c r="A8164" s="14" t="s">
        <v>8152</v>
      </c>
      <c r="B8164" s="14" t="s">
        <v>60</v>
      </c>
      <c r="C8164" s="14" t="s">
        <v>34</v>
      </c>
      <c r="D8164" s="14" t="s">
        <v>77</v>
      </c>
      <c r="E8164" s="14">
        <v>0</v>
      </c>
      <c r="F8164" s="14">
        <v>2630.04120928881</v>
      </c>
      <c r="G8164" s="14">
        <v>876.68040309626997</v>
      </c>
      <c r="H8164" s="14">
        <v>295.76912930405501</v>
      </c>
      <c r="I8164" s="14">
        <v>302.79320570576601</v>
      </c>
      <c r="J8164" s="14">
        <v>291.266021788621</v>
      </c>
      <c r="K8164" s="14">
        <v>314.65768391835701</v>
      </c>
      <c r="L8164" s="14">
        <v>11.864478212590299</v>
      </c>
      <c r="M8164" s="14">
        <v>11.5271839171455</v>
      </c>
      <c r="O8164" s="14"/>
      <c r="P8164" s="14"/>
      <c r="Q8164" s="14"/>
      <c r="R8164" s="14"/>
      <c r="S8164" s="14"/>
      <c r="T8164" s="14"/>
      <c r="U8164" s="14"/>
      <c r="V8164" s="14"/>
      <c r="W8164" s="14"/>
      <c r="X8164" s="14"/>
      <c r="Y8164" s="14"/>
    </row>
    <row r="8165" spans="1:25">
      <c r="A8165" s="14" t="s">
        <v>8153</v>
      </c>
      <c r="B8165" s="14" t="s">
        <v>60</v>
      </c>
      <c r="C8165" s="14" t="s">
        <v>128</v>
      </c>
      <c r="D8165" s="14" t="s">
        <v>77</v>
      </c>
      <c r="E8165" s="14">
        <v>0</v>
      </c>
      <c r="F8165" s="14">
        <v>2675.07345858806</v>
      </c>
      <c r="G8165" s="14">
        <v>891.691152862688</v>
      </c>
      <c r="H8165" s="14">
        <v>299.30322540304797</v>
      </c>
      <c r="I8165" s="14">
        <v>304.69098854362301</v>
      </c>
      <c r="J8165" s="14">
        <v>293.19906028668498</v>
      </c>
      <c r="K8165" s="14">
        <v>316.51629184471</v>
      </c>
      <c r="L8165" s="14">
        <v>11.8253033010867</v>
      </c>
      <c r="M8165" s="14">
        <v>11.491928256938699</v>
      </c>
      <c r="O8165" s="14"/>
      <c r="P8165" s="14"/>
      <c r="Q8165" s="14"/>
      <c r="R8165" s="14"/>
      <c r="S8165" s="14"/>
      <c r="T8165" s="14"/>
      <c r="U8165" s="14"/>
      <c r="V8165" s="14"/>
      <c r="W8165" s="14"/>
      <c r="X8165" s="14"/>
      <c r="Y8165" s="14"/>
    </row>
    <row r="8166" spans="1:25">
      <c r="A8166" s="14" t="s">
        <v>8154</v>
      </c>
      <c r="B8166" s="14" t="s">
        <v>60</v>
      </c>
      <c r="C8166" s="14" t="s">
        <v>129</v>
      </c>
      <c r="D8166" s="14" t="s">
        <v>77</v>
      </c>
      <c r="E8166" s="14">
        <v>0</v>
      </c>
      <c r="F8166" s="14">
        <v>2674.2220847348599</v>
      </c>
      <c r="G8166" s="14">
        <v>891.40736157828599</v>
      </c>
      <c r="H8166" s="14">
        <v>298.01127810309998</v>
      </c>
      <c r="I8166" s="14">
        <v>300.59372733161501</v>
      </c>
      <c r="J8166" s="14">
        <v>289.26320115589198</v>
      </c>
      <c r="K8166" s="14">
        <v>312.25299951024601</v>
      </c>
      <c r="L8166" s="14">
        <v>11.659272178631401</v>
      </c>
      <c r="M8166" s="14">
        <v>11.3305261757233</v>
      </c>
      <c r="O8166" s="14"/>
      <c r="P8166" s="14"/>
      <c r="Q8166" s="14"/>
      <c r="R8166" s="14"/>
      <c r="S8166" s="14"/>
      <c r="T8166" s="14"/>
      <c r="U8166" s="14"/>
      <c r="V8166" s="14"/>
      <c r="W8166" s="14"/>
      <c r="X8166" s="14"/>
      <c r="Y8166" s="14"/>
    </row>
    <row r="8167" spans="1:25">
      <c r="A8167" s="14" t="s">
        <v>8155</v>
      </c>
      <c r="B8167" s="14" t="s">
        <v>60</v>
      </c>
      <c r="C8167" s="14" t="s">
        <v>130</v>
      </c>
      <c r="D8167" s="14" t="s">
        <v>77</v>
      </c>
      <c r="E8167" s="14">
        <v>0</v>
      </c>
      <c r="F8167" s="14">
        <v>2702.7346818252099</v>
      </c>
      <c r="G8167" s="14">
        <v>900.91156060840399</v>
      </c>
      <c r="H8167" s="14">
        <v>300.25414479438501</v>
      </c>
      <c r="I8167" s="14">
        <v>300.13193343874599</v>
      </c>
      <c r="J8167" s="14">
        <v>288.88511913610103</v>
      </c>
      <c r="K8167" s="14">
        <v>311.70331173479201</v>
      </c>
      <c r="L8167" s="14">
        <v>11.571378296046699</v>
      </c>
      <c r="M8167" s="14">
        <v>11.2468143026448</v>
      </c>
      <c r="O8167" s="14"/>
      <c r="P8167" s="14"/>
      <c r="Q8167" s="14"/>
      <c r="R8167" s="14"/>
      <c r="S8167" s="14"/>
      <c r="T8167" s="14"/>
      <c r="U8167" s="14"/>
      <c r="V8167" s="14"/>
      <c r="W8167" s="14"/>
      <c r="X8167" s="14"/>
      <c r="Y8167" s="14"/>
    </row>
    <row r="8168" spans="1:25">
      <c r="A8168" s="14" t="s">
        <v>8156</v>
      </c>
      <c r="B8168" s="14" t="s">
        <v>60</v>
      </c>
      <c r="C8168" s="14" t="s">
        <v>131</v>
      </c>
      <c r="D8168" s="14" t="s">
        <v>77</v>
      </c>
      <c r="E8168" s="14">
        <v>0</v>
      </c>
      <c r="F8168" s="14">
        <v>2684.2768683578402</v>
      </c>
      <c r="G8168" s="14">
        <v>894.75895611928104</v>
      </c>
      <c r="H8168" s="14">
        <v>297.148254196935</v>
      </c>
      <c r="I8168" s="14">
        <v>293.30520804003299</v>
      </c>
      <c r="J8168" s="14">
        <v>282.28154943082001</v>
      </c>
      <c r="K8168" s="14">
        <v>304.64810000223798</v>
      </c>
      <c r="L8168" s="14">
        <v>11.342891962205201</v>
      </c>
      <c r="M8168" s="14">
        <v>11.0236586092132</v>
      </c>
      <c r="O8168" s="14"/>
      <c r="P8168" s="14"/>
      <c r="Q8168" s="14"/>
      <c r="R8168" s="14"/>
      <c r="S8168" s="14"/>
      <c r="T8168" s="14"/>
      <c r="U8168" s="14"/>
      <c r="V8168" s="14"/>
      <c r="W8168" s="14"/>
      <c r="X8168" s="14"/>
      <c r="Y8168" s="14"/>
    </row>
    <row r="8169" spans="1:25">
      <c r="A8169" s="14" t="s">
        <v>8157</v>
      </c>
      <c r="B8169" s="14" t="s">
        <v>60</v>
      </c>
      <c r="C8169" s="14" t="s">
        <v>132</v>
      </c>
      <c r="D8169" s="14" t="s">
        <v>77</v>
      </c>
      <c r="E8169" s="14">
        <v>0</v>
      </c>
      <c r="F8169" s="14">
        <v>2762.4571430088099</v>
      </c>
      <c r="G8169" s="14">
        <v>920.81904766960201</v>
      </c>
      <c r="H8169" s="14">
        <v>304.31613930666703</v>
      </c>
      <c r="I8169" s="14">
        <v>297.77348055919202</v>
      </c>
      <c r="J8169" s="14">
        <v>286.74113667876901</v>
      </c>
      <c r="K8169" s="14">
        <v>309.12068458099799</v>
      </c>
      <c r="L8169" s="14">
        <v>11.347204021806</v>
      </c>
      <c r="M8169" s="14">
        <v>11.032343880422101</v>
      </c>
      <c r="O8169" s="14"/>
      <c r="P8169" s="14"/>
      <c r="Q8169" s="14"/>
      <c r="R8169" s="14"/>
      <c r="S8169" s="14"/>
      <c r="T8169" s="14"/>
      <c r="U8169" s="14"/>
      <c r="V8169" s="14"/>
      <c r="W8169" s="14"/>
      <c r="X8169" s="14"/>
      <c r="Y8169" s="14"/>
    </row>
    <row r="8170" spans="1:25">
      <c r="A8170" s="14" t="s">
        <v>8158</v>
      </c>
      <c r="B8170" s="14" t="s">
        <v>60</v>
      </c>
      <c r="C8170" s="14" t="s">
        <v>38</v>
      </c>
      <c r="D8170" s="14" t="s">
        <v>77</v>
      </c>
      <c r="E8170" s="14">
        <v>1</v>
      </c>
      <c r="F8170" s="14">
        <v>401.47171517068398</v>
      </c>
      <c r="G8170" s="14">
        <v>133.823905056895</v>
      </c>
      <c r="H8170" s="14">
        <v>213.40121999185899</v>
      </c>
      <c r="I8170" s="14">
        <v>212.32636816176901</v>
      </c>
      <c r="J8170" s="14">
        <v>191.91465897959</v>
      </c>
      <c r="K8170" s="14">
        <v>234.305672352974</v>
      </c>
      <c r="L8170" s="14">
        <v>21.979304191205301</v>
      </c>
      <c r="M8170" s="14">
        <v>20.4117091821795</v>
      </c>
      <c r="O8170" s="14"/>
      <c r="P8170" s="14"/>
      <c r="Q8170" s="14"/>
      <c r="R8170" s="14"/>
      <c r="S8170" s="14"/>
      <c r="T8170" s="14"/>
      <c r="U8170" s="14"/>
      <c r="V8170" s="14"/>
      <c r="W8170" s="14"/>
      <c r="X8170" s="14"/>
      <c r="Y8170" s="14"/>
    </row>
    <row r="8171" spans="1:25">
      <c r="A8171" s="14" t="s">
        <v>8159</v>
      </c>
      <c r="B8171" s="14" t="s">
        <v>60</v>
      </c>
      <c r="C8171" s="14" t="s">
        <v>36</v>
      </c>
      <c r="D8171" s="14" t="s">
        <v>77</v>
      </c>
      <c r="E8171" s="14">
        <v>1</v>
      </c>
      <c r="F8171" s="14">
        <v>404.03548562090799</v>
      </c>
      <c r="G8171" s="14">
        <v>134.67849520696899</v>
      </c>
      <c r="H8171" s="14">
        <v>212.77231971020601</v>
      </c>
      <c r="I8171" s="14">
        <v>208.77927244975899</v>
      </c>
      <c r="J8171" s="14">
        <v>188.76629989011201</v>
      </c>
      <c r="K8171" s="14">
        <v>230.324132096103</v>
      </c>
      <c r="L8171" s="14">
        <v>21.544859646344001</v>
      </c>
      <c r="M8171" s="14">
        <v>20.012972559646499</v>
      </c>
      <c r="O8171" s="14"/>
      <c r="P8171" s="14"/>
      <c r="Q8171" s="14"/>
      <c r="R8171" s="14"/>
      <c r="S8171" s="14"/>
      <c r="T8171" s="14"/>
      <c r="U8171" s="14"/>
      <c r="V8171" s="14"/>
      <c r="W8171" s="14"/>
      <c r="X8171" s="14"/>
      <c r="Y8171" s="14"/>
    </row>
    <row r="8172" spans="1:25">
      <c r="A8172" s="14" t="s">
        <v>8160</v>
      </c>
      <c r="B8172" s="14" t="s">
        <v>60</v>
      </c>
      <c r="C8172" s="14" t="s">
        <v>34</v>
      </c>
      <c r="D8172" s="14" t="s">
        <v>77</v>
      </c>
      <c r="E8172" s="14">
        <v>1</v>
      </c>
      <c r="F8172" s="14">
        <v>372.19110413842202</v>
      </c>
      <c r="G8172" s="14">
        <v>124.063701379474</v>
      </c>
      <c r="H8172" s="14">
        <v>194.58225721776401</v>
      </c>
      <c r="I8172" s="14">
        <v>188.88106832241701</v>
      </c>
      <c r="J8172" s="14">
        <v>170.04124805962101</v>
      </c>
      <c r="K8172" s="14">
        <v>209.22600077590499</v>
      </c>
      <c r="L8172" s="14">
        <v>20.3449324534878</v>
      </c>
      <c r="M8172" s="14">
        <v>18.839820262796799</v>
      </c>
      <c r="O8172" s="14"/>
      <c r="P8172" s="14"/>
      <c r="Q8172" s="14"/>
      <c r="R8172" s="14"/>
      <c r="S8172" s="14"/>
      <c r="T8172" s="14"/>
      <c r="U8172" s="14"/>
      <c r="V8172" s="14"/>
      <c r="W8172" s="14"/>
      <c r="X8172" s="14"/>
      <c r="Y8172" s="14"/>
    </row>
    <row r="8173" spans="1:25">
      <c r="A8173" s="14" t="s">
        <v>8161</v>
      </c>
      <c r="B8173" s="14" t="s">
        <v>60</v>
      </c>
      <c r="C8173" s="14" t="s">
        <v>128</v>
      </c>
      <c r="D8173" s="14" t="s">
        <v>77</v>
      </c>
      <c r="E8173" s="14">
        <v>1</v>
      </c>
      <c r="F8173" s="14">
        <v>385.628755167495</v>
      </c>
      <c r="G8173" s="14">
        <v>128.54291838916501</v>
      </c>
      <c r="H8173" s="14">
        <v>200.43803837327499</v>
      </c>
      <c r="I8173" s="14">
        <v>191.52270253568199</v>
      </c>
      <c r="J8173" s="14">
        <v>172.76496065656099</v>
      </c>
      <c r="K8173" s="14">
        <v>211.75154727279499</v>
      </c>
      <c r="L8173" s="14">
        <v>20.2288447371137</v>
      </c>
      <c r="M8173" s="14">
        <v>18.757741879120999</v>
      </c>
      <c r="O8173" s="14"/>
      <c r="P8173" s="14"/>
      <c r="Q8173" s="14"/>
      <c r="R8173" s="14"/>
      <c r="S8173" s="14"/>
      <c r="T8173" s="14"/>
      <c r="U8173" s="14"/>
      <c r="V8173" s="14"/>
      <c r="W8173" s="14"/>
      <c r="X8173" s="14"/>
      <c r="Y8173" s="14"/>
    </row>
    <row r="8174" spans="1:25">
      <c r="A8174" s="14" t="s">
        <v>8162</v>
      </c>
      <c r="B8174" s="14" t="s">
        <v>60</v>
      </c>
      <c r="C8174" s="14" t="s">
        <v>129</v>
      </c>
      <c r="D8174" s="14" t="s">
        <v>77</v>
      </c>
      <c r="E8174" s="14">
        <v>1</v>
      </c>
      <c r="F8174" s="14">
        <v>391.00464816826701</v>
      </c>
      <c r="G8174" s="14">
        <v>130.33488272275599</v>
      </c>
      <c r="H8174" s="14">
        <v>202.47034086500301</v>
      </c>
      <c r="I8174" s="14">
        <v>190.27954516578799</v>
      </c>
      <c r="J8174" s="14">
        <v>171.788367083254</v>
      </c>
      <c r="K8174" s="14">
        <v>210.21049746694899</v>
      </c>
      <c r="L8174" s="14">
        <v>19.930952301161501</v>
      </c>
      <c r="M8174" s="14">
        <v>18.491178082533501</v>
      </c>
      <c r="O8174" s="14"/>
      <c r="P8174" s="14"/>
      <c r="Q8174" s="14"/>
      <c r="R8174" s="14"/>
      <c r="S8174" s="14"/>
      <c r="T8174" s="14"/>
      <c r="U8174" s="14"/>
      <c r="V8174" s="14"/>
      <c r="W8174" s="14"/>
      <c r="X8174" s="14"/>
      <c r="Y8174" s="14"/>
    </row>
    <row r="8175" spans="1:25">
      <c r="A8175" s="14" t="s">
        <v>8163</v>
      </c>
      <c r="B8175" s="14" t="s">
        <v>60</v>
      </c>
      <c r="C8175" s="14" t="s">
        <v>130</v>
      </c>
      <c r="D8175" s="14" t="s">
        <v>77</v>
      </c>
      <c r="E8175" s="14">
        <v>1</v>
      </c>
      <c r="F8175" s="14">
        <v>407.07834157171601</v>
      </c>
      <c r="G8175" s="14">
        <v>135.69278052390499</v>
      </c>
      <c r="H8175" s="14">
        <v>210.140742202138</v>
      </c>
      <c r="I8175" s="14">
        <v>193.95263061139701</v>
      </c>
      <c r="J8175" s="14">
        <v>175.47322609110199</v>
      </c>
      <c r="K8175" s="14">
        <v>213.84102171264999</v>
      </c>
      <c r="L8175" s="14">
        <v>19.888391101253099</v>
      </c>
      <c r="M8175" s="14">
        <v>18.479404520295098</v>
      </c>
      <c r="O8175" s="14"/>
      <c r="P8175" s="14"/>
      <c r="Q8175" s="14"/>
      <c r="R8175" s="14"/>
      <c r="S8175" s="14"/>
      <c r="T8175" s="14"/>
      <c r="U8175" s="14"/>
      <c r="V8175" s="14"/>
      <c r="W8175" s="14"/>
      <c r="X8175" s="14"/>
      <c r="Y8175" s="14"/>
    </row>
    <row r="8176" spans="1:25">
      <c r="A8176" s="14" t="s">
        <v>8164</v>
      </c>
      <c r="B8176" s="14" t="s">
        <v>60</v>
      </c>
      <c r="C8176" s="14" t="s">
        <v>131</v>
      </c>
      <c r="D8176" s="14" t="s">
        <v>77</v>
      </c>
      <c r="E8176" s="14">
        <v>1</v>
      </c>
      <c r="F8176" s="14">
        <v>398.49262691010603</v>
      </c>
      <c r="G8176" s="14">
        <v>132.83087563670199</v>
      </c>
      <c r="H8176" s="14">
        <v>205.17272769450901</v>
      </c>
      <c r="I8176" s="14">
        <v>185.338563715775</v>
      </c>
      <c r="J8176" s="14">
        <v>167.49952604523801</v>
      </c>
      <c r="K8176" s="14">
        <v>204.55294196716301</v>
      </c>
      <c r="L8176" s="14">
        <v>19.2143782513877</v>
      </c>
      <c r="M8176" s="14">
        <v>17.8390376705375</v>
      </c>
      <c r="O8176" s="14"/>
      <c r="P8176" s="14"/>
      <c r="Q8176" s="14"/>
      <c r="R8176" s="14"/>
      <c r="S8176" s="14"/>
      <c r="T8176" s="14"/>
      <c r="U8176" s="14"/>
      <c r="V8176" s="14"/>
      <c r="W8176" s="14"/>
      <c r="X8176" s="14"/>
      <c r="Y8176" s="14"/>
    </row>
    <row r="8177" spans="1:25">
      <c r="A8177" s="14" t="s">
        <v>8165</v>
      </c>
      <c r="B8177" s="14" t="s">
        <v>60</v>
      </c>
      <c r="C8177" s="14" t="s">
        <v>132</v>
      </c>
      <c r="D8177" s="14" t="s">
        <v>77</v>
      </c>
      <c r="E8177" s="14">
        <v>1</v>
      </c>
      <c r="F8177" s="14">
        <v>400.09466920721098</v>
      </c>
      <c r="G8177" s="14">
        <v>133.36488973573699</v>
      </c>
      <c r="H8177" s="14">
        <v>205.35261952914101</v>
      </c>
      <c r="I8177" s="14">
        <v>182.03368368097</v>
      </c>
      <c r="J8177" s="14">
        <v>164.536580330601</v>
      </c>
      <c r="K8177" s="14">
        <v>200.876949969142</v>
      </c>
      <c r="L8177" s="14">
        <v>18.843266288172</v>
      </c>
      <c r="M8177" s="14">
        <v>17.497103350369201</v>
      </c>
      <c r="O8177" s="14"/>
      <c r="P8177" s="14"/>
      <c r="Q8177" s="14"/>
      <c r="R8177" s="14"/>
      <c r="S8177" s="14"/>
      <c r="T8177" s="14"/>
      <c r="U8177" s="14"/>
      <c r="V8177" s="14"/>
      <c r="W8177" s="14"/>
      <c r="X8177" s="14"/>
      <c r="Y8177" s="14"/>
    </row>
    <row r="8178" spans="1:25">
      <c r="A8178" s="14" t="s">
        <v>8166</v>
      </c>
      <c r="B8178" s="14" t="s">
        <v>60</v>
      </c>
      <c r="C8178" s="14" t="s">
        <v>38</v>
      </c>
      <c r="D8178" s="14" t="s">
        <v>77</v>
      </c>
      <c r="E8178" s="14">
        <v>2</v>
      </c>
      <c r="F8178" s="14">
        <v>440.05365934768997</v>
      </c>
      <c r="G8178" s="14">
        <v>146.68455311589699</v>
      </c>
      <c r="H8178" s="14">
        <v>240.82442720748301</v>
      </c>
      <c r="I8178" s="14">
        <v>257.838507995491</v>
      </c>
      <c r="J8178" s="14">
        <v>234.065161404804</v>
      </c>
      <c r="K8178" s="14">
        <v>283.35251606226302</v>
      </c>
      <c r="L8178" s="14">
        <v>25.514008066772298</v>
      </c>
      <c r="M8178" s="14">
        <v>23.7733465906867</v>
      </c>
      <c r="O8178" s="14"/>
      <c r="P8178" s="14"/>
      <c r="Q8178" s="14"/>
      <c r="R8178" s="14"/>
      <c r="S8178" s="14"/>
      <c r="T8178" s="14"/>
      <c r="U8178" s="14"/>
      <c r="V8178" s="14"/>
      <c r="W8178" s="14"/>
      <c r="X8178" s="14"/>
      <c r="Y8178" s="14"/>
    </row>
    <row r="8179" spans="1:25">
      <c r="A8179" s="14" t="s">
        <v>8167</v>
      </c>
      <c r="B8179" s="14" t="s">
        <v>60</v>
      </c>
      <c r="C8179" s="14" t="s">
        <v>36</v>
      </c>
      <c r="D8179" s="14" t="s">
        <v>77</v>
      </c>
      <c r="E8179" s="14">
        <v>2</v>
      </c>
      <c r="F8179" s="14">
        <v>421.20480107997997</v>
      </c>
      <c r="G8179" s="14">
        <v>140.40160035999301</v>
      </c>
      <c r="H8179" s="14">
        <v>227.84453578556199</v>
      </c>
      <c r="I8179" s="14">
        <v>241.67415262745899</v>
      </c>
      <c r="J8179" s="14">
        <v>218.916836712904</v>
      </c>
      <c r="K8179" s="14">
        <v>266.13610074115599</v>
      </c>
      <c r="L8179" s="14">
        <v>24.461948113697002</v>
      </c>
      <c r="M8179" s="14">
        <v>22.757315914555001</v>
      </c>
      <c r="O8179" s="14"/>
      <c r="P8179" s="14"/>
      <c r="Q8179" s="14"/>
      <c r="R8179" s="14"/>
      <c r="S8179" s="14"/>
      <c r="T8179" s="14"/>
      <c r="U8179" s="14"/>
      <c r="V8179" s="14"/>
      <c r="W8179" s="14"/>
      <c r="X8179" s="14"/>
      <c r="Y8179" s="14"/>
    </row>
    <row r="8180" spans="1:25">
      <c r="A8180" s="14" t="s">
        <v>8168</v>
      </c>
      <c r="B8180" s="14" t="s">
        <v>60</v>
      </c>
      <c r="C8180" s="14" t="s">
        <v>34</v>
      </c>
      <c r="D8180" s="14" t="s">
        <v>77</v>
      </c>
      <c r="E8180" s="14">
        <v>2</v>
      </c>
      <c r="F8180" s="14">
        <v>423.69123168162702</v>
      </c>
      <c r="G8180" s="14">
        <v>141.230410560542</v>
      </c>
      <c r="H8180" s="14">
        <v>227.37535241044699</v>
      </c>
      <c r="I8180" s="14">
        <v>238.33232284970001</v>
      </c>
      <c r="J8180" s="14">
        <v>215.984401359457</v>
      </c>
      <c r="K8180" s="14">
        <v>262.34909392196499</v>
      </c>
      <c r="L8180" s="14">
        <v>24.0167710722646</v>
      </c>
      <c r="M8180" s="14">
        <v>22.347921490242801</v>
      </c>
      <c r="O8180" s="14"/>
      <c r="P8180" s="14"/>
      <c r="Q8180" s="14"/>
      <c r="R8180" s="14"/>
      <c r="S8180" s="14"/>
      <c r="T8180" s="14"/>
      <c r="U8180" s="14"/>
      <c r="V8180" s="14"/>
      <c r="W8180" s="14"/>
      <c r="X8180" s="14"/>
      <c r="Y8180" s="14"/>
    </row>
    <row r="8181" spans="1:25">
      <c r="A8181" s="14" t="s">
        <v>8169</v>
      </c>
      <c r="B8181" s="14" t="s">
        <v>60</v>
      </c>
      <c r="C8181" s="14" t="s">
        <v>128</v>
      </c>
      <c r="D8181" s="14" t="s">
        <v>77</v>
      </c>
      <c r="E8181" s="14">
        <v>2</v>
      </c>
      <c r="F8181" s="14">
        <v>430.39805895196099</v>
      </c>
      <c r="G8181" s="14">
        <v>143.466019650654</v>
      </c>
      <c r="H8181" s="14">
        <v>229.31570422827301</v>
      </c>
      <c r="I8181" s="14">
        <v>237.16234535949999</v>
      </c>
      <c r="J8181" s="14">
        <v>215.1365348784</v>
      </c>
      <c r="K8181" s="14">
        <v>260.81957229365202</v>
      </c>
      <c r="L8181" s="14">
        <v>23.6572269341527</v>
      </c>
      <c r="M8181" s="14">
        <v>22.025810481099999</v>
      </c>
      <c r="O8181" s="14"/>
      <c r="P8181" s="14"/>
      <c r="Q8181" s="14"/>
      <c r="R8181" s="14"/>
      <c r="S8181" s="14"/>
      <c r="T8181" s="14"/>
      <c r="U8181" s="14"/>
      <c r="V8181" s="14"/>
      <c r="W8181" s="14"/>
      <c r="X8181" s="14"/>
      <c r="Y8181" s="14"/>
    </row>
    <row r="8182" spans="1:25">
      <c r="A8182" s="14" t="s">
        <v>8170</v>
      </c>
      <c r="B8182" s="14" t="s">
        <v>60</v>
      </c>
      <c r="C8182" s="14" t="s">
        <v>129</v>
      </c>
      <c r="D8182" s="14" t="s">
        <v>77</v>
      </c>
      <c r="E8182" s="14">
        <v>2</v>
      </c>
      <c r="F8182" s="14">
        <v>446.22199435996998</v>
      </c>
      <c r="G8182" s="14">
        <v>148.74066478665699</v>
      </c>
      <c r="H8182" s="14">
        <v>236.42653990758001</v>
      </c>
      <c r="I8182" s="14">
        <v>239.881878284435</v>
      </c>
      <c r="J8182" s="14">
        <v>218.029072058168</v>
      </c>
      <c r="K8182" s="14">
        <v>263.32319328998398</v>
      </c>
      <c r="L8182" s="14">
        <v>23.441315005549502</v>
      </c>
      <c r="M8182" s="14">
        <v>21.852806226267202</v>
      </c>
      <c r="O8182" s="14"/>
      <c r="P8182" s="14"/>
      <c r="Q8182" s="14"/>
      <c r="R8182" s="14"/>
      <c r="S8182" s="14"/>
      <c r="T8182" s="14"/>
      <c r="U8182" s="14"/>
      <c r="V8182" s="14"/>
      <c r="W8182" s="14"/>
      <c r="X8182" s="14"/>
      <c r="Y8182" s="14"/>
    </row>
    <row r="8183" spans="1:25">
      <c r="A8183" s="14" t="s">
        <v>8171</v>
      </c>
      <c r="B8183" s="14" t="s">
        <v>60</v>
      </c>
      <c r="C8183" s="14" t="s">
        <v>130</v>
      </c>
      <c r="D8183" s="14" t="s">
        <v>77</v>
      </c>
      <c r="E8183" s="14">
        <v>2</v>
      </c>
      <c r="F8183" s="14">
        <v>457.58454249252998</v>
      </c>
      <c r="G8183" s="14">
        <v>152.52818083084301</v>
      </c>
      <c r="H8183" s="14">
        <v>241.127129558848</v>
      </c>
      <c r="I8183" s="14">
        <v>241.56007760623899</v>
      </c>
      <c r="J8183" s="14">
        <v>219.83599485728899</v>
      </c>
      <c r="K8183" s="14">
        <v>264.84281875927002</v>
      </c>
      <c r="L8183" s="14">
        <v>23.282741153031299</v>
      </c>
      <c r="M8183" s="14">
        <v>21.724082748950199</v>
      </c>
      <c r="O8183" s="14"/>
      <c r="P8183" s="14"/>
      <c r="Q8183" s="14"/>
      <c r="R8183" s="14"/>
      <c r="S8183" s="14"/>
      <c r="T8183" s="14"/>
      <c r="U8183" s="14"/>
      <c r="V8183" s="14"/>
      <c r="W8183" s="14"/>
      <c r="X8183" s="14"/>
      <c r="Y8183" s="14"/>
    </row>
    <row r="8184" spans="1:25">
      <c r="A8184" s="14" t="s">
        <v>8172</v>
      </c>
      <c r="B8184" s="14" t="s">
        <v>60</v>
      </c>
      <c r="C8184" s="14" t="s">
        <v>131</v>
      </c>
      <c r="D8184" s="14" t="s">
        <v>77</v>
      </c>
      <c r="E8184" s="14">
        <v>2</v>
      </c>
      <c r="F8184" s="14">
        <v>454.51839442578301</v>
      </c>
      <c r="G8184" s="14">
        <v>151.50613147526099</v>
      </c>
      <c r="H8184" s="14">
        <v>238.23466838540699</v>
      </c>
      <c r="I8184" s="14">
        <v>234.567957775331</v>
      </c>
      <c r="J8184" s="14">
        <v>213.41258539777601</v>
      </c>
      <c r="K8184" s="14">
        <v>257.24649435990301</v>
      </c>
      <c r="L8184" s="14">
        <v>22.678536584571599</v>
      </c>
      <c r="M8184" s="14">
        <v>21.155372377554599</v>
      </c>
      <c r="O8184" s="14"/>
      <c r="P8184" s="14"/>
      <c r="Q8184" s="14"/>
      <c r="R8184" s="14"/>
      <c r="S8184" s="14"/>
      <c r="T8184" s="14"/>
      <c r="U8184" s="14"/>
      <c r="V8184" s="14"/>
      <c r="W8184" s="14"/>
      <c r="X8184" s="14"/>
      <c r="Y8184" s="14"/>
    </row>
    <row r="8185" spans="1:25">
      <c r="A8185" s="14" t="s">
        <v>8173</v>
      </c>
      <c r="B8185" s="14" t="s">
        <v>60</v>
      </c>
      <c r="C8185" s="14" t="s">
        <v>132</v>
      </c>
      <c r="D8185" s="14" t="s">
        <v>77</v>
      </c>
      <c r="E8185" s="14">
        <v>2</v>
      </c>
      <c r="F8185" s="14">
        <v>469.62656520322599</v>
      </c>
      <c r="G8185" s="14">
        <v>156.54218840107501</v>
      </c>
      <c r="H8185" s="14">
        <v>244.30197116152701</v>
      </c>
      <c r="I8185" s="14">
        <v>238.40194832393101</v>
      </c>
      <c r="J8185" s="14">
        <v>217.24045410216101</v>
      </c>
      <c r="K8185" s="14">
        <v>261.06139569969503</v>
      </c>
      <c r="L8185" s="14">
        <v>22.659447375763499</v>
      </c>
      <c r="M8185" s="14">
        <v>21.1614942217705</v>
      </c>
      <c r="O8185" s="14"/>
      <c r="P8185" s="14"/>
      <c r="Q8185" s="14"/>
      <c r="R8185" s="14"/>
      <c r="S8185" s="14"/>
      <c r="T8185" s="14"/>
      <c r="U8185" s="14"/>
      <c r="V8185" s="14"/>
      <c r="W8185" s="14"/>
      <c r="X8185" s="14"/>
      <c r="Y8185" s="14"/>
    </row>
    <row r="8186" spans="1:25">
      <c r="A8186" s="14" t="s">
        <v>8174</v>
      </c>
      <c r="B8186" s="14" t="s">
        <v>60</v>
      </c>
      <c r="C8186" s="14" t="s">
        <v>38</v>
      </c>
      <c r="D8186" s="14" t="s">
        <v>77</v>
      </c>
      <c r="E8186" s="14">
        <v>3</v>
      </c>
      <c r="F8186" s="14">
        <v>581.13354725423801</v>
      </c>
      <c r="G8186" s="14">
        <v>193.71118241807901</v>
      </c>
      <c r="H8186" s="14">
        <v>327.96272313227701</v>
      </c>
      <c r="I8186" s="14">
        <v>339.55858999432502</v>
      </c>
      <c r="J8186" s="14">
        <v>312.31474792104899</v>
      </c>
      <c r="K8186" s="14">
        <v>368.52939303538199</v>
      </c>
      <c r="L8186" s="14">
        <v>28.970803041057</v>
      </c>
      <c r="M8186" s="14">
        <v>27.243842073276301</v>
      </c>
      <c r="O8186" s="14"/>
      <c r="P8186" s="14"/>
      <c r="Q8186" s="14"/>
      <c r="R8186" s="14"/>
      <c r="S8186" s="14"/>
      <c r="T8186" s="14"/>
      <c r="U8186" s="14"/>
      <c r="V8186" s="14"/>
      <c r="W8186" s="14"/>
      <c r="X8186" s="14"/>
      <c r="Y8186" s="14"/>
    </row>
    <row r="8187" spans="1:25">
      <c r="A8187" s="14" t="s">
        <v>8175</v>
      </c>
      <c r="B8187" s="14" t="s">
        <v>60</v>
      </c>
      <c r="C8187" s="14" t="s">
        <v>36</v>
      </c>
      <c r="D8187" s="14" t="s">
        <v>77</v>
      </c>
      <c r="E8187" s="14">
        <v>3</v>
      </c>
      <c r="F8187" s="14">
        <v>556.81682506981201</v>
      </c>
      <c r="G8187" s="14">
        <v>185.60560835660399</v>
      </c>
      <c r="H8187" s="14">
        <v>313.00307769741198</v>
      </c>
      <c r="I8187" s="14">
        <v>322.50357574184102</v>
      </c>
      <c r="J8187" s="14">
        <v>296.09475635800101</v>
      </c>
      <c r="K8187" s="14">
        <v>350.62385600437301</v>
      </c>
      <c r="L8187" s="14">
        <v>28.120280262531899</v>
      </c>
      <c r="M8187" s="14">
        <v>26.4088193838409</v>
      </c>
      <c r="O8187" s="14"/>
      <c r="P8187" s="14"/>
      <c r="Q8187" s="14"/>
      <c r="R8187" s="14"/>
      <c r="S8187" s="14"/>
      <c r="T8187" s="14"/>
      <c r="U8187" s="14"/>
      <c r="V8187" s="14"/>
      <c r="W8187" s="14"/>
      <c r="X8187" s="14"/>
      <c r="Y8187" s="14"/>
    </row>
    <row r="8188" spans="1:25">
      <c r="A8188" s="14" t="s">
        <v>8176</v>
      </c>
      <c r="B8188" s="14" t="s">
        <v>60</v>
      </c>
      <c r="C8188" s="14" t="s">
        <v>34</v>
      </c>
      <c r="D8188" s="14" t="s">
        <v>77</v>
      </c>
      <c r="E8188" s="14">
        <v>3</v>
      </c>
      <c r="F8188" s="14">
        <v>535.01410816030398</v>
      </c>
      <c r="G8188" s="14">
        <v>178.33803605343499</v>
      </c>
      <c r="H8188" s="14">
        <v>299.34208479846899</v>
      </c>
      <c r="I8188" s="14">
        <v>305.90901732721198</v>
      </c>
      <c r="J8188" s="14">
        <v>280.38401871224602</v>
      </c>
      <c r="K8188" s="14">
        <v>333.12276268519702</v>
      </c>
      <c r="L8188" s="14">
        <v>27.213745357985001</v>
      </c>
      <c r="M8188" s="14">
        <v>25.524998614966201</v>
      </c>
      <c r="O8188" s="14"/>
      <c r="P8188" s="14"/>
      <c r="Q8188" s="14"/>
      <c r="R8188" s="14"/>
      <c r="S8188" s="14"/>
      <c r="T8188" s="14"/>
      <c r="U8188" s="14"/>
      <c r="V8188" s="14"/>
      <c r="W8188" s="14"/>
      <c r="X8188" s="14"/>
      <c r="Y8188" s="14"/>
    </row>
    <row r="8189" spans="1:25">
      <c r="A8189" s="14" t="s">
        <v>8177</v>
      </c>
      <c r="B8189" s="14" t="s">
        <v>60</v>
      </c>
      <c r="C8189" s="14" t="s">
        <v>128</v>
      </c>
      <c r="D8189" s="14" t="s">
        <v>77</v>
      </c>
      <c r="E8189" s="14">
        <v>3</v>
      </c>
      <c r="F8189" s="14">
        <v>536.26290881008902</v>
      </c>
      <c r="G8189" s="14">
        <v>178.75430293669601</v>
      </c>
      <c r="H8189" s="14">
        <v>299.16203665732598</v>
      </c>
      <c r="I8189" s="14">
        <v>305.899646517387</v>
      </c>
      <c r="J8189" s="14">
        <v>280.429719336608</v>
      </c>
      <c r="K8189" s="14">
        <v>333.05264352375502</v>
      </c>
      <c r="L8189" s="14">
        <v>27.152997006367801</v>
      </c>
      <c r="M8189" s="14">
        <v>25.469927180779099</v>
      </c>
      <c r="O8189" s="14"/>
      <c r="P8189" s="14"/>
      <c r="Q8189" s="14"/>
      <c r="R8189" s="14"/>
      <c r="S8189" s="14"/>
      <c r="T8189" s="14"/>
      <c r="U8189" s="14"/>
      <c r="V8189" s="14"/>
      <c r="W8189" s="14"/>
      <c r="X8189" s="14"/>
      <c r="Y8189" s="14"/>
    </row>
    <row r="8190" spans="1:25">
      <c r="A8190" s="14" t="s">
        <v>8178</v>
      </c>
      <c r="B8190" s="14" t="s">
        <v>60</v>
      </c>
      <c r="C8190" s="14" t="s">
        <v>129</v>
      </c>
      <c r="D8190" s="14" t="s">
        <v>77</v>
      </c>
      <c r="E8190" s="14">
        <v>3</v>
      </c>
      <c r="F8190" s="14">
        <v>527.98763993262196</v>
      </c>
      <c r="G8190" s="14">
        <v>175.99587997754099</v>
      </c>
      <c r="H8190" s="14">
        <v>293.850500020938</v>
      </c>
      <c r="I8190" s="14">
        <v>297.42187346919599</v>
      </c>
      <c r="J8190" s="14">
        <v>272.48645200094802</v>
      </c>
      <c r="K8190" s="14">
        <v>324.01837020012698</v>
      </c>
      <c r="L8190" s="14">
        <v>26.596496730930799</v>
      </c>
      <c r="M8190" s="14">
        <v>24.935421468247899</v>
      </c>
      <c r="O8190" s="14"/>
      <c r="P8190" s="14"/>
      <c r="Q8190" s="14"/>
      <c r="R8190" s="14"/>
      <c r="S8190" s="14"/>
      <c r="T8190" s="14"/>
      <c r="U8190" s="14"/>
      <c r="V8190" s="14"/>
      <c r="W8190" s="14"/>
      <c r="X8190" s="14"/>
      <c r="Y8190" s="14"/>
    </row>
    <row r="8191" spans="1:25">
      <c r="A8191" s="14" t="s">
        <v>8179</v>
      </c>
      <c r="B8191" s="14" t="s">
        <v>60</v>
      </c>
      <c r="C8191" s="14" t="s">
        <v>130</v>
      </c>
      <c r="D8191" s="14" t="s">
        <v>77</v>
      </c>
      <c r="E8191" s="14">
        <v>3</v>
      </c>
      <c r="F8191" s="14">
        <v>541.72848270848704</v>
      </c>
      <c r="G8191" s="14">
        <v>180.576160902829</v>
      </c>
      <c r="H8191" s="14">
        <v>301.02214494562003</v>
      </c>
      <c r="I8191" s="14">
        <v>302.78437639713798</v>
      </c>
      <c r="J8191" s="14">
        <v>277.73752211421601</v>
      </c>
      <c r="K8191" s="14">
        <v>329.477675458085</v>
      </c>
      <c r="L8191" s="14">
        <v>26.693299060947801</v>
      </c>
      <c r="M8191" s="14">
        <v>25.046854282921501</v>
      </c>
      <c r="O8191" s="14"/>
      <c r="P8191" s="14"/>
      <c r="Q8191" s="14"/>
      <c r="R8191" s="14"/>
      <c r="S8191" s="14"/>
      <c r="T8191" s="14"/>
      <c r="U8191" s="14"/>
      <c r="V8191" s="14"/>
      <c r="W8191" s="14"/>
      <c r="X8191" s="14"/>
      <c r="Y8191" s="14"/>
    </row>
    <row r="8192" spans="1:25">
      <c r="A8192" s="14" t="s">
        <v>8180</v>
      </c>
      <c r="B8192" s="14" t="s">
        <v>60</v>
      </c>
      <c r="C8192" s="14" t="s">
        <v>131</v>
      </c>
      <c r="D8192" s="14" t="s">
        <v>77</v>
      </c>
      <c r="E8192" s="14">
        <v>3</v>
      </c>
      <c r="F8192" s="14">
        <v>543.59357707015295</v>
      </c>
      <c r="G8192" s="14">
        <v>181.19785902338401</v>
      </c>
      <c r="H8192" s="14">
        <v>301.06146858929901</v>
      </c>
      <c r="I8192" s="14">
        <v>299.10574093299198</v>
      </c>
      <c r="J8192" s="14">
        <v>274.42022365595602</v>
      </c>
      <c r="K8192" s="14">
        <v>325.41106559509001</v>
      </c>
      <c r="L8192" s="14">
        <v>26.305324662098599</v>
      </c>
      <c r="M8192" s="14">
        <v>24.685517277035299</v>
      </c>
      <c r="O8192" s="14"/>
      <c r="P8192" s="14"/>
      <c r="Q8192" s="14"/>
      <c r="R8192" s="14"/>
      <c r="S8192" s="14"/>
      <c r="T8192" s="14"/>
      <c r="U8192" s="14"/>
      <c r="V8192" s="14"/>
      <c r="W8192" s="14"/>
      <c r="X8192" s="14"/>
      <c r="Y8192" s="14"/>
    </row>
    <row r="8193" spans="1:25">
      <c r="A8193" s="14" t="s">
        <v>8181</v>
      </c>
      <c r="B8193" s="14" t="s">
        <v>60</v>
      </c>
      <c r="C8193" s="14" t="s">
        <v>132</v>
      </c>
      <c r="D8193" s="14" t="s">
        <v>77</v>
      </c>
      <c r="E8193" s="14">
        <v>3</v>
      </c>
      <c r="F8193" s="14">
        <v>567.21972397878096</v>
      </c>
      <c r="G8193" s="14">
        <v>189.07324132625999</v>
      </c>
      <c r="H8193" s="14">
        <v>313.11292759171999</v>
      </c>
      <c r="I8193" s="14">
        <v>308.66004846928399</v>
      </c>
      <c r="J8193" s="14">
        <v>283.72023017941302</v>
      </c>
      <c r="K8193" s="14">
        <v>335.20071986930202</v>
      </c>
      <c r="L8193" s="14">
        <v>26.540671400017999</v>
      </c>
      <c r="M8193" s="14">
        <v>24.939818289870299</v>
      </c>
      <c r="O8193" s="14"/>
      <c r="P8193" s="14"/>
      <c r="Q8193" s="14"/>
      <c r="R8193" s="14"/>
      <c r="S8193" s="14"/>
      <c r="T8193" s="14"/>
      <c r="U8193" s="14"/>
      <c r="V8193" s="14"/>
      <c r="W8193" s="14"/>
      <c r="X8193" s="14"/>
      <c r="Y8193" s="14"/>
    </row>
    <row r="8194" spans="1:25">
      <c r="A8194" s="14" t="s">
        <v>8182</v>
      </c>
      <c r="B8194" s="14" t="s">
        <v>60</v>
      </c>
      <c r="C8194" s="14" t="s">
        <v>38</v>
      </c>
      <c r="D8194" s="14" t="s">
        <v>77</v>
      </c>
      <c r="E8194" s="14">
        <v>4</v>
      </c>
      <c r="F8194" s="14">
        <v>650.41778976032197</v>
      </c>
      <c r="G8194" s="14">
        <v>216.80592992010699</v>
      </c>
      <c r="H8194" s="14">
        <v>385.36653834915597</v>
      </c>
      <c r="I8194" s="14">
        <v>395.768063586842</v>
      </c>
      <c r="J8194" s="14">
        <v>365.74226392934901</v>
      </c>
      <c r="K8194" s="14">
        <v>427.58956583768799</v>
      </c>
      <c r="L8194" s="14">
        <v>31.8215022508451</v>
      </c>
      <c r="M8194" s="14">
        <v>30.025799657493799</v>
      </c>
      <c r="O8194" s="14"/>
      <c r="P8194" s="14"/>
      <c r="Q8194" s="14"/>
      <c r="R8194" s="14"/>
      <c r="S8194" s="14"/>
      <c r="T8194" s="14"/>
      <c r="U8194" s="14"/>
      <c r="V8194" s="14"/>
      <c r="W8194" s="14"/>
      <c r="X8194" s="14"/>
      <c r="Y8194" s="14"/>
    </row>
    <row r="8195" spans="1:25">
      <c r="A8195" s="14" t="s">
        <v>8183</v>
      </c>
      <c r="B8195" s="14" t="s">
        <v>60</v>
      </c>
      <c r="C8195" s="14" t="s">
        <v>36</v>
      </c>
      <c r="D8195" s="14" t="s">
        <v>77</v>
      </c>
      <c r="E8195" s="14">
        <v>4</v>
      </c>
      <c r="F8195" s="14">
        <v>627.81722394048495</v>
      </c>
      <c r="G8195" s="14">
        <v>209.27240798016101</v>
      </c>
      <c r="H8195" s="14">
        <v>369.74359176226102</v>
      </c>
      <c r="I8195" s="14">
        <v>380.96034470520198</v>
      </c>
      <c r="J8195" s="14">
        <v>351.558479802428</v>
      </c>
      <c r="K8195" s="14">
        <v>412.15300340435698</v>
      </c>
      <c r="L8195" s="14">
        <v>31.192658699154201</v>
      </c>
      <c r="M8195" s="14">
        <v>29.4018649027742</v>
      </c>
      <c r="O8195" s="14"/>
      <c r="P8195" s="14"/>
      <c r="Q8195" s="14"/>
      <c r="R8195" s="14"/>
      <c r="S8195" s="14"/>
      <c r="T8195" s="14"/>
      <c r="U8195" s="14"/>
      <c r="V8195" s="14"/>
      <c r="W8195" s="14"/>
      <c r="X8195" s="14"/>
      <c r="Y8195" s="14"/>
    </row>
    <row r="8196" spans="1:25">
      <c r="A8196" s="14" t="s">
        <v>8184</v>
      </c>
      <c r="B8196" s="14" t="s">
        <v>60</v>
      </c>
      <c r="C8196" s="14" t="s">
        <v>34</v>
      </c>
      <c r="D8196" s="14" t="s">
        <v>77</v>
      </c>
      <c r="E8196" s="14">
        <v>4</v>
      </c>
      <c r="F8196" s="14">
        <v>611.19820127182004</v>
      </c>
      <c r="G8196" s="14">
        <v>203.73273375727399</v>
      </c>
      <c r="H8196" s="14">
        <v>357.58686734484002</v>
      </c>
      <c r="I8196" s="14">
        <v>367.71786878349002</v>
      </c>
      <c r="J8196" s="14">
        <v>338.98322717700103</v>
      </c>
      <c r="K8196" s="14">
        <v>398.22709083552201</v>
      </c>
      <c r="L8196" s="14">
        <v>30.5092220520322</v>
      </c>
      <c r="M8196" s="14">
        <v>28.734641606488701</v>
      </c>
      <c r="O8196" s="14"/>
      <c r="P8196" s="14"/>
      <c r="Q8196" s="14"/>
      <c r="R8196" s="14"/>
      <c r="S8196" s="14"/>
      <c r="T8196" s="14"/>
      <c r="U8196" s="14"/>
      <c r="V8196" s="14"/>
      <c r="W8196" s="14"/>
      <c r="X8196" s="14"/>
      <c r="Y8196" s="14"/>
    </row>
    <row r="8197" spans="1:25">
      <c r="A8197" s="14" t="s">
        <v>8185</v>
      </c>
      <c r="B8197" s="14" t="s">
        <v>60</v>
      </c>
      <c r="C8197" s="14" t="s">
        <v>128</v>
      </c>
      <c r="D8197" s="14" t="s">
        <v>77</v>
      </c>
      <c r="E8197" s="14">
        <v>4</v>
      </c>
      <c r="F8197" s="14">
        <v>607.59221268462295</v>
      </c>
      <c r="G8197" s="14">
        <v>202.530737561541</v>
      </c>
      <c r="H8197" s="14">
        <v>353.12810222284202</v>
      </c>
      <c r="I8197" s="14">
        <v>361.674831212622</v>
      </c>
      <c r="J8197" s="14">
        <v>333.35669572542702</v>
      </c>
      <c r="K8197" s="14">
        <v>391.74718063490297</v>
      </c>
      <c r="L8197" s="14">
        <v>30.0723494222817</v>
      </c>
      <c r="M8197" s="14">
        <v>28.318135487194802</v>
      </c>
      <c r="O8197" s="14"/>
      <c r="P8197" s="14"/>
      <c r="Q8197" s="14"/>
      <c r="R8197" s="14"/>
      <c r="S8197" s="14"/>
      <c r="T8197" s="14"/>
      <c r="U8197" s="14"/>
      <c r="V8197" s="14"/>
      <c r="W8197" s="14"/>
      <c r="X8197" s="14"/>
      <c r="Y8197" s="14"/>
    </row>
    <row r="8198" spans="1:25">
      <c r="A8198" s="14" t="s">
        <v>8186</v>
      </c>
      <c r="B8198" s="14" t="s">
        <v>60</v>
      </c>
      <c r="C8198" s="14" t="s">
        <v>129</v>
      </c>
      <c r="D8198" s="14" t="s">
        <v>77</v>
      </c>
      <c r="E8198" s="14">
        <v>4</v>
      </c>
      <c r="F8198" s="14">
        <v>605.53255662263098</v>
      </c>
      <c r="G8198" s="14">
        <v>201.84418554087699</v>
      </c>
      <c r="H8198" s="14">
        <v>349.86107802414602</v>
      </c>
      <c r="I8198" s="14">
        <v>357.11752515934501</v>
      </c>
      <c r="J8198" s="14">
        <v>329.12373575632699</v>
      </c>
      <c r="K8198" s="14">
        <v>386.84848212218901</v>
      </c>
      <c r="L8198" s="14">
        <v>29.730956962843401</v>
      </c>
      <c r="M8198" s="14">
        <v>27.9937894030185</v>
      </c>
      <c r="O8198" s="14"/>
      <c r="P8198" s="14"/>
      <c r="Q8198" s="14"/>
      <c r="R8198" s="14"/>
      <c r="S8198" s="14"/>
      <c r="T8198" s="14"/>
      <c r="U8198" s="14"/>
      <c r="V8198" s="14"/>
      <c r="W8198" s="14"/>
      <c r="X8198" s="14"/>
      <c r="Y8198" s="14"/>
    </row>
    <row r="8199" spans="1:25">
      <c r="A8199" s="14" t="s">
        <v>8187</v>
      </c>
      <c r="B8199" s="14" t="s">
        <v>60</v>
      </c>
      <c r="C8199" s="14" t="s">
        <v>130</v>
      </c>
      <c r="D8199" s="14" t="s">
        <v>77</v>
      </c>
      <c r="E8199" s="14">
        <v>4</v>
      </c>
      <c r="F8199" s="14">
        <v>609.87374341919895</v>
      </c>
      <c r="G8199" s="14">
        <v>203.29124780640001</v>
      </c>
      <c r="H8199" s="14">
        <v>351.13378860778198</v>
      </c>
      <c r="I8199" s="14">
        <v>356.14371609335001</v>
      </c>
      <c r="J8199" s="14">
        <v>328.34968178546001</v>
      </c>
      <c r="K8199" s="14">
        <v>385.65616650129198</v>
      </c>
      <c r="L8199" s="14">
        <v>29.5124504079415</v>
      </c>
      <c r="M8199" s="14">
        <v>27.794034307890499</v>
      </c>
      <c r="O8199" s="14"/>
      <c r="P8199" s="14"/>
      <c r="Q8199" s="14"/>
      <c r="R8199" s="14"/>
      <c r="S8199" s="14"/>
      <c r="T8199" s="14"/>
      <c r="U8199" s="14"/>
      <c r="V8199" s="14"/>
      <c r="W8199" s="14"/>
      <c r="X8199" s="14"/>
      <c r="Y8199" s="14"/>
    </row>
    <row r="8200" spans="1:25">
      <c r="A8200" s="14" t="s">
        <v>8188</v>
      </c>
      <c r="B8200" s="14" t="s">
        <v>60</v>
      </c>
      <c r="C8200" s="14" t="s">
        <v>131</v>
      </c>
      <c r="D8200" s="14" t="s">
        <v>77</v>
      </c>
      <c r="E8200" s="14">
        <v>4</v>
      </c>
      <c r="F8200" s="14">
        <v>617.40198389663703</v>
      </c>
      <c r="G8200" s="14">
        <v>205.80066129887899</v>
      </c>
      <c r="H8200" s="14">
        <v>354.00474980455601</v>
      </c>
      <c r="I8200" s="14">
        <v>357.03348319577901</v>
      </c>
      <c r="J8200" s="14">
        <v>329.34670838449199</v>
      </c>
      <c r="K8200" s="14">
        <v>386.42122585292799</v>
      </c>
      <c r="L8200" s="14">
        <v>29.387742657148198</v>
      </c>
      <c r="M8200" s="14">
        <v>27.6867748112874</v>
      </c>
      <c r="O8200" s="14"/>
      <c r="P8200" s="14"/>
      <c r="Q8200" s="14"/>
      <c r="R8200" s="14"/>
      <c r="S8200" s="14"/>
      <c r="T8200" s="14"/>
      <c r="U8200" s="14"/>
      <c r="V8200" s="14"/>
      <c r="W8200" s="14"/>
      <c r="X8200" s="14"/>
      <c r="Y8200" s="14"/>
    </row>
    <row r="8201" spans="1:25">
      <c r="A8201" s="14" t="s">
        <v>8189</v>
      </c>
      <c r="B8201" s="14" t="s">
        <v>60</v>
      </c>
      <c r="C8201" s="14" t="s">
        <v>132</v>
      </c>
      <c r="D8201" s="14" t="s">
        <v>77</v>
      </c>
      <c r="E8201" s="14">
        <v>4</v>
      </c>
      <c r="F8201" s="14">
        <v>631.99787207918598</v>
      </c>
      <c r="G8201" s="14">
        <v>210.66595735972899</v>
      </c>
      <c r="H8201" s="14">
        <v>360.20716089640899</v>
      </c>
      <c r="I8201" s="14">
        <v>361.99712961263998</v>
      </c>
      <c r="J8201" s="14">
        <v>334.250045785976</v>
      </c>
      <c r="K8201" s="14">
        <v>391.42843551705602</v>
      </c>
      <c r="L8201" s="14">
        <v>29.431305904415598</v>
      </c>
      <c r="M8201" s="14">
        <v>27.747083826664198</v>
      </c>
      <c r="O8201" s="14"/>
      <c r="P8201" s="14"/>
      <c r="Q8201" s="14"/>
      <c r="R8201" s="14"/>
      <c r="S8201" s="14"/>
      <c r="T8201" s="14"/>
      <c r="U8201" s="14"/>
      <c r="V8201" s="14"/>
      <c r="W8201" s="14"/>
      <c r="X8201" s="14"/>
      <c r="Y8201" s="14"/>
    </row>
    <row r="8202" spans="1:25">
      <c r="A8202" s="14" t="s">
        <v>8190</v>
      </c>
      <c r="B8202" s="14" t="s">
        <v>60</v>
      </c>
      <c r="C8202" s="14" t="s">
        <v>38</v>
      </c>
      <c r="D8202" s="14" t="s">
        <v>77</v>
      </c>
      <c r="E8202" s="14">
        <v>5</v>
      </c>
      <c r="F8202" s="14">
        <v>704.21711623113595</v>
      </c>
      <c r="G8202" s="14">
        <v>234.739038743712</v>
      </c>
      <c r="H8202" s="14">
        <v>438.06038656311699</v>
      </c>
      <c r="I8202" s="14">
        <v>464.38949582157102</v>
      </c>
      <c r="J8202" s="14">
        <v>430.55699140040701</v>
      </c>
      <c r="K8202" s="14">
        <v>500.164085425937</v>
      </c>
      <c r="L8202" s="14">
        <v>35.774589604366</v>
      </c>
      <c r="M8202" s="14">
        <v>33.832504421163399</v>
      </c>
      <c r="O8202" s="14"/>
      <c r="P8202" s="14"/>
      <c r="Q8202" s="14"/>
      <c r="R8202" s="14"/>
      <c r="S8202" s="14"/>
      <c r="T8202" s="14"/>
      <c r="U8202" s="14"/>
      <c r="V8202" s="14"/>
      <c r="W8202" s="14"/>
      <c r="X8202" s="14"/>
      <c r="Y8202" s="14"/>
    </row>
    <row r="8203" spans="1:25">
      <c r="A8203" s="14" t="s">
        <v>8191</v>
      </c>
      <c r="B8203" s="14" t="s">
        <v>60</v>
      </c>
      <c r="C8203" s="14" t="s">
        <v>36</v>
      </c>
      <c r="D8203" s="14" t="s">
        <v>77</v>
      </c>
      <c r="E8203" s="14">
        <v>5</v>
      </c>
      <c r="F8203" s="14">
        <v>684.06411410835506</v>
      </c>
      <c r="G8203" s="14">
        <v>228.021371369452</v>
      </c>
      <c r="H8203" s="14">
        <v>423.66879767893101</v>
      </c>
      <c r="I8203" s="14">
        <v>451.92428723050602</v>
      </c>
      <c r="J8203" s="14">
        <v>418.53373025860799</v>
      </c>
      <c r="K8203" s="14">
        <v>487.260475637002</v>
      </c>
      <c r="L8203" s="14">
        <v>35.3361884064959</v>
      </c>
      <c r="M8203" s="14">
        <v>33.390556971898</v>
      </c>
      <c r="O8203" s="14"/>
      <c r="P8203" s="14"/>
      <c r="Q8203" s="14"/>
      <c r="R8203" s="14"/>
      <c r="S8203" s="14"/>
      <c r="T8203" s="14"/>
      <c r="U8203" s="14"/>
      <c r="V8203" s="14"/>
      <c r="W8203" s="14"/>
      <c r="X8203" s="14"/>
      <c r="Y8203" s="14"/>
    </row>
    <row r="8204" spans="1:25">
      <c r="A8204" s="14" t="s">
        <v>8192</v>
      </c>
      <c r="B8204" s="14" t="s">
        <v>60</v>
      </c>
      <c r="C8204" s="14" t="s">
        <v>34</v>
      </c>
      <c r="D8204" s="14" t="s">
        <v>77</v>
      </c>
      <c r="E8204" s="14">
        <v>5</v>
      </c>
      <c r="F8204" s="14">
        <v>687.946564036636</v>
      </c>
      <c r="G8204" s="14">
        <v>229.31552134554499</v>
      </c>
      <c r="H8204" s="14">
        <v>424.786857775893</v>
      </c>
      <c r="I8204" s="14">
        <v>453.701215016123</v>
      </c>
      <c r="J8204" s="14">
        <v>420.265286197931</v>
      </c>
      <c r="K8204" s="14">
        <v>489.07974011247802</v>
      </c>
      <c r="L8204" s="14">
        <v>35.378525096354302</v>
      </c>
      <c r="M8204" s="14">
        <v>33.4359288181926</v>
      </c>
      <c r="O8204" s="14"/>
      <c r="P8204" s="14"/>
      <c r="Q8204" s="14"/>
      <c r="R8204" s="14"/>
      <c r="S8204" s="14"/>
      <c r="T8204" s="14"/>
      <c r="U8204" s="14"/>
      <c r="V8204" s="14"/>
      <c r="W8204" s="14"/>
      <c r="X8204" s="14"/>
      <c r="Y8204" s="14"/>
    </row>
    <row r="8205" spans="1:25">
      <c r="A8205" s="14" t="s">
        <v>8193</v>
      </c>
      <c r="B8205" s="14" t="s">
        <v>60</v>
      </c>
      <c r="C8205" s="14" t="s">
        <v>128</v>
      </c>
      <c r="D8205" s="14" t="s">
        <v>77</v>
      </c>
      <c r="E8205" s="14">
        <v>5</v>
      </c>
      <c r="F8205" s="14">
        <v>715.19152297389599</v>
      </c>
      <c r="G8205" s="14">
        <v>238.397174324632</v>
      </c>
      <c r="H8205" s="14">
        <v>440.46752374124401</v>
      </c>
      <c r="I8205" s="14">
        <v>471.86393556213602</v>
      </c>
      <c r="J8205" s="14">
        <v>437.74959742828798</v>
      </c>
      <c r="K8205" s="14">
        <v>507.92098810895902</v>
      </c>
      <c r="L8205" s="14">
        <v>36.057052546823499</v>
      </c>
      <c r="M8205" s="14">
        <v>34.114338133847298</v>
      </c>
      <c r="O8205" s="14"/>
      <c r="P8205" s="14"/>
      <c r="Q8205" s="14"/>
      <c r="R8205" s="14"/>
      <c r="S8205" s="14"/>
      <c r="T8205" s="14"/>
      <c r="U8205" s="14"/>
      <c r="V8205" s="14"/>
      <c r="W8205" s="14"/>
      <c r="X8205" s="14"/>
      <c r="Y8205" s="14"/>
    </row>
    <row r="8206" spans="1:25">
      <c r="A8206" s="14" t="s">
        <v>8194</v>
      </c>
      <c r="B8206" s="14" t="s">
        <v>60</v>
      </c>
      <c r="C8206" s="14" t="s">
        <v>129</v>
      </c>
      <c r="D8206" s="14" t="s">
        <v>77</v>
      </c>
      <c r="E8206" s="14">
        <v>5</v>
      </c>
      <c r="F8206" s="14">
        <v>703.47524565136803</v>
      </c>
      <c r="G8206" s="14">
        <v>234.49174855045601</v>
      </c>
      <c r="H8206" s="14">
        <v>432.25347821228598</v>
      </c>
      <c r="I8206" s="14">
        <v>465.10968241906698</v>
      </c>
      <c r="J8206" s="14">
        <v>431.21816371651897</v>
      </c>
      <c r="K8206" s="14">
        <v>500.94773142860498</v>
      </c>
      <c r="L8206" s="14">
        <v>35.838049009537301</v>
      </c>
      <c r="M8206" s="14">
        <v>33.8915187025489</v>
      </c>
      <c r="O8206" s="14"/>
      <c r="P8206" s="14"/>
      <c r="Q8206" s="14"/>
      <c r="R8206" s="14"/>
      <c r="S8206" s="14"/>
      <c r="T8206" s="14"/>
      <c r="U8206" s="14"/>
      <c r="V8206" s="14"/>
      <c r="W8206" s="14"/>
      <c r="X8206" s="14"/>
      <c r="Y8206" s="14"/>
    </row>
    <row r="8207" spans="1:25">
      <c r="A8207" s="14" t="s">
        <v>8195</v>
      </c>
      <c r="B8207" s="14" t="s">
        <v>60</v>
      </c>
      <c r="C8207" s="14" t="s">
        <v>130</v>
      </c>
      <c r="D8207" s="14" t="s">
        <v>77</v>
      </c>
      <c r="E8207" s="14">
        <v>5</v>
      </c>
      <c r="F8207" s="14">
        <v>686.46957163328</v>
      </c>
      <c r="G8207" s="14">
        <v>228.82319054442701</v>
      </c>
      <c r="H8207" s="14">
        <v>421.11339073158598</v>
      </c>
      <c r="I8207" s="14">
        <v>454.29235925609999</v>
      </c>
      <c r="J8207" s="14">
        <v>420.79459773003799</v>
      </c>
      <c r="K8207" s="14">
        <v>489.73846809265001</v>
      </c>
      <c r="L8207" s="14">
        <v>35.446108836549698</v>
      </c>
      <c r="M8207" s="14">
        <v>33.497761526062597</v>
      </c>
      <c r="O8207" s="14"/>
      <c r="P8207" s="14"/>
      <c r="Q8207" s="14"/>
      <c r="R8207" s="14"/>
      <c r="S8207" s="14"/>
      <c r="T8207" s="14"/>
      <c r="U8207" s="14"/>
      <c r="V8207" s="14"/>
      <c r="W8207" s="14"/>
      <c r="X8207" s="14"/>
      <c r="Y8207" s="14"/>
    </row>
    <row r="8208" spans="1:25">
      <c r="A8208" s="14" t="s">
        <v>8196</v>
      </c>
      <c r="B8208" s="14" t="s">
        <v>60</v>
      </c>
      <c r="C8208" s="14" t="s">
        <v>131</v>
      </c>
      <c r="D8208" s="14" t="s">
        <v>77</v>
      </c>
      <c r="E8208" s="14">
        <v>5</v>
      </c>
      <c r="F8208" s="14">
        <v>670.270286055165</v>
      </c>
      <c r="G8208" s="14">
        <v>223.423428685055</v>
      </c>
      <c r="H8208" s="14">
        <v>410.26992590891098</v>
      </c>
      <c r="I8208" s="14">
        <v>441.47575933491999</v>
      </c>
      <c r="J8208" s="14">
        <v>408.54410812154299</v>
      </c>
      <c r="K8208" s="14">
        <v>476.34657400113599</v>
      </c>
      <c r="L8208" s="14">
        <v>34.8708146662159</v>
      </c>
      <c r="M8208" s="14">
        <v>32.931651213377002</v>
      </c>
      <c r="O8208" s="14"/>
      <c r="P8208" s="14"/>
      <c r="Q8208" s="14"/>
      <c r="R8208" s="14"/>
      <c r="S8208" s="14"/>
      <c r="T8208" s="14"/>
      <c r="U8208" s="14"/>
      <c r="V8208" s="14"/>
      <c r="W8208" s="14"/>
      <c r="X8208" s="14"/>
      <c r="Y8208" s="14"/>
    </row>
    <row r="8209" spans="1:25">
      <c r="A8209" s="14" t="s">
        <v>8197</v>
      </c>
      <c r="B8209" s="14" t="s">
        <v>60</v>
      </c>
      <c r="C8209" s="14" t="s">
        <v>132</v>
      </c>
      <c r="D8209" s="14" t="s">
        <v>77</v>
      </c>
      <c r="E8209" s="14">
        <v>5</v>
      </c>
      <c r="F8209" s="14">
        <v>693.51831254040405</v>
      </c>
      <c r="G8209" s="14">
        <v>231.172770846801</v>
      </c>
      <c r="H8209" s="14">
        <v>422.65795931401601</v>
      </c>
      <c r="I8209" s="14">
        <v>453.38617791282002</v>
      </c>
      <c r="J8209" s="14">
        <v>420.104429113165</v>
      </c>
      <c r="K8209" s="14">
        <v>488.59353777315602</v>
      </c>
      <c r="L8209" s="14">
        <v>35.207359860335998</v>
      </c>
      <c r="M8209" s="14">
        <v>33.281748799655198</v>
      </c>
      <c r="O8209" s="14"/>
      <c r="P8209" s="14"/>
      <c r="Q8209" s="14"/>
      <c r="R8209" s="14"/>
      <c r="S8209" s="14"/>
      <c r="T8209" s="14"/>
      <c r="U8209" s="14"/>
      <c r="V8209" s="14"/>
      <c r="W8209" s="14"/>
      <c r="X8209" s="14"/>
      <c r="Y8209" s="14"/>
    </row>
    <row r="8210" spans="1:25">
      <c r="A8210" s="14" t="s">
        <v>8198</v>
      </c>
      <c r="B8210" s="14" t="s">
        <v>60</v>
      </c>
      <c r="C8210" s="14" t="s">
        <v>38</v>
      </c>
      <c r="D8210" s="14" t="s">
        <v>81</v>
      </c>
      <c r="E8210" s="14">
        <v>0</v>
      </c>
      <c r="F8210" s="14">
        <v>3121.7473340061201</v>
      </c>
      <c r="G8210" s="14">
        <v>1040.58244466871</v>
      </c>
      <c r="H8210" s="14">
        <v>318.186874392253</v>
      </c>
      <c r="I8210" s="14">
        <v>344.52787753048602</v>
      </c>
      <c r="J8210" s="14">
        <v>332.44000426482103</v>
      </c>
      <c r="K8210" s="14">
        <v>356.93997449455401</v>
      </c>
      <c r="L8210" s="14">
        <v>12.4120969640675</v>
      </c>
      <c r="M8210" s="14">
        <v>12.0878732656655</v>
      </c>
      <c r="O8210" s="14"/>
      <c r="P8210" s="14"/>
      <c r="Q8210" s="14"/>
      <c r="R8210" s="14"/>
      <c r="S8210" s="14"/>
      <c r="T8210" s="14"/>
      <c r="U8210" s="14"/>
      <c r="V8210" s="14"/>
      <c r="W8210" s="14"/>
      <c r="X8210" s="14"/>
      <c r="Y8210" s="14"/>
    </row>
    <row r="8211" spans="1:25">
      <c r="A8211" s="14" t="s">
        <v>8199</v>
      </c>
      <c r="B8211" s="14" t="s">
        <v>60</v>
      </c>
      <c r="C8211" s="14" t="s">
        <v>36</v>
      </c>
      <c r="D8211" s="14" t="s">
        <v>81</v>
      </c>
      <c r="E8211" s="14">
        <v>0</v>
      </c>
      <c r="F8211" s="14">
        <v>3095.6455304299002</v>
      </c>
      <c r="G8211" s="14">
        <v>1031.8818434766299</v>
      </c>
      <c r="H8211" s="14">
        <v>313.50563234722699</v>
      </c>
      <c r="I8211" s="14">
        <v>337.76657203507801</v>
      </c>
      <c r="J8211" s="14">
        <v>325.87130673126302</v>
      </c>
      <c r="K8211" s="14">
        <v>349.98225703591299</v>
      </c>
      <c r="L8211" s="14">
        <v>12.215685000834601</v>
      </c>
      <c r="M8211" s="14">
        <v>11.8952653038157</v>
      </c>
      <c r="O8211" s="14"/>
      <c r="P8211" s="14"/>
      <c r="Q8211" s="14"/>
      <c r="R8211" s="14"/>
      <c r="S8211" s="14"/>
      <c r="T8211" s="14"/>
      <c r="U8211" s="14"/>
      <c r="V8211" s="14"/>
      <c r="W8211" s="14"/>
      <c r="X8211" s="14"/>
      <c r="Y8211" s="14"/>
    </row>
    <row r="8212" spans="1:25">
      <c r="A8212" s="14" t="s">
        <v>8200</v>
      </c>
      <c r="B8212" s="14" t="s">
        <v>60</v>
      </c>
      <c r="C8212" s="14" t="s">
        <v>34</v>
      </c>
      <c r="D8212" s="14" t="s">
        <v>81</v>
      </c>
      <c r="E8212" s="14">
        <v>0</v>
      </c>
      <c r="F8212" s="14">
        <v>2995.91113055919</v>
      </c>
      <c r="G8212" s="14">
        <v>998.63704351973104</v>
      </c>
      <c r="H8212" s="14">
        <v>301.82400706015</v>
      </c>
      <c r="I8212" s="14">
        <v>322.47020047025001</v>
      </c>
      <c r="J8212" s="14">
        <v>310.94378231103298</v>
      </c>
      <c r="K8212" s="14">
        <v>334.31230571012799</v>
      </c>
      <c r="L8212" s="14">
        <v>11.842105239877499</v>
      </c>
      <c r="M8212" s="14">
        <v>11.5264181592173</v>
      </c>
      <c r="O8212" s="14"/>
      <c r="P8212" s="14"/>
      <c r="Q8212" s="14"/>
      <c r="R8212" s="14"/>
      <c r="S8212" s="14"/>
      <c r="T8212" s="14"/>
      <c r="U8212" s="14"/>
      <c r="V8212" s="14"/>
      <c r="W8212" s="14"/>
      <c r="X8212" s="14"/>
      <c r="Y8212" s="14"/>
    </row>
    <row r="8213" spans="1:25">
      <c r="A8213" s="14" t="s">
        <v>8201</v>
      </c>
      <c r="B8213" s="14" t="s">
        <v>60</v>
      </c>
      <c r="C8213" s="14" t="s">
        <v>128</v>
      </c>
      <c r="D8213" s="14" t="s">
        <v>81</v>
      </c>
      <c r="E8213" s="14">
        <v>0</v>
      </c>
      <c r="F8213" s="14">
        <v>2937.0619494836601</v>
      </c>
      <c r="G8213" s="14">
        <v>979.02064982788602</v>
      </c>
      <c r="H8213" s="14">
        <v>294.68129535469501</v>
      </c>
      <c r="I8213" s="14">
        <v>312.26137146312902</v>
      </c>
      <c r="J8213" s="14">
        <v>301.00566101031302</v>
      </c>
      <c r="K8213" s="14">
        <v>323.82847463876902</v>
      </c>
      <c r="L8213" s="14">
        <v>11.56710317564</v>
      </c>
      <c r="M8213" s="14">
        <v>11.255710452816301</v>
      </c>
      <c r="O8213" s="14"/>
      <c r="P8213" s="14"/>
      <c r="Q8213" s="14"/>
      <c r="R8213" s="14"/>
      <c r="S8213" s="14"/>
      <c r="T8213" s="14"/>
      <c r="U8213" s="14"/>
      <c r="V8213" s="14"/>
      <c r="W8213" s="14"/>
      <c r="X8213" s="14"/>
      <c r="Y8213" s="14"/>
    </row>
    <row r="8214" spans="1:25">
      <c r="A8214" s="14" t="s">
        <v>8202</v>
      </c>
      <c r="B8214" s="14" t="s">
        <v>60</v>
      </c>
      <c r="C8214" s="14" t="s">
        <v>129</v>
      </c>
      <c r="D8214" s="14" t="s">
        <v>81</v>
      </c>
      <c r="E8214" s="14">
        <v>0</v>
      </c>
      <c r="F8214" s="14">
        <v>2970.2943016597701</v>
      </c>
      <c r="G8214" s="14">
        <v>990.09810055325602</v>
      </c>
      <c r="H8214" s="14">
        <v>297.06270118851</v>
      </c>
      <c r="I8214" s="14">
        <v>310.50108924238498</v>
      </c>
      <c r="J8214" s="14">
        <v>299.384748068124</v>
      </c>
      <c r="K8214" s="14">
        <v>321.92321611519998</v>
      </c>
      <c r="L8214" s="14">
        <v>11.4221268728145</v>
      </c>
      <c r="M8214" s="14">
        <v>11.116341174261301</v>
      </c>
      <c r="O8214" s="14"/>
      <c r="P8214" s="14"/>
      <c r="Q8214" s="14"/>
      <c r="R8214" s="14"/>
      <c r="S8214" s="14"/>
      <c r="T8214" s="14"/>
      <c r="U8214" s="14"/>
      <c r="V8214" s="14"/>
      <c r="W8214" s="14"/>
      <c r="X8214" s="14"/>
      <c r="Y8214" s="14"/>
    </row>
    <row r="8215" spans="1:25">
      <c r="A8215" s="14" t="s">
        <v>8203</v>
      </c>
      <c r="B8215" s="14" t="s">
        <v>60</v>
      </c>
      <c r="C8215" s="14" t="s">
        <v>130</v>
      </c>
      <c r="D8215" s="14" t="s">
        <v>81</v>
      </c>
      <c r="E8215" s="14">
        <v>0</v>
      </c>
      <c r="F8215" s="14">
        <v>3019.7980741077399</v>
      </c>
      <c r="G8215" s="14">
        <v>1006.59935803591</v>
      </c>
      <c r="H8215" s="14">
        <v>301.22553866196398</v>
      </c>
      <c r="I8215" s="14">
        <v>311.00654212096498</v>
      </c>
      <c r="J8215" s="14">
        <v>299.96955772038598</v>
      </c>
      <c r="K8215" s="14">
        <v>322.34459303956203</v>
      </c>
      <c r="L8215" s="14">
        <v>11.338050918597601</v>
      </c>
      <c r="M8215" s="14">
        <v>11.036984400578101</v>
      </c>
      <c r="O8215" s="14"/>
      <c r="P8215" s="14"/>
      <c r="Q8215" s="14"/>
      <c r="R8215" s="14"/>
      <c r="S8215" s="14"/>
      <c r="T8215" s="14"/>
      <c r="U8215" s="14"/>
      <c r="V8215" s="14"/>
      <c r="W8215" s="14"/>
      <c r="X8215" s="14"/>
      <c r="Y8215" s="14"/>
    </row>
    <row r="8216" spans="1:25">
      <c r="A8216" s="14" t="s">
        <v>8204</v>
      </c>
      <c r="B8216" s="14" t="s">
        <v>60</v>
      </c>
      <c r="C8216" s="14" t="s">
        <v>131</v>
      </c>
      <c r="D8216" s="14" t="s">
        <v>81</v>
      </c>
      <c r="E8216" s="14">
        <v>0</v>
      </c>
      <c r="F8216" s="14">
        <v>2965.9915463222001</v>
      </c>
      <c r="G8216" s="14">
        <v>988.66384877406801</v>
      </c>
      <c r="H8216" s="14">
        <v>294.81581377469701</v>
      </c>
      <c r="I8216" s="14">
        <v>300.49594521331397</v>
      </c>
      <c r="J8216" s="14">
        <v>289.74273440621602</v>
      </c>
      <c r="K8216" s="14">
        <v>311.545170538489</v>
      </c>
      <c r="L8216" s="14">
        <v>11.049225325174699</v>
      </c>
      <c r="M8216" s="14">
        <v>10.7532108070981</v>
      </c>
      <c r="O8216" s="14"/>
      <c r="P8216" s="14"/>
      <c r="Q8216" s="14"/>
      <c r="R8216" s="14"/>
      <c r="S8216" s="14"/>
      <c r="T8216" s="14"/>
      <c r="U8216" s="14"/>
      <c r="V8216" s="14"/>
      <c r="W8216" s="14"/>
      <c r="X8216" s="14"/>
      <c r="Y8216" s="14"/>
    </row>
    <row r="8217" spans="1:25">
      <c r="A8217" s="14" t="s">
        <v>8205</v>
      </c>
      <c r="B8217" s="14" t="s">
        <v>60</v>
      </c>
      <c r="C8217" s="14" t="s">
        <v>132</v>
      </c>
      <c r="D8217" s="14" t="s">
        <v>81</v>
      </c>
      <c r="E8217" s="14">
        <v>0</v>
      </c>
      <c r="F8217" s="14">
        <v>3056.68112862505</v>
      </c>
      <c r="G8217" s="14">
        <v>1018.89370954168</v>
      </c>
      <c r="H8217" s="14">
        <v>302.41383755655897</v>
      </c>
      <c r="I8217" s="14">
        <v>305.71317230087698</v>
      </c>
      <c r="J8217" s="14">
        <v>294.93775465740998</v>
      </c>
      <c r="K8217" s="14">
        <v>316.780716209584</v>
      </c>
      <c r="L8217" s="14">
        <v>11.067543908707499</v>
      </c>
      <c r="M8217" s="14">
        <v>10.775417643467099</v>
      </c>
      <c r="O8217" s="14"/>
      <c r="P8217" s="14"/>
      <c r="Q8217" s="14"/>
      <c r="R8217" s="14"/>
      <c r="S8217" s="14"/>
      <c r="T8217" s="14"/>
      <c r="U8217" s="14"/>
      <c r="V8217" s="14"/>
      <c r="W8217" s="14"/>
      <c r="X8217" s="14"/>
      <c r="Y8217" s="14"/>
    </row>
    <row r="8218" spans="1:25">
      <c r="A8218" s="14" t="s">
        <v>8206</v>
      </c>
      <c r="B8218" s="14" t="s">
        <v>60</v>
      </c>
      <c r="C8218" s="14" t="s">
        <v>38</v>
      </c>
      <c r="D8218" s="14" t="s">
        <v>81</v>
      </c>
      <c r="E8218" s="14">
        <v>1</v>
      </c>
      <c r="F8218" s="14">
        <v>427.94189105885101</v>
      </c>
      <c r="G8218" s="14">
        <v>142.64729701961701</v>
      </c>
      <c r="H8218" s="14">
        <v>202.936285030872</v>
      </c>
      <c r="I8218" s="14">
        <v>229.535293250374</v>
      </c>
      <c r="J8218" s="14">
        <v>208.021648109013</v>
      </c>
      <c r="K8218" s="14">
        <v>252.64716877051299</v>
      </c>
      <c r="L8218" s="14">
        <v>23.111875520139499</v>
      </c>
      <c r="M8218" s="14">
        <v>21.513645141360101</v>
      </c>
      <c r="O8218" s="14"/>
      <c r="P8218" s="14"/>
      <c r="Q8218" s="14"/>
      <c r="R8218" s="14"/>
      <c r="S8218" s="14"/>
      <c r="T8218" s="14"/>
      <c r="U8218" s="14"/>
      <c r="V8218" s="14"/>
      <c r="W8218" s="14"/>
      <c r="X8218" s="14"/>
      <c r="Y8218" s="14"/>
    </row>
    <row r="8219" spans="1:25">
      <c r="A8219" s="14" t="s">
        <v>8207</v>
      </c>
      <c r="B8219" s="14" t="s">
        <v>60</v>
      </c>
      <c r="C8219" s="14" t="s">
        <v>36</v>
      </c>
      <c r="D8219" s="14" t="s">
        <v>81</v>
      </c>
      <c r="E8219" s="14">
        <v>1</v>
      </c>
      <c r="F8219" s="14">
        <v>450.65642777004399</v>
      </c>
      <c r="G8219" s="14">
        <v>150.218809256681</v>
      </c>
      <c r="H8219" s="14">
        <v>211.43979120004701</v>
      </c>
      <c r="I8219" s="14">
        <v>235.67760076919299</v>
      </c>
      <c r="J8219" s="14">
        <v>214.15350352683299</v>
      </c>
      <c r="K8219" s="14">
        <v>258.75829459963097</v>
      </c>
      <c r="L8219" s="14">
        <v>23.080693830437301</v>
      </c>
      <c r="M8219" s="14">
        <v>21.5240972423606</v>
      </c>
      <c r="O8219" s="14"/>
      <c r="P8219" s="14"/>
      <c r="Q8219" s="14"/>
      <c r="R8219" s="14"/>
      <c r="S8219" s="14"/>
      <c r="T8219" s="14"/>
      <c r="U8219" s="14"/>
      <c r="V8219" s="14"/>
      <c r="W8219" s="14"/>
      <c r="X8219" s="14"/>
      <c r="Y8219" s="14"/>
    </row>
    <row r="8220" spans="1:25">
      <c r="A8220" s="14" t="s">
        <v>8208</v>
      </c>
      <c r="B8220" s="14" t="s">
        <v>60</v>
      </c>
      <c r="C8220" s="14" t="s">
        <v>34</v>
      </c>
      <c r="D8220" s="14" t="s">
        <v>81</v>
      </c>
      <c r="E8220" s="14">
        <v>1</v>
      </c>
      <c r="F8220" s="14">
        <v>444.56474146820602</v>
      </c>
      <c r="G8220" s="14">
        <v>148.188247156069</v>
      </c>
      <c r="H8220" s="14">
        <v>206.99188052008401</v>
      </c>
      <c r="I8220" s="14">
        <v>226.98423751877701</v>
      </c>
      <c r="J8220" s="14">
        <v>206.16585030398599</v>
      </c>
      <c r="K8220" s="14">
        <v>249.318869003012</v>
      </c>
      <c r="L8220" s="14">
        <v>22.334631484234201</v>
      </c>
      <c r="M8220" s="14">
        <v>20.818387214790999</v>
      </c>
      <c r="O8220" s="14"/>
      <c r="P8220" s="14"/>
      <c r="Q8220" s="14"/>
      <c r="R8220" s="14"/>
      <c r="S8220" s="14"/>
      <c r="T8220" s="14"/>
      <c r="U8220" s="14"/>
      <c r="V8220" s="14"/>
      <c r="W8220" s="14"/>
      <c r="X8220" s="14"/>
      <c r="Y8220" s="14"/>
    </row>
    <row r="8221" spans="1:25">
      <c r="A8221" s="14" t="s">
        <v>8209</v>
      </c>
      <c r="B8221" s="14" t="s">
        <v>60</v>
      </c>
      <c r="C8221" s="14" t="s">
        <v>128</v>
      </c>
      <c r="D8221" s="14" t="s">
        <v>81</v>
      </c>
      <c r="E8221" s="14">
        <v>1</v>
      </c>
      <c r="F8221" s="14">
        <v>439.06417868467503</v>
      </c>
      <c r="G8221" s="14">
        <v>146.35472622822499</v>
      </c>
      <c r="H8221" s="14">
        <v>203.27045309475699</v>
      </c>
      <c r="I8221" s="14">
        <v>219.242859506092</v>
      </c>
      <c r="J8221" s="14">
        <v>199.05510083595499</v>
      </c>
      <c r="K8221" s="14">
        <v>240.91047679323901</v>
      </c>
      <c r="L8221" s="14">
        <v>21.667617287147099</v>
      </c>
      <c r="M8221" s="14">
        <v>20.187758670137399</v>
      </c>
      <c r="O8221" s="14"/>
      <c r="P8221" s="14"/>
      <c r="Q8221" s="14"/>
      <c r="R8221" s="14"/>
      <c r="S8221" s="14"/>
      <c r="T8221" s="14"/>
      <c r="U8221" s="14"/>
      <c r="V8221" s="14"/>
      <c r="W8221" s="14"/>
      <c r="X8221" s="14"/>
      <c r="Y8221" s="14"/>
    </row>
    <row r="8222" spans="1:25">
      <c r="A8222" s="14" t="s">
        <v>8210</v>
      </c>
      <c r="B8222" s="14" t="s">
        <v>60</v>
      </c>
      <c r="C8222" s="14" t="s">
        <v>129</v>
      </c>
      <c r="D8222" s="14" t="s">
        <v>81</v>
      </c>
      <c r="E8222" s="14">
        <v>1</v>
      </c>
      <c r="F8222" s="14">
        <v>432.04696485114903</v>
      </c>
      <c r="G8222" s="14">
        <v>144.01565495038301</v>
      </c>
      <c r="H8222" s="14">
        <v>199.26067789745099</v>
      </c>
      <c r="I8222" s="14">
        <v>210.309597790297</v>
      </c>
      <c r="J8222" s="14">
        <v>190.82563375347499</v>
      </c>
      <c r="K8222" s="14">
        <v>231.233841436886</v>
      </c>
      <c r="L8222" s="14">
        <v>20.9242436465887</v>
      </c>
      <c r="M8222" s="14">
        <v>19.4839640368223</v>
      </c>
      <c r="O8222" s="14"/>
      <c r="P8222" s="14"/>
      <c r="Q8222" s="14"/>
      <c r="R8222" s="14"/>
      <c r="S8222" s="14"/>
      <c r="T8222" s="14"/>
      <c r="U8222" s="14"/>
      <c r="V8222" s="14"/>
      <c r="W8222" s="14"/>
      <c r="X8222" s="14"/>
      <c r="Y8222" s="14"/>
    </row>
    <row r="8223" spans="1:25">
      <c r="A8223" s="14" t="s">
        <v>8211</v>
      </c>
      <c r="B8223" s="14" t="s">
        <v>60</v>
      </c>
      <c r="C8223" s="14" t="s">
        <v>130</v>
      </c>
      <c r="D8223" s="14" t="s">
        <v>81</v>
      </c>
      <c r="E8223" s="14">
        <v>1</v>
      </c>
      <c r="F8223" s="14">
        <v>434.58073986417799</v>
      </c>
      <c r="G8223" s="14">
        <v>144.860246621393</v>
      </c>
      <c r="H8223" s="14">
        <v>199.49721346329801</v>
      </c>
      <c r="I8223" s="14">
        <v>205.26271049021599</v>
      </c>
      <c r="J8223" s="14">
        <v>186.29378706859501</v>
      </c>
      <c r="K8223" s="14">
        <v>225.62958473501399</v>
      </c>
      <c r="L8223" s="14">
        <v>20.366874244797501</v>
      </c>
      <c r="M8223" s="14">
        <v>18.968923421621501</v>
      </c>
      <c r="O8223" s="14"/>
      <c r="P8223" s="14"/>
      <c r="Q8223" s="14"/>
      <c r="R8223" s="14"/>
      <c r="S8223" s="14"/>
      <c r="T8223" s="14"/>
      <c r="U8223" s="14"/>
      <c r="V8223" s="14"/>
      <c r="W8223" s="14"/>
      <c r="X8223" s="14"/>
      <c r="Y8223" s="14"/>
    </row>
    <row r="8224" spans="1:25">
      <c r="A8224" s="14" t="s">
        <v>8212</v>
      </c>
      <c r="B8224" s="14" t="s">
        <v>60</v>
      </c>
      <c r="C8224" s="14" t="s">
        <v>131</v>
      </c>
      <c r="D8224" s="14" t="s">
        <v>81</v>
      </c>
      <c r="E8224" s="14">
        <v>1</v>
      </c>
      <c r="F8224" s="14">
        <v>428.46713792758402</v>
      </c>
      <c r="G8224" s="14">
        <v>142.82237930919499</v>
      </c>
      <c r="H8224" s="14">
        <v>196.01854561272901</v>
      </c>
      <c r="I8224" s="14">
        <v>197.31714229881899</v>
      </c>
      <c r="J8224" s="14">
        <v>178.95312419235299</v>
      </c>
      <c r="K8224" s="14">
        <v>217.044537747757</v>
      </c>
      <c r="L8224" s="14">
        <v>19.727395448937699</v>
      </c>
      <c r="M8224" s="14">
        <v>18.364018106465899</v>
      </c>
      <c r="O8224" s="14"/>
      <c r="P8224" s="14"/>
      <c r="Q8224" s="14"/>
      <c r="R8224" s="14"/>
      <c r="S8224" s="14"/>
      <c r="T8224" s="14"/>
      <c r="U8224" s="14"/>
      <c r="V8224" s="14"/>
      <c r="W8224" s="14"/>
      <c r="X8224" s="14"/>
      <c r="Y8224" s="14"/>
    </row>
    <row r="8225" spans="1:25">
      <c r="A8225" s="14" t="s">
        <v>8213</v>
      </c>
      <c r="B8225" s="14" t="s">
        <v>60</v>
      </c>
      <c r="C8225" s="14" t="s">
        <v>132</v>
      </c>
      <c r="D8225" s="14" t="s">
        <v>81</v>
      </c>
      <c r="E8225" s="14">
        <v>1</v>
      </c>
      <c r="F8225" s="14">
        <v>444.70453230359601</v>
      </c>
      <c r="G8225" s="14">
        <v>148.234844101199</v>
      </c>
      <c r="H8225" s="14">
        <v>202.41444347000299</v>
      </c>
      <c r="I8225" s="14">
        <v>200.47327458663599</v>
      </c>
      <c r="J8225" s="14">
        <v>182.16414442729001</v>
      </c>
      <c r="K8225" s="14">
        <v>220.11567703023701</v>
      </c>
      <c r="L8225" s="14">
        <v>19.642402443601402</v>
      </c>
      <c r="M8225" s="14">
        <v>18.3091301593456</v>
      </c>
      <c r="O8225" s="14"/>
      <c r="P8225" s="14"/>
      <c r="Q8225" s="14"/>
      <c r="R8225" s="14"/>
      <c r="S8225" s="14"/>
      <c r="T8225" s="14"/>
      <c r="U8225" s="14"/>
      <c r="V8225" s="14"/>
      <c r="W8225" s="14"/>
      <c r="X8225" s="14"/>
      <c r="Y8225" s="14"/>
    </row>
    <row r="8226" spans="1:25">
      <c r="A8226" s="14" t="s">
        <v>8214</v>
      </c>
      <c r="B8226" s="14" t="s">
        <v>60</v>
      </c>
      <c r="C8226" s="14" t="s">
        <v>38</v>
      </c>
      <c r="D8226" s="14" t="s">
        <v>81</v>
      </c>
      <c r="E8226" s="14">
        <v>2</v>
      </c>
      <c r="F8226" s="14">
        <v>534.72668137924302</v>
      </c>
      <c r="G8226" s="14">
        <v>178.24222712641401</v>
      </c>
      <c r="H8226" s="14">
        <v>261.16077234639499</v>
      </c>
      <c r="I8226" s="14">
        <v>284.77693910870101</v>
      </c>
      <c r="J8226" s="14">
        <v>260.92120858248899</v>
      </c>
      <c r="K8226" s="14">
        <v>310.211416071391</v>
      </c>
      <c r="L8226" s="14">
        <v>25.434476962689502</v>
      </c>
      <c r="M8226" s="14">
        <v>23.8557305262119</v>
      </c>
      <c r="O8226" s="14"/>
      <c r="P8226" s="14"/>
      <c r="Q8226" s="14"/>
      <c r="R8226" s="14"/>
      <c r="S8226" s="14"/>
      <c r="T8226" s="14"/>
      <c r="U8226" s="14"/>
      <c r="V8226" s="14"/>
      <c r="W8226" s="14"/>
      <c r="X8226" s="14"/>
      <c r="Y8226" s="14"/>
    </row>
    <row r="8227" spans="1:25">
      <c r="A8227" s="14" t="s">
        <v>8215</v>
      </c>
      <c r="B8227" s="14" t="s">
        <v>60</v>
      </c>
      <c r="C8227" s="14" t="s">
        <v>36</v>
      </c>
      <c r="D8227" s="14" t="s">
        <v>81</v>
      </c>
      <c r="E8227" s="14">
        <v>2</v>
      </c>
      <c r="F8227" s="14">
        <v>540.46967925228398</v>
      </c>
      <c r="G8227" s="14">
        <v>180.15655975076101</v>
      </c>
      <c r="H8227" s="14">
        <v>261.66910158573302</v>
      </c>
      <c r="I8227" s="14">
        <v>282.93098367401598</v>
      </c>
      <c r="J8227" s="14">
        <v>259.36871356012102</v>
      </c>
      <c r="K8227" s="14">
        <v>308.04397686834699</v>
      </c>
      <c r="L8227" s="14">
        <v>25.112993194330599</v>
      </c>
      <c r="M8227" s="14">
        <v>23.5622701138949</v>
      </c>
      <c r="O8227" s="14"/>
      <c r="P8227" s="14"/>
      <c r="Q8227" s="14"/>
      <c r="R8227" s="14"/>
      <c r="S8227" s="14"/>
      <c r="T8227" s="14"/>
      <c r="U8227" s="14"/>
      <c r="V8227" s="14"/>
      <c r="W8227" s="14"/>
      <c r="X8227" s="14"/>
      <c r="Y8227" s="14"/>
    </row>
    <row r="8228" spans="1:25">
      <c r="A8228" s="14" t="s">
        <v>8216</v>
      </c>
      <c r="B8228" s="14" t="s">
        <v>60</v>
      </c>
      <c r="C8228" s="14" t="s">
        <v>34</v>
      </c>
      <c r="D8228" s="14" t="s">
        <v>81</v>
      </c>
      <c r="E8228" s="14">
        <v>2</v>
      </c>
      <c r="F8228" s="14">
        <v>522.056346283729</v>
      </c>
      <c r="G8228" s="14">
        <v>174.01878209457601</v>
      </c>
      <c r="H8228" s="14">
        <v>250.962083954451</v>
      </c>
      <c r="I8228" s="14">
        <v>268.95936453156003</v>
      </c>
      <c r="J8228" s="14">
        <v>246.19409397063501</v>
      </c>
      <c r="K8228" s="14">
        <v>293.25004730012103</v>
      </c>
      <c r="L8228" s="14">
        <v>24.290682768561101</v>
      </c>
      <c r="M8228" s="14">
        <v>22.765270560925199</v>
      </c>
      <c r="O8228" s="14"/>
      <c r="P8228" s="14"/>
      <c r="Q8228" s="14"/>
      <c r="R8228" s="14"/>
      <c r="S8228" s="14"/>
      <c r="T8228" s="14"/>
      <c r="U8228" s="14"/>
      <c r="V8228" s="14"/>
      <c r="W8228" s="14"/>
      <c r="X8228" s="14"/>
      <c r="Y8228" s="14"/>
    </row>
    <row r="8229" spans="1:25">
      <c r="A8229" s="14" t="s">
        <v>8217</v>
      </c>
      <c r="B8229" s="14" t="s">
        <v>60</v>
      </c>
      <c r="C8229" s="14" t="s">
        <v>128</v>
      </c>
      <c r="D8229" s="14" t="s">
        <v>81</v>
      </c>
      <c r="E8229" s="14">
        <v>2</v>
      </c>
      <c r="F8229" s="14">
        <v>509.89546545511399</v>
      </c>
      <c r="G8229" s="14">
        <v>169.96515515170501</v>
      </c>
      <c r="H8229" s="14">
        <v>243.81047043795101</v>
      </c>
      <c r="I8229" s="14">
        <v>260.04220185882599</v>
      </c>
      <c r="J8229" s="14">
        <v>237.79920615089699</v>
      </c>
      <c r="K8229" s="14">
        <v>283.793930275837</v>
      </c>
      <c r="L8229" s="14">
        <v>23.751728417011599</v>
      </c>
      <c r="M8229" s="14">
        <v>22.242995707928699</v>
      </c>
      <c r="O8229" s="14"/>
      <c r="P8229" s="14"/>
      <c r="Q8229" s="14"/>
      <c r="R8229" s="14"/>
      <c r="S8229" s="14"/>
      <c r="T8229" s="14"/>
      <c r="U8229" s="14"/>
      <c r="V8229" s="14"/>
      <c r="W8229" s="14"/>
      <c r="X8229" s="14"/>
      <c r="Y8229" s="14"/>
    </row>
    <row r="8230" spans="1:25">
      <c r="A8230" s="14" t="s">
        <v>8218</v>
      </c>
      <c r="B8230" s="14" t="s">
        <v>60</v>
      </c>
      <c r="C8230" s="14" t="s">
        <v>129</v>
      </c>
      <c r="D8230" s="14" t="s">
        <v>81</v>
      </c>
      <c r="E8230" s="14">
        <v>2</v>
      </c>
      <c r="F8230" s="14">
        <v>503.679943695443</v>
      </c>
      <c r="G8230" s="14">
        <v>167.89331456514799</v>
      </c>
      <c r="H8230" s="14">
        <v>239.88985854433599</v>
      </c>
      <c r="I8230" s="14">
        <v>252.02083333242101</v>
      </c>
      <c r="J8230" s="14">
        <v>230.36845450721401</v>
      </c>
      <c r="K8230" s="14">
        <v>275.15125091516501</v>
      </c>
      <c r="L8230" s="14">
        <v>23.130417582743501</v>
      </c>
      <c r="M8230" s="14">
        <v>21.652378825206601</v>
      </c>
      <c r="O8230" s="14"/>
      <c r="P8230" s="14"/>
      <c r="Q8230" s="14"/>
      <c r="R8230" s="14"/>
      <c r="S8230" s="14"/>
      <c r="T8230" s="14"/>
      <c r="U8230" s="14"/>
      <c r="V8230" s="14"/>
      <c r="W8230" s="14"/>
      <c r="X8230" s="14"/>
      <c r="Y8230" s="14"/>
    </row>
    <row r="8231" spans="1:25">
      <c r="A8231" s="14" t="s">
        <v>8219</v>
      </c>
      <c r="B8231" s="14" t="s">
        <v>60</v>
      </c>
      <c r="C8231" s="14" t="s">
        <v>130</v>
      </c>
      <c r="D8231" s="14" t="s">
        <v>81</v>
      </c>
      <c r="E8231" s="14">
        <v>2</v>
      </c>
      <c r="F8231" s="14">
        <v>511.66546843192401</v>
      </c>
      <c r="G8231" s="14">
        <v>170.55515614397501</v>
      </c>
      <c r="H8231" s="14">
        <v>243.00567942738701</v>
      </c>
      <c r="I8231" s="14">
        <v>250.27885105164401</v>
      </c>
      <c r="J8231" s="14">
        <v>228.96826024057901</v>
      </c>
      <c r="K8231" s="14">
        <v>273.03233603201897</v>
      </c>
      <c r="L8231" s="14">
        <v>22.753484980375202</v>
      </c>
      <c r="M8231" s="14">
        <v>21.310590811064699</v>
      </c>
      <c r="O8231" s="14"/>
      <c r="P8231" s="14"/>
      <c r="Q8231" s="14"/>
      <c r="R8231" s="14"/>
      <c r="S8231" s="14"/>
      <c r="T8231" s="14"/>
      <c r="U8231" s="14"/>
      <c r="V8231" s="14"/>
      <c r="W8231" s="14"/>
      <c r="X8231" s="14"/>
      <c r="Y8231" s="14"/>
    </row>
    <row r="8232" spans="1:25">
      <c r="A8232" s="14" t="s">
        <v>8220</v>
      </c>
      <c r="B8232" s="14" t="s">
        <v>60</v>
      </c>
      <c r="C8232" s="14" t="s">
        <v>131</v>
      </c>
      <c r="D8232" s="14" t="s">
        <v>81</v>
      </c>
      <c r="E8232" s="14">
        <v>2</v>
      </c>
      <c r="F8232" s="14">
        <v>500.707602629674</v>
      </c>
      <c r="G8232" s="14">
        <v>166.902534209891</v>
      </c>
      <c r="H8232" s="14">
        <v>236.69977480519901</v>
      </c>
      <c r="I8232" s="14">
        <v>239.05497555796899</v>
      </c>
      <c r="J8232" s="14">
        <v>218.50397983282301</v>
      </c>
      <c r="K8232" s="14">
        <v>261.01313875551</v>
      </c>
      <c r="L8232" s="14">
        <v>21.958163197541001</v>
      </c>
      <c r="M8232" s="14">
        <v>20.550995725145601</v>
      </c>
      <c r="O8232" s="14"/>
      <c r="P8232" s="14"/>
      <c r="Q8232" s="14"/>
      <c r="R8232" s="14"/>
      <c r="S8232" s="14"/>
      <c r="T8232" s="14"/>
      <c r="U8232" s="14"/>
      <c r="V8232" s="14"/>
      <c r="W8232" s="14"/>
      <c r="X8232" s="14"/>
      <c r="Y8232" s="14"/>
    </row>
    <row r="8233" spans="1:25">
      <c r="A8233" s="14" t="s">
        <v>8221</v>
      </c>
      <c r="B8233" s="14" t="s">
        <v>60</v>
      </c>
      <c r="C8233" s="14" t="s">
        <v>132</v>
      </c>
      <c r="D8233" s="14" t="s">
        <v>81</v>
      </c>
      <c r="E8233" s="14">
        <v>2</v>
      </c>
      <c r="F8233" s="14">
        <v>529.45222513636202</v>
      </c>
      <c r="G8233" s="14">
        <v>176.48407504545401</v>
      </c>
      <c r="H8233" s="14">
        <v>248.66835363237101</v>
      </c>
      <c r="I8233" s="14">
        <v>248.33140678387201</v>
      </c>
      <c r="J8233" s="14">
        <v>227.56424019051701</v>
      </c>
      <c r="K8233" s="14">
        <v>270.47999637507098</v>
      </c>
      <c r="L8233" s="14">
        <v>22.148589591199201</v>
      </c>
      <c r="M8233" s="14">
        <v>20.767166593355</v>
      </c>
      <c r="O8233" s="14"/>
      <c r="P8233" s="14"/>
      <c r="Q8233" s="14"/>
      <c r="R8233" s="14"/>
      <c r="S8233" s="14"/>
      <c r="T8233" s="14"/>
      <c r="U8233" s="14"/>
      <c r="V8233" s="14"/>
      <c r="W8233" s="14"/>
      <c r="X8233" s="14"/>
      <c r="Y8233" s="14"/>
    </row>
    <row r="8234" spans="1:25">
      <c r="A8234" s="14" t="s">
        <v>8222</v>
      </c>
      <c r="B8234" s="14" t="s">
        <v>60</v>
      </c>
      <c r="C8234" s="14" t="s">
        <v>38</v>
      </c>
      <c r="D8234" s="14" t="s">
        <v>81</v>
      </c>
      <c r="E8234" s="14">
        <v>3</v>
      </c>
      <c r="F8234" s="14">
        <v>677.87351192488904</v>
      </c>
      <c r="G8234" s="14">
        <v>225.95783730829601</v>
      </c>
      <c r="H8234" s="14">
        <v>335.21585991736202</v>
      </c>
      <c r="I8234" s="14">
        <v>348.10641447279198</v>
      </c>
      <c r="J8234" s="14">
        <v>322.194708233055</v>
      </c>
      <c r="K8234" s="14">
        <v>375.535064730145</v>
      </c>
      <c r="L8234" s="14">
        <v>27.4286502573534</v>
      </c>
      <c r="M8234" s="14">
        <v>25.911706239736802</v>
      </c>
      <c r="O8234" s="14"/>
      <c r="P8234" s="14"/>
      <c r="Q8234" s="14"/>
      <c r="R8234" s="14"/>
      <c r="S8234" s="14"/>
      <c r="T8234" s="14"/>
      <c r="U8234" s="14"/>
      <c r="V8234" s="14"/>
      <c r="W8234" s="14"/>
      <c r="X8234" s="14"/>
      <c r="Y8234" s="14"/>
    </row>
    <row r="8235" spans="1:25">
      <c r="A8235" s="14" t="s">
        <v>8223</v>
      </c>
      <c r="B8235" s="14" t="s">
        <v>60</v>
      </c>
      <c r="C8235" s="14" t="s">
        <v>36</v>
      </c>
      <c r="D8235" s="14" t="s">
        <v>81</v>
      </c>
      <c r="E8235" s="14">
        <v>3</v>
      </c>
      <c r="F8235" s="14">
        <v>654.44548347594196</v>
      </c>
      <c r="G8235" s="14">
        <v>218.14849449198101</v>
      </c>
      <c r="H8235" s="14">
        <v>321.724470536502</v>
      </c>
      <c r="I8235" s="14">
        <v>332.11617471240999</v>
      </c>
      <c r="J8235" s="14">
        <v>306.96036244391797</v>
      </c>
      <c r="K8235" s="14">
        <v>358.77165190463103</v>
      </c>
      <c r="L8235" s="14">
        <v>26.655477192220999</v>
      </c>
      <c r="M8235" s="14">
        <v>25.1558122684926</v>
      </c>
      <c r="O8235" s="14"/>
      <c r="P8235" s="14"/>
      <c r="Q8235" s="14"/>
      <c r="R8235" s="14"/>
      <c r="S8235" s="14"/>
      <c r="T8235" s="14"/>
      <c r="U8235" s="14"/>
      <c r="V8235" s="14"/>
      <c r="W8235" s="14"/>
      <c r="X8235" s="14"/>
      <c r="Y8235" s="14"/>
    </row>
    <row r="8236" spans="1:25">
      <c r="A8236" s="14" t="s">
        <v>8224</v>
      </c>
      <c r="B8236" s="14" t="s">
        <v>60</v>
      </c>
      <c r="C8236" s="14" t="s">
        <v>34</v>
      </c>
      <c r="D8236" s="14" t="s">
        <v>81</v>
      </c>
      <c r="E8236" s="14">
        <v>3</v>
      </c>
      <c r="F8236" s="14">
        <v>621.35261395426301</v>
      </c>
      <c r="G8236" s="14">
        <v>207.11753798475399</v>
      </c>
      <c r="H8236" s="14">
        <v>303.90083779841598</v>
      </c>
      <c r="I8236" s="14">
        <v>311.64893296361402</v>
      </c>
      <c r="J8236" s="14">
        <v>287.46509801638803</v>
      </c>
      <c r="K8236" s="14">
        <v>337.31364090703602</v>
      </c>
      <c r="L8236" s="14">
        <v>25.664707943421998</v>
      </c>
      <c r="M8236" s="14">
        <v>24.1838349472259</v>
      </c>
      <c r="O8236" s="14"/>
      <c r="P8236" s="14"/>
      <c r="Q8236" s="14"/>
      <c r="R8236" s="14"/>
      <c r="S8236" s="14"/>
      <c r="T8236" s="14"/>
      <c r="U8236" s="14"/>
      <c r="V8236" s="14"/>
      <c r="W8236" s="14"/>
      <c r="X8236" s="14"/>
      <c r="Y8236" s="14"/>
    </row>
    <row r="8237" spans="1:25">
      <c r="A8237" s="14" t="s">
        <v>8225</v>
      </c>
      <c r="B8237" s="14" t="s">
        <v>60</v>
      </c>
      <c r="C8237" s="14" t="s">
        <v>128</v>
      </c>
      <c r="D8237" s="14" t="s">
        <v>81</v>
      </c>
      <c r="E8237" s="14">
        <v>3</v>
      </c>
      <c r="F8237" s="14">
        <v>624.86192464264104</v>
      </c>
      <c r="G8237" s="14">
        <v>208.28730821421399</v>
      </c>
      <c r="H8237" s="14">
        <v>304.20080942239701</v>
      </c>
      <c r="I8237" s="14">
        <v>310.03383329642202</v>
      </c>
      <c r="J8237" s="14">
        <v>286.08036974172597</v>
      </c>
      <c r="K8237" s="14">
        <v>335.449802221239</v>
      </c>
      <c r="L8237" s="14">
        <v>25.415968924817101</v>
      </c>
      <c r="M8237" s="14">
        <v>23.953463554695901</v>
      </c>
      <c r="O8237" s="14"/>
      <c r="P8237" s="14"/>
      <c r="Q8237" s="14"/>
      <c r="R8237" s="14"/>
      <c r="S8237" s="14"/>
      <c r="T8237" s="14"/>
      <c r="U8237" s="14"/>
      <c r="V8237" s="14"/>
      <c r="W8237" s="14"/>
      <c r="X8237" s="14"/>
      <c r="Y8237" s="14"/>
    </row>
    <row r="8238" spans="1:25">
      <c r="A8238" s="14" t="s">
        <v>8226</v>
      </c>
      <c r="B8238" s="14" t="s">
        <v>60</v>
      </c>
      <c r="C8238" s="14" t="s">
        <v>129</v>
      </c>
      <c r="D8238" s="14" t="s">
        <v>81</v>
      </c>
      <c r="E8238" s="14">
        <v>3</v>
      </c>
      <c r="F8238" s="14">
        <v>649.05749706773702</v>
      </c>
      <c r="G8238" s="14">
        <v>216.352499022579</v>
      </c>
      <c r="H8238" s="14">
        <v>314.57252802197303</v>
      </c>
      <c r="I8238" s="14">
        <v>318.02688522268198</v>
      </c>
      <c r="J8238" s="14">
        <v>293.93923291073702</v>
      </c>
      <c r="K8238" s="14">
        <v>343.55666508228001</v>
      </c>
      <c r="L8238" s="14">
        <v>25.529779859598499</v>
      </c>
      <c r="M8238" s="14">
        <v>24.087652311945199</v>
      </c>
      <c r="O8238" s="14"/>
      <c r="P8238" s="14"/>
      <c r="Q8238" s="14"/>
      <c r="R8238" s="14"/>
      <c r="S8238" s="14"/>
      <c r="T8238" s="14"/>
      <c r="U8238" s="14"/>
      <c r="V8238" s="14"/>
      <c r="W8238" s="14"/>
      <c r="X8238" s="14"/>
      <c r="Y8238" s="14"/>
    </row>
    <row r="8239" spans="1:25">
      <c r="A8239" s="14" t="s">
        <v>8227</v>
      </c>
      <c r="B8239" s="14" t="s">
        <v>60</v>
      </c>
      <c r="C8239" s="14" t="s">
        <v>130</v>
      </c>
      <c r="D8239" s="14" t="s">
        <v>81</v>
      </c>
      <c r="E8239" s="14">
        <v>3</v>
      </c>
      <c r="F8239" s="14">
        <v>680.93330435628604</v>
      </c>
      <c r="G8239" s="14">
        <v>226.97776811876199</v>
      </c>
      <c r="H8239" s="14">
        <v>328.98189424987999</v>
      </c>
      <c r="I8239" s="14">
        <v>330.38096024570501</v>
      </c>
      <c r="J8239" s="14">
        <v>305.95723683955902</v>
      </c>
      <c r="K8239" s="14">
        <v>356.23119894382802</v>
      </c>
      <c r="L8239" s="14">
        <v>25.850238698123199</v>
      </c>
      <c r="M8239" s="14">
        <v>24.4237234061459</v>
      </c>
      <c r="O8239" s="14"/>
      <c r="P8239" s="14"/>
      <c r="Q8239" s="14"/>
      <c r="R8239" s="14"/>
      <c r="S8239" s="14"/>
      <c r="T8239" s="14"/>
      <c r="U8239" s="14"/>
      <c r="V8239" s="14"/>
      <c r="W8239" s="14"/>
      <c r="X8239" s="14"/>
      <c r="Y8239" s="14"/>
    </row>
    <row r="8240" spans="1:25">
      <c r="A8240" s="14" t="s">
        <v>8228</v>
      </c>
      <c r="B8240" s="14" t="s">
        <v>60</v>
      </c>
      <c r="C8240" s="14" t="s">
        <v>131</v>
      </c>
      <c r="D8240" s="14" t="s">
        <v>81</v>
      </c>
      <c r="E8240" s="14">
        <v>3</v>
      </c>
      <c r="F8240" s="14">
        <v>669.64403097435297</v>
      </c>
      <c r="G8240" s="14">
        <v>223.214676991451</v>
      </c>
      <c r="H8240" s="14">
        <v>322.23859822643402</v>
      </c>
      <c r="I8240" s="14">
        <v>321.481920404645</v>
      </c>
      <c r="J8240" s="14">
        <v>297.53254582624902</v>
      </c>
      <c r="K8240" s="14">
        <v>346.842222017773</v>
      </c>
      <c r="L8240" s="14">
        <v>25.3603016131283</v>
      </c>
      <c r="M8240" s="14">
        <v>23.949374578395801</v>
      </c>
      <c r="O8240" s="14"/>
      <c r="P8240" s="14"/>
      <c r="Q8240" s="14"/>
      <c r="R8240" s="14"/>
      <c r="S8240" s="14"/>
      <c r="T8240" s="14"/>
      <c r="U8240" s="14"/>
      <c r="V8240" s="14"/>
      <c r="W8240" s="14"/>
      <c r="X8240" s="14"/>
      <c r="Y8240" s="14"/>
    </row>
    <row r="8241" spans="1:25">
      <c r="A8241" s="14" t="s">
        <v>8229</v>
      </c>
      <c r="B8241" s="14" t="s">
        <v>60</v>
      </c>
      <c r="C8241" s="14" t="s">
        <v>132</v>
      </c>
      <c r="D8241" s="14" t="s">
        <v>81</v>
      </c>
      <c r="E8241" s="14">
        <v>3</v>
      </c>
      <c r="F8241" s="14">
        <v>697.55110195935401</v>
      </c>
      <c r="G8241" s="14">
        <v>232.517033986451</v>
      </c>
      <c r="H8241" s="14">
        <v>334.14501164480902</v>
      </c>
      <c r="I8241" s="14">
        <v>331.72025527921699</v>
      </c>
      <c r="J8241" s="14">
        <v>307.49959874979498</v>
      </c>
      <c r="K8241" s="14">
        <v>357.33808363475703</v>
      </c>
      <c r="L8241" s="14">
        <v>25.617828355539899</v>
      </c>
      <c r="M8241" s="14">
        <v>24.220656529421401</v>
      </c>
      <c r="O8241" s="14"/>
      <c r="P8241" s="14"/>
      <c r="Q8241" s="14"/>
      <c r="R8241" s="14"/>
      <c r="S8241" s="14"/>
      <c r="T8241" s="14"/>
      <c r="U8241" s="14"/>
      <c r="V8241" s="14"/>
      <c r="W8241" s="14"/>
      <c r="X8241" s="14"/>
      <c r="Y8241" s="14"/>
    </row>
    <row r="8242" spans="1:25">
      <c r="A8242" s="14" t="s">
        <v>8230</v>
      </c>
      <c r="B8242" s="14" t="s">
        <v>60</v>
      </c>
      <c r="C8242" s="14" t="s">
        <v>38</v>
      </c>
      <c r="D8242" s="14" t="s">
        <v>81</v>
      </c>
      <c r="E8242" s="14">
        <v>4</v>
      </c>
      <c r="F8242" s="14">
        <v>722.17117637977697</v>
      </c>
      <c r="G8242" s="14">
        <v>240.72372545992599</v>
      </c>
      <c r="H8242" s="14">
        <v>378.826010249891</v>
      </c>
      <c r="I8242" s="14">
        <v>402.78608921389201</v>
      </c>
      <c r="J8242" s="14">
        <v>373.707195599697</v>
      </c>
      <c r="K8242" s="14">
        <v>433.51267451585102</v>
      </c>
      <c r="L8242" s="14">
        <v>30.726585301958401</v>
      </c>
      <c r="M8242" s="14">
        <v>29.078893614195302</v>
      </c>
      <c r="O8242" s="14"/>
      <c r="P8242" s="14"/>
      <c r="Q8242" s="14"/>
      <c r="R8242" s="14"/>
      <c r="S8242" s="14"/>
      <c r="T8242" s="14"/>
      <c r="U8242" s="14"/>
      <c r="V8242" s="14"/>
      <c r="W8242" s="14"/>
      <c r="X8242" s="14"/>
      <c r="Y8242" s="14"/>
    </row>
    <row r="8243" spans="1:25">
      <c r="A8243" s="14" t="s">
        <v>8231</v>
      </c>
      <c r="B8243" s="14" t="s">
        <v>60</v>
      </c>
      <c r="C8243" s="14" t="s">
        <v>36</v>
      </c>
      <c r="D8243" s="14" t="s">
        <v>81</v>
      </c>
      <c r="E8243" s="14">
        <v>4</v>
      </c>
      <c r="F8243" s="14">
        <v>708.17376899528301</v>
      </c>
      <c r="G8243" s="14">
        <v>236.05792299842801</v>
      </c>
      <c r="H8243" s="14">
        <v>369.59123688496601</v>
      </c>
      <c r="I8243" s="14">
        <v>391.76901530590601</v>
      </c>
      <c r="J8243" s="14">
        <v>363.22459328870798</v>
      </c>
      <c r="K8243" s="14">
        <v>421.94724485989002</v>
      </c>
      <c r="L8243" s="14">
        <v>30.178229553984199</v>
      </c>
      <c r="M8243" s="14">
        <v>28.544422017197601</v>
      </c>
      <c r="O8243" s="14"/>
      <c r="P8243" s="14"/>
      <c r="Q8243" s="14"/>
      <c r="R8243" s="14"/>
      <c r="S8243" s="14"/>
      <c r="T8243" s="14"/>
      <c r="U8243" s="14"/>
      <c r="V8243" s="14"/>
      <c r="W8243" s="14"/>
      <c r="X8243" s="14"/>
      <c r="Y8243" s="14"/>
    </row>
    <row r="8244" spans="1:25">
      <c r="A8244" s="14" t="s">
        <v>8232</v>
      </c>
      <c r="B8244" s="14" t="s">
        <v>60</v>
      </c>
      <c r="C8244" s="14" t="s">
        <v>34</v>
      </c>
      <c r="D8244" s="14" t="s">
        <v>81</v>
      </c>
      <c r="E8244" s="14">
        <v>4</v>
      </c>
      <c r="F8244" s="14">
        <v>678.67714214864804</v>
      </c>
      <c r="G8244" s="14">
        <v>226.225714049549</v>
      </c>
      <c r="H8244" s="14">
        <v>352.48081838791802</v>
      </c>
      <c r="I8244" s="14">
        <v>372.161692602708</v>
      </c>
      <c r="J8244" s="14">
        <v>344.520549222358</v>
      </c>
      <c r="K8244" s="14">
        <v>401.42003734044698</v>
      </c>
      <c r="L8244" s="14">
        <v>29.258344737739002</v>
      </c>
      <c r="M8244" s="14">
        <v>27.6411433803503</v>
      </c>
      <c r="O8244" s="14"/>
      <c r="P8244" s="14"/>
      <c r="Q8244" s="14"/>
      <c r="R8244" s="14"/>
      <c r="S8244" s="14"/>
      <c r="T8244" s="14"/>
      <c r="U8244" s="14"/>
      <c r="V8244" s="14"/>
      <c r="W8244" s="14"/>
      <c r="X8244" s="14"/>
      <c r="Y8244" s="14"/>
    </row>
    <row r="8245" spans="1:25">
      <c r="A8245" s="14" t="s">
        <v>8233</v>
      </c>
      <c r="B8245" s="14" t="s">
        <v>60</v>
      </c>
      <c r="C8245" s="14" t="s">
        <v>128</v>
      </c>
      <c r="D8245" s="14" t="s">
        <v>81</v>
      </c>
      <c r="E8245" s="14">
        <v>4</v>
      </c>
      <c r="F8245" s="14">
        <v>662.27355967536596</v>
      </c>
      <c r="G8245" s="14">
        <v>220.75785322512201</v>
      </c>
      <c r="H8245" s="14">
        <v>342.68881995848301</v>
      </c>
      <c r="I8245" s="14">
        <v>359.05693424384998</v>
      </c>
      <c r="J8245" s="14">
        <v>332.10185133708097</v>
      </c>
      <c r="K8245" s="14">
        <v>387.60911440662397</v>
      </c>
      <c r="L8245" s="14">
        <v>28.552180162774299</v>
      </c>
      <c r="M8245" s="14">
        <v>26.955082906768599</v>
      </c>
      <c r="O8245" s="14"/>
      <c r="P8245" s="14"/>
      <c r="Q8245" s="14"/>
      <c r="R8245" s="14"/>
      <c r="S8245" s="14"/>
      <c r="T8245" s="14"/>
      <c r="U8245" s="14"/>
      <c r="V8245" s="14"/>
      <c r="W8245" s="14"/>
      <c r="X8245" s="14"/>
      <c r="Y8245" s="14"/>
    </row>
    <row r="8246" spans="1:25">
      <c r="A8246" s="14" t="s">
        <v>8234</v>
      </c>
      <c r="B8246" s="14" t="s">
        <v>60</v>
      </c>
      <c r="C8246" s="14" t="s">
        <v>129</v>
      </c>
      <c r="D8246" s="14" t="s">
        <v>81</v>
      </c>
      <c r="E8246" s="14">
        <v>4</v>
      </c>
      <c r="F8246" s="14">
        <v>653.91896063512195</v>
      </c>
      <c r="G8246" s="14">
        <v>217.972986878374</v>
      </c>
      <c r="H8246" s="14">
        <v>337.62505583127103</v>
      </c>
      <c r="I8246" s="14">
        <v>349.72581803575702</v>
      </c>
      <c r="J8246" s="14">
        <v>323.33281778084699</v>
      </c>
      <c r="K8246" s="14">
        <v>377.692892033698</v>
      </c>
      <c r="L8246" s="14">
        <v>27.967073997941199</v>
      </c>
      <c r="M8246" s="14">
        <v>26.39300025491</v>
      </c>
      <c r="O8246" s="14"/>
      <c r="P8246" s="14"/>
      <c r="Q8246" s="14"/>
      <c r="R8246" s="14"/>
      <c r="S8246" s="14"/>
      <c r="T8246" s="14"/>
      <c r="U8246" s="14"/>
      <c r="V8246" s="14"/>
      <c r="W8246" s="14"/>
      <c r="X8246" s="14"/>
      <c r="Y8246" s="14"/>
    </row>
    <row r="8247" spans="1:25">
      <c r="A8247" s="14" t="s">
        <v>8235</v>
      </c>
      <c r="B8247" s="14" t="s">
        <v>60</v>
      </c>
      <c r="C8247" s="14" t="s">
        <v>130</v>
      </c>
      <c r="D8247" s="14" t="s">
        <v>81</v>
      </c>
      <c r="E8247" s="14">
        <v>4</v>
      </c>
      <c r="F8247" s="14">
        <v>670.738775858503</v>
      </c>
      <c r="G8247" s="14">
        <v>223.57959195283399</v>
      </c>
      <c r="H8247" s="14">
        <v>345.96276788179199</v>
      </c>
      <c r="I8247" s="14">
        <v>355.26207374425599</v>
      </c>
      <c r="J8247" s="14">
        <v>328.79570454330798</v>
      </c>
      <c r="K8247" s="14">
        <v>383.28633982580499</v>
      </c>
      <c r="L8247" s="14">
        <v>28.0242660815485</v>
      </c>
      <c r="M8247" s="14">
        <v>26.4663692009484</v>
      </c>
      <c r="O8247" s="14"/>
      <c r="P8247" s="14"/>
      <c r="Q8247" s="14"/>
      <c r="R8247" s="14"/>
      <c r="S8247" s="14"/>
      <c r="T8247" s="14"/>
      <c r="U8247" s="14"/>
      <c r="V8247" s="14"/>
      <c r="W8247" s="14"/>
      <c r="X8247" s="14"/>
      <c r="Y8247" s="14"/>
    </row>
    <row r="8248" spans="1:25">
      <c r="A8248" s="14" t="s">
        <v>8236</v>
      </c>
      <c r="B8248" s="14" t="s">
        <v>60</v>
      </c>
      <c r="C8248" s="14" t="s">
        <v>131</v>
      </c>
      <c r="D8248" s="14" t="s">
        <v>81</v>
      </c>
      <c r="E8248" s="14">
        <v>4</v>
      </c>
      <c r="F8248" s="14">
        <v>652.57527147506198</v>
      </c>
      <c r="G8248" s="14">
        <v>217.525090491687</v>
      </c>
      <c r="H8248" s="14">
        <v>335.69722906831601</v>
      </c>
      <c r="I8248" s="14">
        <v>341.342190444658</v>
      </c>
      <c r="J8248" s="14">
        <v>315.58434779882998</v>
      </c>
      <c r="K8248" s="14">
        <v>368.637858069473</v>
      </c>
      <c r="L8248" s="14">
        <v>27.295667624814701</v>
      </c>
      <c r="M8248" s="14">
        <v>25.757842645827999</v>
      </c>
      <c r="O8248" s="14"/>
      <c r="P8248" s="14"/>
      <c r="Q8248" s="14"/>
      <c r="R8248" s="14"/>
      <c r="S8248" s="14"/>
      <c r="T8248" s="14"/>
      <c r="U8248" s="14"/>
      <c r="V8248" s="14"/>
      <c r="W8248" s="14"/>
      <c r="X8248" s="14"/>
      <c r="Y8248" s="14"/>
    </row>
    <row r="8249" spans="1:25">
      <c r="A8249" s="14" t="s">
        <v>8237</v>
      </c>
      <c r="B8249" s="14" t="s">
        <v>60</v>
      </c>
      <c r="C8249" s="14" t="s">
        <v>132</v>
      </c>
      <c r="D8249" s="14" t="s">
        <v>81</v>
      </c>
      <c r="E8249" s="14">
        <v>4</v>
      </c>
      <c r="F8249" s="14">
        <v>668.12250113759796</v>
      </c>
      <c r="G8249" s="14">
        <v>222.70750037919899</v>
      </c>
      <c r="H8249" s="14">
        <v>343.33472139364102</v>
      </c>
      <c r="I8249" s="14">
        <v>347.67553051880498</v>
      </c>
      <c r="J8249" s="14">
        <v>321.75045266278198</v>
      </c>
      <c r="K8249" s="14">
        <v>375.12972353744402</v>
      </c>
      <c r="L8249" s="14">
        <v>27.4541930186383</v>
      </c>
      <c r="M8249" s="14">
        <v>25.925077856023002</v>
      </c>
      <c r="O8249" s="14"/>
      <c r="P8249" s="14"/>
      <c r="Q8249" s="14"/>
      <c r="R8249" s="14"/>
      <c r="S8249" s="14"/>
      <c r="T8249" s="14"/>
      <c r="U8249" s="14"/>
      <c r="V8249" s="14"/>
      <c r="W8249" s="14"/>
      <c r="X8249" s="14"/>
      <c r="Y8249" s="14"/>
    </row>
    <row r="8250" spans="1:25">
      <c r="A8250" s="14" t="s">
        <v>8238</v>
      </c>
      <c r="B8250" s="14" t="s">
        <v>60</v>
      </c>
      <c r="C8250" s="14" t="s">
        <v>38</v>
      </c>
      <c r="D8250" s="14" t="s">
        <v>81</v>
      </c>
      <c r="E8250" s="14">
        <v>5</v>
      </c>
      <c r="F8250" s="14">
        <v>759.03407326335798</v>
      </c>
      <c r="G8250" s="14">
        <v>253.011357754453</v>
      </c>
      <c r="H8250" s="14">
        <v>439.69858147866398</v>
      </c>
      <c r="I8250" s="14">
        <v>488.22057566441998</v>
      </c>
      <c r="J8250" s="14">
        <v>453.79861250549601</v>
      </c>
      <c r="K8250" s="14">
        <v>524.54359374681201</v>
      </c>
      <c r="L8250" s="14">
        <v>36.323018082391499</v>
      </c>
      <c r="M8250" s="14">
        <v>34.421963158923901</v>
      </c>
      <c r="O8250" s="14"/>
      <c r="P8250" s="14"/>
      <c r="Q8250" s="14"/>
      <c r="R8250" s="14"/>
      <c r="S8250" s="14"/>
      <c r="T8250" s="14"/>
      <c r="U8250" s="14"/>
      <c r="V8250" s="14"/>
      <c r="W8250" s="14"/>
      <c r="X8250" s="14"/>
      <c r="Y8250" s="14"/>
    </row>
    <row r="8251" spans="1:25">
      <c r="A8251" s="14" t="s">
        <v>8239</v>
      </c>
      <c r="B8251" s="14" t="s">
        <v>60</v>
      </c>
      <c r="C8251" s="14" t="s">
        <v>36</v>
      </c>
      <c r="D8251" s="14" t="s">
        <v>81</v>
      </c>
      <c r="E8251" s="14">
        <v>5</v>
      </c>
      <c r="F8251" s="14">
        <v>741.90017093634503</v>
      </c>
      <c r="G8251" s="14">
        <v>247.30005697878201</v>
      </c>
      <c r="H8251" s="14">
        <v>429.54669831941601</v>
      </c>
      <c r="I8251" s="14">
        <v>477.81144935855002</v>
      </c>
      <c r="J8251" s="14">
        <v>443.75929430645499</v>
      </c>
      <c r="K8251" s="14">
        <v>513.76648334463005</v>
      </c>
      <c r="L8251" s="14">
        <v>35.955033986079897</v>
      </c>
      <c r="M8251" s="14">
        <v>34.0521550520955</v>
      </c>
      <c r="O8251" s="14"/>
      <c r="P8251" s="14"/>
      <c r="Q8251" s="14"/>
      <c r="R8251" s="14"/>
      <c r="S8251" s="14"/>
      <c r="T8251" s="14"/>
      <c r="U8251" s="14"/>
      <c r="V8251" s="14"/>
      <c r="W8251" s="14"/>
      <c r="X8251" s="14"/>
      <c r="Y8251" s="14"/>
    </row>
    <row r="8252" spans="1:25">
      <c r="A8252" s="14" t="s">
        <v>8240</v>
      </c>
      <c r="B8252" s="14" t="s">
        <v>60</v>
      </c>
      <c r="C8252" s="14" t="s">
        <v>34</v>
      </c>
      <c r="D8252" s="14" t="s">
        <v>81</v>
      </c>
      <c r="E8252" s="14">
        <v>5</v>
      </c>
      <c r="F8252" s="14">
        <v>729.26028670434596</v>
      </c>
      <c r="G8252" s="14">
        <v>243.08676223478199</v>
      </c>
      <c r="H8252" s="14">
        <v>422.01585999418199</v>
      </c>
      <c r="I8252" s="14">
        <v>466.729573173007</v>
      </c>
      <c r="J8252" s="14">
        <v>433.20666034871402</v>
      </c>
      <c r="K8252" s="14">
        <v>502.14244989967301</v>
      </c>
      <c r="L8252" s="14">
        <v>35.412876726665701</v>
      </c>
      <c r="M8252" s="14">
        <v>33.5229128242934</v>
      </c>
      <c r="O8252" s="14"/>
      <c r="P8252" s="14"/>
      <c r="Q8252" s="14"/>
      <c r="R8252" s="14"/>
      <c r="S8252" s="14"/>
      <c r="T8252" s="14"/>
      <c r="U8252" s="14"/>
      <c r="V8252" s="14"/>
      <c r="W8252" s="14"/>
      <c r="X8252" s="14"/>
      <c r="Y8252" s="14"/>
    </row>
    <row r="8253" spans="1:25">
      <c r="A8253" s="14" t="s">
        <v>8241</v>
      </c>
      <c r="B8253" s="14" t="s">
        <v>60</v>
      </c>
      <c r="C8253" s="14" t="s">
        <v>128</v>
      </c>
      <c r="D8253" s="14" t="s">
        <v>81</v>
      </c>
      <c r="E8253" s="14">
        <v>5</v>
      </c>
      <c r="F8253" s="14">
        <v>700.96682102586396</v>
      </c>
      <c r="G8253" s="14">
        <v>233.65560700862099</v>
      </c>
      <c r="H8253" s="14">
        <v>405.45030888901601</v>
      </c>
      <c r="I8253" s="14">
        <v>447.36768260323203</v>
      </c>
      <c r="J8253" s="14">
        <v>414.63031733117202</v>
      </c>
      <c r="K8253" s="14">
        <v>481.98875659038299</v>
      </c>
      <c r="L8253" s="14">
        <v>34.621073987151597</v>
      </c>
      <c r="M8253" s="14">
        <v>32.737365272059797</v>
      </c>
      <c r="O8253" s="14"/>
      <c r="P8253" s="14"/>
      <c r="Q8253" s="14"/>
      <c r="R8253" s="14"/>
      <c r="S8253" s="14"/>
      <c r="T8253" s="14"/>
      <c r="U8253" s="14"/>
      <c r="V8253" s="14"/>
      <c r="W8253" s="14"/>
      <c r="X8253" s="14"/>
      <c r="Y8253" s="14"/>
    </row>
    <row r="8254" spans="1:25">
      <c r="A8254" s="14" t="s">
        <v>8242</v>
      </c>
      <c r="B8254" s="14" t="s">
        <v>60</v>
      </c>
      <c r="C8254" s="14" t="s">
        <v>129</v>
      </c>
      <c r="D8254" s="14" t="s">
        <v>81</v>
      </c>
      <c r="E8254" s="14">
        <v>5</v>
      </c>
      <c r="F8254" s="14">
        <v>731.59093541031496</v>
      </c>
      <c r="G8254" s="14">
        <v>243.86364513677199</v>
      </c>
      <c r="H8254" s="14">
        <v>422.66993402795998</v>
      </c>
      <c r="I8254" s="14">
        <v>463.19970976632499</v>
      </c>
      <c r="J8254" s="14">
        <v>430.04276823284403</v>
      </c>
      <c r="K8254" s="14">
        <v>498.22291132083302</v>
      </c>
      <c r="L8254" s="14">
        <v>35.023201554507999</v>
      </c>
      <c r="M8254" s="14">
        <v>33.156941533481103</v>
      </c>
      <c r="O8254" s="14"/>
      <c r="P8254" s="14"/>
      <c r="Q8254" s="14"/>
      <c r="R8254" s="14"/>
      <c r="S8254" s="14"/>
      <c r="T8254" s="14"/>
      <c r="U8254" s="14"/>
      <c r="V8254" s="14"/>
      <c r="W8254" s="14"/>
      <c r="X8254" s="14"/>
      <c r="Y8254" s="14"/>
    </row>
    <row r="8255" spans="1:25">
      <c r="A8255" s="14" t="s">
        <v>8243</v>
      </c>
      <c r="B8255" s="14" t="s">
        <v>60</v>
      </c>
      <c r="C8255" s="14" t="s">
        <v>130</v>
      </c>
      <c r="D8255" s="14" t="s">
        <v>81</v>
      </c>
      <c r="E8255" s="14">
        <v>5</v>
      </c>
      <c r="F8255" s="14">
        <v>721.87978559684404</v>
      </c>
      <c r="G8255" s="14">
        <v>240.626595198948</v>
      </c>
      <c r="H8255" s="14">
        <v>416.66702391145998</v>
      </c>
      <c r="I8255" s="14">
        <v>455.337891333112</v>
      </c>
      <c r="J8255" s="14">
        <v>422.55141424670501</v>
      </c>
      <c r="K8255" s="14">
        <v>489.98252863774502</v>
      </c>
      <c r="L8255" s="14">
        <v>34.644637304632198</v>
      </c>
      <c r="M8255" s="14">
        <v>32.786477086407899</v>
      </c>
      <c r="O8255" s="14"/>
      <c r="P8255" s="14"/>
      <c r="Q8255" s="14"/>
      <c r="R8255" s="14"/>
      <c r="S8255" s="14"/>
      <c r="T8255" s="14"/>
      <c r="U8255" s="14"/>
      <c r="V8255" s="14"/>
      <c r="W8255" s="14"/>
      <c r="X8255" s="14"/>
      <c r="Y8255" s="14"/>
    </row>
    <row r="8256" spans="1:25">
      <c r="A8256" s="14" t="s">
        <v>8244</v>
      </c>
      <c r="B8256" s="14" t="s">
        <v>60</v>
      </c>
      <c r="C8256" s="14" t="s">
        <v>131</v>
      </c>
      <c r="D8256" s="14" t="s">
        <v>81</v>
      </c>
      <c r="E8256" s="14">
        <v>5</v>
      </c>
      <c r="F8256" s="14">
        <v>714.59750331553005</v>
      </c>
      <c r="G8256" s="14">
        <v>238.19916777184301</v>
      </c>
      <c r="H8256" s="14">
        <v>411.34305953473603</v>
      </c>
      <c r="I8256" s="14">
        <v>445.84978097980098</v>
      </c>
      <c r="J8256" s="14">
        <v>413.60580585445001</v>
      </c>
      <c r="K8256" s="14">
        <v>479.930745298749</v>
      </c>
      <c r="L8256" s="14">
        <v>34.080964318948404</v>
      </c>
      <c r="M8256" s="14">
        <v>32.2439751253509</v>
      </c>
      <c r="O8256" s="14"/>
      <c r="P8256" s="14"/>
      <c r="Q8256" s="14"/>
      <c r="R8256" s="14"/>
      <c r="S8256" s="14"/>
      <c r="T8256" s="14"/>
      <c r="U8256" s="14"/>
      <c r="V8256" s="14"/>
      <c r="W8256" s="14"/>
      <c r="X8256" s="14"/>
      <c r="Y8256" s="14"/>
    </row>
    <row r="8257" spans="1:25">
      <c r="A8257" s="14" t="s">
        <v>8245</v>
      </c>
      <c r="B8257" s="14" t="s">
        <v>60</v>
      </c>
      <c r="C8257" s="14" t="s">
        <v>132</v>
      </c>
      <c r="D8257" s="14" t="s">
        <v>81</v>
      </c>
      <c r="E8257" s="14">
        <v>5</v>
      </c>
      <c r="F8257" s="14">
        <v>716.85076808814404</v>
      </c>
      <c r="G8257" s="14">
        <v>238.95025602938099</v>
      </c>
      <c r="H8257" s="14">
        <v>410.11880937127398</v>
      </c>
      <c r="I8257" s="14">
        <v>441.73894772406197</v>
      </c>
      <c r="J8257" s="14">
        <v>409.83541034089302</v>
      </c>
      <c r="K8257" s="14">
        <v>475.45713189562503</v>
      </c>
      <c r="L8257" s="14">
        <v>33.718184171562903</v>
      </c>
      <c r="M8257" s="14">
        <v>31.903537383169699</v>
      </c>
      <c r="O8257" s="14"/>
      <c r="P8257" s="14"/>
      <c r="Q8257" s="14"/>
      <c r="R8257" s="14"/>
      <c r="S8257" s="14"/>
      <c r="T8257" s="14"/>
      <c r="U8257" s="14"/>
      <c r="V8257" s="14"/>
      <c r="W8257" s="14"/>
      <c r="X8257" s="14"/>
      <c r="Y8257" s="14"/>
    </row>
    <row r="8258" spans="1:25">
      <c r="A8258" s="14" t="s">
        <v>8246</v>
      </c>
      <c r="B8258" s="14" t="s">
        <v>60</v>
      </c>
      <c r="C8258" s="14" t="s">
        <v>38</v>
      </c>
      <c r="D8258" s="14" t="s">
        <v>73</v>
      </c>
      <c r="E8258" s="14">
        <v>0</v>
      </c>
      <c r="F8258" s="14">
        <v>4058.5107446523398</v>
      </c>
      <c r="G8258" s="14">
        <v>1352.83691488411</v>
      </c>
      <c r="H8258" s="14">
        <v>330.70983209521597</v>
      </c>
      <c r="I8258" s="14">
        <v>331.72431925857597</v>
      </c>
      <c r="J8258" s="14">
        <v>321.54393539937797</v>
      </c>
      <c r="K8258" s="14">
        <v>342.143752078494</v>
      </c>
      <c r="L8258" s="14">
        <v>10.419432819918599</v>
      </c>
      <c r="M8258" s="14">
        <v>10.1803838591974</v>
      </c>
      <c r="O8258" s="14"/>
      <c r="P8258" s="14"/>
      <c r="Q8258" s="14"/>
      <c r="R8258" s="14"/>
      <c r="S8258" s="14"/>
      <c r="T8258" s="14"/>
      <c r="U8258" s="14"/>
      <c r="V8258" s="14"/>
      <c r="W8258" s="14"/>
      <c r="X8258" s="14"/>
      <c r="Y8258" s="14"/>
    </row>
    <row r="8259" spans="1:25">
      <c r="A8259" s="14" t="s">
        <v>8247</v>
      </c>
      <c r="B8259" s="14" t="s">
        <v>60</v>
      </c>
      <c r="C8259" s="14" t="s">
        <v>36</v>
      </c>
      <c r="D8259" s="14" t="s">
        <v>73</v>
      </c>
      <c r="E8259" s="14">
        <v>0</v>
      </c>
      <c r="F8259" s="14">
        <v>4088.7542495255402</v>
      </c>
      <c r="G8259" s="14">
        <v>1362.9180831751801</v>
      </c>
      <c r="H8259" s="14">
        <v>330.94887827776</v>
      </c>
      <c r="I8259" s="14">
        <v>329.21932469541201</v>
      </c>
      <c r="J8259" s="14">
        <v>319.14766960633301</v>
      </c>
      <c r="K8259" s="14">
        <v>339.52658808404698</v>
      </c>
      <c r="L8259" s="14">
        <v>10.307263388634899</v>
      </c>
      <c r="M8259" s="14">
        <v>10.071655089079099</v>
      </c>
      <c r="O8259" s="14"/>
      <c r="P8259" s="14"/>
      <c r="Q8259" s="14"/>
      <c r="R8259" s="14"/>
      <c r="S8259" s="14"/>
      <c r="T8259" s="14"/>
      <c r="U8259" s="14"/>
      <c r="V8259" s="14"/>
      <c r="W8259" s="14"/>
      <c r="X8259" s="14"/>
      <c r="Y8259" s="14"/>
    </row>
    <row r="8260" spans="1:25">
      <c r="A8260" s="14" t="s">
        <v>8248</v>
      </c>
      <c r="B8260" s="14" t="s">
        <v>60</v>
      </c>
      <c r="C8260" s="14" t="s">
        <v>34</v>
      </c>
      <c r="D8260" s="14" t="s">
        <v>73</v>
      </c>
      <c r="E8260" s="14">
        <v>0</v>
      </c>
      <c r="F8260" s="14">
        <v>4071.57275734115</v>
      </c>
      <c r="G8260" s="14">
        <v>1357.1909191137199</v>
      </c>
      <c r="H8260" s="14">
        <v>328.22055941529601</v>
      </c>
      <c r="I8260" s="14">
        <v>323.16483672750297</v>
      </c>
      <c r="J8260" s="14">
        <v>313.25792344823901</v>
      </c>
      <c r="K8260" s="14">
        <v>333.303999246356</v>
      </c>
      <c r="L8260" s="14">
        <v>10.139162518852901</v>
      </c>
      <c r="M8260" s="14">
        <v>9.9069132792635095</v>
      </c>
      <c r="O8260" s="14"/>
      <c r="P8260" s="14"/>
      <c r="Q8260" s="14"/>
      <c r="R8260" s="14"/>
      <c r="S8260" s="14"/>
      <c r="T8260" s="14"/>
      <c r="U8260" s="14"/>
      <c r="V8260" s="14"/>
      <c r="W8260" s="14"/>
      <c r="X8260" s="14"/>
      <c r="Y8260" s="14"/>
    </row>
    <row r="8261" spans="1:25">
      <c r="A8261" s="14" t="s">
        <v>8249</v>
      </c>
      <c r="B8261" s="14" t="s">
        <v>60</v>
      </c>
      <c r="C8261" s="14" t="s">
        <v>128</v>
      </c>
      <c r="D8261" s="14" t="s">
        <v>73</v>
      </c>
      <c r="E8261" s="14">
        <v>0</v>
      </c>
      <c r="F8261" s="14">
        <v>3939.6041624211998</v>
      </c>
      <c r="G8261" s="14">
        <v>1313.2013874737299</v>
      </c>
      <c r="H8261" s="14">
        <v>316.76279017431699</v>
      </c>
      <c r="I8261" s="14">
        <v>308.17413817582701</v>
      </c>
      <c r="J8261" s="14">
        <v>298.57879658502702</v>
      </c>
      <c r="K8261" s="14">
        <v>317.99821040345199</v>
      </c>
      <c r="L8261" s="14">
        <v>9.8240722276253791</v>
      </c>
      <c r="M8261" s="14">
        <v>9.5953415908002704</v>
      </c>
      <c r="O8261" s="14"/>
      <c r="P8261" s="14"/>
      <c r="Q8261" s="14"/>
      <c r="R8261" s="14"/>
      <c r="S8261" s="14"/>
      <c r="T8261" s="14"/>
      <c r="U8261" s="14"/>
      <c r="V8261" s="14"/>
      <c r="W8261" s="14"/>
      <c r="X8261" s="14"/>
      <c r="Y8261" s="14"/>
    </row>
    <row r="8262" spans="1:25">
      <c r="A8262" s="14" t="s">
        <v>8250</v>
      </c>
      <c r="B8262" s="14" t="s">
        <v>60</v>
      </c>
      <c r="C8262" s="14" t="s">
        <v>129</v>
      </c>
      <c r="D8262" s="14" t="s">
        <v>73</v>
      </c>
      <c r="E8262" s="14">
        <v>0</v>
      </c>
      <c r="F8262" s="14">
        <v>3856.5692793359099</v>
      </c>
      <c r="G8262" s="14">
        <v>1285.52309311197</v>
      </c>
      <c r="H8262" s="14">
        <v>309.37918138414801</v>
      </c>
      <c r="I8262" s="14">
        <v>296.74681588989102</v>
      </c>
      <c r="J8262" s="14">
        <v>287.41580883093098</v>
      </c>
      <c r="K8262" s="14">
        <v>306.302665855979</v>
      </c>
      <c r="L8262" s="14">
        <v>9.5558499660877505</v>
      </c>
      <c r="M8262" s="14">
        <v>9.3310070589599299</v>
      </c>
      <c r="O8262" s="14"/>
      <c r="P8262" s="14"/>
      <c r="Q8262" s="14"/>
      <c r="R8262" s="14"/>
      <c r="S8262" s="14"/>
      <c r="T8262" s="14"/>
      <c r="U8262" s="14"/>
      <c r="V8262" s="14"/>
      <c r="W8262" s="14"/>
      <c r="X8262" s="14"/>
      <c r="Y8262" s="14"/>
    </row>
    <row r="8263" spans="1:25">
      <c r="A8263" s="14" t="s">
        <v>8251</v>
      </c>
      <c r="B8263" s="14" t="s">
        <v>60</v>
      </c>
      <c r="C8263" s="14" t="s">
        <v>130</v>
      </c>
      <c r="D8263" s="14" t="s">
        <v>73</v>
      </c>
      <c r="E8263" s="14">
        <v>0</v>
      </c>
      <c r="F8263" s="14">
        <v>3811.6637854993801</v>
      </c>
      <c r="G8263" s="14">
        <v>1270.5545951664601</v>
      </c>
      <c r="H8263" s="14">
        <v>305.14865985326998</v>
      </c>
      <c r="I8263" s="14">
        <v>288.73531297499301</v>
      </c>
      <c r="J8263" s="14">
        <v>279.60661770183202</v>
      </c>
      <c r="K8263" s="14">
        <v>298.08528536513597</v>
      </c>
      <c r="L8263" s="14">
        <v>9.3499723901429697</v>
      </c>
      <c r="M8263" s="14">
        <v>9.1286952731617799</v>
      </c>
      <c r="O8263" s="14"/>
      <c r="P8263" s="14"/>
      <c r="Q8263" s="14"/>
      <c r="R8263" s="14"/>
      <c r="S8263" s="14"/>
      <c r="T8263" s="14"/>
      <c r="U8263" s="14"/>
      <c r="V8263" s="14"/>
      <c r="W8263" s="14"/>
      <c r="X8263" s="14"/>
      <c r="Y8263" s="14"/>
    </row>
    <row r="8264" spans="1:25">
      <c r="A8264" s="14" t="s">
        <v>8252</v>
      </c>
      <c r="B8264" s="14" t="s">
        <v>60</v>
      </c>
      <c r="C8264" s="14" t="s">
        <v>131</v>
      </c>
      <c r="D8264" s="14" t="s">
        <v>73</v>
      </c>
      <c r="E8264" s="14">
        <v>0</v>
      </c>
      <c r="F8264" s="14">
        <v>3863.4328241522098</v>
      </c>
      <c r="G8264" s="14">
        <v>1287.81094138407</v>
      </c>
      <c r="H8264" s="14">
        <v>308.475935835906</v>
      </c>
      <c r="I8264" s="14">
        <v>288.17112169911201</v>
      </c>
      <c r="J8264" s="14">
        <v>279.12169270498902</v>
      </c>
      <c r="K8264" s="14">
        <v>297.438412256633</v>
      </c>
      <c r="L8264" s="14">
        <v>9.2672905575209903</v>
      </c>
      <c r="M8264" s="14">
        <v>9.0494289941238399</v>
      </c>
      <c r="O8264" s="14"/>
      <c r="P8264" s="14"/>
      <c r="Q8264" s="14"/>
      <c r="R8264" s="14"/>
      <c r="S8264" s="14"/>
      <c r="T8264" s="14"/>
      <c r="U8264" s="14"/>
      <c r="V8264" s="14"/>
      <c r="W8264" s="14"/>
      <c r="X8264" s="14"/>
      <c r="Y8264" s="14"/>
    </row>
    <row r="8265" spans="1:25">
      <c r="A8265" s="14" t="s">
        <v>8253</v>
      </c>
      <c r="B8265" s="14" t="s">
        <v>60</v>
      </c>
      <c r="C8265" s="14" t="s">
        <v>132</v>
      </c>
      <c r="D8265" s="14" t="s">
        <v>73</v>
      </c>
      <c r="E8265" s="14">
        <v>0</v>
      </c>
      <c r="F8265" s="14">
        <v>3944.6574838818201</v>
      </c>
      <c r="G8265" s="14">
        <v>1314.88582796061</v>
      </c>
      <c r="H8265" s="14">
        <v>314.10009745368302</v>
      </c>
      <c r="I8265" s="14">
        <v>290.56776610194601</v>
      </c>
      <c r="J8265" s="14">
        <v>281.53748080589997</v>
      </c>
      <c r="K8265" s="14">
        <v>299.81317267218299</v>
      </c>
      <c r="L8265" s="14">
        <v>9.2454065702371508</v>
      </c>
      <c r="M8265" s="14">
        <v>9.0302852960465394</v>
      </c>
      <c r="O8265" s="14"/>
      <c r="P8265" s="14"/>
      <c r="Q8265" s="14"/>
      <c r="R8265" s="14"/>
      <c r="S8265" s="14"/>
      <c r="T8265" s="14"/>
      <c r="U8265" s="14"/>
      <c r="V8265" s="14"/>
      <c r="W8265" s="14"/>
      <c r="X8265" s="14"/>
      <c r="Y8265" s="14"/>
    </row>
    <row r="8266" spans="1:25">
      <c r="A8266" s="14" t="s">
        <v>8254</v>
      </c>
      <c r="B8266" s="14" t="s">
        <v>60</v>
      </c>
      <c r="C8266" s="14" t="s">
        <v>38</v>
      </c>
      <c r="D8266" s="14" t="s">
        <v>73</v>
      </c>
      <c r="E8266" s="14">
        <v>1</v>
      </c>
      <c r="F8266" s="14">
        <v>659.61488814126801</v>
      </c>
      <c r="G8266" s="14">
        <v>219.871629380423</v>
      </c>
      <c r="H8266" s="14">
        <v>254.02142271170899</v>
      </c>
      <c r="I8266" s="14">
        <v>252.600224926637</v>
      </c>
      <c r="J8266" s="14">
        <v>233.58575536807899</v>
      </c>
      <c r="K8266" s="14">
        <v>272.74364911648001</v>
      </c>
      <c r="L8266" s="14">
        <v>20.143424189842399</v>
      </c>
      <c r="M8266" s="14">
        <v>19.0144695585577</v>
      </c>
      <c r="O8266" s="14"/>
      <c r="P8266" s="14"/>
      <c r="Q8266" s="14"/>
      <c r="R8266" s="14"/>
      <c r="S8266" s="14"/>
      <c r="T8266" s="14"/>
      <c r="U8266" s="14"/>
      <c r="V8266" s="14"/>
      <c r="W8266" s="14"/>
      <c r="X8266" s="14"/>
      <c r="Y8266" s="14"/>
    </row>
    <row r="8267" spans="1:25">
      <c r="A8267" s="14" t="s">
        <v>8255</v>
      </c>
      <c r="B8267" s="14" t="s">
        <v>60</v>
      </c>
      <c r="C8267" s="14" t="s">
        <v>36</v>
      </c>
      <c r="D8267" s="14" t="s">
        <v>73</v>
      </c>
      <c r="E8267" s="14">
        <v>1</v>
      </c>
      <c r="F8267" s="14">
        <v>669.689188900771</v>
      </c>
      <c r="G8267" s="14">
        <v>223.22972963359001</v>
      </c>
      <c r="H8267" s="14">
        <v>255.912287924418</v>
      </c>
      <c r="I8267" s="14">
        <v>251.50533376086</v>
      </c>
      <c r="J8267" s="14">
        <v>232.707615829715</v>
      </c>
      <c r="K8267" s="14">
        <v>271.410441178491</v>
      </c>
      <c r="L8267" s="14">
        <v>19.905107417631601</v>
      </c>
      <c r="M8267" s="14">
        <v>18.7977179311446</v>
      </c>
      <c r="O8267" s="14"/>
      <c r="P8267" s="14"/>
      <c r="Q8267" s="14"/>
      <c r="R8267" s="14"/>
      <c r="S8267" s="14"/>
      <c r="T8267" s="14"/>
      <c r="U8267" s="14"/>
      <c r="V8267" s="14"/>
      <c r="W8267" s="14"/>
      <c r="X8267" s="14"/>
      <c r="Y8267" s="14"/>
    </row>
    <row r="8268" spans="1:25">
      <c r="A8268" s="14" t="s">
        <v>8256</v>
      </c>
      <c r="B8268" s="14" t="s">
        <v>60</v>
      </c>
      <c r="C8268" s="14" t="s">
        <v>34</v>
      </c>
      <c r="D8268" s="14" t="s">
        <v>73</v>
      </c>
      <c r="E8268" s="14">
        <v>1</v>
      </c>
      <c r="F8268" s="14">
        <v>662.910758288495</v>
      </c>
      <c r="G8268" s="14">
        <v>220.97025276283199</v>
      </c>
      <c r="H8268" s="14">
        <v>251.90598738723301</v>
      </c>
      <c r="I8268" s="14">
        <v>241.719259502657</v>
      </c>
      <c r="J8268" s="14">
        <v>223.564146701411</v>
      </c>
      <c r="K8268" s="14">
        <v>260.94953480415899</v>
      </c>
      <c r="L8268" s="14">
        <v>19.2302753015015</v>
      </c>
      <c r="M8268" s="14">
        <v>18.155112801246901</v>
      </c>
      <c r="O8268" s="14"/>
      <c r="P8268" s="14"/>
      <c r="Q8268" s="14"/>
      <c r="R8268" s="14"/>
      <c r="S8268" s="14"/>
      <c r="T8268" s="14"/>
      <c r="U8268" s="14"/>
      <c r="V8268" s="14"/>
      <c r="W8268" s="14"/>
      <c r="X8268" s="14"/>
      <c r="Y8268" s="14"/>
    </row>
    <row r="8269" spans="1:25">
      <c r="A8269" s="14" t="s">
        <v>8257</v>
      </c>
      <c r="B8269" s="14" t="s">
        <v>60</v>
      </c>
      <c r="C8269" s="14" t="s">
        <v>128</v>
      </c>
      <c r="D8269" s="14" t="s">
        <v>73</v>
      </c>
      <c r="E8269" s="14">
        <v>1</v>
      </c>
      <c r="F8269" s="14">
        <v>650.15628222492205</v>
      </c>
      <c r="G8269" s="14">
        <v>216.71876074164101</v>
      </c>
      <c r="H8269" s="14">
        <v>245.97503091916599</v>
      </c>
      <c r="I8269" s="14">
        <v>230.119800001767</v>
      </c>
      <c r="J8269" s="14">
        <v>212.68387036404701</v>
      </c>
      <c r="K8269" s="14">
        <v>248.59870750399</v>
      </c>
      <c r="L8269" s="14">
        <v>18.4789075022228</v>
      </c>
      <c r="M8269" s="14">
        <v>17.435929637719699</v>
      </c>
      <c r="O8269" s="14"/>
      <c r="P8269" s="14"/>
      <c r="Q8269" s="14"/>
      <c r="R8269" s="14"/>
      <c r="S8269" s="14"/>
      <c r="T8269" s="14"/>
      <c r="U8269" s="14"/>
      <c r="V8269" s="14"/>
      <c r="W8269" s="14"/>
      <c r="X8269" s="14"/>
      <c r="Y8269" s="14"/>
    </row>
    <row r="8270" spans="1:25">
      <c r="A8270" s="14" t="s">
        <v>8258</v>
      </c>
      <c r="B8270" s="14" t="s">
        <v>60</v>
      </c>
      <c r="C8270" s="14" t="s">
        <v>129</v>
      </c>
      <c r="D8270" s="14" t="s">
        <v>73</v>
      </c>
      <c r="E8270" s="14">
        <v>1</v>
      </c>
      <c r="F8270" s="14">
        <v>626.867950545187</v>
      </c>
      <c r="G8270" s="14">
        <v>208.955983515062</v>
      </c>
      <c r="H8270" s="14">
        <v>236.36841669376</v>
      </c>
      <c r="I8270" s="14">
        <v>216.09174225183099</v>
      </c>
      <c r="J8270" s="14">
        <v>199.434403547453</v>
      </c>
      <c r="K8270" s="14">
        <v>233.76443090563501</v>
      </c>
      <c r="L8270" s="14">
        <v>17.672688653803199</v>
      </c>
      <c r="M8270" s="14">
        <v>16.657338704378599</v>
      </c>
      <c r="O8270" s="14"/>
      <c r="P8270" s="14"/>
      <c r="Q8270" s="14"/>
      <c r="R8270" s="14"/>
      <c r="S8270" s="14"/>
      <c r="T8270" s="14"/>
      <c r="U8270" s="14"/>
      <c r="V8270" s="14"/>
      <c r="W8270" s="14"/>
      <c r="X8270" s="14"/>
      <c r="Y8270" s="14"/>
    </row>
    <row r="8271" spans="1:25">
      <c r="A8271" s="14" t="s">
        <v>8259</v>
      </c>
      <c r="B8271" s="14" t="s">
        <v>60</v>
      </c>
      <c r="C8271" s="14" t="s">
        <v>130</v>
      </c>
      <c r="D8271" s="14" t="s">
        <v>73</v>
      </c>
      <c r="E8271" s="14">
        <v>1</v>
      </c>
      <c r="F8271" s="14">
        <v>614.47280692246795</v>
      </c>
      <c r="G8271" s="14">
        <v>204.82426897415601</v>
      </c>
      <c r="H8271" s="14">
        <v>231.245623044474</v>
      </c>
      <c r="I8271" s="14">
        <v>208.58533447725301</v>
      </c>
      <c r="J8271" s="14">
        <v>192.34995382536599</v>
      </c>
      <c r="K8271" s="14">
        <v>225.82060762363599</v>
      </c>
      <c r="L8271" s="14">
        <v>17.2352731463826</v>
      </c>
      <c r="M8271" s="14">
        <v>16.235380651886501</v>
      </c>
      <c r="O8271" s="14"/>
      <c r="P8271" s="14"/>
      <c r="Q8271" s="14"/>
      <c r="R8271" s="14"/>
      <c r="S8271" s="14"/>
      <c r="T8271" s="14"/>
      <c r="U8271" s="14"/>
      <c r="V8271" s="14"/>
      <c r="W8271" s="14"/>
      <c r="X8271" s="14"/>
      <c r="Y8271" s="14"/>
    </row>
    <row r="8272" spans="1:25">
      <c r="A8272" s="14" t="s">
        <v>8260</v>
      </c>
      <c r="B8272" s="14" t="s">
        <v>60</v>
      </c>
      <c r="C8272" s="14" t="s">
        <v>131</v>
      </c>
      <c r="D8272" s="14" t="s">
        <v>73</v>
      </c>
      <c r="E8272" s="14">
        <v>1</v>
      </c>
      <c r="F8272" s="14">
        <v>615.46426704359203</v>
      </c>
      <c r="G8272" s="14">
        <v>205.154755681197</v>
      </c>
      <c r="H8272" s="14">
        <v>231.27842467648901</v>
      </c>
      <c r="I8272" s="14">
        <v>205.08286535187099</v>
      </c>
      <c r="J8272" s="14">
        <v>189.129017657388</v>
      </c>
      <c r="K8272" s="14">
        <v>222.018448576011</v>
      </c>
      <c r="L8272" s="14">
        <v>16.935583224140299</v>
      </c>
      <c r="M8272" s="14">
        <v>15.9538476944835</v>
      </c>
      <c r="O8272" s="14"/>
      <c r="P8272" s="14"/>
      <c r="Q8272" s="14"/>
      <c r="R8272" s="14"/>
      <c r="S8272" s="14"/>
      <c r="T8272" s="14"/>
      <c r="U8272" s="14"/>
      <c r="V8272" s="14"/>
      <c r="W8272" s="14"/>
      <c r="X8272" s="14"/>
      <c r="Y8272" s="14"/>
    </row>
    <row r="8273" spans="1:25">
      <c r="A8273" s="14" t="s">
        <v>8261</v>
      </c>
      <c r="B8273" s="14" t="s">
        <v>60</v>
      </c>
      <c r="C8273" s="14" t="s">
        <v>132</v>
      </c>
      <c r="D8273" s="14" t="s">
        <v>73</v>
      </c>
      <c r="E8273" s="14">
        <v>1</v>
      </c>
      <c r="F8273" s="14">
        <v>626.72825816074499</v>
      </c>
      <c r="G8273" s="14">
        <v>208.909419386915</v>
      </c>
      <c r="H8273" s="14">
        <v>235.14890147256699</v>
      </c>
      <c r="I8273" s="14">
        <v>205.60890415160699</v>
      </c>
      <c r="J8273" s="14">
        <v>189.74845918159099</v>
      </c>
      <c r="K8273" s="14">
        <v>222.436235620876</v>
      </c>
      <c r="L8273" s="14">
        <v>16.827331469268699</v>
      </c>
      <c r="M8273" s="14">
        <v>15.8604449700162</v>
      </c>
      <c r="O8273" s="14"/>
      <c r="P8273" s="14"/>
      <c r="Q8273" s="14"/>
      <c r="R8273" s="14"/>
      <c r="S8273" s="14"/>
      <c r="T8273" s="14"/>
      <c r="U8273" s="14"/>
      <c r="V8273" s="14"/>
      <c r="W8273" s="14"/>
      <c r="X8273" s="14"/>
      <c r="Y8273" s="14"/>
    </row>
    <row r="8274" spans="1:25">
      <c r="A8274" s="14" t="s">
        <v>8262</v>
      </c>
      <c r="B8274" s="14" t="s">
        <v>60</v>
      </c>
      <c r="C8274" s="14" t="s">
        <v>38</v>
      </c>
      <c r="D8274" s="14" t="s">
        <v>73</v>
      </c>
      <c r="E8274" s="14">
        <v>2</v>
      </c>
      <c r="F8274" s="14">
        <v>750.64287322395296</v>
      </c>
      <c r="G8274" s="14">
        <v>250.21429107465099</v>
      </c>
      <c r="H8274" s="14">
        <v>296.01116513685798</v>
      </c>
      <c r="I8274" s="14">
        <v>294.89494537641298</v>
      </c>
      <c r="J8274" s="14">
        <v>274.04742764410798</v>
      </c>
      <c r="K8274" s="14">
        <v>316.90044020907499</v>
      </c>
      <c r="L8274" s="14">
        <v>22.005494832661402</v>
      </c>
      <c r="M8274" s="14">
        <v>20.847517732305299</v>
      </c>
      <c r="O8274" s="14"/>
      <c r="P8274" s="14"/>
      <c r="Q8274" s="14"/>
      <c r="R8274" s="14"/>
      <c r="S8274" s="14"/>
      <c r="T8274" s="14"/>
      <c r="U8274" s="14"/>
      <c r="V8274" s="14"/>
      <c r="W8274" s="14"/>
      <c r="X8274" s="14"/>
      <c r="Y8274" s="14"/>
    </row>
    <row r="8275" spans="1:25">
      <c r="A8275" s="14" t="s">
        <v>8263</v>
      </c>
      <c r="B8275" s="14" t="s">
        <v>60</v>
      </c>
      <c r="C8275" s="14" t="s">
        <v>36</v>
      </c>
      <c r="D8275" s="14" t="s">
        <v>73</v>
      </c>
      <c r="E8275" s="14">
        <v>2</v>
      </c>
      <c r="F8275" s="14">
        <v>719.37464100050704</v>
      </c>
      <c r="G8275" s="14">
        <v>239.791547000169</v>
      </c>
      <c r="H8275" s="14">
        <v>281.50605216322202</v>
      </c>
      <c r="I8275" s="14">
        <v>278.16624550747702</v>
      </c>
      <c r="J8275" s="14">
        <v>258.07127515404102</v>
      </c>
      <c r="K8275" s="14">
        <v>299.40213246996598</v>
      </c>
      <c r="L8275" s="14">
        <v>21.235886962489602</v>
      </c>
      <c r="M8275" s="14">
        <v>20.094970353436</v>
      </c>
      <c r="O8275" s="14"/>
      <c r="P8275" s="14"/>
      <c r="Q8275" s="14"/>
      <c r="R8275" s="14"/>
      <c r="S8275" s="14"/>
      <c r="T8275" s="14"/>
      <c r="U8275" s="14"/>
      <c r="V8275" s="14"/>
      <c r="W8275" s="14"/>
      <c r="X8275" s="14"/>
      <c r="Y8275" s="14"/>
    </row>
    <row r="8276" spans="1:25">
      <c r="A8276" s="14" t="s">
        <v>8264</v>
      </c>
      <c r="B8276" s="14" t="s">
        <v>60</v>
      </c>
      <c r="C8276" s="14" t="s">
        <v>34</v>
      </c>
      <c r="D8276" s="14" t="s">
        <v>73</v>
      </c>
      <c r="E8276" s="14">
        <v>2</v>
      </c>
      <c r="F8276" s="14">
        <v>731.95304553779295</v>
      </c>
      <c r="G8276" s="14">
        <v>243.98434851259799</v>
      </c>
      <c r="H8276" s="14">
        <v>285.09394507998098</v>
      </c>
      <c r="I8276" s="14">
        <v>279.03321920619197</v>
      </c>
      <c r="J8276" s="14">
        <v>259.04656736208699</v>
      </c>
      <c r="K8276" s="14">
        <v>300.14454594103302</v>
      </c>
      <c r="L8276" s="14">
        <v>21.111326734840599</v>
      </c>
      <c r="M8276" s="14">
        <v>19.986651844104902</v>
      </c>
      <c r="O8276" s="14"/>
      <c r="P8276" s="14"/>
      <c r="Q8276" s="14"/>
      <c r="R8276" s="14"/>
      <c r="S8276" s="14"/>
      <c r="T8276" s="14"/>
      <c r="U8276" s="14"/>
      <c r="V8276" s="14"/>
      <c r="W8276" s="14"/>
      <c r="X8276" s="14"/>
      <c r="Y8276" s="14"/>
    </row>
    <row r="8277" spans="1:25">
      <c r="A8277" s="14" t="s">
        <v>8265</v>
      </c>
      <c r="B8277" s="14" t="s">
        <v>60</v>
      </c>
      <c r="C8277" s="14" t="s">
        <v>128</v>
      </c>
      <c r="D8277" s="14" t="s">
        <v>73</v>
      </c>
      <c r="E8277" s="14">
        <v>2</v>
      </c>
      <c r="F8277" s="14">
        <v>704.00918770276701</v>
      </c>
      <c r="G8277" s="14">
        <v>234.66972923425601</v>
      </c>
      <c r="H8277" s="14">
        <v>273.41542978976298</v>
      </c>
      <c r="I8277" s="14">
        <v>263.15307903044402</v>
      </c>
      <c r="J8277" s="14">
        <v>243.96340150391501</v>
      </c>
      <c r="K8277" s="14">
        <v>283.44446817015302</v>
      </c>
      <c r="L8277" s="14">
        <v>20.291389139708901</v>
      </c>
      <c r="M8277" s="14">
        <v>19.189677526528801</v>
      </c>
      <c r="O8277" s="14"/>
      <c r="P8277" s="14"/>
      <c r="Q8277" s="14"/>
      <c r="R8277" s="14"/>
      <c r="S8277" s="14"/>
      <c r="T8277" s="14"/>
      <c r="U8277" s="14"/>
      <c r="V8277" s="14"/>
      <c r="W8277" s="14"/>
      <c r="X8277" s="14"/>
      <c r="Y8277" s="14"/>
    </row>
    <row r="8278" spans="1:25">
      <c r="A8278" s="14" t="s">
        <v>8266</v>
      </c>
      <c r="B8278" s="14" t="s">
        <v>60</v>
      </c>
      <c r="C8278" s="14" t="s">
        <v>129</v>
      </c>
      <c r="D8278" s="14" t="s">
        <v>73</v>
      </c>
      <c r="E8278" s="14">
        <v>2</v>
      </c>
      <c r="F8278" s="14">
        <v>716.43238154152004</v>
      </c>
      <c r="G8278" s="14">
        <v>238.81079384717299</v>
      </c>
      <c r="H8278" s="14">
        <v>277.36660041561299</v>
      </c>
      <c r="I8278" s="14">
        <v>261.96269272588</v>
      </c>
      <c r="J8278" s="14">
        <v>243.04394492582699</v>
      </c>
      <c r="K8278" s="14">
        <v>281.957847102676</v>
      </c>
      <c r="L8278" s="14">
        <v>19.9951543767963</v>
      </c>
      <c r="M8278" s="14">
        <v>18.918747800053499</v>
      </c>
      <c r="O8278" s="14"/>
      <c r="P8278" s="14"/>
      <c r="Q8278" s="14"/>
      <c r="R8278" s="14"/>
      <c r="S8278" s="14"/>
      <c r="T8278" s="14"/>
      <c r="U8278" s="14"/>
      <c r="V8278" s="14"/>
      <c r="W8278" s="14"/>
      <c r="X8278" s="14"/>
      <c r="Y8278" s="14"/>
    </row>
    <row r="8279" spans="1:25">
      <c r="A8279" s="14" t="s">
        <v>8267</v>
      </c>
      <c r="B8279" s="14" t="s">
        <v>60</v>
      </c>
      <c r="C8279" s="14" t="s">
        <v>130</v>
      </c>
      <c r="D8279" s="14" t="s">
        <v>73</v>
      </c>
      <c r="E8279" s="14">
        <v>2</v>
      </c>
      <c r="F8279" s="14">
        <v>688.17204245312803</v>
      </c>
      <c r="G8279" s="14">
        <v>229.39068081770901</v>
      </c>
      <c r="H8279" s="14">
        <v>265.747611554478</v>
      </c>
      <c r="I8279" s="14">
        <v>245.603724345941</v>
      </c>
      <c r="J8279" s="14">
        <v>227.521614249751</v>
      </c>
      <c r="K8279" s="14">
        <v>264.73621062736902</v>
      </c>
      <c r="L8279" s="14">
        <v>19.132486281427902</v>
      </c>
      <c r="M8279" s="14">
        <v>18.08211009619</v>
      </c>
      <c r="O8279" s="14"/>
      <c r="P8279" s="14"/>
      <c r="Q8279" s="14"/>
      <c r="R8279" s="14"/>
      <c r="S8279" s="14"/>
      <c r="T8279" s="14"/>
      <c r="U8279" s="14"/>
      <c r="V8279" s="14"/>
      <c r="W8279" s="14"/>
      <c r="X8279" s="14"/>
      <c r="Y8279" s="14"/>
    </row>
    <row r="8280" spans="1:25">
      <c r="A8280" s="14" t="s">
        <v>8268</v>
      </c>
      <c r="B8280" s="14" t="s">
        <v>60</v>
      </c>
      <c r="C8280" s="14" t="s">
        <v>131</v>
      </c>
      <c r="D8280" s="14" t="s">
        <v>73</v>
      </c>
      <c r="E8280" s="14">
        <v>2</v>
      </c>
      <c r="F8280" s="14">
        <v>691.98794153802396</v>
      </c>
      <c r="G8280" s="14">
        <v>230.66264717934101</v>
      </c>
      <c r="H8280" s="14">
        <v>266.385881894308</v>
      </c>
      <c r="I8280" s="14">
        <v>242.69458525112501</v>
      </c>
      <c r="J8280" s="14">
        <v>224.871473743824</v>
      </c>
      <c r="K8280" s="14">
        <v>261.55007949164701</v>
      </c>
      <c r="L8280" s="14">
        <v>18.8554942405218</v>
      </c>
      <c r="M8280" s="14">
        <v>17.823111507301601</v>
      </c>
      <c r="O8280" s="14"/>
      <c r="P8280" s="14"/>
      <c r="Q8280" s="14"/>
      <c r="R8280" s="14"/>
      <c r="S8280" s="14"/>
      <c r="T8280" s="14"/>
      <c r="U8280" s="14"/>
      <c r="V8280" s="14"/>
      <c r="W8280" s="14"/>
      <c r="X8280" s="14"/>
      <c r="Y8280" s="14"/>
    </row>
    <row r="8281" spans="1:25">
      <c r="A8281" s="14" t="s">
        <v>8269</v>
      </c>
      <c r="B8281" s="14" t="s">
        <v>60</v>
      </c>
      <c r="C8281" s="14" t="s">
        <v>132</v>
      </c>
      <c r="D8281" s="14" t="s">
        <v>73</v>
      </c>
      <c r="E8281" s="14">
        <v>2</v>
      </c>
      <c r="F8281" s="14">
        <v>683.99259188394797</v>
      </c>
      <c r="G8281" s="14">
        <v>227.997530627983</v>
      </c>
      <c r="H8281" s="14">
        <v>261.54204099981598</v>
      </c>
      <c r="I8281" s="14">
        <v>236.72067447921501</v>
      </c>
      <c r="J8281" s="14">
        <v>219.231831573618</v>
      </c>
      <c r="K8281" s="14">
        <v>255.22862820007899</v>
      </c>
      <c r="L8281" s="14">
        <v>18.507953720863799</v>
      </c>
      <c r="M8281" s="14">
        <v>17.488842905597</v>
      </c>
      <c r="O8281" s="14"/>
      <c r="P8281" s="14"/>
      <c r="Q8281" s="14"/>
      <c r="R8281" s="14"/>
      <c r="S8281" s="14"/>
      <c r="T8281" s="14"/>
      <c r="U8281" s="14"/>
      <c r="V8281" s="14"/>
      <c r="W8281" s="14"/>
      <c r="X8281" s="14"/>
      <c r="Y8281" s="14"/>
    </row>
    <row r="8282" spans="1:25">
      <c r="A8282" s="14" t="s">
        <v>8270</v>
      </c>
      <c r="B8282" s="14" t="s">
        <v>60</v>
      </c>
      <c r="C8282" s="14" t="s">
        <v>38</v>
      </c>
      <c r="D8282" s="14" t="s">
        <v>73</v>
      </c>
      <c r="E8282" s="14">
        <v>3</v>
      </c>
      <c r="F8282" s="14">
        <v>759.66351445177997</v>
      </c>
      <c r="G8282" s="14">
        <v>253.22117148392601</v>
      </c>
      <c r="H8282" s="14">
        <v>303.34849993682002</v>
      </c>
      <c r="I8282" s="14">
        <v>304.57935697333198</v>
      </c>
      <c r="J8282" s="14">
        <v>283.17624657473698</v>
      </c>
      <c r="K8282" s="14">
        <v>327.164013067094</v>
      </c>
      <c r="L8282" s="14">
        <v>22.5846560937626</v>
      </c>
      <c r="M8282" s="14">
        <v>21.403110398594499</v>
      </c>
      <c r="O8282" s="14"/>
      <c r="P8282" s="14"/>
      <c r="Q8282" s="14"/>
      <c r="R8282" s="14"/>
      <c r="S8282" s="14"/>
      <c r="T8282" s="14"/>
      <c r="U8282" s="14"/>
      <c r="V8282" s="14"/>
      <c r="W8282" s="14"/>
      <c r="X8282" s="14"/>
      <c r="Y8282" s="14"/>
    </row>
    <row r="8283" spans="1:25">
      <c r="A8283" s="14" t="s">
        <v>8271</v>
      </c>
      <c r="B8283" s="14" t="s">
        <v>60</v>
      </c>
      <c r="C8283" s="14" t="s">
        <v>36</v>
      </c>
      <c r="D8283" s="14" t="s">
        <v>73</v>
      </c>
      <c r="E8283" s="14">
        <v>3</v>
      </c>
      <c r="F8283" s="14">
        <v>786.27497060753694</v>
      </c>
      <c r="G8283" s="14">
        <v>262.09165686917902</v>
      </c>
      <c r="H8283" s="14">
        <v>311.65893233005897</v>
      </c>
      <c r="I8283" s="14">
        <v>309.34085774698298</v>
      </c>
      <c r="J8283" s="14">
        <v>287.96677424975701</v>
      </c>
      <c r="K8283" s="14">
        <v>331.87415150975602</v>
      </c>
      <c r="L8283" s="14">
        <v>22.533293762772502</v>
      </c>
      <c r="M8283" s="14">
        <v>21.374083497226302</v>
      </c>
      <c r="O8283" s="14"/>
      <c r="P8283" s="14"/>
      <c r="Q8283" s="14"/>
      <c r="R8283" s="14"/>
      <c r="S8283" s="14"/>
      <c r="T8283" s="14"/>
      <c r="U8283" s="14"/>
      <c r="V8283" s="14"/>
      <c r="W8283" s="14"/>
      <c r="X8283" s="14"/>
      <c r="Y8283" s="14"/>
    </row>
    <row r="8284" spans="1:25">
      <c r="A8284" s="14" t="s">
        <v>8272</v>
      </c>
      <c r="B8284" s="14" t="s">
        <v>60</v>
      </c>
      <c r="C8284" s="14" t="s">
        <v>34</v>
      </c>
      <c r="D8284" s="14" t="s">
        <v>73</v>
      </c>
      <c r="E8284" s="14">
        <v>3</v>
      </c>
      <c r="F8284" s="14">
        <v>794.50093252086197</v>
      </c>
      <c r="G8284" s="14">
        <v>264.83364417361997</v>
      </c>
      <c r="H8284" s="14">
        <v>313.83227768924201</v>
      </c>
      <c r="I8284" s="14">
        <v>308.34730052380598</v>
      </c>
      <c r="J8284" s="14">
        <v>287.16077811465198</v>
      </c>
      <c r="K8284" s="14">
        <v>330.67672222927501</v>
      </c>
      <c r="L8284" s="14">
        <v>22.3294217054681</v>
      </c>
      <c r="M8284" s="14">
        <v>21.1865224091549</v>
      </c>
      <c r="O8284" s="14"/>
      <c r="P8284" s="14"/>
      <c r="Q8284" s="14"/>
      <c r="R8284" s="14"/>
      <c r="S8284" s="14"/>
      <c r="T8284" s="14"/>
      <c r="U8284" s="14"/>
      <c r="V8284" s="14"/>
      <c r="W8284" s="14"/>
      <c r="X8284" s="14"/>
      <c r="Y8284" s="14"/>
    </row>
    <row r="8285" spans="1:25">
      <c r="A8285" s="14" t="s">
        <v>8273</v>
      </c>
      <c r="B8285" s="14" t="s">
        <v>60</v>
      </c>
      <c r="C8285" s="14" t="s">
        <v>128</v>
      </c>
      <c r="D8285" s="14" t="s">
        <v>73</v>
      </c>
      <c r="E8285" s="14">
        <v>3</v>
      </c>
      <c r="F8285" s="14">
        <v>757.89597459111997</v>
      </c>
      <c r="G8285" s="14">
        <v>252.631991530373</v>
      </c>
      <c r="H8285" s="14">
        <v>298.72530629108797</v>
      </c>
      <c r="I8285" s="14">
        <v>290.39234208117801</v>
      </c>
      <c r="J8285" s="14">
        <v>269.98993332894702</v>
      </c>
      <c r="K8285" s="14">
        <v>311.92240541735401</v>
      </c>
      <c r="L8285" s="14">
        <v>21.530063336175299</v>
      </c>
      <c r="M8285" s="14">
        <v>20.4024087522317</v>
      </c>
      <c r="O8285" s="14"/>
      <c r="P8285" s="14"/>
      <c r="Q8285" s="14"/>
      <c r="R8285" s="14"/>
      <c r="S8285" s="14"/>
      <c r="T8285" s="14"/>
      <c r="U8285" s="14"/>
      <c r="V8285" s="14"/>
      <c r="W8285" s="14"/>
      <c r="X8285" s="14"/>
      <c r="Y8285" s="14"/>
    </row>
    <row r="8286" spans="1:25">
      <c r="A8286" s="14" t="s">
        <v>8274</v>
      </c>
      <c r="B8286" s="14" t="s">
        <v>60</v>
      </c>
      <c r="C8286" s="14" t="s">
        <v>129</v>
      </c>
      <c r="D8286" s="14" t="s">
        <v>73</v>
      </c>
      <c r="E8286" s="14">
        <v>3</v>
      </c>
      <c r="F8286" s="14">
        <v>729.87494345780601</v>
      </c>
      <c r="G8286" s="14">
        <v>243.291647819269</v>
      </c>
      <c r="H8286" s="14">
        <v>287.41797081924398</v>
      </c>
      <c r="I8286" s="14">
        <v>275.19085418799898</v>
      </c>
      <c r="J8286" s="14">
        <v>255.50636747156</v>
      </c>
      <c r="K8286" s="14">
        <v>295.98463655752499</v>
      </c>
      <c r="L8286" s="14">
        <v>20.793782369525999</v>
      </c>
      <c r="M8286" s="14">
        <v>19.684486716439501</v>
      </c>
      <c r="O8286" s="14"/>
      <c r="P8286" s="14"/>
      <c r="Q8286" s="14"/>
      <c r="R8286" s="14"/>
      <c r="S8286" s="14"/>
      <c r="T8286" s="14"/>
      <c r="U8286" s="14"/>
      <c r="V8286" s="14"/>
      <c r="W8286" s="14"/>
      <c r="X8286" s="14"/>
      <c r="Y8286" s="14"/>
    </row>
    <row r="8287" spans="1:25">
      <c r="A8287" s="14" t="s">
        <v>8275</v>
      </c>
      <c r="B8287" s="14" t="s">
        <v>60</v>
      </c>
      <c r="C8287" s="14" t="s">
        <v>130</v>
      </c>
      <c r="D8287" s="14" t="s">
        <v>73</v>
      </c>
      <c r="E8287" s="14">
        <v>3</v>
      </c>
      <c r="F8287" s="14">
        <v>727.50859809160795</v>
      </c>
      <c r="G8287" s="14">
        <v>242.50286603053601</v>
      </c>
      <c r="H8287" s="14">
        <v>286.31362210653799</v>
      </c>
      <c r="I8287" s="14">
        <v>269.79621339036299</v>
      </c>
      <c r="J8287" s="14">
        <v>250.46971264814101</v>
      </c>
      <c r="K8287" s="14">
        <v>290.21366000715301</v>
      </c>
      <c r="L8287" s="14">
        <v>20.417446616789999</v>
      </c>
      <c r="M8287" s="14">
        <v>19.326500742222301</v>
      </c>
      <c r="O8287" s="14"/>
      <c r="P8287" s="14"/>
      <c r="Q8287" s="14"/>
      <c r="R8287" s="14"/>
      <c r="S8287" s="14"/>
      <c r="T8287" s="14"/>
      <c r="U8287" s="14"/>
      <c r="V8287" s="14"/>
      <c r="W8287" s="14"/>
      <c r="X8287" s="14"/>
      <c r="Y8287" s="14"/>
    </row>
    <row r="8288" spans="1:25">
      <c r="A8288" s="14" t="s">
        <v>8276</v>
      </c>
      <c r="B8288" s="14" t="s">
        <v>60</v>
      </c>
      <c r="C8288" s="14" t="s">
        <v>131</v>
      </c>
      <c r="D8288" s="14" t="s">
        <v>73</v>
      </c>
      <c r="E8288" s="14">
        <v>3</v>
      </c>
      <c r="F8288" s="14">
        <v>750.71775707887798</v>
      </c>
      <c r="G8288" s="14">
        <v>250.23925235962599</v>
      </c>
      <c r="H8288" s="14">
        <v>294.948534359642</v>
      </c>
      <c r="I8288" s="14">
        <v>273.83153805784201</v>
      </c>
      <c r="J8288" s="14">
        <v>254.515410648548</v>
      </c>
      <c r="K8288" s="14">
        <v>294.22052623757702</v>
      </c>
      <c r="L8288" s="14">
        <v>20.388988179734302</v>
      </c>
      <c r="M8288" s="14">
        <v>19.316127409294602</v>
      </c>
      <c r="O8288" s="14"/>
      <c r="P8288" s="14"/>
      <c r="Q8288" s="14"/>
      <c r="R8288" s="14"/>
      <c r="S8288" s="14"/>
      <c r="T8288" s="14"/>
      <c r="U8288" s="14"/>
      <c r="V8288" s="14"/>
      <c r="W8288" s="14"/>
      <c r="X8288" s="14"/>
      <c r="Y8288" s="14"/>
    </row>
    <row r="8289" spans="1:25">
      <c r="A8289" s="14" t="s">
        <v>8277</v>
      </c>
      <c r="B8289" s="14" t="s">
        <v>60</v>
      </c>
      <c r="C8289" s="14" t="s">
        <v>132</v>
      </c>
      <c r="D8289" s="14" t="s">
        <v>73</v>
      </c>
      <c r="E8289" s="14">
        <v>3</v>
      </c>
      <c r="F8289" s="14">
        <v>755.14516459099195</v>
      </c>
      <c r="G8289" s="14">
        <v>251.71505486366399</v>
      </c>
      <c r="H8289" s="14">
        <v>296.17484864295301</v>
      </c>
      <c r="I8289" s="14">
        <v>271.95153844777599</v>
      </c>
      <c r="J8289" s="14">
        <v>252.83043469967899</v>
      </c>
      <c r="K8289" s="14">
        <v>292.13145921330198</v>
      </c>
      <c r="L8289" s="14">
        <v>20.179920765526699</v>
      </c>
      <c r="M8289" s="14">
        <v>19.121103748096701</v>
      </c>
      <c r="O8289" s="14"/>
      <c r="P8289" s="14"/>
      <c r="Q8289" s="14"/>
      <c r="R8289" s="14"/>
      <c r="S8289" s="14"/>
      <c r="T8289" s="14"/>
      <c r="U8289" s="14"/>
      <c r="V8289" s="14"/>
      <c r="W8289" s="14"/>
      <c r="X8289" s="14"/>
      <c r="Y8289" s="14"/>
    </row>
    <row r="8290" spans="1:25">
      <c r="A8290" s="14" t="s">
        <v>8278</v>
      </c>
      <c r="B8290" s="14" t="s">
        <v>60</v>
      </c>
      <c r="C8290" s="14" t="s">
        <v>38</v>
      </c>
      <c r="D8290" s="14" t="s">
        <v>73</v>
      </c>
      <c r="E8290" s="14">
        <v>4</v>
      </c>
      <c r="F8290" s="14">
        <v>876.23466811891296</v>
      </c>
      <c r="G8290" s="14">
        <v>292.07822270630402</v>
      </c>
      <c r="H8290" s="14">
        <v>358.50282025199499</v>
      </c>
      <c r="I8290" s="14">
        <v>358.27264031699099</v>
      </c>
      <c r="J8290" s="14">
        <v>334.85644184131598</v>
      </c>
      <c r="K8290" s="14">
        <v>382.88997768261299</v>
      </c>
      <c r="L8290" s="14">
        <v>24.617337365621399</v>
      </c>
      <c r="M8290" s="14">
        <v>23.416198475675198</v>
      </c>
      <c r="O8290" s="14"/>
      <c r="P8290" s="14"/>
      <c r="Q8290" s="14"/>
      <c r="R8290" s="14"/>
      <c r="S8290" s="14"/>
      <c r="T8290" s="14"/>
      <c r="U8290" s="14"/>
      <c r="V8290" s="14"/>
      <c r="W8290" s="14"/>
      <c r="X8290" s="14"/>
      <c r="Y8290" s="14"/>
    </row>
    <row r="8291" spans="1:25">
      <c r="A8291" s="14" t="s">
        <v>8279</v>
      </c>
      <c r="B8291" s="14" t="s">
        <v>60</v>
      </c>
      <c r="C8291" s="14" t="s">
        <v>36</v>
      </c>
      <c r="D8291" s="14" t="s">
        <v>73</v>
      </c>
      <c r="E8291" s="14">
        <v>4</v>
      </c>
      <c r="F8291" s="14">
        <v>882.82337494683304</v>
      </c>
      <c r="G8291" s="14">
        <v>294.27445831561101</v>
      </c>
      <c r="H8291" s="14">
        <v>358.56811108771097</v>
      </c>
      <c r="I8291" s="14">
        <v>355.66928424262102</v>
      </c>
      <c r="J8291" s="14">
        <v>332.493413221558</v>
      </c>
      <c r="K8291" s="14">
        <v>380.02939841419402</v>
      </c>
      <c r="L8291" s="14">
        <v>24.360114171573301</v>
      </c>
      <c r="M8291" s="14">
        <v>23.175871021062701</v>
      </c>
      <c r="O8291" s="14"/>
      <c r="P8291" s="14"/>
      <c r="Q8291" s="14"/>
      <c r="R8291" s="14"/>
      <c r="S8291" s="14"/>
      <c r="T8291" s="14"/>
      <c r="U8291" s="14"/>
      <c r="V8291" s="14"/>
      <c r="W8291" s="14"/>
      <c r="X8291" s="14"/>
      <c r="Y8291" s="14"/>
    </row>
    <row r="8292" spans="1:25">
      <c r="A8292" s="14" t="s">
        <v>8280</v>
      </c>
      <c r="B8292" s="14" t="s">
        <v>60</v>
      </c>
      <c r="C8292" s="14" t="s">
        <v>34</v>
      </c>
      <c r="D8292" s="14" t="s">
        <v>73</v>
      </c>
      <c r="E8292" s="14">
        <v>4</v>
      </c>
      <c r="F8292" s="14">
        <v>886.27470947648203</v>
      </c>
      <c r="G8292" s="14">
        <v>295.42490315882702</v>
      </c>
      <c r="H8292" s="14">
        <v>358.32678065816401</v>
      </c>
      <c r="I8292" s="14">
        <v>353.81611763060999</v>
      </c>
      <c r="J8292" s="14">
        <v>330.79697675288998</v>
      </c>
      <c r="K8292" s="14">
        <v>378.00913693165199</v>
      </c>
      <c r="L8292" s="14">
        <v>24.193019301042099</v>
      </c>
      <c r="M8292" s="14">
        <v>23.019140877720002</v>
      </c>
      <c r="O8292" s="14"/>
      <c r="P8292" s="14"/>
      <c r="Q8292" s="14"/>
      <c r="R8292" s="14"/>
      <c r="S8292" s="14"/>
      <c r="T8292" s="14"/>
      <c r="U8292" s="14"/>
      <c r="V8292" s="14"/>
      <c r="W8292" s="14"/>
      <c r="X8292" s="14"/>
      <c r="Y8292" s="14"/>
    </row>
    <row r="8293" spans="1:25">
      <c r="A8293" s="14" t="s">
        <v>8281</v>
      </c>
      <c r="B8293" s="14" t="s">
        <v>60</v>
      </c>
      <c r="C8293" s="14" t="s">
        <v>128</v>
      </c>
      <c r="D8293" s="14" t="s">
        <v>73</v>
      </c>
      <c r="E8293" s="14">
        <v>4</v>
      </c>
      <c r="F8293" s="14">
        <v>869.03463937317099</v>
      </c>
      <c r="G8293" s="14">
        <v>289.67821312439003</v>
      </c>
      <c r="H8293" s="14">
        <v>350.60521948188801</v>
      </c>
      <c r="I8293" s="14">
        <v>344.39748461906299</v>
      </c>
      <c r="J8293" s="14">
        <v>321.77932006674001</v>
      </c>
      <c r="K8293" s="14">
        <v>368.18078347919101</v>
      </c>
      <c r="L8293" s="14">
        <v>23.783298860128198</v>
      </c>
      <c r="M8293" s="14">
        <v>22.618164552322899</v>
      </c>
      <c r="O8293" s="14"/>
      <c r="P8293" s="14"/>
      <c r="Q8293" s="14"/>
      <c r="R8293" s="14"/>
      <c r="S8293" s="14"/>
      <c r="T8293" s="14"/>
      <c r="U8293" s="14"/>
      <c r="V8293" s="14"/>
      <c r="W8293" s="14"/>
      <c r="X8293" s="14"/>
      <c r="Y8293" s="14"/>
    </row>
    <row r="8294" spans="1:25">
      <c r="A8294" s="14" t="s">
        <v>8282</v>
      </c>
      <c r="B8294" s="14" t="s">
        <v>60</v>
      </c>
      <c r="C8294" s="14" t="s">
        <v>129</v>
      </c>
      <c r="D8294" s="14" t="s">
        <v>73</v>
      </c>
      <c r="E8294" s="14">
        <v>4</v>
      </c>
      <c r="F8294" s="14">
        <v>863.98471270419304</v>
      </c>
      <c r="G8294" s="14">
        <v>287.994904234731</v>
      </c>
      <c r="H8294" s="14">
        <v>347.881554181978</v>
      </c>
      <c r="I8294" s="14">
        <v>339.217231456587</v>
      </c>
      <c r="J8294" s="14">
        <v>316.88883910416502</v>
      </c>
      <c r="K8294" s="14">
        <v>362.69928193147598</v>
      </c>
      <c r="L8294" s="14">
        <v>23.482050474889299</v>
      </c>
      <c r="M8294" s="14">
        <v>22.328392352422501</v>
      </c>
      <c r="O8294" s="14"/>
      <c r="P8294" s="14"/>
      <c r="Q8294" s="14"/>
      <c r="R8294" s="14"/>
      <c r="S8294" s="14"/>
      <c r="T8294" s="14"/>
      <c r="U8294" s="14"/>
      <c r="V8294" s="14"/>
      <c r="W8294" s="14"/>
      <c r="X8294" s="14"/>
      <c r="Y8294" s="14"/>
    </row>
    <row r="8295" spans="1:25">
      <c r="A8295" s="14" t="s">
        <v>8283</v>
      </c>
      <c r="B8295" s="14" t="s">
        <v>60</v>
      </c>
      <c r="C8295" s="14" t="s">
        <v>130</v>
      </c>
      <c r="D8295" s="14" t="s">
        <v>73</v>
      </c>
      <c r="E8295" s="14">
        <v>4</v>
      </c>
      <c r="F8295" s="14">
        <v>847.68783227078802</v>
      </c>
      <c r="G8295" s="14">
        <v>282.56261075692902</v>
      </c>
      <c r="H8295" s="14">
        <v>340.208708324452</v>
      </c>
      <c r="I8295" s="14">
        <v>328.42601894067099</v>
      </c>
      <c r="J8295" s="14">
        <v>306.61121383601801</v>
      </c>
      <c r="K8295" s="14">
        <v>351.37903530826702</v>
      </c>
      <c r="L8295" s="14">
        <v>22.9530163675953</v>
      </c>
      <c r="M8295" s="14">
        <v>21.814805104653001</v>
      </c>
      <c r="O8295" s="14"/>
      <c r="P8295" s="14"/>
      <c r="Q8295" s="14"/>
      <c r="R8295" s="14"/>
      <c r="S8295" s="14"/>
      <c r="T8295" s="14"/>
      <c r="U8295" s="14"/>
      <c r="V8295" s="14"/>
      <c r="W8295" s="14"/>
      <c r="X8295" s="14"/>
      <c r="Y8295" s="14"/>
    </row>
    <row r="8296" spans="1:25">
      <c r="A8296" s="14" t="s">
        <v>8284</v>
      </c>
      <c r="B8296" s="14" t="s">
        <v>60</v>
      </c>
      <c r="C8296" s="14" t="s">
        <v>131</v>
      </c>
      <c r="D8296" s="14" t="s">
        <v>73</v>
      </c>
      <c r="E8296" s="14">
        <v>4</v>
      </c>
      <c r="F8296" s="14">
        <v>835.30678565748497</v>
      </c>
      <c r="G8296" s="14">
        <v>278.435595219162</v>
      </c>
      <c r="H8296" s="14">
        <v>333.93971529901</v>
      </c>
      <c r="I8296" s="14">
        <v>319.38837873909102</v>
      </c>
      <c r="J8296" s="14">
        <v>298.023271717179</v>
      </c>
      <c r="K8296" s="14">
        <v>341.87670002451199</v>
      </c>
      <c r="L8296" s="14">
        <v>22.488321285421101</v>
      </c>
      <c r="M8296" s="14">
        <v>21.3651070219125</v>
      </c>
      <c r="O8296" s="14"/>
      <c r="P8296" s="14"/>
      <c r="Q8296" s="14"/>
      <c r="R8296" s="14"/>
      <c r="S8296" s="14"/>
      <c r="T8296" s="14"/>
      <c r="U8296" s="14"/>
      <c r="V8296" s="14"/>
      <c r="W8296" s="14"/>
      <c r="X8296" s="14"/>
      <c r="Y8296" s="14"/>
    </row>
    <row r="8297" spans="1:25">
      <c r="A8297" s="14" t="s">
        <v>8285</v>
      </c>
      <c r="B8297" s="14" t="s">
        <v>60</v>
      </c>
      <c r="C8297" s="14" t="s">
        <v>132</v>
      </c>
      <c r="D8297" s="14" t="s">
        <v>73</v>
      </c>
      <c r="E8297" s="14">
        <v>4</v>
      </c>
      <c r="F8297" s="14">
        <v>839.01748130784495</v>
      </c>
      <c r="G8297" s="14">
        <v>279.67249376928203</v>
      </c>
      <c r="H8297" s="14">
        <v>334.628538676049</v>
      </c>
      <c r="I8297" s="14">
        <v>316.96865962785301</v>
      </c>
      <c r="J8297" s="14">
        <v>295.810562811963</v>
      </c>
      <c r="K8297" s="14">
        <v>339.23655497137901</v>
      </c>
      <c r="L8297" s="14">
        <v>22.267895343526</v>
      </c>
      <c r="M8297" s="14">
        <v>21.158096815890101</v>
      </c>
      <c r="O8297" s="14"/>
      <c r="P8297" s="14"/>
      <c r="Q8297" s="14"/>
      <c r="R8297" s="14"/>
      <c r="S8297" s="14"/>
      <c r="T8297" s="14"/>
      <c r="U8297" s="14"/>
      <c r="V8297" s="14"/>
      <c r="W8297" s="14"/>
      <c r="X8297" s="14"/>
      <c r="Y8297" s="14"/>
    </row>
    <row r="8298" spans="1:25">
      <c r="A8298" s="14" t="s">
        <v>8286</v>
      </c>
      <c r="B8298" s="14" t="s">
        <v>60</v>
      </c>
      <c r="C8298" s="14" t="s">
        <v>38</v>
      </c>
      <c r="D8298" s="14" t="s">
        <v>73</v>
      </c>
      <c r="E8298" s="14">
        <v>5</v>
      </c>
      <c r="F8298" s="14">
        <v>1012.35480071642</v>
      </c>
      <c r="G8298" s="14">
        <v>337.451600238808</v>
      </c>
      <c r="H8298" s="14">
        <v>462.01774435295602</v>
      </c>
      <c r="I8298" s="14">
        <v>475.20429239597598</v>
      </c>
      <c r="J8298" s="14">
        <v>446.21479704081298</v>
      </c>
      <c r="K8298" s="14">
        <v>505.57454395044698</v>
      </c>
      <c r="L8298" s="14">
        <v>30.3702515544711</v>
      </c>
      <c r="M8298" s="14">
        <v>28.989495355163498</v>
      </c>
      <c r="O8298" s="14"/>
      <c r="P8298" s="14"/>
      <c r="Q8298" s="14"/>
      <c r="R8298" s="14"/>
      <c r="S8298" s="14"/>
      <c r="T8298" s="14"/>
      <c r="U8298" s="14"/>
      <c r="V8298" s="14"/>
      <c r="W8298" s="14"/>
      <c r="X8298" s="14"/>
      <c r="Y8298" s="14"/>
    </row>
    <row r="8299" spans="1:25">
      <c r="A8299" s="14" t="s">
        <v>8287</v>
      </c>
      <c r="B8299" s="14" t="s">
        <v>60</v>
      </c>
      <c r="C8299" s="14" t="s">
        <v>36</v>
      </c>
      <c r="D8299" s="14" t="s">
        <v>73</v>
      </c>
      <c r="E8299" s="14">
        <v>5</v>
      </c>
      <c r="F8299" s="14">
        <v>1030.5920740699</v>
      </c>
      <c r="G8299" s="14">
        <v>343.53069135663202</v>
      </c>
      <c r="H8299" s="14">
        <v>469.01162483782798</v>
      </c>
      <c r="I8299" s="14">
        <v>482.53147298721501</v>
      </c>
      <c r="J8299" s="14">
        <v>453.33032604505001</v>
      </c>
      <c r="K8299" s="14">
        <v>513.11077797818598</v>
      </c>
      <c r="L8299" s="14">
        <v>30.579304990971099</v>
      </c>
      <c r="M8299" s="14">
        <v>29.2011469421643</v>
      </c>
      <c r="O8299" s="14"/>
      <c r="P8299" s="14"/>
      <c r="Q8299" s="14"/>
      <c r="R8299" s="14"/>
      <c r="S8299" s="14"/>
      <c r="T8299" s="14"/>
      <c r="U8299" s="14"/>
      <c r="V8299" s="14"/>
      <c r="W8299" s="14"/>
      <c r="X8299" s="14"/>
      <c r="Y8299" s="14"/>
    </row>
    <row r="8300" spans="1:25">
      <c r="A8300" s="14" t="s">
        <v>8288</v>
      </c>
      <c r="B8300" s="14" t="s">
        <v>60</v>
      </c>
      <c r="C8300" s="14" t="s">
        <v>34</v>
      </c>
      <c r="D8300" s="14" t="s">
        <v>73</v>
      </c>
      <c r="E8300" s="14">
        <v>5</v>
      </c>
      <c r="F8300" s="14">
        <v>995.93331151751897</v>
      </c>
      <c r="G8300" s="14">
        <v>331.97777050584</v>
      </c>
      <c r="H8300" s="14">
        <v>452.48717027447202</v>
      </c>
      <c r="I8300" s="14">
        <v>463.45427833693901</v>
      </c>
      <c r="J8300" s="14">
        <v>434.92580650440902</v>
      </c>
      <c r="K8300" s="14">
        <v>493.352996589437</v>
      </c>
      <c r="L8300" s="14">
        <v>29.898718252498199</v>
      </c>
      <c r="M8300" s="14">
        <v>28.528471832529402</v>
      </c>
      <c r="O8300" s="14"/>
      <c r="P8300" s="14"/>
      <c r="Q8300" s="14"/>
      <c r="R8300" s="14"/>
      <c r="S8300" s="14"/>
      <c r="T8300" s="14"/>
      <c r="U8300" s="14"/>
      <c r="V8300" s="14"/>
      <c r="W8300" s="14"/>
      <c r="X8300" s="14"/>
      <c r="Y8300" s="14"/>
    </row>
    <row r="8301" spans="1:25">
      <c r="A8301" s="14" t="s">
        <v>8289</v>
      </c>
      <c r="B8301" s="14" t="s">
        <v>60</v>
      </c>
      <c r="C8301" s="14" t="s">
        <v>128</v>
      </c>
      <c r="D8301" s="14" t="s">
        <v>73</v>
      </c>
      <c r="E8301" s="14">
        <v>5</v>
      </c>
      <c r="F8301" s="14">
        <v>958.50807852922003</v>
      </c>
      <c r="G8301" s="14">
        <v>319.50269284307302</v>
      </c>
      <c r="H8301" s="14">
        <v>435.040838815764</v>
      </c>
      <c r="I8301" s="14">
        <v>443.56657871273899</v>
      </c>
      <c r="J8301" s="14">
        <v>415.76524057006702</v>
      </c>
      <c r="K8301" s="14">
        <v>472.72974695932101</v>
      </c>
      <c r="L8301" s="14">
        <v>29.163168246582099</v>
      </c>
      <c r="M8301" s="14">
        <v>27.8013381426724</v>
      </c>
      <c r="O8301" s="14"/>
      <c r="P8301" s="14"/>
      <c r="Q8301" s="14"/>
      <c r="R8301" s="14"/>
      <c r="S8301" s="14"/>
      <c r="T8301" s="14"/>
      <c r="U8301" s="14"/>
      <c r="V8301" s="14"/>
      <c r="W8301" s="14"/>
      <c r="X8301" s="14"/>
      <c r="Y8301" s="14"/>
    </row>
    <row r="8302" spans="1:25">
      <c r="A8302" s="14" t="s">
        <v>8290</v>
      </c>
      <c r="B8302" s="14" t="s">
        <v>60</v>
      </c>
      <c r="C8302" s="14" t="s">
        <v>129</v>
      </c>
      <c r="D8302" s="14" t="s">
        <v>73</v>
      </c>
      <c r="E8302" s="14">
        <v>5</v>
      </c>
      <c r="F8302" s="14">
        <v>919.40929108720798</v>
      </c>
      <c r="G8302" s="14">
        <v>306.46976369573599</v>
      </c>
      <c r="H8302" s="14">
        <v>416.49911033319103</v>
      </c>
      <c r="I8302" s="14">
        <v>420.74469978463799</v>
      </c>
      <c r="J8302" s="14">
        <v>393.852257775076</v>
      </c>
      <c r="K8302" s="14">
        <v>448.98292400394098</v>
      </c>
      <c r="L8302" s="14">
        <v>28.2382242193029</v>
      </c>
      <c r="M8302" s="14">
        <v>26.892442009562199</v>
      </c>
      <c r="O8302" s="14"/>
      <c r="P8302" s="14"/>
      <c r="Q8302" s="14"/>
      <c r="R8302" s="14"/>
      <c r="S8302" s="14"/>
      <c r="T8302" s="14"/>
      <c r="U8302" s="14"/>
      <c r="V8302" s="14"/>
      <c r="W8302" s="14"/>
      <c r="X8302" s="14"/>
      <c r="Y8302" s="14"/>
    </row>
    <row r="8303" spans="1:25">
      <c r="A8303" s="14" t="s">
        <v>8291</v>
      </c>
      <c r="B8303" s="14" t="s">
        <v>60</v>
      </c>
      <c r="C8303" s="14" t="s">
        <v>130</v>
      </c>
      <c r="D8303" s="14" t="s">
        <v>73</v>
      </c>
      <c r="E8303" s="14">
        <v>5</v>
      </c>
      <c r="F8303" s="14">
        <v>933.82250576138495</v>
      </c>
      <c r="G8303" s="14">
        <v>311.27416858712797</v>
      </c>
      <c r="H8303" s="14">
        <v>422.20979123381198</v>
      </c>
      <c r="I8303" s="14">
        <v>423.53687865462598</v>
      </c>
      <c r="J8303" s="14">
        <v>396.69482260606998</v>
      </c>
      <c r="K8303" s="14">
        <v>451.71150741218901</v>
      </c>
      <c r="L8303" s="14">
        <v>28.174628757563699</v>
      </c>
      <c r="M8303" s="14">
        <v>26.842056048556099</v>
      </c>
      <c r="O8303" s="14"/>
      <c r="P8303" s="14"/>
      <c r="Q8303" s="14"/>
      <c r="R8303" s="14"/>
      <c r="S8303" s="14"/>
      <c r="T8303" s="14"/>
      <c r="U8303" s="14"/>
      <c r="V8303" s="14"/>
      <c r="W8303" s="14"/>
      <c r="X8303" s="14"/>
      <c r="Y8303" s="14"/>
    </row>
    <row r="8304" spans="1:25">
      <c r="A8304" s="14" t="s">
        <v>8292</v>
      </c>
      <c r="B8304" s="14" t="s">
        <v>60</v>
      </c>
      <c r="C8304" s="14" t="s">
        <v>131</v>
      </c>
      <c r="D8304" s="14" t="s">
        <v>73</v>
      </c>
      <c r="E8304" s="14">
        <v>5</v>
      </c>
      <c r="F8304" s="14">
        <v>969.95607283422703</v>
      </c>
      <c r="G8304" s="14">
        <v>323.31869094474303</v>
      </c>
      <c r="H8304" s="14">
        <v>437.15147887120901</v>
      </c>
      <c r="I8304" s="14">
        <v>435.234299783886</v>
      </c>
      <c r="J8304" s="14">
        <v>408.17571703284898</v>
      </c>
      <c r="K8304" s="14">
        <v>463.61027610321099</v>
      </c>
      <c r="L8304" s="14">
        <v>28.375976319324799</v>
      </c>
      <c r="M8304" s="14">
        <v>27.058582751036798</v>
      </c>
      <c r="O8304" s="14"/>
      <c r="P8304" s="14"/>
      <c r="Q8304" s="14"/>
      <c r="R8304" s="14"/>
      <c r="S8304" s="14"/>
      <c r="T8304" s="14"/>
      <c r="U8304" s="14"/>
      <c r="V8304" s="14"/>
      <c r="W8304" s="14"/>
      <c r="X8304" s="14"/>
      <c r="Y8304" s="14"/>
    </row>
    <row r="8305" spans="1:25">
      <c r="A8305" s="14" t="s">
        <v>8293</v>
      </c>
      <c r="B8305" s="14" t="s">
        <v>60</v>
      </c>
      <c r="C8305" s="14" t="s">
        <v>132</v>
      </c>
      <c r="D8305" s="14" t="s">
        <v>73</v>
      </c>
      <c r="E8305" s="14">
        <v>5</v>
      </c>
      <c r="F8305" s="14">
        <v>1039.77398793829</v>
      </c>
      <c r="G8305" s="14">
        <v>346.59132931276298</v>
      </c>
      <c r="H8305" s="14">
        <v>468.122056915435</v>
      </c>
      <c r="I8305" s="14">
        <v>464.72210781498501</v>
      </c>
      <c r="J8305" s="14">
        <v>436.81099692640402</v>
      </c>
      <c r="K8305" s="14">
        <v>493.94451464051701</v>
      </c>
      <c r="L8305" s="14">
        <v>29.222406825531198</v>
      </c>
      <c r="M8305" s="14">
        <v>27.911110888581799</v>
      </c>
      <c r="O8305" s="14"/>
      <c r="P8305" s="14"/>
      <c r="Q8305" s="14"/>
      <c r="R8305" s="14"/>
      <c r="S8305" s="14"/>
      <c r="T8305" s="14"/>
      <c r="U8305" s="14"/>
      <c r="V8305" s="14"/>
      <c r="W8305" s="14"/>
      <c r="X8305" s="14"/>
      <c r="Y8305" s="14"/>
    </row>
    <row r="8306" spans="1:25">
      <c r="A8306" s="14" t="s">
        <v>8294</v>
      </c>
      <c r="B8306" s="14" t="s">
        <v>60</v>
      </c>
      <c r="C8306" s="14" t="s">
        <v>38</v>
      </c>
      <c r="D8306" s="14" t="s">
        <v>78</v>
      </c>
      <c r="E8306" s="14">
        <v>0</v>
      </c>
      <c r="F8306" s="14">
        <v>1968.0881809699799</v>
      </c>
      <c r="G8306" s="14">
        <v>656.02939365665895</v>
      </c>
      <c r="H8306" s="14">
        <v>281.61730680744699</v>
      </c>
      <c r="I8306" s="14">
        <v>310.03856991419201</v>
      </c>
      <c r="J8306" s="14">
        <v>296.34891962311701</v>
      </c>
      <c r="K8306" s="14">
        <v>324.19244311659497</v>
      </c>
      <c r="L8306" s="14">
        <v>14.153873202402901</v>
      </c>
      <c r="M8306" s="14">
        <v>13.6896502910751</v>
      </c>
      <c r="O8306" s="14"/>
      <c r="P8306" s="14"/>
      <c r="Q8306" s="14"/>
      <c r="R8306" s="14"/>
      <c r="S8306" s="14"/>
      <c r="T8306" s="14"/>
      <c r="U8306" s="14"/>
      <c r="V8306" s="14"/>
      <c r="W8306" s="14"/>
      <c r="X8306" s="14"/>
      <c r="Y8306" s="14"/>
    </row>
    <row r="8307" spans="1:25">
      <c r="A8307" s="14" t="s">
        <v>8295</v>
      </c>
      <c r="B8307" s="14" t="s">
        <v>60</v>
      </c>
      <c r="C8307" s="14" t="s">
        <v>36</v>
      </c>
      <c r="D8307" s="14" t="s">
        <v>78</v>
      </c>
      <c r="E8307" s="14">
        <v>0</v>
      </c>
      <c r="F8307" s="14">
        <v>1933.1840968961001</v>
      </c>
      <c r="G8307" s="14">
        <v>644.39469896536696</v>
      </c>
      <c r="H8307" s="14">
        <v>273.734483988992</v>
      </c>
      <c r="I8307" s="14">
        <v>299.61566499022001</v>
      </c>
      <c r="J8307" s="14">
        <v>286.26521884230999</v>
      </c>
      <c r="K8307" s="14">
        <v>313.42297650599698</v>
      </c>
      <c r="L8307" s="14">
        <v>13.807311515776901</v>
      </c>
      <c r="M8307" s="14">
        <v>13.3504461479104</v>
      </c>
      <c r="O8307" s="14"/>
      <c r="P8307" s="14"/>
      <c r="Q8307" s="14"/>
      <c r="R8307" s="14"/>
      <c r="S8307" s="14"/>
      <c r="T8307" s="14"/>
      <c r="U8307" s="14"/>
      <c r="V8307" s="14"/>
      <c r="W8307" s="14"/>
      <c r="X8307" s="14"/>
      <c r="Y8307" s="14"/>
    </row>
    <row r="8308" spans="1:25">
      <c r="A8308" s="14" t="s">
        <v>8296</v>
      </c>
      <c r="B8308" s="14" t="s">
        <v>60</v>
      </c>
      <c r="C8308" s="14" t="s">
        <v>34</v>
      </c>
      <c r="D8308" s="14" t="s">
        <v>78</v>
      </c>
      <c r="E8308" s="14">
        <v>0</v>
      </c>
      <c r="F8308" s="14">
        <v>1906.34436668987</v>
      </c>
      <c r="G8308" s="14">
        <v>635.44812222995495</v>
      </c>
      <c r="H8308" s="14">
        <v>267.20458156115001</v>
      </c>
      <c r="I8308" s="14">
        <v>291.10735020716203</v>
      </c>
      <c r="J8308" s="14">
        <v>278.05522500522602</v>
      </c>
      <c r="K8308" s="14">
        <v>304.60932442642002</v>
      </c>
      <c r="L8308" s="14">
        <v>13.5019742192579</v>
      </c>
      <c r="M8308" s="14">
        <v>13.052125201935301</v>
      </c>
      <c r="O8308" s="14"/>
      <c r="P8308" s="14"/>
      <c r="Q8308" s="14"/>
      <c r="R8308" s="14"/>
      <c r="S8308" s="14"/>
      <c r="T8308" s="14"/>
      <c r="U8308" s="14"/>
      <c r="V8308" s="14"/>
      <c r="W8308" s="14"/>
      <c r="X8308" s="14"/>
      <c r="Y8308" s="14"/>
    </row>
    <row r="8309" spans="1:25">
      <c r="A8309" s="14" t="s">
        <v>8297</v>
      </c>
      <c r="B8309" s="14" t="s">
        <v>60</v>
      </c>
      <c r="C8309" s="14" t="s">
        <v>128</v>
      </c>
      <c r="D8309" s="14" t="s">
        <v>78</v>
      </c>
      <c r="E8309" s="14">
        <v>0</v>
      </c>
      <c r="F8309" s="14">
        <v>1851.55804199151</v>
      </c>
      <c r="G8309" s="14">
        <v>617.18601399716999</v>
      </c>
      <c r="H8309" s="14">
        <v>257.09121029603199</v>
      </c>
      <c r="I8309" s="14">
        <v>278.80918477975302</v>
      </c>
      <c r="J8309" s="14">
        <v>266.14016308318298</v>
      </c>
      <c r="K8309" s="14">
        <v>291.921387490999</v>
      </c>
      <c r="L8309" s="14">
        <v>13.1122027112461</v>
      </c>
      <c r="M8309" s="14">
        <v>12.669021696570599</v>
      </c>
      <c r="O8309" s="14"/>
      <c r="P8309" s="14"/>
      <c r="Q8309" s="14"/>
      <c r="R8309" s="14"/>
      <c r="S8309" s="14"/>
      <c r="T8309" s="14"/>
      <c r="U8309" s="14"/>
      <c r="V8309" s="14"/>
      <c r="W8309" s="14"/>
      <c r="X8309" s="14"/>
      <c r="Y8309" s="14"/>
    </row>
    <row r="8310" spans="1:25">
      <c r="A8310" s="14" t="s">
        <v>8298</v>
      </c>
      <c r="B8310" s="14" t="s">
        <v>60</v>
      </c>
      <c r="C8310" s="14" t="s">
        <v>129</v>
      </c>
      <c r="D8310" s="14" t="s">
        <v>78</v>
      </c>
      <c r="E8310" s="14">
        <v>0</v>
      </c>
      <c r="F8310" s="14">
        <v>1848.74658058819</v>
      </c>
      <c r="G8310" s="14">
        <v>616.24886019606197</v>
      </c>
      <c r="H8310" s="14">
        <v>254.72196924567501</v>
      </c>
      <c r="I8310" s="14">
        <v>274.303172694068</v>
      </c>
      <c r="J8310" s="14">
        <v>261.84308922880001</v>
      </c>
      <c r="K8310" s="14">
        <v>287.19946586165003</v>
      </c>
      <c r="L8310" s="14">
        <v>12.8962931675817</v>
      </c>
      <c r="M8310" s="14">
        <v>12.460083465268299</v>
      </c>
      <c r="O8310" s="14"/>
      <c r="P8310" s="14"/>
      <c r="Q8310" s="14"/>
      <c r="R8310" s="14"/>
      <c r="S8310" s="14"/>
      <c r="T8310" s="14"/>
      <c r="U8310" s="14"/>
      <c r="V8310" s="14"/>
      <c r="W8310" s="14"/>
      <c r="X8310" s="14"/>
      <c r="Y8310" s="14"/>
    </row>
    <row r="8311" spans="1:25">
      <c r="A8311" s="14" t="s">
        <v>8299</v>
      </c>
      <c r="B8311" s="14" t="s">
        <v>60</v>
      </c>
      <c r="C8311" s="14" t="s">
        <v>130</v>
      </c>
      <c r="D8311" s="14" t="s">
        <v>78</v>
      </c>
      <c r="E8311" s="14">
        <v>0</v>
      </c>
      <c r="F8311" s="14">
        <v>1876.5419521168301</v>
      </c>
      <c r="G8311" s="14">
        <v>625.513984038942</v>
      </c>
      <c r="H8311" s="14">
        <v>256.69975515464898</v>
      </c>
      <c r="I8311" s="14">
        <v>274.40206147193902</v>
      </c>
      <c r="J8311" s="14">
        <v>262.04331740398197</v>
      </c>
      <c r="K8311" s="14">
        <v>287.19018999898401</v>
      </c>
      <c r="L8311" s="14">
        <v>12.788128527044501</v>
      </c>
      <c r="M8311" s="14">
        <v>12.358744067957</v>
      </c>
      <c r="O8311" s="14"/>
      <c r="P8311" s="14"/>
      <c r="Q8311" s="14"/>
      <c r="R8311" s="14"/>
      <c r="S8311" s="14"/>
      <c r="T8311" s="14"/>
      <c r="U8311" s="14"/>
      <c r="V8311" s="14"/>
      <c r="W8311" s="14"/>
      <c r="X8311" s="14"/>
      <c r="Y8311" s="14"/>
    </row>
    <row r="8312" spans="1:25">
      <c r="A8312" s="14" t="s">
        <v>8300</v>
      </c>
      <c r="B8312" s="14" t="s">
        <v>60</v>
      </c>
      <c r="C8312" s="14" t="s">
        <v>131</v>
      </c>
      <c r="D8312" s="14" t="s">
        <v>78</v>
      </c>
      <c r="E8312" s="14">
        <v>0</v>
      </c>
      <c r="F8312" s="14">
        <v>1893.52180427348</v>
      </c>
      <c r="G8312" s="14">
        <v>631.17393475782796</v>
      </c>
      <c r="H8312" s="14">
        <v>257.20907988175202</v>
      </c>
      <c r="I8312" s="14">
        <v>272.579970272097</v>
      </c>
      <c r="J8312" s="14">
        <v>260.369190373533</v>
      </c>
      <c r="K8312" s="14">
        <v>285.21305126378599</v>
      </c>
      <c r="L8312" s="14">
        <v>12.633080991689701</v>
      </c>
      <c r="M8312" s="14">
        <v>12.2107798985635</v>
      </c>
      <c r="O8312" s="14"/>
      <c r="P8312" s="14"/>
      <c r="Q8312" s="14"/>
      <c r="R8312" s="14"/>
      <c r="S8312" s="14"/>
      <c r="T8312" s="14"/>
      <c r="U8312" s="14"/>
      <c r="V8312" s="14"/>
      <c r="W8312" s="14"/>
      <c r="X8312" s="14"/>
      <c r="Y8312" s="14"/>
    </row>
    <row r="8313" spans="1:25">
      <c r="A8313" s="14" t="s">
        <v>8301</v>
      </c>
      <c r="B8313" s="14" t="s">
        <v>60</v>
      </c>
      <c r="C8313" s="14" t="s">
        <v>132</v>
      </c>
      <c r="D8313" s="14" t="s">
        <v>78</v>
      </c>
      <c r="E8313" s="14">
        <v>0</v>
      </c>
      <c r="F8313" s="14">
        <v>1930.92495430038</v>
      </c>
      <c r="G8313" s="14">
        <v>643.64165143346099</v>
      </c>
      <c r="H8313" s="14">
        <v>260.30333787640097</v>
      </c>
      <c r="I8313" s="14">
        <v>273.690535458444</v>
      </c>
      <c r="J8313" s="14">
        <v>261.55888401900199</v>
      </c>
      <c r="K8313" s="14">
        <v>286.23759126411699</v>
      </c>
      <c r="L8313" s="14">
        <v>12.5470558056724</v>
      </c>
      <c r="M8313" s="14">
        <v>12.131651439442299</v>
      </c>
      <c r="O8313" s="14"/>
      <c r="P8313" s="14"/>
      <c r="Q8313" s="14"/>
      <c r="R8313" s="14"/>
      <c r="S8313" s="14"/>
      <c r="T8313" s="14"/>
      <c r="U8313" s="14"/>
      <c r="V8313" s="14"/>
      <c r="W8313" s="14"/>
      <c r="X8313" s="14"/>
      <c r="Y8313" s="14"/>
    </row>
    <row r="8314" spans="1:25">
      <c r="A8314" s="14" t="s">
        <v>8302</v>
      </c>
      <c r="B8314" s="14" t="s">
        <v>60</v>
      </c>
      <c r="C8314" s="14" t="s">
        <v>38</v>
      </c>
      <c r="D8314" s="14" t="s">
        <v>78</v>
      </c>
      <c r="E8314" s="14">
        <v>1</v>
      </c>
      <c r="F8314" s="14">
        <v>325.47464210323699</v>
      </c>
      <c r="G8314" s="14">
        <v>108.49154736774599</v>
      </c>
      <c r="H8314" s="14">
        <v>193.851447657959</v>
      </c>
      <c r="I8314" s="14">
        <v>194.66126221562499</v>
      </c>
      <c r="J8314" s="14">
        <v>173.80196408215301</v>
      </c>
      <c r="K8314" s="14">
        <v>217.307914823039</v>
      </c>
      <c r="L8314" s="14">
        <v>22.646652607414001</v>
      </c>
      <c r="M8314" s="14">
        <v>20.859298133472301</v>
      </c>
      <c r="O8314" s="14"/>
      <c r="P8314" s="14"/>
      <c r="Q8314" s="14"/>
      <c r="R8314" s="14"/>
      <c r="S8314" s="14"/>
      <c r="T8314" s="14"/>
      <c r="U8314" s="14"/>
      <c r="V8314" s="14"/>
      <c r="W8314" s="14"/>
      <c r="X8314" s="14"/>
      <c r="Y8314" s="14"/>
    </row>
    <row r="8315" spans="1:25">
      <c r="A8315" s="14" t="s">
        <v>8303</v>
      </c>
      <c r="B8315" s="14" t="s">
        <v>60</v>
      </c>
      <c r="C8315" s="14" t="s">
        <v>36</v>
      </c>
      <c r="D8315" s="14" t="s">
        <v>78</v>
      </c>
      <c r="E8315" s="14">
        <v>1</v>
      </c>
      <c r="F8315" s="14">
        <v>322.81557757889198</v>
      </c>
      <c r="G8315" s="14">
        <v>107.605192526297</v>
      </c>
      <c r="H8315" s="14">
        <v>190.924756079307</v>
      </c>
      <c r="I8315" s="14">
        <v>187.85955618212199</v>
      </c>
      <c r="J8315" s="14">
        <v>167.654231904363</v>
      </c>
      <c r="K8315" s="14">
        <v>209.80364275580101</v>
      </c>
      <c r="L8315" s="14">
        <v>21.9440865736794</v>
      </c>
      <c r="M8315" s="14">
        <v>20.2053242777585</v>
      </c>
      <c r="O8315" s="14"/>
      <c r="P8315" s="14"/>
      <c r="Q8315" s="14"/>
      <c r="R8315" s="14"/>
      <c r="S8315" s="14"/>
      <c r="T8315" s="14"/>
      <c r="U8315" s="14"/>
      <c r="V8315" s="14"/>
      <c r="W8315" s="14"/>
      <c r="X8315" s="14"/>
      <c r="Y8315" s="14"/>
    </row>
    <row r="8316" spans="1:25">
      <c r="A8316" s="14" t="s">
        <v>8304</v>
      </c>
      <c r="B8316" s="14" t="s">
        <v>60</v>
      </c>
      <c r="C8316" s="14" t="s">
        <v>34</v>
      </c>
      <c r="D8316" s="14" t="s">
        <v>78</v>
      </c>
      <c r="E8316" s="14">
        <v>1</v>
      </c>
      <c r="F8316" s="14">
        <v>319.49642536387103</v>
      </c>
      <c r="G8316" s="14">
        <v>106.498808454624</v>
      </c>
      <c r="H8316" s="14">
        <v>187.75463242806799</v>
      </c>
      <c r="I8316" s="14">
        <v>182.28679663315</v>
      </c>
      <c r="J8316" s="14">
        <v>162.60726954343599</v>
      </c>
      <c r="K8316" s="14">
        <v>203.66901984005199</v>
      </c>
      <c r="L8316" s="14">
        <v>21.382223206901799</v>
      </c>
      <c r="M8316" s="14">
        <v>19.679527089714401</v>
      </c>
      <c r="O8316" s="14"/>
      <c r="P8316" s="14"/>
      <c r="Q8316" s="14"/>
      <c r="R8316" s="14"/>
      <c r="S8316" s="14"/>
      <c r="T8316" s="14"/>
      <c r="U8316" s="14"/>
      <c r="V8316" s="14"/>
      <c r="W8316" s="14"/>
      <c r="X8316" s="14"/>
      <c r="Y8316" s="14"/>
    </row>
    <row r="8317" spans="1:25">
      <c r="A8317" s="14" t="s">
        <v>8305</v>
      </c>
      <c r="B8317" s="14" t="s">
        <v>60</v>
      </c>
      <c r="C8317" s="14" t="s">
        <v>128</v>
      </c>
      <c r="D8317" s="14" t="s">
        <v>78</v>
      </c>
      <c r="E8317" s="14">
        <v>1</v>
      </c>
      <c r="F8317" s="14">
        <v>309.37437582068998</v>
      </c>
      <c r="G8317" s="14">
        <v>103.12479194023</v>
      </c>
      <c r="H8317" s="14">
        <v>180.899529774699</v>
      </c>
      <c r="I8317" s="14">
        <v>172.32365389108699</v>
      </c>
      <c r="J8317" s="14">
        <v>153.440559140803</v>
      </c>
      <c r="K8317" s="14">
        <v>192.86829898728999</v>
      </c>
      <c r="L8317" s="14">
        <v>20.544645096202601</v>
      </c>
      <c r="M8317" s="14">
        <v>18.883094750283998</v>
      </c>
      <c r="O8317" s="14"/>
      <c r="P8317" s="14"/>
      <c r="Q8317" s="14"/>
      <c r="R8317" s="14"/>
      <c r="S8317" s="14"/>
      <c r="T8317" s="14"/>
      <c r="U8317" s="14"/>
      <c r="V8317" s="14"/>
      <c r="W8317" s="14"/>
      <c r="X8317" s="14"/>
      <c r="Y8317" s="14"/>
    </row>
    <row r="8318" spans="1:25">
      <c r="A8318" s="14" t="s">
        <v>8306</v>
      </c>
      <c r="B8318" s="14" t="s">
        <v>60</v>
      </c>
      <c r="C8318" s="14" t="s">
        <v>129</v>
      </c>
      <c r="D8318" s="14" t="s">
        <v>78</v>
      </c>
      <c r="E8318" s="14">
        <v>1</v>
      </c>
      <c r="F8318" s="14">
        <v>309.13718548378398</v>
      </c>
      <c r="G8318" s="14">
        <v>103.045728494595</v>
      </c>
      <c r="H8318" s="14">
        <v>180.012452896555</v>
      </c>
      <c r="I8318" s="14">
        <v>167.46466611521799</v>
      </c>
      <c r="J8318" s="14">
        <v>149.10408796780601</v>
      </c>
      <c r="K8318" s="14">
        <v>187.441466532237</v>
      </c>
      <c r="L8318" s="14">
        <v>19.976800417019099</v>
      </c>
      <c r="M8318" s="14">
        <v>18.360578147411701</v>
      </c>
      <c r="O8318" s="14"/>
      <c r="P8318" s="14"/>
      <c r="Q8318" s="14"/>
      <c r="R8318" s="14"/>
      <c r="S8318" s="14"/>
      <c r="T8318" s="14"/>
      <c r="U8318" s="14"/>
      <c r="V8318" s="14"/>
      <c r="W8318" s="14"/>
      <c r="X8318" s="14"/>
      <c r="Y8318" s="14"/>
    </row>
    <row r="8319" spans="1:25">
      <c r="A8319" s="14" t="s">
        <v>8307</v>
      </c>
      <c r="B8319" s="14" t="s">
        <v>60</v>
      </c>
      <c r="C8319" s="14" t="s">
        <v>130</v>
      </c>
      <c r="D8319" s="14" t="s">
        <v>78</v>
      </c>
      <c r="E8319" s="14">
        <v>1</v>
      </c>
      <c r="F8319" s="14">
        <v>313.37429611892799</v>
      </c>
      <c r="G8319" s="14">
        <v>104.458098706309</v>
      </c>
      <c r="H8319" s="14">
        <v>181.77795985877</v>
      </c>
      <c r="I8319" s="14">
        <v>165.995273572531</v>
      </c>
      <c r="J8319" s="14">
        <v>147.937003823391</v>
      </c>
      <c r="K8319" s="14">
        <v>185.631866118819</v>
      </c>
      <c r="L8319" s="14">
        <v>19.636592546287901</v>
      </c>
      <c r="M8319" s="14">
        <v>18.058269749140202</v>
      </c>
      <c r="O8319" s="14"/>
      <c r="P8319" s="14"/>
      <c r="Q8319" s="14"/>
      <c r="R8319" s="14"/>
      <c r="S8319" s="14"/>
      <c r="T8319" s="14"/>
      <c r="U8319" s="14"/>
      <c r="V8319" s="14"/>
      <c r="W8319" s="14"/>
      <c r="X8319" s="14"/>
      <c r="Y8319" s="14"/>
    </row>
    <row r="8320" spans="1:25">
      <c r="A8320" s="14" t="s">
        <v>8308</v>
      </c>
      <c r="B8320" s="14" t="s">
        <v>60</v>
      </c>
      <c r="C8320" s="14" t="s">
        <v>131</v>
      </c>
      <c r="D8320" s="14" t="s">
        <v>78</v>
      </c>
      <c r="E8320" s="14">
        <v>1</v>
      </c>
      <c r="F8320" s="14">
        <v>314.26870632786699</v>
      </c>
      <c r="G8320" s="14">
        <v>104.756235442622</v>
      </c>
      <c r="H8320" s="14">
        <v>181.527050586494</v>
      </c>
      <c r="I8320" s="14">
        <v>163.488956352147</v>
      </c>
      <c r="J8320" s="14">
        <v>145.74635643926501</v>
      </c>
      <c r="K8320" s="14">
        <v>182.77997741091599</v>
      </c>
      <c r="L8320" s="14">
        <v>19.291021058769601</v>
      </c>
      <c r="M8320" s="14">
        <v>17.742599912881701</v>
      </c>
      <c r="O8320" s="14"/>
      <c r="P8320" s="14"/>
      <c r="Q8320" s="14"/>
      <c r="R8320" s="14"/>
      <c r="S8320" s="14"/>
      <c r="T8320" s="14"/>
      <c r="U8320" s="14"/>
      <c r="V8320" s="14"/>
      <c r="W8320" s="14"/>
      <c r="X8320" s="14"/>
      <c r="Y8320" s="14"/>
    </row>
    <row r="8321" spans="1:25">
      <c r="A8321" s="14" t="s">
        <v>8309</v>
      </c>
      <c r="B8321" s="14" t="s">
        <v>60</v>
      </c>
      <c r="C8321" s="14" t="s">
        <v>132</v>
      </c>
      <c r="D8321" s="14" t="s">
        <v>78</v>
      </c>
      <c r="E8321" s="14">
        <v>1</v>
      </c>
      <c r="F8321" s="14">
        <v>333.03790811764901</v>
      </c>
      <c r="G8321" s="14">
        <v>111.01263603921601</v>
      </c>
      <c r="H8321" s="14">
        <v>191.99584236090499</v>
      </c>
      <c r="I8321" s="14">
        <v>170.55504626361801</v>
      </c>
      <c r="J8321" s="14">
        <v>152.577056115066</v>
      </c>
      <c r="K8321" s="14">
        <v>190.055110922815</v>
      </c>
      <c r="L8321" s="14">
        <v>19.500064659197601</v>
      </c>
      <c r="M8321" s="14">
        <v>17.977990148551601</v>
      </c>
      <c r="O8321" s="14"/>
      <c r="P8321" s="14"/>
      <c r="Q8321" s="14"/>
      <c r="R8321" s="14"/>
      <c r="S8321" s="14"/>
      <c r="T8321" s="14"/>
      <c r="U8321" s="14"/>
      <c r="V8321" s="14"/>
      <c r="W8321" s="14"/>
      <c r="X8321" s="14"/>
      <c r="Y8321" s="14"/>
    </row>
    <row r="8322" spans="1:25">
      <c r="A8322" s="14" t="s">
        <v>8310</v>
      </c>
      <c r="B8322" s="14" t="s">
        <v>60</v>
      </c>
      <c r="C8322" s="14" t="s">
        <v>38</v>
      </c>
      <c r="D8322" s="14" t="s">
        <v>78</v>
      </c>
      <c r="E8322" s="14">
        <v>2</v>
      </c>
      <c r="F8322" s="14">
        <v>331.77935953961099</v>
      </c>
      <c r="G8322" s="14">
        <v>110.59311984653699</v>
      </c>
      <c r="H8322" s="14">
        <v>215.47892133011101</v>
      </c>
      <c r="I8322" s="14">
        <v>238.71633127449499</v>
      </c>
      <c r="J8322" s="14">
        <v>213.480293578095</v>
      </c>
      <c r="K8322" s="14">
        <v>266.09316596865301</v>
      </c>
      <c r="L8322" s="14">
        <v>27.376834694157701</v>
      </c>
      <c r="M8322" s="14">
        <v>25.236037696399698</v>
      </c>
      <c r="O8322" s="14"/>
      <c r="P8322" s="14"/>
      <c r="Q8322" s="14"/>
      <c r="R8322" s="14"/>
      <c r="S8322" s="14"/>
      <c r="T8322" s="14"/>
      <c r="U8322" s="14"/>
      <c r="V8322" s="14"/>
      <c r="W8322" s="14"/>
      <c r="X8322" s="14"/>
      <c r="Y8322" s="14"/>
    </row>
    <row r="8323" spans="1:25">
      <c r="A8323" s="14" t="s">
        <v>8311</v>
      </c>
      <c r="B8323" s="14" t="s">
        <v>60</v>
      </c>
      <c r="C8323" s="14" t="s">
        <v>36</v>
      </c>
      <c r="D8323" s="14" t="s">
        <v>78</v>
      </c>
      <c r="E8323" s="14">
        <v>2</v>
      </c>
      <c r="F8323" s="14">
        <v>303.09919984925898</v>
      </c>
      <c r="G8323" s="14">
        <v>101.03306661642</v>
      </c>
      <c r="H8323" s="14">
        <v>194.17984256032301</v>
      </c>
      <c r="I8323" s="14">
        <v>213.069932103989</v>
      </c>
      <c r="J8323" s="14">
        <v>189.51282781373999</v>
      </c>
      <c r="K8323" s="14">
        <v>238.72222414282899</v>
      </c>
      <c r="L8323" s="14">
        <v>25.6522920388391</v>
      </c>
      <c r="M8323" s="14">
        <v>23.557104290249502</v>
      </c>
      <c r="O8323" s="14"/>
      <c r="P8323" s="14"/>
      <c r="Q8323" s="14"/>
      <c r="R8323" s="14"/>
      <c r="S8323" s="14"/>
      <c r="T8323" s="14"/>
      <c r="U8323" s="14"/>
      <c r="V8323" s="14"/>
      <c r="W8323" s="14"/>
      <c r="X8323" s="14"/>
      <c r="Y8323" s="14"/>
    </row>
    <row r="8324" spans="1:25">
      <c r="A8324" s="14" t="s">
        <v>8312</v>
      </c>
      <c r="B8324" s="14" t="s">
        <v>60</v>
      </c>
      <c r="C8324" s="14" t="s">
        <v>34</v>
      </c>
      <c r="D8324" s="14" t="s">
        <v>78</v>
      </c>
      <c r="E8324" s="14">
        <v>2</v>
      </c>
      <c r="F8324" s="14">
        <v>307.64717558244803</v>
      </c>
      <c r="G8324" s="14">
        <v>102.549058527483</v>
      </c>
      <c r="H8324" s="14">
        <v>194.87991358594201</v>
      </c>
      <c r="I8324" s="14">
        <v>211.45947965942699</v>
      </c>
      <c r="J8324" s="14">
        <v>188.23611523306599</v>
      </c>
      <c r="K8324" s="14">
        <v>236.73230002431501</v>
      </c>
      <c r="L8324" s="14">
        <v>25.272820364888801</v>
      </c>
      <c r="M8324" s="14">
        <v>23.223364426360099</v>
      </c>
      <c r="O8324" s="14"/>
      <c r="P8324" s="14"/>
      <c r="Q8324" s="14"/>
      <c r="R8324" s="14"/>
      <c r="S8324" s="14"/>
      <c r="T8324" s="14"/>
      <c r="U8324" s="14"/>
      <c r="V8324" s="14"/>
      <c r="W8324" s="14"/>
      <c r="X8324" s="14"/>
      <c r="Y8324" s="14"/>
    </row>
    <row r="8325" spans="1:25">
      <c r="A8325" s="14" t="s">
        <v>8313</v>
      </c>
      <c r="B8325" s="14" t="s">
        <v>60</v>
      </c>
      <c r="C8325" s="14" t="s">
        <v>128</v>
      </c>
      <c r="D8325" s="14" t="s">
        <v>78</v>
      </c>
      <c r="E8325" s="14">
        <v>2</v>
      </c>
      <c r="F8325" s="14">
        <v>298.18232629645797</v>
      </c>
      <c r="G8325" s="14">
        <v>99.394108765486095</v>
      </c>
      <c r="H8325" s="14">
        <v>186.846250820216</v>
      </c>
      <c r="I8325" s="14">
        <v>200.74275282482199</v>
      </c>
      <c r="J8325" s="14">
        <v>178.369919496877</v>
      </c>
      <c r="K8325" s="14">
        <v>225.122567777661</v>
      </c>
      <c r="L8325" s="14">
        <v>24.379814952839901</v>
      </c>
      <c r="M8325" s="14">
        <v>22.372833327944399</v>
      </c>
      <c r="O8325" s="14"/>
      <c r="P8325" s="14"/>
      <c r="Q8325" s="14"/>
      <c r="R8325" s="14"/>
      <c r="S8325" s="14"/>
      <c r="T8325" s="14"/>
      <c r="U8325" s="14"/>
      <c r="V8325" s="14"/>
      <c r="W8325" s="14"/>
      <c r="X8325" s="14"/>
      <c r="Y8325" s="14"/>
    </row>
    <row r="8326" spans="1:25">
      <c r="A8326" s="14" t="s">
        <v>8314</v>
      </c>
      <c r="B8326" s="14" t="s">
        <v>60</v>
      </c>
      <c r="C8326" s="14" t="s">
        <v>129</v>
      </c>
      <c r="D8326" s="14" t="s">
        <v>78</v>
      </c>
      <c r="E8326" s="14">
        <v>2</v>
      </c>
      <c r="F8326" s="14">
        <v>297.83226702976799</v>
      </c>
      <c r="G8326" s="14">
        <v>99.277422343255907</v>
      </c>
      <c r="H8326" s="14">
        <v>184.77666472051899</v>
      </c>
      <c r="I8326" s="14">
        <v>196.381012940375</v>
      </c>
      <c r="J8326" s="14">
        <v>174.517225622691</v>
      </c>
      <c r="K8326" s="14">
        <v>220.207324984031</v>
      </c>
      <c r="L8326" s="14">
        <v>23.826312043656099</v>
      </c>
      <c r="M8326" s="14">
        <v>21.8637873176833</v>
      </c>
      <c r="O8326" s="14"/>
      <c r="P8326" s="14"/>
      <c r="Q8326" s="14"/>
      <c r="R8326" s="14"/>
      <c r="S8326" s="14"/>
      <c r="T8326" s="14"/>
      <c r="U8326" s="14"/>
      <c r="V8326" s="14"/>
      <c r="W8326" s="14"/>
      <c r="X8326" s="14"/>
      <c r="Y8326" s="14"/>
    </row>
    <row r="8327" spans="1:25">
      <c r="A8327" s="14" t="s">
        <v>8315</v>
      </c>
      <c r="B8327" s="14" t="s">
        <v>60</v>
      </c>
      <c r="C8327" s="14" t="s">
        <v>130</v>
      </c>
      <c r="D8327" s="14" t="s">
        <v>78</v>
      </c>
      <c r="E8327" s="14">
        <v>2</v>
      </c>
      <c r="F8327" s="14">
        <v>302.38485972734298</v>
      </c>
      <c r="G8327" s="14">
        <v>100.794953242448</v>
      </c>
      <c r="H8327" s="14">
        <v>185.88509447009801</v>
      </c>
      <c r="I8327" s="14">
        <v>194.24157942199599</v>
      </c>
      <c r="J8327" s="14">
        <v>172.82037533369899</v>
      </c>
      <c r="K8327" s="14">
        <v>217.57035895101299</v>
      </c>
      <c r="L8327" s="14">
        <v>23.328779529017002</v>
      </c>
      <c r="M8327" s="14">
        <v>21.421204088296601</v>
      </c>
      <c r="O8327" s="14"/>
      <c r="P8327" s="14"/>
      <c r="Q8327" s="14"/>
      <c r="R8327" s="14"/>
      <c r="S8327" s="14"/>
      <c r="T8327" s="14"/>
      <c r="U8327" s="14"/>
      <c r="V8327" s="14"/>
      <c r="W8327" s="14"/>
      <c r="X8327" s="14"/>
      <c r="Y8327" s="14"/>
    </row>
    <row r="8328" spans="1:25">
      <c r="A8328" s="14" t="s">
        <v>8316</v>
      </c>
      <c r="B8328" s="14" t="s">
        <v>60</v>
      </c>
      <c r="C8328" s="14" t="s">
        <v>131</v>
      </c>
      <c r="D8328" s="14" t="s">
        <v>78</v>
      </c>
      <c r="E8328" s="14">
        <v>2</v>
      </c>
      <c r="F8328" s="14">
        <v>304.888958243849</v>
      </c>
      <c r="G8328" s="14">
        <v>101.62965274795</v>
      </c>
      <c r="H8328" s="14">
        <v>185.969135107809</v>
      </c>
      <c r="I8328" s="14">
        <v>191.16262329437299</v>
      </c>
      <c r="J8328" s="14">
        <v>170.20746857364401</v>
      </c>
      <c r="K8328" s="14">
        <v>213.97580763740001</v>
      </c>
      <c r="L8328" s="14">
        <v>22.813184343026801</v>
      </c>
      <c r="M8328" s="14">
        <v>20.955154720729301</v>
      </c>
      <c r="O8328" s="14"/>
      <c r="P8328" s="14"/>
      <c r="Q8328" s="14"/>
      <c r="R8328" s="14"/>
      <c r="S8328" s="14"/>
      <c r="T8328" s="14"/>
      <c r="U8328" s="14"/>
      <c r="V8328" s="14"/>
      <c r="W8328" s="14"/>
      <c r="X8328" s="14"/>
      <c r="Y8328" s="14"/>
    </row>
    <row r="8329" spans="1:25">
      <c r="A8329" s="14" t="s">
        <v>8317</v>
      </c>
      <c r="B8329" s="14" t="s">
        <v>60</v>
      </c>
      <c r="C8329" s="14" t="s">
        <v>132</v>
      </c>
      <c r="D8329" s="14" t="s">
        <v>78</v>
      </c>
      <c r="E8329" s="14">
        <v>2</v>
      </c>
      <c r="F8329" s="14">
        <v>319.43353419055097</v>
      </c>
      <c r="G8329" s="14">
        <v>106.477844730184</v>
      </c>
      <c r="H8329" s="14">
        <v>193.22368658618601</v>
      </c>
      <c r="I8329" s="14">
        <v>195.78519835192901</v>
      </c>
      <c r="J8329" s="14">
        <v>174.82884971511899</v>
      </c>
      <c r="K8329" s="14">
        <v>218.55490199134201</v>
      </c>
      <c r="L8329" s="14">
        <v>22.769703639412899</v>
      </c>
      <c r="M8329" s="14">
        <v>20.956348636809299</v>
      </c>
      <c r="O8329" s="14"/>
      <c r="P8329" s="14"/>
      <c r="Q8329" s="14"/>
      <c r="R8329" s="14"/>
      <c r="S8329" s="14"/>
      <c r="T8329" s="14"/>
      <c r="U8329" s="14"/>
      <c r="V8329" s="14"/>
      <c r="W8329" s="14"/>
      <c r="X8329" s="14"/>
      <c r="Y8329" s="14"/>
    </row>
    <row r="8330" spans="1:25">
      <c r="A8330" s="14" t="s">
        <v>8318</v>
      </c>
      <c r="B8330" s="14" t="s">
        <v>60</v>
      </c>
      <c r="C8330" s="14" t="s">
        <v>38</v>
      </c>
      <c r="D8330" s="14" t="s">
        <v>78</v>
      </c>
      <c r="E8330" s="14">
        <v>3</v>
      </c>
      <c r="F8330" s="14">
        <v>344.22429399122802</v>
      </c>
      <c r="G8330" s="14">
        <v>114.741431330409</v>
      </c>
      <c r="H8330" s="14">
        <v>283.77228427262997</v>
      </c>
      <c r="I8330" s="14">
        <v>326.232439890134</v>
      </c>
      <c r="J8330" s="14">
        <v>292.28723774904</v>
      </c>
      <c r="K8330" s="14">
        <v>363.00236583932099</v>
      </c>
      <c r="L8330" s="14">
        <v>36.769925949187197</v>
      </c>
      <c r="M8330" s="14">
        <v>33.945202141094001</v>
      </c>
      <c r="O8330" s="14"/>
      <c r="P8330" s="14"/>
      <c r="Q8330" s="14"/>
      <c r="R8330" s="14"/>
      <c r="S8330" s="14"/>
      <c r="T8330" s="14"/>
      <c r="U8330" s="14"/>
      <c r="V8330" s="14"/>
      <c r="W8330" s="14"/>
      <c r="X8330" s="14"/>
      <c r="Y8330" s="14"/>
    </row>
    <row r="8331" spans="1:25">
      <c r="A8331" s="14" t="s">
        <v>8319</v>
      </c>
      <c r="B8331" s="14" t="s">
        <v>60</v>
      </c>
      <c r="C8331" s="14" t="s">
        <v>36</v>
      </c>
      <c r="D8331" s="14" t="s">
        <v>78</v>
      </c>
      <c r="E8331" s="14">
        <v>3</v>
      </c>
      <c r="F8331" s="14">
        <v>336.23038123614498</v>
      </c>
      <c r="G8331" s="14">
        <v>112.07679374538201</v>
      </c>
      <c r="H8331" s="14">
        <v>274.42001667929998</v>
      </c>
      <c r="I8331" s="14">
        <v>312.53624833020899</v>
      </c>
      <c r="J8331" s="14">
        <v>279.63255713364202</v>
      </c>
      <c r="K8331" s="14">
        <v>348.21181586548698</v>
      </c>
      <c r="L8331" s="14">
        <v>35.675567535278702</v>
      </c>
      <c r="M8331" s="14">
        <v>32.9036911965662</v>
      </c>
      <c r="O8331" s="14"/>
      <c r="P8331" s="14"/>
      <c r="Q8331" s="14"/>
      <c r="R8331" s="14"/>
      <c r="S8331" s="14"/>
      <c r="T8331" s="14"/>
      <c r="U8331" s="14"/>
      <c r="V8331" s="14"/>
      <c r="W8331" s="14"/>
      <c r="X8331" s="14"/>
      <c r="Y8331" s="14"/>
    </row>
    <row r="8332" spans="1:25">
      <c r="A8332" s="14" t="s">
        <v>8320</v>
      </c>
      <c r="B8332" s="14" t="s">
        <v>60</v>
      </c>
      <c r="C8332" s="14" t="s">
        <v>34</v>
      </c>
      <c r="D8332" s="14" t="s">
        <v>78</v>
      </c>
      <c r="E8332" s="14">
        <v>3</v>
      </c>
      <c r="F8332" s="14">
        <v>329.24309650714298</v>
      </c>
      <c r="G8332" s="14">
        <v>109.747698835715</v>
      </c>
      <c r="H8332" s="14">
        <v>265.893879674657</v>
      </c>
      <c r="I8332" s="14">
        <v>301.93929179378102</v>
      </c>
      <c r="J8332" s="14">
        <v>269.84481852569797</v>
      </c>
      <c r="K8332" s="14">
        <v>336.76731442441798</v>
      </c>
      <c r="L8332" s="14">
        <v>34.828022630637903</v>
      </c>
      <c r="M8332" s="14">
        <v>32.094473268082602</v>
      </c>
      <c r="O8332" s="14"/>
      <c r="P8332" s="14"/>
      <c r="Q8332" s="14"/>
      <c r="R8332" s="14"/>
      <c r="S8332" s="14"/>
      <c r="T8332" s="14"/>
      <c r="U8332" s="14"/>
      <c r="V8332" s="14"/>
      <c r="W8332" s="14"/>
      <c r="X8332" s="14"/>
      <c r="Y8332" s="14"/>
    </row>
    <row r="8333" spans="1:25">
      <c r="A8333" s="14" t="s">
        <v>8321</v>
      </c>
      <c r="B8333" s="14" t="s">
        <v>60</v>
      </c>
      <c r="C8333" s="14" t="s">
        <v>128</v>
      </c>
      <c r="D8333" s="14" t="s">
        <v>78</v>
      </c>
      <c r="E8333" s="14">
        <v>3</v>
      </c>
      <c r="F8333" s="14">
        <v>305.40134750657802</v>
      </c>
      <c r="G8333" s="14">
        <v>101.800449168859</v>
      </c>
      <c r="H8333" s="14">
        <v>243.82757100155499</v>
      </c>
      <c r="I8333" s="14">
        <v>276.81964486832902</v>
      </c>
      <c r="J8333" s="14">
        <v>246.32826271554799</v>
      </c>
      <c r="K8333" s="14">
        <v>310.012228206072</v>
      </c>
      <c r="L8333" s="14">
        <v>33.192583337742697</v>
      </c>
      <c r="M8333" s="14">
        <v>30.491382152781199</v>
      </c>
      <c r="O8333" s="14"/>
      <c r="P8333" s="14"/>
      <c r="Q8333" s="14"/>
      <c r="R8333" s="14"/>
      <c r="S8333" s="14"/>
      <c r="T8333" s="14"/>
      <c r="U8333" s="14"/>
      <c r="V8333" s="14"/>
      <c r="W8333" s="14"/>
      <c r="X8333" s="14"/>
      <c r="Y8333" s="14"/>
    </row>
    <row r="8334" spans="1:25">
      <c r="A8334" s="14" t="s">
        <v>8322</v>
      </c>
      <c r="B8334" s="14" t="s">
        <v>60</v>
      </c>
      <c r="C8334" s="14" t="s">
        <v>129</v>
      </c>
      <c r="D8334" s="14" t="s">
        <v>78</v>
      </c>
      <c r="E8334" s="14">
        <v>3</v>
      </c>
      <c r="F8334" s="14">
        <v>303.13460244245601</v>
      </c>
      <c r="G8334" s="14">
        <v>101.04486748081899</v>
      </c>
      <c r="H8334" s="14">
        <v>239.888103859815</v>
      </c>
      <c r="I8334" s="14">
        <v>271.82087817084903</v>
      </c>
      <c r="J8334" s="14">
        <v>241.80117715084299</v>
      </c>
      <c r="K8334" s="14">
        <v>304.51039213129297</v>
      </c>
      <c r="L8334" s="14">
        <v>32.689513960444003</v>
      </c>
      <c r="M8334" s="14">
        <v>30.019701020005499</v>
      </c>
      <c r="O8334" s="14"/>
      <c r="P8334" s="14"/>
      <c r="Q8334" s="14"/>
      <c r="R8334" s="14"/>
      <c r="S8334" s="14"/>
      <c r="T8334" s="14"/>
      <c r="U8334" s="14"/>
      <c r="V8334" s="14"/>
      <c r="W8334" s="14"/>
      <c r="X8334" s="14"/>
      <c r="Y8334" s="14"/>
    </row>
    <row r="8335" spans="1:25">
      <c r="A8335" s="14" t="s">
        <v>8323</v>
      </c>
      <c r="B8335" s="14" t="s">
        <v>60</v>
      </c>
      <c r="C8335" s="14" t="s">
        <v>130</v>
      </c>
      <c r="D8335" s="14" t="s">
        <v>78</v>
      </c>
      <c r="E8335" s="14">
        <v>3</v>
      </c>
      <c r="F8335" s="14">
        <v>294.26441828482598</v>
      </c>
      <c r="G8335" s="14">
        <v>98.088139428275298</v>
      </c>
      <c r="H8335" s="14">
        <v>231.02936954630599</v>
      </c>
      <c r="I8335" s="14">
        <v>260.78666708239001</v>
      </c>
      <c r="J8335" s="14">
        <v>231.60619087848499</v>
      </c>
      <c r="K8335" s="14">
        <v>292.60302127854902</v>
      </c>
      <c r="L8335" s="14">
        <v>31.8163541961591</v>
      </c>
      <c r="M8335" s="14">
        <v>29.180476203904298</v>
      </c>
      <c r="O8335" s="14"/>
      <c r="P8335" s="14"/>
      <c r="Q8335" s="14"/>
      <c r="R8335" s="14"/>
      <c r="S8335" s="14"/>
      <c r="T8335" s="14"/>
      <c r="U8335" s="14"/>
      <c r="V8335" s="14"/>
      <c r="W8335" s="14"/>
      <c r="X8335" s="14"/>
      <c r="Y8335" s="14"/>
    </row>
    <row r="8336" spans="1:25">
      <c r="A8336" s="14" t="s">
        <v>8324</v>
      </c>
      <c r="B8336" s="14" t="s">
        <v>60</v>
      </c>
      <c r="C8336" s="14" t="s">
        <v>131</v>
      </c>
      <c r="D8336" s="14" t="s">
        <v>78</v>
      </c>
      <c r="E8336" s="14">
        <v>3</v>
      </c>
      <c r="F8336" s="14">
        <v>304.76262221066497</v>
      </c>
      <c r="G8336" s="14">
        <v>101.587540736888</v>
      </c>
      <c r="H8336" s="14">
        <v>237.663177349563</v>
      </c>
      <c r="I8336" s="14">
        <v>268.953879674929</v>
      </c>
      <c r="J8336" s="14">
        <v>239.393431739037</v>
      </c>
      <c r="K8336" s="14">
        <v>301.13593133870398</v>
      </c>
      <c r="L8336" s="14">
        <v>32.182051663775297</v>
      </c>
      <c r="M8336" s="14">
        <v>29.5604479358921</v>
      </c>
      <c r="O8336" s="14"/>
      <c r="P8336" s="14"/>
      <c r="Q8336" s="14"/>
      <c r="R8336" s="14"/>
      <c r="S8336" s="14"/>
      <c r="T8336" s="14"/>
      <c r="U8336" s="14"/>
      <c r="V8336" s="14"/>
      <c r="W8336" s="14"/>
      <c r="X8336" s="14"/>
      <c r="Y8336" s="14"/>
    </row>
    <row r="8337" spans="1:25">
      <c r="A8337" s="14" t="s">
        <v>8325</v>
      </c>
      <c r="B8337" s="14" t="s">
        <v>60</v>
      </c>
      <c r="C8337" s="14" t="s">
        <v>132</v>
      </c>
      <c r="D8337" s="14" t="s">
        <v>78</v>
      </c>
      <c r="E8337" s="14">
        <v>3</v>
      </c>
      <c r="F8337" s="14">
        <v>321.74199066671298</v>
      </c>
      <c r="G8337" s="14">
        <v>107.24733022223801</v>
      </c>
      <c r="H8337" s="14">
        <v>248.73752660743199</v>
      </c>
      <c r="I8337" s="14">
        <v>281.27897162926001</v>
      </c>
      <c r="J8337" s="14">
        <v>251.18789536737401</v>
      </c>
      <c r="K8337" s="14">
        <v>313.964041471683</v>
      </c>
      <c r="L8337" s="14">
        <v>32.685069842423196</v>
      </c>
      <c r="M8337" s="14">
        <v>30.0910762618856</v>
      </c>
      <c r="O8337" s="14"/>
      <c r="P8337" s="14"/>
      <c r="Q8337" s="14"/>
      <c r="R8337" s="14"/>
      <c r="S8337" s="14"/>
      <c r="T8337" s="14"/>
      <c r="U8337" s="14"/>
      <c r="V8337" s="14"/>
      <c r="W8337" s="14"/>
      <c r="X8337" s="14"/>
      <c r="Y8337" s="14"/>
    </row>
    <row r="8338" spans="1:25">
      <c r="A8338" s="14" t="s">
        <v>8326</v>
      </c>
      <c r="B8338" s="14" t="s">
        <v>60</v>
      </c>
      <c r="C8338" s="14" t="s">
        <v>38</v>
      </c>
      <c r="D8338" s="14" t="s">
        <v>78</v>
      </c>
      <c r="E8338" s="14">
        <v>4</v>
      </c>
      <c r="F8338" s="14">
        <v>427.73563289675798</v>
      </c>
      <c r="G8338" s="14">
        <v>142.57854429891901</v>
      </c>
      <c r="H8338" s="14">
        <v>332.74131490463401</v>
      </c>
      <c r="I8338" s="14">
        <v>383.22061177354999</v>
      </c>
      <c r="J8338" s="14">
        <v>347.34083648223799</v>
      </c>
      <c r="K8338" s="14">
        <v>421.76653333766802</v>
      </c>
      <c r="L8338" s="14">
        <v>38.545921564118103</v>
      </c>
      <c r="M8338" s="14">
        <v>35.879775291311702</v>
      </c>
      <c r="O8338" s="14"/>
      <c r="P8338" s="14"/>
      <c r="Q8338" s="14"/>
      <c r="R8338" s="14"/>
      <c r="S8338" s="14"/>
      <c r="T8338" s="14"/>
      <c r="U8338" s="14"/>
      <c r="V8338" s="14"/>
      <c r="W8338" s="14"/>
      <c r="X8338" s="14"/>
      <c r="Y8338" s="14"/>
    </row>
    <row r="8339" spans="1:25">
      <c r="A8339" s="14" t="s">
        <v>8327</v>
      </c>
      <c r="B8339" s="14" t="s">
        <v>60</v>
      </c>
      <c r="C8339" s="14" t="s">
        <v>36</v>
      </c>
      <c r="D8339" s="14" t="s">
        <v>78</v>
      </c>
      <c r="E8339" s="14">
        <v>4</v>
      </c>
      <c r="F8339" s="14">
        <v>452.78957976490199</v>
      </c>
      <c r="G8339" s="14">
        <v>150.92985992163401</v>
      </c>
      <c r="H8339" s="14">
        <v>347.401776765362</v>
      </c>
      <c r="I8339" s="14">
        <v>403.20885523234199</v>
      </c>
      <c r="J8339" s="14">
        <v>366.49329350255198</v>
      </c>
      <c r="K8339" s="14">
        <v>442.57313618516599</v>
      </c>
      <c r="L8339" s="14">
        <v>39.364280952823599</v>
      </c>
      <c r="M8339" s="14">
        <v>36.715561729790203</v>
      </c>
      <c r="O8339" s="14"/>
      <c r="P8339" s="14"/>
      <c r="Q8339" s="14"/>
      <c r="R8339" s="14"/>
      <c r="S8339" s="14"/>
      <c r="T8339" s="14"/>
      <c r="U8339" s="14"/>
      <c r="V8339" s="14"/>
      <c r="W8339" s="14"/>
      <c r="X8339" s="14"/>
      <c r="Y8339" s="14"/>
    </row>
    <row r="8340" spans="1:25">
      <c r="A8340" s="14" t="s">
        <v>8328</v>
      </c>
      <c r="B8340" s="14" t="s">
        <v>60</v>
      </c>
      <c r="C8340" s="14" t="s">
        <v>34</v>
      </c>
      <c r="D8340" s="14" t="s">
        <v>78</v>
      </c>
      <c r="E8340" s="14">
        <v>4</v>
      </c>
      <c r="F8340" s="14">
        <v>442.67942028359698</v>
      </c>
      <c r="G8340" s="14">
        <v>147.55980676119901</v>
      </c>
      <c r="H8340" s="14">
        <v>334.94705084864</v>
      </c>
      <c r="I8340" s="14">
        <v>391.71747841421097</v>
      </c>
      <c r="J8340" s="14">
        <v>355.67621098383398</v>
      </c>
      <c r="K8340" s="14">
        <v>430.389506115855</v>
      </c>
      <c r="L8340" s="14">
        <v>38.672027701644701</v>
      </c>
      <c r="M8340" s="14">
        <v>36.041267430376998</v>
      </c>
      <c r="O8340" s="14"/>
      <c r="P8340" s="14"/>
      <c r="Q8340" s="14"/>
      <c r="R8340" s="14"/>
      <c r="S8340" s="14"/>
      <c r="T8340" s="14"/>
      <c r="U8340" s="14"/>
      <c r="V8340" s="14"/>
      <c r="W8340" s="14"/>
      <c r="X8340" s="14"/>
      <c r="Y8340" s="14"/>
    </row>
    <row r="8341" spans="1:25">
      <c r="A8341" s="14" t="s">
        <v>8329</v>
      </c>
      <c r="B8341" s="14" t="s">
        <v>60</v>
      </c>
      <c r="C8341" s="14" t="s">
        <v>128</v>
      </c>
      <c r="D8341" s="14" t="s">
        <v>78</v>
      </c>
      <c r="E8341" s="14">
        <v>4</v>
      </c>
      <c r="F8341" s="14">
        <v>429.61407159162502</v>
      </c>
      <c r="G8341" s="14">
        <v>143.204690530542</v>
      </c>
      <c r="H8341" s="14">
        <v>320.82059845092999</v>
      </c>
      <c r="I8341" s="14">
        <v>375.49954510568602</v>
      </c>
      <c r="J8341" s="14">
        <v>340.44044456618201</v>
      </c>
      <c r="K8341" s="14">
        <v>413.157879929535</v>
      </c>
      <c r="L8341" s="14">
        <v>37.658334823849302</v>
      </c>
      <c r="M8341" s="14">
        <v>35.059100539504001</v>
      </c>
      <c r="O8341" s="14"/>
      <c r="P8341" s="14"/>
      <c r="Q8341" s="14"/>
      <c r="R8341" s="14"/>
      <c r="S8341" s="14"/>
      <c r="T8341" s="14"/>
      <c r="U8341" s="14"/>
      <c r="V8341" s="14"/>
      <c r="W8341" s="14"/>
      <c r="X8341" s="14"/>
      <c r="Y8341" s="14"/>
    </row>
    <row r="8342" spans="1:25">
      <c r="A8342" s="14" t="s">
        <v>8330</v>
      </c>
      <c r="B8342" s="14" t="s">
        <v>60</v>
      </c>
      <c r="C8342" s="14" t="s">
        <v>129</v>
      </c>
      <c r="D8342" s="14" t="s">
        <v>78</v>
      </c>
      <c r="E8342" s="14">
        <v>4</v>
      </c>
      <c r="F8342" s="14">
        <v>422.19960550890403</v>
      </c>
      <c r="G8342" s="14">
        <v>140.73320183630099</v>
      </c>
      <c r="H8342" s="14">
        <v>312.090837226887</v>
      </c>
      <c r="I8342" s="14">
        <v>367.02721461092102</v>
      </c>
      <c r="J8342" s="14">
        <v>332.50508655014198</v>
      </c>
      <c r="K8342" s="14">
        <v>404.13204461735103</v>
      </c>
      <c r="L8342" s="14">
        <v>37.104830006430298</v>
      </c>
      <c r="M8342" s="14">
        <v>34.522128060779004</v>
      </c>
      <c r="O8342" s="14"/>
      <c r="P8342" s="14"/>
      <c r="Q8342" s="14"/>
      <c r="R8342" s="14"/>
      <c r="S8342" s="14"/>
      <c r="T8342" s="14"/>
      <c r="U8342" s="14"/>
      <c r="V8342" s="14"/>
      <c r="W8342" s="14"/>
      <c r="X8342" s="14"/>
      <c r="Y8342" s="14"/>
    </row>
    <row r="8343" spans="1:25">
      <c r="A8343" s="14" t="s">
        <v>8331</v>
      </c>
      <c r="B8343" s="14" t="s">
        <v>60</v>
      </c>
      <c r="C8343" s="14" t="s">
        <v>130</v>
      </c>
      <c r="D8343" s="14" t="s">
        <v>78</v>
      </c>
      <c r="E8343" s="14">
        <v>4</v>
      </c>
      <c r="F8343" s="14">
        <v>435.66728094592202</v>
      </c>
      <c r="G8343" s="14">
        <v>145.222426981974</v>
      </c>
      <c r="H8343" s="14">
        <v>318.92717705625199</v>
      </c>
      <c r="I8343" s="14">
        <v>375.81449653294101</v>
      </c>
      <c r="J8343" s="14">
        <v>341.02116118392001</v>
      </c>
      <c r="K8343" s="14">
        <v>413.16866636023201</v>
      </c>
      <c r="L8343" s="14">
        <v>37.354169827291798</v>
      </c>
      <c r="M8343" s="14">
        <v>34.793335349020403</v>
      </c>
      <c r="O8343" s="14"/>
      <c r="P8343" s="14"/>
      <c r="Q8343" s="14"/>
      <c r="R8343" s="14"/>
      <c r="S8343" s="14"/>
      <c r="T8343" s="14"/>
      <c r="U8343" s="14"/>
      <c r="V8343" s="14"/>
      <c r="W8343" s="14"/>
      <c r="X8343" s="14"/>
      <c r="Y8343" s="14"/>
    </row>
    <row r="8344" spans="1:25">
      <c r="A8344" s="14" t="s">
        <v>8332</v>
      </c>
      <c r="B8344" s="14" t="s">
        <v>60</v>
      </c>
      <c r="C8344" s="14" t="s">
        <v>131</v>
      </c>
      <c r="D8344" s="14" t="s">
        <v>78</v>
      </c>
      <c r="E8344" s="14">
        <v>4</v>
      </c>
      <c r="F8344" s="14">
        <v>431.33599918229902</v>
      </c>
      <c r="G8344" s="14">
        <v>143.77866639409999</v>
      </c>
      <c r="H8344" s="14">
        <v>312.65294228928599</v>
      </c>
      <c r="I8344" s="14">
        <v>366.40773545882502</v>
      </c>
      <c r="J8344" s="14">
        <v>332.32055059623099</v>
      </c>
      <c r="K8344" s="14">
        <v>403.016847327368</v>
      </c>
      <c r="L8344" s="14">
        <v>36.609111868542797</v>
      </c>
      <c r="M8344" s="14">
        <v>34.087184862593901</v>
      </c>
      <c r="O8344" s="14"/>
      <c r="P8344" s="14"/>
      <c r="Q8344" s="14"/>
      <c r="R8344" s="14"/>
      <c r="S8344" s="14"/>
      <c r="T8344" s="14"/>
      <c r="U8344" s="14"/>
      <c r="V8344" s="14"/>
      <c r="W8344" s="14"/>
      <c r="X8344" s="14"/>
      <c r="Y8344" s="14"/>
    </row>
    <row r="8345" spans="1:25">
      <c r="A8345" s="14" t="s">
        <v>8333</v>
      </c>
      <c r="B8345" s="14" t="s">
        <v>60</v>
      </c>
      <c r="C8345" s="14" t="s">
        <v>132</v>
      </c>
      <c r="D8345" s="14" t="s">
        <v>78</v>
      </c>
      <c r="E8345" s="14">
        <v>4</v>
      </c>
      <c r="F8345" s="14">
        <v>410.95736820239102</v>
      </c>
      <c r="G8345" s="14">
        <v>136.98578940079699</v>
      </c>
      <c r="H8345" s="14">
        <v>294.555088377407</v>
      </c>
      <c r="I8345" s="14">
        <v>343.022324815037</v>
      </c>
      <c r="J8345" s="14">
        <v>310.36482824084999</v>
      </c>
      <c r="K8345" s="14">
        <v>378.15757447208102</v>
      </c>
      <c r="L8345" s="14">
        <v>35.135249657043403</v>
      </c>
      <c r="M8345" s="14">
        <v>32.657496574187597</v>
      </c>
      <c r="O8345" s="14"/>
      <c r="P8345" s="14"/>
      <c r="Q8345" s="14"/>
      <c r="R8345" s="14"/>
      <c r="S8345" s="14"/>
      <c r="T8345" s="14"/>
      <c r="U8345" s="14"/>
      <c r="V8345" s="14"/>
      <c r="W8345" s="14"/>
      <c r="X8345" s="14"/>
      <c r="Y8345" s="14"/>
    </row>
    <row r="8346" spans="1:25">
      <c r="A8346" s="14" t="s">
        <v>8334</v>
      </c>
      <c r="B8346" s="14" t="s">
        <v>60</v>
      </c>
      <c r="C8346" s="14" t="s">
        <v>38</v>
      </c>
      <c r="D8346" s="14" t="s">
        <v>78</v>
      </c>
      <c r="E8346" s="14">
        <v>5</v>
      </c>
      <c r="F8346" s="14">
        <v>538.87425243914299</v>
      </c>
      <c r="G8346" s="14">
        <v>179.624750813048</v>
      </c>
      <c r="H8346" s="14">
        <v>423.88321411423402</v>
      </c>
      <c r="I8346" s="14">
        <v>485.82250703198201</v>
      </c>
      <c r="J8346" s="14">
        <v>445.25114295061297</v>
      </c>
      <c r="K8346" s="14">
        <v>529.06811831812604</v>
      </c>
      <c r="L8346" s="14">
        <v>43.245611286143699</v>
      </c>
      <c r="M8346" s="14">
        <v>40.571364081369197</v>
      </c>
      <c r="O8346" s="14"/>
      <c r="P8346" s="14"/>
      <c r="Q8346" s="14"/>
      <c r="R8346" s="14"/>
      <c r="S8346" s="14"/>
      <c r="T8346" s="14"/>
      <c r="U8346" s="14"/>
      <c r="V8346" s="14"/>
      <c r="W8346" s="14"/>
      <c r="X8346" s="14"/>
      <c r="Y8346" s="14"/>
    </row>
    <row r="8347" spans="1:25">
      <c r="A8347" s="14" t="s">
        <v>8335</v>
      </c>
      <c r="B8347" s="14" t="s">
        <v>60</v>
      </c>
      <c r="C8347" s="14" t="s">
        <v>36</v>
      </c>
      <c r="D8347" s="14" t="s">
        <v>78</v>
      </c>
      <c r="E8347" s="14">
        <v>5</v>
      </c>
      <c r="F8347" s="14">
        <v>518.24935846690096</v>
      </c>
      <c r="G8347" s="14">
        <v>172.74978615563401</v>
      </c>
      <c r="H8347" s="14">
        <v>404.269590204613</v>
      </c>
      <c r="I8347" s="14">
        <v>465.49936320321802</v>
      </c>
      <c r="J8347" s="14">
        <v>425.84792616053898</v>
      </c>
      <c r="K8347" s="14">
        <v>507.81778366684603</v>
      </c>
      <c r="L8347" s="14">
        <v>42.318420463627398</v>
      </c>
      <c r="M8347" s="14">
        <v>39.651437042679298</v>
      </c>
      <c r="O8347" s="14"/>
      <c r="P8347" s="14"/>
      <c r="Q8347" s="14"/>
      <c r="R8347" s="14"/>
      <c r="S8347" s="14"/>
      <c r="T8347" s="14"/>
      <c r="U8347" s="14"/>
      <c r="V8347" s="14"/>
      <c r="W8347" s="14"/>
      <c r="X8347" s="14"/>
      <c r="Y8347" s="14"/>
    </row>
    <row r="8348" spans="1:25">
      <c r="A8348" s="14" t="s">
        <v>8336</v>
      </c>
      <c r="B8348" s="14" t="s">
        <v>60</v>
      </c>
      <c r="C8348" s="14" t="s">
        <v>34</v>
      </c>
      <c r="D8348" s="14" t="s">
        <v>78</v>
      </c>
      <c r="E8348" s="14">
        <v>5</v>
      </c>
      <c r="F8348" s="14">
        <v>507.27824895280702</v>
      </c>
      <c r="G8348" s="14">
        <v>169.09274965093601</v>
      </c>
      <c r="H8348" s="14">
        <v>391.96582337431602</v>
      </c>
      <c r="I8348" s="14">
        <v>452.00303170249498</v>
      </c>
      <c r="J8348" s="14">
        <v>413.108924276614</v>
      </c>
      <c r="K8348" s="14">
        <v>493.542356148951</v>
      </c>
      <c r="L8348" s="14">
        <v>41.539324446456803</v>
      </c>
      <c r="M8348" s="14">
        <v>38.894107425880698</v>
      </c>
      <c r="O8348" s="14"/>
      <c r="P8348" s="14"/>
      <c r="Q8348" s="14"/>
      <c r="R8348" s="14"/>
      <c r="S8348" s="14"/>
      <c r="T8348" s="14"/>
      <c r="U8348" s="14"/>
      <c r="V8348" s="14"/>
      <c r="W8348" s="14"/>
      <c r="X8348" s="14"/>
      <c r="Y8348" s="14"/>
    </row>
    <row r="8349" spans="1:25">
      <c r="A8349" s="14" t="s">
        <v>8337</v>
      </c>
      <c r="B8349" s="14" t="s">
        <v>60</v>
      </c>
      <c r="C8349" s="14" t="s">
        <v>128</v>
      </c>
      <c r="D8349" s="14" t="s">
        <v>78</v>
      </c>
      <c r="E8349" s="14">
        <v>5</v>
      </c>
      <c r="F8349" s="14">
        <v>508.98592077615803</v>
      </c>
      <c r="G8349" s="14">
        <v>169.66197359205299</v>
      </c>
      <c r="H8349" s="14">
        <v>390.254800325215</v>
      </c>
      <c r="I8349" s="14">
        <v>452.24069819525602</v>
      </c>
      <c r="J8349" s="14">
        <v>413.44331649795498</v>
      </c>
      <c r="K8349" s="14">
        <v>493.67212588600199</v>
      </c>
      <c r="L8349" s="14">
        <v>41.431427690745899</v>
      </c>
      <c r="M8349" s="14">
        <v>38.7973816973007</v>
      </c>
      <c r="O8349" s="14"/>
      <c r="P8349" s="14"/>
      <c r="Q8349" s="14"/>
      <c r="R8349" s="14"/>
      <c r="S8349" s="14"/>
      <c r="T8349" s="14"/>
      <c r="U8349" s="14"/>
      <c r="V8349" s="14"/>
      <c r="W8349" s="14"/>
      <c r="X8349" s="14"/>
      <c r="Y8349" s="14"/>
    </row>
    <row r="8350" spans="1:25">
      <c r="A8350" s="14" t="s">
        <v>8338</v>
      </c>
      <c r="B8350" s="14" t="s">
        <v>60</v>
      </c>
      <c r="C8350" s="14" t="s">
        <v>129</v>
      </c>
      <c r="D8350" s="14" t="s">
        <v>78</v>
      </c>
      <c r="E8350" s="14">
        <v>5</v>
      </c>
      <c r="F8350" s="14">
        <v>516.44292012327605</v>
      </c>
      <c r="G8350" s="14">
        <v>172.14764004109199</v>
      </c>
      <c r="H8350" s="14">
        <v>393.546285947569</v>
      </c>
      <c r="I8350" s="14">
        <v>457.21379145683801</v>
      </c>
      <c r="J8350" s="14">
        <v>418.31137988309803</v>
      </c>
      <c r="K8350" s="14">
        <v>498.73754525925199</v>
      </c>
      <c r="L8350" s="14">
        <v>41.5237538024138</v>
      </c>
      <c r="M8350" s="14">
        <v>38.902411573739499</v>
      </c>
      <c r="O8350" s="14"/>
      <c r="P8350" s="14"/>
      <c r="Q8350" s="14"/>
      <c r="R8350" s="14"/>
      <c r="S8350" s="14"/>
      <c r="T8350" s="14"/>
      <c r="U8350" s="14"/>
      <c r="V8350" s="14"/>
      <c r="W8350" s="14"/>
      <c r="X8350" s="14"/>
      <c r="Y8350" s="14"/>
    </row>
    <row r="8351" spans="1:25">
      <c r="A8351" s="14" t="s">
        <v>8339</v>
      </c>
      <c r="B8351" s="14" t="s">
        <v>60</v>
      </c>
      <c r="C8351" s="14" t="s">
        <v>130</v>
      </c>
      <c r="D8351" s="14" t="s">
        <v>78</v>
      </c>
      <c r="E8351" s="14">
        <v>5</v>
      </c>
      <c r="F8351" s="14">
        <v>530.851097039808</v>
      </c>
      <c r="G8351" s="14">
        <v>176.950365679936</v>
      </c>
      <c r="H8351" s="14">
        <v>402.20867456646903</v>
      </c>
      <c r="I8351" s="14">
        <v>468.59124850196503</v>
      </c>
      <c r="J8351" s="14">
        <v>429.291634110806</v>
      </c>
      <c r="K8351" s="14">
        <v>510.50148587836702</v>
      </c>
      <c r="L8351" s="14">
        <v>41.910237376401398</v>
      </c>
      <c r="M8351" s="14">
        <v>39.299614391159302</v>
      </c>
      <c r="O8351" s="14"/>
      <c r="P8351" s="14"/>
      <c r="Q8351" s="14"/>
      <c r="R8351" s="14"/>
      <c r="S8351" s="14"/>
      <c r="T8351" s="14"/>
      <c r="U8351" s="14"/>
      <c r="V8351" s="14"/>
      <c r="W8351" s="14"/>
      <c r="X8351" s="14"/>
      <c r="Y8351" s="14"/>
    </row>
    <row r="8352" spans="1:25">
      <c r="A8352" s="14" t="s">
        <v>8340</v>
      </c>
      <c r="B8352" s="14" t="s">
        <v>60</v>
      </c>
      <c r="C8352" s="14" t="s">
        <v>131</v>
      </c>
      <c r="D8352" s="14" t="s">
        <v>78</v>
      </c>
      <c r="E8352" s="14">
        <v>5</v>
      </c>
      <c r="F8352" s="14">
        <v>538.26551830880203</v>
      </c>
      <c r="G8352" s="14">
        <v>179.42183943626699</v>
      </c>
      <c r="H8352" s="14">
        <v>404.96668445394198</v>
      </c>
      <c r="I8352" s="14">
        <v>470.65240581768199</v>
      </c>
      <c r="J8352" s="14">
        <v>431.46156266824198</v>
      </c>
      <c r="K8352" s="14">
        <v>512.42801202211103</v>
      </c>
      <c r="L8352" s="14">
        <v>41.775606204428598</v>
      </c>
      <c r="M8352" s="14">
        <v>39.190843149440099</v>
      </c>
      <c r="O8352" s="14"/>
      <c r="P8352" s="14"/>
      <c r="Q8352" s="14"/>
      <c r="R8352" s="14"/>
      <c r="S8352" s="14"/>
      <c r="T8352" s="14"/>
      <c r="U8352" s="14"/>
      <c r="V8352" s="14"/>
      <c r="W8352" s="14"/>
      <c r="X8352" s="14"/>
      <c r="Y8352" s="14"/>
    </row>
    <row r="8353" spans="1:25">
      <c r="A8353" s="14" t="s">
        <v>8341</v>
      </c>
      <c r="B8353" s="14" t="s">
        <v>60</v>
      </c>
      <c r="C8353" s="14" t="s">
        <v>132</v>
      </c>
      <c r="D8353" s="14" t="s">
        <v>78</v>
      </c>
      <c r="E8353" s="14">
        <v>5</v>
      </c>
      <c r="F8353" s="14">
        <v>545.75415312307803</v>
      </c>
      <c r="G8353" s="14">
        <v>181.91805104102599</v>
      </c>
      <c r="H8353" s="14">
        <v>406.82078636989502</v>
      </c>
      <c r="I8353" s="14">
        <v>472.32283008044902</v>
      </c>
      <c r="J8353" s="14">
        <v>433.24644060140298</v>
      </c>
      <c r="K8353" s="14">
        <v>513.95806268525598</v>
      </c>
      <c r="L8353" s="14">
        <v>41.635232604806703</v>
      </c>
      <c r="M8353" s="14">
        <v>39.076389479046597</v>
      </c>
      <c r="O8353" s="14"/>
      <c r="P8353" s="14"/>
      <c r="Q8353" s="14"/>
      <c r="R8353" s="14"/>
      <c r="S8353" s="14"/>
      <c r="T8353" s="14"/>
      <c r="U8353" s="14"/>
      <c r="V8353" s="14"/>
      <c r="W8353" s="14"/>
      <c r="X8353" s="14"/>
      <c r="Y8353" s="14"/>
    </row>
    <row r="8354" spans="1:25">
      <c r="A8354" s="14" t="s">
        <v>8342</v>
      </c>
      <c r="B8354" s="14" t="s">
        <v>60</v>
      </c>
      <c r="C8354" s="14" t="s">
        <v>38</v>
      </c>
      <c r="D8354" s="14" t="s">
        <v>79</v>
      </c>
      <c r="E8354" s="14">
        <v>0</v>
      </c>
      <c r="F8354" s="14">
        <v>1917.9858424466499</v>
      </c>
      <c r="G8354" s="14">
        <v>639.32861414888396</v>
      </c>
      <c r="H8354" s="14">
        <v>389.56293528021098</v>
      </c>
      <c r="I8354" s="14">
        <v>424.40561676800797</v>
      </c>
      <c r="J8354" s="14">
        <v>405.42503618991998</v>
      </c>
      <c r="K8354" s="14">
        <v>444.03834821594103</v>
      </c>
      <c r="L8354" s="14">
        <v>19.632731447932301</v>
      </c>
      <c r="M8354" s="14">
        <v>18.9805805780877</v>
      </c>
      <c r="O8354" s="14"/>
      <c r="P8354" s="14"/>
      <c r="Q8354" s="14"/>
      <c r="R8354" s="14"/>
      <c r="S8354" s="14"/>
      <c r="T8354" s="14"/>
      <c r="U8354" s="14"/>
      <c r="V8354" s="14"/>
      <c r="W8354" s="14"/>
      <c r="X8354" s="14"/>
      <c r="Y8354" s="14"/>
    </row>
    <row r="8355" spans="1:25">
      <c r="A8355" s="14" t="s">
        <v>8343</v>
      </c>
      <c r="B8355" s="14" t="s">
        <v>60</v>
      </c>
      <c r="C8355" s="14" t="s">
        <v>36</v>
      </c>
      <c r="D8355" s="14" t="s">
        <v>79</v>
      </c>
      <c r="E8355" s="14">
        <v>0</v>
      </c>
      <c r="F8355" s="14">
        <v>1864.6055411436701</v>
      </c>
      <c r="G8355" s="14">
        <v>621.53518038122195</v>
      </c>
      <c r="H8355" s="14">
        <v>376.91718421578901</v>
      </c>
      <c r="I8355" s="14">
        <v>409.14689675651402</v>
      </c>
      <c r="J8355" s="14">
        <v>390.59484568042097</v>
      </c>
      <c r="K8355" s="14">
        <v>428.345607831748</v>
      </c>
      <c r="L8355" s="14">
        <v>19.198711075234801</v>
      </c>
      <c r="M8355" s="14">
        <v>18.5520510760925</v>
      </c>
      <c r="O8355" s="14"/>
      <c r="P8355" s="14"/>
      <c r="Q8355" s="14"/>
      <c r="R8355" s="14"/>
      <c r="S8355" s="14"/>
      <c r="T8355" s="14"/>
      <c r="U8355" s="14"/>
      <c r="V8355" s="14"/>
      <c r="W8355" s="14"/>
      <c r="X8355" s="14"/>
      <c r="Y8355" s="14"/>
    </row>
    <row r="8356" spans="1:25">
      <c r="A8356" s="14" t="s">
        <v>8344</v>
      </c>
      <c r="B8356" s="14" t="s">
        <v>60</v>
      </c>
      <c r="C8356" s="14" t="s">
        <v>34</v>
      </c>
      <c r="D8356" s="14" t="s">
        <v>79</v>
      </c>
      <c r="E8356" s="14">
        <v>0</v>
      </c>
      <c r="F8356" s="14">
        <v>1788.53719449611</v>
      </c>
      <c r="G8356" s="14">
        <v>596.17906483203797</v>
      </c>
      <c r="H8356" s="14">
        <v>360.19204361608701</v>
      </c>
      <c r="I8356" s="14">
        <v>388.83275761315201</v>
      </c>
      <c r="J8356" s="14">
        <v>370.857767851841</v>
      </c>
      <c r="K8356" s="14">
        <v>407.44773535857502</v>
      </c>
      <c r="L8356" s="14">
        <v>18.6149777454233</v>
      </c>
      <c r="M8356" s="14">
        <v>17.974989761310901</v>
      </c>
      <c r="O8356" s="14"/>
      <c r="P8356" s="14"/>
      <c r="Q8356" s="14"/>
      <c r="R8356" s="14"/>
      <c r="S8356" s="14"/>
      <c r="T8356" s="14"/>
      <c r="U8356" s="14"/>
      <c r="V8356" s="14"/>
      <c r="W8356" s="14"/>
      <c r="X8356" s="14"/>
      <c r="Y8356" s="14"/>
    </row>
    <row r="8357" spans="1:25">
      <c r="A8357" s="14" t="s">
        <v>8345</v>
      </c>
      <c r="B8357" s="14" t="s">
        <v>60</v>
      </c>
      <c r="C8357" s="14" t="s">
        <v>128</v>
      </c>
      <c r="D8357" s="14" t="s">
        <v>79</v>
      </c>
      <c r="E8357" s="14">
        <v>0</v>
      </c>
      <c r="F8357" s="14">
        <v>1727.57587534502</v>
      </c>
      <c r="G8357" s="14">
        <v>575.85862511500602</v>
      </c>
      <c r="H8357" s="14">
        <v>347.08050816080902</v>
      </c>
      <c r="I8357" s="14">
        <v>371.75867600781601</v>
      </c>
      <c r="J8357" s="14">
        <v>354.31203256988698</v>
      </c>
      <c r="K8357" s="14">
        <v>389.83757647021702</v>
      </c>
      <c r="L8357" s="14">
        <v>18.078900462401698</v>
      </c>
      <c r="M8357" s="14">
        <v>17.446643437928198</v>
      </c>
      <c r="O8357" s="14"/>
      <c r="P8357" s="14"/>
      <c r="Q8357" s="14"/>
      <c r="R8357" s="14"/>
      <c r="S8357" s="14"/>
      <c r="T8357" s="14"/>
      <c r="U8357" s="14"/>
      <c r="V8357" s="14"/>
      <c r="W8357" s="14"/>
      <c r="X8357" s="14"/>
      <c r="Y8357" s="14"/>
    </row>
    <row r="8358" spans="1:25">
      <c r="A8358" s="14" t="s">
        <v>8346</v>
      </c>
      <c r="B8358" s="14" t="s">
        <v>60</v>
      </c>
      <c r="C8358" s="14" t="s">
        <v>129</v>
      </c>
      <c r="D8358" s="14" t="s">
        <v>79</v>
      </c>
      <c r="E8358" s="14">
        <v>0</v>
      </c>
      <c r="F8358" s="14">
        <v>1708.8164542920799</v>
      </c>
      <c r="G8358" s="14">
        <v>569.60548476402801</v>
      </c>
      <c r="H8358" s="14">
        <v>342.76828747730002</v>
      </c>
      <c r="I8358" s="14">
        <v>362.75689187823599</v>
      </c>
      <c r="J8358" s="14">
        <v>345.66624311411999</v>
      </c>
      <c r="K8358" s="14">
        <v>380.47035465408601</v>
      </c>
      <c r="L8358" s="14">
        <v>17.713462775850299</v>
      </c>
      <c r="M8358" s="14">
        <v>17.090648764115301</v>
      </c>
      <c r="O8358" s="14"/>
      <c r="P8358" s="14"/>
      <c r="Q8358" s="14"/>
      <c r="R8358" s="14"/>
      <c r="S8358" s="14"/>
      <c r="T8358" s="14"/>
      <c r="U8358" s="14"/>
      <c r="V8358" s="14"/>
      <c r="W8358" s="14"/>
      <c r="X8358" s="14"/>
      <c r="Y8358" s="14"/>
    </row>
    <row r="8359" spans="1:25">
      <c r="A8359" s="14" t="s">
        <v>8347</v>
      </c>
      <c r="B8359" s="14" t="s">
        <v>60</v>
      </c>
      <c r="C8359" s="14" t="s">
        <v>130</v>
      </c>
      <c r="D8359" s="14" t="s">
        <v>79</v>
      </c>
      <c r="E8359" s="14">
        <v>0</v>
      </c>
      <c r="F8359" s="14">
        <v>1762.7892982006699</v>
      </c>
      <c r="G8359" s="14">
        <v>587.59643273355698</v>
      </c>
      <c r="H8359" s="14">
        <v>353.23253377965301</v>
      </c>
      <c r="I8359" s="14">
        <v>369.932712900252</v>
      </c>
      <c r="J8359" s="14">
        <v>352.783226195765</v>
      </c>
      <c r="K8359" s="14">
        <v>387.697326518404</v>
      </c>
      <c r="L8359" s="14">
        <v>17.7646136181515</v>
      </c>
      <c r="M8359" s="14">
        <v>17.1494867044869</v>
      </c>
      <c r="O8359" s="14"/>
      <c r="P8359" s="14"/>
      <c r="Q8359" s="14"/>
      <c r="R8359" s="14"/>
      <c r="S8359" s="14"/>
      <c r="T8359" s="14"/>
      <c r="U8359" s="14"/>
      <c r="V8359" s="14"/>
      <c r="W8359" s="14"/>
      <c r="X8359" s="14"/>
      <c r="Y8359" s="14"/>
    </row>
    <row r="8360" spans="1:25">
      <c r="A8360" s="14" t="s">
        <v>8348</v>
      </c>
      <c r="B8360" s="14" t="s">
        <v>60</v>
      </c>
      <c r="C8360" s="14" t="s">
        <v>131</v>
      </c>
      <c r="D8360" s="14" t="s">
        <v>79</v>
      </c>
      <c r="E8360" s="14">
        <v>0</v>
      </c>
      <c r="F8360" s="14">
        <v>1761.0473523283099</v>
      </c>
      <c r="G8360" s="14">
        <v>587.01578410943705</v>
      </c>
      <c r="H8360" s="14">
        <v>352.25808208098903</v>
      </c>
      <c r="I8360" s="14">
        <v>364.71516018474102</v>
      </c>
      <c r="J8360" s="14">
        <v>347.80254368191203</v>
      </c>
      <c r="K8360" s="14">
        <v>382.23471326308999</v>
      </c>
      <c r="L8360" s="14">
        <v>17.5195530783488</v>
      </c>
      <c r="M8360" s="14">
        <v>16.912616502829302</v>
      </c>
      <c r="O8360" s="14"/>
      <c r="P8360" s="14"/>
      <c r="Q8360" s="14"/>
      <c r="R8360" s="14"/>
      <c r="S8360" s="14"/>
      <c r="T8360" s="14"/>
      <c r="U8360" s="14"/>
      <c r="V8360" s="14"/>
      <c r="W8360" s="14"/>
      <c r="X8360" s="14"/>
      <c r="Y8360" s="14"/>
    </row>
    <row r="8361" spans="1:25">
      <c r="A8361" s="14" t="s">
        <v>8349</v>
      </c>
      <c r="B8361" s="14" t="s">
        <v>60</v>
      </c>
      <c r="C8361" s="14" t="s">
        <v>132</v>
      </c>
      <c r="D8361" s="14" t="s">
        <v>79</v>
      </c>
      <c r="E8361" s="14">
        <v>0</v>
      </c>
      <c r="F8361" s="14">
        <v>1816.09003870942</v>
      </c>
      <c r="G8361" s="14">
        <v>605.36334623647497</v>
      </c>
      <c r="H8361" s="14">
        <v>362.29343489603002</v>
      </c>
      <c r="I8361" s="14">
        <v>372.532851053012</v>
      </c>
      <c r="J8361" s="14">
        <v>355.51990620927199</v>
      </c>
      <c r="K8361" s="14">
        <v>390.14682908073303</v>
      </c>
      <c r="L8361" s="14">
        <v>17.613978027720702</v>
      </c>
      <c r="M8361" s="14">
        <v>17.012944843740101</v>
      </c>
      <c r="O8361" s="14"/>
      <c r="P8361" s="14"/>
      <c r="Q8361" s="14"/>
      <c r="R8361" s="14"/>
      <c r="S8361" s="14"/>
      <c r="T8361" s="14"/>
      <c r="U8361" s="14"/>
      <c r="V8361" s="14"/>
      <c r="W8361" s="14"/>
      <c r="X8361" s="14"/>
      <c r="Y8361" s="14"/>
    </row>
    <row r="8362" spans="1:25">
      <c r="A8362" s="14" t="s">
        <v>8350</v>
      </c>
      <c r="B8362" s="14" t="s">
        <v>60</v>
      </c>
      <c r="C8362" s="14" t="s">
        <v>38</v>
      </c>
      <c r="D8362" s="14" t="s">
        <v>79</v>
      </c>
      <c r="E8362" s="14">
        <v>1</v>
      </c>
      <c r="F8362" s="14">
        <v>252.28988248799601</v>
      </c>
      <c r="G8362" s="14">
        <v>84.096627495998604</v>
      </c>
      <c r="H8362" s="14">
        <v>249.46592818098699</v>
      </c>
      <c r="I8362" s="14">
        <v>334.293946596328</v>
      </c>
      <c r="J8362" s="14">
        <v>292.80673538716297</v>
      </c>
      <c r="K8362" s="14">
        <v>379.84415861154503</v>
      </c>
      <c r="L8362" s="14">
        <v>45.550212015217497</v>
      </c>
      <c r="M8362" s="14">
        <v>41.487211209164499</v>
      </c>
      <c r="O8362" s="14"/>
      <c r="P8362" s="14"/>
      <c r="Q8362" s="14"/>
      <c r="R8362" s="14"/>
      <c r="S8362" s="14"/>
      <c r="T8362" s="14"/>
      <c r="U8362" s="14"/>
      <c r="V8362" s="14"/>
      <c r="W8362" s="14"/>
      <c r="X8362" s="14"/>
      <c r="Y8362" s="14"/>
    </row>
    <row r="8363" spans="1:25">
      <c r="A8363" s="14" t="s">
        <v>8351</v>
      </c>
      <c r="B8363" s="14" t="s">
        <v>60</v>
      </c>
      <c r="C8363" s="14" t="s">
        <v>36</v>
      </c>
      <c r="D8363" s="14" t="s">
        <v>79</v>
      </c>
      <c r="E8363" s="14">
        <v>1</v>
      </c>
      <c r="F8363" s="14">
        <v>240.43416858497301</v>
      </c>
      <c r="G8363" s="14">
        <v>80.144722861657499</v>
      </c>
      <c r="H8363" s="14">
        <v>233.61721815908999</v>
      </c>
      <c r="I8363" s="14">
        <v>303.38195493622402</v>
      </c>
      <c r="J8363" s="14">
        <v>265.12194179413501</v>
      </c>
      <c r="K8363" s="14">
        <v>345.48507671038197</v>
      </c>
      <c r="L8363" s="14">
        <v>42.103121774158097</v>
      </c>
      <c r="M8363" s="14">
        <v>38.2600131420891</v>
      </c>
      <c r="O8363" s="14"/>
      <c r="P8363" s="14"/>
      <c r="Q8363" s="14"/>
      <c r="R8363" s="14"/>
      <c r="S8363" s="14"/>
      <c r="T8363" s="14"/>
      <c r="U8363" s="14"/>
      <c r="V8363" s="14"/>
      <c r="W8363" s="14"/>
      <c r="X8363" s="14"/>
      <c r="Y8363" s="14"/>
    </row>
    <row r="8364" spans="1:25">
      <c r="A8364" s="14" t="s">
        <v>8352</v>
      </c>
      <c r="B8364" s="14" t="s">
        <v>60</v>
      </c>
      <c r="C8364" s="14" t="s">
        <v>34</v>
      </c>
      <c r="D8364" s="14" t="s">
        <v>79</v>
      </c>
      <c r="E8364" s="14">
        <v>1</v>
      </c>
      <c r="F8364" s="14">
        <v>235.585494286434</v>
      </c>
      <c r="G8364" s="14">
        <v>78.528498095478099</v>
      </c>
      <c r="H8364" s="14">
        <v>225.69119241113</v>
      </c>
      <c r="I8364" s="14">
        <v>289.65328479847898</v>
      </c>
      <c r="J8364" s="14">
        <v>252.92960994792</v>
      </c>
      <c r="K8364" s="14">
        <v>330.10555854199498</v>
      </c>
      <c r="L8364" s="14">
        <v>40.452273743516201</v>
      </c>
      <c r="M8364" s="14">
        <v>36.723674850558503</v>
      </c>
      <c r="O8364" s="14"/>
      <c r="P8364" s="14"/>
      <c r="Q8364" s="14"/>
      <c r="R8364" s="14"/>
      <c r="S8364" s="14"/>
      <c r="T8364" s="14"/>
      <c r="U8364" s="14"/>
      <c r="V8364" s="14"/>
      <c r="W8364" s="14"/>
      <c r="X8364" s="14"/>
      <c r="Y8364" s="14"/>
    </row>
    <row r="8365" spans="1:25">
      <c r="A8365" s="14" t="s">
        <v>8353</v>
      </c>
      <c r="B8365" s="14" t="s">
        <v>60</v>
      </c>
      <c r="C8365" s="14" t="s">
        <v>128</v>
      </c>
      <c r="D8365" s="14" t="s">
        <v>79</v>
      </c>
      <c r="E8365" s="14">
        <v>1</v>
      </c>
      <c r="F8365" s="14">
        <v>234.735899898235</v>
      </c>
      <c r="G8365" s="14">
        <v>78.245299966078406</v>
      </c>
      <c r="H8365" s="14">
        <v>222.26252688921301</v>
      </c>
      <c r="I8365" s="14">
        <v>282.33433943547101</v>
      </c>
      <c r="J8365" s="14">
        <v>246.64983021775501</v>
      </c>
      <c r="K8365" s="14">
        <v>321.64884568156998</v>
      </c>
      <c r="L8365" s="14">
        <v>39.314506246098297</v>
      </c>
      <c r="M8365" s="14">
        <v>35.684509217716801</v>
      </c>
      <c r="O8365" s="14"/>
      <c r="P8365" s="14"/>
      <c r="Q8365" s="14"/>
      <c r="R8365" s="14"/>
      <c r="S8365" s="14"/>
      <c r="T8365" s="14"/>
      <c r="U8365" s="14"/>
      <c r="V8365" s="14"/>
      <c r="W8365" s="14"/>
      <c r="X8365" s="14"/>
      <c r="Y8365" s="14"/>
    </row>
    <row r="8366" spans="1:25">
      <c r="A8366" s="14" t="s">
        <v>8354</v>
      </c>
      <c r="B8366" s="14" t="s">
        <v>60</v>
      </c>
      <c r="C8366" s="14" t="s">
        <v>129</v>
      </c>
      <c r="D8366" s="14" t="s">
        <v>79</v>
      </c>
      <c r="E8366" s="14">
        <v>1</v>
      </c>
      <c r="F8366" s="14">
        <v>229.023798772991</v>
      </c>
      <c r="G8366" s="14">
        <v>76.341266257663804</v>
      </c>
      <c r="H8366" s="14">
        <v>214.88037264546699</v>
      </c>
      <c r="I8366" s="14">
        <v>265.130678433865</v>
      </c>
      <c r="J8366" s="14">
        <v>231.28716057069599</v>
      </c>
      <c r="K8366" s="14">
        <v>302.46193000218602</v>
      </c>
      <c r="L8366" s="14">
        <v>37.331251568320802</v>
      </c>
      <c r="M8366" s="14">
        <v>33.843517863169502</v>
      </c>
      <c r="O8366" s="14"/>
      <c r="P8366" s="14"/>
      <c r="Q8366" s="14"/>
      <c r="R8366" s="14"/>
      <c r="S8366" s="14"/>
      <c r="T8366" s="14"/>
      <c r="U8366" s="14"/>
      <c r="V8366" s="14"/>
      <c r="W8366" s="14"/>
      <c r="X8366" s="14"/>
      <c r="Y8366" s="14"/>
    </row>
    <row r="8367" spans="1:25">
      <c r="A8367" s="14" t="s">
        <v>8355</v>
      </c>
      <c r="B8367" s="14" t="s">
        <v>60</v>
      </c>
      <c r="C8367" s="14" t="s">
        <v>130</v>
      </c>
      <c r="D8367" s="14" t="s">
        <v>79</v>
      </c>
      <c r="E8367" s="14">
        <v>1</v>
      </c>
      <c r="F8367" s="14">
        <v>221.962399684774</v>
      </c>
      <c r="G8367" s="14">
        <v>73.987466561591404</v>
      </c>
      <c r="H8367" s="14">
        <v>206.62080491950101</v>
      </c>
      <c r="I8367" s="14">
        <v>247.759038109285</v>
      </c>
      <c r="J8367" s="14">
        <v>215.71935603571399</v>
      </c>
      <c r="K8367" s="14">
        <v>283.15557759458397</v>
      </c>
      <c r="L8367" s="14">
        <v>35.396539485298803</v>
      </c>
      <c r="M8367" s="14">
        <v>32.039682073570802</v>
      </c>
      <c r="O8367" s="14"/>
      <c r="P8367" s="14"/>
      <c r="Q8367" s="14"/>
      <c r="R8367" s="14"/>
      <c r="S8367" s="14"/>
      <c r="T8367" s="14"/>
      <c r="U8367" s="14"/>
      <c r="V8367" s="14"/>
      <c r="W8367" s="14"/>
      <c r="X8367" s="14"/>
      <c r="Y8367" s="14"/>
    </row>
    <row r="8368" spans="1:25">
      <c r="A8368" s="14" t="s">
        <v>8356</v>
      </c>
      <c r="B8368" s="14" t="s">
        <v>60</v>
      </c>
      <c r="C8368" s="14" t="s">
        <v>131</v>
      </c>
      <c r="D8368" s="14" t="s">
        <v>79</v>
      </c>
      <c r="E8368" s="14">
        <v>1</v>
      </c>
      <c r="F8368" s="14">
        <v>222.31917698822301</v>
      </c>
      <c r="G8368" s="14">
        <v>74.106392329407797</v>
      </c>
      <c r="H8368" s="14">
        <v>205.548476768668</v>
      </c>
      <c r="I8368" s="14">
        <v>242.94130473026601</v>
      </c>
      <c r="J8368" s="14">
        <v>211.58739779393599</v>
      </c>
      <c r="K8368" s="14">
        <v>277.57743525248299</v>
      </c>
      <c r="L8368" s="14">
        <v>34.636130522217101</v>
      </c>
      <c r="M8368" s="14">
        <v>31.353906936329299</v>
      </c>
      <c r="O8368" s="14"/>
      <c r="P8368" s="14"/>
      <c r="Q8368" s="14"/>
      <c r="R8368" s="14"/>
      <c r="S8368" s="14"/>
      <c r="T8368" s="14"/>
      <c r="U8368" s="14"/>
      <c r="V8368" s="14"/>
      <c r="W8368" s="14"/>
      <c r="X8368" s="14"/>
      <c r="Y8368" s="14"/>
    </row>
    <row r="8369" spans="1:25">
      <c r="A8369" s="14" t="s">
        <v>8357</v>
      </c>
      <c r="B8369" s="14" t="s">
        <v>60</v>
      </c>
      <c r="C8369" s="14" t="s">
        <v>132</v>
      </c>
      <c r="D8369" s="14" t="s">
        <v>79</v>
      </c>
      <c r="E8369" s="14">
        <v>1</v>
      </c>
      <c r="F8369" s="14">
        <v>243.27428007551001</v>
      </c>
      <c r="G8369" s="14">
        <v>81.091426691836503</v>
      </c>
      <c r="H8369" s="14">
        <v>223.39441140461301</v>
      </c>
      <c r="I8369" s="14">
        <v>257.32230495399398</v>
      </c>
      <c r="J8369" s="14">
        <v>225.58062774121899</v>
      </c>
      <c r="K8369" s="14">
        <v>292.232682985498</v>
      </c>
      <c r="L8369" s="14">
        <v>34.910378031504102</v>
      </c>
      <c r="M8369" s="14">
        <v>31.741677212774398</v>
      </c>
      <c r="O8369" s="14"/>
      <c r="P8369" s="14"/>
      <c r="Q8369" s="14"/>
      <c r="R8369" s="14"/>
      <c r="S8369" s="14"/>
      <c r="T8369" s="14"/>
      <c r="U8369" s="14"/>
      <c r="V8369" s="14"/>
      <c r="W8369" s="14"/>
      <c r="X8369" s="14"/>
      <c r="Y8369" s="14"/>
    </row>
    <row r="8370" spans="1:25">
      <c r="A8370" s="14" t="s">
        <v>8358</v>
      </c>
      <c r="B8370" s="14" t="s">
        <v>60</v>
      </c>
      <c r="C8370" s="14" t="s">
        <v>38</v>
      </c>
      <c r="D8370" s="14" t="s">
        <v>79</v>
      </c>
      <c r="E8370" s="14">
        <v>2</v>
      </c>
      <c r="F8370" s="14">
        <v>377.46130016119599</v>
      </c>
      <c r="G8370" s="14">
        <v>125.82043338706499</v>
      </c>
      <c r="H8370" s="14">
        <v>360.43782183588701</v>
      </c>
      <c r="I8370" s="14">
        <v>379.826577242383</v>
      </c>
      <c r="J8370" s="14">
        <v>342.112273861929</v>
      </c>
      <c r="K8370" s="14">
        <v>420.531865967096</v>
      </c>
      <c r="L8370" s="14">
        <v>40.705288724713903</v>
      </c>
      <c r="M8370" s="14">
        <v>37.714303380453103</v>
      </c>
      <c r="O8370" s="14"/>
      <c r="P8370" s="14"/>
      <c r="Q8370" s="14"/>
      <c r="R8370" s="14"/>
      <c r="S8370" s="14"/>
      <c r="T8370" s="14"/>
      <c r="U8370" s="14"/>
      <c r="V8370" s="14"/>
      <c r="W8370" s="14"/>
      <c r="X8370" s="14"/>
      <c r="Y8370" s="14"/>
    </row>
    <row r="8371" spans="1:25">
      <c r="A8371" s="14" t="s">
        <v>8359</v>
      </c>
      <c r="B8371" s="14" t="s">
        <v>60</v>
      </c>
      <c r="C8371" s="14" t="s">
        <v>36</v>
      </c>
      <c r="D8371" s="14" t="s">
        <v>79</v>
      </c>
      <c r="E8371" s="14">
        <v>2</v>
      </c>
      <c r="F8371" s="14">
        <v>377.47911796188203</v>
      </c>
      <c r="G8371" s="14">
        <v>125.826372653961</v>
      </c>
      <c r="H8371" s="14">
        <v>359.011563153277</v>
      </c>
      <c r="I8371" s="14">
        <v>379.49952292605002</v>
      </c>
      <c r="J8371" s="14">
        <v>341.81047425011599</v>
      </c>
      <c r="K8371" s="14">
        <v>420.17748053372998</v>
      </c>
      <c r="L8371" s="14">
        <v>40.677957607680398</v>
      </c>
      <c r="M8371" s="14">
        <v>37.689048675933599</v>
      </c>
      <c r="O8371" s="14"/>
      <c r="P8371" s="14"/>
      <c r="Q8371" s="14"/>
      <c r="R8371" s="14"/>
      <c r="S8371" s="14"/>
      <c r="T8371" s="14"/>
      <c r="U8371" s="14"/>
      <c r="V8371" s="14"/>
      <c r="W8371" s="14"/>
      <c r="X8371" s="14"/>
      <c r="Y8371" s="14"/>
    </row>
    <row r="8372" spans="1:25">
      <c r="A8372" s="14" t="s">
        <v>8360</v>
      </c>
      <c r="B8372" s="14" t="s">
        <v>60</v>
      </c>
      <c r="C8372" s="14" t="s">
        <v>34</v>
      </c>
      <c r="D8372" s="14" t="s">
        <v>79</v>
      </c>
      <c r="E8372" s="14">
        <v>2</v>
      </c>
      <c r="F8372" s="14">
        <v>366.52596979660098</v>
      </c>
      <c r="G8372" s="14">
        <v>122.175323265534</v>
      </c>
      <c r="H8372" s="14">
        <v>347.02326244707501</v>
      </c>
      <c r="I8372" s="14">
        <v>366.34641740071601</v>
      </c>
      <c r="J8372" s="14">
        <v>329.47948293646999</v>
      </c>
      <c r="K8372" s="14">
        <v>406.182305402998</v>
      </c>
      <c r="L8372" s="14">
        <v>39.835888002281301</v>
      </c>
      <c r="M8372" s="14">
        <v>36.866934464246697</v>
      </c>
      <c r="O8372" s="14"/>
      <c r="P8372" s="14"/>
      <c r="Q8372" s="14"/>
      <c r="R8372" s="14"/>
      <c r="S8372" s="14"/>
      <c r="T8372" s="14"/>
      <c r="U8372" s="14"/>
      <c r="V8372" s="14"/>
      <c r="W8372" s="14"/>
      <c r="X8372" s="14"/>
      <c r="Y8372" s="14"/>
    </row>
    <row r="8373" spans="1:25">
      <c r="A8373" s="14" t="s">
        <v>8361</v>
      </c>
      <c r="B8373" s="14" t="s">
        <v>60</v>
      </c>
      <c r="C8373" s="14" t="s">
        <v>128</v>
      </c>
      <c r="D8373" s="14" t="s">
        <v>79</v>
      </c>
      <c r="E8373" s="14">
        <v>2</v>
      </c>
      <c r="F8373" s="14">
        <v>355.37954817637001</v>
      </c>
      <c r="G8373" s="14">
        <v>118.459849392123</v>
      </c>
      <c r="H8373" s="14">
        <v>335.916543637985</v>
      </c>
      <c r="I8373" s="14">
        <v>352.45378926705303</v>
      </c>
      <c r="J8373" s="14">
        <v>316.52211536204101</v>
      </c>
      <c r="K8373" s="14">
        <v>391.32610810713402</v>
      </c>
      <c r="L8373" s="14">
        <v>38.872318840081199</v>
      </c>
      <c r="M8373" s="14">
        <v>35.931673905012197</v>
      </c>
      <c r="O8373" s="14"/>
      <c r="P8373" s="14"/>
      <c r="Q8373" s="14"/>
      <c r="R8373" s="14"/>
      <c r="S8373" s="14"/>
      <c r="T8373" s="14"/>
      <c r="U8373" s="14"/>
      <c r="V8373" s="14"/>
      <c r="W8373" s="14"/>
      <c r="X8373" s="14"/>
      <c r="Y8373" s="14"/>
    </row>
    <row r="8374" spans="1:25">
      <c r="A8374" s="14" t="s">
        <v>8362</v>
      </c>
      <c r="B8374" s="14" t="s">
        <v>60</v>
      </c>
      <c r="C8374" s="14" t="s">
        <v>129</v>
      </c>
      <c r="D8374" s="14" t="s">
        <v>79</v>
      </c>
      <c r="E8374" s="14">
        <v>2</v>
      </c>
      <c r="F8374" s="14">
        <v>344.750321881025</v>
      </c>
      <c r="G8374" s="14">
        <v>114.916773960342</v>
      </c>
      <c r="H8374" s="14">
        <v>325.37735421128599</v>
      </c>
      <c r="I8374" s="14">
        <v>336.85461072538402</v>
      </c>
      <c r="J8374" s="14">
        <v>302.05798739467201</v>
      </c>
      <c r="K8374" s="14">
        <v>374.54449963722197</v>
      </c>
      <c r="L8374" s="14">
        <v>37.689888911838203</v>
      </c>
      <c r="M8374" s="14">
        <v>34.796623330712201</v>
      </c>
      <c r="O8374" s="14"/>
      <c r="P8374" s="14"/>
      <c r="Q8374" s="14"/>
      <c r="R8374" s="14"/>
      <c r="S8374" s="14"/>
      <c r="T8374" s="14"/>
      <c r="U8374" s="14"/>
      <c r="V8374" s="14"/>
      <c r="W8374" s="14"/>
      <c r="X8374" s="14"/>
      <c r="Y8374" s="14"/>
    </row>
    <row r="8375" spans="1:25">
      <c r="A8375" s="14" t="s">
        <v>8363</v>
      </c>
      <c r="B8375" s="14" t="s">
        <v>60</v>
      </c>
      <c r="C8375" s="14" t="s">
        <v>130</v>
      </c>
      <c r="D8375" s="14" t="s">
        <v>79</v>
      </c>
      <c r="E8375" s="14">
        <v>2</v>
      </c>
      <c r="F8375" s="14">
        <v>364.567550376886</v>
      </c>
      <c r="G8375" s="14">
        <v>121.52251679229499</v>
      </c>
      <c r="H8375" s="14">
        <v>343.225771881306</v>
      </c>
      <c r="I8375" s="14">
        <v>349.798744832301</v>
      </c>
      <c r="J8375" s="14">
        <v>314.66015140550297</v>
      </c>
      <c r="K8375" s="14">
        <v>387.77502566279799</v>
      </c>
      <c r="L8375" s="14">
        <v>37.976280830497402</v>
      </c>
      <c r="M8375" s="14">
        <v>35.138593426797598</v>
      </c>
      <c r="O8375" s="14"/>
      <c r="P8375" s="14"/>
      <c r="Q8375" s="14"/>
      <c r="R8375" s="14"/>
      <c r="S8375" s="14"/>
      <c r="T8375" s="14"/>
      <c r="U8375" s="14"/>
      <c r="V8375" s="14"/>
      <c r="W8375" s="14"/>
      <c r="X8375" s="14"/>
      <c r="Y8375" s="14"/>
    </row>
    <row r="8376" spans="1:25">
      <c r="A8376" s="14" t="s">
        <v>8364</v>
      </c>
      <c r="B8376" s="14" t="s">
        <v>60</v>
      </c>
      <c r="C8376" s="14" t="s">
        <v>131</v>
      </c>
      <c r="D8376" s="14" t="s">
        <v>79</v>
      </c>
      <c r="E8376" s="14">
        <v>2</v>
      </c>
      <c r="F8376" s="14">
        <v>362.73207552109301</v>
      </c>
      <c r="G8376" s="14">
        <v>120.910691840364</v>
      </c>
      <c r="H8376" s="14">
        <v>340.18782814961799</v>
      </c>
      <c r="I8376" s="14">
        <v>342.75652291304903</v>
      </c>
      <c r="J8376" s="14">
        <v>308.25765046335601</v>
      </c>
      <c r="K8376" s="14">
        <v>380.04876716314902</v>
      </c>
      <c r="L8376" s="14">
        <v>37.292244250099301</v>
      </c>
      <c r="M8376" s="14">
        <v>34.498872449693501</v>
      </c>
      <c r="O8376" s="14"/>
      <c r="P8376" s="14"/>
      <c r="Q8376" s="14"/>
      <c r="R8376" s="14"/>
      <c r="S8376" s="14"/>
      <c r="T8376" s="14"/>
      <c r="U8376" s="14"/>
      <c r="V8376" s="14"/>
      <c r="W8376" s="14"/>
      <c r="X8376" s="14"/>
      <c r="Y8376" s="14"/>
    </row>
    <row r="8377" spans="1:25">
      <c r="A8377" s="14" t="s">
        <v>8365</v>
      </c>
      <c r="B8377" s="14" t="s">
        <v>60</v>
      </c>
      <c r="C8377" s="14" t="s">
        <v>132</v>
      </c>
      <c r="D8377" s="14" t="s">
        <v>79</v>
      </c>
      <c r="E8377" s="14">
        <v>2</v>
      </c>
      <c r="F8377" s="14">
        <v>385.43861403641199</v>
      </c>
      <c r="G8377" s="14">
        <v>128.479538012137</v>
      </c>
      <c r="H8377" s="14">
        <v>359.30626908580098</v>
      </c>
      <c r="I8377" s="14">
        <v>359.78189140589899</v>
      </c>
      <c r="J8377" s="14">
        <v>324.642913188769</v>
      </c>
      <c r="K8377" s="14">
        <v>397.67740282067598</v>
      </c>
      <c r="L8377" s="14">
        <v>37.895511414776998</v>
      </c>
      <c r="M8377" s="14">
        <v>35.138978217129903</v>
      </c>
      <c r="O8377" s="14"/>
      <c r="P8377" s="14"/>
      <c r="Q8377" s="14"/>
      <c r="R8377" s="14"/>
      <c r="S8377" s="14"/>
      <c r="T8377" s="14"/>
      <c r="U8377" s="14"/>
      <c r="V8377" s="14"/>
      <c r="W8377" s="14"/>
      <c r="X8377" s="14"/>
      <c r="Y8377" s="14"/>
    </row>
    <row r="8378" spans="1:25">
      <c r="A8378" s="14" t="s">
        <v>8366</v>
      </c>
      <c r="B8378" s="14" t="s">
        <v>60</v>
      </c>
      <c r="C8378" s="14" t="s">
        <v>38</v>
      </c>
      <c r="D8378" s="14" t="s">
        <v>79</v>
      </c>
      <c r="E8378" s="14">
        <v>3</v>
      </c>
      <c r="F8378" s="14">
        <v>409.88339873759799</v>
      </c>
      <c r="G8378" s="14">
        <v>136.62779957919901</v>
      </c>
      <c r="H8378" s="14">
        <v>409.55575413429102</v>
      </c>
      <c r="I8378" s="14">
        <v>424.60020308125502</v>
      </c>
      <c r="J8378" s="14">
        <v>384.141419178886</v>
      </c>
      <c r="K8378" s="14">
        <v>468.13281396197101</v>
      </c>
      <c r="L8378" s="14">
        <v>43.532610880716199</v>
      </c>
      <c r="M8378" s="14">
        <v>40.458783902368602</v>
      </c>
      <c r="O8378" s="14"/>
      <c r="P8378" s="14"/>
      <c r="Q8378" s="14"/>
      <c r="R8378" s="14"/>
      <c r="S8378" s="14"/>
      <c r="T8378" s="14"/>
      <c r="U8378" s="14"/>
      <c r="V8378" s="14"/>
      <c r="W8378" s="14"/>
      <c r="X8378" s="14"/>
      <c r="Y8378" s="14"/>
    </row>
    <row r="8379" spans="1:25">
      <c r="A8379" s="14" t="s">
        <v>8367</v>
      </c>
      <c r="B8379" s="14" t="s">
        <v>60</v>
      </c>
      <c r="C8379" s="14" t="s">
        <v>36</v>
      </c>
      <c r="D8379" s="14" t="s">
        <v>79</v>
      </c>
      <c r="E8379" s="14">
        <v>3</v>
      </c>
      <c r="F8379" s="14">
        <v>398.672268826655</v>
      </c>
      <c r="G8379" s="14">
        <v>132.89075627555201</v>
      </c>
      <c r="H8379" s="14">
        <v>398.14671516264099</v>
      </c>
      <c r="I8379" s="14">
        <v>411.55471132785698</v>
      </c>
      <c r="J8379" s="14">
        <v>371.78790385960298</v>
      </c>
      <c r="K8379" s="14">
        <v>454.38671042737701</v>
      </c>
      <c r="L8379" s="14">
        <v>42.831999099520402</v>
      </c>
      <c r="M8379" s="14">
        <v>39.766807468253397</v>
      </c>
      <c r="O8379" s="14"/>
      <c r="P8379" s="14"/>
      <c r="Q8379" s="14"/>
      <c r="R8379" s="14"/>
      <c r="S8379" s="14"/>
      <c r="T8379" s="14"/>
      <c r="U8379" s="14"/>
      <c r="V8379" s="14"/>
      <c r="W8379" s="14"/>
      <c r="X8379" s="14"/>
      <c r="Y8379" s="14"/>
    </row>
    <row r="8380" spans="1:25">
      <c r="A8380" s="14" t="s">
        <v>8368</v>
      </c>
      <c r="B8380" s="14" t="s">
        <v>60</v>
      </c>
      <c r="C8380" s="14" t="s">
        <v>34</v>
      </c>
      <c r="D8380" s="14" t="s">
        <v>79</v>
      </c>
      <c r="E8380" s="14">
        <v>3</v>
      </c>
      <c r="F8380" s="14">
        <v>379.528217724424</v>
      </c>
      <c r="G8380" s="14">
        <v>126.50940590814101</v>
      </c>
      <c r="H8380" s="14">
        <v>378.64975030371897</v>
      </c>
      <c r="I8380" s="14">
        <v>388.51761143369299</v>
      </c>
      <c r="J8380" s="14">
        <v>350.11520719689599</v>
      </c>
      <c r="K8380" s="14">
        <v>429.956914167511</v>
      </c>
      <c r="L8380" s="14">
        <v>41.439302733817598</v>
      </c>
      <c r="M8380" s="14">
        <v>38.402404236796897</v>
      </c>
      <c r="O8380" s="14"/>
      <c r="P8380" s="14"/>
      <c r="Q8380" s="14"/>
      <c r="R8380" s="14"/>
      <c r="S8380" s="14"/>
      <c r="T8380" s="14"/>
      <c r="U8380" s="14"/>
      <c r="V8380" s="14"/>
      <c r="W8380" s="14"/>
      <c r="X8380" s="14"/>
      <c r="Y8380" s="14"/>
    </row>
    <row r="8381" spans="1:25">
      <c r="A8381" s="14" t="s">
        <v>8369</v>
      </c>
      <c r="B8381" s="14" t="s">
        <v>60</v>
      </c>
      <c r="C8381" s="14" t="s">
        <v>128</v>
      </c>
      <c r="D8381" s="14" t="s">
        <v>79</v>
      </c>
      <c r="E8381" s="14">
        <v>3</v>
      </c>
      <c r="F8381" s="14">
        <v>343.239826710599</v>
      </c>
      <c r="G8381" s="14">
        <v>114.4132755702</v>
      </c>
      <c r="H8381" s="14">
        <v>342.33264520081701</v>
      </c>
      <c r="I8381" s="14">
        <v>347.70512412735098</v>
      </c>
      <c r="J8381" s="14">
        <v>311.70173914592601</v>
      </c>
      <c r="K8381" s="14">
        <v>386.70898857305798</v>
      </c>
      <c r="L8381" s="14">
        <v>39.003864445707499</v>
      </c>
      <c r="M8381" s="14">
        <v>36.003384981424901</v>
      </c>
      <c r="O8381" s="14"/>
      <c r="P8381" s="14"/>
      <c r="Q8381" s="14"/>
      <c r="R8381" s="14"/>
      <c r="S8381" s="14"/>
      <c r="T8381" s="14"/>
      <c r="U8381" s="14"/>
      <c r="V8381" s="14"/>
      <c r="W8381" s="14"/>
      <c r="X8381" s="14"/>
      <c r="Y8381" s="14"/>
    </row>
    <row r="8382" spans="1:25">
      <c r="A8382" s="14" t="s">
        <v>8370</v>
      </c>
      <c r="B8382" s="14" t="s">
        <v>60</v>
      </c>
      <c r="C8382" s="14" t="s">
        <v>129</v>
      </c>
      <c r="D8382" s="14" t="s">
        <v>79</v>
      </c>
      <c r="E8382" s="14">
        <v>3</v>
      </c>
      <c r="F8382" s="14">
        <v>352.98773064525801</v>
      </c>
      <c r="G8382" s="14">
        <v>117.662576881753</v>
      </c>
      <c r="H8382" s="14">
        <v>352.38163423437499</v>
      </c>
      <c r="I8382" s="14">
        <v>354.27676917201899</v>
      </c>
      <c r="J8382" s="14">
        <v>318.14638832335203</v>
      </c>
      <c r="K8382" s="14">
        <v>393.37449938670602</v>
      </c>
      <c r="L8382" s="14">
        <v>39.097730214687402</v>
      </c>
      <c r="M8382" s="14">
        <v>36.130380848666398</v>
      </c>
      <c r="O8382" s="14"/>
      <c r="P8382" s="14"/>
      <c r="Q8382" s="14"/>
      <c r="R8382" s="14"/>
      <c r="S8382" s="14"/>
      <c r="T8382" s="14"/>
      <c r="U8382" s="14"/>
      <c r="V8382" s="14"/>
      <c r="W8382" s="14"/>
      <c r="X8382" s="14"/>
      <c r="Y8382" s="14"/>
    </row>
    <row r="8383" spans="1:25">
      <c r="A8383" s="14" t="s">
        <v>8371</v>
      </c>
      <c r="B8383" s="14" t="s">
        <v>60</v>
      </c>
      <c r="C8383" s="14" t="s">
        <v>130</v>
      </c>
      <c r="D8383" s="14" t="s">
        <v>79</v>
      </c>
      <c r="E8383" s="14">
        <v>3</v>
      </c>
      <c r="F8383" s="14">
        <v>340.89820300895002</v>
      </c>
      <c r="G8383" s="14">
        <v>113.632734336317</v>
      </c>
      <c r="H8383" s="14">
        <v>341.18479823947098</v>
      </c>
      <c r="I8383" s="14">
        <v>342.39835690951202</v>
      </c>
      <c r="J8383" s="14">
        <v>306.89744927337603</v>
      </c>
      <c r="K8383" s="14">
        <v>380.86846759514299</v>
      </c>
      <c r="L8383" s="14">
        <v>38.470110685631298</v>
      </c>
      <c r="M8383" s="14">
        <v>35.500907636136198</v>
      </c>
      <c r="O8383" s="14"/>
      <c r="P8383" s="14"/>
      <c r="Q8383" s="14"/>
      <c r="R8383" s="14"/>
      <c r="S8383" s="14"/>
      <c r="T8383" s="14"/>
      <c r="U8383" s="14"/>
      <c r="V8383" s="14"/>
      <c r="W8383" s="14"/>
      <c r="X8383" s="14"/>
      <c r="Y8383" s="14"/>
    </row>
    <row r="8384" spans="1:25">
      <c r="A8384" s="14" t="s">
        <v>8372</v>
      </c>
      <c r="B8384" s="14" t="s">
        <v>60</v>
      </c>
      <c r="C8384" s="14" t="s">
        <v>131</v>
      </c>
      <c r="D8384" s="14" t="s">
        <v>79</v>
      </c>
      <c r="E8384" s="14">
        <v>3</v>
      </c>
      <c r="F8384" s="14">
        <v>352.84687832726001</v>
      </c>
      <c r="G8384" s="14">
        <v>117.615626109087</v>
      </c>
      <c r="H8384" s="14">
        <v>353.80569175190698</v>
      </c>
      <c r="I8384" s="14">
        <v>350.48771132728098</v>
      </c>
      <c r="J8384" s="14">
        <v>314.74338444125698</v>
      </c>
      <c r="K8384" s="14">
        <v>389.16829311670398</v>
      </c>
      <c r="L8384" s="14">
        <v>38.680581789423499</v>
      </c>
      <c r="M8384" s="14">
        <v>35.744326886023501</v>
      </c>
      <c r="O8384" s="14"/>
      <c r="P8384" s="14"/>
      <c r="Q8384" s="14"/>
      <c r="R8384" s="14"/>
      <c r="S8384" s="14"/>
      <c r="T8384" s="14"/>
      <c r="U8384" s="14"/>
      <c r="V8384" s="14"/>
      <c r="W8384" s="14"/>
      <c r="X8384" s="14"/>
      <c r="Y8384" s="14"/>
    </row>
    <row r="8385" spans="1:25">
      <c r="A8385" s="14" t="s">
        <v>8373</v>
      </c>
      <c r="B8385" s="14" t="s">
        <v>60</v>
      </c>
      <c r="C8385" s="14" t="s">
        <v>132</v>
      </c>
      <c r="D8385" s="14" t="s">
        <v>79</v>
      </c>
      <c r="E8385" s="14">
        <v>3</v>
      </c>
      <c r="F8385" s="14">
        <v>347.81956156730803</v>
      </c>
      <c r="G8385" s="14">
        <v>115.939853855769</v>
      </c>
      <c r="H8385" s="14">
        <v>349.22694616033402</v>
      </c>
      <c r="I8385" s="14">
        <v>343.02166674936899</v>
      </c>
      <c r="J8385" s="14">
        <v>307.79863322931101</v>
      </c>
      <c r="K8385" s="14">
        <v>381.15989483595001</v>
      </c>
      <c r="L8385" s="14">
        <v>38.138228086580902</v>
      </c>
      <c r="M8385" s="14">
        <v>35.2230335200585</v>
      </c>
      <c r="O8385" s="14"/>
      <c r="P8385" s="14"/>
      <c r="Q8385" s="14"/>
      <c r="R8385" s="14"/>
      <c r="S8385" s="14"/>
      <c r="T8385" s="14"/>
      <c r="U8385" s="14"/>
      <c r="V8385" s="14"/>
      <c r="W8385" s="14"/>
      <c r="X8385" s="14"/>
      <c r="Y8385" s="14"/>
    </row>
    <row r="8386" spans="1:25">
      <c r="A8386" s="14" t="s">
        <v>8374</v>
      </c>
      <c r="B8386" s="14" t="s">
        <v>60</v>
      </c>
      <c r="C8386" s="14" t="s">
        <v>38</v>
      </c>
      <c r="D8386" s="14" t="s">
        <v>79</v>
      </c>
      <c r="E8386" s="14">
        <v>4</v>
      </c>
      <c r="F8386" s="14">
        <v>429.132541675102</v>
      </c>
      <c r="G8386" s="14">
        <v>143.044180558367</v>
      </c>
      <c r="H8386" s="14">
        <v>445.884419308524</v>
      </c>
      <c r="I8386" s="14">
        <v>455.26901910784602</v>
      </c>
      <c r="J8386" s="14">
        <v>412.893859488776</v>
      </c>
      <c r="K8386" s="14">
        <v>500.78764831540002</v>
      </c>
      <c r="L8386" s="14">
        <v>45.518629207553801</v>
      </c>
      <c r="M8386" s="14">
        <v>42.375159619069599</v>
      </c>
      <c r="O8386" s="14"/>
      <c r="P8386" s="14"/>
      <c r="Q8386" s="14"/>
      <c r="R8386" s="14"/>
      <c r="S8386" s="14"/>
      <c r="T8386" s="14"/>
      <c r="U8386" s="14"/>
      <c r="V8386" s="14"/>
      <c r="W8386" s="14"/>
      <c r="X8386" s="14"/>
      <c r="Y8386" s="14"/>
    </row>
    <row r="8387" spans="1:25">
      <c r="A8387" s="14" t="s">
        <v>8375</v>
      </c>
      <c r="B8387" s="14" t="s">
        <v>60</v>
      </c>
      <c r="C8387" s="14" t="s">
        <v>36</v>
      </c>
      <c r="D8387" s="14" t="s">
        <v>79</v>
      </c>
      <c r="E8387" s="14">
        <v>4</v>
      </c>
      <c r="F8387" s="14">
        <v>425.50096758331699</v>
      </c>
      <c r="G8387" s="14">
        <v>141.833655861106</v>
      </c>
      <c r="H8387" s="14">
        <v>441.13478434033902</v>
      </c>
      <c r="I8387" s="14">
        <v>447.65843628725401</v>
      </c>
      <c r="J8387" s="14">
        <v>405.82737989148899</v>
      </c>
      <c r="K8387" s="14">
        <v>492.60634442857997</v>
      </c>
      <c r="L8387" s="14">
        <v>44.9479081413266</v>
      </c>
      <c r="M8387" s="14">
        <v>41.831056395765003</v>
      </c>
      <c r="O8387" s="14"/>
      <c r="P8387" s="14"/>
      <c r="Q8387" s="14"/>
      <c r="R8387" s="14"/>
      <c r="S8387" s="14"/>
      <c r="T8387" s="14"/>
      <c r="U8387" s="14"/>
      <c r="V8387" s="14"/>
      <c r="W8387" s="14"/>
      <c r="X8387" s="14"/>
      <c r="Y8387" s="14"/>
    </row>
    <row r="8388" spans="1:25">
      <c r="A8388" s="14" t="s">
        <v>8376</v>
      </c>
      <c r="B8388" s="14" t="s">
        <v>60</v>
      </c>
      <c r="C8388" s="14" t="s">
        <v>34</v>
      </c>
      <c r="D8388" s="14" t="s">
        <v>79</v>
      </c>
      <c r="E8388" s="14">
        <v>4</v>
      </c>
      <c r="F8388" s="14">
        <v>413.70614190354098</v>
      </c>
      <c r="G8388" s="14">
        <v>137.90204730118</v>
      </c>
      <c r="H8388" s="14">
        <v>428.63551695923098</v>
      </c>
      <c r="I8388" s="14">
        <v>432.30537827852697</v>
      </c>
      <c r="J8388" s="14">
        <v>391.42586142614903</v>
      </c>
      <c r="K8388" s="14">
        <v>476.27571881656701</v>
      </c>
      <c r="L8388" s="14">
        <v>43.970340538039601</v>
      </c>
      <c r="M8388" s="14">
        <v>40.879516852377797</v>
      </c>
      <c r="O8388" s="14"/>
      <c r="P8388" s="14"/>
      <c r="Q8388" s="14"/>
      <c r="R8388" s="14"/>
      <c r="S8388" s="14"/>
      <c r="T8388" s="14"/>
      <c r="U8388" s="14"/>
      <c r="V8388" s="14"/>
      <c r="W8388" s="14"/>
      <c r="X8388" s="14"/>
      <c r="Y8388" s="14"/>
    </row>
    <row r="8389" spans="1:25">
      <c r="A8389" s="14" t="s">
        <v>8377</v>
      </c>
      <c r="B8389" s="14" t="s">
        <v>60</v>
      </c>
      <c r="C8389" s="14" t="s">
        <v>128</v>
      </c>
      <c r="D8389" s="14" t="s">
        <v>79</v>
      </c>
      <c r="E8389" s="14">
        <v>4</v>
      </c>
      <c r="F8389" s="14">
        <v>414.430441687143</v>
      </c>
      <c r="G8389" s="14">
        <v>138.143480562381</v>
      </c>
      <c r="H8389" s="14">
        <v>429.48385065251398</v>
      </c>
      <c r="I8389" s="14">
        <v>430.54193374259501</v>
      </c>
      <c r="J8389" s="14">
        <v>389.93162005881197</v>
      </c>
      <c r="K8389" s="14">
        <v>474.21992362983201</v>
      </c>
      <c r="L8389" s="14">
        <v>43.6779898872364</v>
      </c>
      <c r="M8389" s="14">
        <v>40.610313683783097</v>
      </c>
      <c r="O8389" s="14"/>
      <c r="P8389" s="14"/>
      <c r="Q8389" s="14"/>
      <c r="R8389" s="14"/>
      <c r="S8389" s="14"/>
      <c r="T8389" s="14"/>
      <c r="U8389" s="14"/>
      <c r="V8389" s="14"/>
      <c r="W8389" s="14"/>
      <c r="X8389" s="14"/>
      <c r="Y8389" s="14"/>
    </row>
    <row r="8390" spans="1:25">
      <c r="A8390" s="14" t="s">
        <v>8378</v>
      </c>
      <c r="B8390" s="14" t="s">
        <v>60</v>
      </c>
      <c r="C8390" s="14" t="s">
        <v>129</v>
      </c>
      <c r="D8390" s="14" t="s">
        <v>79</v>
      </c>
      <c r="E8390" s="14">
        <v>4</v>
      </c>
      <c r="F8390" s="14">
        <v>392.36029982974497</v>
      </c>
      <c r="G8390" s="14">
        <v>130.78676660991499</v>
      </c>
      <c r="H8390" s="14">
        <v>406.72585710260898</v>
      </c>
      <c r="I8390" s="14">
        <v>405.615420202378</v>
      </c>
      <c r="J8390" s="14">
        <v>366.35077007666803</v>
      </c>
      <c r="K8390" s="14">
        <v>447.93181719677</v>
      </c>
      <c r="L8390" s="14">
        <v>42.316396994391901</v>
      </c>
      <c r="M8390" s="14">
        <v>39.264650125710098</v>
      </c>
      <c r="O8390" s="14"/>
      <c r="P8390" s="14"/>
      <c r="Q8390" s="14"/>
      <c r="R8390" s="14"/>
      <c r="S8390" s="14"/>
      <c r="T8390" s="14"/>
      <c r="U8390" s="14"/>
      <c r="V8390" s="14"/>
      <c r="W8390" s="14"/>
      <c r="X8390" s="14"/>
      <c r="Y8390" s="14"/>
    </row>
    <row r="8391" spans="1:25">
      <c r="A8391" s="14" t="s">
        <v>8379</v>
      </c>
      <c r="B8391" s="14" t="s">
        <v>60</v>
      </c>
      <c r="C8391" s="14" t="s">
        <v>130</v>
      </c>
      <c r="D8391" s="14" t="s">
        <v>79</v>
      </c>
      <c r="E8391" s="14">
        <v>4</v>
      </c>
      <c r="F8391" s="14">
        <v>404.52407378752002</v>
      </c>
      <c r="G8391" s="14">
        <v>134.841357929173</v>
      </c>
      <c r="H8391" s="14">
        <v>419.74834630811603</v>
      </c>
      <c r="I8391" s="14">
        <v>418.58563677129303</v>
      </c>
      <c r="J8391" s="14">
        <v>378.67380391006901</v>
      </c>
      <c r="K8391" s="14">
        <v>461.55058758451202</v>
      </c>
      <c r="L8391" s="14">
        <v>42.964950813219801</v>
      </c>
      <c r="M8391" s="14">
        <v>39.9118328612239</v>
      </c>
      <c r="O8391" s="14"/>
      <c r="P8391" s="14"/>
      <c r="Q8391" s="14"/>
      <c r="R8391" s="14"/>
      <c r="S8391" s="14"/>
      <c r="T8391" s="14"/>
      <c r="U8391" s="14"/>
      <c r="V8391" s="14"/>
      <c r="W8391" s="14"/>
      <c r="X8391" s="14"/>
      <c r="Y8391" s="14"/>
    </row>
    <row r="8392" spans="1:25">
      <c r="A8392" s="14" t="s">
        <v>8380</v>
      </c>
      <c r="B8392" s="14" t="s">
        <v>60</v>
      </c>
      <c r="C8392" s="14" t="s">
        <v>131</v>
      </c>
      <c r="D8392" s="14" t="s">
        <v>79</v>
      </c>
      <c r="E8392" s="14">
        <v>4</v>
      </c>
      <c r="F8392" s="14">
        <v>396.81006253809102</v>
      </c>
      <c r="G8392" s="14">
        <v>132.27002084603001</v>
      </c>
      <c r="H8392" s="14">
        <v>411.54331314881898</v>
      </c>
      <c r="I8392" s="14">
        <v>407.57862724763999</v>
      </c>
      <c r="J8392" s="14">
        <v>368.358471229835</v>
      </c>
      <c r="K8392" s="14">
        <v>449.82921939739401</v>
      </c>
      <c r="L8392" s="14">
        <v>42.2505921497538</v>
      </c>
      <c r="M8392" s="14">
        <v>39.2201560178056</v>
      </c>
      <c r="O8392" s="14"/>
      <c r="P8392" s="14"/>
      <c r="Q8392" s="14"/>
      <c r="R8392" s="14"/>
      <c r="S8392" s="14"/>
      <c r="T8392" s="14"/>
      <c r="U8392" s="14"/>
      <c r="V8392" s="14"/>
      <c r="W8392" s="14"/>
      <c r="X8392" s="14"/>
      <c r="Y8392" s="14"/>
    </row>
    <row r="8393" spans="1:25">
      <c r="A8393" s="14" t="s">
        <v>8381</v>
      </c>
      <c r="B8393" s="14" t="s">
        <v>60</v>
      </c>
      <c r="C8393" s="14" t="s">
        <v>132</v>
      </c>
      <c r="D8393" s="14" t="s">
        <v>79</v>
      </c>
      <c r="E8393" s="14">
        <v>4</v>
      </c>
      <c r="F8393" s="14">
        <v>399.77759790495799</v>
      </c>
      <c r="G8393" s="14">
        <v>133.25919930165301</v>
      </c>
      <c r="H8393" s="14">
        <v>414.12710198887299</v>
      </c>
      <c r="I8393" s="14">
        <v>410.651916462678</v>
      </c>
      <c r="J8393" s="14">
        <v>371.26123725560001</v>
      </c>
      <c r="K8393" s="14">
        <v>453.07442136704498</v>
      </c>
      <c r="L8393" s="14">
        <v>42.422504904367202</v>
      </c>
      <c r="M8393" s="14">
        <v>39.390679207077802</v>
      </c>
      <c r="O8393" s="14"/>
      <c r="P8393" s="14"/>
      <c r="Q8393" s="14"/>
      <c r="R8393" s="14"/>
      <c r="S8393" s="14"/>
      <c r="T8393" s="14"/>
      <c r="U8393" s="14"/>
      <c r="V8393" s="14"/>
      <c r="W8393" s="14"/>
      <c r="X8393" s="14"/>
      <c r="Y8393" s="14"/>
    </row>
    <row r="8394" spans="1:25">
      <c r="A8394" s="14" t="s">
        <v>8382</v>
      </c>
      <c r="B8394" s="14" t="s">
        <v>60</v>
      </c>
      <c r="C8394" s="14" t="s">
        <v>38</v>
      </c>
      <c r="D8394" s="14" t="s">
        <v>79</v>
      </c>
      <c r="E8394" s="14">
        <v>5</v>
      </c>
      <c r="F8394" s="14">
        <v>449.21871938475903</v>
      </c>
      <c r="G8394" s="14">
        <v>149.739573128253</v>
      </c>
      <c r="H8394" s="14">
        <v>498.21850982616201</v>
      </c>
      <c r="I8394" s="14">
        <v>532.85609572863996</v>
      </c>
      <c r="J8394" s="14">
        <v>483.94300950548501</v>
      </c>
      <c r="K8394" s="14">
        <v>585.31239402411597</v>
      </c>
      <c r="L8394" s="14">
        <v>52.4562982954765</v>
      </c>
      <c r="M8394" s="14">
        <v>48.913086223154799</v>
      </c>
      <c r="O8394" s="14"/>
      <c r="P8394" s="14"/>
      <c r="Q8394" s="14"/>
      <c r="R8394" s="14"/>
      <c r="S8394" s="14"/>
      <c r="T8394" s="14"/>
      <c r="U8394" s="14"/>
      <c r="V8394" s="14"/>
      <c r="W8394" s="14"/>
      <c r="X8394" s="14"/>
      <c r="Y8394" s="14"/>
    </row>
    <row r="8395" spans="1:25">
      <c r="A8395" s="14" t="s">
        <v>8383</v>
      </c>
      <c r="B8395" s="14" t="s">
        <v>60</v>
      </c>
      <c r="C8395" s="14" t="s">
        <v>36</v>
      </c>
      <c r="D8395" s="14" t="s">
        <v>79</v>
      </c>
      <c r="E8395" s="14">
        <v>5</v>
      </c>
      <c r="F8395" s="14">
        <v>422.51901818684098</v>
      </c>
      <c r="G8395" s="14">
        <v>140.83967272894699</v>
      </c>
      <c r="H8395" s="14">
        <v>469.21011692172101</v>
      </c>
      <c r="I8395" s="14">
        <v>502.40625087441902</v>
      </c>
      <c r="J8395" s="14">
        <v>454.96984513209298</v>
      </c>
      <c r="K8395" s="14">
        <v>553.39011792208305</v>
      </c>
      <c r="L8395" s="14">
        <v>50.983867047664198</v>
      </c>
      <c r="M8395" s="14">
        <v>47.436405742325299</v>
      </c>
      <c r="O8395" s="14"/>
      <c r="P8395" s="14"/>
      <c r="Q8395" s="14"/>
      <c r="R8395" s="14"/>
      <c r="S8395" s="14"/>
      <c r="T8395" s="14"/>
      <c r="U8395" s="14"/>
      <c r="V8395" s="14"/>
      <c r="W8395" s="14"/>
      <c r="X8395" s="14"/>
      <c r="Y8395" s="14"/>
    </row>
    <row r="8396" spans="1:25">
      <c r="A8396" s="14" t="s">
        <v>8384</v>
      </c>
      <c r="B8396" s="14" t="s">
        <v>60</v>
      </c>
      <c r="C8396" s="14" t="s">
        <v>34</v>
      </c>
      <c r="D8396" s="14" t="s">
        <v>79</v>
      </c>
      <c r="E8396" s="14">
        <v>5</v>
      </c>
      <c r="F8396" s="14">
        <v>393.191370785115</v>
      </c>
      <c r="G8396" s="14">
        <v>131.06379026170501</v>
      </c>
      <c r="H8396" s="14">
        <v>437.86205793571702</v>
      </c>
      <c r="I8396" s="14">
        <v>471.39811211174498</v>
      </c>
      <c r="J8396" s="14">
        <v>425.29393278004602</v>
      </c>
      <c r="K8396" s="14">
        <v>521.08167634283905</v>
      </c>
      <c r="L8396" s="14">
        <v>49.683564231093598</v>
      </c>
      <c r="M8396" s="14">
        <v>46.104179331699399</v>
      </c>
      <c r="O8396" s="14"/>
      <c r="P8396" s="14"/>
      <c r="Q8396" s="14"/>
      <c r="R8396" s="14"/>
      <c r="S8396" s="14"/>
      <c r="T8396" s="14"/>
      <c r="U8396" s="14"/>
      <c r="V8396" s="14"/>
      <c r="W8396" s="14"/>
      <c r="X8396" s="14"/>
      <c r="Y8396" s="14"/>
    </row>
    <row r="8397" spans="1:25">
      <c r="A8397" s="14" t="s">
        <v>8385</v>
      </c>
      <c r="B8397" s="14" t="s">
        <v>60</v>
      </c>
      <c r="C8397" s="14" t="s">
        <v>128</v>
      </c>
      <c r="D8397" s="14" t="s">
        <v>79</v>
      </c>
      <c r="E8397" s="14">
        <v>5</v>
      </c>
      <c r="F8397" s="14">
        <v>379.79015887267201</v>
      </c>
      <c r="G8397" s="14">
        <v>126.59671962422399</v>
      </c>
      <c r="H8397" s="14">
        <v>423.972313681412</v>
      </c>
      <c r="I8397" s="14">
        <v>455.83058072423199</v>
      </c>
      <c r="J8397" s="14">
        <v>410.54386969456698</v>
      </c>
      <c r="K8397" s="14">
        <v>504.69731999588703</v>
      </c>
      <c r="L8397" s="14">
        <v>48.8667392716549</v>
      </c>
      <c r="M8397" s="14">
        <v>45.286711029665</v>
      </c>
      <c r="O8397" s="14"/>
      <c r="P8397" s="14"/>
      <c r="Q8397" s="14"/>
      <c r="R8397" s="14"/>
      <c r="S8397" s="14"/>
      <c r="T8397" s="14"/>
      <c r="U8397" s="14"/>
      <c r="V8397" s="14"/>
      <c r="W8397" s="14"/>
      <c r="X8397" s="14"/>
      <c r="Y8397" s="14"/>
    </row>
    <row r="8398" spans="1:25">
      <c r="A8398" s="14" t="s">
        <v>8386</v>
      </c>
      <c r="B8398" s="14" t="s">
        <v>60</v>
      </c>
      <c r="C8398" s="14" t="s">
        <v>129</v>
      </c>
      <c r="D8398" s="14" t="s">
        <v>79</v>
      </c>
      <c r="E8398" s="14">
        <v>5</v>
      </c>
      <c r="F8398" s="14">
        <v>389.694303163065</v>
      </c>
      <c r="G8398" s="14">
        <v>129.89810105435501</v>
      </c>
      <c r="H8398" s="14">
        <v>436.10454929951999</v>
      </c>
      <c r="I8398" s="14">
        <v>464.22425695860801</v>
      </c>
      <c r="J8398" s="14">
        <v>418.78614467596799</v>
      </c>
      <c r="K8398" s="14">
        <v>513.20649884570003</v>
      </c>
      <c r="L8398" s="14">
        <v>48.982241887092798</v>
      </c>
      <c r="M8398" s="14">
        <v>45.438112282639501</v>
      </c>
      <c r="O8398" s="14"/>
      <c r="P8398" s="14"/>
      <c r="Q8398" s="14"/>
      <c r="R8398" s="14"/>
      <c r="S8398" s="14"/>
      <c r="T8398" s="14"/>
      <c r="U8398" s="14"/>
      <c r="V8398" s="14"/>
      <c r="W8398" s="14"/>
      <c r="X8398" s="14"/>
      <c r="Y8398" s="14"/>
    </row>
    <row r="8399" spans="1:25">
      <c r="A8399" s="14" t="s">
        <v>8387</v>
      </c>
      <c r="B8399" s="14" t="s">
        <v>60</v>
      </c>
      <c r="C8399" s="14" t="s">
        <v>130</v>
      </c>
      <c r="D8399" s="14" t="s">
        <v>79</v>
      </c>
      <c r="E8399" s="14">
        <v>5</v>
      </c>
      <c r="F8399" s="14">
        <v>430.83707134254098</v>
      </c>
      <c r="G8399" s="14">
        <v>143.61235711418001</v>
      </c>
      <c r="H8399" s="14">
        <v>483.47274959045399</v>
      </c>
      <c r="I8399" s="14">
        <v>509.202616719253</v>
      </c>
      <c r="J8399" s="14">
        <v>461.81929913493599</v>
      </c>
      <c r="K8399" s="14">
        <v>560.09368070517405</v>
      </c>
      <c r="L8399" s="14">
        <v>50.891063985921697</v>
      </c>
      <c r="M8399" s="14">
        <v>47.383317584317098</v>
      </c>
      <c r="O8399" s="14"/>
      <c r="P8399" s="14"/>
      <c r="Q8399" s="14"/>
      <c r="R8399" s="14"/>
      <c r="S8399" s="14"/>
      <c r="T8399" s="14"/>
      <c r="U8399" s="14"/>
      <c r="V8399" s="14"/>
      <c r="W8399" s="14"/>
      <c r="X8399" s="14"/>
      <c r="Y8399" s="14"/>
    </row>
    <row r="8400" spans="1:25">
      <c r="A8400" s="14" t="s">
        <v>8388</v>
      </c>
      <c r="B8400" s="14" t="s">
        <v>60</v>
      </c>
      <c r="C8400" s="14" t="s">
        <v>131</v>
      </c>
      <c r="D8400" s="14" t="s">
        <v>79</v>
      </c>
      <c r="E8400" s="14">
        <v>5</v>
      </c>
      <c r="F8400" s="14">
        <v>426.33915895364498</v>
      </c>
      <c r="G8400" s="14">
        <v>142.11305298454801</v>
      </c>
      <c r="H8400" s="14">
        <v>479.05429339930402</v>
      </c>
      <c r="I8400" s="14">
        <v>499.69205972730401</v>
      </c>
      <c r="J8400" s="14">
        <v>453.01262069003099</v>
      </c>
      <c r="K8400" s="14">
        <v>549.84604786621605</v>
      </c>
      <c r="L8400" s="14">
        <v>50.153988138912197</v>
      </c>
      <c r="M8400" s="14">
        <v>46.679439037272097</v>
      </c>
      <c r="O8400" s="14"/>
      <c r="P8400" s="14"/>
      <c r="Q8400" s="14"/>
      <c r="R8400" s="14"/>
      <c r="S8400" s="14"/>
      <c r="T8400" s="14"/>
      <c r="U8400" s="14"/>
      <c r="V8400" s="14"/>
      <c r="W8400" s="14"/>
      <c r="X8400" s="14"/>
      <c r="Y8400" s="14"/>
    </row>
    <row r="8401" spans="1:25">
      <c r="A8401" s="14" t="s">
        <v>8389</v>
      </c>
      <c r="B8401" s="14" t="s">
        <v>60</v>
      </c>
      <c r="C8401" s="14" t="s">
        <v>132</v>
      </c>
      <c r="D8401" s="14" t="s">
        <v>79</v>
      </c>
      <c r="E8401" s="14">
        <v>5</v>
      </c>
      <c r="F8401" s="14">
        <v>439.77998512523601</v>
      </c>
      <c r="G8401" s="14">
        <v>146.59332837507901</v>
      </c>
      <c r="H8401" s="14">
        <v>494.290321814994</v>
      </c>
      <c r="I8401" s="14">
        <v>514.03294045955704</v>
      </c>
      <c r="J8401" s="14">
        <v>466.75102011503702</v>
      </c>
      <c r="K8401" s="14">
        <v>564.77791689143601</v>
      </c>
      <c r="L8401" s="14">
        <v>50.744976431878698</v>
      </c>
      <c r="M8401" s="14">
        <v>47.281920344520202</v>
      </c>
      <c r="O8401" s="14"/>
      <c r="P8401" s="14"/>
      <c r="Q8401" s="14"/>
      <c r="R8401" s="14"/>
      <c r="S8401" s="14"/>
      <c r="T8401" s="14"/>
      <c r="U8401" s="14"/>
      <c r="V8401" s="14"/>
      <c r="W8401" s="14"/>
      <c r="X8401" s="14"/>
      <c r="Y8401" s="14"/>
    </row>
    <row r="8402" spans="1:25">
      <c r="A8402" s="14" t="s">
        <v>8390</v>
      </c>
      <c r="B8402" s="14" t="s">
        <v>60</v>
      </c>
      <c r="C8402" s="14" t="s">
        <v>38</v>
      </c>
      <c r="D8402" s="14" t="s">
        <v>75</v>
      </c>
      <c r="E8402" s="14">
        <v>0</v>
      </c>
      <c r="F8402" s="14">
        <v>2061.52421351777</v>
      </c>
      <c r="G8402" s="14">
        <v>687.17473783925595</v>
      </c>
      <c r="H8402" s="14">
        <v>300.06931621938497</v>
      </c>
      <c r="I8402" s="14">
        <v>292.529104120667</v>
      </c>
      <c r="J8402" s="14">
        <v>279.94119241814002</v>
      </c>
      <c r="K8402" s="14">
        <v>305.53391482442697</v>
      </c>
      <c r="L8402" s="14">
        <v>13.0048107037607</v>
      </c>
      <c r="M8402" s="14">
        <v>12.5879117025273</v>
      </c>
      <c r="O8402" s="14"/>
      <c r="P8402" s="14"/>
      <c r="Q8402" s="14"/>
      <c r="R8402" s="14"/>
      <c r="S8402" s="14"/>
      <c r="T8402" s="14"/>
      <c r="U8402" s="14"/>
      <c r="V8402" s="14"/>
      <c r="W8402" s="14"/>
      <c r="X8402" s="14"/>
      <c r="Y8402" s="14"/>
    </row>
    <row r="8403" spans="1:25">
      <c r="A8403" s="14" t="s">
        <v>8391</v>
      </c>
      <c r="B8403" s="14" t="s">
        <v>60</v>
      </c>
      <c r="C8403" s="14" t="s">
        <v>36</v>
      </c>
      <c r="D8403" s="14" t="s">
        <v>75</v>
      </c>
      <c r="E8403" s="14">
        <v>0</v>
      </c>
      <c r="F8403" s="14">
        <v>2054.6520396932101</v>
      </c>
      <c r="G8403" s="14">
        <v>684.88401323106905</v>
      </c>
      <c r="H8403" s="14">
        <v>297.04853477403998</v>
      </c>
      <c r="I8403" s="14">
        <v>286.70078719108602</v>
      </c>
      <c r="J8403" s="14">
        <v>274.33998945719702</v>
      </c>
      <c r="K8403" s="14">
        <v>299.47165863492</v>
      </c>
      <c r="L8403" s="14">
        <v>12.7708714438338</v>
      </c>
      <c r="M8403" s="14">
        <v>12.360797733888701</v>
      </c>
      <c r="O8403" s="14"/>
      <c r="P8403" s="14"/>
      <c r="Q8403" s="14"/>
      <c r="R8403" s="14"/>
      <c r="S8403" s="14"/>
      <c r="T8403" s="14"/>
      <c r="U8403" s="14"/>
      <c r="V8403" s="14"/>
      <c r="W8403" s="14"/>
      <c r="X8403" s="14"/>
      <c r="Y8403" s="14"/>
    </row>
    <row r="8404" spans="1:25">
      <c r="A8404" s="14" t="s">
        <v>8392</v>
      </c>
      <c r="B8404" s="14" t="s">
        <v>60</v>
      </c>
      <c r="C8404" s="14" t="s">
        <v>34</v>
      </c>
      <c r="D8404" s="14" t="s">
        <v>75</v>
      </c>
      <c r="E8404" s="14">
        <v>0</v>
      </c>
      <c r="F8404" s="14">
        <v>2007.93534169596</v>
      </c>
      <c r="G8404" s="14">
        <v>669.31178056531996</v>
      </c>
      <c r="H8404" s="14">
        <v>289.12871850454002</v>
      </c>
      <c r="I8404" s="14">
        <v>275.93300302129899</v>
      </c>
      <c r="J8404" s="14">
        <v>263.90586328591701</v>
      </c>
      <c r="K8404" s="14">
        <v>288.36384714077298</v>
      </c>
      <c r="L8404" s="14">
        <v>12.430844119473401</v>
      </c>
      <c r="M8404" s="14">
        <v>12.027139735381899</v>
      </c>
      <c r="O8404" s="14"/>
      <c r="P8404" s="14"/>
      <c r="Q8404" s="14"/>
      <c r="R8404" s="14"/>
      <c r="S8404" s="14"/>
      <c r="T8404" s="14"/>
      <c r="U8404" s="14"/>
      <c r="V8404" s="14"/>
      <c r="W8404" s="14"/>
      <c r="X8404" s="14"/>
      <c r="Y8404" s="14"/>
    </row>
    <row r="8405" spans="1:25">
      <c r="A8405" s="14" t="s">
        <v>8393</v>
      </c>
      <c r="B8405" s="14" t="s">
        <v>60</v>
      </c>
      <c r="C8405" s="14" t="s">
        <v>128</v>
      </c>
      <c r="D8405" s="14" t="s">
        <v>75</v>
      </c>
      <c r="E8405" s="14">
        <v>0</v>
      </c>
      <c r="F8405" s="14">
        <v>1994.33691377016</v>
      </c>
      <c r="G8405" s="14">
        <v>664.77897125671905</v>
      </c>
      <c r="H8405" s="14">
        <v>286.67982149076499</v>
      </c>
      <c r="I8405" s="14">
        <v>269.71167293280098</v>
      </c>
      <c r="J8405" s="14">
        <v>257.931908634595</v>
      </c>
      <c r="K8405" s="14">
        <v>281.88820877315999</v>
      </c>
      <c r="L8405" s="14">
        <v>12.176535840358399</v>
      </c>
      <c r="M8405" s="14">
        <v>11.7797642982068</v>
      </c>
      <c r="O8405" s="14"/>
      <c r="P8405" s="14"/>
      <c r="Q8405" s="14"/>
      <c r="R8405" s="14"/>
      <c r="S8405" s="14"/>
      <c r="T8405" s="14"/>
      <c r="U8405" s="14"/>
      <c r="V8405" s="14"/>
      <c r="W8405" s="14"/>
      <c r="X8405" s="14"/>
      <c r="Y8405" s="14"/>
    </row>
    <row r="8406" spans="1:25">
      <c r="A8406" s="14" t="s">
        <v>8394</v>
      </c>
      <c r="B8406" s="14" t="s">
        <v>60</v>
      </c>
      <c r="C8406" s="14" t="s">
        <v>129</v>
      </c>
      <c r="D8406" s="14" t="s">
        <v>75</v>
      </c>
      <c r="E8406" s="14">
        <v>0</v>
      </c>
      <c r="F8406" s="14">
        <v>1983.40841734482</v>
      </c>
      <c r="G8406" s="14">
        <v>661.13613911493997</v>
      </c>
      <c r="H8406" s="14">
        <v>284.71598392609201</v>
      </c>
      <c r="I8406" s="14">
        <v>264.51852599545401</v>
      </c>
      <c r="J8406" s="14">
        <v>252.94603868969901</v>
      </c>
      <c r="K8406" s="14">
        <v>276.48189549246501</v>
      </c>
      <c r="L8406" s="14">
        <v>11.963369497010699</v>
      </c>
      <c r="M8406" s="14">
        <v>11.5724873057547</v>
      </c>
      <c r="O8406" s="14"/>
      <c r="P8406" s="14"/>
      <c r="Q8406" s="14"/>
      <c r="R8406" s="14"/>
      <c r="S8406" s="14"/>
      <c r="T8406" s="14"/>
      <c r="U8406" s="14"/>
      <c r="V8406" s="14"/>
      <c r="W8406" s="14"/>
      <c r="X8406" s="14"/>
      <c r="Y8406" s="14"/>
    </row>
    <row r="8407" spans="1:25">
      <c r="A8407" s="14" t="s">
        <v>8395</v>
      </c>
      <c r="B8407" s="14" t="s">
        <v>60</v>
      </c>
      <c r="C8407" s="14" t="s">
        <v>130</v>
      </c>
      <c r="D8407" s="14" t="s">
        <v>75</v>
      </c>
      <c r="E8407" s="14">
        <v>0</v>
      </c>
      <c r="F8407" s="14">
        <v>2056.8614041476199</v>
      </c>
      <c r="G8407" s="14">
        <v>685.62046804920601</v>
      </c>
      <c r="H8407" s="14">
        <v>294.89348339662502</v>
      </c>
      <c r="I8407" s="14">
        <v>270.65399346683898</v>
      </c>
      <c r="J8407" s="14">
        <v>259.026361144242</v>
      </c>
      <c r="K8407" s="14">
        <v>282.66716548488301</v>
      </c>
      <c r="L8407" s="14">
        <v>12.013172018043701</v>
      </c>
      <c r="M8407" s="14">
        <v>11.627632322597901</v>
      </c>
      <c r="O8407" s="14"/>
      <c r="P8407" s="14"/>
      <c r="Q8407" s="14"/>
      <c r="R8407" s="14"/>
      <c r="S8407" s="14"/>
      <c r="T8407" s="14"/>
      <c r="U8407" s="14"/>
      <c r="V8407" s="14"/>
      <c r="W8407" s="14"/>
      <c r="X8407" s="14"/>
      <c r="Y8407" s="14"/>
    </row>
    <row r="8408" spans="1:25">
      <c r="A8408" s="14" t="s">
        <v>8396</v>
      </c>
      <c r="B8408" s="14" t="s">
        <v>60</v>
      </c>
      <c r="C8408" s="14" t="s">
        <v>131</v>
      </c>
      <c r="D8408" s="14" t="s">
        <v>75</v>
      </c>
      <c r="E8408" s="14">
        <v>0</v>
      </c>
      <c r="F8408" s="14">
        <v>2011.2071297421901</v>
      </c>
      <c r="G8408" s="14">
        <v>670.40237658072897</v>
      </c>
      <c r="H8408" s="14">
        <v>287.64733145433399</v>
      </c>
      <c r="I8408" s="14">
        <v>260.64201649693501</v>
      </c>
      <c r="J8408" s="14">
        <v>249.32082748311299</v>
      </c>
      <c r="K8408" s="14">
        <v>272.34289896242399</v>
      </c>
      <c r="L8408" s="14">
        <v>11.700882465489</v>
      </c>
      <c r="M8408" s="14">
        <v>11.321189013822501</v>
      </c>
      <c r="O8408" s="14"/>
      <c r="P8408" s="14"/>
      <c r="Q8408" s="14"/>
      <c r="R8408" s="14"/>
      <c r="S8408" s="14"/>
      <c r="T8408" s="14"/>
      <c r="U8408" s="14"/>
      <c r="V8408" s="14"/>
      <c r="W8408" s="14"/>
      <c r="X8408" s="14"/>
      <c r="Y8408" s="14"/>
    </row>
    <row r="8409" spans="1:25">
      <c r="A8409" s="14" t="s">
        <v>8397</v>
      </c>
      <c r="B8409" s="14" t="s">
        <v>60</v>
      </c>
      <c r="C8409" s="14" t="s">
        <v>132</v>
      </c>
      <c r="D8409" s="14" t="s">
        <v>75</v>
      </c>
      <c r="E8409" s="14">
        <v>0</v>
      </c>
      <c r="F8409" s="14">
        <v>2014.01144971138</v>
      </c>
      <c r="G8409" s="14">
        <v>671.33714990379201</v>
      </c>
      <c r="H8409" s="14">
        <v>287.21206935709603</v>
      </c>
      <c r="I8409" s="14">
        <v>256.88744515840602</v>
      </c>
      <c r="J8409" s="14">
        <v>245.738236512631</v>
      </c>
      <c r="K8409" s="14">
        <v>268.41031412153501</v>
      </c>
      <c r="L8409" s="14">
        <v>11.5228689631296</v>
      </c>
      <c r="M8409" s="14">
        <v>11.1492086457745</v>
      </c>
      <c r="O8409" s="14"/>
      <c r="P8409" s="14"/>
      <c r="Q8409" s="14"/>
      <c r="R8409" s="14"/>
      <c r="S8409" s="14"/>
      <c r="T8409" s="14"/>
      <c r="U8409" s="14"/>
      <c r="V8409" s="14"/>
      <c r="W8409" s="14"/>
      <c r="X8409" s="14"/>
      <c r="Y8409" s="14"/>
    </row>
    <row r="8410" spans="1:25">
      <c r="A8410" s="14" t="s">
        <v>8398</v>
      </c>
      <c r="B8410" s="14" t="s">
        <v>60</v>
      </c>
      <c r="C8410" s="14" t="s">
        <v>38</v>
      </c>
      <c r="D8410" s="14" t="s">
        <v>75</v>
      </c>
      <c r="E8410" s="14">
        <v>1</v>
      </c>
      <c r="F8410" s="14">
        <v>340.11269421521001</v>
      </c>
      <c r="G8410" s="14">
        <v>113.370898071737</v>
      </c>
      <c r="H8410" s="14">
        <v>251.16694424849101</v>
      </c>
      <c r="I8410" s="14">
        <v>239.63126577672799</v>
      </c>
      <c r="J8410" s="14">
        <v>214.61558100343601</v>
      </c>
      <c r="K8410" s="14">
        <v>266.74172023308103</v>
      </c>
      <c r="L8410" s="14">
        <v>27.110454456352901</v>
      </c>
      <c r="M8410" s="14">
        <v>25.015684773291699</v>
      </c>
      <c r="O8410" s="14"/>
      <c r="P8410" s="14"/>
      <c r="Q8410" s="14"/>
      <c r="R8410" s="14"/>
      <c r="S8410" s="14"/>
      <c r="T8410" s="14"/>
      <c r="U8410" s="14"/>
      <c r="V8410" s="14"/>
      <c r="W8410" s="14"/>
      <c r="X8410" s="14"/>
      <c r="Y8410" s="14"/>
    </row>
    <row r="8411" spans="1:25">
      <c r="A8411" s="14" t="s">
        <v>8399</v>
      </c>
      <c r="B8411" s="14" t="s">
        <v>60</v>
      </c>
      <c r="C8411" s="14" t="s">
        <v>36</v>
      </c>
      <c r="D8411" s="14" t="s">
        <v>75</v>
      </c>
      <c r="E8411" s="14">
        <v>1</v>
      </c>
      <c r="F8411" s="14">
        <v>341.91135209145199</v>
      </c>
      <c r="G8411" s="14">
        <v>113.97045069715099</v>
      </c>
      <c r="H8411" s="14">
        <v>250.24617733400601</v>
      </c>
      <c r="I8411" s="14">
        <v>235.95581120940901</v>
      </c>
      <c r="J8411" s="14">
        <v>211.36651403417699</v>
      </c>
      <c r="K8411" s="14">
        <v>262.59850686916599</v>
      </c>
      <c r="L8411" s="14">
        <v>26.642695659756601</v>
      </c>
      <c r="M8411" s="14">
        <v>24.589297175231799</v>
      </c>
      <c r="O8411" s="14"/>
      <c r="P8411" s="14"/>
      <c r="Q8411" s="14"/>
      <c r="R8411" s="14"/>
      <c r="S8411" s="14"/>
      <c r="T8411" s="14"/>
      <c r="U8411" s="14"/>
      <c r="V8411" s="14"/>
      <c r="W8411" s="14"/>
      <c r="X8411" s="14"/>
      <c r="Y8411" s="14"/>
    </row>
    <row r="8412" spans="1:25">
      <c r="A8412" s="14" t="s">
        <v>8400</v>
      </c>
      <c r="B8412" s="14" t="s">
        <v>60</v>
      </c>
      <c r="C8412" s="14" t="s">
        <v>34</v>
      </c>
      <c r="D8412" s="14" t="s">
        <v>75</v>
      </c>
      <c r="E8412" s="14">
        <v>1</v>
      </c>
      <c r="F8412" s="14">
        <v>337.76318468402297</v>
      </c>
      <c r="G8412" s="14">
        <v>112.587728228008</v>
      </c>
      <c r="H8412" s="14">
        <v>245.39431178502301</v>
      </c>
      <c r="I8412" s="14">
        <v>226.52299205806199</v>
      </c>
      <c r="J8412" s="14">
        <v>202.79820556347099</v>
      </c>
      <c r="K8412" s="14">
        <v>252.241659640579</v>
      </c>
      <c r="L8412" s="14">
        <v>25.718667582516801</v>
      </c>
      <c r="M8412" s="14">
        <v>23.724786494590901</v>
      </c>
      <c r="O8412" s="14"/>
      <c r="P8412" s="14"/>
      <c r="Q8412" s="14"/>
      <c r="R8412" s="14"/>
      <c r="S8412" s="14"/>
      <c r="T8412" s="14"/>
      <c r="U8412" s="14"/>
      <c r="V8412" s="14"/>
      <c r="W8412" s="14"/>
      <c r="X8412" s="14"/>
      <c r="Y8412" s="14"/>
    </row>
    <row r="8413" spans="1:25">
      <c r="A8413" s="14" t="s">
        <v>8401</v>
      </c>
      <c r="B8413" s="14" t="s">
        <v>60</v>
      </c>
      <c r="C8413" s="14" t="s">
        <v>128</v>
      </c>
      <c r="D8413" s="14" t="s">
        <v>75</v>
      </c>
      <c r="E8413" s="14">
        <v>1</v>
      </c>
      <c r="F8413" s="14">
        <v>326.10520050217201</v>
      </c>
      <c r="G8413" s="14">
        <v>108.701733500724</v>
      </c>
      <c r="H8413" s="14">
        <v>236.195153406467</v>
      </c>
      <c r="I8413" s="14">
        <v>214.228903164717</v>
      </c>
      <c r="J8413" s="14">
        <v>191.443791103172</v>
      </c>
      <c r="K8413" s="14">
        <v>238.96441023298101</v>
      </c>
      <c r="L8413" s="14">
        <v>24.7355070682639</v>
      </c>
      <c r="M8413" s="14">
        <v>22.785112061545</v>
      </c>
      <c r="O8413" s="14"/>
      <c r="P8413" s="14"/>
      <c r="Q8413" s="14"/>
      <c r="R8413" s="14"/>
      <c r="S8413" s="14"/>
      <c r="T8413" s="14"/>
      <c r="U8413" s="14"/>
      <c r="V8413" s="14"/>
      <c r="W8413" s="14"/>
      <c r="X8413" s="14"/>
      <c r="Y8413" s="14"/>
    </row>
    <row r="8414" spans="1:25">
      <c r="A8414" s="14" t="s">
        <v>8402</v>
      </c>
      <c r="B8414" s="14" t="s">
        <v>60</v>
      </c>
      <c r="C8414" s="14" t="s">
        <v>129</v>
      </c>
      <c r="D8414" s="14" t="s">
        <v>75</v>
      </c>
      <c r="E8414" s="14">
        <v>1</v>
      </c>
      <c r="F8414" s="14">
        <v>312.12336696174202</v>
      </c>
      <c r="G8414" s="14">
        <v>104.041122320581</v>
      </c>
      <c r="H8414" s="14">
        <v>225.52918217415399</v>
      </c>
      <c r="I8414" s="14">
        <v>200.66846383044799</v>
      </c>
      <c r="J8414" s="14">
        <v>178.90880699370001</v>
      </c>
      <c r="K8414" s="14">
        <v>224.33393687122401</v>
      </c>
      <c r="L8414" s="14">
        <v>23.665473040775801</v>
      </c>
      <c r="M8414" s="14">
        <v>21.7596568367481</v>
      </c>
      <c r="O8414" s="14"/>
      <c r="P8414" s="14"/>
      <c r="Q8414" s="14"/>
      <c r="R8414" s="14"/>
      <c r="S8414" s="14"/>
      <c r="T8414" s="14"/>
      <c r="U8414" s="14"/>
      <c r="V8414" s="14"/>
      <c r="W8414" s="14"/>
      <c r="X8414" s="14"/>
      <c r="Y8414" s="14"/>
    </row>
    <row r="8415" spans="1:25">
      <c r="A8415" s="14" t="s">
        <v>8403</v>
      </c>
      <c r="B8415" s="14" t="s">
        <v>60</v>
      </c>
      <c r="C8415" s="14" t="s">
        <v>130</v>
      </c>
      <c r="D8415" s="14" t="s">
        <v>75</v>
      </c>
      <c r="E8415" s="14">
        <v>1</v>
      </c>
      <c r="F8415" s="14">
        <v>325.505232582129</v>
      </c>
      <c r="G8415" s="14">
        <v>108.501744194043</v>
      </c>
      <c r="H8415" s="14">
        <v>234.84548251286299</v>
      </c>
      <c r="I8415" s="14">
        <v>206.47802963807999</v>
      </c>
      <c r="J8415" s="14">
        <v>184.53353190855199</v>
      </c>
      <c r="K8415" s="14">
        <v>230.302776077099</v>
      </c>
      <c r="L8415" s="14">
        <v>23.824746439019801</v>
      </c>
      <c r="M8415" s="14">
        <v>21.9444977295279</v>
      </c>
      <c r="O8415" s="14"/>
      <c r="P8415" s="14"/>
      <c r="Q8415" s="14"/>
      <c r="R8415" s="14"/>
      <c r="S8415" s="14"/>
      <c r="T8415" s="14"/>
      <c r="U8415" s="14"/>
      <c r="V8415" s="14"/>
      <c r="W8415" s="14"/>
      <c r="X8415" s="14"/>
      <c r="Y8415" s="14"/>
    </row>
    <row r="8416" spans="1:25">
      <c r="A8416" s="14" t="s">
        <v>8404</v>
      </c>
      <c r="B8416" s="14" t="s">
        <v>60</v>
      </c>
      <c r="C8416" s="14" t="s">
        <v>131</v>
      </c>
      <c r="D8416" s="14" t="s">
        <v>75</v>
      </c>
      <c r="E8416" s="14">
        <v>1</v>
      </c>
      <c r="F8416" s="14">
        <v>334.074974850768</v>
      </c>
      <c r="G8416" s="14">
        <v>111.35832495025601</v>
      </c>
      <c r="H8416" s="14">
        <v>240.490501209934</v>
      </c>
      <c r="I8416" s="14">
        <v>207.64436330062699</v>
      </c>
      <c r="J8416" s="14">
        <v>185.84541535505201</v>
      </c>
      <c r="K8416" s="14">
        <v>231.28588346999501</v>
      </c>
      <c r="L8416" s="14">
        <v>23.641520169367901</v>
      </c>
      <c r="M8416" s="14">
        <v>21.798947945574799</v>
      </c>
      <c r="O8416" s="14"/>
      <c r="P8416" s="14"/>
      <c r="Q8416" s="14"/>
      <c r="R8416" s="14"/>
      <c r="S8416" s="14"/>
      <c r="T8416" s="14"/>
      <c r="U8416" s="14"/>
      <c r="V8416" s="14"/>
      <c r="W8416" s="14"/>
      <c r="X8416" s="14"/>
      <c r="Y8416" s="14"/>
    </row>
    <row r="8417" spans="1:25">
      <c r="A8417" s="14" t="s">
        <v>8405</v>
      </c>
      <c r="B8417" s="14" t="s">
        <v>60</v>
      </c>
      <c r="C8417" s="14" t="s">
        <v>132</v>
      </c>
      <c r="D8417" s="14" t="s">
        <v>75</v>
      </c>
      <c r="E8417" s="14">
        <v>1</v>
      </c>
      <c r="F8417" s="14">
        <v>355.19340311650501</v>
      </c>
      <c r="G8417" s="14">
        <v>118.397801038835</v>
      </c>
      <c r="H8417" s="14">
        <v>254.918616234501</v>
      </c>
      <c r="I8417" s="14">
        <v>216.437933071315</v>
      </c>
      <c r="J8417" s="14">
        <v>194.37292516315699</v>
      </c>
      <c r="K8417" s="14">
        <v>240.30923315381801</v>
      </c>
      <c r="L8417" s="14">
        <v>23.871300082503801</v>
      </c>
      <c r="M8417" s="14">
        <v>22.0650079081577</v>
      </c>
      <c r="O8417" s="14"/>
      <c r="P8417" s="14"/>
      <c r="Q8417" s="14"/>
      <c r="R8417" s="14"/>
      <c r="S8417" s="14"/>
      <c r="T8417" s="14"/>
      <c r="U8417" s="14"/>
      <c r="V8417" s="14"/>
      <c r="W8417" s="14"/>
      <c r="X8417" s="14"/>
      <c r="Y8417" s="14"/>
    </row>
    <row r="8418" spans="1:25">
      <c r="A8418" s="14" t="s">
        <v>8406</v>
      </c>
      <c r="B8418" s="14" t="s">
        <v>60</v>
      </c>
      <c r="C8418" s="14" t="s">
        <v>38</v>
      </c>
      <c r="D8418" s="14" t="s">
        <v>75</v>
      </c>
      <c r="E8418" s="14">
        <v>2</v>
      </c>
      <c r="F8418" s="14">
        <v>399.60869414035301</v>
      </c>
      <c r="G8418" s="14">
        <v>133.20289804678399</v>
      </c>
      <c r="H8418" s="14">
        <v>280.13620530281003</v>
      </c>
      <c r="I8418" s="14">
        <v>271.95582409445501</v>
      </c>
      <c r="J8418" s="14">
        <v>245.74546485067799</v>
      </c>
      <c r="K8418" s="14">
        <v>300.18398882964999</v>
      </c>
      <c r="L8418" s="14">
        <v>28.228164735195001</v>
      </c>
      <c r="M8418" s="14">
        <v>26.210359243777599</v>
      </c>
      <c r="O8418" s="14"/>
      <c r="P8418" s="14"/>
      <c r="Q8418" s="14"/>
      <c r="R8418" s="14"/>
      <c r="S8418" s="14"/>
      <c r="T8418" s="14"/>
      <c r="U8418" s="14"/>
      <c r="V8418" s="14"/>
      <c r="W8418" s="14"/>
      <c r="X8418" s="14"/>
      <c r="Y8418" s="14"/>
    </row>
    <row r="8419" spans="1:25">
      <c r="A8419" s="14" t="s">
        <v>8407</v>
      </c>
      <c r="B8419" s="14" t="s">
        <v>60</v>
      </c>
      <c r="C8419" s="14" t="s">
        <v>36</v>
      </c>
      <c r="D8419" s="14" t="s">
        <v>75</v>
      </c>
      <c r="E8419" s="14">
        <v>2</v>
      </c>
      <c r="F8419" s="14">
        <v>379.43999927634599</v>
      </c>
      <c r="G8419" s="14">
        <v>126.479999758782</v>
      </c>
      <c r="H8419" s="14">
        <v>264.351799741072</v>
      </c>
      <c r="I8419" s="14">
        <v>253.86787360529101</v>
      </c>
      <c r="J8419" s="14">
        <v>228.759667280873</v>
      </c>
      <c r="K8419" s="14">
        <v>280.961901291495</v>
      </c>
      <c r="L8419" s="14">
        <v>27.094027686204001</v>
      </c>
      <c r="M8419" s="14">
        <v>25.108206324418099</v>
      </c>
      <c r="O8419" s="14"/>
      <c r="P8419" s="14"/>
      <c r="Q8419" s="14"/>
      <c r="R8419" s="14"/>
      <c r="S8419" s="14"/>
      <c r="T8419" s="14"/>
      <c r="U8419" s="14"/>
      <c r="V8419" s="14"/>
      <c r="W8419" s="14"/>
      <c r="X8419" s="14"/>
      <c r="Y8419" s="14"/>
    </row>
    <row r="8420" spans="1:25">
      <c r="A8420" s="14" t="s">
        <v>8408</v>
      </c>
      <c r="B8420" s="14" t="s">
        <v>60</v>
      </c>
      <c r="C8420" s="14" t="s">
        <v>34</v>
      </c>
      <c r="D8420" s="14" t="s">
        <v>75</v>
      </c>
      <c r="E8420" s="14">
        <v>2</v>
      </c>
      <c r="F8420" s="14">
        <v>361.98031904675003</v>
      </c>
      <c r="G8420" s="14">
        <v>120.660106348917</v>
      </c>
      <c r="H8420" s="14">
        <v>251.25831664902401</v>
      </c>
      <c r="I8420" s="14">
        <v>237.775101635819</v>
      </c>
      <c r="J8420" s="14">
        <v>213.728215396856</v>
      </c>
      <c r="K8420" s="14">
        <v>263.77117175098601</v>
      </c>
      <c r="L8420" s="14">
        <v>25.996070115166699</v>
      </c>
      <c r="M8420" s="14">
        <v>24.046886238963499</v>
      </c>
      <c r="O8420" s="14"/>
      <c r="P8420" s="14"/>
      <c r="Q8420" s="14"/>
      <c r="R8420" s="14"/>
      <c r="S8420" s="14"/>
      <c r="T8420" s="14"/>
      <c r="U8420" s="14"/>
      <c r="V8420" s="14"/>
      <c r="W8420" s="14"/>
      <c r="X8420" s="14"/>
      <c r="Y8420" s="14"/>
    </row>
    <row r="8421" spans="1:25">
      <c r="A8421" s="14" t="s">
        <v>8409</v>
      </c>
      <c r="B8421" s="14" t="s">
        <v>60</v>
      </c>
      <c r="C8421" s="14" t="s">
        <v>128</v>
      </c>
      <c r="D8421" s="14" t="s">
        <v>75</v>
      </c>
      <c r="E8421" s="14">
        <v>2</v>
      </c>
      <c r="F8421" s="14">
        <v>355.676834207193</v>
      </c>
      <c r="G8421" s="14">
        <v>118.558944735731</v>
      </c>
      <c r="H8421" s="14">
        <v>246.56801977608001</v>
      </c>
      <c r="I8421" s="14">
        <v>229.35451878315999</v>
      </c>
      <c r="J8421" s="14">
        <v>206.00332612175399</v>
      </c>
      <c r="K8421" s="14">
        <v>254.61593699416699</v>
      </c>
      <c r="L8421" s="14">
        <v>25.261418211006699</v>
      </c>
      <c r="M8421" s="14">
        <v>23.3511926614059</v>
      </c>
      <c r="O8421" s="14"/>
      <c r="P8421" s="14"/>
      <c r="Q8421" s="14"/>
      <c r="R8421" s="14"/>
      <c r="S8421" s="14"/>
      <c r="T8421" s="14"/>
      <c r="U8421" s="14"/>
      <c r="V8421" s="14"/>
      <c r="W8421" s="14"/>
      <c r="X8421" s="14"/>
      <c r="Y8421" s="14"/>
    </row>
    <row r="8422" spans="1:25">
      <c r="A8422" s="14" t="s">
        <v>8410</v>
      </c>
      <c r="B8422" s="14" t="s">
        <v>60</v>
      </c>
      <c r="C8422" s="14" t="s">
        <v>129</v>
      </c>
      <c r="D8422" s="14" t="s">
        <v>75</v>
      </c>
      <c r="E8422" s="14">
        <v>2</v>
      </c>
      <c r="F8422" s="14">
        <v>363.88869235765998</v>
      </c>
      <c r="G8422" s="14">
        <v>121.296230785887</v>
      </c>
      <c r="H8422" s="14">
        <v>251.81911390526199</v>
      </c>
      <c r="I8422" s="14">
        <v>231.47552080972</v>
      </c>
      <c r="J8422" s="14">
        <v>208.19337331173099</v>
      </c>
      <c r="K8422" s="14">
        <v>256.63969387111302</v>
      </c>
      <c r="L8422" s="14">
        <v>25.164173061393399</v>
      </c>
      <c r="M8422" s="14">
        <v>23.2821474979885</v>
      </c>
      <c r="O8422" s="14"/>
      <c r="P8422" s="14"/>
      <c r="Q8422" s="14"/>
      <c r="R8422" s="14"/>
      <c r="S8422" s="14"/>
      <c r="T8422" s="14"/>
      <c r="U8422" s="14"/>
      <c r="V8422" s="14"/>
      <c r="W8422" s="14"/>
      <c r="X8422" s="14"/>
      <c r="Y8422" s="14"/>
    </row>
    <row r="8423" spans="1:25">
      <c r="A8423" s="14" t="s">
        <v>8411</v>
      </c>
      <c r="B8423" s="14" t="s">
        <v>60</v>
      </c>
      <c r="C8423" s="14" t="s">
        <v>130</v>
      </c>
      <c r="D8423" s="14" t="s">
        <v>75</v>
      </c>
      <c r="E8423" s="14">
        <v>2</v>
      </c>
      <c r="F8423" s="14">
        <v>374.137172830743</v>
      </c>
      <c r="G8423" s="14">
        <v>124.712390943581</v>
      </c>
      <c r="H8423" s="14">
        <v>258.82710796241003</v>
      </c>
      <c r="I8423" s="14">
        <v>235.61318622716701</v>
      </c>
      <c r="J8423" s="14">
        <v>212.226637852045</v>
      </c>
      <c r="K8423" s="14">
        <v>260.86301075654399</v>
      </c>
      <c r="L8423" s="14">
        <v>25.249824529376799</v>
      </c>
      <c r="M8423" s="14">
        <v>23.386548375122</v>
      </c>
      <c r="O8423" s="14"/>
      <c r="P8423" s="14"/>
      <c r="Q8423" s="14"/>
      <c r="R8423" s="14"/>
      <c r="S8423" s="14"/>
      <c r="T8423" s="14"/>
      <c r="U8423" s="14"/>
      <c r="V8423" s="14"/>
      <c r="W8423" s="14"/>
      <c r="X8423" s="14"/>
      <c r="Y8423" s="14"/>
    </row>
    <row r="8424" spans="1:25">
      <c r="A8424" s="14" t="s">
        <v>8412</v>
      </c>
      <c r="B8424" s="14" t="s">
        <v>60</v>
      </c>
      <c r="C8424" s="14" t="s">
        <v>131</v>
      </c>
      <c r="D8424" s="14" t="s">
        <v>75</v>
      </c>
      <c r="E8424" s="14">
        <v>2</v>
      </c>
      <c r="F8424" s="14">
        <v>362.23789530689101</v>
      </c>
      <c r="G8424" s="14">
        <v>120.74596510229701</v>
      </c>
      <c r="H8424" s="14">
        <v>250.15047187095399</v>
      </c>
      <c r="I8424" s="14">
        <v>225.370268748678</v>
      </c>
      <c r="J8424" s="14">
        <v>202.623642634497</v>
      </c>
      <c r="K8424" s="14">
        <v>249.959998519393</v>
      </c>
      <c r="L8424" s="14">
        <v>24.589729770715799</v>
      </c>
      <c r="M8424" s="14">
        <v>22.746626114180302</v>
      </c>
      <c r="O8424" s="14"/>
      <c r="P8424" s="14"/>
      <c r="Q8424" s="14"/>
      <c r="R8424" s="14"/>
      <c r="S8424" s="14"/>
      <c r="T8424" s="14"/>
      <c r="U8424" s="14"/>
      <c r="V8424" s="14"/>
      <c r="W8424" s="14"/>
      <c r="X8424" s="14"/>
      <c r="Y8424" s="14"/>
    </row>
    <row r="8425" spans="1:25">
      <c r="A8425" s="14" t="s">
        <v>8413</v>
      </c>
      <c r="B8425" s="14" t="s">
        <v>60</v>
      </c>
      <c r="C8425" s="14" t="s">
        <v>132</v>
      </c>
      <c r="D8425" s="14" t="s">
        <v>75</v>
      </c>
      <c r="E8425" s="14">
        <v>2</v>
      </c>
      <c r="F8425" s="14">
        <v>361.91151699963399</v>
      </c>
      <c r="G8425" s="14">
        <v>120.637172333211</v>
      </c>
      <c r="H8425" s="14">
        <v>249.25378930814099</v>
      </c>
      <c r="I8425" s="14">
        <v>221.20219528275101</v>
      </c>
      <c r="J8425" s="14">
        <v>198.87702179599901</v>
      </c>
      <c r="K8425" s="14">
        <v>245.33717416901601</v>
      </c>
      <c r="L8425" s="14">
        <v>24.134978886265198</v>
      </c>
      <c r="M8425" s="14">
        <v>22.325173486752199</v>
      </c>
      <c r="O8425" s="14"/>
      <c r="P8425" s="14"/>
      <c r="Q8425" s="14"/>
      <c r="R8425" s="14"/>
      <c r="S8425" s="14"/>
      <c r="T8425" s="14"/>
      <c r="U8425" s="14"/>
      <c r="V8425" s="14"/>
      <c r="W8425" s="14"/>
      <c r="X8425" s="14"/>
      <c r="Y8425" s="14"/>
    </row>
    <row r="8426" spans="1:25">
      <c r="A8426" s="14" t="s">
        <v>8414</v>
      </c>
      <c r="B8426" s="14" t="s">
        <v>60</v>
      </c>
      <c r="C8426" s="14" t="s">
        <v>38</v>
      </c>
      <c r="D8426" s="14" t="s">
        <v>75</v>
      </c>
      <c r="E8426" s="14">
        <v>3</v>
      </c>
      <c r="F8426" s="14">
        <v>419.129868232077</v>
      </c>
      <c r="G8426" s="14">
        <v>139.70995607735901</v>
      </c>
      <c r="H8426" s="14">
        <v>278.90486783212202</v>
      </c>
      <c r="I8426" s="14">
        <v>275.60471927438101</v>
      </c>
      <c r="J8426" s="14">
        <v>249.54837061623201</v>
      </c>
      <c r="K8426" s="14">
        <v>303.61783393360798</v>
      </c>
      <c r="L8426" s="14">
        <v>28.013114659227501</v>
      </c>
      <c r="M8426" s="14">
        <v>26.056348658148899</v>
      </c>
      <c r="O8426" s="14"/>
      <c r="P8426" s="14"/>
      <c r="Q8426" s="14"/>
      <c r="R8426" s="14"/>
      <c r="S8426" s="14"/>
      <c r="T8426" s="14"/>
      <c r="U8426" s="14"/>
      <c r="V8426" s="14"/>
      <c r="W8426" s="14"/>
      <c r="X8426" s="14"/>
      <c r="Y8426" s="14"/>
    </row>
    <row r="8427" spans="1:25">
      <c r="A8427" s="14" t="s">
        <v>8415</v>
      </c>
      <c r="B8427" s="14" t="s">
        <v>60</v>
      </c>
      <c r="C8427" s="14" t="s">
        <v>36</v>
      </c>
      <c r="D8427" s="14" t="s">
        <v>75</v>
      </c>
      <c r="E8427" s="14">
        <v>3</v>
      </c>
      <c r="F8427" s="14">
        <v>416.866924661295</v>
      </c>
      <c r="G8427" s="14">
        <v>138.95564155376499</v>
      </c>
      <c r="H8427" s="14">
        <v>275.02716490489399</v>
      </c>
      <c r="I8427" s="14">
        <v>267.29016251704599</v>
      </c>
      <c r="J8427" s="14">
        <v>241.986886694172</v>
      </c>
      <c r="K8427" s="14">
        <v>294.499010089526</v>
      </c>
      <c r="L8427" s="14">
        <v>27.208847572480199</v>
      </c>
      <c r="M8427" s="14">
        <v>25.3032758228738</v>
      </c>
      <c r="O8427" s="14"/>
      <c r="P8427" s="14"/>
      <c r="Q8427" s="14"/>
      <c r="R8427" s="14"/>
      <c r="S8427" s="14"/>
      <c r="T8427" s="14"/>
      <c r="U8427" s="14"/>
      <c r="V8427" s="14"/>
      <c r="W8427" s="14"/>
      <c r="X8427" s="14"/>
      <c r="Y8427" s="14"/>
    </row>
    <row r="8428" spans="1:25">
      <c r="A8428" s="14" t="s">
        <v>8416</v>
      </c>
      <c r="B8428" s="14" t="s">
        <v>60</v>
      </c>
      <c r="C8428" s="14" t="s">
        <v>34</v>
      </c>
      <c r="D8428" s="14" t="s">
        <v>75</v>
      </c>
      <c r="E8428" s="14">
        <v>3</v>
      </c>
      <c r="F8428" s="14">
        <v>405.45440546647501</v>
      </c>
      <c r="G8428" s="14">
        <v>135.151468488825</v>
      </c>
      <c r="H8428" s="14">
        <v>266.08111659435298</v>
      </c>
      <c r="I8428" s="14">
        <v>255.43549130285601</v>
      </c>
      <c r="J8428" s="14">
        <v>230.92799049769499</v>
      </c>
      <c r="K8428" s="14">
        <v>281.81549102088701</v>
      </c>
      <c r="L8428" s="14">
        <v>26.379999718030199</v>
      </c>
      <c r="M8428" s="14">
        <v>24.507500805161602</v>
      </c>
      <c r="O8428" s="14"/>
      <c r="P8428" s="14"/>
      <c r="Q8428" s="14"/>
      <c r="R8428" s="14"/>
      <c r="S8428" s="14"/>
      <c r="T8428" s="14"/>
      <c r="U8428" s="14"/>
      <c r="V8428" s="14"/>
      <c r="W8428" s="14"/>
      <c r="X8428" s="14"/>
      <c r="Y8428" s="14"/>
    </row>
    <row r="8429" spans="1:25">
      <c r="A8429" s="14" t="s">
        <v>8417</v>
      </c>
      <c r="B8429" s="14" t="s">
        <v>60</v>
      </c>
      <c r="C8429" s="14" t="s">
        <v>128</v>
      </c>
      <c r="D8429" s="14" t="s">
        <v>75</v>
      </c>
      <c r="E8429" s="14">
        <v>3</v>
      </c>
      <c r="F8429" s="14">
        <v>415.29535426276101</v>
      </c>
      <c r="G8429" s="14">
        <v>138.43178475425401</v>
      </c>
      <c r="H8429" s="14">
        <v>271.66214497276201</v>
      </c>
      <c r="I8429" s="14">
        <v>256.34898845849602</v>
      </c>
      <c r="J8429" s="14">
        <v>232.09006128812101</v>
      </c>
      <c r="K8429" s="14">
        <v>282.43843209158501</v>
      </c>
      <c r="L8429" s="14">
        <v>26.089443633088798</v>
      </c>
      <c r="M8429" s="14">
        <v>24.2589271703748</v>
      </c>
      <c r="O8429" s="14"/>
      <c r="P8429" s="14"/>
      <c r="Q8429" s="14"/>
      <c r="R8429" s="14"/>
      <c r="S8429" s="14"/>
      <c r="T8429" s="14"/>
      <c r="U8429" s="14"/>
      <c r="V8429" s="14"/>
      <c r="W8429" s="14"/>
      <c r="X8429" s="14"/>
      <c r="Y8429" s="14"/>
    </row>
    <row r="8430" spans="1:25">
      <c r="A8430" s="14" t="s">
        <v>8418</v>
      </c>
      <c r="B8430" s="14" t="s">
        <v>60</v>
      </c>
      <c r="C8430" s="14" t="s">
        <v>129</v>
      </c>
      <c r="D8430" s="14" t="s">
        <v>75</v>
      </c>
      <c r="E8430" s="14">
        <v>3</v>
      </c>
      <c r="F8430" s="14">
        <v>435.99712850922703</v>
      </c>
      <c r="G8430" s="14">
        <v>145.33237616974199</v>
      </c>
      <c r="H8430" s="14">
        <v>284.77745312520898</v>
      </c>
      <c r="I8430" s="14">
        <v>265.67009990048899</v>
      </c>
      <c r="J8430" s="14">
        <v>241.14077458422199</v>
      </c>
      <c r="K8430" s="14">
        <v>292.00410513797198</v>
      </c>
      <c r="L8430" s="14">
        <v>26.3340052374839</v>
      </c>
      <c r="M8430" s="14">
        <v>24.5293253162667</v>
      </c>
      <c r="O8430" s="14"/>
      <c r="P8430" s="14"/>
      <c r="Q8430" s="14"/>
      <c r="R8430" s="14"/>
      <c r="S8430" s="14"/>
      <c r="T8430" s="14"/>
      <c r="U8430" s="14"/>
      <c r="V8430" s="14"/>
      <c r="W8430" s="14"/>
      <c r="X8430" s="14"/>
      <c r="Y8430" s="14"/>
    </row>
    <row r="8431" spans="1:25">
      <c r="A8431" s="14" t="s">
        <v>8419</v>
      </c>
      <c r="B8431" s="14" t="s">
        <v>60</v>
      </c>
      <c r="C8431" s="14" t="s">
        <v>130</v>
      </c>
      <c r="D8431" s="14" t="s">
        <v>75</v>
      </c>
      <c r="E8431" s="14">
        <v>3</v>
      </c>
      <c r="F8431" s="14">
        <v>456.70170412521401</v>
      </c>
      <c r="G8431" s="14">
        <v>152.23390137507101</v>
      </c>
      <c r="H8431" s="14">
        <v>297.66904183463902</v>
      </c>
      <c r="I8431" s="14">
        <v>274.41805877137898</v>
      </c>
      <c r="J8431" s="14">
        <v>249.661122593778</v>
      </c>
      <c r="K8431" s="14">
        <v>300.95303685705699</v>
      </c>
      <c r="L8431" s="14">
        <v>26.534978085677398</v>
      </c>
      <c r="M8431" s="14">
        <v>24.756936177600899</v>
      </c>
      <c r="O8431" s="14"/>
      <c r="P8431" s="14"/>
      <c r="Q8431" s="14"/>
      <c r="R8431" s="14"/>
      <c r="S8431" s="14"/>
      <c r="T8431" s="14"/>
      <c r="U8431" s="14"/>
      <c r="V8431" s="14"/>
      <c r="W8431" s="14"/>
      <c r="X8431" s="14"/>
      <c r="Y8431" s="14"/>
    </row>
    <row r="8432" spans="1:25">
      <c r="A8432" s="14" t="s">
        <v>8420</v>
      </c>
      <c r="B8432" s="14" t="s">
        <v>60</v>
      </c>
      <c r="C8432" s="14" t="s">
        <v>131</v>
      </c>
      <c r="D8432" s="14" t="s">
        <v>75</v>
      </c>
      <c r="E8432" s="14">
        <v>3</v>
      </c>
      <c r="F8432" s="14">
        <v>439.67895850508501</v>
      </c>
      <c r="G8432" s="14">
        <v>146.559652835028</v>
      </c>
      <c r="H8432" s="14">
        <v>285.75631787936499</v>
      </c>
      <c r="I8432" s="14">
        <v>260.39665392093002</v>
      </c>
      <c r="J8432" s="14">
        <v>236.46792085730399</v>
      </c>
      <c r="K8432" s="14">
        <v>286.07820158766799</v>
      </c>
      <c r="L8432" s="14">
        <v>25.681547666738101</v>
      </c>
      <c r="M8432" s="14">
        <v>23.928733063625899</v>
      </c>
      <c r="O8432" s="14"/>
      <c r="P8432" s="14"/>
      <c r="Q8432" s="14"/>
      <c r="R8432" s="14"/>
      <c r="S8432" s="14"/>
      <c r="T8432" s="14"/>
      <c r="U8432" s="14"/>
      <c r="V8432" s="14"/>
      <c r="W8432" s="14"/>
      <c r="X8432" s="14"/>
      <c r="Y8432" s="14"/>
    </row>
    <row r="8433" spans="1:25">
      <c r="A8433" s="14" t="s">
        <v>8421</v>
      </c>
      <c r="B8433" s="14" t="s">
        <v>60</v>
      </c>
      <c r="C8433" s="14" t="s">
        <v>132</v>
      </c>
      <c r="D8433" s="14" t="s">
        <v>75</v>
      </c>
      <c r="E8433" s="14">
        <v>3</v>
      </c>
      <c r="F8433" s="14">
        <v>418.28771584250501</v>
      </c>
      <c r="G8433" s="14">
        <v>139.42923861416801</v>
      </c>
      <c r="H8433" s="14">
        <v>270.78020122511998</v>
      </c>
      <c r="I8433" s="14">
        <v>242.43733340391699</v>
      </c>
      <c r="J8433" s="14">
        <v>219.59880945332199</v>
      </c>
      <c r="K8433" s="14">
        <v>266.99276842336297</v>
      </c>
      <c r="L8433" s="14">
        <v>24.555435019445898</v>
      </c>
      <c r="M8433" s="14">
        <v>22.838523950595601</v>
      </c>
      <c r="O8433" s="14"/>
      <c r="P8433" s="14"/>
      <c r="Q8433" s="14"/>
      <c r="R8433" s="14"/>
      <c r="S8433" s="14"/>
      <c r="T8433" s="14"/>
      <c r="U8433" s="14"/>
      <c r="V8433" s="14"/>
      <c r="W8433" s="14"/>
      <c r="X8433" s="14"/>
      <c r="Y8433" s="14"/>
    </row>
    <row r="8434" spans="1:25">
      <c r="A8434" s="14" t="s">
        <v>8422</v>
      </c>
      <c r="B8434" s="14" t="s">
        <v>60</v>
      </c>
      <c r="C8434" s="14" t="s">
        <v>38</v>
      </c>
      <c r="D8434" s="14" t="s">
        <v>75</v>
      </c>
      <c r="E8434" s="14">
        <v>4</v>
      </c>
      <c r="F8434" s="14">
        <v>421.77173512562098</v>
      </c>
      <c r="G8434" s="14">
        <v>140.590578375207</v>
      </c>
      <c r="H8434" s="14">
        <v>306.29978077227901</v>
      </c>
      <c r="I8434" s="14">
        <v>297.89318337070603</v>
      </c>
      <c r="J8434" s="14">
        <v>269.96572883997698</v>
      </c>
      <c r="K8434" s="14">
        <v>327.91107516235701</v>
      </c>
      <c r="L8434" s="14">
        <v>30.017891791651401</v>
      </c>
      <c r="M8434" s="14">
        <v>27.927454530729001</v>
      </c>
      <c r="O8434" s="14"/>
      <c r="P8434" s="14"/>
      <c r="Q8434" s="14"/>
      <c r="R8434" s="14"/>
      <c r="S8434" s="14"/>
      <c r="T8434" s="14"/>
      <c r="U8434" s="14"/>
      <c r="V8434" s="14"/>
      <c r="W8434" s="14"/>
      <c r="X8434" s="14"/>
      <c r="Y8434" s="14"/>
    </row>
    <row r="8435" spans="1:25">
      <c r="A8435" s="14" t="s">
        <v>8423</v>
      </c>
      <c r="B8435" s="14" t="s">
        <v>60</v>
      </c>
      <c r="C8435" s="14" t="s">
        <v>36</v>
      </c>
      <c r="D8435" s="14" t="s">
        <v>75</v>
      </c>
      <c r="E8435" s="14">
        <v>4</v>
      </c>
      <c r="F8435" s="14">
        <v>441.15779550209498</v>
      </c>
      <c r="G8435" s="14">
        <v>147.052598500698</v>
      </c>
      <c r="H8435" s="14">
        <v>318.70036662868802</v>
      </c>
      <c r="I8435" s="14">
        <v>306.73421342054598</v>
      </c>
      <c r="J8435" s="14">
        <v>278.60524153820398</v>
      </c>
      <c r="K8435" s="14">
        <v>336.92008078011497</v>
      </c>
      <c r="L8435" s="14">
        <v>30.1858673595687</v>
      </c>
      <c r="M8435" s="14">
        <v>28.128971882341901</v>
      </c>
      <c r="O8435" s="14"/>
      <c r="P8435" s="14"/>
      <c r="Q8435" s="14"/>
      <c r="R8435" s="14"/>
      <c r="S8435" s="14"/>
      <c r="T8435" s="14"/>
      <c r="U8435" s="14"/>
      <c r="V8435" s="14"/>
      <c r="W8435" s="14"/>
      <c r="X8435" s="14"/>
      <c r="Y8435" s="14"/>
    </row>
    <row r="8436" spans="1:25">
      <c r="A8436" s="14" t="s">
        <v>8424</v>
      </c>
      <c r="B8436" s="14" t="s">
        <v>60</v>
      </c>
      <c r="C8436" s="14" t="s">
        <v>34</v>
      </c>
      <c r="D8436" s="14" t="s">
        <v>75</v>
      </c>
      <c r="E8436" s="14">
        <v>4</v>
      </c>
      <c r="F8436" s="14">
        <v>437.22740159641302</v>
      </c>
      <c r="G8436" s="14">
        <v>145.74246719880401</v>
      </c>
      <c r="H8436" s="14">
        <v>315.30746435447003</v>
      </c>
      <c r="I8436" s="14">
        <v>301.384562516004</v>
      </c>
      <c r="J8436" s="14">
        <v>273.626495625622</v>
      </c>
      <c r="K8436" s="14">
        <v>331.18186628393801</v>
      </c>
      <c r="L8436" s="14">
        <v>29.797303767934402</v>
      </c>
      <c r="M8436" s="14">
        <v>27.7580668903815</v>
      </c>
      <c r="O8436" s="14"/>
      <c r="P8436" s="14"/>
      <c r="Q8436" s="14"/>
      <c r="R8436" s="14"/>
      <c r="S8436" s="14"/>
      <c r="T8436" s="14"/>
      <c r="U8436" s="14"/>
      <c r="V8436" s="14"/>
      <c r="W8436" s="14"/>
      <c r="X8436" s="14"/>
      <c r="Y8436" s="14"/>
    </row>
    <row r="8437" spans="1:25">
      <c r="A8437" s="14" t="s">
        <v>8425</v>
      </c>
      <c r="B8437" s="14" t="s">
        <v>60</v>
      </c>
      <c r="C8437" s="14" t="s">
        <v>128</v>
      </c>
      <c r="D8437" s="14" t="s">
        <v>75</v>
      </c>
      <c r="E8437" s="14">
        <v>4</v>
      </c>
      <c r="F8437" s="14">
        <v>438.62113589835297</v>
      </c>
      <c r="G8437" s="14">
        <v>146.20704529945101</v>
      </c>
      <c r="H8437" s="14">
        <v>315.96393595904999</v>
      </c>
      <c r="I8437" s="14">
        <v>296.26431788637302</v>
      </c>
      <c r="J8437" s="14">
        <v>269.03574787553498</v>
      </c>
      <c r="K8437" s="14">
        <v>325.489919087847</v>
      </c>
      <c r="L8437" s="14">
        <v>29.225601201474301</v>
      </c>
      <c r="M8437" s="14">
        <v>27.228570010838201</v>
      </c>
      <c r="O8437" s="14"/>
      <c r="P8437" s="14"/>
      <c r="Q8437" s="14"/>
      <c r="R8437" s="14"/>
      <c r="S8437" s="14"/>
      <c r="T8437" s="14"/>
      <c r="U8437" s="14"/>
      <c r="V8437" s="14"/>
      <c r="W8437" s="14"/>
      <c r="X8437" s="14"/>
      <c r="Y8437" s="14"/>
    </row>
    <row r="8438" spans="1:25">
      <c r="A8438" s="14" t="s">
        <v>8426</v>
      </c>
      <c r="B8438" s="14" t="s">
        <v>60</v>
      </c>
      <c r="C8438" s="14" t="s">
        <v>129</v>
      </c>
      <c r="D8438" s="14" t="s">
        <v>75</v>
      </c>
      <c r="E8438" s="14">
        <v>4</v>
      </c>
      <c r="F8438" s="14">
        <v>415.58714191007499</v>
      </c>
      <c r="G8438" s="14">
        <v>138.529047303358</v>
      </c>
      <c r="H8438" s="14">
        <v>298.85670248604902</v>
      </c>
      <c r="I8438" s="14">
        <v>275.48569147747202</v>
      </c>
      <c r="J8438" s="14">
        <v>249.50946915951599</v>
      </c>
      <c r="K8438" s="14">
        <v>303.42129675838203</v>
      </c>
      <c r="L8438" s="14">
        <v>27.9356052809093</v>
      </c>
      <c r="M8438" s="14">
        <v>25.976222317956399</v>
      </c>
      <c r="O8438" s="14"/>
      <c r="P8438" s="14"/>
      <c r="Q8438" s="14"/>
      <c r="R8438" s="14"/>
      <c r="S8438" s="14"/>
      <c r="T8438" s="14"/>
      <c r="U8438" s="14"/>
      <c r="V8438" s="14"/>
      <c r="W8438" s="14"/>
      <c r="X8438" s="14"/>
      <c r="Y8438" s="14"/>
    </row>
    <row r="8439" spans="1:25">
      <c r="A8439" s="14" t="s">
        <v>8427</v>
      </c>
      <c r="B8439" s="14" t="s">
        <v>60</v>
      </c>
      <c r="C8439" s="14" t="s">
        <v>130</v>
      </c>
      <c r="D8439" s="14" t="s">
        <v>75</v>
      </c>
      <c r="E8439" s="14">
        <v>4</v>
      </c>
      <c r="F8439" s="14">
        <v>425.24319483835302</v>
      </c>
      <c r="G8439" s="14">
        <v>141.74773161278401</v>
      </c>
      <c r="H8439" s="14">
        <v>305.194814539314</v>
      </c>
      <c r="I8439" s="14">
        <v>277.35082276191702</v>
      </c>
      <c r="J8439" s="14">
        <v>251.49286626747599</v>
      </c>
      <c r="K8439" s="14">
        <v>305.13607511547002</v>
      </c>
      <c r="L8439" s="14">
        <v>27.785252353553499</v>
      </c>
      <c r="M8439" s="14">
        <v>25.857956494440799</v>
      </c>
      <c r="O8439" s="14"/>
      <c r="P8439" s="14"/>
      <c r="Q8439" s="14"/>
      <c r="R8439" s="14"/>
      <c r="S8439" s="14"/>
      <c r="T8439" s="14"/>
      <c r="U8439" s="14"/>
      <c r="V8439" s="14"/>
      <c r="W8439" s="14"/>
      <c r="X8439" s="14"/>
      <c r="Y8439" s="14"/>
    </row>
    <row r="8440" spans="1:25">
      <c r="A8440" s="14" t="s">
        <v>8428</v>
      </c>
      <c r="B8440" s="14" t="s">
        <v>60</v>
      </c>
      <c r="C8440" s="14" t="s">
        <v>131</v>
      </c>
      <c r="D8440" s="14" t="s">
        <v>75</v>
      </c>
      <c r="E8440" s="14">
        <v>4</v>
      </c>
      <c r="F8440" s="14">
        <v>411.54234333242101</v>
      </c>
      <c r="G8440" s="14">
        <v>137.180781110807</v>
      </c>
      <c r="H8440" s="14">
        <v>294.78843554891699</v>
      </c>
      <c r="I8440" s="14">
        <v>265.40254555455698</v>
      </c>
      <c r="J8440" s="14">
        <v>240.267675906118</v>
      </c>
      <c r="K8440" s="14">
        <v>292.44300876494901</v>
      </c>
      <c r="L8440" s="14">
        <v>27.040463210392499</v>
      </c>
      <c r="M8440" s="14">
        <v>25.134869648438499</v>
      </c>
      <c r="O8440" s="14"/>
      <c r="P8440" s="14"/>
      <c r="Q8440" s="14"/>
      <c r="R8440" s="14"/>
      <c r="S8440" s="14"/>
      <c r="T8440" s="14"/>
      <c r="U8440" s="14"/>
      <c r="V8440" s="14"/>
      <c r="W8440" s="14"/>
      <c r="X8440" s="14"/>
      <c r="Y8440" s="14"/>
    </row>
    <row r="8441" spans="1:25">
      <c r="A8441" s="14" t="s">
        <v>8429</v>
      </c>
      <c r="B8441" s="14" t="s">
        <v>60</v>
      </c>
      <c r="C8441" s="14" t="s">
        <v>132</v>
      </c>
      <c r="D8441" s="14" t="s">
        <v>75</v>
      </c>
      <c r="E8441" s="14">
        <v>4</v>
      </c>
      <c r="F8441" s="14">
        <v>439.02329010282699</v>
      </c>
      <c r="G8441" s="14">
        <v>146.34109670094199</v>
      </c>
      <c r="H8441" s="14">
        <v>314.12656704552597</v>
      </c>
      <c r="I8441" s="14">
        <v>279.58213863341598</v>
      </c>
      <c r="J8441" s="14">
        <v>253.91769763201501</v>
      </c>
      <c r="K8441" s="14">
        <v>307.127996154794</v>
      </c>
      <c r="L8441" s="14">
        <v>27.5458575213781</v>
      </c>
      <c r="M8441" s="14">
        <v>25.664441001400501</v>
      </c>
      <c r="O8441" s="14"/>
      <c r="P8441" s="14"/>
      <c r="Q8441" s="14"/>
      <c r="R8441" s="14"/>
      <c r="S8441" s="14"/>
      <c r="T8441" s="14"/>
      <c r="U8441" s="14"/>
      <c r="V8441" s="14"/>
      <c r="W8441" s="14"/>
      <c r="X8441" s="14"/>
      <c r="Y8441" s="14"/>
    </row>
    <row r="8442" spans="1:25">
      <c r="A8442" s="14" t="s">
        <v>8430</v>
      </c>
      <c r="B8442" s="14" t="s">
        <v>60</v>
      </c>
      <c r="C8442" s="14" t="s">
        <v>38</v>
      </c>
      <c r="D8442" s="14" t="s">
        <v>75</v>
      </c>
      <c r="E8442" s="14">
        <v>5</v>
      </c>
      <c r="F8442" s="14">
        <v>480.90122180450902</v>
      </c>
      <c r="G8442" s="14">
        <v>160.30040726817001</v>
      </c>
      <c r="H8442" s="14">
        <v>397.508015279105</v>
      </c>
      <c r="I8442" s="14">
        <v>397.07792747209402</v>
      </c>
      <c r="J8442" s="14">
        <v>362.13252621167402</v>
      </c>
      <c r="K8442" s="14">
        <v>434.46672920780901</v>
      </c>
      <c r="L8442" s="14">
        <v>37.388801735715397</v>
      </c>
      <c r="M8442" s="14">
        <v>34.945401260419999</v>
      </c>
      <c r="O8442" s="14"/>
      <c r="P8442" s="14"/>
      <c r="Q8442" s="14"/>
      <c r="R8442" s="14"/>
      <c r="S8442" s="14"/>
      <c r="T8442" s="14"/>
      <c r="U8442" s="14"/>
      <c r="V8442" s="14"/>
      <c r="W8442" s="14"/>
      <c r="X8442" s="14"/>
      <c r="Y8442" s="14"/>
    </row>
    <row r="8443" spans="1:25">
      <c r="A8443" s="14" t="s">
        <v>8431</v>
      </c>
      <c r="B8443" s="14" t="s">
        <v>60</v>
      </c>
      <c r="C8443" s="14" t="s">
        <v>36</v>
      </c>
      <c r="D8443" s="14" t="s">
        <v>75</v>
      </c>
      <c r="E8443" s="14">
        <v>5</v>
      </c>
      <c r="F8443" s="14">
        <v>475.27596816201998</v>
      </c>
      <c r="G8443" s="14">
        <v>158.42532272067299</v>
      </c>
      <c r="H8443" s="14">
        <v>391.089946317677</v>
      </c>
      <c r="I8443" s="14">
        <v>390.36257202539201</v>
      </c>
      <c r="J8443" s="14">
        <v>355.79708355630498</v>
      </c>
      <c r="K8443" s="14">
        <v>427.35969940876998</v>
      </c>
      <c r="L8443" s="14">
        <v>36.9971273833781</v>
      </c>
      <c r="M8443" s="14">
        <v>34.565488469086397</v>
      </c>
      <c r="O8443" s="14"/>
      <c r="P8443" s="14"/>
      <c r="Q8443" s="14"/>
      <c r="R8443" s="14"/>
      <c r="S8443" s="14"/>
      <c r="T8443" s="14"/>
      <c r="U8443" s="14"/>
      <c r="V8443" s="14"/>
      <c r="W8443" s="14"/>
      <c r="X8443" s="14"/>
      <c r="Y8443" s="14"/>
    </row>
    <row r="8444" spans="1:25">
      <c r="A8444" s="14" t="s">
        <v>8432</v>
      </c>
      <c r="B8444" s="14" t="s">
        <v>60</v>
      </c>
      <c r="C8444" s="14" t="s">
        <v>34</v>
      </c>
      <c r="D8444" s="14" t="s">
        <v>75</v>
      </c>
      <c r="E8444" s="14">
        <v>5</v>
      </c>
      <c r="F8444" s="14">
        <v>465.5100309023</v>
      </c>
      <c r="G8444" s="14">
        <v>155.17001030076699</v>
      </c>
      <c r="H8444" s="14">
        <v>382.433912163108</v>
      </c>
      <c r="I8444" s="14">
        <v>382.928984090923</v>
      </c>
      <c r="J8444" s="14">
        <v>348.68320073058402</v>
      </c>
      <c r="K8444" s="14">
        <v>419.61002009233101</v>
      </c>
      <c r="L8444" s="14">
        <v>36.681036001407399</v>
      </c>
      <c r="M8444" s="14">
        <v>34.2457833603399</v>
      </c>
      <c r="O8444" s="14"/>
      <c r="P8444" s="14"/>
      <c r="Q8444" s="14"/>
      <c r="R8444" s="14"/>
      <c r="S8444" s="14"/>
      <c r="T8444" s="14"/>
      <c r="U8444" s="14"/>
      <c r="V8444" s="14"/>
      <c r="W8444" s="14"/>
      <c r="X8444" s="14"/>
      <c r="Y8444" s="14"/>
    </row>
    <row r="8445" spans="1:25">
      <c r="A8445" s="14" t="s">
        <v>8433</v>
      </c>
      <c r="B8445" s="14" t="s">
        <v>60</v>
      </c>
      <c r="C8445" s="14" t="s">
        <v>128</v>
      </c>
      <c r="D8445" s="14" t="s">
        <v>75</v>
      </c>
      <c r="E8445" s="14">
        <v>5</v>
      </c>
      <c r="F8445" s="14">
        <v>458.638388899679</v>
      </c>
      <c r="G8445" s="14">
        <v>152.87946296656</v>
      </c>
      <c r="H8445" s="14">
        <v>376.98991344562501</v>
      </c>
      <c r="I8445" s="14">
        <v>376.73080274117399</v>
      </c>
      <c r="J8445" s="14">
        <v>342.82480595465</v>
      </c>
      <c r="K8445" s="14">
        <v>413.066580674644</v>
      </c>
      <c r="L8445" s="14">
        <v>36.3357779334696</v>
      </c>
      <c r="M8445" s="14">
        <v>33.905996786524099</v>
      </c>
      <c r="O8445" s="14"/>
      <c r="P8445" s="14"/>
      <c r="Q8445" s="14"/>
      <c r="R8445" s="14"/>
      <c r="S8445" s="14"/>
      <c r="T8445" s="14"/>
      <c r="U8445" s="14"/>
      <c r="V8445" s="14"/>
      <c r="W8445" s="14"/>
      <c r="X8445" s="14"/>
      <c r="Y8445" s="14"/>
    </row>
    <row r="8446" spans="1:25">
      <c r="A8446" s="14" t="s">
        <v>8434</v>
      </c>
      <c r="B8446" s="14" t="s">
        <v>60</v>
      </c>
      <c r="C8446" s="14" t="s">
        <v>129</v>
      </c>
      <c r="D8446" s="14" t="s">
        <v>75</v>
      </c>
      <c r="E8446" s="14">
        <v>5</v>
      </c>
      <c r="F8446" s="14">
        <v>455.81208760611503</v>
      </c>
      <c r="G8446" s="14">
        <v>151.93736253537199</v>
      </c>
      <c r="H8446" s="14">
        <v>374.94722055007901</v>
      </c>
      <c r="I8446" s="14">
        <v>372.894762808199</v>
      </c>
      <c r="J8446" s="14">
        <v>339.25327203698703</v>
      </c>
      <c r="K8446" s="14">
        <v>408.95483181467898</v>
      </c>
      <c r="L8446" s="14">
        <v>36.060069006480397</v>
      </c>
      <c r="M8446" s="14">
        <v>33.641490771211203</v>
      </c>
      <c r="O8446" s="14"/>
      <c r="P8446" s="14"/>
      <c r="Q8446" s="14"/>
      <c r="R8446" s="14"/>
      <c r="S8446" s="14"/>
      <c r="T8446" s="14"/>
      <c r="U8446" s="14"/>
      <c r="V8446" s="14"/>
      <c r="W8446" s="14"/>
      <c r="X8446" s="14"/>
      <c r="Y8446" s="14"/>
    </row>
    <row r="8447" spans="1:25">
      <c r="A8447" s="14" t="s">
        <v>8435</v>
      </c>
      <c r="B8447" s="14" t="s">
        <v>60</v>
      </c>
      <c r="C8447" s="14" t="s">
        <v>130</v>
      </c>
      <c r="D8447" s="14" t="s">
        <v>75</v>
      </c>
      <c r="E8447" s="14">
        <v>5</v>
      </c>
      <c r="F8447" s="14">
        <v>475.27409977117998</v>
      </c>
      <c r="G8447" s="14">
        <v>158.42469992372699</v>
      </c>
      <c r="H8447" s="14">
        <v>390.92435227977302</v>
      </c>
      <c r="I8447" s="14">
        <v>383.87830859252</v>
      </c>
      <c r="J8447" s="14">
        <v>349.95663112676999</v>
      </c>
      <c r="K8447" s="14">
        <v>420.186338541834</v>
      </c>
      <c r="L8447" s="14">
        <v>36.308029949314303</v>
      </c>
      <c r="M8447" s="14">
        <v>33.921677465749902</v>
      </c>
      <c r="O8447" s="14"/>
      <c r="P8447" s="14"/>
      <c r="Q8447" s="14"/>
      <c r="R8447" s="14"/>
      <c r="S8447" s="14"/>
      <c r="T8447" s="14"/>
      <c r="U8447" s="14"/>
      <c r="V8447" s="14"/>
      <c r="W8447" s="14"/>
      <c r="X8447" s="14"/>
      <c r="Y8447" s="14"/>
    </row>
    <row r="8448" spans="1:25">
      <c r="A8448" s="14" t="s">
        <v>8436</v>
      </c>
      <c r="B8448" s="14" t="s">
        <v>60</v>
      </c>
      <c r="C8448" s="14" t="s">
        <v>131</v>
      </c>
      <c r="D8448" s="14" t="s">
        <v>75</v>
      </c>
      <c r="E8448" s="14">
        <v>5</v>
      </c>
      <c r="F8448" s="14">
        <v>463.672957747022</v>
      </c>
      <c r="G8448" s="14">
        <v>154.55765258234101</v>
      </c>
      <c r="H8448" s="14">
        <v>380.06291670179399</v>
      </c>
      <c r="I8448" s="14">
        <v>371.35207302158699</v>
      </c>
      <c r="J8448" s="14">
        <v>338.14755300858297</v>
      </c>
      <c r="K8448" s="14">
        <v>406.92265301030397</v>
      </c>
      <c r="L8448" s="14">
        <v>35.570579988716801</v>
      </c>
      <c r="M8448" s="14">
        <v>33.204520013004</v>
      </c>
      <c r="O8448" s="14"/>
      <c r="P8448" s="14"/>
      <c r="Q8448" s="14"/>
      <c r="R8448" s="14"/>
      <c r="S8448" s="14"/>
      <c r="T8448" s="14"/>
      <c r="U8448" s="14"/>
      <c r="V8448" s="14"/>
      <c r="W8448" s="14"/>
      <c r="X8448" s="14"/>
      <c r="Y8448" s="14"/>
    </row>
    <row r="8449" spans="1:25">
      <c r="A8449" s="14" t="s">
        <v>8437</v>
      </c>
      <c r="B8449" s="14" t="s">
        <v>60</v>
      </c>
      <c r="C8449" s="14" t="s">
        <v>132</v>
      </c>
      <c r="D8449" s="14" t="s">
        <v>75</v>
      </c>
      <c r="E8449" s="14">
        <v>5</v>
      </c>
      <c r="F8449" s="14">
        <v>439.59552364990401</v>
      </c>
      <c r="G8449" s="14">
        <v>146.531841216635</v>
      </c>
      <c r="H8449" s="14">
        <v>358.97363497162701</v>
      </c>
      <c r="I8449" s="14">
        <v>350.59992911243899</v>
      </c>
      <c r="J8449" s="14">
        <v>318.44707428664401</v>
      </c>
      <c r="K8449" s="14">
        <v>385.10825978730401</v>
      </c>
      <c r="L8449" s="14">
        <v>34.508330674864702</v>
      </c>
      <c r="M8449" s="14">
        <v>32.152854825795202</v>
      </c>
      <c r="O8449" s="14"/>
      <c r="P8449" s="14"/>
      <c r="Q8449" s="14"/>
      <c r="R8449" s="14"/>
      <c r="S8449" s="14"/>
      <c r="T8449" s="14"/>
      <c r="U8449" s="14"/>
      <c r="V8449" s="14"/>
      <c r="W8449" s="14"/>
      <c r="X8449" s="14"/>
      <c r="Y8449" s="14"/>
    </row>
    <row r="8450" spans="1:25">
      <c r="A8450" s="14" t="s">
        <v>7286</v>
      </c>
      <c r="B8450" s="14" t="s">
        <v>60</v>
      </c>
      <c r="C8450" s="14" t="s">
        <v>38</v>
      </c>
      <c r="D8450" s="14" t="s">
        <v>42</v>
      </c>
      <c r="E8450" s="14">
        <v>0</v>
      </c>
      <c r="F8450" s="14">
        <v>647.83667195426199</v>
      </c>
      <c r="G8450" s="14">
        <v>215.945557318087</v>
      </c>
      <c r="H8450" s="14">
        <v>256.26856119331899</v>
      </c>
      <c r="I8450" s="14">
        <v>247.06265219574999</v>
      </c>
      <c r="J8450" s="14">
        <v>228.289405936528</v>
      </c>
      <c r="K8450" s="14">
        <v>266.96094548073597</v>
      </c>
      <c r="L8450" s="14">
        <v>19.898293284985801</v>
      </c>
      <c r="M8450" s="14">
        <v>18.773246259222599</v>
      </c>
      <c r="O8450" s="14"/>
      <c r="P8450" s="14"/>
      <c r="Q8450" s="14"/>
      <c r="R8450" s="14"/>
      <c r="S8450" s="14"/>
      <c r="T8450" s="14"/>
      <c r="U8450" s="14"/>
      <c r="V8450" s="14"/>
      <c r="W8450" s="14"/>
      <c r="X8450" s="14"/>
      <c r="Y8450" s="14"/>
    </row>
    <row r="8451" spans="1:25">
      <c r="A8451" s="14" t="s">
        <v>7287</v>
      </c>
      <c r="B8451" s="14" t="s">
        <v>60</v>
      </c>
      <c r="C8451" s="14" t="s">
        <v>36</v>
      </c>
      <c r="D8451" s="14" t="s">
        <v>42</v>
      </c>
      <c r="E8451" s="14">
        <v>0</v>
      </c>
      <c r="F8451" s="14">
        <v>645.403556585155</v>
      </c>
      <c r="G8451" s="14">
        <v>215.13451886171799</v>
      </c>
      <c r="H8451" s="14">
        <v>253.13616351594399</v>
      </c>
      <c r="I8451" s="14">
        <v>241.42401400159201</v>
      </c>
      <c r="J8451" s="14">
        <v>223.04474543523401</v>
      </c>
      <c r="K8451" s="14">
        <v>260.90686095544902</v>
      </c>
      <c r="L8451" s="14">
        <v>19.4828469538569</v>
      </c>
      <c r="M8451" s="14">
        <v>18.3792685663573</v>
      </c>
      <c r="O8451" s="14"/>
      <c r="P8451" s="14"/>
      <c r="Q8451" s="14"/>
      <c r="R8451" s="14"/>
      <c r="S8451" s="14"/>
      <c r="T8451" s="14"/>
      <c r="U8451" s="14"/>
      <c r="V8451" s="14"/>
      <c r="W8451" s="14"/>
      <c r="X8451" s="14"/>
      <c r="Y8451" s="14"/>
    </row>
    <row r="8452" spans="1:25">
      <c r="A8452" s="14" t="s">
        <v>7288</v>
      </c>
      <c r="B8452" s="14" t="s">
        <v>60</v>
      </c>
      <c r="C8452" s="14" t="s">
        <v>34</v>
      </c>
      <c r="D8452" s="14" t="s">
        <v>42</v>
      </c>
      <c r="E8452" s="14">
        <v>0</v>
      </c>
      <c r="F8452" s="14">
        <v>638.68875794318899</v>
      </c>
      <c r="G8452" s="14">
        <v>212.89625264772999</v>
      </c>
      <c r="H8452" s="14">
        <v>249.28135994535299</v>
      </c>
      <c r="I8452" s="14">
        <v>235.44842415872799</v>
      </c>
      <c r="J8452" s="14">
        <v>217.432395612161</v>
      </c>
      <c r="K8452" s="14">
        <v>254.55207774856399</v>
      </c>
      <c r="L8452" s="14">
        <v>19.103653589835702</v>
      </c>
      <c r="M8452" s="14">
        <v>18.016028546567</v>
      </c>
      <c r="O8452" s="14"/>
      <c r="P8452" s="14"/>
      <c r="Q8452" s="14"/>
      <c r="R8452" s="14"/>
      <c r="S8452" s="14"/>
      <c r="T8452" s="14"/>
      <c r="U8452" s="14"/>
      <c r="V8452" s="14"/>
      <c r="W8452" s="14"/>
      <c r="X8452" s="14"/>
      <c r="Y8452" s="14"/>
    </row>
    <row r="8453" spans="1:25">
      <c r="A8453" s="14" t="s">
        <v>7289</v>
      </c>
      <c r="B8453" s="14" t="s">
        <v>60</v>
      </c>
      <c r="C8453" s="14" t="s">
        <v>128</v>
      </c>
      <c r="D8453" s="14" t="s">
        <v>42</v>
      </c>
      <c r="E8453" s="14">
        <v>0</v>
      </c>
      <c r="F8453" s="14">
        <v>639.37962810825104</v>
      </c>
      <c r="G8453" s="14">
        <v>213.12654270274999</v>
      </c>
      <c r="H8453" s="14">
        <v>248.92338494742299</v>
      </c>
      <c r="I8453" s="14">
        <v>231.198799216776</v>
      </c>
      <c r="J8453" s="14">
        <v>213.52293410991999</v>
      </c>
      <c r="K8453" s="14">
        <v>249.94115821779999</v>
      </c>
      <c r="L8453" s="14">
        <v>18.742359001023999</v>
      </c>
      <c r="M8453" s="14">
        <v>17.675865106855401</v>
      </c>
      <c r="O8453" s="14"/>
      <c r="P8453" s="14"/>
      <c r="Q8453" s="14"/>
      <c r="R8453" s="14"/>
      <c r="S8453" s="14"/>
      <c r="T8453" s="14"/>
      <c r="U8453" s="14"/>
      <c r="V8453" s="14"/>
      <c r="W8453" s="14"/>
      <c r="X8453" s="14"/>
      <c r="Y8453" s="14"/>
    </row>
    <row r="8454" spans="1:25">
      <c r="A8454" s="14" t="s">
        <v>7290</v>
      </c>
      <c r="B8454" s="14" t="s">
        <v>60</v>
      </c>
      <c r="C8454" s="14" t="s">
        <v>129</v>
      </c>
      <c r="D8454" s="14" t="s">
        <v>42</v>
      </c>
      <c r="E8454" s="14">
        <v>0</v>
      </c>
      <c r="F8454" s="14">
        <v>634.13794675223903</v>
      </c>
      <c r="G8454" s="14">
        <v>211.37931558407999</v>
      </c>
      <c r="H8454" s="14">
        <v>246.35613901418299</v>
      </c>
      <c r="I8454" s="14">
        <v>224.08688042435901</v>
      </c>
      <c r="J8454" s="14">
        <v>206.89212501608401</v>
      </c>
      <c r="K8454" s="14">
        <v>242.323520907996</v>
      </c>
      <c r="L8454" s="14">
        <v>18.236640483637402</v>
      </c>
      <c r="M8454" s="14">
        <v>17.194755408275501</v>
      </c>
      <c r="O8454" s="14"/>
      <c r="P8454" s="14"/>
      <c r="Q8454" s="14"/>
      <c r="R8454" s="14"/>
      <c r="S8454" s="14"/>
      <c r="T8454" s="14"/>
      <c r="U8454" s="14"/>
      <c r="V8454" s="14"/>
      <c r="W8454" s="14"/>
      <c r="X8454" s="14"/>
      <c r="Y8454" s="14"/>
    </row>
    <row r="8455" spans="1:25">
      <c r="A8455" s="14" t="s">
        <v>7291</v>
      </c>
      <c r="B8455" s="14" t="s">
        <v>60</v>
      </c>
      <c r="C8455" s="14" t="s">
        <v>130</v>
      </c>
      <c r="D8455" s="14" t="s">
        <v>42</v>
      </c>
      <c r="E8455" s="14">
        <v>0</v>
      </c>
      <c r="F8455" s="14">
        <v>621.61660189156896</v>
      </c>
      <c r="G8455" s="14">
        <v>207.205533963856</v>
      </c>
      <c r="H8455" s="14">
        <v>241.16100321677899</v>
      </c>
      <c r="I8455" s="14">
        <v>215.68110539494501</v>
      </c>
      <c r="J8455" s="14">
        <v>198.97741965488601</v>
      </c>
      <c r="K8455" s="14">
        <v>233.40740024204499</v>
      </c>
      <c r="L8455" s="14">
        <v>17.7262948471</v>
      </c>
      <c r="M8455" s="14">
        <v>16.7036857400591</v>
      </c>
      <c r="O8455" s="14"/>
      <c r="P8455" s="14"/>
      <c r="Q8455" s="14"/>
      <c r="R8455" s="14"/>
      <c r="S8455" s="14"/>
      <c r="T8455" s="14"/>
      <c r="U8455" s="14"/>
      <c r="V8455" s="14"/>
      <c r="W8455" s="14"/>
      <c r="X8455" s="14"/>
      <c r="Y8455" s="14"/>
    </row>
    <row r="8456" spans="1:25">
      <c r="A8456" s="14" t="s">
        <v>7292</v>
      </c>
      <c r="B8456" s="14" t="s">
        <v>60</v>
      </c>
      <c r="C8456" s="14" t="s">
        <v>131</v>
      </c>
      <c r="D8456" s="14" t="s">
        <v>42</v>
      </c>
      <c r="E8456" s="14">
        <v>0</v>
      </c>
      <c r="F8456" s="14">
        <v>629.09110185657403</v>
      </c>
      <c r="G8456" s="14">
        <v>209.69703395219099</v>
      </c>
      <c r="H8456" s="14">
        <v>243.662818664648</v>
      </c>
      <c r="I8456" s="14">
        <v>213.42650377866801</v>
      </c>
      <c r="J8456" s="14">
        <v>196.99379006599</v>
      </c>
      <c r="K8456" s="14">
        <v>230.85904552845099</v>
      </c>
      <c r="L8456" s="14">
        <v>17.432541749782299</v>
      </c>
      <c r="M8456" s="14">
        <v>16.4327137126789</v>
      </c>
      <c r="O8456" s="14"/>
      <c r="P8456" s="14"/>
      <c r="Q8456" s="14"/>
      <c r="R8456" s="14"/>
      <c r="S8456" s="14"/>
      <c r="T8456" s="14"/>
      <c r="U8456" s="14"/>
      <c r="V8456" s="14"/>
      <c r="W8456" s="14"/>
      <c r="X8456" s="14"/>
      <c r="Y8456" s="14"/>
    </row>
    <row r="8457" spans="1:25">
      <c r="A8457" s="14" t="s">
        <v>7293</v>
      </c>
      <c r="B8457" s="14" t="s">
        <v>60</v>
      </c>
      <c r="C8457" s="14" t="s">
        <v>132</v>
      </c>
      <c r="D8457" s="14" t="s">
        <v>42</v>
      </c>
      <c r="E8457" s="14">
        <v>0</v>
      </c>
      <c r="F8457" s="14">
        <v>635.95495136803697</v>
      </c>
      <c r="G8457" s="14">
        <v>211.98498378934599</v>
      </c>
      <c r="H8457" s="14">
        <v>245.86616022177401</v>
      </c>
      <c r="I8457" s="14">
        <v>212.298061886851</v>
      </c>
      <c r="J8457" s="14">
        <v>196.02534058466401</v>
      </c>
      <c r="K8457" s="14">
        <v>229.555343448912</v>
      </c>
      <c r="L8457" s="14">
        <v>17.257281562060498</v>
      </c>
      <c r="M8457" s="14">
        <v>16.272721302187001</v>
      </c>
      <c r="O8457" s="14"/>
      <c r="P8457" s="14"/>
      <c r="Q8457" s="14"/>
      <c r="R8457" s="14"/>
      <c r="S8457" s="14"/>
      <c r="T8457" s="14"/>
      <c r="U8457" s="14"/>
      <c r="V8457" s="14"/>
      <c r="W8457" s="14"/>
      <c r="X8457" s="14"/>
      <c r="Y8457" s="14"/>
    </row>
    <row r="8458" spans="1:25">
      <c r="A8458" s="14" t="s">
        <v>7294</v>
      </c>
      <c r="B8458" s="14" t="s">
        <v>60</v>
      </c>
      <c r="C8458" s="14" t="s">
        <v>38</v>
      </c>
      <c r="D8458" s="14" t="s">
        <v>42</v>
      </c>
      <c r="E8458" s="14">
        <v>1</v>
      </c>
      <c r="F8458" s="14">
        <v>106.286315617667</v>
      </c>
      <c r="G8458" s="14">
        <v>35.4287718725556</v>
      </c>
      <c r="H8458" s="14">
        <v>214.90651599908401</v>
      </c>
      <c r="I8458" s="14">
        <v>198.29066260160101</v>
      </c>
      <c r="J8458" s="14">
        <v>162.13126356341999</v>
      </c>
      <c r="K8458" s="14">
        <v>240.06279139670701</v>
      </c>
      <c r="L8458" s="14">
        <v>41.772128795106603</v>
      </c>
      <c r="M8458" s="14">
        <v>36.159399038180503</v>
      </c>
      <c r="O8458" s="14"/>
      <c r="P8458" s="14"/>
      <c r="Q8458" s="14"/>
      <c r="R8458" s="14"/>
      <c r="S8458" s="14"/>
      <c r="T8458" s="14"/>
      <c r="U8458" s="14"/>
      <c r="V8458" s="14"/>
      <c r="W8458" s="14"/>
      <c r="X8458" s="14"/>
      <c r="Y8458" s="14"/>
    </row>
    <row r="8459" spans="1:25">
      <c r="A8459" s="14" t="s">
        <v>7295</v>
      </c>
      <c r="B8459" s="14" t="s">
        <v>60</v>
      </c>
      <c r="C8459" s="14" t="s">
        <v>36</v>
      </c>
      <c r="D8459" s="14" t="s">
        <v>42</v>
      </c>
      <c r="E8459" s="14">
        <v>1</v>
      </c>
      <c r="F8459" s="14">
        <v>107.59642567548001</v>
      </c>
      <c r="G8459" s="14">
        <v>35.865475225160097</v>
      </c>
      <c r="H8459" s="14">
        <v>215.210068156413</v>
      </c>
      <c r="I8459" s="14">
        <v>199.31724263866701</v>
      </c>
      <c r="J8459" s="14">
        <v>163.16691881526799</v>
      </c>
      <c r="K8459" s="14">
        <v>241.04186325662599</v>
      </c>
      <c r="L8459" s="14">
        <v>41.724620617959097</v>
      </c>
      <c r="M8459" s="14">
        <v>36.150323823399297</v>
      </c>
      <c r="O8459" s="14"/>
      <c r="P8459" s="14"/>
      <c r="Q8459" s="14"/>
      <c r="R8459" s="14"/>
      <c r="S8459" s="14"/>
      <c r="T8459" s="14"/>
      <c r="U8459" s="14"/>
      <c r="V8459" s="14"/>
      <c r="W8459" s="14"/>
      <c r="X8459" s="14"/>
      <c r="Y8459" s="14"/>
    </row>
    <row r="8460" spans="1:25">
      <c r="A8460" s="14" t="s">
        <v>7296</v>
      </c>
      <c r="B8460" s="14" t="s">
        <v>60</v>
      </c>
      <c r="C8460" s="14" t="s">
        <v>34</v>
      </c>
      <c r="D8460" s="14" t="s">
        <v>42</v>
      </c>
      <c r="E8460" s="14">
        <v>1</v>
      </c>
      <c r="F8460" s="14">
        <v>113.59650904526499</v>
      </c>
      <c r="G8460" s="14">
        <v>37.8655030150884</v>
      </c>
      <c r="H8460" s="14">
        <v>225.85595086143101</v>
      </c>
      <c r="I8460" s="14">
        <v>208.58877236174601</v>
      </c>
      <c r="J8460" s="14">
        <v>171.707121509096</v>
      </c>
      <c r="K8460" s="14">
        <v>250.99334880620799</v>
      </c>
      <c r="L8460" s="14">
        <v>42.404576444461803</v>
      </c>
      <c r="M8460" s="14">
        <v>36.881650852650601</v>
      </c>
      <c r="O8460" s="14"/>
      <c r="P8460" s="14"/>
      <c r="Q8460" s="14"/>
      <c r="R8460" s="14"/>
      <c r="S8460" s="14"/>
      <c r="T8460" s="14"/>
      <c r="U8460" s="14"/>
      <c r="V8460" s="14"/>
      <c r="W8460" s="14"/>
      <c r="X8460" s="14"/>
      <c r="Y8460" s="14"/>
    </row>
    <row r="8461" spans="1:25">
      <c r="A8461" s="14" t="s">
        <v>7297</v>
      </c>
      <c r="B8461" s="14" t="s">
        <v>60</v>
      </c>
      <c r="C8461" s="14" t="s">
        <v>128</v>
      </c>
      <c r="D8461" s="14" t="s">
        <v>42</v>
      </c>
      <c r="E8461" s="14">
        <v>1</v>
      </c>
      <c r="F8461" s="14">
        <v>113.741549333601</v>
      </c>
      <c r="G8461" s="14">
        <v>37.9138497778671</v>
      </c>
      <c r="H8461" s="14">
        <v>225.19065777109299</v>
      </c>
      <c r="I8461" s="14">
        <v>205.844769862281</v>
      </c>
      <c r="J8461" s="14">
        <v>169.47033710044599</v>
      </c>
      <c r="K8461" s="14">
        <v>247.66242784313101</v>
      </c>
      <c r="L8461" s="14">
        <v>41.817657980849503</v>
      </c>
      <c r="M8461" s="14">
        <v>36.374432761834598</v>
      </c>
      <c r="O8461" s="14"/>
      <c r="P8461" s="14"/>
      <c r="Q8461" s="14"/>
      <c r="R8461" s="14"/>
      <c r="S8461" s="14"/>
      <c r="T8461" s="14"/>
      <c r="U8461" s="14"/>
      <c r="V8461" s="14"/>
      <c r="W8461" s="14"/>
      <c r="X8461" s="14"/>
      <c r="Y8461" s="14"/>
    </row>
    <row r="8462" spans="1:25">
      <c r="A8462" s="14" t="s">
        <v>7298</v>
      </c>
      <c r="B8462" s="14" t="s">
        <v>60</v>
      </c>
      <c r="C8462" s="14" t="s">
        <v>129</v>
      </c>
      <c r="D8462" s="14" t="s">
        <v>42</v>
      </c>
      <c r="E8462" s="14">
        <v>1</v>
      </c>
      <c r="F8462" s="14">
        <v>110.512250432914</v>
      </c>
      <c r="G8462" s="14">
        <v>36.837416810971199</v>
      </c>
      <c r="H8462" s="14">
        <v>218.13637525741899</v>
      </c>
      <c r="I8462" s="14">
        <v>195.036875916193</v>
      </c>
      <c r="J8462" s="14">
        <v>160.11690837850401</v>
      </c>
      <c r="K8462" s="14">
        <v>235.26423661593</v>
      </c>
      <c r="L8462" s="14">
        <v>40.227360699736998</v>
      </c>
      <c r="M8462" s="14">
        <v>34.919967537689502</v>
      </c>
      <c r="O8462" s="14"/>
      <c r="P8462" s="14"/>
      <c r="Q8462" s="14"/>
      <c r="R8462" s="14"/>
      <c r="S8462" s="14"/>
      <c r="T8462" s="14"/>
      <c r="U8462" s="14"/>
      <c r="V8462" s="14"/>
      <c r="W8462" s="14"/>
      <c r="X8462" s="14"/>
      <c r="Y8462" s="14"/>
    </row>
    <row r="8463" spans="1:25">
      <c r="A8463" s="14" t="s">
        <v>7299</v>
      </c>
      <c r="B8463" s="14" t="s">
        <v>60</v>
      </c>
      <c r="C8463" s="14" t="s">
        <v>130</v>
      </c>
      <c r="D8463" s="14" t="s">
        <v>42</v>
      </c>
      <c r="E8463" s="14">
        <v>1</v>
      </c>
      <c r="F8463" s="14">
        <v>101.401977477126</v>
      </c>
      <c r="G8463" s="14">
        <v>33.800659159041999</v>
      </c>
      <c r="H8463" s="14">
        <v>199.535562441461</v>
      </c>
      <c r="I8463" s="14">
        <v>174.35188557950801</v>
      </c>
      <c r="J8463" s="14">
        <v>141.85225841657399</v>
      </c>
      <c r="K8463" s="14">
        <v>212.02619986481801</v>
      </c>
      <c r="L8463" s="14">
        <v>37.6743142853107</v>
      </c>
      <c r="M8463" s="14">
        <v>32.4996271629334</v>
      </c>
      <c r="O8463" s="14"/>
      <c r="P8463" s="14"/>
      <c r="Q8463" s="14"/>
      <c r="R8463" s="14"/>
      <c r="S8463" s="14"/>
      <c r="T8463" s="14"/>
      <c r="U8463" s="14"/>
      <c r="V8463" s="14"/>
      <c r="W8463" s="14"/>
      <c r="X8463" s="14"/>
      <c r="Y8463" s="14"/>
    </row>
    <row r="8464" spans="1:25">
      <c r="A8464" s="14" t="s">
        <v>7300</v>
      </c>
      <c r="B8464" s="14" t="s">
        <v>60</v>
      </c>
      <c r="C8464" s="14" t="s">
        <v>131</v>
      </c>
      <c r="D8464" s="14" t="s">
        <v>42</v>
      </c>
      <c r="E8464" s="14">
        <v>1</v>
      </c>
      <c r="F8464" s="14">
        <v>106.977984119204</v>
      </c>
      <c r="G8464" s="14">
        <v>35.659328039734802</v>
      </c>
      <c r="H8464" s="14">
        <v>210.280269133947</v>
      </c>
      <c r="I8464" s="14">
        <v>181.026071972832</v>
      </c>
      <c r="J8464" s="14">
        <v>148.11351370369999</v>
      </c>
      <c r="K8464" s="14">
        <v>219.02950192601099</v>
      </c>
      <c r="L8464" s="14">
        <v>38.003429953179399</v>
      </c>
      <c r="M8464" s="14">
        <v>32.912558269131601</v>
      </c>
      <c r="O8464" s="14"/>
      <c r="P8464" s="14"/>
      <c r="Q8464" s="14"/>
      <c r="R8464" s="14"/>
      <c r="S8464" s="14"/>
      <c r="T8464" s="14"/>
      <c r="U8464" s="14"/>
      <c r="V8464" s="14"/>
      <c r="W8464" s="14"/>
      <c r="X8464" s="14"/>
      <c r="Y8464" s="14"/>
    </row>
    <row r="8465" spans="1:25">
      <c r="A8465" s="14" t="s">
        <v>7301</v>
      </c>
      <c r="B8465" s="14" t="s">
        <v>60</v>
      </c>
      <c r="C8465" s="14" t="s">
        <v>132</v>
      </c>
      <c r="D8465" s="14" t="s">
        <v>42</v>
      </c>
      <c r="E8465" s="14">
        <v>1</v>
      </c>
      <c r="F8465" s="14">
        <v>105.37768661267501</v>
      </c>
      <c r="G8465" s="14">
        <v>35.1258955375583</v>
      </c>
      <c r="H8465" s="14">
        <v>207.16723668594901</v>
      </c>
      <c r="I8465" s="14">
        <v>176.52303058087901</v>
      </c>
      <c r="J8465" s="14">
        <v>144.14932291438399</v>
      </c>
      <c r="K8465" s="14">
        <v>213.945222891669</v>
      </c>
      <c r="L8465" s="14">
        <v>37.422192310789598</v>
      </c>
      <c r="M8465" s="14">
        <v>32.373707666494902</v>
      </c>
      <c r="O8465" s="14"/>
      <c r="P8465" s="14"/>
      <c r="Q8465" s="14"/>
      <c r="R8465" s="14"/>
      <c r="S8465" s="14"/>
      <c r="T8465" s="14"/>
      <c r="U8465" s="14"/>
      <c r="V8465" s="14"/>
      <c r="W8465" s="14"/>
      <c r="X8465" s="14"/>
      <c r="Y8465" s="14"/>
    </row>
    <row r="8466" spans="1:25">
      <c r="A8466" s="14" t="s">
        <v>7302</v>
      </c>
      <c r="B8466" s="14" t="s">
        <v>60</v>
      </c>
      <c r="C8466" s="14" t="s">
        <v>38</v>
      </c>
      <c r="D8466" s="14" t="s">
        <v>42</v>
      </c>
      <c r="E8466" s="14">
        <v>2</v>
      </c>
      <c r="F8466" s="14">
        <v>113.37283391731501</v>
      </c>
      <c r="G8466" s="14">
        <v>37.790944639105</v>
      </c>
      <c r="H8466" s="14">
        <v>208.42126979431399</v>
      </c>
      <c r="I8466" s="14">
        <v>209.081935809322</v>
      </c>
      <c r="J8466" s="14">
        <v>171.80289097468</v>
      </c>
      <c r="K8466" s="14">
        <v>251.949350432659</v>
      </c>
      <c r="L8466" s="14">
        <v>42.867414623337602</v>
      </c>
      <c r="M8466" s="14">
        <v>37.279044834641702</v>
      </c>
      <c r="O8466" s="14"/>
      <c r="P8466" s="14"/>
      <c r="Q8466" s="14"/>
      <c r="R8466" s="14"/>
      <c r="S8466" s="14"/>
      <c r="T8466" s="14"/>
      <c r="U8466" s="14"/>
      <c r="V8466" s="14"/>
      <c r="W8466" s="14"/>
      <c r="X8466" s="14"/>
      <c r="Y8466" s="14"/>
    </row>
    <row r="8467" spans="1:25">
      <c r="A8467" s="14" t="s">
        <v>7303</v>
      </c>
      <c r="B8467" s="14" t="s">
        <v>60</v>
      </c>
      <c r="C8467" s="14" t="s">
        <v>36</v>
      </c>
      <c r="D8467" s="14" t="s">
        <v>42</v>
      </c>
      <c r="E8467" s="14">
        <v>2</v>
      </c>
      <c r="F8467" s="14">
        <v>118.351845080058</v>
      </c>
      <c r="G8467" s="14">
        <v>39.450615026686101</v>
      </c>
      <c r="H8467" s="14">
        <v>215.86810104705501</v>
      </c>
      <c r="I8467" s="14">
        <v>213.47431977418199</v>
      </c>
      <c r="J8467" s="14">
        <v>176.14591093591099</v>
      </c>
      <c r="K8467" s="14">
        <v>256.27041049749499</v>
      </c>
      <c r="L8467" s="14">
        <v>42.796090723313803</v>
      </c>
      <c r="M8467" s="14">
        <v>37.328408838270498</v>
      </c>
      <c r="O8467" s="14"/>
      <c r="P8467" s="14"/>
      <c r="Q8467" s="14"/>
      <c r="R8467" s="14"/>
      <c r="S8467" s="14"/>
      <c r="T8467" s="14"/>
      <c r="U8467" s="14"/>
      <c r="V8467" s="14"/>
      <c r="W8467" s="14"/>
      <c r="X8467" s="14"/>
      <c r="Y8467" s="14"/>
    </row>
    <row r="8468" spans="1:25">
      <c r="A8468" s="14" t="s">
        <v>7304</v>
      </c>
      <c r="B8468" s="14" t="s">
        <v>60</v>
      </c>
      <c r="C8468" s="14" t="s">
        <v>34</v>
      </c>
      <c r="D8468" s="14" t="s">
        <v>42</v>
      </c>
      <c r="E8468" s="14">
        <v>2</v>
      </c>
      <c r="F8468" s="14">
        <v>113.55305076584401</v>
      </c>
      <c r="G8468" s="14">
        <v>37.851016921948101</v>
      </c>
      <c r="H8468" s="14">
        <v>205.82017865517099</v>
      </c>
      <c r="I8468" s="14">
        <v>199.21422306986199</v>
      </c>
      <c r="J8468" s="14">
        <v>163.68179192720299</v>
      </c>
      <c r="K8468" s="14">
        <v>240.06863569231899</v>
      </c>
      <c r="L8468" s="14">
        <v>40.854412622456799</v>
      </c>
      <c r="M8468" s="14">
        <v>35.532431142659497</v>
      </c>
      <c r="O8468" s="14"/>
      <c r="P8468" s="14"/>
      <c r="Q8468" s="14"/>
      <c r="R8468" s="14"/>
      <c r="S8468" s="14"/>
      <c r="T8468" s="14"/>
      <c r="U8468" s="14"/>
      <c r="V8468" s="14"/>
      <c r="W8468" s="14"/>
      <c r="X8468" s="14"/>
      <c r="Y8468" s="14"/>
    </row>
    <row r="8469" spans="1:25">
      <c r="A8469" s="14" t="s">
        <v>7305</v>
      </c>
      <c r="B8469" s="14" t="s">
        <v>60</v>
      </c>
      <c r="C8469" s="14" t="s">
        <v>128</v>
      </c>
      <c r="D8469" s="14" t="s">
        <v>42</v>
      </c>
      <c r="E8469" s="14">
        <v>2</v>
      </c>
      <c r="F8469" s="14">
        <v>111.727895406466</v>
      </c>
      <c r="G8469" s="14">
        <v>37.242631802155302</v>
      </c>
      <c r="H8469" s="14">
        <v>201.86437704427601</v>
      </c>
      <c r="I8469" s="14">
        <v>190.73180909563001</v>
      </c>
      <c r="J8469" s="14">
        <v>156.53029543678801</v>
      </c>
      <c r="K8469" s="14">
        <v>230.10092470812501</v>
      </c>
      <c r="L8469" s="14">
        <v>39.3691156124953</v>
      </c>
      <c r="M8469" s="14">
        <v>34.201513658842401</v>
      </c>
      <c r="O8469" s="14"/>
      <c r="P8469" s="14"/>
      <c r="Q8469" s="14"/>
      <c r="R8469" s="14"/>
      <c r="S8469" s="14"/>
      <c r="T8469" s="14"/>
      <c r="U8469" s="14"/>
      <c r="V8469" s="14"/>
      <c r="W8469" s="14"/>
      <c r="X8469" s="14"/>
      <c r="Y8469" s="14"/>
    </row>
    <row r="8470" spans="1:25">
      <c r="A8470" s="14" t="s">
        <v>7306</v>
      </c>
      <c r="B8470" s="14" t="s">
        <v>60</v>
      </c>
      <c r="C8470" s="14" t="s">
        <v>129</v>
      </c>
      <c r="D8470" s="14" t="s">
        <v>42</v>
      </c>
      <c r="E8470" s="14">
        <v>2</v>
      </c>
      <c r="F8470" s="14">
        <v>111.244439073081</v>
      </c>
      <c r="G8470" s="14">
        <v>37.081479691027099</v>
      </c>
      <c r="H8470" s="14">
        <v>200.54160490532399</v>
      </c>
      <c r="I8470" s="14">
        <v>184.65108459787399</v>
      </c>
      <c r="J8470" s="14">
        <v>151.59143506630801</v>
      </c>
      <c r="K8470" s="14">
        <v>222.717508989621</v>
      </c>
      <c r="L8470" s="14">
        <v>38.066424391746899</v>
      </c>
      <c r="M8470" s="14">
        <v>33.059649531566002</v>
      </c>
      <c r="O8470" s="14"/>
      <c r="P8470" s="14"/>
      <c r="Q8470" s="14"/>
      <c r="R8470" s="14"/>
      <c r="S8470" s="14"/>
      <c r="T8470" s="14"/>
      <c r="U8470" s="14"/>
      <c r="V8470" s="14"/>
      <c r="W8470" s="14"/>
      <c r="X8470" s="14"/>
      <c r="Y8470" s="14"/>
    </row>
    <row r="8471" spans="1:25">
      <c r="A8471" s="14" t="s">
        <v>7307</v>
      </c>
      <c r="B8471" s="14" t="s">
        <v>60</v>
      </c>
      <c r="C8471" s="14" t="s">
        <v>130</v>
      </c>
      <c r="D8471" s="14" t="s">
        <v>42</v>
      </c>
      <c r="E8471" s="14">
        <v>2</v>
      </c>
      <c r="F8471" s="14">
        <v>111.11241543010399</v>
      </c>
      <c r="G8471" s="14">
        <v>37.037471810034802</v>
      </c>
      <c r="H8471" s="14">
        <v>200.28555154407101</v>
      </c>
      <c r="I8471" s="14">
        <v>179.94210017498</v>
      </c>
      <c r="J8471" s="14">
        <v>147.78258328460399</v>
      </c>
      <c r="K8471" s="14">
        <v>216.97519153909101</v>
      </c>
      <c r="L8471" s="14">
        <v>37.033091364111399</v>
      </c>
      <c r="M8471" s="14">
        <v>32.159516890375599</v>
      </c>
      <c r="O8471" s="14"/>
      <c r="P8471" s="14"/>
      <c r="Q8471" s="14"/>
      <c r="R8471" s="14"/>
      <c r="S8471" s="14"/>
      <c r="T8471" s="14"/>
      <c r="U8471" s="14"/>
      <c r="V8471" s="14"/>
      <c r="W8471" s="14"/>
      <c r="X8471" s="14"/>
      <c r="Y8471" s="14"/>
    </row>
    <row r="8472" spans="1:25">
      <c r="A8472" s="14" t="s">
        <v>7308</v>
      </c>
      <c r="B8472" s="14" t="s">
        <v>60</v>
      </c>
      <c r="C8472" s="14" t="s">
        <v>131</v>
      </c>
      <c r="D8472" s="14" t="s">
        <v>42</v>
      </c>
      <c r="E8472" s="14">
        <v>2</v>
      </c>
      <c r="F8472" s="14">
        <v>109.248301906935</v>
      </c>
      <c r="G8472" s="14">
        <v>36.416100635644902</v>
      </c>
      <c r="H8472" s="14">
        <v>197.131492641395</v>
      </c>
      <c r="I8472" s="14">
        <v>174.07395156955499</v>
      </c>
      <c r="J8472" s="14">
        <v>142.75447376792701</v>
      </c>
      <c r="K8472" s="14">
        <v>210.18324417708999</v>
      </c>
      <c r="L8472" s="14">
        <v>36.109292607535501</v>
      </c>
      <c r="M8472" s="14">
        <v>31.3194778016275</v>
      </c>
      <c r="O8472" s="14"/>
      <c r="P8472" s="14"/>
      <c r="Q8472" s="14"/>
      <c r="R8472" s="14"/>
      <c r="S8472" s="14"/>
      <c r="T8472" s="14"/>
      <c r="U8472" s="14"/>
      <c r="V8472" s="14"/>
      <c r="W8472" s="14"/>
      <c r="X8472" s="14"/>
      <c r="Y8472" s="14"/>
    </row>
    <row r="8473" spans="1:25">
      <c r="A8473" s="14" t="s">
        <v>7309</v>
      </c>
      <c r="B8473" s="14" t="s">
        <v>60</v>
      </c>
      <c r="C8473" s="14" t="s">
        <v>132</v>
      </c>
      <c r="D8473" s="14" t="s">
        <v>42</v>
      </c>
      <c r="E8473" s="14">
        <v>2</v>
      </c>
      <c r="F8473" s="14">
        <v>113.018192188513</v>
      </c>
      <c r="G8473" s="14">
        <v>37.672730729504202</v>
      </c>
      <c r="H8473" s="14">
        <v>203.919297382878</v>
      </c>
      <c r="I8473" s="14">
        <v>177.206891827552</v>
      </c>
      <c r="J8473" s="14">
        <v>145.84952625743199</v>
      </c>
      <c r="K8473" s="14">
        <v>213.272877119584</v>
      </c>
      <c r="L8473" s="14">
        <v>36.0659852920327</v>
      </c>
      <c r="M8473" s="14">
        <v>31.357365570119601</v>
      </c>
      <c r="O8473" s="14"/>
      <c r="P8473" s="14"/>
      <c r="Q8473" s="14"/>
      <c r="R8473" s="14"/>
      <c r="S8473" s="14"/>
      <c r="T8473" s="14"/>
      <c r="U8473" s="14"/>
      <c r="V8473" s="14"/>
      <c r="W8473" s="14"/>
      <c r="X8473" s="14"/>
      <c r="Y8473" s="14"/>
    </row>
    <row r="8474" spans="1:25">
      <c r="A8474" s="14" t="s">
        <v>7310</v>
      </c>
      <c r="B8474" s="14" t="s">
        <v>60</v>
      </c>
      <c r="C8474" s="14" t="s">
        <v>38</v>
      </c>
      <c r="D8474" s="14" t="s">
        <v>42</v>
      </c>
      <c r="E8474" s="14">
        <v>3</v>
      </c>
      <c r="F8474" s="14">
        <v>106.744003945958</v>
      </c>
      <c r="G8474" s="14">
        <v>35.5813346486527</v>
      </c>
      <c r="H8474" s="14">
        <v>227.085912321742</v>
      </c>
      <c r="I8474" s="14">
        <v>227.543630975989</v>
      </c>
      <c r="J8474" s="14">
        <v>186.167471372161</v>
      </c>
      <c r="K8474" s="14">
        <v>275.32737816232401</v>
      </c>
      <c r="L8474" s="14">
        <v>47.783747186334601</v>
      </c>
      <c r="M8474" s="14">
        <v>41.376159603827702</v>
      </c>
      <c r="O8474" s="14"/>
      <c r="P8474" s="14"/>
      <c r="Q8474" s="14"/>
      <c r="R8474" s="14"/>
      <c r="S8474" s="14"/>
      <c r="T8474" s="14"/>
      <c r="U8474" s="14"/>
      <c r="V8474" s="14"/>
      <c r="W8474" s="14"/>
      <c r="X8474" s="14"/>
      <c r="Y8474" s="14"/>
    </row>
    <row r="8475" spans="1:25">
      <c r="A8475" s="14" t="s">
        <v>7311</v>
      </c>
      <c r="B8475" s="14" t="s">
        <v>60</v>
      </c>
      <c r="C8475" s="14" t="s">
        <v>36</v>
      </c>
      <c r="D8475" s="14" t="s">
        <v>42</v>
      </c>
      <c r="E8475" s="14">
        <v>3</v>
      </c>
      <c r="F8475" s="14">
        <v>118.16759479836701</v>
      </c>
      <c r="G8475" s="14">
        <v>39.389198266122499</v>
      </c>
      <c r="H8475" s="14">
        <v>249.067521284815</v>
      </c>
      <c r="I8475" s="14">
        <v>248.34012031911499</v>
      </c>
      <c r="J8475" s="14">
        <v>205.29745970198201</v>
      </c>
      <c r="K8475" s="14">
        <v>297.69274873447301</v>
      </c>
      <c r="L8475" s="14">
        <v>49.352628415358403</v>
      </c>
      <c r="M8475" s="14">
        <v>43.042660617132903</v>
      </c>
      <c r="O8475" s="14"/>
      <c r="P8475" s="14"/>
      <c r="Q8475" s="14"/>
      <c r="R8475" s="14"/>
      <c r="S8475" s="14"/>
      <c r="T8475" s="14"/>
      <c r="U8475" s="14"/>
      <c r="V8475" s="14"/>
      <c r="W8475" s="14"/>
      <c r="X8475" s="14"/>
      <c r="Y8475" s="14"/>
    </row>
    <row r="8476" spans="1:25">
      <c r="A8476" s="14" t="s">
        <v>7312</v>
      </c>
      <c r="B8476" s="14" t="s">
        <v>60</v>
      </c>
      <c r="C8476" s="14" t="s">
        <v>34</v>
      </c>
      <c r="D8476" s="14" t="s">
        <v>42</v>
      </c>
      <c r="E8476" s="14">
        <v>3</v>
      </c>
      <c r="F8476" s="14">
        <v>115.226003619492</v>
      </c>
      <c r="G8476" s="14">
        <v>38.4086678731639</v>
      </c>
      <c r="H8476" s="14">
        <v>241.812351513067</v>
      </c>
      <c r="I8476" s="14">
        <v>239.53941253897401</v>
      </c>
      <c r="J8476" s="14">
        <v>197.51596109807099</v>
      </c>
      <c r="K8476" s="14">
        <v>287.80763490490699</v>
      </c>
      <c r="L8476" s="14">
        <v>48.268222365932701</v>
      </c>
      <c r="M8476" s="14">
        <v>42.023451440903003</v>
      </c>
      <c r="O8476" s="14"/>
      <c r="P8476" s="14"/>
      <c r="Q8476" s="14"/>
      <c r="R8476" s="14"/>
      <c r="S8476" s="14"/>
      <c r="T8476" s="14"/>
      <c r="U8476" s="14"/>
      <c r="V8476" s="14"/>
      <c r="W8476" s="14"/>
      <c r="X8476" s="14"/>
      <c r="Y8476" s="14"/>
    </row>
    <row r="8477" spans="1:25">
      <c r="A8477" s="14" t="s">
        <v>7313</v>
      </c>
      <c r="B8477" s="14" t="s">
        <v>60</v>
      </c>
      <c r="C8477" s="14" t="s">
        <v>128</v>
      </c>
      <c r="D8477" s="14" t="s">
        <v>42</v>
      </c>
      <c r="E8477" s="14">
        <v>3</v>
      </c>
      <c r="F8477" s="14">
        <v>106.762604570359</v>
      </c>
      <c r="G8477" s="14">
        <v>35.587534856786498</v>
      </c>
      <c r="H8477" s="14">
        <v>223.26398412840001</v>
      </c>
      <c r="I8477" s="14">
        <v>215.578574319643</v>
      </c>
      <c r="J8477" s="14">
        <v>176.39840209951799</v>
      </c>
      <c r="K8477" s="14">
        <v>260.82568821944398</v>
      </c>
      <c r="L8477" s="14">
        <v>45.247113899800397</v>
      </c>
      <c r="M8477" s="14">
        <v>39.180172220125201</v>
      </c>
      <c r="O8477" s="14"/>
      <c r="P8477" s="14"/>
      <c r="Q8477" s="14"/>
      <c r="R8477" s="14"/>
      <c r="S8477" s="14"/>
      <c r="T8477" s="14"/>
      <c r="U8477" s="14"/>
      <c r="V8477" s="14"/>
      <c r="W8477" s="14"/>
      <c r="X8477" s="14"/>
      <c r="Y8477" s="14"/>
    </row>
    <row r="8478" spans="1:25">
      <c r="A8478" s="14" t="s">
        <v>7314</v>
      </c>
      <c r="B8478" s="14" t="s">
        <v>60</v>
      </c>
      <c r="C8478" s="14" t="s">
        <v>129</v>
      </c>
      <c r="D8478" s="14" t="s">
        <v>42</v>
      </c>
      <c r="E8478" s="14">
        <v>3</v>
      </c>
      <c r="F8478" s="14">
        <v>106.046618016569</v>
      </c>
      <c r="G8478" s="14">
        <v>35.3488726721897</v>
      </c>
      <c r="H8478" s="14">
        <v>220.65004476929099</v>
      </c>
      <c r="I8478" s="14">
        <v>208.725100719023</v>
      </c>
      <c r="J8478" s="14">
        <v>170.69039328149199</v>
      </c>
      <c r="K8478" s="14">
        <v>252.67083596955499</v>
      </c>
      <c r="L8478" s="14">
        <v>43.945735250532003</v>
      </c>
      <c r="M8478" s="14">
        <v>38.0347074375305</v>
      </c>
      <c r="O8478" s="14"/>
      <c r="P8478" s="14"/>
      <c r="Q8478" s="14"/>
      <c r="R8478" s="14"/>
      <c r="S8478" s="14"/>
      <c r="T8478" s="14"/>
      <c r="U8478" s="14"/>
      <c r="V8478" s="14"/>
      <c r="W8478" s="14"/>
      <c r="X8478" s="14"/>
      <c r="Y8478" s="14"/>
    </row>
    <row r="8479" spans="1:25">
      <c r="A8479" s="14" t="s">
        <v>7315</v>
      </c>
      <c r="B8479" s="14" t="s">
        <v>60</v>
      </c>
      <c r="C8479" s="14" t="s">
        <v>130</v>
      </c>
      <c r="D8479" s="14" t="s">
        <v>42</v>
      </c>
      <c r="E8479" s="14">
        <v>3</v>
      </c>
      <c r="F8479" s="14">
        <v>107.58662668034999</v>
      </c>
      <c r="G8479" s="14">
        <v>35.862208893449903</v>
      </c>
      <c r="H8479" s="14">
        <v>222.46107828532701</v>
      </c>
      <c r="I8479" s="14">
        <v>205.88554748067301</v>
      </c>
      <c r="J8479" s="14">
        <v>168.69164852585499</v>
      </c>
      <c r="K8479" s="14">
        <v>248.814942313671</v>
      </c>
      <c r="L8479" s="14">
        <v>42.929394832997502</v>
      </c>
      <c r="M8479" s="14">
        <v>37.193898954818899</v>
      </c>
      <c r="O8479" s="14"/>
      <c r="P8479" s="14"/>
      <c r="Q8479" s="14"/>
      <c r="R8479" s="14"/>
      <c r="S8479" s="14"/>
      <c r="T8479" s="14"/>
      <c r="U8479" s="14"/>
      <c r="V8479" s="14"/>
      <c r="W8479" s="14"/>
      <c r="X8479" s="14"/>
      <c r="Y8479" s="14"/>
    </row>
    <row r="8480" spans="1:25">
      <c r="A8480" s="14" t="s">
        <v>7316</v>
      </c>
      <c r="B8480" s="14" t="s">
        <v>60</v>
      </c>
      <c r="C8480" s="14" t="s">
        <v>131</v>
      </c>
      <c r="D8480" s="14" t="s">
        <v>42</v>
      </c>
      <c r="E8480" s="14">
        <v>3</v>
      </c>
      <c r="F8480" s="14">
        <v>111.95149587875601</v>
      </c>
      <c r="G8480" s="14">
        <v>37.317165292918801</v>
      </c>
      <c r="H8480" s="14">
        <v>230.523630423269</v>
      </c>
      <c r="I8480" s="14">
        <v>206.847802569012</v>
      </c>
      <c r="J8480" s="14">
        <v>170.201848669013</v>
      </c>
      <c r="K8480" s="14">
        <v>249.024727104454</v>
      </c>
      <c r="L8480" s="14">
        <v>42.1769245354429</v>
      </c>
      <c r="M8480" s="14">
        <v>36.645953899998602</v>
      </c>
      <c r="O8480" s="14"/>
      <c r="P8480" s="14"/>
      <c r="Q8480" s="14"/>
      <c r="R8480" s="14"/>
      <c r="S8480" s="14"/>
      <c r="T8480" s="14"/>
      <c r="U8480" s="14"/>
      <c r="V8480" s="14"/>
      <c r="W8480" s="14"/>
      <c r="X8480" s="14"/>
      <c r="Y8480" s="14"/>
    </row>
    <row r="8481" spans="1:25">
      <c r="A8481" s="14" t="s">
        <v>7317</v>
      </c>
      <c r="B8481" s="14" t="s">
        <v>60</v>
      </c>
      <c r="C8481" s="14" t="s">
        <v>132</v>
      </c>
      <c r="D8481" s="14" t="s">
        <v>42</v>
      </c>
      <c r="E8481" s="14">
        <v>3</v>
      </c>
      <c r="F8481" s="14">
        <v>110.941471610859</v>
      </c>
      <c r="G8481" s="14">
        <v>36.9804905369529</v>
      </c>
      <c r="H8481" s="14">
        <v>228.143192421771</v>
      </c>
      <c r="I8481" s="14">
        <v>199.65566309720199</v>
      </c>
      <c r="J8481" s="14">
        <v>164.039003325896</v>
      </c>
      <c r="K8481" s="14">
        <v>240.67429197346399</v>
      </c>
      <c r="L8481" s="14">
        <v>41.018628876261999</v>
      </c>
      <c r="M8481" s="14">
        <v>35.616659771306203</v>
      </c>
      <c r="O8481" s="14"/>
      <c r="P8481" s="14"/>
      <c r="Q8481" s="14"/>
      <c r="R8481" s="14"/>
      <c r="S8481" s="14"/>
      <c r="T8481" s="14"/>
      <c r="U8481" s="14"/>
      <c r="V8481" s="14"/>
      <c r="W8481" s="14"/>
      <c r="X8481" s="14"/>
      <c r="Y8481" s="14"/>
    </row>
    <row r="8482" spans="1:25">
      <c r="A8482" s="14" t="s">
        <v>7318</v>
      </c>
      <c r="B8482" s="14" t="s">
        <v>60</v>
      </c>
      <c r="C8482" s="14" t="s">
        <v>38</v>
      </c>
      <c r="D8482" s="14" t="s">
        <v>42</v>
      </c>
      <c r="E8482" s="14">
        <v>4</v>
      </c>
      <c r="F8482" s="14">
        <v>163.20629397670299</v>
      </c>
      <c r="G8482" s="14">
        <v>54.402097992234403</v>
      </c>
      <c r="H8482" s="14">
        <v>282.09052471083902</v>
      </c>
      <c r="I8482" s="14">
        <v>266.53198547871199</v>
      </c>
      <c r="J8482" s="14">
        <v>226.960722653636</v>
      </c>
      <c r="K8482" s="14">
        <v>310.98330448674602</v>
      </c>
      <c r="L8482" s="14">
        <v>44.451319008033998</v>
      </c>
      <c r="M8482" s="14">
        <v>39.5712628250756</v>
      </c>
      <c r="O8482" s="14"/>
      <c r="P8482" s="14"/>
      <c r="Q8482" s="14"/>
      <c r="R8482" s="14"/>
      <c r="S8482" s="14"/>
      <c r="T8482" s="14"/>
      <c r="U8482" s="14"/>
      <c r="V8482" s="14"/>
      <c r="W8482" s="14"/>
      <c r="X8482" s="14"/>
      <c r="Y8482" s="14"/>
    </row>
    <row r="8483" spans="1:25">
      <c r="A8483" s="14" t="s">
        <v>7319</v>
      </c>
      <c r="B8483" s="14" t="s">
        <v>60</v>
      </c>
      <c r="C8483" s="14" t="s">
        <v>36</v>
      </c>
      <c r="D8483" s="14" t="s">
        <v>42</v>
      </c>
      <c r="E8483" s="14">
        <v>4</v>
      </c>
      <c r="F8483" s="14">
        <v>154.79821887038401</v>
      </c>
      <c r="G8483" s="14">
        <v>51.599406290127902</v>
      </c>
      <c r="H8483" s="14">
        <v>265.12446070252599</v>
      </c>
      <c r="I8483" s="14">
        <v>245.39961304720501</v>
      </c>
      <c r="J8483" s="14">
        <v>208.00774654486099</v>
      </c>
      <c r="K8483" s="14">
        <v>287.53462016491602</v>
      </c>
      <c r="L8483" s="14">
        <v>42.135007117710998</v>
      </c>
      <c r="M8483" s="14">
        <v>37.391866502344598</v>
      </c>
      <c r="O8483" s="14"/>
      <c r="P8483" s="14"/>
      <c r="Q8483" s="14"/>
      <c r="R8483" s="14"/>
      <c r="S8483" s="14"/>
      <c r="T8483" s="14"/>
      <c r="U8483" s="14"/>
      <c r="V8483" s="14"/>
      <c r="W8483" s="14"/>
      <c r="X8483" s="14"/>
      <c r="Y8483" s="14"/>
    </row>
    <row r="8484" spans="1:25">
      <c r="A8484" s="14" t="s">
        <v>7320</v>
      </c>
      <c r="B8484" s="14" t="s">
        <v>60</v>
      </c>
      <c r="C8484" s="14" t="s">
        <v>34</v>
      </c>
      <c r="D8484" s="14" t="s">
        <v>42</v>
      </c>
      <c r="E8484" s="14">
        <v>4</v>
      </c>
      <c r="F8484" s="14">
        <v>155.69719043360601</v>
      </c>
      <c r="G8484" s="14">
        <v>51.8990634778688</v>
      </c>
      <c r="H8484" s="14">
        <v>265.41857526057601</v>
      </c>
      <c r="I8484" s="14">
        <v>241.05109648400801</v>
      </c>
      <c r="J8484" s="14">
        <v>204.39724605316999</v>
      </c>
      <c r="K8484" s="14">
        <v>282.34013135977699</v>
      </c>
      <c r="L8484" s="14">
        <v>41.2890348757686</v>
      </c>
      <c r="M8484" s="14">
        <v>36.653850430838503</v>
      </c>
      <c r="O8484" s="14"/>
      <c r="P8484" s="14"/>
      <c r="Q8484" s="14"/>
      <c r="R8484" s="14"/>
      <c r="S8484" s="14"/>
      <c r="T8484" s="14"/>
      <c r="U8484" s="14"/>
      <c r="V8484" s="14"/>
      <c r="W8484" s="14"/>
      <c r="X8484" s="14"/>
      <c r="Y8484" s="14"/>
    </row>
    <row r="8485" spans="1:25">
      <c r="A8485" s="14" t="s">
        <v>7321</v>
      </c>
      <c r="B8485" s="14" t="s">
        <v>60</v>
      </c>
      <c r="C8485" s="14" t="s">
        <v>128</v>
      </c>
      <c r="D8485" s="14" t="s">
        <v>42</v>
      </c>
      <c r="E8485" s="14">
        <v>4</v>
      </c>
      <c r="F8485" s="14">
        <v>172.61939697524801</v>
      </c>
      <c r="G8485" s="14">
        <v>57.539798991749201</v>
      </c>
      <c r="H8485" s="14">
        <v>293.77024672438301</v>
      </c>
      <c r="I8485" s="14">
        <v>262.97136925082202</v>
      </c>
      <c r="J8485" s="14">
        <v>224.86674053412801</v>
      </c>
      <c r="K8485" s="14">
        <v>305.63704012268403</v>
      </c>
      <c r="L8485" s="14">
        <v>42.665670871862503</v>
      </c>
      <c r="M8485" s="14">
        <v>38.104628716693199</v>
      </c>
      <c r="O8485" s="14"/>
      <c r="P8485" s="14"/>
      <c r="Q8485" s="14"/>
      <c r="R8485" s="14"/>
      <c r="S8485" s="14"/>
      <c r="T8485" s="14"/>
      <c r="U8485" s="14"/>
      <c r="V8485" s="14"/>
      <c r="W8485" s="14"/>
      <c r="X8485" s="14"/>
      <c r="Y8485" s="14"/>
    </row>
    <row r="8486" spans="1:25">
      <c r="A8486" s="14" t="s">
        <v>7322</v>
      </c>
      <c r="B8486" s="14" t="s">
        <v>60</v>
      </c>
      <c r="C8486" s="14" t="s">
        <v>129</v>
      </c>
      <c r="D8486" s="14" t="s">
        <v>42</v>
      </c>
      <c r="E8486" s="14">
        <v>4</v>
      </c>
      <c r="F8486" s="14">
        <v>163.93027047631699</v>
      </c>
      <c r="G8486" s="14">
        <v>54.643423492105804</v>
      </c>
      <c r="H8486" s="14">
        <v>278.84514190803998</v>
      </c>
      <c r="I8486" s="14">
        <v>245.298881188564</v>
      </c>
      <c r="J8486" s="14">
        <v>208.87126803682401</v>
      </c>
      <c r="K8486" s="14">
        <v>286.20828892871998</v>
      </c>
      <c r="L8486" s="14">
        <v>40.909407740156603</v>
      </c>
      <c r="M8486" s="14">
        <v>36.427613151740303</v>
      </c>
      <c r="O8486" s="14"/>
      <c r="P8486" s="14"/>
      <c r="Q8486" s="14"/>
      <c r="R8486" s="14"/>
      <c r="S8486" s="14"/>
      <c r="T8486" s="14"/>
      <c r="U8486" s="14"/>
      <c r="V8486" s="14"/>
      <c r="W8486" s="14"/>
      <c r="X8486" s="14"/>
      <c r="Y8486" s="14"/>
    </row>
    <row r="8487" spans="1:25">
      <c r="A8487" s="14" t="s">
        <v>7323</v>
      </c>
      <c r="B8487" s="14" t="s">
        <v>60</v>
      </c>
      <c r="C8487" s="14" t="s">
        <v>130</v>
      </c>
      <c r="D8487" s="14" t="s">
        <v>42</v>
      </c>
      <c r="E8487" s="14">
        <v>4</v>
      </c>
      <c r="F8487" s="14">
        <v>158.21334437109999</v>
      </c>
      <c r="G8487" s="14">
        <v>52.7377814570333</v>
      </c>
      <c r="H8487" s="14">
        <v>268.969678642514</v>
      </c>
      <c r="I8487" s="14">
        <v>233.23595732874301</v>
      </c>
      <c r="J8487" s="14">
        <v>198.03811497722</v>
      </c>
      <c r="K8487" s="14">
        <v>272.84697248714798</v>
      </c>
      <c r="L8487" s="14">
        <v>39.611015158405102</v>
      </c>
      <c r="M8487" s="14">
        <v>35.197842351523398</v>
      </c>
      <c r="O8487" s="14"/>
      <c r="P8487" s="14"/>
      <c r="Q8487" s="14"/>
      <c r="R8487" s="14"/>
      <c r="S8487" s="14"/>
      <c r="T8487" s="14"/>
      <c r="U8487" s="14"/>
      <c r="V8487" s="14"/>
      <c r="W8487" s="14"/>
      <c r="X8487" s="14"/>
      <c r="Y8487" s="14"/>
    </row>
    <row r="8488" spans="1:25">
      <c r="A8488" s="14" t="s">
        <v>7324</v>
      </c>
      <c r="B8488" s="14" t="s">
        <v>60</v>
      </c>
      <c r="C8488" s="14" t="s">
        <v>131</v>
      </c>
      <c r="D8488" s="14" t="s">
        <v>42</v>
      </c>
      <c r="E8488" s="14">
        <v>4</v>
      </c>
      <c r="F8488" s="14">
        <v>140.64860076803399</v>
      </c>
      <c r="G8488" s="14">
        <v>46.882866922677898</v>
      </c>
      <c r="H8488" s="14">
        <v>238.36321860155499</v>
      </c>
      <c r="I8488" s="14">
        <v>202.41314013191001</v>
      </c>
      <c r="J8488" s="14">
        <v>170.08240806191199</v>
      </c>
      <c r="K8488" s="14">
        <v>239.06052521445801</v>
      </c>
      <c r="L8488" s="14">
        <v>36.647385082548098</v>
      </c>
      <c r="M8488" s="14">
        <v>32.330732069998099</v>
      </c>
      <c r="O8488" s="14"/>
      <c r="P8488" s="14"/>
      <c r="Q8488" s="14"/>
      <c r="R8488" s="14"/>
      <c r="S8488" s="14"/>
      <c r="T8488" s="14"/>
      <c r="U8488" s="14"/>
      <c r="V8488" s="14"/>
      <c r="W8488" s="14"/>
      <c r="X8488" s="14"/>
      <c r="Y8488" s="14"/>
    </row>
    <row r="8489" spans="1:25">
      <c r="A8489" s="14" t="s">
        <v>7325</v>
      </c>
      <c r="B8489" s="14" t="s">
        <v>60</v>
      </c>
      <c r="C8489" s="14" t="s">
        <v>132</v>
      </c>
      <c r="D8489" s="14" t="s">
        <v>42</v>
      </c>
      <c r="E8489" s="14">
        <v>4</v>
      </c>
      <c r="F8489" s="14">
        <v>144.79992722462799</v>
      </c>
      <c r="G8489" s="14">
        <v>48.2666424082094</v>
      </c>
      <c r="H8489" s="14">
        <v>244.276746840475</v>
      </c>
      <c r="I8489" s="14">
        <v>204.84500401600599</v>
      </c>
      <c r="J8489" s="14">
        <v>172.57785403760599</v>
      </c>
      <c r="K8489" s="14">
        <v>241.353807817046</v>
      </c>
      <c r="L8489" s="14">
        <v>36.508803801040202</v>
      </c>
      <c r="M8489" s="14">
        <v>32.267149978400198</v>
      </c>
      <c r="O8489" s="14"/>
      <c r="P8489" s="14"/>
      <c r="Q8489" s="14"/>
      <c r="R8489" s="14"/>
      <c r="S8489" s="14"/>
      <c r="T8489" s="14"/>
      <c r="U8489" s="14"/>
      <c r="V8489" s="14"/>
      <c r="W8489" s="14"/>
      <c r="X8489" s="14"/>
      <c r="Y8489" s="14"/>
    </row>
    <row r="8490" spans="1:25">
      <c r="A8490" s="14" t="s">
        <v>7326</v>
      </c>
      <c r="B8490" s="14" t="s">
        <v>60</v>
      </c>
      <c r="C8490" s="14" t="s">
        <v>38</v>
      </c>
      <c r="D8490" s="14" t="s">
        <v>42</v>
      </c>
      <c r="E8490" s="14">
        <v>5</v>
      </c>
      <c r="F8490" s="14">
        <v>158.22722449661899</v>
      </c>
      <c r="G8490" s="14">
        <v>52.7424081655397</v>
      </c>
      <c r="H8490" s="14">
        <v>358.94654045193801</v>
      </c>
      <c r="I8490" s="14">
        <v>356.520738941498</v>
      </c>
      <c r="J8490" s="14">
        <v>302.74411167570202</v>
      </c>
      <c r="K8490" s="14">
        <v>417.03966728604399</v>
      </c>
      <c r="L8490" s="14">
        <v>60.518928344545898</v>
      </c>
      <c r="M8490" s="14">
        <v>53.776627265795902</v>
      </c>
      <c r="O8490" s="14"/>
      <c r="P8490" s="14"/>
      <c r="Q8490" s="14"/>
      <c r="R8490" s="14"/>
      <c r="S8490" s="14"/>
      <c r="T8490" s="14"/>
      <c r="U8490" s="14"/>
      <c r="V8490" s="14"/>
      <c r="W8490" s="14"/>
      <c r="X8490" s="14"/>
      <c r="Y8490" s="14"/>
    </row>
    <row r="8491" spans="1:25">
      <c r="A8491" s="14" t="s">
        <v>7327</v>
      </c>
      <c r="B8491" s="14" t="s">
        <v>60</v>
      </c>
      <c r="C8491" s="14" t="s">
        <v>36</v>
      </c>
      <c r="D8491" s="14" t="s">
        <v>42</v>
      </c>
      <c r="E8491" s="14">
        <v>5</v>
      </c>
      <c r="F8491" s="14">
        <v>146.48947216086501</v>
      </c>
      <c r="G8491" s="14">
        <v>48.829824053621799</v>
      </c>
      <c r="H8491" s="14">
        <v>330.60138154110899</v>
      </c>
      <c r="I8491" s="14">
        <v>324.32976226691699</v>
      </c>
      <c r="J8491" s="14">
        <v>273.59030959516798</v>
      </c>
      <c r="K8491" s="14">
        <v>381.69790139662302</v>
      </c>
      <c r="L8491" s="14">
        <v>57.368139129706798</v>
      </c>
      <c r="M8491" s="14">
        <v>50.7394526717489</v>
      </c>
      <c r="O8491" s="14"/>
      <c r="P8491" s="14"/>
      <c r="Q8491" s="14"/>
      <c r="R8491" s="14"/>
      <c r="S8491" s="14"/>
      <c r="T8491" s="14"/>
      <c r="U8491" s="14"/>
      <c r="V8491" s="14"/>
      <c r="W8491" s="14"/>
      <c r="X8491" s="14"/>
      <c r="Y8491" s="14"/>
    </row>
    <row r="8492" spans="1:25">
      <c r="A8492" s="14" t="s">
        <v>7328</v>
      </c>
      <c r="B8492" s="14" t="s">
        <v>60</v>
      </c>
      <c r="C8492" s="14" t="s">
        <v>34</v>
      </c>
      <c r="D8492" s="14" t="s">
        <v>42</v>
      </c>
      <c r="E8492" s="14">
        <v>5</v>
      </c>
      <c r="F8492" s="14">
        <v>140.616004078982</v>
      </c>
      <c r="G8492" s="14">
        <v>46.872001359660501</v>
      </c>
      <c r="H8492" s="14">
        <v>316.46749955884502</v>
      </c>
      <c r="I8492" s="14">
        <v>306.07453743308503</v>
      </c>
      <c r="J8492" s="14">
        <v>257.30338135310399</v>
      </c>
      <c r="K8492" s="14">
        <v>361.35820526483798</v>
      </c>
      <c r="L8492" s="14">
        <v>55.283667831752901</v>
      </c>
      <c r="M8492" s="14">
        <v>48.7711560799805</v>
      </c>
      <c r="O8492" s="14"/>
      <c r="P8492" s="14"/>
      <c r="Q8492" s="14"/>
      <c r="R8492" s="14"/>
      <c r="S8492" s="14"/>
      <c r="T8492" s="14"/>
      <c r="U8492" s="14"/>
      <c r="V8492" s="14"/>
      <c r="W8492" s="14"/>
      <c r="X8492" s="14"/>
      <c r="Y8492" s="14"/>
    </row>
    <row r="8493" spans="1:25">
      <c r="A8493" s="14" t="s">
        <v>7329</v>
      </c>
      <c r="B8493" s="14" t="s">
        <v>60</v>
      </c>
      <c r="C8493" s="14" t="s">
        <v>128</v>
      </c>
      <c r="D8493" s="14" t="s">
        <v>42</v>
      </c>
      <c r="E8493" s="14">
        <v>5</v>
      </c>
      <c r="F8493" s="14">
        <v>134.52818182257599</v>
      </c>
      <c r="G8493" s="14">
        <v>44.8427272741921</v>
      </c>
      <c r="H8493" s="14">
        <v>302.84134397950601</v>
      </c>
      <c r="I8493" s="14">
        <v>287.78798738473398</v>
      </c>
      <c r="J8493" s="14">
        <v>240.967783851685</v>
      </c>
      <c r="K8493" s="14">
        <v>341.01014343016402</v>
      </c>
      <c r="L8493" s="14">
        <v>53.222156045430097</v>
      </c>
      <c r="M8493" s="14">
        <v>46.820203533049103</v>
      </c>
      <c r="O8493" s="14"/>
      <c r="P8493" s="14"/>
      <c r="Q8493" s="14"/>
      <c r="R8493" s="14"/>
      <c r="S8493" s="14"/>
      <c r="T8493" s="14"/>
      <c r="U8493" s="14"/>
      <c r="V8493" s="14"/>
      <c r="W8493" s="14"/>
      <c r="X8493" s="14"/>
      <c r="Y8493" s="14"/>
    </row>
    <row r="8494" spans="1:25">
      <c r="A8494" s="14" t="s">
        <v>7330</v>
      </c>
      <c r="B8494" s="14" t="s">
        <v>60</v>
      </c>
      <c r="C8494" s="14" t="s">
        <v>129</v>
      </c>
      <c r="D8494" s="14" t="s">
        <v>42</v>
      </c>
      <c r="E8494" s="14">
        <v>5</v>
      </c>
      <c r="F8494" s="14">
        <v>142.40436875335701</v>
      </c>
      <c r="G8494" s="14">
        <v>47.468122917785799</v>
      </c>
      <c r="H8494" s="14">
        <v>320.56450206730102</v>
      </c>
      <c r="I8494" s="14">
        <v>298.49072145933098</v>
      </c>
      <c r="J8494" s="14">
        <v>251.21557033971001</v>
      </c>
      <c r="K8494" s="14">
        <v>352.03607991913202</v>
      </c>
      <c r="L8494" s="14">
        <v>53.545358459800902</v>
      </c>
      <c r="M8494" s="14">
        <v>47.275151119620297</v>
      </c>
      <c r="O8494" s="14"/>
      <c r="P8494" s="14"/>
      <c r="Q8494" s="14"/>
      <c r="R8494" s="14"/>
      <c r="S8494" s="14"/>
      <c r="T8494" s="14"/>
      <c r="U8494" s="14"/>
      <c r="V8494" s="14"/>
      <c r="W8494" s="14"/>
      <c r="X8494" s="14"/>
      <c r="Y8494" s="14"/>
    </row>
    <row r="8495" spans="1:25">
      <c r="A8495" s="14" t="s">
        <v>7331</v>
      </c>
      <c r="B8495" s="14" t="s">
        <v>60</v>
      </c>
      <c r="C8495" s="14" t="s">
        <v>130</v>
      </c>
      <c r="D8495" s="14" t="s">
        <v>42</v>
      </c>
      <c r="E8495" s="14">
        <v>5</v>
      </c>
      <c r="F8495" s="14">
        <v>143.302237932889</v>
      </c>
      <c r="G8495" s="14">
        <v>47.7674126442963</v>
      </c>
      <c r="H8495" s="14">
        <v>323.62745693967702</v>
      </c>
      <c r="I8495" s="14">
        <v>300.10749547666597</v>
      </c>
      <c r="J8495" s="14">
        <v>252.714091383073</v>
      </c>
      <c r="K8495" s="14">
        <v>353.765695273272</v>
      </c>
      <c r="L8495" s="14">
        <v>53.658199796605501</v>
      </c>
      <c r="M8495" s="14">
        <v>47.393404093592899</v>
      </c>
      <c r="O8495" s="14"/>
      <c r="P8495" s="14"/>
      <c r="Q8495" s="14"/>
      <c r="R8495" s="14"/>
      <c r="S8495" s="14"/>
      <c r="T8495" s="14"/>
      <c r="U8495" s="14"/>
      <c r="V8495" s="14"/>
      <c r="W8495" s="14"/>
      <c r="X8495" s="14"/>
      <c r="Y8495" s="14"/>
    </row>
    <row r="8496" spans="1:25">
      <c r="A8496" s="14" t="s">
        <v>7332</v>
      </c>
      <c r="B8496" s="14" t="s">
        <v>60</v>
      </c>
      <c r="C8496" s="14" t="s">
        <v>131</v>
      </c>
      <c r="D8496" s="14" t="s">
        <v>42</v>
      </c>
      <c r="E8496" s="14">
        <v>5</v>
      </c>
      <c r="F8496" s="14">
        <v>160.26471918364501</v>
      </c>
      <c r="G8496" s="14">
        <v>53.421573061215099</v>
      </c>
      <c r="H8496" s="14">
        <v>361.62443969413198</v>
      </c>
      <c r="I8496" s="14">
        <v>327.49660504001503</v>
      </c>
      <c r="J8496" s="14">
        <v>278.48567659499997</v>
      </c>
      <c r="K8496" s="14">
        <v>382.61056840432002</v>
      </c>
      <c r="L8496" s="14">
        <v>55.113963364304801</v>
      </c>
      <c r="M8496" s="14">
        <v>49.0109284450144</v>
      </c>
      <c r="O8496" s="14"/>
      <c r="P8496" s="14"/>
      <c r="Q8496" s="14"/>
      <c r="R8496" s="14"/>
      <c r="S8496" s="14"/>
      <c r="T8496" s="14"/>
      <c r="U8496" s="14"/>
      <c r="V8496" s="14"/>
      <c r="W8496" s="14"/>
      <c r="X8496" s="14"/>
      <c r="Y8496" s="14"/>
    </row>
    <row r="8497" spans="1:25">
      <c r="A8497" s="14" t="s">
        <v>7333</v>
      </c>
      <c r="B8497" s="14" t="s">
        <v>60</v>
      </c>
      <c r="C8497" s="14" t="s">
        <v>132</v>
      </c>
      <c r="D8497" s="14" t="s">
        <v>42</v>
      </c>
      <c r="E8497" s="14">
        <v>5</v>
      </c>
      <c r="F8497" s="14">
        <v>161.81767373136299</v>
      </c>
      <c r="G8497" s="14">
        <v>53.939224577121003</v>
      </c>
      <c r="H8497" s="14">
        <v>363.92145222391298</v>
      </c>
      <c r="I8497" s="14">
        <v>329.12903033264502</v>
      </c>
      <c r="J8497" s="14">
        <v>280.10358422151103</v>
      </c>
      <c r="K8497" s="14">
        <v>384.22803327867803</v>
      </c>
      <c r="L8497" s="14">
        <v>55.099002946032797</v>
      </c>
      <c r="M8497" s="14">
        <v>49.025446111133498</v>
      </c>
      <c r="O8497" s="14"/>
      <c r="P8497" s="14"/>
      <c r="Q8497" s="14"/>
      <c r="R8497" s="14"/>
      <c r="S8497" s="14"/>
      <c r="T8497" s="14"/>
      <c r="U8497" s="14"/>
      <c r="V8497" s="14"/>
      <c r="W8497" s="14"/>
      <c r="X8497" s="14"/>
      <c r="Y8497" s="14"/>
    </row>
    <row r="8498" spans="1:25">
      <c r="A8498" s="14" t="s">
        <v>8438</v>
      </c>
      <c r="B8498" s="14" t="s">
        <v>64</v>
      </c>
      <c r="C8498" s="14" t="s">
        <v>38</v>
      </c>
      <c r="D8498" s="11" t="s">
        <v>82</v>
      </c>
      <c r="E8498" s="14">
        <v>0</v>
      </c>
      <c r="F8498" s="14">
        <v>10259.5169627256</v>
      </c>
      <c r="G8498" s="14">
        <v>3419.83898757519</v>
      </c>
      <c r="H8498" s="14">
        <v>414.43568300582501</v>
      </c>
      <c r="I8498" s="14">
        <v>489.87553035065503</v>
      </c>
      <c r="J8498" s="14">
        <v>479.997887645719</v>
      </c>
      <c r="K8498" s="14">
        <v>499.89835506032603</v>
      </c>
      <c r="L8498" s="14">
        <v>10.022824709671299</v>
      </c>
      <c r="M8498" s="14">
        <v>9.8776427049351696</v>
      </c>
      <c r="R8498" s="14"/>
      <c r="S8498" s="14"/>
      <c r="T8498" s="14"/>
      <c r="U8498" s="14"/>
      <c r="V8498" s="14"/>
      <c r="W8498" s="14"/>
      <c r="X8498" s="14"/>
      <c r="Y8498" s="14"/>
    </row>
    <row r="8499" spans="1:25">
      <c r="A8499" s="14" t="s">
        <v>8439</v>
      </c>
      <c r="B8499" s="14" t="s">
        <v>64</v>
      </c>
      <c r="C8499" s="14" t="s">
        <v>36</v>
      </c>
      <c r="D8499" s="11" t="s">
        <v>82</v>
      </c>
      <c r="E8499" s="14">
        <v>0</v>
      </c>
      <c r="F8499" s="14">
        <v>10114.5225896968</v>
      </c>
      <c r="G8499" s="14">
        <v>3371.50752989892</v>
      </c>
      <c r="H8499" s="14">
        <v>404.98248421922199</v>
      </c>
      <c r="I8499" s="14">
        <v>473.09124090843301</v>
      </c>
      <c r="J8499" s="14">
        <v>463.51230242898998</v>
      </c>
      <c r="K8499" s="14">
        <v>482.81198480790903</v>
      </c>
      <c r="L8499" s="14">
        <v>9.7207438994761901</v>
      </c>
      <c r="M8499" s="14">
        <v>9.5789384794426802</v>
      </c>
      <c r="O8499" s="14"/>
      <c r="P8499" s="14"/>
      <c r="Q8499" s="14"/>
      <c r="R8499" s="14"/>
      <c r="S8499" s="14"/>
      <c r="T8499" s="14"/>
      <c r="U8499" s="14"/>
      <c r="V8499" s="14"/>
      <c r="W8499" s="14"/>
      <c r="X8499" s="14"/>
      <c r="Y8499" s="14"/>
    </row>
    <row r="8500" spans="1:25">
      <c r="A8500" s="14" t="s">
        <v>8440</v>
      </c>
      <c r="B8500" s="14" t="s">
        <v>64</v>
      </c>
      <c r="C8500" s="14" t="s">
        <v>34</v>
      </c>
      <c r="D8500" s="11" t="s">
        <v>82</v>
      </c>
      <c r="E8500" s="14">
        <v>0</v>
      </c>
      <c r="F8500" s="14">
        <v>9850.6037985005005</v>
      </c>
      <c r="G8500" s="14">
        <v>3283.5345995001699</v>
      </c>
      <c r="H8500" s="14">
        <v>391.642962726642</v>
      </c>
      <c r="I8500" s="14">
        <v>453.13490907678101</v>
      </c>
      <c r="J8500" s="14">
        <v>443.86489535352598</v>
      </c>
      <c r="K8500" s="14">
        <v>462.54399630389997</v>
      </c>
      <c r="L8500" s="14">
        <v>9.4090872271189596</v>
      </c>
      <c r="M8500" s="14">
        <v>9.2700137232550901</v>
      </c>
      <c r="O8500" s="14"/>
      <c r="P8500" s="14"/>
      <c r="Q8500" s="14"/>
      <c r="R8500" s="14"/>
      <c r="S8500" s="14"/>
      <c r="T8500" s="14"/>
      <c r="U8500" s="14"/>
      <c r="V8500" s="14"/>
      <c r="W8500" s="14"/>
      <c r="X8500" s="14"/>
      <c r="Y8500" s="14"/>
    </row>
    <row r="8501" spans="1:25">
      <c r="A8501" s="14" t="s">
        <v>8441</v>
      </c>
      <c r="B8501" s="14" t="s">
        <v>64</v>
      </c>
      <c r="C8501" s="14" t="s">
        <v>128</v>
      </c>
      <c r="D8501" s="11" t="s">
        <v>82</v>
      </c>
      <c r="E8501" s="14">
        <v>0</v>
      </c>
      <c r="F8501" s="14">
        <v>9712.7165725704799</v>
      </c>
      <c r="G8501" s="14">
        <v>3237.5721908568298</v>
      </c>
      <c r="H8501" s="14">
        <v>384.00581076577998</v>
      </c>
      <c r="I8501" s="14">
        <v>439.34058858459503</v>
      </c>
      <c r="J8501" s="14">
        <v>430.326000099098</v>
      </c>
      <c r="K8501" s="14">
        <v>448.49138314311</v>
      </c>
      <c r="L8501" s="14">
        <v>9.1507945585150292</v>
      </c>
      <c r="M8501" s="14">
        <v>9.0145884854973097</v>
      </c>
      <c r="O8501" s="14"/>
      <c r="P8501" s="14"/>
      <c r="Q8501" s="14"/>
      <c r="R8501" s="14"/>
      <c r="S8501" s="14"/>
      <c r="T8501" s="14"/>
      <c r="U8501" s="14"/>
      <c r="V8501" s="14"/>
      <c r="W8501" s="14"/>
      <c r="X8501" s="14"/>
      <c r="Y8501" s="14"/>
    </row>
    <row r="8502" spans="1:25">
      <c r="A8502" s="14" t="s">
        <v>8442</v>
      </c>
      <c r="B8502" s="14" t="s">
        <v>64</v>
      </c>
      <c r="C8502" s="14" t="s">
        <v>129</v>
      </c>
      <c r="D8502" s="11" t="s">
        <v>82</v>
      </c>
      <c r="E8502" s="14">
        <v>0</v>
      </c>
      <c r="F8502" s="14">
        <v>9586.4088463628195</v>
      </c>
      <c r="G8502" s="14">
        <v>3195.4696154542698</v>
      </c>
      <c r="H8502" s="14">
        <v>377.360621321927</v>
      </c>
      <c r="I8502" s="14">
        <v>425.27896869560499</v>
      </c>
      <c r="J8502" s="14">
        <v>416.53171216333499</v>
      </c>
      <c r="K8502" s="14">
        <v>434.15926718756702</v>
      </c>
      <c r="L8502" s="14">
        <v>8.8802984919618098</v>
      </c>
      <c r="M8502" s="14">
        <v>8.7472565322702795</v>
      </c>
      <c r="O8502" s="14"/>
      <c r="P8502" s="14"/>
      <c r="Q8502" s="14"/>
      <c r="R8502" s="14"/>
      <c r="S8502" s="14"/>
      <c r="T8502" s="14"/>
      <c r="U8502" s="14"/>
      <c r="V8502" s="14"/>
      <c r="W8502" s="14"/>
      <c r="X8502" s="14"/>
      <c r="Y8502" s="14"/>
    </row>
    <row r="8503" spans="1:25">
      <c r="A8503" s="14" t="s">
        <v>8443</v>
      </c>
      <c r="B8503" s="14" t="s">
        <v>64</v>
      </c>
      <c r="C8503" s="14" t="s">
        <v>130</v>
      </c>
      <c r="D8503" s="11" t="s">
        <v>82</v>
      </c>
      <c r="E8503" s="14">
        <v>0</v>
      </c>
      <c r="F8503" s="14">
        <v>9737.8126104323201</v>
      </c>
      <c r="G8503" s="14">
        <v>3245.9375368107699</v>
      </c>
      <c r="H8503" s="14">
        <v>381.956338562773</v>
      </c>
      <c r="I8503" s="14">
        <v>424.51890109054199</v>
      </c>
      <c r="J8503" s="14">
        <v>415.876360590091</v>
      </c>
      <c r="K8503" s="14">
        <v>433.29185641607</v>
      </c>
      <c r="L8503" s="14">
        <v>8.7729553255280202</v>
      </c>
      <c r="M8503" s="14">
        <v>8.6425405004516698</v>
      </c>
      <c r="O8503" s="14"/>
      <c r="P8503" s="14"/>
      <c r="Q8503" s="14"/>
      <c r="R8503" s="14"/>
      <c r="S8503" s="14"/>
      <c r="T8503" s="14"/>
      <c r="U8503" s="14"/>
      <c r="V8503" s="14"/>
      <c r="W8503" s="14"/>
      <c r="X8503" s="14"/>
      <c r="Y8503" s="14"/>
    </row>
    <row r="8504" spans="1:25">
      <c r="A8504" s="14" t="s">
        <v>8444</v>
      </c>
      <c r="B8504" s="14" t="s">
        <v>64</v>
      </c>
      <c r="C8504" s="14" t="s">
        <v>131</v>
      </c>
      <c r="D8504" s="11" t="s">
        <v>82</v>
      </c>
      <c r="E8504" s="14">
        <v>0</v>
      </c>
      <c r="F8504" s="14">
        <v>9666.6310874583105</v>
      </c>
      <c r="G8504" s="14">
        <v>3222.2103624861002</v>
      </c>
      <c r="H8504" s="14">
        <v>377.65411420999101</v>
      </c>
      <c r="I8504" s="14">
        <v>412.005735525972</v>
      </c>
      <c r="J8504" s="14">
        <v>403.61636372515301</v>
      </c>
      <c r="K8504" s="14">
        <v>420.52217100710101</v>
      </c>
      <c r="L8504" s="14">
        <v>8.5164354811289495</v>
      </c>
      <c r="M8504" s="14">
        <v>8.3893718008194504</v>
      </c>
      <c r="O8504" s="14"/>
      <c r="P8504" s="14"/>
      <c r="Q8504" s="14"/>
      <c r="R8504" s="14"/>
      <c r="S8504" s="14"/>
      <c r="T8504" s="14"/>
      <c r="U8504" s="14"/>
      <c r="V8504" s="14"/>
      <c r="W8504" s="14"/>
      <c r="X8504" s="14"/>
      <c r="Y8504" s="14"/>
    </row>
    <row r="8505" spans="1:25">
      <c r="A8505" s="14" t="s">
        <v>8445</v>
      </c>
      <c r="B8505" s="14" t="s">
        <v>64</v>
      </c>
      <c r="C8505" s="14" t="s">
        <v>132</v>
      </c>
      <c r="D8505" s="11" t="s">
        <v>82</v>
      </c>
      <c r="E8505" s="14">
        <v>0</v>
      </c>
      <c r="F8505" s="14">
        <v>9882.9282803976894</v>
      </c>
      <c r="G8505" s="14">
        <v>3294.3094267992301</v>
      </c>
      <c r="H8505" s="14">
        <v>384.26027243281698</v>
      </c>
      <c r="I8505" s="14">
        <v>413.64187752602101</v>
      </c>
      <c r="J8505" s="14">
        <v>405.32907292996902</v>
      </c>
      <c r="K8505" s="14">
        <v>422.07918927429102</v>
      </c>
      <c r="L8505" s="14">
        <v>8.43731174827019</v>
      </c>
      <c r="M8505" s="14">
        <v>8.3128045960521604</v>
      </c>
      <c r="O8505" s="14"/>
      <c r="P8505" s="14"/>
      <c r="Q8505" s="14"/>
      <c r="R8505" s="14"/>
      <c r="S8505" s="14"/>
      <c r="T8505" s="14"/>
      <c r="U8505" s="14"/>
      <c r="V8505" s="14"/>
      <c r="W8505" s="14"/>
      <c r="X8505" s="14"/>
      <c r="Y8505" s="14"/>
    </row>
    <row r="8506" spans="1:25">
      <c r="A8506" s="14" t="s">
        <v>8446</v>
      </c>
      <c r="B8506" s="14" t="s">
        <v>64</v>
      </c>
      <c r="C8506" s="14" t="s">
        <v>38</v>
      </c>
      <c r="D8506" s="11" t="s">
        <v>82</v>
      </c>
      <c r="E8506" s="14">
        <v>1</v>
      </c>
      <c r="F8506" s="14">
        <v>1524.7457720428199</v>
      </c>
      <c r="G8506" s="14">
        <v>508.248590680939</v>
      </c>
      <c r="H8506" s="14">
        <v>291.47986963283</v>
      </c>
      <c r="I8506" s="14">
        <v>351.37113276165098</v>
      </c>
      <c r="J8506" s="14">
        <v>333.13256626321299</v>
      </c>
      <c r="K8506" s="14">
        <v>370.31414555956098</v>
      </c>
      <c r="L8506" s="14">
        <v>18.943012797909699</v>
      </c>
      <c r="M8506" s="14">
        <v>18.238566498437599</v>
      </c>
      <c r="O8506" s="14"/>
      <c r="P8506" s="14"/>
      <c r="Q8506" s="14"/>
      <c r="R8506" s="14"/>
      <c r="S8506" s="14"/>
      <c r="T8506" s="14"/>
      <c r="U8506" s="14"/>
      <c r="V8506" s="14"/>
      <c r="W8506" s="14"/>
      <c r="X8506" s="14"/>
      <c r="Y8506" s="14"/>
    </row>
    <row r="8507" spans="1:25">
      <c r="A8507" s="14" t="s">
        <v>8447</v>
      </c>
      <c r="B8507" s="14" t="s">
        <v>64</v>
      </c>
      <c r="C8507" s="14" t="s">
        <v>36</v>
      </c>
      <c r="D8507" s="11" t="s">
        <v>82</v>
      </c>
      <c r="E8507" s="14">
        <v>1</v>
      </c>
      <c r="F8507" s="14">
        <v>1528.59977860662</v>
      </c>
      <c r="G8507" s="14">
        <v>509.53325953554099</v>
      </c>
      <c r="H8507" s="14">
        <v>289.11328843369301</v>
      </c>
      <c r="I8507" s="14">
        <v>340.60089365347301</v>
      </c>
      <c r="J8507" s="14">
        <v>322.994294210394</v>
      </c>
      <c r="K8507" s="14">
        <v>358.88665437888301</v>
      </c>
      <c r="L8507" s="14">
        <v>18.2857607254101</v>
      </c>
      <c r="M8507" s="14">
        <v>17.606599443079102</v>
      </c>
      <c r="O8507" s="14"/>
      <c r="P8507" s="14"/>
      <c r="Q8507" s="14"/>
      <c r="R8507" s="14"/>
      <c r="S8507" s="14"/>
      <c r="T8507" s="14"/>
      <c r="U8507" s="14"/>
      <c r="V8507" s="14"/>
      <c r="W8507" s="14"/>
      <c r="X8507" s="14"/>
      <c r="Y8507" s="14"/>
    </row>
    <row r="8508" spans="1:25">
      <c r="A8508" s="14" t="s">
        <v>8448</v>
      </c>
      <c r="B8508" s="14" t="s">
        <v>64</v>
      </c>
      <c r="C8508" s="14" t="s">
        <v>34</v>
      </c>
      <c r="D8508" s="11" t="s">
        <v>82</v>
      </c>
      <c r="E8508" s="14">
        <v>1</v>
      </c>
      <c r="F8508" s="14">
        <v>1474.2081017069299</v>
      </c>
      <c r="G8508" s="14">
        <v>491.40270056897702</v>
      </c>
      <c r="H8508" s="14">
        <v>276.60764442114402</v>
      </c>
      <c r="I8508" s="14">
        <v>320.44744986873502</v>
      </c>
      <c r="J8508" s="14">
        <v>303.65959087398801</v>
      </c>
      <c r="K8508" s="14">
        <v>337.89498053285899</v>
      </c>
      <c r="L8508" s="14">
        <v>17.447530664123899</v>
      </c>
      <c r="M8508" s="14">
        <v>16.7878589947473</v>
      </c>
      <c r="O8508" s="14"/>
      <c r="P8508" s="14"/>
      <c r="Q8508" s="14"/>
      <c r="R8508" s="14"/>
      <c r="S8508" s="14"/>
      <c r="T8508" s="14"/>
      <c r="U8508" s="14"/>
      <c r="V8508" s="14"/>
      <c r="W8508" s="14"/>
      <c r="X8508" s="14"/>
      <c r="Y8508" s="14"/>
    </row>
    <row r="8509" spans="1:25">
      <c r="A8509" s="14" t="s">
        <v>8449</v>
      </c>
      <c r="B8509" s="14" t="s">
        <v>64</v>
      </c>
      <c r="C8509" s="14" t="s">
        <v>128</v>
      </c>
      <c r="D8509" s="11" t="s">
        <v>82</v>
      </c>
      <c r="E8509" s="14">
        <v>1</v>
      </c>
      <c r="F8509" s="14">
        <v>1443.1227284189599</v>
      </c>
      <c r="G8509" s="14">
        <v>481.04090947298602</v>
      </c>
      <c r="H8509" s="14">
        <v>269.03151827114101</v>
      </c>
      <c r="I8509" s="14">
        <v>307.81932995533901</v>
      </c>
      <c r="J8509" s="14">
        <v>291.55474789883698</v>
      </c>
      <c r="K8509" s="14">
        <v>324.73001715897101</v>
      </c>
      <c r="L8509" s="14">
        <v>16.910687203632801</v>
      </c>
      <c r="M8509" s="14">
        <v>16.264582056501901</v>
      </c>
      <c r="O8509" s="14"/>
      <c r="P8509" s="14"/>
      <c r="Q8509" s="14"/>
      <c r="R8509" s="14"/>
      <c r="S8509" s="14"/>
      <c r="T8509" s="14"/>
      <c r="U8509" s="14"/>
      <c r="V8509" s="14"/>
      <c r="W8509" s="14"/>
      <c r="X8509" s="14"/>
      <c r="Y8509" s="14"/>
    </row>
    <row r="8510" spans="1:25">
      <c r="A8510" s="14" t="s">
        <v>8450</v>
      </c>
      <c r="B8510" s="14" t="s">
        <v>64</v>
      </c>
      <c r="C8510" s="14" t="s">
        <v>129</v>
      </c>
      <c r="D8510" s="11" t="s">
        <v>82</v>
      </c>
      <c r="E8510" s="14">
        <v>1</v>
      </c>
      <c r="F8510" s="14">
        <v>1413.72992904646</v>
      </c>
      <c r="G8510" s="14">
        <v>471.24330968215497</v>
      </c>
      <c r="H8510" s="14">
        <v>262.33184620157903</v>
      </c>
      <c r="I8510" s="14">
        <v>293.28919003587498</v>
      </c>
      <c r="J8510" s="14">
        <v>277.69500939713799</v>
      </c>
      <c r="K8510" s="14">
        <v>309.50939159561</v>
      </c>
      <c r="L8510" s="14">
        <v>16.220201559734701</v>
      </c>
      <c r="M8510" s="14">
        <v>15.594180638737299</v>
      </c>
      <c r="O8510" s="14"/>
      <c r="P8510" s="14"/>
      <c r="Q8510" s="14"/>
      <c r="R8510" s="14"/>
      <c r="S8510" s="14"/>
      <c r="T8510" s="14"/>
      <c r="U8510" s="14"/>
      <c r="V8510" s="14"/>
      <c r="W8510" s="14"/>
      <c r="X8510" s="14"/>
      <c r="Y8510" s="14"/>
    </row>
    <row r="8511" spans="1:25">
      <c r="A8511" s="14" t="s">
        <v>8451</v>
      </c>
      <c r="B8511" s="14" t="s">
        <v>64</v>
      </c>
      <c r="C8511" s="14" t="s">
        <v>130</v>
      </c>
      <c r="D8511" s="11" t="s">
        <v>82</v>
      </c>
      <c r="E8511" s="14">
        <v>1</v>
      </c>
      <c r="F8511" s="14">
        <v>1455.9597297238799</v>
      </c>
      <c r="G8511" s="14">
        <v>485.31990990795902</v>
      </c>
      <c r="H8511" s="14">
        <v>269.149167430548</v>
      </c>
      <c r="I8511" s="14">
        <v>292.60171648928002</v>
      </c>
      <c r="J8511" s="14">
        <v>277.32898661354102</v>
      </c>
      <c r="K8511" s="14">
        <v>308.47841199788201</v>
      </c>
      <c r="L8511" s="14">
        <v>15.8766955086013</v>
      </c>
      <c r="M8511" s="14">
        <v>15.2727298757389</v>
      </c>
      <c r="O8511" s="14"/>
      <c r="P8511" s="14"/>
      <c r="Q8511" s="14"/>
      <c r="R8511" s="14"/>
      <c r="S8511" s="14"/>
      <c r="T8511" s="14"/>
      <c r="U8511" s="14"/>
      <c r="V8511" s="14"/>
      <c r="W8511" s="14"/>
      <c r="X8511" s="14"/>
      <c r="Y8511" s="14"/>
    </row>
    <row r="8512" spans="1:25">
      <c r="A8512" s="14" t="s">
        <v>8452</v>
      </c>
      <c r="B8512" s="14" t="s">
        <v>64</v>
      </c>
      <c r="C8512" s="14" t="s">
        <v>131</v>
      </c>
      <c r="D8512" s="11" t="s">
        <v>82</v>
      </c>
      <c r="E8512" s="14">
        <v>1</v>
      </c>
      <c r="F8512" s="14">
        <v>1442.2120394828301</v>
      </c>
      <c r="G8512" s="14">
        <v>480.73734649427502</v>
      </c>
      <c r="H8512" s="14">
        <v>265.766174798093</v>
      </c>
      <c r="I8512" s="14">
        <v>281.30170858800301</v>
      </c>
      <c r="J8512" s="14">
        <v>266.61552791295497</v>
      </c>
      <c r="K8512" s="14">
        <v>296.57148110641299</v>
      </c>
      <c r="L8512" s="14">
        <v>15.2697725184099</v>
      </c>
      <c r="M8512" s="14">
        <v>14.686180675048799</v>
      </c>
      <c r="O8512" s="14"/>
      <c r="P8512" s="14"/>
      <c r="Q8512" s="14"/>
      <c r="R8512" s="14"/>
      <c r="S8512" s="14"/>
      <c r="T8512" s="14"/>
      <c r="U8512" s="14"/>
      <c r="V8512" s="14"/>
      <c r="W8512" s="14"/>
      <c r="X8512" s="14"/>
      <c r="Y8512" s="14"/>
    </row>
    <row r="8513" spans="1:25">
      <c r="A8513" s="14" t="s">
        <v>8453</v>
      </c>
      <c r="B8513" s="14" t="s">
        <v>64</v>
      </c>
      <c r="C8513" s="14" t="s">
        <v>132</v>
      </c>
      <c r="D8513" s="11" t="s">
        <v>82</v>
      </c>
      <c r="E8513" s="14">
        <v>1</v>
      </c>
      <c r="F8513" s="14">
        <v>1468.4599098195699</v>
      </c>
      <c r="G8513" s="14">
        <v>489.48663660652301</v>
      </c>
      <c r="H8513" s="14">
        <v>269.52131081043399</v>
      </c>
      <c r="I8513" s="14">
        <v>279.31012059577699</v>
      </c>
      <c r="J8513" s="14">
        <v>264.91247837146602</v>
      </c>
      <c r="K8513" s="14">
        <v>294.27464199194299</v>
      </c>
      <c r="L8513" s="14">
        <v>14.9645213961654</v>
      </c>
      <c r="M8513" s="14">
        <v>14.397642224311101</v>
      </c>
      <c r="O8513" s="14"/>
      <c r="P8513" s="14"/>
      <c r="Q8513" s="14"/>
      <c r="R8513" s="14"/>
      <c r="S8513" s="14"/>
      <c r="T8513" s="14"/>
      <c r="U8513" s="14"/>
      <c r="V8513" s="14"/>
      <c r="W8513" s="14"/>
      <c r="X8513" s="14"/>
      <c r="Y8513" s="14"/>
    </row>
    <row r="8514" spans="1:25">
      <c r="A8514" s="14" t="s">
        <v>8454</v>
      </c>
      <c r="B8514" s="14" t="s">
        <v>64</v>
      </c>
      <c r="C8514" s="14" t="s">
        <v>38</v>
      </c>
      <c r="D8514" s="11" t="s">
        <v>82</v>
      </c>
      <c r="E8514" s="14">
        <v>2</v>
      </c>
      <c r="F8514" s="14">
        <v>1867.01638741591</v>
      </c>
      <c r="G8514" s="14">
        <v>622.33879580530299</v>
      </c>
      <c r="H8514" s="14">
        <v>355.45425921010798</v>
      </c>
      <c r="I8514" s="14">
        <v>409.94653392598798</v>
      </c>
      <c r="J8514" s="14">
        <v>390.715398173393</v>
      </c>
      <c r="K8514" s="14">
        <v>429.84755901018002</v>
      </c>
      <c r="L8514" s="14">
        <v>19.901025084192199</v>
      </c>
      <c r="M8514" s="14">
        <v>19.231135752594799</v>
      </c>
      <c r="O8514" s="14"/>
      <c r="P8514" s="14"/>
      <c r="Q8514" s="14"/>
      <c r="R8514" s="14"/>
      <c r="S8514" s="14"/>
      <c r="T8514" s="14"/>
      <c r="U8514" s="14"/>
      <c r="V8514" s="14"/>
      <c r="W8514" s="14"/>
      <c r="X8514" s="14"/>
      <c r="Y8514" s="14"/>
    </row>
    <row r="8515" spans="1:25">
      <c r="A8515" s="14" t="s">
        <v>8455</v>
      </c>
      <c r="B8515" s="14" t="s">
        <v>64</v>
      </c>
      <c r="C8515" s="14" t="s">
        <v>36</v>
      </c>
      <c r="D8515" s="11" t="s">
        <v>82</v>
      </c>
      <c r="E8515" s="14">
        <v>2</v>
      </c>
      <c r="F8515" s="14">
        <v>1820.5024312323701</v>
      </c>
      <c r="G8515" s="14">
        <v>606.83414374412303</v>
      </c>
      <c r="H8515" s="14">
        <v>343.12782719279602</v>
      </c>
      <c r="I8515" s="14">
        <v>392.82894266666301</v>
      </c>
      <c r="J8515" s="14">
        <v>374.17399878978802</v>
      </c>
      <c r="K8515" s="14">
        <v>412.14211365365901</v>
      </c>
      <c r="L8515" s="14">
        <v>19.313170986995701</v>
      </c>
      <c r="M8515" s="14">
        <v>18.654943876875599</v>
      </c>
      <c r="O8515" s="14"/>
      <c r="P8515" s="14"/>
      <c r="Q8515" s="14"/>
      <c r="R8515" s="14"/>
      <c r="S8515" s="14"/>
      <c r="T8515" s="14"/>
      <c r="U8515" s="14"/>
      <c r="V8515" s="14"/>
      <c r="W8515" s="14"/>
      <c r="X8515" s="14"/>
      <c r="Y8515" s="14"/>
    </row>
    <row r="8516" spans="1:25">
      <c r="A8516" s="14" t="s">
        <v>8456</v>
      </c>
      <c r="B8516" s="14" t="s">
        <v>64</v>
      </c>
      <c r="C8516" s="14" t="s">
        <v>34</v>
      </c>
      <c r="D8516" s="11" t="s">
        <v>82</v>
      </c>
      <c r="E8516" s="14">
        <v>2</v>
      </c>
      <c r="F8516" s="14">
        <v>1810.29325801152</v>
      </c>
      <c r="G8516" s="14">
        <v>603.43108600384096</v>
      </c>
      <c r="H8516" s="14">
        <v>338.70494560297902</v>
      </c>
      <c r="I8516" s="14">
        <v>383.71872594681798</v>
      </c>
      <c r="J8516" s="14">
        <v>365.47367213276601</v>
      </c>
      <c r="K8516" s="14">
        <v>402.609392032009</v>
      </c>
      <c r="L8516" s="14">
        <v>18.890666085191501</v>
      </c>
      <c r="M8516" s="14">
        <v>18.245053814051399</v>
      </c>
      <c r="O8516" s="14"/>
      <c r="P8516" s="14"/>
      <c r="Q8516" s="14"/>
      <c r="R8516" s="14"/>
      <c r="S8516" s="14"/>
      <c r="T8516" s="14"/>
      <c r="U8516" s="14"/>
      <c r="V8516" s="14"/>
      <c r="W8516" s="14"/>
      <c r="X8516" s="14"/>
      <c r="Y8516" s="14"/>
    </row>
    <row r="8517" spans="1:25">
      <c r="A8517" s="14" t="s">
        <v>8457</v>
      </c>
      <c r="B8517" s="14" t="s">
        <v>64</v>
      </c>
      <c r="C8517" s="14" t="s">
        <v>128</v>
      </c>
      <c r="D8517" s="11" t="s">
        <v>82</v>
      </c>
      <c r="E8517" s="14">
        <v>2</v>
      </c>
      <c r="F8517" s="14">
        <v>1748.9254707437201</v>
      </c>
      <c r="G8517" s="14">
        <v>582.975156914575</v>
      </c>
      <c r="H8517" s="14">
        <v>325.19332455894801</v>
      </c>
      <c r="I8517" s="14">
        <v>365.666358022162</v>
      </c>
      <c r="J8517" s="14">
        <v>348.04078284528299</v>
      </c>
      <c r="K8517" s="14">
        <v>383.92668685483198</v>
      </c>
      <c r="L8517" s="14">
        <v>18.2603288326703</v>
      </c>
      <c r="M8517" s="14">
        <v>17.625575176879099</v>
      </c>
      <c r="O8517" s="14"/>
      <c r="P8517" s="14"/>
      <c r="Q8517" s="14"/>
      <c r="R8517" s="14"/>
      <c r="S8517" s="14"/>
      <c r="T8517" s="14"/>
      <c r="U8517" s="14"/>
      <c r="V8517" s="14"/>
      <c r="W8517" s="14"/>
      <c r="X8517" s="14"/>
      <c r="Y8517" s="14"/>
    </row>
    <row r="8518" spans="1:25">
      <c r="A8518" s="14" t="s">
        <v>8458</v>
      </c>
      <c r="B8518" s="14" t="s">
        <v>64</v>
      </c>
      <c r="C8518" s="14" t="s">
        <v>129</v>
      </c>
      <c r="D8518" s="11" t="s">
        <v>82</v>
      </c>
      <c r="E8518" s="14">
        <v>2</v>
      </c>
      <c r="F8518" s="14">
        <v>1775.1012577987201</v>
      </c>
      <c r="G8518" s="14">
        <v>591.70041926624106</v>
      </c>
      <c r="H8518" s="14">
        <v>328.44631694810698</v>
      </c>
      <c r="I8518" s="14">
        <v>359.42465746824701</v>
      </c>
      <c r="J8518" s="14">
        <v>342.34402941512798</v>
      </c>
      <c r="K8518" s="14">
        <v>377.11577253360201</v>
      </c>
      <c r="L8518" s="14">
        <v>17.6911150653549</v>
      </c>
      <c r="M8518" s="14">
        <v>17.0806280531189</v>
      </c>
      <c r="O8518" s="14"/>
      <c r="P8518" s="14"/>
      <c r="Q8518" s="14"/>
      <c r="R8518" s="14"/>
      <c r="S8518" s="14"/>
      <c r="T8518" s="14"/>
      <c r="U8518" s="14"/>
      <c r="V8518" s="14"/>
      <c r="W8518" s="14"/>
      <c r="X8518" s="14"/>
      <c r="Y8518" s="14"/>
    </row>
    <row r="8519" spans="1:25">
      <c r="A8519" s="14" t="s">
        <v>8459</v>
      </c>
      <c r="B8519" s="14" t="s">
        <v>64</v>
      </c>
      <c r="C8519" s="14" t="s">
        <v>130</v>
      </c>
      <c r="D8519" s="11" t="s">
        <v>82</v>
      </c>
      <c r="E8519" s="14">
        <v>2</v>
      </c>
      <c r="F8519" s="14">
        <v>1749.3334133251701</v>
      </c>
      <c r="G8519" s="14">
        <v>583.11113777505602</v>
      </c>
      <c r="H8519" s="14">
        <v>322.28727167842402</v>
      </c>
      <c r="I8519" s="14">
        <v>346.50114277683201</v>
      </c>
      <c r="J8519" s="14">
        <v>329.96572501435401</v>
      </c>
      <c r="K8519" s="14">
        <v>363.63198331206303</v>
      </c>
      <c r="L8519" s="14">
        <v>17.130840535231101</v>
      </c>
      <c r="M8519" s="14">
        <v>16.535417762477898</v>
      </c>
      <c r="O8519" s="14"/>
      <c r="P8519" s="14"/>
      <c r="Q8519" s="14"/>
      <c r="R8519" s="14"/>
      <c r="S8519" s="14"/>
      <c r="T8519" s="14"/>
      <c r="U8519" s="14"/>
      <c r="V8519" s="14"/>
      <c r="W8519" s="14"/>
      <c r="X8519" s="14"/>
      <c r="Y8519" s="14"/>
    </row>
    <row r="8520" spans="1:25">
      <c r="A8520" s="14" t="s">
        <v>8460</v>
      </c>
      <c r="B8520" s="14" t="s">
        <v>64</v>
      </c>
      <c r="C8520" s="14" t="s">
        <v>131</v>
      </c>
      <c r="D8520" s="11" t="s">
        <v>82</v>
      </c>
      <c r="E8520" s="14">
        <v>2</v>
      </c>
      <c r="F8520" s="14">
        <v>1747.6710848502601</v>
      </c>
      <c r="G8520" s="14">
        <v>582.557028283421</v>
      </c>
      <c r="H8520" s="14">
        <v>320.80073659473499</v>
      </c>
      <c r="I8520" s="14">
        <v>336.67215944108801</v>
      </c>
      <c r="J8520" s="14">
        <v>320.65744822037198</v>
      </c>
      <c r="K8520" s="14">
        <v>353.26382294919199</v>
      </c>
      <c r="L8520" s="14">
        <v>16.591663508103601</v>
      </c>
      <c r="M8520" s="14">
        <v>16.014711220716801</v>
      </c>
      <c r="O8520" s="14"/>
      <c r="P8520" s="14"/>
      <c r="Q8520" s="14"/>
      <c r="R8520" s="14"/>
      <c r="S8520" s="14"/>
      <c r="T8520" s="14"/>
      <c r="U8520" s="14"/>
      <c r="V8520" s="14"/>
      <c r="W8520" s="14"/>
      <c r="X8520" s="14"/>
      <c r="Y8520" s="14"/>
    </row>
    <row r="8521" spans="1:25">
      <c r="A8521" s="14" t="s">
        <v>8461</v>
      </c>
      <c r="B8521" s="14" t="s">
        <v>64</v>
      </c>
      <c r="C8521" s="14" t="s">
        <v>132</v>
      </c>
      <c r="D8521" s="11" t="s">
        <v>82</v>
      </c>
      <c r="E8521" s="14">
        <v>2</v>
      </c>
      <c r="F8521" s="14">
        <v>1760.5707821441999</v>
      </c>
      <c r="G8521" s="14">
        <v>586.85692738140096</v>
      </c>
      <c r="H8521" s="14">
        <v>321.47149365376401</v>
      </c>
      <c r="I8521" s="14">
        <v>332.28644674234801</v>
      </c>
      <c r="J8521" s="14">
        <v>316.57089692427797</v>
      </c>
      <c r="K8521" s="14">
        <v>348.56605229079503</v>
      </c>
      <c r="L8521" s="14">
        <v>16.2796055484466</v>
      </c>
      <c r="M8521" s="14">
        <v>15.715549818070199</v>
      </c>
      <c r="O8521" s="14"/>
      <c r="P8521" s="14"/>
      <c r="Q8521" s="14"/>
      <c r="R8521" s="14"/>
      <c r="S8521" s="14"/>
      <c r="T8521" s="14"/>
      <c r="U8521" s="14"/>
      <c r="V8521" s="14"/>
      <c r="W8521" s="14"/>
      <c r="X8521" s="14"/>
      <c r="Y8521" s="14"/>
    </row>
    <row r="8522" spans="1:25">
      <c r="A8522" s="14" t="s">
        <v>8462</v>
      </c>
      <c r="B8522" s="14" t="s">
        <v>64</v>
      </c>
      <c r="C8522" s="14" t="s">
        <v>38</v>
      </c>
      <c r="D8522" s="11" t="s">
        <v>82</v>
      </c>
      <c r="E8522" s="14">
        <v>3</v>
      </c>
      <c r="F8522" s="14">
        <v>2102.2687428618401</v>
      </c>
      <c r="G8522" s="14">
        <v>700.75624762061398</v>
      </c>
      <c r="H8522" s="14">
        <v>405.20507132814703</v>
      </c>
      <c r="I8522" s="14">
        <v>477.985944589013</v>
      </c>
      <c r="J8522" s="14">
        <v>456.724840486598</v>
      </c>
      <c r="K8522" s="14">
        <v>499.94421479116897</v>
      </c>
      <c r="L8522" s="14">
        <v>21.958270202156299</v>
      </c>
      <c r="M8522" s="14">
        <v>21.261104102414802</v>
      </c>
      <c r="O8522" s="14"/>
      <c r="P8522" s="14"/>
      <c r="Q8522" s="14"/>
      <c r="R8522" s="14"/>
      <c r="S8522" s="14"/>
      <c r="T8522" s="14"/>
      <c r="U8522" s="14"/>
      <c r="V8522" s="14"/>
      <c r="W8522" s="14"/>
      <c r="X8522" s="14"/>
      <c r="Y8522" s="14"/>
    </row>
    <row r="8523" spans="1:25">
      <c r="A8523" s="14" t="s">
        <v>8463</v>
      </c>
      <c r="B8523" s="14" t="s">
        <v>64</v>
      </c>
      <c r="C8523" s="14" t="s">
        <v>36</v>
      </c>
      <c r="D8523" s="11" t="s">
        <v>82</v>
      </c>
      <c r="E8523" s="14">
        <v>3</v>
      </c>
      <c r="F8523" s="14">
        <v>2068.8330443053701</v>
      </c>
      <c r="G8523" s="14">
        <v>689.61101476845704</v>
      </c>
      <c r="H8523" s="14">
        <v>395.38213055454901</v>
      </c>
      <c r="I8523" s="14">
        <v>456.326965866271</v>
      </c>
      <c r="J8523" s="14">
        <v>436.01118419547998</v>
      </c>
      <c r="K8523" s="14">
        <v>477.31437470254599</v>
      </c>
      <c r="L8523" s="14">
        <v>20.987408836274799</v>
      </c>
      <c r="M8523" s="14">
        <v>20.3157816707918</v>
      </c>
      <c r="O8523" s="14"/>
      <c r="P8523" s="14"/>
      <c r="Q8523" s="14"/>
      <c r="R8523" s="14"/>
      <c r="S8523" s="14"/>
      <c r="T8523" s="14"/>
      <c r="U8523" s="14"/>
      <c r="V8523" s="14"/>
      <c r="W8523" s="14"/>
      <c r="X8523" s="14"/>
      <c r="Y8523" s="14"/>
    </row>
    <row r="8524" spans="1:25">
      <c r="A8524" s="14" t="s">
        <v>8464</v>
      </c>
      <c r="B8524" s="14" t="s">
        <v>64</v>
      </c>
      <c r="C8524" s="14" t="s">
        <v>34</v>
      </c>
      <c r="D8524" s="11" t="s">
        <v>82</v>
      </c>
      <c r="E8524" s="14">
        <v>3</v>
      </c>
      <c r="F8524" s="14">
        <v>2004.57768140548</v>
      </c>
      <c r="G8524" s="14">
        <v>668.19256046849205</v>
      </c>
      <c r="H8524" s="14">
        <v>380.49873515039502</v>
      </c>
      <c r="I8524" s="14">
        <v>434.82729888740698</v>
      </c>
      <c r="J8524" s="14">
        <v>415.20368058997298</v>
      </c>
      <c r="K8524" s="14">
        <v>455.11016743838201</v>
      </c>
      <c r="L8524" s="14">
        <v>20.282868550974499</v>
      </c>
      <c r="M8524" s="14">
        <v>19.6236182974346</v>
      </c>
      <c r="O8524" s="14"/>
      <c r="P8524" s="14"/>
      <c r="Q8524" s="14"/>
      <c r="R8524" s="14"/>
      <c r="S8524" s="14"/>
      <c r="T8524" s="14"/>
      <c r="U8524" s="14"/>
      <c r="V8524" s="14"/>
      <c r="W8524" s="14"/>
      <c r="X8524" s="14"/>
      <c r="Y8524" s="14"/>
    </row>
    <row r="8525" spans="1:25">
      <c r="A8525" s="14" t="s">
        <v>8465</v>
      </c>
      <c r="B8525" s="14" t="s">
        <v>64</v>
      </c>
      <c r="C8525" s="14" t="s">
        <v>128</v>
      </c>
      <c r="D8525" s="11" t="s">
        <v>82</v>
      </c>
      <c r="E8525" s="14">
        <v>3</v>
      </c>
      <c r="F8525" s="14">
        <v>2049.8530167322801</v>
      </c>
      <c r="G8525" s="14">
        <v>683.28433891075997</v>
      </c>
      <c r="H8525" s="14">
        <v>387.19794349758899</v>
      </c>
      <c r="I8525" s="14">
        <v>436.30584019171999</v>
      </c>
      <c r="J8525" s="14">
        <v>416.92185569946599</v>
      </c>
      <c r="K8525" s="14">
        <v>456.33366105549197</v>
      </c>
      <c r="L8525" s="14">
        <v>20.027820863771399</v>
      </c>
      <c r="M8525" s="14">
        <v>19.383984492254498</v>
      </c>
      <c r="O8525" s="14"/>
      <c r="P8525" s="14"/>
      <c r="Q8525" s="14"/>
      <c r="R8525" s="14"/>
      <c r="S8525" s="14"/>
      <c r="T8525" s="14"/>
      <c r="U8525" s="14"/>
      <c r="V8525" s="14"/>
      <c r="W8525" s="14"/>
      <c r="X8525" s="14"/>
      <c r="Y8525" s="14"/>
    </row>
    <row r="8526" spans="1:25">
      <c r="A8526" s="14" t="s">
        <v>8466</v>
      </c>
      <c r="B8526" s="14" t="s">
        <v>64</v>
      </c>
      <c r="C8526" s="14" t="s">
        <v>129</v>
      </c>
      <c r="D8526" s="11" t="s">
        <v>82</v>
      </c>
      <c r="E8526" s="14">
        <v>3</v>
      </c>
      <c r="F8526" s="14">
        <v>1995.3061865136001</v>
      </c>
      <c r="G8526" s="14">
        <v>665.10206217120003</v>
      </c>
      <c r="H8526" s="14">
        <v>375.51777488832198</v>
      </c>
      <c r="I8526" s="14">
        <v>419.23064001705302</v>
      </c>
      <c r="J8526" s="14">
        <v>400.42135263560999</v>
      </c>
      <c r="K8526" s="14">
        <v>438.673313891117</v>
      </c>
      <c r="L8526" s="14">
        <v>19.442673874063601</v>
      </c>
      <c r="M8526" s="14">
        <v>18.809287381442701</v>
      </c>
      <c r="O8526" s="14"/>
      <c r="P8526" s="14"/>
      <c r="Q8526" s="14"/>
      <c r="R8526" s="14"/>
      <c r="S8526" s="14"/>
      <c r="T8526" s="14"/>
      <c r="U8526" s="14"/>
      <c r="V8526" s="14"/>
      <c r="W8526" s="14"/>
      <c r="X8526" s="14"/>
      <c r="Y8526" s="14"/>
    </row>
    <row r="8527" spans="1:25">
      <c r="A8527" s="14" t="s">
        <v>8467</v>
      </c>
      <c r="B8527" s="14" t="s">
        <v>64</v>
      </c>
      <c r="C8527" s="14" t="s">
        <v>130</v>
      </c>
      <c r="D8527" s="11" t="s">
        <v>82</v>
      </c>
      <c r="E8527" s="14">
        <v>3</v>
      </c>
      <c r="F8527" s="14">
        <v>2046.6948245879501</v>
      </c>
      <c r="G8527" s="14">
        <v>682.23160819598399</v>
      </c>
      <c r="H8527" s="14">
        <v>384.07886605489199</v>
      </c>
      <c r="I8527" s="14">
        <v>422.15950867287899</v>
      </c>
      <c r="J8527" s="14">
        <v>403.50762868842099</v>
      </c>
      <c r="K8527" s="14">
        <v>441.43139478614597</v>
      </c>
      <c r="L8527" s="14">
        <v>19.271886113267598</v>
      </c>
      <c r="M8527" s="14">
        <v>18.651879984458301</v>
      </c>
      <c r="O8527" s="14"/>
      <c r="P8527" s="14"/>
      <c r="Q8527" s="14"/>
      <c r="R8527" s="14"/>
      <c r="S8527" s="14"/>
      <c r="T8527" s="14"/>
      <c r="U8527" s="14"/>
      <c r="V8527" s="14"/>
      <c r="W8527" s="14"/>
      <c r="X8527" s="14"/>
      <c r="Y8527" s="14"/>
    </row>
    <row r="8528" spans="1:25">
      <c r="A8528" s="14" t="s">
        <v>8468</v>
      </c>
      <c r="B8528" s="14" t="s">
        <v>64</v>
      </c>
      <c r="C8528" s="14" t="s">
        <v>131</v>
      </c>
      <c r="D8528" s="11" t="s">
        <v>82</v>
      </c>
      <c r="E8528" s="14">
        <v>3</v>
      </c>
      <c r="F8528" s="14">
        <v>1989.4397463563</v>
      </c>
      <c r="G8528" s="14">
        <v>663.14658211876804</v>
      </c>
      <c r="H8528" s="14">
        <v>371.77311834615398</v>
      </c>
      <c r="I8528" s="14">
        <v>401.75883020470599</v>
      </c>
      <c r="J8528" s="14">
        <v>383.81524308536899</v>
      </c>
      <c r="K8528" s="14">
        <v>420.30755879656999</v>
      </c>
      <c r="L8528" s="14">
        <v>18.548728591863899</v>
      </c>
      <c r="M8528" s="14">
        <v>17.943587119337099</v>
      </c>
      <c r="O8528" s="14"/>
      <c r="P8528" s="14"/>
      <c r="Q8528" s="14"/>
      <c r="R8528" s="14"/>
      <c r="S8528" s="14"/>
      <c r="T8528" s="14"/>
      <c r="U8528" s="14"/>
      <c r="V8528" s="14"/>
      <c r="W8528" s="14"/>
      <c r="X8528" s="14"/>
      <c r="Y8528" s="14"/>
    </row>
    <row r="8529" spans="1:25">
      <c r="A8529" s="14" t="s">
        <v>8469</v>
      </c>
      <c r="B8529" s="14" t="s">
        <v>64</v>
      </c>
      <c r="C8529" s="14" t="s">
        <v>132</v>
      </c>
      <c r="D8529" s="11" t="s">
        <v>82</v>
      </c>
      <c r="E8529" s="14">
        <v>3</v>
      </c>
      <c r="F8529" s="14">
        <v>2071.77515286272</v>
      </c>
      <c r="G8529" s="14">
        <v>690.59171762090796</v>
      </c>
      <c r="H8529" s="14">
        <v>385.19499877525999</v>
      </c>
      <c r="I8529" s="14">
        <v>409.84786660485503</v>
      </c>
      <c r="J8529" s="14">
        <v>391.92166009032297</v>
      </c>
      <c r="K8529" s="14">
        <v>428.366273838768</v>
      </c>
      <c r="L8529" s="14">
        <v>18.518407233912999</v>
      </c>
      <c r="M8529" s="14">
        <v>17.926206514531799</v>
      </c>
      <c r="O8529" s="14"/>
      <c r="P8529" s="14"/>
      <c r="Q8529" s="14"/>
      <c r="R8529" s="14"/>
      <c r="S8529" s="14"/>
      <c r="T8529" s="14"/>
      <c r="U8529" s="14"/>
      <c r="V8529" s="14"/>
      <c r="W8529" s="14"/>
      <c r="X8529" s="14"/>
      <c r="Y8529" s="14"/>
    </row>
    <row r="8530" spans="1:25">
      <c r="A8530" s="14" t="s">
        <v>8470</v>
      </c>
      <c r="B8530" s="14" t="s">
        <v>64</v>
      </c>
      <c r="C8530" s="14" t="s">
        <v>38</v>
      </c>
      <c r="D8530" s="11" t="s">
        <v>82</v>
      </c>
      <c r="E8530" s="14">
        <v>4</v>
      </c>
      <c r="F8530" s="14">
        <v>2348.6471556983802</v>
      </c>
      <c r="G8530" s="14">
        <v>782.88238523279199</v>
      </c>
      <c r="H8530" s="14">
        <v>487.28635864152898</v>
      </c>
      <c r="I8530" s="14">
        <v>573.64504608610298</v>
      </c>
      <c r="J8530" s="14">
        <v>549.63222466747095</v>
      </c>
      <c r="K8530" s="14">
        <v>598.40209859242304</v>
      </c>
      <c r="L8530" s="14">
        <v>24.757052506320399</v>
      </c>
      <c r="M8530" s="14">
        <v>24.012821418631901</v>
      </c>
      <c r="O8530" s="14"/>
      <c r="P8530" s="14"/>
      <c r="Q8530" s="14"/>
      <c r="R8530" s="14"/>
      <c r="S8530" s="14"/>
      <c r="T8530" s="14"/>
      <c r="U8530" s="14"/>
      <c r="V8530" s="14"/>
      <c r="W8530" s="14"/>
      <c r="X8530" s="14"/>
      <c r="Y8530" s="14"/>
    </row>
    <row r="8531" spans="1:25">
      <c r="A8531" s="14" t="s">
        <v>8471</v>
      </c>
      <c r="B8531" s="14" t="s">
        <v>64</v>
      </c>
      <c r="C8531" s="14" t="s">
        <v>36</v>
      </c>
      <c r="D8531" s="11" t="s">
        <v>82</v>
      </c>
      <c r="E8531" s="14">
        <v>4</v>
      </c>
      <c r="F8531" s="14">
        <v>2342.01145776053</v>
      </c>
      <c r="G8531" s="14">
        <v>780.67048592017704</v>
      </c>
      <c r="H8531" s="14">
        <v>482.22776147355302</v>
      </c>
      <c r="I8531" s="14">
        <v>563.06635665377905</v>
      </c>
      <c r="J8531" s="14">
        <v>539.52739409049104</v>
      </c>
      <c r="K8531" s="14">
        <v>587.33591435200697</v>
      </c>
      <c r="L8531" s="14">
        <v>24.2695576982271</v>
      </c>
      <c r="M8531" s="14">
        <v>23.538962563288599</v>
      </c>
      <c r="O8531" s="14"/>
      <c r="P8531" s="14"/>
      <c r="Q8531" s="14"/>
      <c r="R8531" s="14"/>
      <c r="S8531" s="14"/>
      <c r="T8531" s="14"/>
      <c r="U8531" s="14"/>
      <c r="V8531" s="14"/>
      <c r="W8531" s="14"/>
      <c r="X8531" s="14"/>
      <c r="Y8531" s="14"/>
    </row>
    <row r="8532" spans="1:25">
      <c r="A8532" s="14" t="s">
        <v>8472</v>
      </c>
      <c r="B8532" s="14" t="s">
        <v>64</v>
      </c>
      <c r="C8532" s="14" t="s">
        <v>34</v>
      </c>
      <c r="D8532" s="11" t="s">
        <v>82</v>
      </c>
      <c r="E8532" s="14">
        <v>4</v>
      </c>
      <c r="F8532" s="14">
        <v>2301.1147872627498</v>
      </c>
      <c r="G8532" s="14">
        <v>767.038262420916</v>
      </c>
      <c r="H8532" s="14">
        <v>470.77201680511899</v>
      </c>
      <c r="I8532" s="14">
        <v>546.99790028070697</v>
      </c>
      <c r="J8532" s="14">
        <v>524.01899945205105</v>
      </c>
      <c r="K8532" s="14">
        <v>570.696431581007</v>
      </c>
      <c r="L8532" s="14">
        <v>23.698531300300601</v>
      </c>
      <c r="M8532" s="14">
        <v>22.978900828655501</v>
      </c>
      <c r="O8532" s="14"/>
      <c r="P8532" s="14"/>
      <c r="Q8532" s="14"/>
      <c r="R8532" s="14"/>
      <c r="S8532" s="14"/>
      <c r="T8532" s="14"/>
      <c r="U8532" s="14"/>
      <c r="V8532" s="14"/>
      <c r="W8532" s="14"/>
      <c r="X8532" s="14"/>
      <c r="Y8532" s="14"/>
    </row>
    <row r="8533" spans="1:25">
      <c r="A8533" s="14" t="s">
        <v>8473</v>
      </c>
      <c r="B8533" s="14" t="s">
        <v>64</v>
      </c>
      <c r="C8533" s="14" t="s">
        <v>128</v>
      </c>
      <c r="D8533" s="11" t="s">
        <v>82</v>
      </c>
      <c r="E8533" s="14">
        <v>4</v>
      </c>
      <c r="F8533" s="14">
        <v>2238.1644052368501</v>
      </c>
      <c r="G8533" s="14">
        <v>746.05480174561797</v>
      </c>
      <c r="H8533" s="14">
        <v>455.78226799919599</v>
      </c>
      <c r="I8533" s="14">
        <v>522.33538972377005</v>
      </c>
      <c r="J8533" s="14">
        <v>500.22826888904399</v>
      </c>
      <c r="K8533" s="14">
        <v>545.14467671380805</v>
      </c>
      <c r="L8533" s="14">
        <v>22.809286990037801</v>
      </c>
      <c r="M8533" s="14">
        <v>22.107120834725698</v>
      </c>
      <c r="O8533" s="14"/>
      <c r="P8533" s="14"/>
      <c r="Q8533" s="14"/>
      <c r="R8533" s="14"/>
      <c r="S8533" s="14"/>
      <c r="T8533" s="14"/>
      <c r="U8533" s="14"/>
      <c r="V8533" s="14"/>
      <c r="W8533" s="14"/>
      <c r="X8533" s="14"/>
      <c r="Y8533" s="14"/>
    </row>
    <row r="8534" spans="1:25">
      <c r="A8534" s="14" t="s">
        <v>8474</v>
      </c>
      <c r="B8534" s="14" t="s">
        <v>64</v>
      </c>
      <c r="C8534" s="14" t="s">
        <v>129</v>
      </c>
      <c r="D8534" s="11" t="s">
        <v>82</v>
      </c>
      <c r="E8534" s="14">
        <v>4</v>
      </c>
      <c r="F8534" s="14">
        <v>2196.2072677125898</v>
      </c>
      <c r="G8534" s="14">
        <v>732.06908923753099</v>
      </c>
      <c r="H8534" s="14">
        <v>445.34264781761999</v>
      </c>
      <c r="I8534" s="14">
        <v>504.98985556924202</v>
      </c>
      <c r="J8534" s="14">
        <v>483.48624489597199</v>
      </c>
      <c r="K8534" s="14">
        <v>527.18307123702596</v>
      </c>
      <c r="L8534" s="14">
        <v>22.193215667783701</v>
      </c>
      <c r="M8534" s="14">
        <v>21.503610673269701</v>
      </c>
      <c r="O8534" s="14"/>
      <c r="P8534" s="14"/>
      <c r="Q8534" s="14"/>
      <c r="R8534" s="14"/>
      <c r="S8534" s="14"/>
      <c r="T8534" s="14"/>
      <c r="U8534" s="14"/>
      <c r="V8534" s="14"/>
      <c r="W8534" s="14"/>
      <c r="X8534" s="14"/>
      <c r="Y8534" s="14"/>
    </row>
    <row r="8535" spans="1:25">
      <c r="A8535" s="14" t="s">
        <v>8475</v>
      </c>
      <c r="B8535" s="14" t="s">
        <v>64</v>
      </c>
      <c r="C8535" s="14" t="s">
        <v>130</v>
      </c>
      <c r="D8535" s="11" t="s">
        <v>82</v>
      </c>
      <c r="E8535" s="14">
        <v>4</v>
      </c>
      <c r="F8535" s="14">
        <v>2226.10502847621</v>
      </c>
      <c r="G8535" s="14">
        <v>742.03500949207103</v>
      </c>
      <c r="H8535" s="14">
        <v>449.97726539041901</v>
      </c>
      <c r="I8535" s="14">
        <v>504.824588613343</v>
      </c>
      <c r="J8535" s="14">
        <v>483.50150142308797</v>
      </c>
      <c r="K8535" s="14">
        <v>526.82680348810402</v>
      </c>
      <c r="L8535" s="14">
        <v>22.002214874761101</v>
      </c>
      <c r="M8535" s="14">
        <v>21.323087190254299</v>
      </c>
      <c r="O8535" s="14"/>
      <c r="P8535" s="14"/>
      <c r="Q8535" s="14"/>
      <c r="R8535" s="14"/>
      <c r="S8535" s="14"/>
      <c r="T8535" s="14"/>
      <c r="U8535" s="14"/>
      <c r="V8535" s="14"/>
      <c r="W8535" s="14"/>
      <c r="X8535" s="14"/>
      <c r="Y8535" s="14"/>
    </row>
    <row r="8536" spans="1:25">
      <c r="A8536" s="14" t="s">
        <v>8476</v>
      </c>
      <c r="B8536" s="14" t="s">
        <v>64</v>
      </c>
      <c r="C8536" s="14" t="s">
        <v>131</v>
      </c>
      <c r="D8536" s="11" t="s">
        <v>82</v>
      </c>
      <c r="E8536" s="14">
        <v>4</v>
      </c>
      <c r="F8536" s="14">
        <v>2210.2479527956398</v>
      </c>
      <c r="G8536" s="14">
        <v>736.74931759854599</v>
      </c>
      <c r="H8536" s="14">
        <v>444.85036847907202</v>
      </c>
      <c r="I8536" s="14">
        <v>493.27771482649899</v>
      </c>
      <c r="J8536" s="14">
        <v>472.409464921471</v>
      </c>
      <c r="K8536" s="14">
        <v>514.81302778797703</v>
      </c>
      <c r="L8536" s="14">
        <v>21.535312961477899</v>
      </c>
      <c r="M8536" s="14">
        <v>20.8682499050276</v>
      </c>
      <c r="O8536" s="14"/>
      <c r="P8536" s="14"/>
      <c r="Q8536" s="14"/>
      <c r="R8536" s="14"/>
      <c r="S8536" s="14"/>
      <c r="T8536" s="14"/>
      <c r="U8536" s="14"/>
      <c r="V8536" s="14"/>
      <c r="W8536" s="14"/>
      <c r="X8536" s="14"/>
      <c r="Y8536" s="14"/>
    </row>
    <row r="8537" spans="1:25">
      <c r="A8537" s="14" t="s">
        <v>8477</v>
      </c>
      <c r="B8537" s="14" t="s">
        <v>64</v>
      </c>
      <c r="C8537" s="14" t="s">
        <v>132</v>
      </c>
      <c r="D8537" s="11" t="s">
        <v>82</v>
      </c>
      <c r="E8537" s="14">
        <v>4</v>
      </c>
      <c r="F8537" s="14">
        <v>2246.2457509649798</v>
      </c>
      <c r="G8537" s="14">
        <v>748.74858365499495</v>
      </c>
      <c r="H8537" s="14">
        <v>450.54582106602498</v>
      </c>
      <c r="I8537" s="14">
        <v>497.08737696615901</v>
      </c>
      <c r="J8537" s="14">
        <v>476.23050422399501</v>
      </c>
      <c r="K8537" s="14">
        <v>518.60549200643402</v>
      </c>
      <c r="L8537" s="14">
        <v>21.518115040274399</v>
      </c>
      <c r="M8537" s="14">
        <v>20.8568727421647</v>
      </c>
      <c r="O8537" s="14"/>
      <c r="P8537" s="14"/>
      <c r="Q8537" s="14"/>
      <c r="R8537" s="14"/>
      <c r="S8537" s="14"/>
      <c r="T8537" s="14"/>
      <c r="U8537" s="14"/>
      <c r="V8537" s="14"/>
      <c r="W8537" s="14"/>
      <c r="X8537" s="14"/>
      <c r="Y8537" s="14"/>
    </row>
    <row r="8538" spans="1:25">
      <c r="A8538" s="14" t="s">
        <v>8478</v>
      </c>
      <c r="B8538" s="14" t="s">
        <v>64</v>
      </c>
      <c r="C8538" s="14" t="s">
        <v>38</v>
      </c>
      <c r="D8538" s="11" t="s">
        <v>82</v>
      </c>
      <c r="E8538" s="14">
        <v>5</v>
      </c>
      <c r="F8538" s="14">
        <v>2416.8389047066198</v>
      </c>
      <c r="G8538" s="14">
        <v>805.61296823553801</v>
      </c>
      <c r="H8538" s="14">
        <v>566.82080859003395</v>
      </c>
      <c r="I8538" s="14">
        <v>696.03567089036301</v>
      </c>
      <c r="J8538" s="14">
        <v>667.16443758359799</v>
      </c>
      <c r="K8538" s="14">
        <v>725.78878521927402</v>
      </c>
      <c r="L8538" s="14">
        <v>29.7531143289103</v>
      </c>
      <c r="M8538" s="14">
        <v>28.871233306765099</v>
      </c>
      <c r="O8538" s="14"/>
      <c r="P8538" s="14"/>
      <c r="Q8538" s="14"/>
      <c r="R8538" s="14"/>
      <c r="S8538" s="14"/>
      <c r="T8538" s="14"/>
      <c r="U8538" s="14"/>
      <c r="V8538" s="14"/>
      <c r="W8538" s="14"/>
      <c r="X8538" s="14"/>
      <c r="Y8538" s="14"/>
    </row>
    <row r="8539" spans="1:25">
      <c r="A8539" s="14" t="s">
        <v>8479</v>
      </c>
      <c r="B8539" s="14" t="s">
        <v>64</v>
      </c>
      <c r="C8539" s="14" t="s">
        <v>36</v>
      </c>
      <c r="D8539" s="11" t="s">
        <v>82</v>
      </c>
      <c r="E8539" s="14">
        <v>5</v>
      </c>
      <c r="F8539" s="14">
        <v>2354.57587779186</v>
      </c>
      <c r="G8539" s="14">
        <v>784.85862593062097</v>
      </c>
      <c r="H8539" s="14">
        <v>548.43542617774494</v>
      </c>
      <c r="I8539" s="14">
        <v>674.315576716995</v>
      </c>
      <c r="J8539" s="14">
        <v>646.02885117045298</v>
      </c>
      <c r="K8539" s="14">
        <v>703.47787156589197</v>
      </c>
      <c r="L8539" s="14">
        <v>29.162294848896899</v>
      </c>
      <c r="M8539" s="14">
        <v>28.286725546542399</v>
      </c>
      <c r="O8539" s="14"/>
      <c r="P8539" s="14"/>
      <c r="Q8539" s="14"/>
      <c r="R8539" s="14"/>
      <c r="S8539" s="14"/>
      <c r="T8539" s="14"/>
      <c r="U8539" s="14"/>
      <c r="V8539" s="14"/>
      <c r="W8539" s="14"/>
      <c r="X8539" s="14"/>
      <c r="Y8539" s="14"/>
    </row>
    <row r="8540" spans="1:25">
      <c r="A8540" s="14" t="s">
        <v>8480</v>
      </c>
      <c r="B8540" s="14" t="s">
        <v>64</v>
      </c>
      <c r="C8540" s="14" t="s">
        <v>34</v>
      </c>
      <c r="D8540" s="11" t="s">
        <v>82</v>
      </c>
      <c r="E8540" s="14">
        <v>5</v>
      </c>
      <c r="F8540" s="14">
        <v>2260.4099701138298</v>
      </c>
      <c r="G8540" s="14">
        <v>753.46999003794201</v>
      </c>
      <c r="H8540" s="14">
        <v>523.07353406623395</v>
      </c>
      <c r="I8540" s="14">
        <v>640.65809109189001</v>
      </c>
      <c r="J8540" s="14">
        <v>613.30611912391203</v>
      </c>
      <c r="K8540" s="14">
        <v>668.87445636048994</v>
      </c>
      <c r="L8540" s="14">
        <v>28.216365268599802</v>
      </c>
      <c r="M8540" s="14">
        <v>27.351971967977999</v>
      </c>
      <c r="O8540" s="14"/>
      <c r="P8540" s="14"/>
      <c r="Q8540" s="14"/>
      <c r="R8540" s="14"/>
      <c r="S8540" s="14"/>
      <c r="T8540" s="14"/>
      <c r="U8540" s="14"/>
      <c r="V8540" s="14"/>
      <c r="W8540" s="14"/>
      <c r="X8540" s="14"/>
      <c r="Y8540" s="14"/>
    </row>
    <row r="8541" spans="1:25">
      <c r="A8541" s="14" t="s">
        <v>8481</v>
      </c>
      <c r="B8541" s="14" t="s">
        <v>64</v>
      </c>
      <c r="C8541" s="14" t="s">
        <v>128</v>
      </c>
      <c r="D8541" s="11" t="s">
        <v>82</v>
      </c>
      <c r="E8541" s="14">
        <v>5</v>
      </c>
      <c r="F8541" s="14">
        <v>2232.6509514386698</v>
      </c>
      <c r="G8541" s="14">
        <v>744.21698381288797</v>
      </c>
      <c r="H8541" s="14">
        <v>513.69829747589597</v>
      </c>
      <c r="I8541" s="14">
        <v>625.64323391082701</v>
      </c>
      <c r="J8541" s="14">
        <v>598.87964040288705</v>
      </c>
      <c r="K8541" s="14">
        <v>653.25795967675197</v>
      </c>
      <c r="L8541" s="14">
        <v>27.6147257659246</v>
      </c>
      <c r="M8541" s="14">
        <v>26.763593507939699</v>
      </c>
      <c r="O8541" s="14"/>
      <c r="P8541" s="14"/>
      <c r="Q8541" s="14"/>
      <c r="R8541" s="14"/>
      <c r="S8541" s="14"/>
      <c r="T8541" s="14"/>
      <c r="U8541" s="14"/>
      <c r="V8541" s="14"/>
      <c r="W8541" s="14"/>
      <c r="X8541" s="14"/>
      <c r="Y8541" s="14"/>
    </row>
    <row r="8542" spans="1:25">
      <c r="A8542" s="14" t="s">
        <v>8482</v>
      </c>
      <c r="B8542" s="14" t="s">
        <v>64</v>
      </c>
      <c r="C8542" s="14" t="s">
        <v>129</v>
      </c>
      <c r="D8542" s="11" t="s">
        <v>82</v>
      </c>
      <c r="E8542" s="14">
        <v>5</v>
      </c>
      <c r="F8542" s="14">
        <v>2206.06420529144</v>
      </c>
      <c r="G8542" s="14">
        <v>735.354735097147</v>
      </c>
      <c r="H8542" s="14">
        <v>505.37181438124497</v>
      </c>
      <c r="I8542" s="14">
        <v>612.80153603518897</v>
      </c>
      <c r="J8542" s="14">
        <v>586.49492908918</v>
      </c>
      <c r="K8542" s="14">
        <v>639.94985657465304</v>
      </c>
      <c r="L8542" s="14">
        <v>27.148320539463299</v>
      </c>
      <c r="M8542" s="14">
        <v>26.306606946009701</v>
      </c>
      <c r="O8542" s="14"/>
      <c r="P8542" s="14"/>
      <c r="Q8542" s="14"/>
      <c r="R8542" s="14"/>
      <c r="S8542" s="14"/>
      <c r="T8542" s="14"/>
      <c r="U8542" s="14"/>
      <c r="V8542" s="14"/>
      <c r="W8542" s="14"/>
      <c r="X8542" s="14"/>
      <c r="Y8542" s="14"/>
    </row>
    <row r="8543" spans="1:25">
      <c r="A8543" s="14" t="s">
        <v>8483</v>
      </c>
      <c r="B8543" s="14" t="s">
        <v>64</v>
      </c>
      <c r="C8543" s="14" t="s">
        <v>130</v>
      </c>
      <c r="D8543" s="11" t="s">
        <v>82</v>
      </c>
      <c r="E8543" s="14">
        <v>5</v>
      </c>
      <c r="F8543" s="14">
        <v>2259.71961431911</v>
      </c>
      <c r="G8543" s="14">
        <v>753.23987143970498</v>
      </c>
      <c r="H8543" s="14">
        <v>515.77405707065896</v>
      </c>
      <c r="I8543" s="14">
        <v>628.66073765597605</v>
      </c>
      <c r="J8543" s="14">
        <v>601.98606539149296</v>
      </c>
      <c r="K8543" s="14">
        <v>656.17852978518499</v>
      </c>
      <c r="L8543" s="14">
        <v>27.5177921292089</v>
      </c>
      <c r="M8543" s="14">
        <v>26.6746722644831</v>
      </c>
      <c r="O8543" s="14"/>
      <c r="P8543" s="14"/>
      <c r="Q8543" s="14"/>
      <c r="R8543" s="14"/>
      <c r="S8543" s="14"/>
      <c r="T8543" s="14"/>
      <c r="U8543" s="14"/>
      <c r="V8543" s="14"/>
      <c r="W8543" s="14"/>
      <c r="X8543" s="14"/>
      <c r="Y8543" s="14"/>
    </row>
    <row r="8544" spans="1:25">
      <c r="A8544" s="14" t="s">
        <v>8484</v>
      </c>
      <c r="B8544" s="14" t="s">
        <v>64</v>
      </c>
      <c r="C8544" s="14" t="s">
        <v>131</v>
      </c>
      <c r="D8544" s="11" t="s">
        <v>82</v>
      </c>
      <c r="E8544" s="14">
        <v>5</v>
      </c>
      <c r="F8544" s="14">
        <v>2277.0602639732801</v>
      </c>
      <c r="G8544" s="14">
        <v>759.02008799109501</v>
      </c>
      <c r="H8544" s="14">
        <v>517.24096930102405</v>
      </c>
      <c r="I8544" s="14">
        <v>623.11150139420897</v>
      </c>
      <c r="J8544" s="14">
        <v>596.86616704266203</v>
      </c>
      <c r="K8544" s="14">
        <v>650.183165922341</v>
      </c>
      <c r="L8544" s="14">
        <v>27.0716645281314</v>
      </c>
      <c r="M8544" s="14">
        <v>26.245334351547498</v>
      </c>
      <c r="O8544" s="14"/>
      <c r="P8544" s="14"/>
      <c r="Q8544" s="14"/>
      <c r="R8544" s="14"/>
      <c r="S8544" s="14"/>
      <c r="T8544" s="14"/>
      <c r="U8544" s="14"/>
      <c r="V8544" s="14"/>
      <c r="W8544" s="14"/>
      <c r="X8544" s="14"/>
      <c r="Y8544" s="14"/>
    </row>
    <row r="8545" spans="1:25">
      <c r="A8545" s="14" t="s">
        <v>8485</v>
      </c>
      <c r="B8545" s="14" t="s">
        <v>64</v>
      </c>
      <c r="C8545" s="14" t="s">
        <v>132</v>
      </c>
      <c r="D8545" s="11" t="s">
        <v>82</v>
      </c>
      <c r="E8545" s="14">
        <v>5</v>
      </c>
      <c r="F8545" s="14">
        <v>2335.8766846061999</v>
      </c>
      <c r="G8545" s="14">
        <v>778.62556153540197</v>
      </c>
      <c r="H8545" s="14">
        <v>527.257368586398</v>
      </c>
      <c r="I8545" s="14">
        <v>629.72365917704303</v>
      </c>
      <c r="J8545" s="14">
        <v>603.59807783332803</v>
      </c>
      <c r="K8545" s="14">
        <v>656.66120061200002</v>
      </c>
      <c r="L8545" s="14">
        <v>26.9375414349579</v>
      </c>
      <c r="M8545" s="14">
        <v>26.125581343714501</v>
      </c>
      <c r="O8545" s="14"/>
      <c r="P8545" s="14"/>
      <c r="Q8545" s="14"/>
      <c r="R8545" s="14"/>
      <c r="S8545" s="14"/>
      <c r="T8545" s="14"/>
      <c r="U8545" s="14"/>
      <c r="V8545" s="14"/>
      <c r="W8545" s="14"/>
      <c r="X8545" s="14"/>
      <c r="Y8545" s="14"/>
    </row>
    <row r="8546" spans="1:25">
      <c r="A8546" s="14" t="s">
        <v>8486</v>
      </c>
      <c r="B8546" s="14" t="s">
        <v>68</v>
      </c>
      <c r="C8546" s="14" t="s">
        <v>38</v>
      </c>
      <c r="D8546" s="11" t="s">
        <v>82</v>
      </c>
      <c r="E8546" s="14">
        <v>0</v>
      </c>
      <c r="F8546" s="14">
        <v>6299.4642099758203</v>
      </c>
      <c r="G8546" s="14">
        <v>2099.8214033252698</v>
      </c>
      <c r="H8546" s="14">
        <v>229.792137521347</v>
      </c>
      <c r="I8546" s="14">
        <v>218.273408326046</v>
      </c>
      <c r="J8546" s="14">
        <v>212.857367041923</v>
      </c>
      <c r="K8546" s="14">
        <v>223.79126843057199</v>
      </c>
      <c r="L8546" s="14">
        <v>5.5178601045263296</v>
      </c>
      <c r="M8546" s="14">
        <v>5.41604128412337</v>
      </c>
      <c r="O8546" s="14"/>
      <c r="P8546" s="14"/>
      <c r="Q8546" s="14"/>
      <c r="R8546" s="14"/>
      <c r="S8546" s="14"/>
      <c r="T8546" s="14"/>
      <c r="U8546" s="14"/>
      <c r="V8546" s="14"/>
      <c r="W8546" s="14"/>
      <c r="X8546" s="14"/>
      <c r="Y8546" s="14"/>
    </row>
    <row r="8547" spans="1:25">
      <c r="A8547" s="14" t="s">
        <v>8487</v>
      </c>
      <c r="B8547" s="14" t="s">
        <v>68</v>
      </c>
      <c r="C8547" s="14" t="s">
        <v>36</v>
      </c>
      <c r="D8547" s="11" t="s">
        <v>82</v>
      </c>
      <c r="E8547" s="14">
        <v>0</v>
      </c>
      <c r="F8547" s="14">
        <v>6264.8614169491802</v>
      </c>
      <c r="G8547" s="14">
        <v>2088.2871389830598</v>
      </c>
      <c r="H8547" s="14">
        <v>227.24626629387001</v>
      </c>
      <c r="I8547" s="14">
        <v>215.27938277580799</v>
      </c>
      <c r="J8547" s="14">
        <v>209.923328881928</v>
      </c>
      <c r="K8547" s="14">
        <v>220.736408338253</v>
      </c>
      <c r="L8547" s="14">
        <v>5.4570255624451498</v>
      </c>
      <c r="M8547" s="14">
        <v>5.3560538938801896</v>
      </c>
      <c r="O8547" s="14"/>
      <c r="P8547" s="14"/>
      <c r="Q8547" s="14"/>
      <c r="R8547" s="14"/>
      <c r="S8547" s="14"/>
      <c r="T8547" s="14"/>
      <c r="U8547" s="14"/>
      <c r="V8547" s="14"/>
      <c r="W8547" s="14"/>
      <c r="X8547" s="14"/>
      <c r="Y8547" s="14"/>
    </row>
    <row r="8548" spans="1:25">
      <c r="A8548" s="14" t="s">
        <v>8488</v>
      </c>
      <c r="B8548" s="14" t="s">
        <v>68</v>
      </c>
      <c r="C8548" s="14" t="s">
        <v>34</v>
      </c>
      <c r="D8548" s="11" t="s">
        <v>82</v>
      </c>
      <c r="E8548" s="14">
        <v>0</v>
      </c>
      <c r="F8548" s="14">
        <v>6194.1452882233598</v>
      </c>
      <c r="G8548" s="14">
        <v>2064.7150960744498</v>
      </c>
      <c r="H8548" s="14">
        <v>223.79285260632199</v>
      </c>
      <c r="I8548" s="14">
        <v>210.39223303285499</v>
      </c>
      <c r="J8548" s="14">
        <v>205.13032083167101</v>
      </c>
      <c r="K8548" s="14">
        <v>215.75391270263501</v>
      </c>
      <c r="L8548" s="14">
        <v>5.3616796697796998</v>
      </c>
      <c r="M8548" s="14">
        <v>5.2619122011836303</v>
      </c>
      <c r="O8548" s="14"/>
      <c r="P8548" s="14"/>
      <c r="Q8548" s="14"/>
      <c r="R8548" s="14"/>
      <c r="S8548" s="14"/>
      <c r="T8548" s="14"/>
      <c r="U8548" s="14"/>
      <c r="V8548" s="14"/>
      <c r="W8548" s="14"/>
      <c r="X8548" s="14"/>
      <c r="Y8548" s="14"/>
    </row>
    <row r="8549" spans="1:25">
      <c r="A8549" s="14" t="s">
        <v>8489</v>
      </c>
      <c r="B8549" s="14" t="s">
        <v>68</v>
      </c>
      <c r="C8549" s="14" t="s">
        <v>128</v>
      </c>
      <c r="D8549" s="11" t="s">
        <v>82</v>
      </c>
      <c r="E8549" s="14">
        <v>0</v>
      </c>
      <c r="F8549" s="14">
        <v>6060.60049082554</v>
      </c>
      <c r="G8549" s="14">
        <v>2020.2001636085099</v>
      </c>
      <c r="H8549" s="14">
        <v>218.37515046306601</v>
      </c>
      <c r="I8549" s="14">
        <v>203.62724714294399</v>
      </c>
      <c r="J8549" s="14">
        <v>198.48108728539799</v>
      </c>
      <c r="K8549" s="14">
        <v>208.87206022604499</v>
      </c>
      <c r="L8549" s="14">
        <v>5.2448130831008699</v>
      </c>
      <c r="M8549" s="14">
        <v>5.1461598575458503</v>
      </c>
      <c r="O8549" s="14"/>
      <c r="P8549" s="14"/>
      <c r="Q8549" s="14"/>
      <c r="R8549" s="14"/>
      <c r="S8549" s="14"/>
      <c r="T8549" s="14"/>
      <c r="U8549" s="14"/>
      <c r="V8549" s="14"/>
      <c r="W8549" s="14"/>
      <c r="X8549" s="14"/>
      <c r="Y8549" s="14"/>
    </row>
    <row r="8550" spans="1:25">
      <c r="A8550" s="14" t="s">
        <v>8490</v>
      </c>
      <c r="B8550" s="14" t="s">
        <v>68</v>
      </c>
      <c r="C8550" s="14" t="s">
        <v>129</v>
      </c>
      <c r="D8550" s="11" t="s">
        <v>82</v>
      </c>
      <c r="E8550" s="14">
        <v>0</v>
      </c>
      <c r="F8550" s="14">
        <v>6102.6149242910997</v>
      </c>
      <c r="G8550" s="14">
        <v>2034.2049747637</v>
      </c>
      <c r="H8550" s="14">
        <v>219.378924860084</v>
      </c>
      <c r="I8550" s="14">
        <v>202.08224828555001</v>
      </c>
      <c r="J8550" s="14">
        <v>196.99397929428201</v>
      </c>
      <c r="K8550" s="14">
        <v>207.26772081681401</v>
      </c>
      <c r="L8550" s="14">
        <v>5.1854725312639101</v>
      </c>
      <c r="M8550" s="14">
        <v>5.08826899126817</v>
      </c>
      <c r="O8550" s="14"/>
      <c r="P8550" s="14"/>
      <c r="Q8550" s="14"/>
      <c r="R8550" s="14"/>
      <c r="S8550" s="14"/>
      <c r="T8550" s="14"/>
      <c r="U8550" s="14"/>
      <c r="V8550" s="14"/>
      <c r="W8550" s="14"/>
      <c r="X8550" s="14"/>
      <c r="Y8550" s="14"/>
    </row>
    <row r="8551" spans="1:25">
      <c r="A8551" s="14" t="s">
        <v>8491</v>
      </c>
      <c r="B8551" s="14" t="s">
        <v>68</v>
      </c>
      <c r="C8551" s="14" t="s">
        <v>130</v>
      </c>
      <c r="D8551" s="11" t="s">
        <v>82</v>
      </c>
      <c r="E8551" s="14">
        <v>0</v>
      </c>
      <c r="F8551" s="14">
        <v>6127.99729336573</v>
      </c>
      <c r="G8551" s="14">
        <v>2042.6657644552399</v>
      </c>
      <c r="H8551" s="14">
        <v>219.827663837355</v>
      </c>
      <c r="I8551" s="14">
        <v>200.40777939761199</v>
      </c>
      <c r="J8551" s="14">
        <v>195.374008270193</v>
      </c>
      <c r="K8551" s="14">
        <v>205.53751150930901</v>
      </c>
      <c r="L8551" s="14">
        <v>5.1297321116968799</v>
      </c>
      <c r="M8551" s="14">
        <v>5.0337711274187598</v>
      </c>
      <c r="O8551" s="14"/>
      <c r="P8551" s="14"/>
      <c r="Q8551" s="14"/>
      <c r="R8551" s="14"/>
      <c r="S8551" s="14"/>
      <c r="T8551" s="14"/>
      <c r="U8551" s="14"/>
      <c r="V8551" s="14"/>
      <c r="W8551" s="14"/>
      <c r="X8551" s="14"/>
      <c r="Y8551" s="14"/>
    </row>
    <row r="8552" spans="1:25">
      <c r="A8552" s="14" t="s">
        <v>8492</v>
      </c>
      <c r="B8552" s="14" t="s">
        <v>68</v>
      </c>
      <c r="C8552" s="14" t="s">
        <v>131</v>
      </c>
      <c r="D8552" s="11" t="s">
        <v>82</v>
      </c>
      <c r="E8552" s="14">
        <v>0</v>
      </c>
      <c r="F8552" s="14">
        <v>6152.99122793283</v>
      </c>
      <c r="G8552" s="14">
        <v>2050.9970759776102</v>
      </c>
      <c r="H8552" s="14">
        <v>220.09137857712801</v>
      </c>
      <c r="I8552" s="14">
        <v>198.944693622464</v>
      </c>
      <c r="J8552" s="14">
        <v>193.960268952642</v>
      </c>
      <c r="K8552" s="14">
        <v>204.02394334891201</v>
      </c>
      <c r="L8552" s="14">
        <v>5.0792497264483796</v>
      </c>
      <c r="M8552" s="14">
        <v>4.9844246698220296</v>
      </c>
      <c r="O8552" s="14"/>
      <c r="P8552" s="14"/>
      <c r="Q8552" s="14"/>
      <c r="R8552" s="14"/>
      <c r="S8552" s="14"/>
      <c r="T8552" s="14"/>
      <c r="U8552" s="14"/>
      <c r="V8552" s="14"/>
      <c r="W8552" s="14"/>
      <c r="X8552" s="14"/>
      <c r="Y8552" s="14"/>
    </row>
    <row r="8553" spans="1:25">
      <c r="A8553" s="14" t="s">
        <v>8493</v>
      </c>
      <c r="B8553" s="14" t="s">
        <v>68</v>
      </c>
      <c r="C8553" s="14" t="s">
        <v>132</v>
      </c>
      <c r="D8553" s="11" t="s">
        <v>82</v>
      </c>
      <c r="E8553" s="14">
        <v>0</v>
      </c>
      <c r="F8553" s="14">
        <v>6282.14802054949</v>
      </c>
      <c r="G8553" s="14">
        <v>2094.04934018316</v>
      </c>
      <c r="H8553" s="14">
        <v>223.930164113541</v>
      </c>
      <c r="I8553" s="14">
        <v>201.154600754885</v>
      </c>
      <c r="J8553" s="14">
        <v>196.16996693417099</v>
      </c>
      <c r="K8553" s="14">
        <v>206.23307355702499</v>
      </c>
      <c r="L8553" s="14">
        <v>5.0784728021399399</v>
      </c>
      <c r="M8553" s="14">
        <v>4.9846338207137801</v>
      </c>
      <c r="O8553" s="14"/>
      <c r="P8553" s="14"/>
      <c r="Q8553" s="14"/>
      <c r="R8553" s="14"/>
      <c r="S8553" s="14"/>
      <c r="T8553" s="14"/>
      <c r="U8553" s="14"/>
      <c r="V8553" s="14"/>
      <c r="W8553" s="14"/>
      <c r="X8553" s="14"/>
      <c r="Y8553" s="14"/>
    </row>
    <row r="8554" spans="1:25">
      <c r="A8554" s="14" t="s">
        <v>8494</v>
      </c>
      <c r="B8554" s="14" t="s">
        <v>68</v>
      </c>
      <c r="C8554" s="14" t="s">
        <v>38</v>
      </c>
      <c r="D8554" s="11" t="s">
        <v>82</v>
      </c>
      <c r="E8554" s="14">
        <v>1</v>
      </c>
      <c r="F8554" s="14">
        <v>867.46272163826598</v>
      </c>
      <c r="G8554" s="14">
        <v>289.154240546089</v>
      </c>
      <c r="H8554" s="14">
        <v>149.75463726543501</v>
      </c>
      <c r="I8554" s="14">
        <v>143.65951859019299</v>
      </c>
      <c r="J8554" s="14">
        <v>134.16726013870201</v>
      </c>
      <c r="K8554" s="14">
        <v>153.64120902328199</v>
      </c>
      <c r="L8554" s="14">
        <v>9.9816904330886</v>
      </c>
      <c r="M8554" s="14">
        <v>9.4922584514914696</v>
      </c>
      <c r="O8554" s="14"/>
      <c r="P8554" s="14"/>
      <c r="Q8554" s="14"/>
      <c r="R8554" s="14"/>
      <c r="S8554" s="14"/>
      <c r="T8554" s="14"/>
      <c r="U8554" s="14"/>
      <c r="V8554" s="14"/>
      <c r="W8554" s="14"/>
      <c r="X8554" s="14"/>
      <c r="Y8554" s="14"/>
    </row>
    <row r="8555" spans="1:25">
      <c r="A8555" s="14" t="s">
        <v>8495</v>
      </c>
      <c r="B8555" s="14" t="s">
        <v>68</v>
      </c>
      <c r="C8555" s="14" t="s">
        <v>36</v>
      </c>
      <c r="D8555" s="11" t="s">
        <v>82</v>
      </c>
      <c r="E8555" s="14">
        <v>1</v>
      </c>
      <c r="F8555" s="14">
        <v>856.61980674956601</v>
      </c>
      <c r="G8555" s="14">
        <v>285.53993558318899</v>
      </c>
      <c r="H8555" s="14">
        <v>146.43824585013999</v>
      </c>
      <c r="I8555" s="14">
        <v>139.496968041445</v>
      </c>
      <c r="J8555" s="14">
        <v>130.21968113465601</v>
      </c>
      <c r="K8555" s="14">
        <v>149.25570585719399</v>
      </c>
      <c r="L8555" s="14">
        <v>9.7587378157493294</v>
      </c>
      <c r="M8555" s="14">
        <v>9.2772869067894099</v>
      </c>
      <c r="O8555" s="14"/>
      <c r="P8555" s="14"/>
      <c r="Q8555" s="14"/>
      <c r="R8555" s="14"/>
      <c r="S8555" s="14"/>
      <c r="T8555" s="14"/>
      <c r="U8555" s="14"/>
      <c r="V8555" s="14"/>
      <c r="W8555" s="14"/>
      <c r="X8555" s="14"/>
      <c r="Y8555" s="14"/>
    </row>
    <row r="8556" spans="1:25">
      <c r="A8556" s="14" t="s">
        <v>8496</v>
      </c>
      <c r="B8556" s="14" t="s">
        <v>68</v>
      </c>
      <c r="C8556" s="14" t="s">
        <v>34</v>
      </c>
      <c r="D8556" s="11" t="s">
        <v>82</v>
      </c>
      <c r="E8556" s="14">
        <v>1</v>
      </c>
      <c r="F8556" s="14">
        <v>862.11476624054797</v>
      </c>
      <c r="G8556" s="14">
        <v>287.371588746849</v>
      </c>
      <c r="H8556" s="14">
        <v>146.19945025480601</v>
      </c>
      <c r="I8556" s="14">
        <v>136.77891234771101</v>
      </c>
      <c r="J8556" s="14">
        <v>127.710103157926</v>
      </c>
      <c r="K8556" s="14">
        <v>146.316808820684</v>
      </c>
      <c r="L8556" s="14">
        <v>9.5378964729735305</v>
      </c>
      <c r="M8556" s="14">
        <v>9.0688091897849699</v>
      </c>
      <c r="O8556" s="14"/>
      <c r="P8556" s="14"/>
      <c r="Q8556" s="14"/>
      <c r="R8556" s="14"/>
      <c r="S8556" s="14"/>
      <c r="T8556" s="14"/>
      <c r="U8556" s="14"/>
      <c r="V8556" s="14"/>
      <c r="W8556" s="14"/>
      <c r="X8556" s="14"/>
      <c r="Y8556" s="14"/>
    </row>
    <row r="8557" spans="1:25">
      <c r="A8557" s="14" t="s">
        <v>8497</v>
      </c>
      <c r="B8557" s="14" t="s">
        <v>68</v>
      </c>
      <c r="C8557" s="14" t="s">
        <v>128</v>
      </c>
      <c r="D8557" s="11" t="s">
        <v>82</v>
      </c>
      <c r="E8557" s="14">
        <v>1</v>
      </c>
      <c r="F8557" s="14">
        <v>872.872059228441</v>
      </c>
      <c r="G8557" s="14">
        <v>290.957353076147</v>
      </c>
      <c r="H8557" s="14">
        <v>147.114342839882</v>
      </c>
      <c r="I8557" s="14">
        <v>135.58566886580499</v>
      </c>
      <c r="J8557" s="14">
        <v>126.651121410684</v>
      </c>
      <c r="K8557" s="14">
        <v>144.979422420887</v>
      </c>
      <c r="L8557" s="14">
        <v>9.3937535550824105</v>
      </c>
      <c r="M8557" s="14">
        <v>8.9345474551211801</v>
      </c>
      <c r="O8557" s="14"/>
      <c r="P8557" s="14"/>
      <c r="Q8557" s="14"/>
      <c r="R8557" s="14"/>
      <c r="S8557" s="14"/>
      <c r="T8557" s="14"/>
      <c r="U8557" s="14"/>
      <c r="V8557" s="14"/>
      <c r="W8557" s="14"/>
      <c r="X8557" s="14"/>
      <c r="Y8557" s="14"/>
    </row>
    <row r="8558" spans="1:25">
      <c r="A8558" s="14" t="s">
        <v>8498</v>
      </c>
      <c r="B8558" s="14" t="s">
        <v>68</v>
      </c>
      <c r="C8558" s="14" t="s">
        <v>129</v>
      </c>
      <c r="D8558" s="11" t="s">
        <v>82</v>
      </c>
      <c r="E8558" s="14">
        <v>1</v>
      </c>
      <c r="F8558" s="14">
        <v>884.91883460388203</v>
      </c>
      <c r="G8558" s="14">
        <v>294.97294486796102</v>
      </c>
      <c r="H8558" s="14">
        <v>148.418291943566</v>
      </c>
      <c r="I8558" s="14">
        <v>133.48406139635401</v>
      </c>
      <c r="J8558" s="14">
        <v>124.748482049682</v>
      </c>
      <c r="K8558" s="14">
        <v>142.66546881687199</v>
      </c>
      <c r="L8558" s="14">
        <v>9.1814074205182994</v>
      </c>
      <c r="M8558" s="14">
        <v>8.7355793466720808</v>
      </c>
      <c r="O8558" s="14"/>
      <c r="P8558" s="14"/>
      <c r="Q8558" s="14"/>
      <c r="R8558" s="14"/>
      <c r="S8558" s="14"/>
      <c r="T8558" s="14"/>
      <c r="U8558" s="14"/>
      <c r="V8558" s="14"/>
      <c r="W8558" s="14"/>
      <c r="X8558" s="14"/>
      <c r="Y8558" s="14"/>
    </row>
    <row r="8559" spans="1:25">
      <c r="A8559" s="14" t="s">
        <v>8499</v>
      </c>
      <c r="B8559" s="14" t="s">
        <v>68</v>
      </c>
      <c r="C8559" s="14" t="s">
        <v>130</v>
      </c>
      <c r="D8559" s="11" t="s">
        <v>82</v>
      </c>
      <c r="E8559" s="14">
        <v>1</v>
      </c>
      <c r="F8559" s="14">
        <v>864.111643291409</v>
      </c>
      <c r="G8559" s="14">
        <v>288.03721443046999</v>
      </c>
      <c r="H8559" s="14">
        <v>144.28529453463301</v>
      </c>
      <c r="I8559" s="14">
        <v>127.64759069163</v>
      </c>
      <c r="J8559" s="14">
        <v>119.19666213853</v>
      </c>
      <c r="K8559" s="14">
        <v>136.53512686067</v>
      </c>
      <c r="L8559" s="14">
        <v>8.8875361690405192</v>
      </c>
      <c r="M8559" s="14">
        <v>8.4509285530998302</v>
      </c>
      <c r="O8559" s="14"/>
      <c r="P8559" s="14"/>
      <c r="Q8559" s="14"/>
      <c r="R8559" s="14"/>
      <c r="S8559" s="14"/>
      <c r="T8559" s="14"/>
      <c r="U8559" s="14"/>
      <c r="V8559" s="14"/>
      <c r="W8559" s="14"/>
      <c r="X8559" s="14"/>
      <c r="Y8559" s="14"/>
    </row>
    <row r="8560" spans="1:25">
      <c r="A8560" s="14" t="s">
        <v>8500</v>
      </c>
      <c r="B8560" s="14" t="s">
        <v>68</v>
      </c>
      <c r="C8560" s="14" t="s">
        <v>131</v>
      </c>
      <c r="D8560" s="11" t="s">
        <v>82</v>
      </c>
      <c r="E8560" s="14">
        <v>1</v>
      </c>
      <c r="F8560" s="14">
        <v>865.87994604865196</v>
      </c>
      <c r="G8560" s="14">
        <v>288.62664868288402</v>
      </c>
      <c r="H8560" s="14">
        <v>143.97258921363601</v>
      </c>
      <c r="I8560" s="14">
        <v>125.393958660108</v>
      </c>
      <c r="J8560" s="14">
        <v>117.101208501182</v>
      </c>
      <c r="K8560" s="14">
        <v>134.11469433623699</v>
      </c>
      <c r="L8560" s="14">
        <v>8.7207356761293706</v>
      </c>
      <c r="M8560" s="14">
        <v>8.2927501589257595</v>
      </c>
      <c r="O8560" s="14"/>
      <c r="P8560" s="14"/>
      <c r="Q8560" s="14"/>
      <c r="R8560" s="14"/>
      <c r="S8560" s="14"/>
      <c r="T8560" s="14"/>
      <c r="U8560" s="14"/>
      <c r="V8560" s="14"/>
      <c r="W8560" s="14"/>
      <c r="X8560" s="14"/>
      <c r="Y8560" s="14"/>
    </row>
    <row r="8561" spans="1:25">
      <c r="A8561" s="14" t="s">
        <v>8501</v>
      </c>
      <c r="B8561" s="14" t="s">
        <v>68</v>
      </c>
      <c r="C8561" s="14" t="s">
        <v>132</v>
      </c>
      <c r="D8561" s="11" t="s">
        <v>82</v>
      </c>
      <c r="E8561" s="14">
        <v>1</v>
      </c>
      <c r="F8561" s="14">
        <v>901.92472262637602</v>
      </c>
      <c r="G8561" s="14">
        <v>300.64157420879201</v>
      </c>
      <c r="H8561" s="14">
        <v>149.301308006227</v>
      </c>
      <c r="I8561" s="14">
        <v>128.64401246753201</v>
      </c>
      <c r="J8561" s="14">
        <v>120.304013701394</v>
      </c>
      <c r="K8561" s="14">
        <v>137.40550774845701</v>
      </c>
      <c r="L8561" s="14">
        <v>8.7614952809249793</v>
      </c>
      <c r="M8561" s="14">
        <v>8.3399987661383808</v>
      </c>
      <c r="O8561" s="14"/>
      <c r="P8561" s="14"/>
      <c r="Q8561" s="14"/>
      <c r="R8561" s="14"/>
      <c r="S8561" s="14"/>
      <c r="T8561" s="14"/>
      <c r="U8561" s="14"/>
      <c r="V8561" s="14"/>
      <c r="W8561" s="14"/>
      <c r="X8561" s="14"/>
      <c r="Y8561" s="14"/>
    </row>
    <row r="8562" spans="1:25">
      <c r="A8562" s="14" t="s">
        <v>8502</v>
      </c>
      <c r="B8562" s="14" t="s">
        <v>68</v>
      </c>
      <c r="C8562" s="14" t="s">
        <v>38</v>
      </c>
      <c r="D8562" s="11" t="s">
        <v>82</v>
      </c>
      <c r="E8562" s="14">
        <v>2</v>
      </c>
      <c r="F8562" s="14">
        <v>1105.1714401870199</v>
      </c>
      <c r="G8562" s="14">
        <v>368.390480062341</v>
      </c>
      <c r="H8562" s="14">
        <v>192.147588215447</v>
      </c>
      <c r="I8562" s="14">
        <v>178.282744127737</v>
      </c>
      <c r="J8562" s="14">
        <v>167.812347555071</v>
      </c>
      <c r="K8562" s="14">
        <v>189.22990884720099</v>
      </c>
      <c r="L8562" s="14">
        <v>10.9471647194637</v>
      </c>
      <c r="M8562" s="14">
        <v>10.4703965726655</v>
      </c>
      <c r="O8562" s="14"/>
      <c r="P8562" s="14"/>
      <c r="Q8562" s="14"/>
      <c r="R8562" s="14"/>
      <c r="S8562" s="14"/>
      <c r="T8562" s="14"/>
      <c r="U8562" s="14"/>
      <c r="V8562" s="14"/>
      <c r="W8562" s="14"/>
      <c r="X8562" s="14"/>
      <c r="Y8562" s="14"/>
    </row>
    <row r="8563" spans="1:25">
      <c r="A8563" s="14" t="s">
        <v>8503</v>
      </c>
      <c r="B8563" s="14" t="s">
        <v>68</v>
      </c>
      <c r="C8563" s="14" t="s">
        <v>36</v>
      </c>
      <c r="D8563" s="11" t="s">
        <v>82</v>
      </c>
      <c r="E8563" s="14">
        <v>2</v>
      </c>
      <c r="F8563" s="14">
        <v>1101.4321232478501</v>
      </c>
      <c r="G8563" s="14">
        <v>367.14404108261698</v>
      </c>
      <c r="H8563" s="14">
        <v>189.957767491825</v>
      </c>
      <c r="I8563" s="14">
        <v>175.36349642640499</v>
      </c>
      <c r="J8563" s="14">
        <v>165.04613893899599</v>
      </c>
      <c r="K8563" s="14">
        <v>186.151470073572</v>
      </c>
      <c r="L8563" s="14">
        <v>10.787973647167</v>
      </c>
      <c r="M8563" s="14">
        <v>10.3173574874097</v>
      </c>
      <c r="O8563" s="14"/>
      <c r="P8563" s="14"/>
      <c r="Q8563" s="14"/>
      <c r="R8563" s="14"/>
      <c r="S8563" s="14"/>
      <c r="T8563" s="14"/>
      <c r="U8563" s="14"/>
      <c r="V8563" s="14"/>
      <c r="W8563" s="14"/>
      <c r="X8563" s="14"/>
      <c r="Y8563" s="14"/>
    </row>
    <row r="8564" spans="1:25">
      <c r="A8564" s="14" t="s">
        <v>8504</v>
      </c>
      <c r="B8564" s="14" t="s">
        <v>68</v>
      </c>
      <c r="C8564" s="14" t="s">
        <v>34</v>
      </c>
      <c r="D8564" s="11" t="s">
        <v>82</v>
      </c>
      <c r="E8564" s="14">
        <v>2</v>
      </c>
      <c r="F8564" s="14">
        <v>1114.1658106976499</v>
      </c>
      <c r="G8564" s="14">
        <v>371.38860356588498</v>
      </c>
      <c r="H8564" s="14">
        <v>191.17759380252201</v>
      </c>
      <c r="I8564" s="14">
        <v>174.12418385616601</v>
      </c>
      <c r="J8564" s="14">
        <v>163.94084321816001</v>
      </c>
      <c r="K8564" s="14">
        <v>184.76929974146299</v>
      </c>
      <c r="L8564" s="14">
        <v>10.6451158852968</v>
      </c>
      <c r="M8564" s="14">
        <v>10.1833406380066</v>
      </c>
      <c r="O8564" s="14"/>
      <c r="P8564" s="14"/>
      <c r="Q8564" s="14"/>
      <c r="R8564" s="14"/>
      <c r="S8564" s="14"/>
      <c r="T8564" s="14"/>
      <c r="U8564" s="14"/>
      <c r="V8564" s="14"/>
      <c r="W8564" s="14"/>
      <c r="X8564" s="14"/>
      <c r="Y8564" s="14"/>
    </row>
    <row r="8565" spans="1:25">
      <c r="A8565" s="14" t="s">
        <v>8505</v>
      </c>
      <c r="B8565" s="14" t="s">
        <v>68</v>
      </c>
      <c r="C8565" s="14" t="s">
        <v>128</v>
      </c>
      <c r="D8565" s="11" t="s">
        <v>82</v>
      </c>
      <c r="E8565" s="14">
        <v>2</v>
      </c>
      <c r="F8565" s="14">
        <v>1064.9019460949401</v>
      </c>
      <c r="G8565" s="14">
        <v>354.96731536497799</v>
      </c>
      <c r="H8565" s="14">
        <v>182.11483801316399</v>
      </c>
      <c r="I8565" s="14">
        <v>163.82481335562301</v>
      </c>
      <c r="J8565" s="14">
        <v>154.03132856719901</v>
      </c>
      <c r="K8565" s="14">
        <v>174.07280818176099</v>
      </c>
      <c r="L8565" s="14">
        <v>10.247994826138401</v>
      </c>
      <c r="M8565" s="14">
        <v>9.7934847884235392</v>
      </c>
      <c r="O8565" s="14"/>
      <c r="P8565" s="14"/>
      <c r="Q8565" s="14"/>
      <c r="R8565" s="14"/>
      <c r="S8565" s="14"/>
      <c r="T8565" s="14"/>
      <c r="U8565" s="14"/>
      <c r="V8565" s="14"/>
      <c r="W8565" s="14"/>
      <c r="X8565" s="14"/>
      <c r="Y8565" s="14"/>
    </row>
    <row r="8566" spans="1:25">
      <c r="A8566" s="14" t="s">
        <v>8506</v>
      </c>
      <c r="B8566" s="14" t="s">
        <v>68</v>
      </c>
      <c r="C8566" s="14" t="s">
        <v>129</v>
      </c>
      <c r="D8566" s="11" t="s">
        <v>82</v>
      </c>
      <c r="E8566" s="14">
        <v>2</v>
      </c>
      <c r="F8566" s="14">
        <v>1051.67546620388</v>
      </c>
      <c r="G8566" s="14">
        <v>350.55848873462799</v>
      </c>
      <c r="H8566" s="14">
        <v>179.26765081861001</v>
      </c>
      <c r="I8566" s="14">
        <v>158.76126494683501</v>
      </c>
      <c r="J8566" s="14">
        <v>149.21482670864401</v>
      </c>
      <c r="K8566" s="14">
        <v>168.753595962731</v>
      </c>
      <c r="L8566" s="14">
        <v>9.9923310158956191</v>
      </c>
      <c r="M8566" s="14">
        <v>9.5464382381908592</v>
      </c>
      <c r="O8566" s="14"/>
      <c r="P8566" s="14"/>
      <c r="Q8566" s="14"/>
      <c r="R8566" s="14"/>
      <c r="S8566" s="14"/>
      <c r="T8566" s="14"/>
      <c r="U8566" s="14"/>
      <c r="V8566" s="14"/>
      <c r="W8566" s="14"/>
      <c r="X8566" s="14"/>
      <c r="Y8566" s="14"/>
    </row>
    <row r="8567" spans="1:25">
      <c r="A8567" s="14" t="s">
        <v>8507</v>
      </c>
      <c r="B8567" s="14" t="s">
        <v>68</v>
      </c>
      <c r="C8567" s="14" t="s">
        <v>130</v>
      </c>
      <c r="D8567" s="11" t="s">
        <v>82</v>
      </c>
      <c r="E8567" s="14">
        <v>2</v>
      </c>
      <c r="F8567" s="14">
        <v>1046.2466848240799</v>
      </c>
      <c r="G8567" s="14">
        <v>348.74889494135999</v>
      </c>
      <c r="H8567" s="14">
        <v>177.827864601236</v>
      </c>
      <c r="I8567" s="14">
        <v>156.104119867593</v>
      </c>
      <c r="J8567" s="14">
        <v>146.69283033919601</v>
      </c>
      <c r="K8567" s="14">
        <v>165.956157740137</v>
      </c>
      <c r="L8567" s="14">
        <v>9.8520378725438</v>
      </c>
      <c r="M8567" s="14">
        <v>9.4112895283975</v>
      </c>
      <c r="O8567" s="14"/>
      <c r="P8567" s="14"/>
      <c r="Q8567" s="14"/>
      <c r="R8567" s="14"/>
      <c r="S8567" s="14"/>
      <c r="T8567" s="14"/>
      <c r="U8567" s="14"/>
      <c r="V8567" s="14"/>
      <c r="W8567" s="14"/>
      <c r="X8567" s="14"/>
      <c r="Y8567" s="14"/>
    </row>
    <row r="8568" spans="1:25">
      <c r="A8568" s="14" t="s">
        <v>8508</v>
      </c>
      <c r="B8568" s="14" t="s">
        <v>68</v>
      </c>
      <c r="C8568" s="14" t="s">
        <v>131</v>
      </c>
      <c r="D8568" s="11" t="s">
        <v>82</v>
      </c>
      <c r="E8568" s="14">
        <v>2</v>
      </c>
      <c r="F8568" s="14">
        <v>1086.42387173366</v>
      </c>
      <c r="G8568" s="14">
        <v>362.14129057788602</v>
      </c>
      <c r="H8568" s="14">
        <v>184.08223058125199</v>
      </c>
      <c r="I8568" s="14">
        <v>160.071715179726</v>
      </c>
      <c r="J8568" s="14">
        <v>150.59967112007701</v>
      </c>
      <c r="K8568" s="14">
        <v>169.97886584727399</v>
      </c>
      <c r="L8568" s="14">
        <v>9.9071506675476293</v>
      </c>
      <c r="M8568" s="14">
        <v>9.4720440596489706</v>
      </c>
      <c r="O8568" s="14"/>
      <c r="P8568" s="14"/>
      <c r="Q8568" s="14"/>
      <c r="R8568" s="14"/>
      <c r="S8568" s="14"/>
      <c r="T8568" s="14"/>
      <c r="U8568" s="14"/>
      <c r="V8568" s="14"/>
      <c r="W8568" s="14"/>
      <c r="X8568" s="14"/>
      <c r="Y8568" s="14"/>
    </row>
    <row r="8569" spans="1:25">
      <c r="A8569" s="14" t="s">
        <v>8509</v>
      </c>
      <c r="B8569" s="14" t="s">
        <v>68</v>
      </c>
      <c r="C8569" s="14" t="s">
        <v>132</v>
      </c>
      <c r="D8569" s="11" t="s">
        <v>82</v>
      </c>
      <c r="E8569" s="14">
        <v>2</v>
      </c>
      <c r="F8569" s="14">
        <v>1130.7707280598399</v>
      </c>
      <c r="G8569" s="14">
        <v>376.92357601994598</v>
      </c>
      <c r="H8569" s="14">
        <v>190.843837170928</v>
      </c>
      <c r="I8569" s="14">
        <v>164.229279299685</v>
      </c>
      <c r="J8569" s="14">
        <v>154.70570312976699</v>
      </c>
      <c r="K8569" s="14">
        <v>174.181452235053</v>
      </c>
      <c r="L8569" s="14">
        <v>9.9521729353680293</v>
      </c>
      <c r="M8569" s="14">
        <v>9.52357616991765</v>
      </c>
      <c r="O8569" s="14"/>
      <c r="P8569" s="14"/>
      <c r="Q8569" s="14"/>
      <c r="R8569" s="14"/>
      <c r="S8569" s="14"/>
      <c r="T8569" s="14"/>
      <c r="U8569" s="14"/>
      <c r="V8569" s="14"/>
      <c r="W8569" s="14"/>
      <c r="X8569" s="14"/>
      <c r="Y8569" s="14"/>
    </row>
    <row r="8570" spans="1:25">
      <c r="A8570" s="14" t="s">
        <v>8510</v>
      </c>
      <c r="B8570" s="14" t="s">
        <v>68</v>
      </c>
      <c r="C8570" s="14" t="s">
        <v>38</v>
      </c>
      <c r="D8570" s="11" t="s">
        <v>82</v>
      </c>
      <c r="E8570" s="14">
        <v>3</v>
      </c>
      <c r="F8570" s="14">
        <v>1225.9712709798</v>
      </c>
      <c r="G8570" s="14">
        <v>408.65709032659998</v>
      </c>
      <c r="H8570" s="14">
        <v>214.66464796270401</v>
      </c>
      <c r="I8570" s="14">
        <v>201.79762059471901</v>
      </c>
      <c r="J8570" s="14">
        <v>190.52801735386899</v>
      </c>
      <c r="K8570" s="14">
        <v>213.55383509931201</v>
      </c>
      <c r="L8570" s="14">
        <v>11.756214504592601</v>
      </c>
      <c r="M8570" s="14">
        <v>11.2696032408502</v>
      </c>
      <c r="O8570" s="14"/>
      <c r="P8570" s="14"/>
      <c r="Q8570" s="14"/>
      <c r="R8570" s="14"/>
      <c r="S8570" s="14"/>
      <c r="T8570" s="14"/>
      <c r="U8570" s="14"/>
      <c r="V8570" s="14"/>
      <c r="W8570" s="14"/>
      <c r="X8570" s="14"/>
      <c r="Y8570" s="14"/>
    </row>
    <row r="8571" spans="1:25">
      <c r="A8571" s="14" t="s">
        <v>8511</v>
      </c>
      <c r="B8571" s="14" t="s">
        <v>68</v>
      </c>
      <c r="C8571" s="14" t="s">
        <v>36</v>
      </c>
      <c r="D8571" s="11" t="s">
        <v>82</v>
      </c>
      <c r="E8571" s="14">
        <v>3</v>
      </c>
      <c r="F8571" s="14">
        <v>1255.29608159846</v>
      </c>
      <c r="G8571" s="14">
        <v>418.43202719948499</v>
      </c>
      <c r="H8571" s="14">
        <v>218.50160340581201</v>
      </c>
      <c r="I8571" s="14">
        <v>204.21998947011801</v>
      </c>
      <c r="J8571" s="14">
        <v>192.948697710993</v>
      </c>
      <c r="K8571" s="14">
        <v>215.97211388957001</v>
      </c>
      <c r="L8571" s="14">
        <v>11.752124419452899</v>
      </c>
      <c r="M8571" s="14">
        <v>11.2712917591249</v>
      </c>
      <c r="O8571" s="14"/>
      <c r="P8571" s="14"/>
      <c r="Q8571" s="14"/>
      <c r="R8571" s="14"/>
      <c r="S8571" s="14"/>
      <c r="T8571" s="14"/>
      <c r="U8571" s="14"/>
      <c r="V8571" s="14"/>
      <c r="W8571" s="14"/>
      <c r="X8571" s="14"/>
      <c r="Y8571" s="14"/>
    </row>
    <row r="8572" spans="1:25">
      <c r="A8572" s="14" t="s">
        <v>8512</v>
      </c>
      <c r="B8572" s="14" t="s">
        <v>68</v>
      </c>
      <c r="C8572" s="14" t="s">
        <v>34</v>
      </c>
      <c r="D8572" s="11" t="s">
        <v>82</v>
      </c>
      <c r="E8572" s="14">
        <v>3</v>
      </c>
      <c r="F8572" s="14">
        <v>1271.87972608004</v>
      </c>
      <c r="G8572" s="14">
        <v>423.95990869334702</v>
      </c>
      <c r="H8572" s="14">
        <v>220.65462309598701</v>
      </c>
      <c r="I8572" s="14">
        <v>204.659830213655</v>
      </c>
      <c r="J8572" s="14">
        <v>193.440477643283</v>
      </c>
      <c r="K8572" s="14">
        <v>216.35459674987499</v>
      </c>
      <c r="L8572" s="14">
        <v>11.6947665362202</v>
      </c>
      <c r="M8572" s="14">
        <v>11.2193525703718</v>
      </c>
      <c r="O8572" s="14"/>
      <c r="P8572" s="14"/>
      <c r="Q8572" s="14"/>
      <c r="R8572" s="14"/>
      <c r="S8572" s="14"/>
      <c r="T8572" s="14"/>
      <c r="U8572" s="14"/>
      <c r="V8572" s="14"/>
      <c r="W8572" s="14"/>
      <c r="X8572" s="14"/>
      <c r="Y8572" s="14"/>
    </row>
    <row r="8573" spans="1:25">
      <c r="A8573" s="14" t="s">
        <v>8513</v>
      </c>
      <c r="B8573" s="14" t="s">
        <v>68</v>
      </c>
      <c r="C8573" s="14" t="s">
        <v>128</v>
      </c>
      <c r="D8573" s="11" t="s">
        <v>82</v>
      </c>
      <c r="E8573" s="14">
        <v>3</v>
      </c>
      <c r="F8573" s="14">
        <v>1245.66165538426</v>
      </c>
      <c r="G8573" s="14">
        <v>415.220551794752</v>
      </c>
      <c r="H8573" s="14">
        <v>215.647083279393</v>
      </c>
      <c r="I8573" s="14">
        <v>197.87868767928299</v>
      </c>
      <c r="J8573" s="14">
        <v>186.92287392345401</v>
      </c>
      <c r="K8573" s="14">
        <v>209.30372196815401</v>
      </c>
      <c r="L8573" s="14">
        <v>11.4250342888711</v>
      </c>
      <c r="M8573" s="14">
        <v>10.9558137558288</v>
      </c>
      <c r="O8573" s="14"/>
      <c r="P8573" s="14"/>
      <c r="Q8573" s="14"/>
      <c r="R8573" s="14"/>
      <c r="S8573" s="14"/>
      <c r="T8573" s="14"/>
      <c r="U8573" s="14"/>
      <c r="V8573" s="14"/>
      <c r="W8573" s="14"/>
      <c r="X8573" s="14"/>
      <c r="Y8573" s="14"/>
    </row>
    <row r="8574" spans="1:25">
      <c r="A8574" s="14" t="s">
        <v>8514</v>
      </c>
      <c r="B8574" s="14" t="s">
        <v>68</v>
      </c>
      <c r="C8574" s="14" t="s">
        <v>129</v>
      </c>
      <c r="D8574" s="11" t="s">
        <v>82</v>
      </c>
      <c r="E8574" s="14">
        <v>3</v>
      </c>
      <c r="F8574" s="14">
        <v>1242.8315493657201</v>
      </c>
      <c r="G8574" s="14">
        <v>414.27718312190598</v>
      </c>
      <c r="H8574" s="14">
        <v>214.853627225232</v>
      </c>
      <c r="I8574" s="14">
        <v>195.081187056354</v>
      </c>
      <c r="J8574" s="14">
        <v>184.26726852975699</v>
      </c>
      <c r="K8574" s="14">
        <v>206.358788328072</v>
      </c>
      <c r="L8574" s="14">
        <v>11.2776012717173</v>
      </c>
      <c r="M8574" s="14">
        <v>10.8139185265969</v>
      </c>
      <c r="O8574" s="14"/>
      <c r="P8574" s="14"/>
      <c r="Q8574" s="14"/>
      <c r="R8574" s="14"/>
      <c r="S8574" s="14"/>
      <c r="T8574" s="14"/>
      <c r="U8574" s="14"/>
      <c r="V8574" s="14"/>
      <c r="W8574" s="14"/>
      <c r="X8574" s="14"/>
      <c r="Y8574" s="14"/>
    </row>
    <row r="8575" spans="1:25">
      <c r="A8575" s="14" t="s">
        <v>8515</v>
      </c>
      <c r="B8575" s="14" t="s">
        <v>68</v>
      </c>
      <c r="C8575" s="14" t="s">
        <v>130</v>
      </c>
      <c r="D8575" s="11" t="s">
        <v>82</v>
      </c>
      <c r="E8575" s="14">
        <v>3</v>
      </c>
      <c r="F8575" s="14">
        <v>1252.68961815431</v>
      </c>
      <c r="G8575" s="14">
        <v>417.563206051436</v>
      </c>
      <c r="H8575" s="14">
        <v>216.17216920384899</v>
      </c>
      <c r="I8575" s="14">
        <v>194.00946443101299</v>
      </c>
      <c r="J8575" s="14">
        <v>183.30208228350099</v>
      </c>
      <c r="K8575" s="14">
        <v>205.17410892543299</v>
      </c>
      <c r="L8575" s="14">
        <v>11.164644494419999</v>
      </c>
      <c r="M8575" s="14">
        <v>10.7073821475116</v>
      </c>
      <c r="O8575" s="14"/>
      <c r="P8575" s="14"/>
      <c r="Q8575" s="14"/>
      <c r="R8575" s="14"/>
      <c r="S8575" s="14"/>
      <c r="T8575" s="14"/>
      <c r="U8575" s="14"/>
      <c r="V8575" s="14"/>
      <c r="W8575" s="14"/>
      <c r="X8575" s="14"/>
      <c r="Y8575" s="14"/>
    </row>
    <row r="8576" spans="1:25">
      <c r="A8576" s="14" t="s">
        <v>8516</v>
      </c>
      <c r="B8576" s="14" t="s">
        <v>68</v>
      </c>
      <c r="C8576" s="14" t="s">
        <v>131</v>
      </c>
      <c r="D8576" s="11" t="s">
        <v>82</v>
      </c>
      <c r="E8576" s="14">
        <v>3</v>
      </c>
      <c r="F8576" s="14">
        <v>1257.06048549359</v>
      </c>
      <c r="G8576" s="14">
        <v>419.02016183119702</v>
      </c>
      <c r="H8576" s="14">
        <v>216.255076759735</v>
      </c>
      <c r="I8576" s="14">
        <v>192.62114571700801</v>
      </c>
      <c r="J8576" s="14">
        <v>182.014864198705</v>
      </c>
      <c r="K8576" s="14">
        <v>203.679565550951</v>
      </c>
      <c r="L8576" s="14">
        <v>11.058419833942599</v>
      </c>
      <c r="M8576" s="14">
        <v>10.606281518302699</v>
      </c>
      <c r="O8576" s="14"/>
      <c r="P8576" s="14"/>
      <c r="Q8576" s="14"/>
      <c r="R8576" s="14"/>
      <c r="S8576" s="14"/>
      <c r="T8576" s="14"/>
      <c r="U8576" s="14"/>
      <c r="V8576" s="14"/>
      <c r="W8576" s="14"/>
      <c r="X8576" s="14"/>
      <c r="Y8576" s="14"/>
    </row>
    <row r="8577" spans="1:25">
      <c r="A8577" s="14" t="s">
        <v>8517</v>
      </c>
      <c r="B8577" s="14" t="s">
        <v>68</v>
      </c>
      <c r="C8577" s="14" t="s">
        <v>132</v>
      </c>
      <c r="D8577" s="11" t="s">
        <v>82</v>
      </c>
      <c r="E8577" s="14">
        <v>3</v>
      </c>
      <c r="F8577" s="14">
        <v>1264.3576725759899</v>
      </c>
      <c r="G8577" s="14">
        <v>421.45255752533097</v>
      </c>
      <c r="H8577" s="14">
        <v>216.71223179180799</v>
      </c>
      <c r="I8577" s="14">
        <v>191.68335434782901</v>
      </c>
      <c r="J8577" s="14">
        <v>181.16413262075201</v>
      </c>
      <c r="K8577" s="14">
        <v>202.64967709325899</v>
      </c>
      <c r="L8577" s="14">
        <v>10.966322745430301</v>
      </c>
      <c r="M8577" s="14">
        <v>10.519221727077401</v>
      </c>
      <c r="O8577" s="14"/>
      <c r="P8577" s="14"/>
      <c r="Q8577" s="14"/>
      <c r="R8577" s="14"/>
      <c r="S8577" s="14"/>
      <c r="T8577" s="14"/>
      <c r="U8577" s="14"/>
      <c r="V8577" s="14"/>
      <c r="W8577" s="14"/>
      <c r="X8577" s="14"/>
      <c r="Y8577" s="14"/>
    </row>
    <row r="8578" spans="1:25">
      <c r="A8578" s="14" t="s">
        <v>8518</v>
      </c>
      <c r="B8578" s="14" t="s">
        <v>68</v>
      </c>
      <c r="C8578" s="14" t="s">
        <v>38</v>
      </c>
      <c r="D8578" s="11" t="s">
        <v>82</v>
      </c>
      <c r="E8578" s="14">
        <v>4</v>
      </c>
      <c r="F8578" s="14">
        <v>1526.0813132830699</v>
      </c>
      <c r="G8578" s="14">
        <v>508.69377109435698</v>
      </c>
      <c r="H8578" s="14">
        <v>283.68249205007697</v>
      </c>
      <c r="I8578" s="14">
        <v>262.95880676057402</v>
      </c>
      <c r="J8578" s="14">
        <v>249.74002355532701</v>
      </c>
      <c r="K8578" s="14">
        <v>276.68792400371399</v>
      </c>
      <c r="L8578" s="14">
        <v>13.729117243139701</v>
      </c>
      <c r="M8578" s="14">
        <v>13.218783205247799</v>
      </c>
      <c r="O8578" s="14"/>
      <c r="P8578" s="14"/>
      <c r="Q8578" s="14"/>
      <c r="R8578" s="14"/>
      <c r="S8578" s="14"/>
      <c r="T8578" s="14"/>
      <c r="U8578" s="14"/>
      <c r="V8578" s="14"/>
      <c r="W8578" s="14"/>
      <c r="X8578" s="14"/>
      <c r="Y8578" s="14"/>
    </row>
    <row r="8579" spans="1:25">
      <c r="A8579" s="14" t="s">
        <v>8519</v>
      </c>
      <c r="B8579" s="14" t="s">
        <v>68</v>
      </c>
      <c r="C8579" s="14" t="s">
        <v>36</v>
      </c>
      <c r="D8579" s="11" t="s">
        <v>82</v>
      </c>
      <c r="E8579" s="14">
        <v>4</v>
      </c>
      <c r="F8579" s="14">
        <v>1509.64825438496</v>
      </c>
      <c r="G8579" s="14">
        <v>503.21608479498701</v>
      </c>
      <c r="H8579" s="14">
        <v>279.87286999285601</v>
      </c>
      <c r="I8579" s="14">
        <v>258.91656603972598</v>
      </c>
      <c r="J8579" s="14">
        <v>245.83104425841699</v>
      </c>
      <c r="K8579" s="14">
        <v>272.51007745790599</v>
      </c>
      <c r="L8579" s="14">
        <v>13.593511418179601</v>
      </c>
      <c r="M8579" s="14">
        <v>13.085521781308501</v>
      </c>
      <c r="O8579" s="14"/>
      <c r="P8579" s="14"/>
      <c r="Q8579" s="14"/>
      <c r="R8579" s="14"/>
      <c r="S8579" s="14"/>
      <c r="T8579" s="14"/>
      <c r="U8579" s="14"/>
      <c r="V8579" s="14"/>
      <c r="W8579" s="14"/>
      <c r="X8579" s="14"/>
      <c r="Y8579" s="14"/>
    </row>
    <row r="8580" spans="1:25">
      <c r="A8580" s="14" t="s">
        <v>8520</v>
      </c>
      <c r="B8580" s="14" t="s">
        <v>68</v>
      </c>
      <c r="C8580" s="14" t="s">
        <v>34</v>
      </c>
      <c r="D8580" s="11" t="s">
        <v>82</v>
      </c>
      <c r="E8580" s="14">
        <v>4</v>
      </c>
      <c r="F8580" s="14">
        <v>1414.1219781439199</v>
      </c>
      <c r="G8580" s="14">
        <v>471.37399271464</v>
      </c>
      <c r="H8580" s="14">
        <v>261.54266867842102</v>
      </c>
      <c r="I8580" s="14">
        <v>242.09214157294801</v>
      </c>
      <c r="J8580" s="14">
        <v>229.466389227284</v>
      </c>
      <c r="K8580" s="14">
        <v>255.224676899016</v>
      </c>
      <c r="L8580" s="14">
        <v>13.1325353260677</v>
      </c>
      <c r="M8580" s="14">
        <v>12.6257523456638</v>
      </c>
      <c r="O8580" s="14"/>
      <c r="P8580" s="14"/>
      <c r="Q8580" s="14"/>
      <c r="R8580" s="14"/>
      <c r="S8580" s="14"/>
      <c r="T8580" s="14"/>
      <c r="U8580" s="14"/>
      <c r="V8580" s="14"/>
      <c r="W8580" s="14"/>
      <c r="X8580" s="14"/>
      <c r="Y8580" s="14"/>
    </row>
    <row r="8581" spans="1:25">
      <c r="A8581" s="14" t="s">
        <v>8521</v>
      </c>
      <c r="B8581" s="14" t="s">
        <v>68</v>
      </c>
      <c r="C8581" s="14" t="s">
        <v>128</v>
      </c>
      <c r="D8581" s="11" t="s">
        <v>82</v>
      </c>
      <c r="E8581" s="14">
        <v>4</v>
      </c>
      <c r="F8581" s="14">
        <v>1367.8517085447199</v>
      </c>
      <c r="G8581" s="14">
        <v>455.950569514905</v>
      </c>
      <c r="H8581" s="14">
        <v>252.59719648481001</v>
      </c>
      <c r="I8581" s="14">
        <v>232.77695332854</v>
      </c>
      <c r="J8581" s="14">
        <v>220.43697917071799</v>
      </c>
      <c r="K8581" s="14">
        <v>245.62073289253601</v>
      </c>
      <c r="L8581" s="14">
        <v>12.8437795639957</v>
      </c>
      <c r="M8581" s="14">
        <v>12.339974157821899</v>
      </c>
      <c r="O8581" s="14"/>
      <c r="P8581" s="14"/>
      <c r="Q8581" s="14"/>
      <c r="R8581" s="14"/>
      <c r="S8581" s="14"/>
      <c r="T8581" s="14"/>
      <c r="U8581" s="14"/>
      <c r="V8581" s="14"/>
      <c r="W8581" s="14"/>
      <c r="X8581" s="14"/>
      <c r="Y8581" s="14"/>
    </row>
    <row r="8582" spans="1:25">
      <c r="A8582" s="14" t="s">
        <v>8522</v>
      </c>
      <c r="B8582" s="14" t="s">
        <v>68</v>
      </c>
      <c r="C8582" s="14" t="s">
        <v>129</v>
      </c>
      <c r="D8582" s="11" t="s">
        <v>82</v>
      </c>
      <c r="E8582" s="14">
        <v>4</v>
      </c>
      <c r="F8582" s="14">
        <v>1402.3143779937</v>
      </c>
      <c r="G8582" s="14">
        <v>467.43812599789902</v>
      </c>
      <c r="H8582" s="14">
        <v>258.65180360771501</v>
      </c>
      <c r="I8582" s="14">
        <v>236.70512201673699</v>
      </c>
      <c r="J8582" s="14">
        <v>224.315907907146</v>
      </c>
      <c r="K8582" s="14">
        <v>249.593760005891</v>
      </c>
      <c r="L8582" s="14">
        <v>12.888637989153899</v>
      </c>
      <c r="M8582" s="14">
        <v>12.3892141095914</v>
      </c>
      <c r="O8582" s="14"/>
      <c r="P8582" s="14"/>
      <c r="Q8582" s="14"/>
      <c r="R8582" s="14"/>
      <c r="S8582" s="14"/>
      <c r="T8582" s="14"/>
      <c r="U8582" s="14"/>
      <c r="V8582" s="14"/>
      <c r="W8582" s="14"/>
      <c r="X8582" s="14"/>
      <c r="Y8582" s="14"/>
    </row>
    <row r="8583" spans="1:25">
      <c r="A8583" s="14" t="s">
        <v>8523</v>
      </c>
      <c r="B8583" s="14" t="s">
        <v>68</v>
      </c>
      <c r="C8583" s="14" t="s">
        <v>130</v>
      </c>
      <c r="D8583" s="11" t="s">
        <v>82</v>
      </c>
      <c r="E8583" s="14">
        <v>4</v>
      </c>
      <c r="F8583" s="14">
        <v>1435.3748336696599</v>
      </c>
      <c r="G8583" s="14">
        <v>478.458277889888</v>
      </c>
      <c r="H8583" s="14">
        <v>264.64766501029999</v>
      </c>
      <c r="I8583" s="14">
        <v>240.193413628657</v>
      </c>
      <c r="J8583" s="14">
        <v>227.77400934317799</v>
      </c>
      <c r="K8583" s="14">
        <v>253.10753334781799</v>
      </c>
      <c r="L8583" s="14">
        <v>12.914119719161301</v>
      </c>
      <c r="M8583" s="14">
        <v>12.4194042854787</v>
      </c>
      <c r="O8583" s="14"/>
      <c r="P8583" s="14"/>
      <c r="Q8583" s="14"/>
      <c r="R8583" s="14"/>
      <c r="S8583" s="14"/>
      <c r="T8583" s="14"/>
      <c r="U8583" s="14"/>
      <c r="V8583" s="14"/>
      <c r="W8583" s="14"/>
      <c r="X8583" s="14"/>
      <c r="Y8583" s="14"/>
    </row>
    <row r="8584" spans="1:25">
      <c r="A8584" s="14" t="s">
        <v>8524</v>
      </c>
      <c r="B8584" s="14" t="s">
        <v>68</v>
      </c>
      <c r="C8584" s="14" t="s">
        <v>131</v>
      </c>
      <c r="D8584" s="11" t="s">
        <v>82</v>
      </c>
      <c r="E8584" s="14">
        <v>4</v>
      </c>
      <c r="F8584" s="14">
        <v>1445.5007520901199</v>
      </c>
      <c r="G8584" s="14">
        <v>481.83358403004002</v>
      </c>
      <c r="H8584" s="14">
        <v>266.09564934117998</v>
      </c>
      <c r="I8584" s="14">
        <v>240.69141848185399</v>
      </c>
      <c r="J8584" s="14">
        <v>228.30228528036901</v>
      </c>
      <c r="K8584" s="14">
        <v>253.57229212041901</v>
      </c>
      <c r="L8584" s="14">
        <v>12.8808736385653</v>
      </c>
      <c r="M8584" s="14">
        <v>12.389133201484899</v>
      </c>
      <c r="O8584" s="14"/>
      <c r="P8584" s="14"/>
      <c r="Q8584" s="14"/>
      <c r="R8584" s="14"/>
      <c r="S8584" s="14"/>
      <c r="T8584" s="14"/>
      <c r="U8584" s="14"/>
      <c r="V8584" s="14"/>
      <c r="W8584" s="14"/>
      <c r="X8584" s="14"/>
      <c r="Y8584" s="14"/>
    </row>
    <row r="8585" spans="1:25">
      <c r="A8585" s="14" t="s">
        <v>8525</v>
      </c>
      <c r="B8585" s="14" t="s">
        <v>68</v>
      </c>
      <c r="C8585" s="14" t="s">
        <v>132</v>
      </c>
      <c r="D8585" s="11" t="s">
        <v>82</v>
      </c>
      <c r="E8585" s="14">
        <v>4</v>
      </c>
      <c r="F8585" s="14">
        <v>1443.8303153584</v>
      </c>
      <c r="G8585" s="14">
        <v>481.27677178613197</v>
      </c>
      <c r="H8585" s="14">
        <v>265.334383651422</v>
      </c>
      <c r="I8585" s="14">
        <v>239.49831329936401</v>
      </c>
      <c r="J8585" s="14">
        <v>227.17972478579401</v>
      </c>
      <c r="K8585" s="14">
        <v>252.306131141175</v>
      </c>
      <c r="L8585" s="14">
        <v>12.807817841811399</v>
      </c>
      <c r="M8585" s="14">
        <v>12.318588513569299</v>
      </c>
      <c r="O8585" s="14"/>
      <c r="P8585" s="14"/>
      <c r="Q8585" s="14"/>
      <c r="R8585" s="14"/>
      <c r="S8585" s="14"/>
      <c r="T8585" s="14"/>
      <c r="U8585" s="14"/>
      <c r="V8585" s="14"/>
      <c r="W8585" s="14"/>
      <c r="X8585" s="14"/>
      <c r="Y8585" s="14"/>
    </row>
    <row r="8586" spans="1:25">
      <c r="A8586" s="14" t="s">
        <v>8526</v>
      </c>
      <c r="B8586" s="14" t="s">
        <v>68</v>
      </c>
      <c r="C8586" s="14" t="s">
        <v>38</v>
      </c>
      <c r="D8586" s="11" t="s">
        <v>82</v>
      </c>
      <c r="E8586" s="14">
        <v>5</v>
      </c>
      <c r="F8586" s="14">
        <v>1574.7774638876599</v>
      </c>
      <c r="G8586" s="14">
        <v>524.925821295888</v>
      </c>
      <c r="H8586" s="14">
        <v>329.52925354480499</v>
      </c>
      <c r="I8586" s="14">
        <v>329.57654709573097</v>
      </c>
      <c r="J8586" s="14">
        <v>313.33872484395101</v>
      </c>
      <c r="K8586" s="14">
        <v>346.431286890433</v>
      </c>
      <c r="L8586" s="14">
        <v>16.854739794701899</v>
      </c>
      <c r="M8586" s="14">
        <v>16.237822251780099</v>
      </c>
      <c r="O8586" s="14"/>
      <c r="P8586" s="14"/>
      <c r="Q8586" s="14"/>
      <c r="R8586" s="14"/>
      <c r="S8586" s="14"/>
      <c r="T8586" s="14"/>
      <c r="U8586" s="14"/>
      <c r="V8586" s="14"/>
      <c r="W8586" s="14"/>
      <c r="X8586" s="14"/>
      <c r="Y8586" s="14"/>
    </row>
    <row r="8587" spans="1:25">
      <c r="A8587" s="14" t="s">
        <v>8527</v>
      </c>
      <c r="B8587" s="14" t="s">
        <v>68</v>
      </c>
      <c r="C8587" s="14" t="s">
        <v>36</v>
      </c>
      <c r="D8587" s="11" t="s">
        <v>82</v>
      </c>
      <c r="E8587" s="14">
        <v>5</v>
      </c>
      <c r="F8587" s="14">
        <v>1541.86515096835</v>
      </c>
      <c r="G8587" s="14">
        <v>513.95505032278299</v>
      </c>
      <c r="H8587" s="14">
        <v>322.462716111443</v>
      </c>
      <c r="I8587" s="14">
        <v>324.82491490437599</v>
      </c>
      <c r="J8587" s="14">
        <v>308.66339450406002</v>
      </c>
      <c r="K8587" s="14">
        <v>341.60710970244099</v>
      </c>
      <c r="L8587" s="14">
        <v>16.782194798065301</v>
      </c>
      <c r="M8587" s="14">
        <v>16.161520400315801</v>
      </c>
      <c r="O8587" s="14"/>
      <c r="P8587" s="14"/>
      <c r="Q8587" s="14"/>
      <c r="R8587" s="14"/>
      <c r="S8587" s="14"/>
      <c r="T8587" s="14"/>
      <c r="U8587" s="14"/>
      <c r="V8587" s="14"/>
      <c r="W8587" s="14"/>
      <c r="X8587" s="14"/>
      <c r="Y8587" s="14"/>
    </row>
    <row r="8588" spans="1:25">
      <c r="A8588" s="14" t="s">
        <v>8528</v>
      </c>
      <c r="B8588" s="14" t="s">
        <v>68</v>
      </c>
      <c r="C8588" s="14" t="s">
        <v>34</v>
      </c>
      <c r="D8588" s="11" t="s">
        <v>82</v>
      </c>
      <c r="E8588" s="14">
        <v>5</v>
      </c>
      <c r="F8588" s="14">
        <v>1531.8630070612001</v>
      </c>
      <c r="G8588" s="14">
        <v>510.62100235373202</v>
      </c>
      <c r="H8588" s="14">
        <v>320.31863410385301</v>
      </c>
      <c r="I8588" s="14">
        <v>322.52315267330903</v>
      </c>
      <c r="J8588" s="14">
        <v>306.437084399257</v>
      </c>
      <c r="K8588" s="14">
        <v>339.22905367861802</v>
      </c>
      <c r="L8588" s="14">
        <v>16.705901005308998</v>
      </c>
      <c r="M8588" s="14">
        <v>16.0860682740519</v>
      </c>
      <c r="O8588" s="14"/>
      <c r="P8588" s="14"/>
      <c r="Q8588" s="14"/>
      <c r="R8588" s="14"/>
      <c r="S8588" s="14"/>
      <c r="T8588" s="14"/>
      <c r="U8588" s="14"/>
      <c r="V8588" s="14"/>
      <c r="W8588" s="14"/>
      <c r="X8588" s="14"/>
      <c r="Y8588" s="14"/>
    </row>
    <row r="8589" spans="1:25">
      <c r="A8589" s="14" t="s">
        <v>8529</v>
      </c>
      <c r="B8589" s="14" t="s">
        <v>68</v>
      </c>
      <c r="C8589" s="14" t="s">
        <v>128</v>
      </c>
      <c r="D8589" s="11" t="s">
        <v>82</v>
      </c>
      <c r="E8589" s="14">
        <v>5</v>
      </c>
      <c r="F8589" s="14">
        <v>1509.3131215731901</v>
      </c>
      <c r="G8589" s="14">
        <v>503.10437385773002</v>
      </c>
      <c r="H8589" s="14">
        <v>315.69578209445302</v>
      </c>
      <c r="I8589" s="14">
        <v>318.46821414476699</v>
      </c>
      <c r="J8589" s="14">
        <v>302.48620145621902</v>
      </c>
      <c r="K8589" s="14">
        <v>335.07073073105198</v>
      </c>
      <c r="L8589" s="14">
        <v>16.6025165862848</v>
      </c>
      <c r="M8589" s="14">
        <v>15.9820126885481</v>
      </c>
      <c r="O8589" s="14"/>
      <c r="P8589" s="14"/>
      <c r="Q8589" s="14"/>
      <c r="R8589" s="14"/>
      <c r="S8589" s="14"/>
      <c r="T8589" s="14"/>
      <c r="U8589" s="14"/>
      <c r="V8589" s="14"/>
      <c r="W8589" s="14"/>
      <c r="X8589" s="14"/>
      <c r="Y8589" s="14"/>
    </row>
    <row r="8590" spans="1:25">
      <c r="A8590" s="14" t="s">
        <v>8530</v>
      </c>
      <c r="B8590" s="14" t="s">
        <v>68</v>
      </c>
      <c r="C8590" s="14" t="s">
        <v>129</v>
      </c>
      <c r="D8590" s="11" t="s">
        <v>82</v>
      </c>
      <c r="E8590" s="14">
        <v>5</v>
      </c>
      <c r="F8590" s="14">
        <v>1520.8746961239201</v>
      </c>
      <c r="G8590" s="14">
        <v>506.95823204130602</v>
      </c>
      <c r="H8590" s="14">
        <v>317.99699668258899</v>
      </c>
      <c r="I8590" s="14">
        <v>319.35821587057501</v>
      </c>
      <c r="J8590" s="14">
        <v>303.40357519979102</v>
      </c>
      <c r="K8590" s="14">
        <v>335.92988883470099</v>
      </c>
      <c r="L8590" s="14">
        <v>16.571672964125501</v>
      </c>
      <c r="M8590" s="14">
        <v>15.954640670783901</v>
      </c>
      <c r="O8590" s="14"/>
      <c r="P8590" s="14"/>
      <c r="Q8590" s="14"/>
      <c r="R8590" s="14"/>
      <c r="S8590" s="14"/>
      <c r="T8590" s="14"/>
      <c r="U8590" s="14"/>
      <c r="V8590" s="14"/>
      <c r="W8590" s="14"/>
      <c r="X8590" s="14"/>
      <c r="Y8590" s="14"/>
    </row>
    <row r="8591" spans="1:25">
      <c r="A8591" s="14" t="s">
        <v>8531</v>
      </c>
      <c r="B8591" s="14" t="s">
        <v>68</v>
      </c>
      <c r="C8591" s="14" t="s">
        <v>130</v>
      </c>
      <c r="D8591" s="11" t="s">
        <v>82</v>
      </c>
      <c r="E8591" s="14">
        <v>5</v>
      </c>
      <c r="F8591" s="14">
        <v>1529.57451342627</v>
      </c>
      <c r="G8591" s="14">
        <v>509.85817114209101</v>
      </c>
      <c r="H8591" s="14">
        <v>319.63424369304801</v>
      </c>
      <c r="I8591" s="14">
        <v>319.59526773369902</v>
      </c>
      <c r="J8591" s="14">
        <v>303.68412519940802</v>
      </c>
      <c r="K8591" s="14">
        <v>336.11997085950702</v>
      </c>
      <c r="L8591" s="14">
        <v>16.524703125808099</v>
      </c>
      <c r="M8591" s="14">
        <v>15.911142534290599</v>
      </c>
      <c r="O8591" s="14"/>
      <c r="P8591" s="14"/>
      <c r="Q8591" s="14"/>
      <c r="R8591" s="14"/>
      <c r="S8591" s="14"/>
      <c r="T8591" s="14"/>
      <c r="U8591" s="14"/>
      <c r="V8591" s="14"/>
      <c r="W8591" s="14"/>
      <c r="X8591" s="14"/>
      <c r="Y8591" s="14"/>
    </row>
    <row r="8592" spans="1:25">
      <c r="A8592" s="14" t="s">
        <v>8532</v>
      </c>
      <c r="B8592" s="14" t="s">
        <v>68</v>
      </c>
      <c r="C8592" s="14" t="s">
        <v>131</v>
      </c>
      <c r="D8592" s="11" t="s">
        <v>82</v>
      </c>
      <c r="E8592" s="14">
        <v>5</v>
      </c>
      <c r="F8592" s="14">
        <v>1498.1261725668101</v>
      </c>
      <c r="G8592" s="14">
        <v>499.375390855604</v>
      </c>
      <c r="H8592" s="14">
        <v>312.41096569541298</v>
      </c>
      <c r="I8592" s="14">
        <v>311.35289829409902</v>
      </c>
      <c r="J8592" s="14">
        <v>295.70266849620998</v>
      </c>
      <c r="K8592" s="14">
        <v>327.61306318462198</v>
      </c>
      <c r="L8592" s="14">
        <v>16.260164890523299</v>
      </c>
      <c r="M8592" s="14">
        <v>15.650229797888599</v>
      </c>
      <c r="O8592" s="14"/>
      <c r="P8592" s="14"/>
      <c r="Q8592" s="14"/>
      <c r="R8592" s="14"/>
      <c r="S8592" s="14"/>
      <c r="T8592" s="14"/>
      <c r="U8592" s="14"/>
      <c r="V8592" s="14"/>
      <c r="W8592" s="14"/>
      <c r="X8592" s="14"/>
      <c r="Y8592" s="14"/>
    </row>
    <row r="8593" spans="1:25">
      <c r="A8593" s="14" t="s">
        <v>8533</v>
      </c>
      <c r="B8593" s="14" t="s">
        <v>68</v>
      </c>
      <c r="C8593" s="14" t="s">
        <v>132</v>
      </c>
      <c r="D8593" s="11" t="s">
        <v>82</v>
      </c>
      <c r="E8593" s="14">
        <v>5</v>
      </c>
      <c r="F8593" s="14">
        <v>1541.26458192889</v>
      </c>
      <c r="G8593" s="14">
        <v>513.75486064296297</v>
      </c>
      <c r="H8593" s="14">
        <v>320.286063802851</v>
      </c>
      <c r="I8593" s="14">
        <v>319.71853106514601</v>
      </c>
      <c r="J8593" s="14">
        <v>303.88736483777501</v>
      </c>
      <c r="K8593" s="14">
        <v>336.15780555033501</v>
      </c>
      <c r="L8593" s="14">
        <v>16.439274485189301</v>
      </c>
      <c r="M8593" s="14">
        <v>15.831166227370799</v>
      </c>
      <c r="O8593" s="14"/>
      <c r="P8593" s="14"/>
      <c r="Q8593" s="14"/>
      <c r="R8593" s="14"/>
      <c r="S8593" s="14"/>
      <c r="T8593" s="14"/>
      <c r="U8593" s="14"/>
      <c r="V8593" s="14"/>
      <c r="W8593" s="14"/>
      <c r="X8593" s="14"/>
      <c r="Y8593" s="14"/>
    </row>
    <row r="8594" spans="1:25">
      <c r="A8594" s="14" t="s">
        <v>8534</v>
      </c>
      <c r="B8594" s="14" t="s">
        <v>60</v>
      </c>
      <c r="C8594" s="14" t="s">
        <v>38</v>
      </c>
      <c r="D8594" s="11" t="s">
        <v>82</v>
      </c>
      <c r="E8594" s="14">
        <v>0</v>
      </c>
      <c r="F8594" s="14">
        <v>16558.981172701398</v>
      </c>
      <c r="G8594" s="14">
        <v>5519.6603909004598</v>
      </c>
      <c r="H8594" s="14">
        <v>317.40951015679701</v>
      </c>
      <c r="I8594" s="14">
        <v>329.17443212645497</v>
      </c>
      <c r="J8594" s="14">
        <v>324.14460794406102</v>
      </c>
      <c r="K8594" s="14">
        <v>334.26234716172797</v>
      </c>
      <c r="L8594" s="14">
        <v>5.0879150352731104</v>
      </c>
      <c r="M8594" s="14">
        <v>5.0298241823937797</v>
      </c>
      <c r="O8594" s="14"/>
      <c r="P8594" s="14"/>
      <c r="Q8594" s="14"/>
      <c r="R8594" s="14"/>
      <c r="S8594" s="14"/>
      <c r="T8594" s="14"/>
      <c r="U8594" s="14"/>
      <c r="V8594" s="14"/>
      <c r="W8594" s="14"/>
      <c r="X8594" s="14"/>
      <c r="Y8594" s="14"/>
    </row>
    <row r="8595" spans="1:25">
      <c r="A8595" s="14" t="s">
        <v>8535</v>
      </c>
      <c r="B8595" s="14" t="s">
        <v>60</v>
      </c>
      <c r="C8595" s="14" t="s">
        <v>36</v>
      </c>
      <c r="D8595" s="11" t="s">
        <v>82</v>
      </c>
      <c r="E8595" s="14">
        <v>0</v>
      </c>
      <c r="F8595" s="14">
        <v>16379.3840066459</v>
      </c>
      <c r="G8595" s="14">
        <v>5459.7946688819802</v>
      </c>
      <c r="H8595" s="14">
        <v>311.72813708495698</v>
      </c>
      <c r="I8595" s="14">
        <v>321.16846228445502</v>
      </c>
      <c r="J8595" s="14">
        <v>316.23385439082602</v>
      </c>
      <c r="K8595" s="14">
        <v>326.16037495223298</v>
      </c>
      <c r="L8595" s="14">
        <v>4.9919126677779104</v>
      </c>
      <c r="M8595" s="14">
        <v>4.9346078936289901</v>
      </c>
      <c r="O8595" s="14"/>
      <c r="P8595" s="14"/>
      <c r="Q8595" s="14"/>
      <c r="R8595" s="14"/>
      <c r="S8595" s="14"/>
      <c r="T8595" s="14"/>
      <c r="U8595" s="14"/>
      <c r="V8595" s="14"/>
      <c r="W8595" s="14"/>
      <c r="X8595" s="14"/>
      <c r="Y8595" s="14"/>
    </row>
    <row r="8596" spans="1:25">
      <c r="A8596" s="14" t="s">
        <v>8536</v>
      </c>
      <c r="B8596" s="14" t="s">
        <v>60</v>
      </c>
      <c r="C8596" s="14" t="s">
        <v>34</v>
      </c>
      <c r="D8596" s="11" t="s">
        <v>82</v>
      </c>
      <c r="E8596" s="14">
        <v>0</v>
      </c>
      <c r="F8596" s="14">
        <v>16044.749086723899</v>
      </c>
      <c r="G8596" s="14">
        <v>5348.2496955746201</v>
      </c>
      <c r="H8596" s="14">
        <v>303.70509134149398</v>
      </c>
      <c r="I8596" s="14">
        <v>310.23907642760099</v>
      </c>
      <c r="J8596" s="14">
        <v>305.426176605237</v>
      </c>
      <c r="K8596" s="14">
        <v>315.10845125327597</v>
      </c>
      <c r="L8596" s="14">
        <v>4.8693748256751501</v>
      </c>
      <c r="M8596" s="14">
        <v>4.8128998223643897</v>
      </c>
      <c r="O8596" s="14"/>
      <c r="P8596" s="14"/>
      <c r="Q8596" s="14"/>
      <c r="R8596" s="14"/>
      <c r="S8596" s="14"/>
      <c r="T8596" s="14"/>
      <c r="U8596" s="14"/>
      <c r="V8596" s="14"/>
      <c r="W8596" s="14"/>
      <c r="X8596" s="14"/>
      <c r="Y8596" s="14"/>
    </row>
    <row r="8597" spans="1:25">
      <c r="A8597" s="14" t="s">
        <v>8537</v>
      </c>
      <c r="B8597" s="14" t="s">
        <v>60</v>
      </c>
      <c r="C8597" s="14" t="s">
        <v>128</v>
      </c>
      <c r="D8597" s="11" t="s">
        <v>82</v>
      </c>
      <c r="E8597" s="14">
        <v>0</v>
      </c>
      <c r="F8597" s="14">
        <v>15773.317063396</v>
      </c>
      <c r="G8597" s="14">
        <v>5257.77235446534</v>
      </c>
      <c r="H8597" s="14">
        <v>297.34993939062002</v>
      </c>
      <c r="I8597" s="14">
        <v>300.91324833456702</v>
      </c>
      <c r="J8597" s="14">
        <v>296.21096912059602</v>
      </c>
      <c r="K8597" s="14">
        <v>305.67118034304701</v>
      </c>
      <c r="L8597" s="14">
        <v>4.7579320084804504</v>
      </c>
      <c r="M8597" s="14">
        <v>4.7022792139703702</v>
      </c>
      <c r="O8597" s="14"/>
      <c r="P8597" s="14"/>
      <c r="Q8597" s="14"/>
      <c r="R8597" s="14"/>
      <c r="S8597" s="14"/>
      <c r="T8597" s="14"/>
      <c r="U8597" s="14"/>
      <c r="V8597" s="14"/>
      <c r="W8597" s="14"/>
      <c r="X8597" s="14"/>
      <c r="Y8597" s="14"/>
    </row>
    <row r="8598" spans="1:25">
      <c r="A8598" s="14" t="s">
        <v>8538</v>
      </c>
      <c r="B8598" s="14" t="s">
        <v>60</v>
      </c>
      <c r="C8598" s="14" t="s">
        <v>129</v>
      </c>
      <c r="D8598" s="11" t="s">
        <v>82</v>
      </c>
      <c r="E8598" s="14">
        <v>0</v>
      </c>
      <c r="F8598" s="14">
        <v>15689.023770653899</v>
      </c>
      <c r="G8598" s="14">
        <v>5229.67459021797</v>
      </c>
      <c r="H8598" s="14">
        <v>294.78716171169702</v>
      </c>
      <c r="I8598" s="14">
        <v>294.68352815363602</v>
      </c>
      <c r="J8598" s="14">
        <v>290.07131212902101</v>
      </c>
      <c r="K8598" s="14">
        <v>299.35047845627298</v>
      </c>
      <c r="L8598" s="14">
        <v>4.6669503026376997</v>
      </c>
      <c r="M8598" s="14">
        <v>4.6122160246143302</v>
      </c>
      <c r="O8598" s="14"/>
      <c r="P8598" s="14"/>
      <c r="Q8598" s="14"/>
      <c r="R8598" s="14"/>
      <c r="S8598" s="14"/>
      <c r="T8598" s="14"/>
      <c r="U8598" s="14"/>
      <c r="V8598" s="14"/>
      <c r="W8598" s="14"/>
      <c r="X8598" s="14"/>
      <c r="Y8598" s="14"/>
    </row>
    <row r="8599" spans="1:25">
      <c r="A8599" s="14" t="s">
        <v>8539</v>
      </c>
      <c r="B8599" s="14" t="s">
        <v>60</v>
      </c>
      <c r="C8599" s="14" t="s">
        <v>130</v>
      </c>
      <c r="D8599" s="11" t="s">
        <v>82</v>
      </c>
      <c r="E8599" s="14">
        <v>0</v>
      </c>
      <c r="F8599" s="14">
        <v>15865.809903798099</v>
      </c>
      <c r="G8599" s="14">
        <v>5288.60330126602</v>
      </c>
      <c r="H8599" s="14">
        <v>297.274320141224</v>
      </c>
      <c r="I8599" s="14">
        <v>293.659282164236</v>
      </c>
      <c r="J8599" s="14">
        <v>289.09153690650402</v>
      </c>
      <c r="K8599" s="14">
        <v>298.28092912978298</v>
      </c>
      <c r="L8599" s="14">
        <v>4.6216469655469199</v>
      </c>
      <c r="M8599" s="14">
        <v>4.5677452577317004</v>
      </c>
      <c r="O8599" s="14"/>
      <c r="P8599" s="14"/>
      <c r="Q8599" s="14"/>
      <c r="R8599" s="14"/>
      <c r="S8599" s="14"/>
      <c r="T8599" s="14"/>
      <c r="U8599" s="14"/>
      <c r="V8599" s="14"/>
      <c r="W8599" s="14"/>
      <c r="X8599" s="14"/>
      <c r="Y8599" s="14"/>
    </row>
    <row r="8600" spans="1:25">
      <c r="A8600" s="14" t="s">
        <v>8540</v>
      </c>
      <c r="B8600" s="14" t="s">
        <v>60</v>
      </c>
      <c r="C8600" s="14" t="s">
        <v>131</v>
      </c>
      <c r="D8600" s="11" t="s">
        <v>82</v>
      </c>
      <c r="E8600" s="14">
        <v>0</v>
      </c>
      <c r="F8600" s="14">
        <v>15819.6223153911</v>
      </c>
      <c r="G8600" s="14">
        <v>5273.2074384637199</v>
      </c>
      <c r="H8600" s="14">
        <v>295.40095877622599</v>
      </c>
      <c r="I8600" s="14">
        <v>288.04820632455801</v>
      </c>
      <c r="J8600" s="14">
        <v>283.56302347402601</v>
      </c>
      <c r="K8600" s="14">
        <v>292.58639431800401</v>
      </c>
      <c r="L8600" s="14">
        <v>4.53818799344646</v>
      </c>
      <c r="M8600" s="14">
        <v>4.4851828505315403</v>
      </c>
      <c r="O8600" s="14"/>
      <c r="P8600" s="14"/>
      <c r="Q8600" s="14"/>
      <c r="R8600" s="14"/>
      <c r="S8600" s="14"/>
      <c r="T8600" s="14"/>
      <c r="U8600" s="14"/>
      <c r="V8600" s="14"/>
      <c r="W8600" s="14"/>
      <c r="X8600" s="14"/>
      <c r="Y8600" s="14"/>
    </row>
    <row r="8601" spans="1:25">
      <c r="A8601" s="14" t="s">
        <v>8541</v>
      </c>
      <c r="B8601" s="14" t="s">
        <v>60</v>
      </c>
      <c r="C8601" s="14" t="s">
        <v>132</v>
      </c>
      <c r="D8601" s="11" t="s">
        <v>82</v>
      </c>
      <c r="E8601" s="14">
        <v>0</v>
      </c>
      <c r="F8601" s="14">
        <v>16165.076300947199</v>
      </c>
      <c r="G8601" s="14">
        <v>5388.3587669823901</v>
      </c>
      <c r="H8601" s="14">
        <v>300.61467742044198</v>
      </c>
      <c r="I8601" s="14">
        <v>290.436166566564</v>
      </c>
      <c r="J8601" s="14">
        <v>285.96328960990297</v>
      </c>
      <c r="K8601" s="14">
        <v>294.96133169527297</v>
      </c>
      <c r="L8601" s="14">
        <v>4.5251651287084096</v>
      </c>
      <c r="M8601" s="14">
        <v>4.4728769566608504</v>
      </c>
      <c r="O8601" s="14"/>
      <c r="P8601" s="14"/>
      <c r="Q8601" s="14"/>
      <c r="R8601" s="14"/>
      <c r="S8601" s="14"/>
      <c r="T8601" s="14"/>
      <c r="U8601" s="14"/>
      <c r="V8601" s="14"/>
      <c r="W8601" s="14"/>
      <c r="X8601" s="14"/>
      <c r="Y8601" s="14"/>
    </row>
    <row r="8602" spans="1:25">
      <c r="A8602" s="14" t="s">
        <v>8542</v>
      </c>
      <c r="B8602" s="14" t="s">
        <v>60</v>
      </c>
      <c r="C8602" s="14" t="s">
        <v>38</v>
      </c>
      <c r="D8602" s="11" t="s">
        <v>82</v>
      </c>
      <c r="E8602" s="14">
        <v>1</v>
      </c>
      <c r="F8602" s="14">
        <v>2392.2084936810802</v>
      </c>
      <c r="G8602" s="14">
        <v>797.40283122702704</v>
      </c>
      <c r="H8602" s="14">
        <v>217.007721942366</v>
      </c>
      <c r="I8602" s="14">
        <v>228.34670262211</v>
      </c>
      <c r="J8602" s="14">
        <v>219.20675522696399</v>
      </c>
      <c r="K8602" s="14">
        <v>237.767290357337</v>
      </c>
      <c r="L8602" s="14">
        <v>9.4205877352270893</v>
      </c>
      <c r="M8602" s="14">
        <v>9.1399473951464092</v>
      </c>
      <c r="O8602" s="14"/>
      <c r="P8602" s="14"/>
      <c r="Q8602" s="14"/>
      <c r="R8602" s="14"/>
      <c r="S8602" s="14"/>
      <c r="T8602" s="14"/>
      <c r="U8602" s="14"/>
      <c r="V8602" s="14"/>
      <c r="W8602" s="14"/>
      <c r="X8602" s="14"/>
      <c r="Y8602" s="14"/>
    </row>
    <row r="8603" spans="1:25">
      <c r="A8603" s="14" t="s">
        <v>8543</v>
      </c>
      <c r="B8603" s="14" t="s">
        <v>60</v>
      </c>
      <c r="C8603" s="14" t="s">
        <v>36</v>
      </c>
      <c r="D8603" s="11" t="s">
        <v>82</v>
      </c>
      <c r="E8603" s="14">
        <v>1</v>
      </c>
      <c r="F8603" s="14">
        <v>2385.2195853561898</v>
      </c>
      <c r="G8603" s="14">
        <v>795.07319511873004</v>
      </c>
      <c r="H8603" s="14">
        <v>214.17266791981501</v>
      </c>
      <c r="I8603" s="14">
        <v>222.336086488733</v>
      </c>
      <c r="J8603" s="14">
        <v>213.422428574647</v>
      </c>
      <c r="K8603" s="14">
        <v>231.52384401060601</v>
      </c>
      <c r="L8603" s="14">
        <v>9.1877575218731504</v>
      </c>
      <c r="M8603" s="14">
        <v>8.9136579140860608</v>
      </c>
      <c r="O8603" s="14"/>
      <c r="P8603" s="14"/>
      <c r="Q8603" s="14"/>
      <c r="R8603" s="14"/>
      <c r="S8603" s="14"/>
      <c r="T8603" s="14"/>
      <c r="U8603" s="14"/>
      <c r="V8603" s="14"/>
      <c r="W8603" s="14"/>
      <c r="X8603" s="14"/>
      <c r="Y8603" s="14"/>
    </row>
    <row r="8604" spans="1:25">
      <c r="A8604" s="14" t="s">
        <v>8544</v>
      </c>
      <c r="B8604" s="14" t="s">
        <v>60</v>
      </c>
      <c r="C8604" s="14" t="s">
        <v>34</v>
      </c>
      <c r="D8604" s="11" t="s">
        <v>82</v>
      </c>
      <c r="E8604" s="14">
        <v>1</v>
      </c>
      <c r="F8604" s="14">
        <v>2336.3228679474801</v>
      </c>
      <c r="G8604" s="14">
        <v>778.77428931582597</v>
      </c>
      <c r="H8604" s="14">
        <v>208.10897024769</v>
      </c>
      <c r="I8604" s="14">
        <v>212.48069580987899</v>
      </c>
      <c r="J8604" s="14">
        <v>203.88304460696</v>
      </c>
      <c r="K8604" s="14">
        <v>221.34552849899401</v>
      </c>
      <c r="L8604" s="14">
        <v>8.8648326891143903</v>
      </c>
      <c r="M8604" s="14">
        <v>8.5976512029190193</v>
      </c>
      <c r="O8604" s="14"/>
      <c r="P8604" s="14"/>
      <c r="Q8604" s="14"/>
      <c r="R8604" s="14"/>
      <c r="S8604" s="14"/>
      <c r="T8604" s="14"/>
      <c r="U8604" s="14"/>
      <c r="V8604" s="14"/>
      <c r="W8604" s="14"/>
      <c r="X8604" s="14"/>
      <c r="Y8604" s="14"/>
    </row>
    <row r="8605" spans="1:25">
      <c r="A8605" s="14" t="s">
        <v>8545</v>
      </c>
      <c r="B8605" s="14" t="s">
        <v>60</v>
      </c>
      <c r="C8605" s="14" t="s">
        <v>128</v>
      </c>
      <c r="D8605" s="11" t="s">
        <v>82</v>
      </c>
      <c r="E8605" s="14">
        <v>1</v>
      </c>
      <c r="F8605" s="14">
        <v>2315.9947876473998</v>
      </c>
      <c r="G8605" s="14">
        <v>771.99826254913398</v>
      </c>
      <c r="H8605" s="14">
        <v>205.00191527165001</v>
      </c>
      <c r="I8605" s="14">
        <v>205.63820938607699</v>
      </c>
      <c r="J8605" s="14">
        <v>197.29228056992301</v>
      </c>
      <c r="K8605" s="14">
        <v>214.24465234253699</v>
      </c>
      <c r="L8605" s="14">
        <v>8.6064429564596292</v>
      </c>
      <c r="M8605" s="14">
        <v>8.3459288161538705</v>
      </c>
      <c r="O8605" s="14"/>
      <c r="P8605" s="14"/>
      <c r="Q8605" s="14"/>
      <c r="R8605" s="14"/>
      <c r="S8605" s="14"/>
      <c r="T8605" s="14"/>
      <c r="U8605" s="14"/>
      <c r="V8605" s="14"/>
      <c r="W8605" s="14"/>
      <c r="X8605" s="14"/>
      <c r="Y8605" s="14"/>
    </row>
    <row r="8606" spans="1:25">
      <c r="A8606" s="14" t="s">
        <v>8546</v>
      </c>
      <c r="B8606" s="14" t="s">
        <v>60</v>
      </c>
      <c r="C8606" s="14" t="s">
        <v>129</v>
      </c>
      <c r="D8606" s="11" t="s">
        <v>82</v>
      </c>
      <c r="E8606" s="14">
        <v>1</v>
      </c>
      <c r="F8606" s="14">
        <v>2298.6487636503498</v>
      </c>
      <c r="G8606" s="14">
        <v>766.21625455011497</v>
      </c>
      <c r="H8606" s="14">
        <v>202.49878549559</v>
      </c>
      <c r="I8606" s="14">
        <v>198.91645909758799</v>
      </c>
      <c r="J8606" s="14">
        <v>190.82340984484901</v>
      </c>
      <c r="K8606" s="14">
        <v>207.263096710074</v>
      </c>
      <c r="L8606" s="14">
        <v>8.3466376124856101</v>
      </c>
      <c r="M8606" s="14">
        <v>8.0930492527389806</v>
      </c>
      <c r="O8606" s="14"/>
      <c r="P8606" s="14"/>
      <c r="Q8606" s="14"/>
      <c r="R8606" s="14"/>
      <c r="S8606" s="14"/>
      <c r="T8606" s="14"/>
      <c r="U8606" s="14"/>
      <c r="V8606" s="14"/>
      <c r="W8606" s="14"/>
      <c r="X8606" s="14"/>
      <c r="Y8606" s="14"/>
    </row>
    <row r="8607" spans="1:25">
      <c r="A8607" s="14" t="s">
        <v>8547</v>
      </c>
      <c r="B8607" s="14" t="s">
        <v>60</v>
      </c>
      <c r="C8607" s="14" t="s">
        <v>130</v>
      </c>
      <c r="D8607" s="11" t="s">
        <v>82</v>
      </c>
      <c r="E8607" s="14">
        <v>1</v>
      </c>
      <c r="F8607" s="14">
        <v>2320.0713730152902</v>
      </c>
      <c r="G8607" s="14">
        <v>773.357124338429</v>
      </c>
      <c r="H8607" s="14">
        <v>203.54360024348</v>
      </c>
      <c r="I8607" s="14">
        <v>196.483635227257</v>
      </c>
      <c r="J8607" s="14">
        <v>188.53093159289</v>
      </c>
      <c r="K8607" s="14">
        <v>204.684356746037</v>
      </c>
      <c r="L8607" s="14">
        <v>8.2007215187795701</v>
      </c>
      <c r="M8607" s="14">
        <v>7.9527036343675697</v>
      </c>
      <c r="O8607" s="14"/>
      <c r="P8607" s="14"/>
      <c r="Q8607" s="14"/>
      <c r="R8607" s="14"/>
      <c r="S8607" s="14"/>
      <c r="T8607" s="14"/>
      <c r="U8607" s="14"/>
      <c r="V8607" s="14"/>
      <c r="W8607" s="14"/>
      <c r="X8607" s="14"/>
      <c r="Y8607" s="14"/>
    </row>
    <row r="8608" spans="1:25">
      <c r="A8608" s="14" t="s">
        <v>8548</v>
      </c>
      <c r="B8608" s="14" t="s">
        <v>60</v>
      </c>
      <c r="C8608" s="14" t="s">
        <v>131</v>
      </c>
      <c r="D8608" s="11" t="s">
        <v>82</v>
      </c>
      <c r="E8608" s="14">
        <v>1</v>
      </c>
      <c r="F8608" s="14">
        <v>2308.0919855314801</v>
      </c>
      <c r="G8608" s="14">
        <v>769.36399517715904</v>
      </c>
      <c r="H8608" s="14">
        <v>201.741831925638</v>
      </c>
      <c r="I8608" s="14">
        <v>190.998597290394</v>
      </c>
      <c r="J8608" s="14">
        <v>183.251901963791</v>
      </c>
      <c r="K8608" s="14">
        <v>198.987522691061</v>
      </c>
      <c r="L8608" s="14">
        <v>7.9889254006666901</v>
      </c>
      <c r="M8608" s="14">
        <v>7.7466953266034597</v>
      </c>
      <c r="O8608" s="14"/>
      <c r="P8608" s="14"/>
      <c r="Q8608" s="14"/>
      <c r="R8608" s="14"/>
      <c r="S8608" s="14"/>
      <c r="T8608" s="14"/>
      <c r="U8608" s="14"/>
      <c r="V8608" s="14"/>
      <c r="W8608" s="14"/>
      <c r="X8608" s="14"/>
      <c r="Y8608" s="14"/>
    </row>
    <row r="8609" spans="1:25">
      <c r="A8609" s="14" t="s">
        <v>8549</v>
      </c>
      <c r="B8609" s="14" t="s">
        <v>60</v>
      </c>
      <c r="C8609" s="14" t="s">
        <v>132</v>
      </c>
      <c r="D8609" s="11" t="s">
        <v>82</v>
      </c>
      <c r="E8609" s="14">
        <v>1</v>
      </c>
      <c r="F8609" s="14">
        <v>2370.38463244595</v>
      </c>
      <c r="G8609" s="14">
        <v>790.12821081531501</v>
      </c>
      <c r="H8609" s="14">
        <v>206.31110604375601</v>
      </c>
      <c r="I8609" s="14">
        <v>192.1859592621</v>
      </c>
      <c r="J8609" s="14">
        <v>184.49610433785301</v>
      </c>
      <c r="K8609" s="14">
        <v>200.11303253538</v>
      </c>
      <c r="L8609" s="14">
        <v>7.9270732732799196</v>
      </c>
      <c r="M8609" s="14">
        <v>7.6898549242471299</v>
      </c>
      <c r="O8609" s="14"/>
      <c r="P8609" s="14"/>
      <c r="Q8609" s="14"/>
      <c r="R8609" s="14"/>
      <c r="S8609" s="14"/>
      <c r="T8609" s="14"/>
      <c r="U8609" s="14"/>
      <c r="V8609" s="14"/>
      <c r="W8609" s="14"/>
      <c r="X8609" s="14"/>
      <c r="Y8609" s="14"/>
    </row>
    <row r="8610" spans="1:25">
      <c r="A8610" s="14" t="s">
        <v>8550</v>
      </c>
      <c r="B8610" s="14" t="s">
        <v>60</v>
      </c>
      <c r="C8610" s="14" t="s">
        <v>38</v>
      </c>
      <c r="D8610" s="11" t="s">
        <v>82</v>
      </c>
      <c r="E8610" s="14">
        <v>2</v>
      </c>
      <c r="F8610" s="14">
        <v>2972.1878276029302</v>
      </c>
      <c r="G8610" s="14">
        <v>990.72927586764399</v>
      </c>
      <c r="H8610" s="14">
        <v>270.096747739303</v>
      </c>
      <c r="I8610" s="14">
        <v>274.517081086156</v>
      </c>
      <c r="J8610" s="14">
        <v>264.66320919232999</v>
      </c>
      <c r="K8610" s="14">
        <v>284.64192330803502</v>
      </c>
      <c r="L8610" s="14">
        <v>10.1248422218796</v>
      </c>
      <c r="M8610" s="14">
        <v>9.8538718938260104</v>
      </c>
      <c r="O8610" s="14"/>
      <c r="P8610" s="14"/>
      <c r="Q8610" s="14"/>
      <c r="R8610" s="14"/>
      <c r="S8610" s="14"/>
      <c r="T8610" s="14"/>
      <c r="U8610" s="14"/>
      <c r="V8610" s="14"/>
      <c r="W8610" s="14"/>
      <c r="X8610" s="14"/>
      <c r="Y8610" s="14"/>
    </row>
    <row r="8611" spans="1:25">
      <c r="A8611" s="14" t="s">
        <v>8551</v>
      </c>
      <c r="B8611" s="14" t="s">
        <v>60</v>
      </c>
      <c r="C8611" s="14" t="s">
        <v>36</v>
      </c>
      <c r="D8611" s="11" t="s">
        <v>82</v>
      </c>
      <c r="E8611" s="14">
        <v>2</v>
      </c>
      <c r="F8611" s="14">
        <v>2921.93455448022</v>
      </c>
      <c r="G8611" s="14">
        <v>973.97818482673904</v>
      </c>
      <c r="H8611" s="14">
        <v>263.144653953447</v>
      </c>
      <c r="I8611" s="14">
        <v>265.092704273869</v>
      </c>
      <c r="J8611" s="14">
        <v>255.493994971494</v>
      </c>
      <c r="K8611" s="14">
        <v>274.95766183378203</v>
      </c>
      <c r="L8611" s="14">
        <v>9.8649575599132504</v>
      </c>
      <c r="M8611" s="14">
        <v>9.5987093023754309</v>
      </c>
      <c r="O8611" s="14"/>
      <c r="P8611" s="14"/>
      <c r="Q8611" s="14"/>
      <c r="R8611" s="14"/>
      <c r="S8611" s="14"/>
      <c r="T8611" s="14"/>
      <c r="U8611" s="14"/>
      <c r="V8611" s="14"/>
      <c r="W8611" s="14"/>
      <c r="X8611" s="14"/>
      <c r="Y8611" s="14"/>
    </row>
    <row r="8612" spans="1:25">
      <c r="A8612" s="14" t="s">
        <v>8552</v>
      </c>
      <c r="B8612" s="14" t="s">
        <v>60</v>
      </c>
      <c r="C8612" s="14" t="s">
        <v>34</v>
      </c>
      <c r="D8612" s="11" t="s">
        <v>82</v>
      </c>
      <c r="E8612" s="14">
        <v>2</v>
      </c>
      <c r="F8612" s="14">
        <v>2924.45906870918</v>
      </c>
      <c r="G8612" s="14">
        <v>974.81968956972696</v>
      </c>
      <c r="H8612" s="14">
        <v>261.75137064129598</v>
      </c>
      <c r="I8612" s="14">
        <v>260.67813349563602</v>
      </c>
      <c r="J8612" s="14">
        <v>251.248529933024</v>
      </c>
      <c r="K8612" s="14">
        <v>270.36918003457998</v>
      </c>
      <c r="L8612" s="14">
        <v>9.6910465389438496</v>
      </c>
      <c r="M8612" s="14">
        <v>9.4296035626113905</v>
      </c>
      <c r="O8612" s="14"/>
      <c r="P8612" s="14"/>
      <c r="Q8612" s="14"/>
      <c r="R8612" s="14"/>
      <c r="S8612" s="14"/>
      <c r="T8612" s="14"/>
      <c r="U8612" s="14"/>
      <c r="V8612" s="14"/>
      <c r="W8612" s="14"/>
      <c r="X8612" s="14"/>
      <c r="Y8612" s="14"/>
    </row>
    <row r="8613" spans="1:25">
      <c r="A8613" s="14" t="s">
        <v>8553</v>
      </c>
      <c r="B8613" s="14" t="s">
        <v>60</v>
      </c>
      <c r="C8613" s="14" t="s">
        <v>128</v>
      </c>
      <c r="D8613" s="11" t="s">
        <v>82</v>
      </c>
      <c r="E8613" s="14">
        <v>2</v>
      </c>
      <c r="F8613" s="14">
        <v>2813.8274168386602</v>
      </c>
      <c r="G8613" s="14">
        <v>937.94247227955304</v>
      </c>
      <c r="H8613" s="14">
        <v>250.66321294751</v>
      </c>
      <c r="I8613" s="14">
        <v>246.54558041787399</v>
      </c>
      <c r="J8613" s="14">
        <v>237.468871027755</v>
      </c>
      <c r="K8613" s="14">
        <v>255.87892423006701</v>
      </c>
      <c r="L8613" s="14">
        <v>9.3333438121937604</v>
      </c>
      <c r="M8613" s="14">
        <v>9.0767093901188503</v>
      </c>
      <c r="O8613" s="14"/>
      <c r="P8613" s="14"/>
      <c r="Q8613" s="14"/>
      <c r="R8613" s="14"/>
      <c r="S8613" s="14"/>
      <c r="T8613" s="14"/>
      <c r="U8613" s="14"/>
      <c r="V8613" s="14"/>
      <c r="W8613" s="14"/>
      <c r="X8613" s="14"/>
      <c r="Y8613" s="14"/>
    </row>
    <row r="8614" spans="1:25">
      <c r="A8614" s="14" t="s">
        <v>8554</v>
      </c>
      <c r="B8614" s="14" t="s">
        <v>60</v>
      </c>
      <c r="C8614" s="14" t="s">
        <v>129</v>
      </c>
      <c r="D8614" s="11" t="s">
        <v>82</v>
      </c>
      <c r="E8614" s="14">
        <v>2</v>
      </c>
      <c r="F8614" s="14">
        <v>2826.7767240026101</v>
      </c>
      <c r="G8614" s="14">
        <v>942.25890800086904</v>
      </c>
      <c r="H8614" s="14">
        <v>250.79976790118101</v>
      </c>
      <c r="I8614" s="14">
        <v>242.58845868274301</v>
      </c>
      <c r="J8614" s="14">
        <v>233.68948380903001</v>
      </c>
      <c r="K8614" s="14">
        <v>251.738456810869</v>
      </c>
      <c r="L8614" s="14">
        <v>9.1499981281251905</v>
      </c>
      <c r="M8614" s="14">
        <v>8.89897487371368</v>
      </c>
      <c r="O8614" s="14"/>
      <c r="P8614" s="14"/>
      <c r="Q8614" s="14"/>
      <c r="R8614" s="14"/>
      <c r="S8614" s="14"/>
      <c r="T8614" s="14"/>
      <c r="U8614" s="14"/>
      <c r="V8614" s="14"/>
      <c r="W8614" s="14"/>
      <c r="X8614" s="14"/>
      <c r="Y8614" s="14"/>
    </row>
    <row r="8615" spans="1:25">
      <c r="A8615" s="14" t="s">
        <v>8555</v>
      </c>
      <c r="B8615" s="14" t="s">
        <v>60</v>
      </c>
      <c r="C8615" s="14" t="s">
        <v>130</v>
      </c>
      <c r="D8615" s="11" t="s">
        <v>82</v>
      </c>
      <c r="E8615" s="14">
        <v>2</v>
      </c>
      <c r="F8615" s="14">
        <v>2795.5800981492498</v>
      </c>
      <c r="G8615" s="14">
        <v>931.86003271641596</v>
      </c>
      <c r="H8615" s="14">
        <v>247.14822705948001</v>
      </c>
      <c r="I8615" s="14">
        <v>234.95418132261099</v>
      </c>
      <c r="J8615" s="14">
        <v>226.29297685466301</v>
      </c>
      <c r="K8615" s="14">
        <v>243.861082600152</v>
      </c>
      <c r="L8615" s="14">
        <v>8.9069012775407295</v>
      </c>
      <c r="M8615" s="14">
        <v>8.6612044679478402</v>
      </c>
      <c r="O8615" s="14"/>
      <c r="P8615" s="14"/>
      <c r="Q8615" s="14"/>
      <c r="R8615" s="14"/>
      <c r="S8615" s="14"/>
      <c r="T8615" s="14"/>
      <c r="U8615" s="14"/>
      <c r="V8615" s="14"/>
      <c r="W8615" s="14"/>
      <c r="X8615" s="14"/>
      <c r="Y8615" s="14"/>
    </row>
    <row r="8616" spans="1:25">
      <c r="A8616" s="14" t="s">
        <v>8556</v>
      </c>
      <c r="B8616" s="14" t="s">
        <v>60</v>
      </c>
      <c r="C8616" s="14" t="s">
        <v>131</v>
      </c>
      <c r="D8616" s="11" t="s">
        <v>82</v>
      </c>
      <c r="E8616" s="14">
        <v>2</v>
      </c>
      <c r="F8616" s="14">
        <v>2834.0949565839201</v>
      </c>
      <c r="G8616" s="14">
        <v>944.69831886130703</v>
      </c>
      <c r="H8616" s="14">
        <v>249.707036373177</v>
      </c>
      <c r="I8616" s="14">
        <v>233.49330760322999</v>
      </c>
      <c r="J8616" s="14">
        <v>224.946400408438</v>
      </c>
      <c r="K8616" s="14">
        <v>242.28099058924599</v>
      </c>
      <c r="L8616" s="14">
        <v>8.7876829860151702</v>
      </c>
      <c r="M8616" s="14">
        <v>8.5469071947921105</v>
      </c>
      <c r="O8616" s="14"/>
      <c r="P8616" s="14"/>
      <c r="Q8616" s="14"/>
      <c r="R8616" s="14"/>
      <c r="S8616" s="14"/>
      <c r="T8616" s="14"/>
      <c r="U8616" s="14"/>
      <c r="V8616" s="14"/>
      <c r="W8616" s="14"/>
      <c r="X8616" s="14"/>
      <c r="Y8616" s="14"/>
    </row>
    <row r="8617" spans="1:25">
      <c r="A8617" s="14" t="s">
        <v>8557</v>
      </c>
      <c r="B8617" s="14" t="s">
        <v>60</v>
      </c>
      <c r="C8617" s="14" t="s">
        <v>132</v>
      </c>
      <c r="D8617" s="11" t="s">
        <v>82</v>
      </c>
      <c r="E8617" s="14">
        <v>2</v>
      </c>
      <c r="F8617" s="14">
        <v>2891.3415102040399</v>
      </c>
      <c r="G8617" s="14">
        <v>963.780503401347</v>
      </c>
      <c r="H8617" s="14">
        <v>253.58841000201201</v>
      </c>
      <c r="I8617" s="14">
        <v>234.09393932674499</v>
      </c>
      <c r="J8617" s="14">
        <v>225.610524508043</v>
      </c>
      <c r="K8617" s="14">
        <v>242.813927120031</v>
      </c>
      <c r="L8617" s="14">
        <v>8.7199877932860108</v>
      </c>
      <c r="M8617" s="14">
        <v>8.4834148187028102</v>
      </c>
      <c r="O8617" s="14"/>
      <c r="P8617" s="14"/>
      <c r="Q8617" s="14"/>
      <c r="R8617" s="14"/>
      <c r="S8617" s="14"/>
      <c r="T8617" s="14"/>
      <c r="U8617" s="14"/>
      <c r="V8617" s="14"/>
      <c r="W8617" s="14"/>
      <c r="X8617" s="14"/>
      <c r="Y8617" s="14"/>
    </row>
    <row r="8618" spans="1:25">
      <c r="A8618" s="14" t="s">
        <v>8558</v>
      </c>
      <c r="B8618" s="14" t="s">
        <v>60</v>
      </c>
      <c r="C8618" s="14" t="s">
        <v>38</v>
      </c>
      <c r="D8618" s="11" t="s">
        <v>82</v>
      </c>
      <c r="E8618" s="14">
        <v>3</v>
      </c>
      <c r="F8618" s="14">
        <v>3328.2400138416401</v>
      </c>
      <c r="G8618" s="14">
        <v>1109.41333794721</v>
      </c>
      <c r="H8618" s="14">
        <v>305.36385165980499</v>
      </c>
      <c r="I8618" s="14">
        <v>313.459190045132</v>
      </c>
      <c r="J8618" s="14">
        <v>302.82514163706799</v>
      </c>
      <c r="K8618" s="14">
        <v>324.36934908491702</v>
      </c>
      <c r="L8618" s="14">
        <v>10.910159039785</v>
      </c>
      <c r="M8618" s="14">
        <v>10.634048408064</v>
      </c>
      <c r="O8618" s="14"/>
      <c r="P8618" s="14"/>
      <c r="Q8618" s="14"/>
      <c r="R8618" s="14"/>
      <c r="S8618" s="14"/>
      <c r="T8618" s="14"/>
      <c r="U8618" s="14"/>
      <c r="V8618" s="14"/>
      <c r="W8618" s="14"/>
      <c r="X8618" s="14"/>
      <c r="Y8618" s="14"/>
    </row>
    <row r="8619" spans="1:25">
      <c r="A8619" s="14" t="s">
        <v>8559</v>
      </c>
      <c r="B8619" s="14" t="s">
        <v>60</v>
      </c>
      <c r="C8619" s="14" t="s">
        <v>36</v>
      </c>
      <c r="D8619" s="11" t="s">
        <v>82</v>
      </c>
      <c r="E8619" s="14">
        <v>3</v>
      </c>
      <c r="F8619" s="14">
        <v>3324.1291259038298</v>
      </c>
      <c r="G8619" s="14">
        <v>1108.0430419679401</v>
      </c>
      <c r="H8619" s="14">
        <v>302.81267117076902</v>
      </c>
      <c r="I8619" s="14">
        <v>307.80054835704999</v>
      </c>
      <c r="J8619" s="14">
        <v>297.35357446341197</v>
      </c>
      <c r="K8619" s="14">
        <v>318.51894560742102</v>
      </c>
      <c r="L8619" s="14">
        <v>10.718397250371099</v>
      </c>
      <c r="M8619" s="14">
        <v>10.446973893637701</v>
      </c>
      <c r="O8619" s="14"/>
      <c r="P8619" s="14"/>
      <c r="Q8619" s="14"/>
      <c r="R8619" s="14"/>
      <c r="S8619" s="14"/>
      <c r="T8619" s="14"/>
      <c r="U8619" s="14"/>
      <c r="V8619" s="14"/>
      <c r="W8619" s="14"/>
      <c r="X8619" s="14"/>
      <c r="Y8619" s="14"/>
    </row>
    <row r="8620" spans="1:25">
      <c r="A8620" s="14" t="s">
        <v>8560</v>
      </c>
      <c r="B8620" s="14" t="s">
        <v>60</v>
      </c>
      <c r="C8620" s="14" t="s">
        <v>34</v>
      </c>
      <c r="D8620" s="11" t="s">
        <v>82</v>
      </c>
      <c r="E8620" s="14">
        <v>3</v>
      </c>
      <c r="F8620" s="14">
        <v>3276.45740748552</v>
      </c>
      <c r="G8620" s="14">
        <v>1092.1524691618399</v>
      </c>
      <c r="H8620" s="14">
        <v>296.98473928049401</v>
      </c>
      <c r="I8620" s="14">
        <v>299.124942229368</v>
      </c>
      <c r="J8620" s="14">
        <v>288.90594421569199</v>
      </c>
      <c r="K8620" s="14">
        <v>309.61139276787202</v>
      </c>
      <c r="L8620" s="14">
        <v>10.4864505385036</v>
      </c>
      <c r="M8620" s="14">
        <v>10.2189980136764</v>
      </c>
      <c r="O8620" s="14"/>
      <c r="P8620" s="14"/>
      <c r="Q8620" s="14"/>
      <c r="R8620" s="14"/>
      <c r="S8620" s="14"/>
      <c r="T8620" s="14"/>
      <c r="U8620" s="14"/>
      <c r="V8620" s="14"/>
      <c r="W8620" s="14"/>
      <c r="X8620" s="14"/>
      <c r="Y8620" s="14"/>
    </row>
    <row r="8621" spans="1:25">
      <c r="A8621" s="14" t="s">
        <v>8561</v>
      </c>
      <c r="B8621" s="14" t="s">
        <v>60</v>
      </c>
      <c r="C8621" s="14" t="s">
        <v>128</v>
      </c>
      <c r="D8621" s="11" t="s">
        <v>82</v>
      </c>
      <c r="E8621" s="14">
        <v>3</v>
      </c>
      <c r="F8621" s="14">
        <v>3295.5146721165302</v>
      </c>
      <c r="G8621" s="14">
        <v>1098.50489070551</v>
      </c>
      <c r="H8621" s="14">
        <v>297.68543241351603</v>
      </c>
      <c r="I8621" s="14">
        <v>297.000624569769</v>
      </c>
      <c r="J8621" s="14">
        <v>286.89552122324397</v>
      </c>
      <c r="K8621" s="14">
        <v>307.36942278504301</v>
      </c>
      <c r="L8621" s="14">
        <v>10.368798215274399</v>
      </c>
      <c r="M8621" s="14">
        <v>10.1051033465247</v>
      </c>
      <c r="O8621" s="14"/>
      <c r="P8621" s="14"/>
      <c r="Q8621" s="14"/>
      <c r="R8621" s="14"/>
      <c r="S8621" s="14"/>
      <c r="T8621" s="14"/>
      <c r="U8621" s="14"/>
      <c r="V8621" s="14"/>
      <c r="W8621" s="14"/>
      <c r="X8621" s="14"/>
      <c r="Y8621" s="14"/>
    </row>
    <row r="8622" spans="1:25">
      <c r="A8622" s="14" t="s">
        <v>8562</v>
      </c>
      <c r="B8622" s="14" t="s">
        <v>60</v>
      </c>
      <c r="C8622" s="14" t="s">
        <v>129</v>
      </c>
      <c r="D8622" s="11" t="s">
        <v>82</v>
      </c>
      <c r="E8622" s="14">
        <v>3</v>
      </c>
      <c r="F8622" s="14">
        <v>3238.1377358793202</v>
      </c>
      <c r="G8622" s="14">
        <v>1079.37924529311</v>
      </c>
      <c r="H8622" s="14">
        <v>291.77590400091901</v>
      </c>
      <c r="I8622" s="14">
        <v>287.69811044662799</v>
      </c>
      <c r="J8622" s="14">
        <v>277.834790852163</v>
      </c>
      <c r="K8622" s="14">
        <v>297.82111870287599</v>
      </c>
      <c r="L8622" s="14">
        <v>10.1230082562485</v>
      </c>
      <c r="M8622" s="14">
        <v>9.8633195944642598</v>
      </c>
      <c r="O8622" s="14"/>
      <c r="P8622" s="14"/>
      <c r="Q8622" s="14"/>
      <c r="R8622" s="14"/>
      <c r="S8622" s="14"/>
      <c r="T8622" s="14"/>
      <c r="U8622" s="14"/>
      <c r="V8622" s="14"/>
      <c r="W8622" s="14"/>
      <c r="X8622" s="14"/>
      <c r="Y8622" s="14"/>
    </row>
    <row r="8623" spans="1:25">
      <c r="A8623" s="14" t="s">
        <v>8563</v>
      </c>
      <c r="B8623" s="14" t="s">
        <v>60</v>
      </c>
      <c r="C8623" s="14" t="s">
        <v>130</v>
      </c>
      <c r="D8623" s="11" t="s">
        <v>82</v>
      </c>
      <c r="E8623" s="14">
        <v>3</v>
      </c>
      <c r="F8623" s="14">
        <v>3299.38444274226</v>
      </c>
      <c r="G8623" s="14">
        <v>1099.7948142474199</v>
      </c>
      <c r="H8623" s="14">
        <v>296.60827572296103</v>
      </c>
      <c r="I8623" s="14">
        <v>288.77900706475498</v>
      </c>
      <c r="J8623" s="14">
        <v>278.975599409567</v>
      </c>
      <c r="K8623" s="14">
        <v>298.838084552981</v>
      </c>
      <c r="L8623" s="14">
        <v>10.0590774882261</v>
      </c>
      <c r="M8623" s="14">
        <v>9.8034076551874101</v>
      </c>
      <c r="O8623" s="14"/>
      <c r="P8623" s="14"/>
      <c r="Q8623" s="14"/>
      <c r="R8623" s="14"/>
      <c r="S8623" s="14"/>
      <c r="T8623" s="14"/>
      <c r="U8623" s="14"/>
      <c r="V8623" s="14"/>
      <c r="W8623" s="14"/>
      <c r="X8623" s="14"/>
      <c r="Y8623" s="14"/>
    </row>
    <row r="8624" spans="1:25">
      <c r="A8624" s="14" t="s">
        <v>8564</v>
      </c>
      <c r="B8624" s="14" t="s">
        <v>60</v>
      </c>
      <c r="C8624" s="14" t="s">
        <v>131</v>
      </c>
      <c r="D8624" s="11" t="s">
        <v>82</v>
      </c>
      <c r="E8624" s="14">
        <v>3</v>
      </c>
      <c r="F8624" s="14">
        <v>3246.5002318499</v>
      </c>
      <c r="G8624" s="14">
        <v>1082.1667439499599</v>
      </c>
      <c r="H8624" s="14">
        <v>290.79872518379398</v>
      </c>
      <c r="I8624" s="14">
        <v>279.60349966610602</v>
      </c>
      <c r="J8624" s="14">
        <v>270.03767804937502</v>
      </c>
      <c r="K8624" s="14">
        <v>289.420847925575</v>
      </c>
      <c r="L8624" s="14">
        <v>9.8173482594690409</v>
      </c>
      <c r="M8624" s="14">
        <v>9.5658216167310002</v>
      </c>
      <c r="O8624" s="14"/>
      <c r="P8624" s="14"/>
      <c r="Q8624" s="14"/>
      <c r="R8624" s="14"/>
      <c r="S8624" s="14"/>
      <c r="T8624" s="14"/>
      <c r="U8624" s="14"/>
      <c r="V8624" s="14"/>
      <c r="W8624" s="14"/>
      <c r="X8624" s="14"/>
      <c r="Y8624" s="14"/>
    </row>
    <row r="8625" spans="1:25">
      <c r="A8625" s="14" t="s">
        <v>8565</v>
      </c>
      <c r="B8625" s="14" t="s">
        <v>60</v>
      </c>
      <c r="C8625" s="14" t="s">
        <v>132</v>
      </c>
      <c r="D8625" s="11" t="s">
        <v>82</v>
      </c>
      <c r="E8625" s="14">
        <v>3</v>
      </c>
      <c r="F8625" s="14">
        <v>3336.1328254387199</v>
      </c>
      <c r="G8625" s="14">
        <v>1112.0442751462399</v>
      </c>
      <c r="H8625" s="14">
        <v>297.52949985986697</v>
      </c>
      <c r="I8625" s="14">
        <v>283.28253191893202</v>
      </c>
      <c r="J8625" s="14">
        <v>273.72134842280599</v>
      </c>
      <c r="K8625" s="14">
        <v>293.09167132182301</v>
      </c>
      <c r="L8625" s="14">
        <v>9.80913940289145</v>
      </c>
      <c r="M8625" s="14">
        <v>9.5611834961258602</v>
      </c>
      <c r="O8625" s="14"/>
      <c r="P8625" s="14"/>
      <c r="Q8625" s="14"/>
      <c r="R8625" s="14"/>
      <c r="S8625" s="14"/>
      <c r="T8625" s="14"/>
      <c r="U8625" s="14"/>
      <c r="V8625" s="14"/>
      <c r="W8625" s="14"/>
      <c r="X8625" s="14"/>
      <c r="Y8625" s="14"/>
    </row>
    <row r="8626" spans="1:25">
      <c r="A8626" s="14" t="s">
        <v>8566</v>
      </c>
      <c r="B8626" s="14" t="s">
        <v>60</v>
      </c>
      <c r="C8626" s="14" t="s">
        <v>38</v>
      </c>
      <c r="D8626" s="11" t="s">
        <v>82</v>
      </c>
      <c r="E8626" s="14">
        <v>4</v>
      </c>
      <c r="F8626" s="14">
        <v>3874.7284689814501</v>
      </c>
      <c r="G8626" s="14">
        <v>1291.5761563271501</v>
      </c>
      <c r="H8626" s="14">
        <v>379.898059489974</v>
      </c>
      <c r="I8626" s="14">
        <v>387.374836696964</v>
      </c>
      <c r="J8626" s="14">
        <v>375.19402124186598</v>
      </c>
      <c r="K8626" s="14">
        <v>399.84846723968798</v>
      </c>
      <c r="L8626" s="14">
        <v>12.4736305427238</v>
      </c>
      <c r="M8626" s="14">
        <v>12.180815455098401</v>
      </c>
      <c r="O8626" s="14"/>
      <c r="P8626" s="14"/>
      <c r="Q8626" s="14"/>
      <c r="R8626" s="14"/>
      <c r="S8626" s="14"/>
      <c r="T8626" s="14"/>
      <c r="U8626" s="14"/>
      <c r="V8626" s="14"/>
      <c r="W8626" s="14"/>
      <c r="X8626" s="14"/>
      <c r="Y8626" s="14"/>
    </row>
    <row r="8627" spans="1:25">
      <c r="A8627" s="14" t="s">
        <v>8567</v>
      </c>
      <c r="B8627" s="14" t="s">
        <v>60</v>
      </c>
      <c r="C8627" s="14" t="s">
        <v>36</v>
      </c>
      <c r="D8627" s="11" t="s">
        <v>82</v>
      </c>
      <c r="E8627" s="14">
        <v>4</v>
      </c>
      <c r="F8627" s="14">
        <v>3851.6597121454902</v>
      </c>
      <c r="G8627" s="14">
        <v>1283.8865707151599</v>
      </c>
      <c r="H8627" s="14">
        <v>375.746018530002</v>
      </c>
      <c r="I8627" s="14">
        <v>381.78745954564903</v>
      </c>
      <c r="J8627" s="14">
        <v>369.74468704240797</v>
      </c>
      <c r="K8627" s="14">
        <v>394.12060585747099</v>
      </c>
      <c r="L8627" s="14">
        <v>12.3331463118218</v>
      </c>
      <c r="M8627" s="14">
        <v>12.0427725032408</v>
      </c>
      <c r="O8627" s="14"/>
      <c r="P8627" s="14"/>
      <c r="Q8627" s="14"/>
      <c r="R8627" s="14"/>
      <c r="S8627" s="14"/>
      <c r="T8627" s="14"/>
      <c r="U8627" s="14"/>
      <c r="V8627" s="14"/>
      <c r="W8627" s="14"/>
      <c r="X8627" s="14"/>
      <c r="Y8627" s="14"/>
    </row>
    <row r="8628" spans="1:25">
      <c r="A8628" s="14" t="s">
        <v>8568</v>
      </c>
      <c r="B8628" s="14" t="s">
        <v>60</v>
      </c>
      <c r="C8628" s="14" t="s">
        <v>34</v>
      </c>
      <c r="D8628" s="11" t="s">
        <v>82</v>
      </c>
      <c r="E8628" s="14">
        <v>4</v>
      </c>
      <c r="F8628" s="14">
        <v>3715.2367654066702</v>
      </c>
      <c r="G8628" s="14">
        <v>1238.4122551355599</v>
      </c>
      <c r="H8628" s="14">
        <v>360.88444229729998</v>
      </c>
      <c r="I8628" s="14">
        <v>365.49675599891901</v>
      </c>
      <c r="J8628" s="14">
        <v>353.76743432113102</v>
      </c>
      <c r="K8628" s="14">
        <v>377.51410883877901</v>
      </c>
      <c r="L8628" s="14">
        <v>12.017352839860401</v>
      </c>
      <c r="M8628" s="14">
        <v>11.729321677788199</v>
      </c>
      <c r="O8628" s="14"/>
      <c r="P8628" s="14"/>
      <c r="Q8628" s="14"/>
      <c r="R8628" s="14"/>
      <c r="S8628" s="14"/>
      <c r="T8628" s="14"/>
      <c r="U8628" s="14"/>
      <c r="V8628" s="14"/>
      <c r="W8628" s="14"/>
      <c r="X8628" s="14"/>
      <c r="Y8628" s="14"/>
    </row>
    <row r="8629" spans="1:25">
      <c r="A8629" s="14" t="s">
        <v>8569</v>
      </c>
      <c r="B8629" s="14" t="s">
        <v>60</v>
      </c>
      <c r="C8629" s="14" t="s">
        <v>128</v>
      </c>
      <c r="D8629" s="11" t="s">
        <v>82</v>
      </c>
      <c r="E8629" s="14">
        <v>4</v>
      </c>
      <c r="F8629" s="14">
        <v>3606.0161137815699</v>
      </c>
      <c r="G8629" s="14">
        <v>1202.00537126052</v>
      </c>
      <c r="H8629" s="14">
        <v>349.22558785381898</v>
      </c>
      <c r="I8629" s="14">
        <v>351.59848823592301</v>
      </c>
      <c r="J8629" s="14">
        <v>340.15930947439398</v>
      </c>
      <c r="K8629" s="14">
        <v>363.32285358560301</v>
      </c>
      <c r="L8629" s="14">
        <v>11.7243653496795</v>
      </c>
      <c r="M8629" s="14">
        <v>11.439178761528799</v>
      </c>
      <c r="O8629" s="14"/>
      <c r="P8629" s="14"/>
      <c r="Q8629" s="14"/>
      <c r="R8629" s="14"/>
      <c r="S8629" s="14"/>
      <c r="T8629" s="14"/>
      <c r="U8629" s="14"/>
      <c r="V8629" s="14"/>
      <c r="W8629" s="14"/>
      <c r="X8629" s="14"/>
      <c r="Y8629" s="14"/>
    </row>
    <row r="8630" spans="1:25">
      <c r="A8630" s="14" t="s">
        <v>8570</v>
      </c>
      <c r="B8630" s="14" t="s">
        <v>60</v>
      </c>
      <c r="C8630" s="14" t="s">
        <v>129</v>
      </c>
      <c r="D8630" s="11" t="s">
        <v>82</v>
      </c>
      <c r="E8630" s="14">
        <v>4</v>
      </c>
      <c r="F8630" s="14">
        <v>3598.5216457062902</v>
      </c>
      <c r="G8630" s="14">
        <v>1199.5072152354301</v>
      </c>
      <c r="H8630" s="14">
        <v>347.57813779082198</v>
      </c>
      <c r="I8630" s="14">
        <v>347.22566617722202</v>
      </c>
      <c r="J8630" s="14">
        <v>335.92727672027701</v>
      </c>
      <c r="K8630" s="14">
        <v>358.80602944010502</v>
      </c>
      <c r="L8630" s="14">
        <v>11.5803632628829</v>
      </c>
      <c r="M8630" s="14">
        <v>11.2983894569446</v>
      </c>
      <c r="O8630" s="14"/>
      <c r="P8630" s="14"/>
      <c r="Q8630" s="14"/>
      <c r="R8630" s="14"/>
      <c r="S8630" s="14"/>
      <c r="T8630" s="14"/>
      <c r="U8630" s="14"/>
      <c r="V8630" s="14"/>
      <c r="W8630" s="14"/>
      <c r="X8630" s="14"/>
      <c r="Y8630" s="14"/>
    </row>
    <row r="8631" spans="1:25">
      <c r="A8631" s="14" t="s">
        <v>8571</v>
      </c>
      <c r="B8631" s="14" t="s">
        <v>60</v>
      </c>
      <c r="C8631" s="14" t="s">
        <v>130</v>
      </c>
      <c r="D8631" s="11" t="s">
        <v>82</v>
      </c>
      <c r="E8631" s="14">
        <v>4</v>
      </c>
      <c r="F8631" s="14">
        <v>3661.4798621458799</v>
      </c>
      <c r="G8631" s="14">
        <v>1220.49328738196</v>
      </c>
      <c r="H8631" s="14">
        <v>353.05426277119199</v>
      </c>
      <c r="I8631" s="14">
        <v>350.44444891190602</v>
      </c>
      <c r="J8631" s="14">
        <v>339.14577463042701</v>
      </c>
      <c r="K8631" s="14">
        <v>362.02263614434901</v>
      </c>
      <c r="L8631" s="14">
        <v>11.5781872324429</v>
      </c>
      <c r="M8631" s="14">
        <v>11.298674281479</v>
      </c>
      <c r="O8631" s="14"/>
      <c r="P8631" s="14"/>
      <c r="Q8631" s="14"/>
      <c r="R8631" s="14"/>
      <c r="S8631" s="14"/>
      <c r="T8631" s="14"/>
      <c r="U8631" s="14"/>
      <c r="V8631" s="14"/>
      <c r="W8631" s="14"/>
      <c r="X8631" s="14"/>
      <c r="Y8631" s="14"/>
    </row>
    <row r="8632" spans="1:25">
      <c r="A8632" s="14" t="s">
        <v>8572</v>
      </c>
      <c r="B8632" s="14" t="s">
        <v>60</v>
      </c>
      <c r="C8632" s="14" t="s">
        <v>131</v>
      </c>
      <c r="D8632" s="11" t="s">
        <v>82</v>
      </c>
      <c r="E8632" s="14">
        <v>4</v>
      </c>
      <c r="F8632" s="14">
        <v>3655.7487048857602</v>
      </c>
      <c r="G8632" s="14">
        <v>1218.58290162859</v>
      </c>
      <c r="H8632" s="14">
        <v>351.48793695143598</v>
      </c>
      <c r="I8632" s="14">
        <v>345.87742129529602</v>
      </c>
      <c r="J8632" s="14">
        <v>334.72175686448003</v>
      </c>
      <c r="K8632" s="14">
        <v>357.30928000607798</v>
      </c>
      <c r="L8632" s="14">
        <v>11.4318587107817</v>
      </c>
      <c r="M8632" s="14">
        <v>11.155664430816</v>
      </c>
      <c r="O8632" s="14"/>
      <c r="P8632" s="14"/>
      <c r="Q8632" s="14"/>
      <c r="R8632" s="14"/>
      <c r="S8632" s="14"/>
      <c r="T8632" s="14"/>
      <c r="U8632" s="14"/>
      <c r="V8632" s="14"/>
      <c r="W8632" s="14"/>
      <c r="X8632" s="14"/>
      <c r="Y8632" s="14"/>
    </row>
    <row r="8633" spans="1:25">
      <c r="A8633" s="14" t="s">
        <v>8573</v>
      </c>
      <c r="B8633" s="14" t="s">
        <v>60</v>
      </c>
      <c r="C8633" s="14" t="s">
        <v>132</v>
      </c>
      <c r="D8633" s="11" t="s">
        <v>82</v>
      </c>
      <c r="E8633" s="14">
        <v>4</v>
      </c>
      <c r="F8633" s="14">
        <v>3690.07606632338</v>
      </c>
      <c r="G8633" s="14">
        <v>1230.0253554411299</v>
      </c>
      <c r="H8633" s="14">
        <v>353.89080692378201</v>
      </c>
      <c r="I8633" s="14">
        <v>346.83036027406098</v>
      </c>
      <c r="J8633" s="14">
        <v>335.69982019771402</v>
      </c>
      <c r="K8633" s="14">
        <v>358.23517040221702</v>
      </c>
      <c r="L8633" s="14">
        <v>11.404810128156001</v>
      </c>
      <c r="M8633" s="14">
        <v>11.1305400763463</v>
      </c>
      <c r="O8633" s="14"/>
      <c r="P8633" s="14"/>
      <c r="Q8633" s="14"/>
      <c r="R8633" s="14"/>
      <c r="S8633" s="14"/>
      <c r="T8633" s="14"/>
      <c r="U8633" s="14"/>
      <c r="V8633" s="14"/>
      <c r="W8633" s="14"/>
      <c r="X8633" s="14"/>
      <c r="Y8633" s="14"/>
    </row>
    <row r="8634" spans="1:25">
      <c r="A8634" s="14" t="s">
        <v>8574</v>
      </c>
      <c r="B8634" s="14" t="s">
        <v>60</v>
      </c>
      <c r="C8634" s="14" t="s">
        <v>38</v>
      </c>
      <c r="D8634" s="11" t="s">
        <v>82</v>
      </c>
      <c r="E8634" s="14">
        <v>5</v>
      </c>
      <c r="F8634" s="14">
        <v>3991.6163685942802</v>
      </c>
      <c r="G8634" s="14">
        <v>1330.53878953143</v>
      </c>
      <c r="H8634" s="14">
        <v>441.41766731628098</v>
      </c>
      <c r="I8634" s="14">
        <v>479.070916267379</v>
      </c>
      <c r="J8634" s="14">
        <v>464.22137380980098</v>
      </c>
      <c r="K8634" s="14">
        <v>494.27209332484398</v>
      </c>
      <c r="L8634" s="14">
        <v>15.201177057465101</v>
      </c>
      <c r="M8634" s="14">
        <v>14.849542457578</v>
      </c>
      <c r="O8634" s="14"/>
      <c r="P8634" s="14"/>
      <c r="Q8634" s="14"/>
      <c r="R8634" s="14"/>
      <c r="S8634" s="14"/>
      <c r="T8634" s="14"/>
      <c r="U8634" s="14"/>
      <c r="V8634" s="14"/>
      <c r="W8634" s="14"/>
      <c r="X8634" s="14"/>
      <c r="Y8634" s="14"/>
    </row>
    <row r="8635" spans="1:25">
      <c r="A8635" s="14" t="s">
        <v>8575</v>
      </c>
      <c r="B8635" s="14" t="s">
        <v>60</v>
      </c>
      <c r="C8635" s="14" t="s">
        <v>36</v>
      </c>
      <c r="D8635" s="11" t="s">
        <v>82</v>
      </c>
      <c r="E8635" s="14">
        <v>5</v>
      </c>
      <c r="F8635" s="14">
        <v>3896.44102876021</v>
      </c>
      <c r="G8635" s="14">
        <v>1298.8136762534</v>
      </c>
      <c r="H8635" s="14">
        <v>429.36982880708098</v>
      </c>
      <c r="I8635" s="14">
        <v>467.74470473341302</v>
      </c>
      <c r="J8635" s="14">
        <v>453.068915496329</v>
      </c>
      <c r="K8635" s="14">
        <v>482.77228851169002</v>
      </c>
      <c r="L8635" s="14">
        <v>15.027583778277601</v>
      </c>
      <c r="M8635" s="14">
        <v>14.6757892370841</v>
      </c>
      <c r="O8635" s="14"/>
      <c r="P8635" s="14"/>
      <c r="Q8635" s="14"/>
      <c r="R8635" s="14"/>
      <c r="S8635" s="14"/>
      <c r="T8635" s="14"/>
      <c r="U8635" s="14"/>
      <c r="V8635" s="14"/>
      <c r="W8635" s="14"/>
      <c r="X8635" s="14"/>
      <c r="Y8635" s="14"/>
    </row>
    <row r="8636" spans="1:25">
      <c r="A8636" s="14" t="s">
        <v>8576</v>
      </c>
      <c r="B8636" s="14" t="s">
        <v>60</v>
      </c>
      <c r="C8636" s="14" t="s">
        <v>34</v>
      </c>
      <c r="D8636" s="11" t="s">
        <v>82</v>
      </c>
      <c r="E8636" s="14">
        <v>5</v>
      </c>
      <c r="F8636" s="14">
        <v>3792.2729771750201</v>
      </c>
      <c r="G8636" s="14">
        <v>1264.0909923916699</v>
      </c>
      <c r="H8636" s="14">
        <v>416.56346447492501</v>
      </c>
      <c r="I8636" s="14">
        <v>453.28148163092902</v>
      </c>
      <c r="J8636" s="14">
        <v>438.87168604483003</v>
      </c>
      <c r="K8636" s="14">
        <v>468.04147058084902</v>
      </c>
      <c r="L8636" s="14">
        <v>14.759988949920499</v>
      </c>
      <c r="M8636" s="14">
        <v>14.4097955860989</v>
      </c>
      <c r="O8636" s="14"/>
      <c r="P8636" s="14"/>
      <c r="Q8636" s="14"/>
      <c r="R8636" s="14"/>
      <c r="S8636" s="14"/>
      <c r="T8636" s="14"/>
      <c r="U8636" s="14"/>
      <c r="V8636" s="14"/>
      <c r="W8636" s="14"/>
      <c r="X8636" s="14"/>
      <c r="Y8636" s="14"/>
    </row>
    <row r="8637" spans="1:25">
      <c r="A8637" s="14" t="s">
        <v>8577</v>
      </c>
      <c r="B8637" s="14" t="s">
        <v>60</v>
      </c>
      <c r="C8637" s="14" t="s">
        <v>128</v>
      </c>
      <c r="D8637" s="11" t="s">
        <v>82</v>
      </c>
      <c r="E8637" s="14">
        <v>5</v>
      </c>
      <c r="F8637" s="14">
        <v>3741.9640730118499</v>
      </c>
      <c r="G8637" s="14">
        <v>1247.32135767062</v>
      </c>
      <c r="H8637" s="14">
        <v>409.98210534864802</v>
      </c>
      <c r="I8637" s="14">
        <v>445.73392214523102</v>
      </c>
      <c r="J8637" s="14">
        <v>431.48181638885802</v>
      </c>
      <c r="K8637" s="14">
        <v>460.33474083199502</v>
      </c>
      <c r="L8637" s="14">
        <v>14.6008186867634</v>
      </c>
      <c r="M8637" s="14">
        <v>14.2521057563737</v>
      </c>
      <c r="O8637" s="14"/>
      <c r="P8637" s="14"/>
      <c r="Q8637" s="14"/>
      <c r="R8637" s="14"/>
      <c r="S8637" s="14"/>
      <c r="T8637" s="14"/>
      <c r="U8637" s="14"/>
      <c r="V8637" s="14"/>
      <c r="W8637" s="14"/>
      <c r="X8637" s="14"/>
      <c r="Y8637" s="14"/>
    </row>
    <row r="8638" spans="1:25">
      <c r="A8638" s="14" t="s">
        <v>8578</v>
      </c>
      <c r="B8638" s="14" t="s">
        <v>60</v>
      </c>
      <c r="C8638" s="14" t="s">
        <v>129</v>
      </c>
      <c r="D8638" s="11" t="s">
        <v>82</v>
      </c>
      <c r="E8638" s="14">
        <v>5</v>
      </c>
      <c r="F8638" s="14">
        <v>3726.9389014153599</v>
      </c>
      <c r="G8638" s="14">
        <v>1242.3129671384499</v>
      </c>
      <c r="H8638" s="14">
        <v>407.40923068850299</v>
      </c>
      <c r="I8638" s="14">
        <v>441.32776548398999</v>
      </c>
      <c r="J8638" s="14">
        <v>427.20141528494298</v>
      </c>
      <c r="K8638" s="14">
        <v>455.80045710408399</v>
      </c>
      <c r="L8638" s="14">
        <v>14.472691620093901</v>
      </c>
      <c r="M8638" s="14">
        <v>14.1263501990472</v>
      </c>
      <c r="O8638" s="14"/>
      <c r="P8638" s="14"/>
      <c r="Q8638" s="14"/>
      <c r="R8638" s="14"/>
      <c r="S8638" s="14"/>
      <c r="T8638" s="14"/>
      <c r="U8638" s="14"/>
      <c r="V8638" s="14"/>
      <c r="W8638" s="14"/>
      <c r="X8638" s="14"/>
      <c r="Y8638" s="14"/>
    </row>
    <row r="8639" spans="1:25">
      <c r="A8639" s="14" t="s">
        <v>8579</v>
      </c>
      <c r="B8639" s="14" t="s">
        <v>60</v>
      </c>
      <c r="C8639" s="14" t="s">
        <v>130</v>
      </c>
      <c r="D8639" s="11" t="s">
        <v>82</v>
      </c>
      <c r="E8639" s="14">
        <v>5</v>
      </c>
      <c r="F8639" s="14">
        <v>3789.2941277453901</v>
      </c>
      <c r="G8639" s="14">
        <v>1263.0980425818</v>
      </c>
      <c r="H8639" s="14">
        <v>413.38009664918502</v>
      </c>
      <c r="I8639" s="14">
        <v>446.56382790390302</v>
      </c>
      <c r="J8639" s="14">
        <v>432.39563864569698</v>
      </c>
      <c r="K8639" s="14">
        <v>461.07647602402898</v>
      </c>
      <c r="L8639" s="14">
        <v>14.5126481201268</v>
      </c>
      <c r="M8639" s="14">
        <v>14.1681892582051</v>
      </c>
      <c r="O8639" s="14"/>
      <c r="P8639" s="14"/>
      <c r="Q8639" s="14"/>
      <c r="R8639" s="14"/>
      <c r="S8639" s="14"/>
      <c r="T8639" s="14"/>
      <c r="U8639" s="14"/>
      <c r="V8639" s="14"/>
      <c r="W8639" s="14"/>
      <c r="X8639" s="14"/>
      <c r="Y8639" s="14"/>
    </row>
    <row r="8640" spans="1:25">
      <c r="A8640" s="14" t="s">
        <v>8580</v>
      </c>
      <c r="B8640" s="14" t="s">
        <v>60</v>
      </c>
      <c r="C8640" s="14" t="s">
        <v>131</v>
      </c>
      <c r="D8640" s="11" t="s">
        <v>82</v>
      </c>
      <c r="E8640" s="14">
        <v>5</v>
      </c>
      <c r="F8640" s="14">
        <v>3775.1864365400902</v>
      </c>
      <c r="G8640" s="14">
        <v>1258.3954788466999</v>
      </c>
      <c r="H8640" s="14">
        <v>410.44941029107298</v>
      </c>
      <c r="I8640" s="14">
        <v>440.77955067247802</v>
      </c>
      <c r="J8640" s="14">
        <v>426.77499234126799</v>
      </c>
      <c r="K8640" s="14">
        <v>455.12523375992498</v>
      </c>
      <c r="L8640" s="14">
        <v>14.345683087447201</v>
      </c>
      <c r="M8640" s="14">
        <v>14.004558331209401</v>
      </c>
      <c r="O8640" s="14"/>
      <c r="P8640" s="14"/>
      <c r="Q8640" s="14"/>
      <c r="R8640" s="14"/>
      <c r="S8640" s="14"/>
      <c r="T8640" s="14"/>
      <c r="U8640" s="14"/>
      <c r="V8640" s="14"/>
      <c r="W8640" s="14"/>
      <c r="X8640" s="14"/>
      <c r="Y8640" s="14"/>
    </row>
    <row r="8641" spans="1:25">
      <c r="A8641" s="14" t="s">
        <v>8581</v>
      </c>
      <c r="B8641" s="14" t="s">
        <v>60</v>
      </c>
      <c r="C8641" s="14" t="s">
        <v>132</v>
      </c>
      <c r="D8641" s="11" t="s">
        <v>82</v>
      </c>
      <c r="E8641" s="14">
        <v>5</v>
      </c>
      <c r="F8641" s="14">
        <v>3877.1412665350899</v>
      </c>
      <c r="G8641" s="14">
        <v>1292.38042217836</v>
      </c>
      <c r="H8641" s="14">
        <v>419.49552729706198</v>
      </c>
      <c r="I8641" s="14">
        <v>449.456200548423</v>
      </c>
      <c r="J8641" s="14">
        <v>435.3608250122</v>
      </c>
      <c r="K8641" s="14">
        <v>463.89030851117798</v>
      </c>
      <c r="L8641" s="14">
        <v>14.4341079627547</v>
      </c>
      <c r="M8641" s="14">
        <v>14.0953755362229</v>
      </c>
      <c r="O8641" s="14"/>
      <c r="P8641" s="14"/>
      <c r="Q8641" s="14"/>
      <c r="R8641" s="14"/>
      <c r="S8641" s="14"/>
      <c r="T8641" s="14"/>
      <c r="U8641" s="14"/>
      <c r="V8641" s="14"/>
      <c r="W8641" s="14"/>
      <c r="X8641" s="14"/>
      <c r="Y8641" s="14"/>
    </row>
  </sheetData>
  <pageMargins left="0.74803149606299213" right="0.74803149606299213" top="0.98425196850393704" bottom="0.98425196850393704" header="0.51181102362204722" footer="0.51181102362204722"/>
  <pageSetup paperSize="9" scale="8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0180A0F-921E-4EEC-9E3D-D2E2945BB38F}">
  <ds:schemaRefs>
    <ds:schemaRef ds:uri="http://schemas.microsoft.com/PowerBIAddIn"/>
  </ds:schemaRefs>
</ds:datastoreItem>
</file>

<file path=customXml/itemProps2.xml><?xml version="1.0" encoding="utf-8"?>
<ds:datastoreItem xmlns:ds="http://schemas.openxmlformats.org/officeDocument/2006/customXml" ds:itemID="{3255487B-0EED-4EA7-9FD1-71F314324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8037BC-3DD9-46EA-8326-98FAFD33BEE0}">
  <ds:schemaRefs>
    <ds:schemaRef ds:uri="http://schemas.microsoft.com/sharepoint/v3/contenttype/forms"/>
  </ds:schemaRefs>
</ds:datastoreItem>
</file>

<file path=customXml/itemProps4.xml><?xml version="1.0" encoding="utf-8"?>
<ds:datastoreItem xmlns:ds="http://schemas.openxmlformats.org/officeDocument/2006/customXml" ds:itemID="{00990638-E268-4298-89FC-778DB56EC30F}">
  <ds:schemaRefs>
    <ds:schemaRef ds:uri="http://schemas.microsoft.com/office/infopath/2007/PartnerControls"/>
    <ds:schemaRef ds:uri="http://purl.org/dc/terms/"/>
    <ds:schemaRef ds:uri="http://schemas.microsoft.com/office/2006/documentManagement/types"/>
    <ds:schemaRef ds:uri="f30bebb2-c01f-48d0-81da-dc8b123879c2"/>
    <ds:schemaRef ds:uri="http://purl.org/dc/elements/1.1/"/>
    <ds:schemaRef ds:uri="http://schemas.openxmlformats.org/package/2006/metadata/core-properties"/>
    <ds:schemaRef ds:uri="b7e247b7-cca8-429f-8688-16f83c8fba5f"/>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vt:lpstr>
      <vt:lpstr>Trend chart</vt:lpstr>
      <vt:lpstr>Area chart</vt:lpstr>
      <vt:lpstr>TechGuide</vt:lpstr>
      <vt:lpstr>InterpretGuide</vt:lpstr>
      <vt:lpstr>CopyingInstruct</vt:lpstr>
      <vt:lpstr>Trend controls</vt:lpstr>
      <vt:lpstr>Area controls</vt:lpstr>
      <vt:lpstr>All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2017-05-18T09:07:52Z</dcterms:created>
  <dcterms:modified xsi:type="dcterms:W3CDTF">2021-07-05T10:40:11Z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